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data/"/>
    </mc:Choice>
  </mc:AlternateContent>
  <xr:revisionPtr revIDLastSave="0" documentId="8_{84DFFC3F-A7F3-4282-8946-D66C0DBCF529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nal fit" sheetId="23" r:id="rId1"/>
    <sheet name="Plots" sheetId="25" r:id="rId2"/>
    <sheet name="melt_p" sheetId="40" r:id="rId3"/>
    <sheet name="sub_p" sheetId="44" r:id="rId4"/>
    <sheet name="vm_sub" sheetId="26" r:id="rId5"/>
    <sheet name="vm_melt" sheetId="27" r:id="rId6"/>
    <sheet name="vm_single" sheetId="41" r:id="rId7"/>
    <sheet name="enthalpy" sheetId="34" r:id="rId8"/>
    <sheet name="cp" sheetId="28" r:id="rId9"/>
    <sheet name="exp" sheetId="31" r:id="rId10"/>
    <sheet name="k_t" sheetId="35" r:id="rId11"/>
    <sheet name="k_s" sheetId="33" r:id="rId12"/>
  </sheets>
  <functionGroups builtInGroupCount="19"/>
  <definedNames>
    <definedName name="OpenSolver_ChosenSolver" localSheetId="0" hidden="1">NOMAD</definedName>
    <definedName name="OpenSolver_DualsNewSheet" localSheetId="0" hidden="1">0</definedName>
    <definedName name="OpenSolver_LinearityCheck" localSheetId="0" hidden="1">1</definedName>
    <definedName name="OpenSolver_Temp">'Final fit'!$AF$7</definedName>
    <definedName name="OpenSolver_UpdateSensitivity" localSheetId="0" hidden="1">1</definedName>
    <definedName name="OpenSolverModelParameters" localSheetId="0" hidden="1">'Final fit'!$AC$5:$AC$7</definedName>
    <definedName name="solver_adj" localSheetId="0" hidden="1">'Final fit'!$B$8:$B$10,'Final fit'!$B$16,'Final fit'!$B$22,'Final fit'!$B$28,'Final fit'!$B$34:$B$36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</definedName>
    <definedName name="solver_lhs0" localSheetId="0" hidden="1">'Final fit'!$B$9</definedName>
    <definedName name="solver_lhs1" localSheetId="0" hidden="1">'Final fit'!$B$10</definedName>
    <definedName name="solver_lhs10" localSheetId="0" hidden="1">'Final fit'!$B$9</definedName>
    <definedName name="solver_lhs2" localSheetId="0" hidden="1">'Final fit'!$B$8</definedName>
    <definedName name="solver_lhs3" localSheetId="0" hidden="1">'Final fit'!$B$9</definedName>
    <definedName name="solver_lhs4" localSheetId="0" hidden="1">'Final fit'!$B$28</definedName>
    <definedName name="solver_lhs5" localSheetId="0" hidden="1">'Final fit'!$B$28</definedName>
    <definedName name="solver_lhs6" localSheetId="0" hidden="1">'Final fit'!$B$28</definedName>
    <definedName name="solver_lhs7" localSheetId="0" hidden="1">'Final fit'!$B$8</definedName>
    <definedName name="solver_lhs8" localSheetId="0" hidden="1">'Final fit'!$B$9</definedName>
    <definedName name="solver_lhs9" localSheetId="0" hidden="1">'Final fit'!$B$8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'Final fit'!$B$6</definedName>
    <definedName name="solver_pre" localSheetId="0" hidden="1">0.000001</definedName>
    <definedName name="solver_rbv" localSheetId="0" hidden="1">1</definedName>
    <definedName name="solver_rel0" localSheetId="0" hidden="1">3</definedName>
    <definedName name="solver_rel1" localSheetId="0" hidden="1">3</definedName>
    <definedName name="solver_rel10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0" localSheetId="0" hidden="1">5</definedName>
    <definedName name="solver_rhs1" localSheetId="0" hidden="1">10</definedName>
    <definedName name="solver_rhs10" localSheetId="0" hidden="1">100</definedName>
    <definedName name="solver_rhs2" localSheetId="0" hidden="1">0.1</definedName>
    <definedName name="solver_rhs3" localSheetId="0" hidden="1">0.1</definedName>
    <definedName name="solver_rhs4" localSheetId="0" hidden="1">-5</definedName>
    <definedName name="solver_rhs5" localSheetId="0" hidden="1">-5</definedName>
    <definedName name="solver_rhs6" localSheetId="0" hidden="1">5</definedName>
    <definedName name="solver_rhs7" localSheetId="0" hidden="1">10</definedName>
    <definedName name="solver_rhs8" localSheetId="0" hidden="1">5</definedName>
    <definedName name="solver_rhs9" localSheetId="0" hidden="1">100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5" l="1"/>
  <c r="B46" i="23"/>
  <c r="B63" i="23"/>
  <c r="B365" i="23"/>
  <c r="D343" i="23"/>
  <c r="I413" i="23"/>
  <c r="H63" i="23"/>
  <c r="I80" i="23"/>
  <c r="J64" i="23"/>
  <c r="I78" i="23"/>
  <c r="I63" i="23"/>
  <c r="I79" i="23" s="1"/>
  <c r="X74" i="23"/>
  <c r="V74" i="23"/>
  <c r="T74" i="23"/>
  <c r="P74" i="23"/>
  <c r="N74" i="23"/>
  <c r="E956" i="23"/>
  <c r="E845" i="23"/>
  <c r="B45" i="23"/>
  <c r="AM17" i="23" l="1"/>
  <c r="AM18" i="23"/>
  <c r="AM19" i="23"/>
  <c r="AM20" i="23"/>
  <c r="AM21" i="23"/>
  <c r="AM22" i="23"/>
  <c r="AM23" i="23"/>
  <c r="AM24" i="23"/>
  <c r="AM25" i="23"/>
  <c r="AM26" i="23"/>
  <c r="AM27" i="23"/>
  <c r="AM28" i="23"/>
  <c r="AM29" i="23"/>
  <c r="AM30" i="23"/>
  <c r="AM31" i="23"/>
  <c r="AM32" i="23"/>
  <c r="AM33" i="23"/>
  <c r="AM34" i="23"/>
  <c r="AM35" i="23"/>
  <c r="AM36" i="23"/>
  <c r="AM37" i="23"/>
  <c r="AM38" i="23"/>
  <c r="AM39" i="23"/>
  <c r="AM40" i="23"/>
  <c r="AM41" i="23"/>
  <c r="AM42" i="23"/>
  <c r="AM43" i="23"/>
  <c r="AM44" i="23"/>
  <c r="AM45" i="23"/>
  <c r="AM46" i="23"/>
  <c r="AM47" i="23"/>
  <c r="AM48" i="23"/>
  <c r="AM49" i="23"/>
  <c r="AM50" i="23"/>
  <c r="AM51" i="23"/>
  <c r="AM52" i="23"/>
  <c r="AM53" i="23"/>
  <c r="AM54" i="23"/>
  <c r="AM55" i="23"/>
  <c r="AM56" i="23"/>
  <c r="AM57" i="23"/>
  <c r="AM58" i="23"/>
  <c r="AM59" i="23"/>
  <c r="AM60" i="23"/>
  <c r="AM61" i="23"/>
  <c r="AM62" i="23"/>
  <c r="AM63" i="23"/>
  <c r="AM64" i="23"/>
  <c r="AM65" i="23"/>
  <c r="AM66" i="23"/>
  <c r="AM67" i="23"/>
  <c r="AM68" i="23"/>
  <c r="AM69" i="23"/>
  <c r="AM70" i="23"/>
  <c r="AM71" i="23"/>
  <c r="AM72" i="23"/>
  <c r="AM73" i="23"/>
  <c r="AM74" i="23"/>
  <c r="AM75" i="23"/>
  <c r="AM76" i="23"/>
  <c r="AM77" i="23"/>
  <c r="AM78" i="23"/>
  <c r="AM79" i="23"/>
  <c r="AM80" i="23"/>
  <c r="AM81" i="23"/>
  <c r="AM82" i="23"/>
  <c r="AM83" i="23"/>
  <c r="AM84" i="23"/>
  <c r="AM85" i="23"/>
  <c r="AM86" i="23"/>
  <c r="AM87" i="23"/>
  <c r="AM88" i="23"/>
  <c r="AM89" i="23"/>
  <c r="AM90" i="23"/>
  <c r="AM91" i="23"/>
  <c r="AM92" i="23"/>
  <c r="AM93" i="23"/>
  <c r="AM94" i="23"/>
  <c r="AM95" i="23"/>
  <c r="AM96" i="23"/>
  <c r="AM97" i="23"/>
  <c r="AM98" i="23"/>
  <c r="AM99" i="23"/>
  <c r="AM100" i="23"/>
  <c r="AM101" i="23"/>
  <c r="AM102" i="23"/>
  <c r="AM103" i="23"/>
  <c r="AM104" i="23"/>
  <c r="AM105" i="23"/>
  <c r="AM106" i="23"/>
  <c r="AM107" i="23"/>
  <c r="AM108" i="23"/>
  <c r="AM109" i="23"/>
  <c r="AM110" i="23"/>
  <c r="AM111" i="23"/>
  <c r="AM112" i="23"/>
  <c r="AM113" i="23"/>
  <c r="AM114" i="23"/>
  <c r="AM115" i="23"/>
  <c r="AM116" i="23"/>
  <c r="AM117" i="23"/>
  <c r="AM118" i="23"/>
  <c r="AM119" i="23"/>
  <c r="AM120" i="23"/>
  <c r="AM121" i="23"/>
  <c r="AM122" i="23"/>
  <c r="AM123" i="23"/>
  <c r="AM124" i="23"/>
  <c r="AM125" i="23"/>
  <c r="AM126" i="23"/>
  <c r="AM127" i="23"/>
  <c r="AM128" i="23"/>
  <c r="AM129" i="23"/>
  <c r="AM130" i="23"/>
  <c r="AM131" i="23"/>
  <c r="AM132" i="23"/>
  <c r="AM133" i="23"/>
  <c r="AM134" i="23"/>
  <c r="AM135" i="23"/>
  <c r="AM136" i="23"/>
  <c r="AM137" i="23"/>
  <c r="AM138" i="23"/>
  <c r="AM139" i="23"/>
  <c r="AM140" i="23"/>
  <c r="AM141" i="23"/>
  <c r="AM142" i="23"/>
  <c r="AM143" i="23"/>
  <c r="AM144" i="23"/>
  <c r="AM145" i="23"/>
  <c r="AM146" i="23"/>
  <c r="AM147" i="23"/>
  <c r="AM148" i="23"/>
  <c r="AM149" i="23"/>
  <c r="AM150" i="23"/>
  <c r="AM151" i="23"/>
  <c r="AM152" i="23"/>
  <c r="AM153" i="23"/>
  <c r="AM154" i="23"/>
  <c r="AM155" i="23"/>
  <c r="AM156" i="23"/>
  <c r="AM157" i="23"/>
  <c r="AM158" i="23"/>
  <c r="AM159" i="23"/>
  <c r="AM160" i="23"/>
  <c r="AM161" i="23"/>
  <c r="AM162" i="23"/>
  <c r="AM163" i="23"/>
  <c r="AM164" i="23"/>
  <c r="AM165" i="23"/>
  <c r="AM166" i="23"/>
  <c r="AM167" i="23"/>
  <c r="AM168" i="23"/>
  <c r="AM169" i="23"/>
  <c r="AM170" i="23"/>
  <c r="AM171" i="23"/>
  <c r="AM172" i="23"/>
  <c r="AM173" i="23"/>
  <c r="AM174" i="23"/>
  <c r="AM175" i="23"/>
  <c r="AM176" i="23"/>
  <c r="AM177" i="23"/>
  <c r="AM178" i="23"/>
  <c r="AM179" i="23"/>
  <c r="AM180" i="23"/>
  <c r="AM181" i="23"/>
  <c r="AM182" i="23"/>
  <c r="AM183" i="23"/>
  <c r="AM184" i="23"/>
  <c r="AM185" i="23"/>
  <c r="AM186" i="23"/>
  <c r="AM187" i="23"/>
  <c r="AM188" i="23"/>
  <c r="AM189" i="23"/>
  <c r="AM190" i="23"/>
  <c r="AM191" i="23"/>
  <c r="AM192" i="23"/>
  <c r="AM193" i="23"/>
  <c r="AM194" i="23"/>
  <c r="AM195" i="23"/>
  <c r="AM196" i="23"/>
  <c r="AM197" i="23"/>
  <c r="AM198" i="23"/>
  <c r="AM199" i="23"/>
  <c r="AM200" i="23"/>
  <c r="AM201" i="23"/>
  <c r="AM202" i="23"/>
  <c r="AM203" i="23"/>
  <c r="AM204" i="23"/>
  <c r="AM205" i="23"/>
  <c r="AM206" i="23"/>
  <c r="AM207" i="23"/>
  <c r="AM208" i="23"/>
  <c r="AM209" i="23"/>
  <c r="AM210" i="23"/>
  <c r="AM211" i="23"/>
  <c r="AM212" i="23"/>
  <c r="AM213" i="23"/>
  <c r="AM214" i="23"/>
  <c r="AM215" i="23"/>
  <c r="AM216" i="23"/>
  <c r="AM217" i="23"/>
  <c r="AM218" i="23"/>
  <c r="AM219" i="23"/>
  <c r="AM220" i="23"/>
  <c r="AM221" i="23"/>
  <c r="AM222" i="23"/>
  <c r="AM223" i="23"/>
  <c r="AM224" i="23"/>
  <c r="AM225" i="23"/>
  <c r="AM226" i="23"/>
  <c r="AM227" i="23"/>
  <c r="AM228" i="23"/>
  <c r="AM229" i="23"/>
  <c r="AM230" i="23"/>
  <c r="AM231" i="23"/>
  <c r="AM232" i="23"/>
  <c r="AM233" i="23"/>
  <c r="AM234" i="23"/>
  <c r="AM235" i="23"/>
  <c r="AM236" i="23"/>
  <c r="AM237" i="23"/>
  <c r="AM238" i="23"/>
  <c r="AM239" i="23"/>
  <c r="AM240" i="23"/>
  <c r="AM241" i="23"/>
  <c r="AM242" i="23"/>
  <c r="AM243" i="23"/>
  <c r="AM244" i="23"/>
  <c r="AM245" i="23"/>
  <c r="AM246" i="23"/>
  <c r="AM247" i="23"/>
  <c r="AM248" i="23"/>
  <c r="AM249" i="23"/>
  <c r="AM250" i="23"/>
  <c r="AM251" i="23"/>
  <c r="AM252" i="23"/>
  <c r="AM253" i="23"/>
  <c r="AM254" i="23"/>
  <c r="AM255" i="23"/>
  <c r="AM256" i="23"/>
  <c r="AM257" i="23"/>
  <c r="AM258" i="23"/>
  <c r="AM259" i="23"/>
  <c r="AM260" i="23"/>
  <c r="AM261" i="23"/>
  <c r="AM262" i="23"/>
  <c r="AM263" i="23"/>
  <c r="AM264" i="23"/>
  <c r="AM265" i="23"/>
  <c r="AM266" i="23"/>
  <c r="AM267" i="23"/>
  <c r="AM268" i="23"/>
  <c r="AM269" i="23"/>
  <c r="AM270" i="23"/>
  <c r="AM271" i="23"/>
  <c r="AM272" i="23"/>
  <c r="AM273" i="23"/>
  <c r="AM274" i="23"/>
  <c r="AM275" i="23"/>
  <c r="AM276" i="23"/>
  <c r="AM277" i="23"/>
  <c r="AM278" i="23"/>
  <c r="AM279" i="23"/>
  <c r="AM280" i="23"/>
  <c r="AM281" i="23"/>
  <c r="AM282" i="23"/>
  <c r="AM283" i="23"/>
  <c r="AF17" i="23"/>
  <c r="B1026" i="23"/>
  <c r="E1036" i="23"/>
  <c r="E1027" i="23"/>
  <c r="E1030" i="23"/>
  <c r="E1044" i="23"/>
  <c r="E1031" i="23"/>
  <c r="E64" i="23"/>
  <c r="E1028" i="23"/>
  <c r="E1034" i="23"/>
  <c r="E1042" i="23"/>
  <c r="E934" i="23"/>
  <c r="E933" i="23"/>
  <c r="E1039" i="23"/>
  <c r="E1033" i="23"/>
  <c r="E1037" i="23"/>
  <c r="E1040" i="23"/>
  <c r="E1029" i="23"/>
  <c r="E1035" i="23"/>
  <c r="E1045" i="23"/>
  <c r="E1043" i="23"/>
  <c r="E1038" i="23"/>
  <c r="E1032" i="23"/>
  <c r="E1041" i="23"/>
  <c r="E935" i="23"/>
  <c r="F1033" i="23" l="1"/>
  <c r="F1042" i="23"/>
  <c r="F1034" i="23"/>
  <c r="F1040" i="23"/>
  <c r="F1041" i="23"/>
  <c r="F1043" i="23"/>
  <c r="F1035" i="23"/>
  <c r="F1032" i="23"/>
  <c r="F1031" i="23"/>
  <c r="F1029" i="23"/>
  <c r="F1038" i="23"/>
  <c r="F1036" i="23"/>
  <c r="F1028" i="23"/>
  <c r="F1039" i="23"/>
  <c r="F1030" i="23"/>
  <c r="F1045" i="23"/>
  <c r="F1037" i="23"/>
  <c r="F1044" i="23"/>
  <c r="F1027" i="23"/>
  <c r="G1035" i="23" l="1"/>
  <c r="H1035" i="23"/>
  <c r="I1035" i="23"/>
  <c r="J1035" i="23" s="1"/>
  <c r="I1032" i="23"/>
  <c r="J1032" i="23" s="1"/>
  <c r="G1032" i="23"/>
  <c r="H1032" i="23"/>
  <c r="G1043" i="23"/>
  <c r="I1043" i="23"/>
  <c r="J1043" i="23" s="1"/>
  <c r="H1043" i="23"/>
  <c r="I1040" i="23"/>
  <c r="J1040" i="23" s="1"/>
  <c r="G1040" i="23"/>
  <c r="H1040" i="23"/>
  <c r="G1027" i="23"/>
  <c r="H1027" i="23"/>
  <c r="I1027" i="23"/>
  <c r="J1027" i="23" s="1"/>
  <c r="G1038" i="23"/>
  <c r="H1038" i="23"/>
  <c r="I1038" i="23"/>
  <c r="J1038" i="23" s="1"/>
  <c r="H1034" i="23"/>
  <c r="G1034" i="23"/>
  <c r="I1034" i="23"/>
  <c r="J1034" i="23" s="1"/>
  <c r="I1045" i="23"/>
  <c r="J1045" i="23" s="1"/>
  <c r="G1045" i="23"/>
  <c r="H1045" i="23"/>
  <c r="H1039" i="23"/>
  <c r="I1039" i="23"/>
  <c r="J1039" i="23" s="1"/>
  <c r="G1039" i="23"/>
  <c r="H1028" i="23"/>
  <c r="I1028" i="23"/>
  <c r="J1028" i="23" s="1"/>
  <c r="G1028" i="23"/>
  <c r="I1036" i="23"/>
  <c r="J1036" i="23" s="1"/>
  <c r="G1036" i="23"/>
  <c r="H1036" i="23"/>
  <c r="H1044" i="23"/>
  <c r="I1044" i="23"/>
  <c r="J1044" i="23" s="1"/>
  <c r="G1044" i="23"/>
  <c r="G1029" i="23"/>
  <c r="I1029" i="23"/>
  <c r="J1029" i="23" s="1"/>
  <c r="H1029" i="23"/>
  <c r="G1042" i="23"/>
  <c r="H1042" i="23"/>
  <c r="I1042" i="23"/>
  <c r="J1042" i="23" s="1"/>
  <c r="G1030" i="23"/>
  <c r="H1030" i="23"/>
  <c r="I1030" i="23"/>
  <c r="J1030" i="23" s="1"/>
  <c r="G1041" i="23"/>
  <c r="H1041" i="23"/>
  <c r="I1041" i="23"/>
  <c r="J1041" i="23" s="1"/>
  <c r="G1037" i="23"/>
  <c r="I1037" i="23"/>
  <c r="J1037" i="23" s="1"/>
  <c r="H1037" i="23"/>
  <c r="H1031" i="23"/>
  <c r="I1031" i="23"/>
  <c r="J1031" i="23" s="1"/>
  <c r="G1031" i="23"/>
  <c r="H1033" i="23"/>
  <c r="I1033" i="23"/>
  <c r="J1033" i="23" s="1"/>
  <c r="G1033" i="23"/>
  <c r="D314" i="23" l="1"/>
  <c r="D306" i="23"/>
  <c r="D307" i="23"/>
  <c r="D293" i="23"/>
  <c r="D294" i="23"/>
  <c r="D295" i="23"/>
  <c r="D296" i="23"/>
  <c r="D292" i="23"/>
  <c r="D279" i="23"/>
  <c r="D280" i="23"/>
  <c r="D281" i="23"/>
  <c r="D282" i="23"/>
  <c r="D283" i="23"/>
  <c r="D284" i="23"/>
  <c r="D285" i="23"/>
  <c r="D278" i="23"/>
  <c r="D267" i="23"/>
  <c r="D268" i="23"/>
  <c r="D269" i="23"/>
  <c r="D270" i="23"/>
  <c r="D271" i="23"/>
  <c r="D266" i="23"/>
  <c r="D240" i="23"/>
  <c r="D241" i="23"/>
  <c r="D242" i="23"/>
  <c r="D243" i="23"/>
  <c r="D244" i="23"/>
  <c r="D245" i="23"/>
  <c r="D246" i="23"/>
  <c r="D247" i="23"/>
  <c r="D248" i="23"/>
  <c r="D249" i="23"/>
  <c r="D250" i="23"/>
  <c r="D251" i="23"/>
  <c r="D252" i="23"/>
  <c r="D253" i="23"/>
  <c r="D254" i="23"/>
  <c r="D255" i="23"/>
  <c r="D256" i="23"/>
  <c r="D257" i="23"/>
  <c r="D258" i="23"/>
  <c r="D239" i="23"/>
  <c r="D226" i="23"/>
  <c r="D227" i="23"/>
  <c r="D228" i="23"/>
  <c r="D229" i="23"/>
  <c r="D230" i="23"/>
  <c r="D231" i="23"/>
  <c r="D232" i="23"/>
  <c r="D225" i="23"/>
  <c r="D215" i="23"/>
  <c r="D216" i="23"/>
  <c r="D217" i="23"/>
  <c r="D218" i="23"/>
  <c r="D214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195" i="23"/>
  <c r="D183" i="23"/>
  <c r="D184" i="23"/>
  <c r="D185" i="23"/>
  <c r="D186" i="23"/>
  <c r="D187" i="23"/>
  <c r="D188" i="23"/>
  <c r="D182" i="23"/>
  <c r="D175" i="23"/>
  <c r="D164" i="23"/>
  <c r="D165" i="23"/>
  <c r="D166" i="23"/>
  <c r="D167" i="23"/>
  <c r="D168" i="23"/>
  <c r="D163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37" i="23"/>
  <c r="D130" i="23"/>
  <c r="D128" i="23"/>
  <c r="D129" i="23"/>
  <c r="D127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84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63" i="23"/>
  <c r="E266" i="23"/>
  <c r="E853" i="23"/>
  <c r="L853" i="23"/>
  <c r="N853" i="23"/>
  <c r="D853" i="23" l="1"/>
  <c r="B1000" i="23"/>
  <c r="C1053" i="23"/>
  <c r="C1054" i="23"/>
  <c r="B1061" i="23"/>
  <c r="B1062" i="23"/>
  <c r="B1063" i="23"/>
  <c r="B1064" i="23"/>
  <c r="B1065" i="23"/>
  <c r="B1072" i="23"/>
  <c r="B1073" i="23"/>
  <c r="B1074" i="23"/>
  <c r="E1063" i="23"/>
  <c r="E1000" i="23"/>
  <c r="E1064" i="23"/>
  <c r="E1062" i="23"/>
  <c r="E1073" i="23"/>
  <c r="E1074" i="23"/>
  <c r="E1072" i="23"/>
  <c r="E1065" i="23"/>
  <c r="E1061" i="23"/>
  <c r="F1000" i="23" l="1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399" i="23"/>
  <c r="D400" i="23"/>
  <c r="D401" i="23"/>
  <c r="D402" i="23"/>
  <c r="D403" i="23"/>
  <c r="D404" i="23"/>
  <c r="D405" i="23"/>
  <c r="D406" i="23"/>
  <c r="D407" i="23"/>
  <c r="D408" i="23"/>
  <c r="D409" i="23"/>
  <c r="D410" i="23"/>
  <c r="D385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50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21" i="23"/>
  <c r="C983" i="23"/>
  <c r="C982" i="23"/>
  <c r="C993" i="23"/>
  <c r="C992" i="23"/>
  <c r="C991" i="23"/>
  <c r="C990" i="23"/>
  <c r="B49" i="23"/>
  <c r="E418" i="23"/>
  <c r="G1000" i="23" l="1"/>
  <c r="H1000" i="23"/>
  <c r="I1000" i="23"/>
  <c r="J1000" i="23" s="1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E63" i="23"/>
  <c r="B810" i="23" l="1"/>
  <c r="B811" i="23"/>
  <c r="B812" i="23"/>
  <c r="B813" i="23"/>
  <c r="B814" i="23"/>
  <c r="B815" i="23"/>
  <c r="B816" i="23"/>
  <c r="B817" i="23"/>
  <c r="B818" i="23"/>
  <c r="B809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385" i="23"/>
  <c r="B351" i="23"/>
  <c r="B352" i="23"/>
  <c r="B353" i="23"/>
  <c r="B354" i="23"/>
  <c r="B355" i="23"/>
  <c r="B356" i="23"/>
  <c r="B357" i="23"/>
  <c r="B358" i="23"/>
  <c r="B359" i="23"/>
  <c r="B360" i="23"/>
  <c r="B361" i="23"/>
  <c r="B362" i="23"/>
  <c r="B363" i="23"/>
  <c r="B364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50" i="23"/>
  <c r="B322" i="23"/>
  <c r="B323" i="23"/>
  <c r="B324" i="23"/>
  <c r="B325" i="23"/>
  <c r="B326" i="23"/>
  <c r="B327" i="23"/>
  <c r="B328" i="23"/>
  <c r="B329" i="23"/>
  <c r="B330" i="23"/>
  <c r="B331" i="23"/>
  <c r="B332" i="23"/>
  <c r="B333" i="23"/>
  <c r="B334" i="23"/>
  <c r="B335" i="23"/>
  <c r="B336" i="23"/>
  <c r="B337" i="23"/>
  <c r="B338" i="23"/>
  <c r="B339" i="23"/>
  <c r="B340" i="23"/>
  <c r="B341" i="23"/>
  <c r="B342" i="23"/>
  <c r="B343" i="23"/>
  <c r="B321" i="23"/>
  <c r="B1082" i="23"/>
  <c r="B1081" i="23"/>
  <c r="B1054" i="23"/>
  <c r="B1053" i="23"/>
  <c r="B258" i="23"/>
  <c r="B993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39" i="23"/>
  <c r="B215" i="23"/>
  <c r="B216" i="23"/>
  <c r="B217" i="23"/>
  <c r="B218" i="23"/>
  <c r="B214" i="23"/>
  <c r="B991" i="23"/>
  <c r="B992" i="23"/>
  <c r="B990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195" i="23"/>
  <c r="B183" i="23"/>
  <c r="B184" i="23"/>
  <c r="B185" i="23"/>
  <c r="B186" i="23"/>
  <c r="B187" i="23"/>
  <c r="B188" i="23"/>
  <c r="B182" i="23"/>
  <c r="B164" i="23"/>
  <c r="B165" i="23"/>
  <c r="B166" i="23"/>
  <c r="B167" i="23"/>
  <c r="B168" i="23"/>
  <c r="B163" i="23"/>
  <c r="B1001" i="23"/>
  <c r="B1002" i="23"/>
  <c r="B1003" i="23"/>
  <c r="B1004" i="23"/>
  <c r="B1005" i="23"/>
  <c r="B1006" i="23"/>
  <c r="B1007" i="23"/>
  <c r="B1008" i="23"/>
  <c r="B1009" i="23"/>
  <c r="B1010" i="23"/>
  <c r="B1011" i="23"/>
  <c r="B1012" i="23"/>
  <c r="B1013" i="23"/>
  <c r="B1014" i="23"/>
  <c r="B1015" i="23"/>
  <c r="B1016" i="23"/>
  <c r="B1017" i="23"/>
  <c r="B1018" i="23"/>
  <c r="B1019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28" i="23"/>
  <c r="B129" i="23"/>
  <c r="B130" i="23"/>
  <c r="B127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84" i="23"/>
  <c r="AF18" i="23"/>
  <c r="AF19" i="23"/>
  <c r="AF20" i="23"/>
  <c r="AF21" i="23"/>
  <c r="AF22" i="23"/>
  <c r="AF23" i="23"/>
  <c r="AF24" i="23"/>
  <c r="AF25" i="23"/>
  <c r="AF26" i="23"/>
  <c r="AF27" i="23"/>
  <c r="AF28" i="23"/>
  <c r="AF29" i="23"/>
  <c r="AF30" i="23"/>
  <c r="AF31" i="23"/>
  <c r="AF32" i="23"/>
  <c r="AF33" i="23"/>
  <c r="AF34" i="23"/>
  <c r="AF35" i="23"/>
  <c r="AF36" i="23"/>
  <c r="AF37" i="23"/>
  <c r="AF38" i="23"/>
  <c r="AF39" i="23"/>
  <c r="AF40" i="23"/>
  <c r="AF41" i="23"/>
  <c r="AF42" i="23"/>
  <c r="AF43" i="23"/>
  <c r="AF44" i="23"/>
  <c r="AF45" i="23"/>
  <c r="AF46" i="23"/>
  <c r="AF47" i="23"/>
  <c r="AF48" i="23"/>
  <c r="AF49" i="23"/>
  <c r="AF50" i="23"/>
  <c r="AF51" i="23"/>
  <c r="AF52" i="23"/>
  <c r="AF53" i="23"/>
  <c r="AF54" i="23"/>
  <c r="AF55" i="23"/>
  <c r="AF56" i="23"/>
  <c r="AF57" i="23"/>
  <c r="AF58" i="23"/>
  <c r="AF59" i="23"/>
  <c r="AF60" i="23"/>
  <c r="AF61" i="23"/>
  <c r="AF62" i="23"/>
  <c r="AF63" i="23"/>
  <c r="AF64" i="23"/>
  <c r="AF65" i="23"/>
  <c r="AF66" i="23"/>
  <c r="AF67" i="23"/>
  <c r="AF68" i="23"/>
  <c r="AF69" i="23"/>
  <c r="AF70" i="23"/>
  <c r="AF71" i="23"/>
  <c r="AF72" i="23"/>
  <c r="AF73" i="23"/>
  <c r="AF74" i="23"/>
  <c r="AF75" i="23"/>
  <c r="AF76" i="23"/>
  <c r="AF77" i="23"/>
  <c r="AF78" i="23"/>
  <c r="AF79" i="23"/>
  <c r="AF80" i="23"/>
  <c r="AF81" i="23"/>
  <c r="AF82" i="23"/>
  <c r="AF83" i="23"/>
  <c r="AF84" i="23"/>
  <c r="AF85" i="23"/>
  <c r="AF86" i="23"/>
  <c r="AF87" i="23"/>
  <c r="AF88" i="23"/>
  <c r="AF89" i="23"/>
  <c r="AF90" i="23"/>
  <c r="AF91" i="23"/>
  <c r="AF92" i="23"/>
  <c r="AF93" i="23"/>
  <c r="AF94" i="23"/>
  <c r="AF95" i="23"/>
  <c r="AF96" i="23"/>
  <c r="AF97" i="23"/>
  <c r="AF98" i="23"/>
  <c r="AF99" i="23"/>
  <c r="AF100" i="23"/>
  <c r="AF101" i="23"/>
  <c r="AF102" i="23"/>
  <c r="AF103" i="23"/>
  <c r="AF104" i="23"/>
  <c r="AF105" i="23"/>
  <c r="AF106" i="23"/>
  <c r="AF107" i="23"/>
  <c r="AF108" i="23"/>
  <c r="AF109" i="23"/>
  <c r="AF110" i="23"/>
  <c r="AF111" i="23"/>
  <c r="AF112" i="23"/>
  <c r="AF113" i="23"/>
  <c r="AF114" i="23"/>
  <c r="AF115" i="23"/>
  <c r="AF116" i="23"/>
  <c r="AF117" i="23"/>
  <c r="AF118" i="23"/>
  <c r="AF119" i="23"/>
  <c r="AF120" i="23"/>
  <c r="AF121" i="23"/>
  <c r="AF122" i="23"/>
  <c r="AF123" i="23"/>
  <c r="AF124" i="23"/>
  <c r="AF125" i="23"/>
  <c r="AF126" i="23"/>
  <c r="AF127" i="23"/>
  <c r="AF128" i="23"/>
  <c r="AF129" i="23"/>
  <c r="AF130" i="23"/>
  <c r="AF131" i="23"/>
  <c r="AF132" i="23"/>
  <c r="AF133" i="23"/>
  <c r="AF134" i="23"/>
  <c r="AF135" i="23"/>
  <c r="AF136" i="23"/>
  <c r="AF137" i="23"/>
  <c r="AF138" i="23"/>
  <c r="AF139" i="23"/>
  <c r="AF140" i="23"/>
  <c r="AF141" i="23"/>
  <c r="AF142" i="23"/>
  <c r="AF143" i="23"/>
  <c r="AF144" i="23"/>
  <c r="AF145" i="23"/>
  <c r="AF146" i="23"/>
  <c r="AF147" i="23"/>
  <c r="AF148" i="23"/>
  <c r="AF149" i="23"/>
  <c r="AF150" i="23"/>
  <c r="AF151" i="23"/>
  <c r="AF152" i="23"/>
  <c r="AF153" i="23"/>
  <c r="AF154" i="23"/>
  <c r="AF155" i="23"/>
  <c r="AF156" i="23"/>
  <c r="AF157" i="23"/>
  <c r="AF158" i="23"/>
  <c r="AF159" i="23"/>
  <c r="AF160" i="23"/>
  <c r="AF161" i="23"/>
  <c r="AF162" i="23"/>
  <c r="AF163" i="23"/>
  <c r="AF164" i="23"/>
  <c r="AF165" i="23"/>
  <c r="AF166" i="23"/>
  <c r="AF167" i="23"/>
  <c r="AF168" i="23"/>
  <c r="AF169" i="23"/>
  <c r="AF170" i="23"/>
  <c r="AF171" i="23"/>
  <c r="AF172" i="23"/>
  <c r="AF173" i="23"/>
  <c r="AF174" i="23"/>
  <c r="AF175" i="23"/>
  <c r="AF176" i="23"/>
  <c r="AF177" i="23"/>
  <c r="AF178" i="23"/>
  <c r="AF179" i="23"/>
  <c r="AF180" i="23"/>
  <c r="AF181" i="23"/>
  <c r="AF182" i="23"/>
  <c r="AF183" i="23"/>
  <c r="AF184" i="23"/>
  <c r="AF185" i="23"/>
  <c r="AF186" i="23"/>
  <c r="AF187" i="23"/>
  <c r="AF188" i="23"/>
  <c r="AF189" i="23"/>
  <c r="AF190" i="23"/>
  <c r="AF191" i="23"/>
  <c r="AF192" i="23"/>
  <c r="AF193" i="23"/>
  <c r="AF194" i="23"/>
  <c r="AF195" i="23"/>
  <c r="AF196" i="23"/>
  <c r="AF197" i="23"/>
  <c r="AF198" i="23"/>
  <c r="AF199" i="23"/>
  <c r="AF200" i="23"/>
  <c r="AF201" i="23"/>
  <c r="AF202" i="23"/>
  <c r="AF203" i="23"/>
  <c r="AF204" i="23"/>
  <c r="AF205" i="23"/>
  <c r="AF206" i="23"/>
  <c r="AF207" i="23"/>
  <c r="AF208" i="23"/>
  <c r="AF209" i="23"/>
  <c r="AF210" i="23"/>
  <c r="AF211" i="23"/>
  <c r="AF212" i="23"/>
  <c r="AF213" i="23"/>
  <c r="AF214" i="23"/>
  <c r="AF215" i="23"/>
  <c r="AF216" i="23"/>
  <c r="AF217" i="23"/>
  <c r="AF218" i="23"/>
  <c r="AF219" i="23"/>
  <c r="AF220" i="23"/>
  <c r="AF221" i="23"/>
  <c r="AF222" i="23"/>
  <c r="AF223" i="23"/>
  <c r="AF224" i="23"/>
  <c r="AF225" i="23"/>
  <c r="AF226" i="23"/>
  <c r="AF227" i="23"/>
  <c r="AF228" i="23"/>
  <c r="AF229" i="23"/>
  <c r="AF230" i="23"/>
  <c r="AF231" i="23"/>
  <c r="AF232" i="23"/>
  <c r="AF233" i="23"/>
  <c r="AF234" i="23"/>
  <c r="AF235" i="23"/>
  <c r="AF236" i="23"/>
  <c r="AF237" i="23"/>
  <c r="AF238" i="23"/>
  <c r="AF239" i="23"/>
  <c r="AF240" i="23"/>
  <c r="AF241" i="23"/>
  <c r="AF242" i="23"/>
  <c r="AF243" i="23"/>
  <c r="AF244" i="23"/>
  <c r="AF245" i="23"/>
  <c r="AF246" i="23"/>
  <c r="AF247" i="23"/>
  <c r="AF248" i="23"/>
  <c r="AF249" i="23"/>
  <c r="AF250" i="23"/>
  <c r="AF251" i="23"/>
  <c r="AF252" i="23"/>
  <c r="AF253" i="23"/>
  <c r="AF254" i="23"/>
  <c r="AF255" i="23"/>
  <c r="AF256" i="23"/>
  <c r="AF257" i="23"/>
  <c r="AF258" i="23"/>
  <c r="AF259" i="23"/>
  <c r="AF260" i="23"/>
  <c r="AF261" i="23"/>
  <c r="AF262" i="23"/>
  <c r="AF263" i="23"/>
  <c r="AF264" i="23"/>
  <c r="AF265" i="23"/>
  <c r="AF266" i="23"/>
  <c r="AF267" i="23"/>
  <c r="AF268" i="23"/>
  <c r="AF269" i="23"/>
  <c r="AF270" i="23"/>
  <c r="AF271" i="23"/>
  <c r="AF272" i="23"/>
  <c r="AF273" i="23"/>
  <c r="AF274" i="23"/>
  <c r="AF275" i="23"/>
  <c r="AF276" i="23"/>
  <c r="AF277" i="23"/>
  <c r="AF278" i="23"/>
  <c r="AF279" i="23"/>
  <c r="AF280" i="23"/>
  <c r="AF281" i="23"/>
  <c r="AF282" i="23"/>
  <c r="AF283" i="23"/>
  <c r="AF284" i="23"/>
  <c r="AF285" i="23"/>
  <c r="AF286" i="23"/>
  <c r="AF287" i="23"/>
  <c r="AF288" i="23"/>
  <c r="AF289" i="23"/>
  <c r="AF290" i="23"/>
  <c r="AF291" i="23"/>
  <c r="AF292" i="23"/>
  <c r="AF293" i="23"/>
  <c r="AF294" i="23"/>
  <c r="AF295" i="23"/>
  <c r="AF296" i="23"/>
  <c r="AF297" i="23"/>
  <c r="AF298" i="23"/>
  <c r="AF299" i="23"/>
  <c r="AF300" i="23"/>
  <c r="AF301" i="23"/>
  <c r="AF302" i="23"/>
  <c r="AF303" i="23"/>
  <c r="AF304" i="23"/>
  <c r="AF305" i="23"/>
  <c r="AF306" i="23"/>
  <c r="AF307" i="23"/>
  <c r="AF308" i="23"/>
  <c r="AF309" i="23"/>
  <c r="AF310" i="23"/>
  <c r="AF311" i="23"/>
  <c r="AF312" i="23"/>
  <c r="AF313" i="23"/>
  <c r="AF314" i="23"/>
  <c r="AF315" i="23"/>
  <c r="AF316" i="23"/>
  <c r="AF317" i="23"/>
  <c r="AF318" i="23"/>
  <c r="AF319" i="23"/>
  <c r="AF320" i="23"/>
  <c r="AF321" i="23"/>
  <c r="AF322" i="23"/>
  <c r="AF323" i="23"/>
  <c r="AF324" i="23"/>
  <c r="AF325" i="23"/>
  <c r="AF326" i="23"/>
  <c r="AF327" i="23"/>
  <c r="AF328" i="23"/>
  <c r="AF329" i="23"/>
  <c r="AF330" i="23"/>
  <c r="AF331" i="23"/>
  <c r="AF332" i="23"/>
  <c r="AF333" i="23"/>
  <c r="AF334" i="23"/>
  <c r="AF335" i="23"/>
  <c r="AF336" i="23"/>
  <c r="AF337" i="23"/>
  <c r="AF338" i="23"/>
  <c r="AF339" i="23"/>
  <c r="AF340" i="23"/>
  <c r="AF341" i="23"/>
  <c r="AF342" i="23"/>
  <c r="AF343" i="23"/>
  <c r="AF344" i="23"/>
  <c r="AF345" i="23"/>
  <c r="AF346" i="23"/>
  <c r="AF347" i="23"/>
  <c r="AF348" i="23"/>
  <c r="AF349" i="23"/>
  <c r="AF350" i="23"/>
  <c r="AF351" i="23"/>
  <c r="AF352" i="23"/>
  <c r="AF353" i="23"/>
  <c r="AF354" i="23"/>
  <c r="AF355" i="23"/>
  <c r="AF356" i="23"/>
  <c r="AF357" i="23"/>
  <c r="AF358" i="23"/>
  <c r="AF359" i="23"/>
  <c r="AF360" i="23"/>
  <c r="AF361" i="23"/>
  <c r="AF362" i="23"/>
  <c r="AF363" i="23"/>
  <c r="AF364" i="23"/>
  <c r="AF365" i="23"/>
  <c r="AF366" i="23"/>
  <c r="AF367" i="23"/>
  <c r="AF368" i="23"/>
  <c r="AF369" i="23"/>
  <c r="AF370" i="23"/>
  <c r="AF371" i="23"/>
  <c r="AF372" i="23"/>
  <c r="AF373" i="23"/>
  <c r="AF374" i="23"/>
  <c r="AF375" i="23"/>
  <c r="AF376" i="23"/>
  <c r="AF377" i="23"/>
  <c r="AF378" i="23"/>
  <c r="AF379" i="23"/>
  <c r="AF380" i="23"/>
  <c r="AF381" i="23"/>
  <c r="AF382" i="23"/>
  <c r="AF383" i="23"/>
  <c r="AF384" i="23"/>
  <c r="AF385" i="23"/>
  <c r="AF386" i="23"/>
  <c r="AF387" i="23"/>
  <c r="AF388" i="23"/>
  <c r="AF389" i="23"/>
  <c r="AF390" i="23"/>
  <c r="AF391" i="23"/>
  <c r="AF392" i="23"/>
  <c r="AF393" i="23"/>
  <c r="AF394" i="23"/>
  <c r="AF395" i="23"/>
  <c r="AF396" i="23"/>
  <c r="AF397" i="23"/>
  <c r="AF398" i="23"/>
  <c r="AF399" i="23"/>
  <c r="AF400" i="23"/>
  <c r="AF401" i="23"/>
  <c r="AF402" i="23"/>
  <c r="AF403" i="23"/>
  <c r="AF404" i="23"/>
  <c r="AF405" i="23"/>
  <c r="AF406" i="23"/>
  <c r="AF407" i="23"/>
  <c r="AF408" i="23"/>
  <c r="AF409" i="23"/>
  <c r="AF410" i="23"/>
  <c r="AF411" i="23"/>
  <c r="E1053" i="23"/>
  <c r="E207" i="23"/>
  <c r="E195" i="23"/>
  <c r="E203" i="23"/>
  <c r="E1082" i="23"/>
  <c r="E205" i="23"/>
  <c r="E1054" i="23"/>
  <c r="E206" i="23"/>
  <c r="E199" i="23"/>
  <c r="E202" i="23"/>
  <c r="E1081" i="23"/>
  <c r="E198" i="23"/>
  <c r="E201" i="23"/>
  <c r="E204" i="23"/>
  <c r="E196" i="23"/>
  <c r="E200" i="23"/>
  <c r="E197" i="23"/>
  <c r="B97" i="25" l="1"/>
  <c r="B103" i="25"/>
  <c r="B101" i="25"/>
  <c r="B104" i="25"/>
  <c r="B96" i="25"/>
  <c r="B98" i="25"/>
  <c r="B94" i="25"/>
  <c r="B99" i="25"/>
  <c r="B100" i="25"/>
  <c r="B105" i="25"/>
  <c r="B95" i="25"/>
  <c r="B93" i="25"/>
  <c r="B102" i="25"/>
  <c r="B47" i="23"/>
  <c r="AG17" i="23"/>
  <c r="F935" i="23" l="1"/>
  <c r="G935" i="23" s="1"/>
  <c r="F853" i="23"/>
  <c r="I853" i="23" s="1"/>
  <c r="O853" i="23" s="1"/>
  <c r="J853" i="23" s="1"/>
  <c r="F955" i="23"/>
  <c r="I955" i="23" s="1"/>
  <c r="F418" i="23"/>
  <c r="B48" i="23"/>
  <c r="T7" i="23"/>
  <c r="E809" i="23"/>
  <c r="E818" i="23"/>
  <c r="E815" i="23"/>
  <c r="E810" i="23"/>
  <c r="E811" i="23"/>
  <c r="E817" i="23"/>
  <c r="E812" i="23"/>
  <c r="E816" i="23"/>
  <c r="E813" i="23"/>
  <c r="E814" i="23"/>
  <c r="S3" i="25" l="1"/>
  <c r="N418" i="23"/>
  <c r="V5" i="25"/>
  <c r="H853" i="23"/>
  <c r="G853" i="23"/>
  <c r="I418" i="23"/>
  <c r="J418" i="23" s="1"/>
  <c r="AN17" i="23"/>
  <c r="AN18" i="23"/>
  <c r="AN19" i="23"/>
  <c r="AN20" i="23"/>
  <c r="AN21" i="23"/>
  <c r="AN22" i="23"/>
  <c r="AN23" i="23"/>
  <c r="AN24" i="23"/>
  <c r="AN25" i="23"/>
  <c r="AN26" i="23"/>
  <c r="AN27" i="23"/>
  <c r="AN28" i="23"/>
  <c r="AN29" i="23"/>
  <c r="AN30" i="23"/>
  <c r="AN31" i="23"/>
  <c r="AN32" i="23"/>
  <c r="AN33" i="23"/>
  <c r="AN34" i="23"/>
  <c r="AN35" i="23"/>
  <c r="AN36" i="23"/>
  <c r="AN37" i="23"/>
  <c r="AN38" i="23"/>
  <c r="AN39" i="23"/>
  <c r="AN40" i="23"/>
  <c r="AN41" i="23"/>
  <c r="AN42" i="23"/>
  <c r="AN43" i="23"/>
  <c r="AN44" i="23"/>
  <c r="AN45" i="23"/>
  <c r="AN46" i="23"/>
  <c r="AN47" i="23"/>
  <c r="AN48" i="23"/>
  <c r="AN49" i="23"/>
  <c r="AN50" i="23"/>
  <c r="AN51" i="23"/>
  <c r="AN52" i="23"/>
  <c r="AN53" i="23"/>
  <c r="AN54" i="23"/>
  <c r="AN55" i="23"/>
  <c r="AN56" i="23"/>
  <c r="AN57" i="23"/>
  <c r="AN58" i="23"/>
  <c r="AN59" i="23"/>
  <c r="AN60" i="23"/>
  <c r="AN61" i="23"/>
  <c r="AN62" i="23"/>
  <c r="AN63" i="23"/>
  <c r="AN64" i="23"/>
  <c r="AN65" i="23"/>
  <c r="AN66" i="23"/>
  <c r="AN67" i="23"/>
  <c r="AN68" i="23"/>
  <c r="AN69" i="23"/>
  <c r="AN70" i="23"/>
  <c r="AN71" i="23"/>
  <c r="AN72" i="23"/>
  <c r="AN73" i="23"/>
  <c r="AN74" i="23"/>
  <c r="AN75" i="23"/>
  <c r="AN76" i="23"/>
  <c r="AN77" i="23"/>
  <c r="AN78" i="23"/>
  <c r="AN79" i="23"/>
  <c r="AN80" i="23"/>
  <c r="AN81" i="23"/>
  <c r="AN82" i="23"/>
  <c r="AN83" i="23"/>
  <c r="AN84" i="23"/>
  <c r="AN85" i="23"/>
  <c r="AN86" i="23"/>
  <c r="AN87" i="23"/>
  <c r="AN88" i="23"/>
  <c r="AN89" i="23"/>
  <c r="AN90" i="23"/>
  <c r="AN91" i="23"/>
  <c r="AN92" i="23"/>
  <c r="AN93" i="23"/>
  <c r="AN94" i="23"/>
  <c r="AN95" i="23"/>
  <c r="AN96" i="23"/>
  <c r="AN97" i="23"/>
  <c r="AN98" i="23"/>
  <c r="AN99" i="23"/>
  <c r="AN100" i="23"/>
  <c r="AN101" i="23"/>
  <c r="AN102" i="23"/>
  <c r="AN103" i="23"/>
  <c r="AN104" i="23"/>
  <c r="AN105" i="23"/>
  <c r="AN106" i="23"/>
  <c r="AN107" i="23"/>
  <c r="AN108" i="23"/>
  <c r="AN109" i="23"/>
  <c r="AN110" i="23"/>
  <c r="AN111" i="23"/>
  <c r="AN112" i="23"/>
  <c r="AN113" i="23"/>
  <c r="AN114" i="23"/>
  <c r="AN115" i="23"/>
  <c r="AN116" i="23"/>
  <c r="AN117" i="23"/>
  <c r="AN118" i="23"/>
  <c r="AN119" i="23"/>
  <c r="AN120" i="23"/>
  <c r="AN121" i="23"/>
  <c r="AN122" i="23"/>
  <c r="AN123" i="23"/>
  <c r="AN124" i="23"/>
  <c r="AN125" i="23"/>
  <c r="AN126" i="23"/>
  <c r="AN127" i="23"/>
  <c r="AN128" i="23"/>
  <c r="AN129" i="23"/>
  <c r="AN130" i="23"/>
  <c r="AN131" i="23"/>
  <c r="AN132" i="23"/>
  <c r="AN133" i="23"/>
  <c r="AN134" i="23"/>
  <c r="AN135" i="23"/>
  <c r="AN136" i="23"/>
  <c r="AN137" i="23"/>
  <c r="AN138" i="23"/>
  <c r="AN139" i="23"/>
  <c r="AN140" i="23"/>
  <c r="AN141" i="23"/>
  <c r="AN142" i="23"/>
  <c r="AN143" i="23"/>
  <c r="AN144" i="23"/>
  <c r="AN145" i="23"/>
  <c r="AN146" i="23"/>
  <c r="AN147" i="23"/>
  <c r="AN148" i="23"/>
  <c r="AN149" i="23"/>
  <c r="AN150" i="23"/>
  <c r="AN151" i="23"/>
  <c r="AN152" i="23"/>
  <c r="AN153" i="23"/>
  <c r="AN154" i="23"/>
  <c r="AN155" i="23"/>
  <c r="AN156" i="23"/>
  <c r="AN157" i="23"/>
  <c r="AN158" i="23"/>
  <c r="AN159" i="23"/>
  <c r="AN160" i="23"/>
  <c r="AN161" i="23"/>
  <c r="AN162" i="23"/>
  <c r="AN163" i="23"/>
  <c r="AN164" i="23"/>
  <c r="AN165" i="23"/>
  <c r="AN166" i="23"/>
  <c r="AN167" i="23"/>
  <c r="AN168" i="23"/>
  <c r="AN169" i="23"/>
  <c r="AN170" i="23"/>
  <c r="AN171" i="23"/>
  <c r="AN172" i="23"/>
  <c r="AN173" i="23"/>
  <c r="AN174" i="23"/>
  <c r="AN175" i="23"/>
  <c r="AN176" i="23"/>
  <c r="AN177" i="23"/>
  <c r="AN178" i="23"/>
  <c r="AN179" i="23"/>
  <c r="AN180" i="23"/>
  <c r="AN181" i="23"/>
  <c r="AN182" i="23"/>
  <c r="AN183" i="23"/>
  <c r="AN184" i="23"/>
  <c r="AN185" i="23"/>
  <c r="AN186" i="23"/>
  <c r="AN187" i="23"/>
  <c r="AN188" i="23"/>
  <c r="AN189" i="23"/>
  <c r="AN190" i="23"/>
  <c r="AN191" i="23"/>
  <c r="AN192" i="23"/>
  <c r="AN193" i="23"/>
  <c r="AN194" i="23"/>
  <c r="AN195" i="23"/>
  <c r="AN196" i="23"/>
  <c r="AN197" i="23"/>
  <c r="AN198" i="23"/>
  <c r="AN199" i="23"/>
  <c r="AN200" i="23"/>
  <c r="AN201" i="23"/>
  <c r="AN202" i="23"/>
  <c r="AN203" i="23"/>
  <c r="AN204" i="23"/>
  <c r="AN205" i="23"/>
  <c r="AN206" i="23"/>
  <c r="AN207" i="23"/>
  <c r="AN208" i="23"/>
  <c r="AN209" i="23"/>
  <c r="AN210" i="23"/>
  <c r="AN211" i="23"/>
  <c r="AN212" i="23"/>
  <c r="AN213" i="23"/>
  <c r="AN214" i="23"/>
  <c r="AN215" i="23"/>
  <c r="AN216" i="23"/>
  <c r="AN217" i="23"/>
  <c r="AN218" i="23"/>
  <c r="AN219" i="23"/>
  <c r="AN220" i="23"/>
  <c r="AN221" i="23"/>
  <c r="AN222" i="23"/>
  <c r="AN223" i="23"/>
  <c r="AN224" i="23"/>
  <c r="AN225" i="23"/>
  <c r="AN226" i="23"/>
  <c r="AN227" i="23"/>
  <c r="AN228" i="23"/>
  <c r="AN229" i="23"/>
  <c r="AN230" i="23"/>
  <c r="AN231" i="23"/>
  <c r="AN232" i="23"/>
  <c r="AN233" i="23"/>
  <c r="AN234" i="23"/>
  <c r="AN235" i="23"/>
  <c r="AN236" i="23"/>
  <c r="AN237" i="23"/>
  <c r="AN238" i="23"/>
  <c r="AN239" i="23"/>
  <c r="AN240" i="23"/>
  <c r="AN241" i="23"/>
  <c r="AN242" i="23"/>
  <c r="AN243" i="23"/>
  <c r="AN244" i="23"/>
  <c r="AN245" i="23"/>
  <c r="AN246" i="23"/>
  <c r="AN247" i="23"/>
  <c r="AN248" i="23"/>
  <c r="AN249" i="23"/>
  <c r="AN250" i="23"/>
  <c r="AN251" i="23"/>
  <c r="AN252" i="23"/>
  <c r="AN253" i="23"/>
  <c r="AN254" i="23"/>
  <c r="AN255" i="23"/>
  <c r="AN256" i="23"/>
  <c r="AN257" i="23"/>
  <c r="AN258" i="23"/>
  <c r="AN259" i="23"/>
  <c r="AN260" i="23"/>
  <c r="AN261" i="23"/>
  <c r="AN262" i="23"/>
  <c r="AN263" i="23"/>
  <c r="AN264" i="23"/>
  <c r="AN265" i="23"/>
  <c r="AN266" i="23"/>
  <c r="AN267" i="23"/>
  <c r="AN268" i="23"/>
  <c r="AN269" i="23"/>
  <c r="AN270" i="23"/>
  <c r="AN271" i="23"/>
  <c r="AN272" i="23"/>
  <c r="AN273" i="23"/>
  <c r="AN274" i="23"/>
  <c r="AN275" i="23"/>
  <c r="AN276" i="23"/>
  <c r="AN277" i="23"/>
  <c r="AN278" i="23"/>
  <c r="AN279" i="23"/>
  <c r="AN280" i="23"/>
  <c r="AN281" i="23"/>
  <c r="AN282" i="23"/>
  <c r="AN283" i="23"/>
  <c r="AG18" i="23" l="1"/>
  <c r="AG19" i="23"/>
  <c r="AG20" i="23"/>
  <c r="AG21" i="23"/>
  <c r="AG22" i="23"/>
  <c r="AG23" i="23"/>
  <c r="AG24" i="23"/>
  <c r="AG25" i="23"/>
  <c r="AG26" i="23"/>
  <c r="AG27" i="23"/>
  <c r="AG28" i="23"/>
  <c r="AG29" i="23"/>
  <c r="AG30" i="23"/>
  <c r="AG31" i="23"/>
  <c r="AG32" i="23"/>
  <c r="AG33" i="23"/>
  <c r="AG34" i="23"/>
  <c r="AG35" i="23"/>
  <c r="AG36" i="23"/>
  <c r="AG37" i="23"/>
  <c r="AG38" i="23"/>
  <c r="AG39" i="23"/>
  <c r="AG40" i="23"/>
  <c r="AG41" i="23"/>
  <c r="AG42" i="23"/>
  <c r="AG43" i="23"/>
  <c r="AG44" i="23"/>
  <c r="AG45" i="23"/>
  <c r="AG46" i="23"/>
  <c r="AG47" i="23"/>
  <c r="AG48" i="23"/>
  <c r="AG49" i="23"/>
  <c r="AG50" i="23"/>
  <c r="AG51" i="23"/>
  <c r="AG52" i="23"/>
  <c r="AG53" i="23"/>
  <c r="AG54" i="23"/>
  <c r="AG55" i="23"/>
  <c r="AG56" i="23"/>
  <c r="AG57" i="23"/>
  <c r="AG58" i="23"/>
  <c r="AG59" i="23"/>
  <c r="AG60" i="23"/>
  <c r="AG61" i="23"/>
  <c r="AG62" i="23"/>
  <c r="AG63" i="23"/>
  <c r="AG64" i="23"/>
  <c r="AG65" i="23"/>
  <c r="AG66" i="23"/>
  <c r="AG67" i="23"/>
  <c r="AG68" i="23"/>
  <c r="AG69" i="23"/>
  <c r="AG70" i="23"/>
  <c r="AG71" i="23"/>
  <c r="AG72" i="23"/>
  <c r="AG73" i="23"/>
  <c r="AG74" i="23"/>
  <c r="AG75" i="23"/>
  <c r="AG76" i="23"/>
  <c r="AG77" i="23"/>
  <c r="AG78" i="23"/>
  <c r="AG79" i="23"/>
  <c r="AG80" i="23"/>
  <c r="AG81" i="23"/>
  <c r="AG82" i="23"/>
  <c r="AG83" i="23"/>
  <c r="AG84" i="23"/>
  <c r="AG85" i="23"/>
  <c r="AG86" i="23"/>
  <c r="AG87" i="23"/>
  <c r="AG88" i="23"/>
  <c r="AG89" i="23"/>
  <c r="AG90" i="23"/>
  <c r="AG91" i="23"/>
  <c r="AG92" i="23"/>
  <c r="AG93" i="23"/>
  <c r="AG94" i="23"/>
  <c r="AG95" i="23"/>
  <c r="AG96" i="23"/>
  <c r="AG97" i="23"/>
  <c r="AG98" i="23"/>
  <c r="AG99" i="23"/>
  <c r="AG100" i="23"/>
  <c r="AG101" i="23"/>
  <c r="AG102" i="23"/>
  <c r="AG103" i="23"/>
  <c r="AG104" i="23"/>
  <c r="AG105" i="23"/>
  <c r="AG106" i="23"/>
  <c r="AG107" i="23"/>
  <c r="AG108" i="23"/>
  <c r="AG109" i="23"/>
  <c r="AG110" i="23"/>
  <c r="AG111" i="23"/>
  <c r="AG112" i="23"/>
  <c r="AG113" i="23"/>
  <c r="AG114" i="23"/>
  <c r="AG115" i="23"/>
  <c r="AG116" i="23"/>
  <c r="AG117" i="23"/>
  <c r="AG118" i="23"/>
  <c r="AG119" i="23"/>
  <c r="AG120" i="23"/>
  <c r="AG121" i="23"/>
  <c r="AG122" i="23"/>
  <c r="AG123" i="23"/>
  <c r="AG124" i="23"/>
  <c r="AG125" i="23"/>
  <c r="AG126" i="23"/>
  <c r="AG127" i="23"/>
  <c r="AG128" i="23"/>
  <c r="AG129" i="23"/>
  <c r="AG130" i="23"/>
  <c r="AG131" i="23"/>
  <c r="AG132" i="23"/>
  <c r="AG133" i="23"/>
  <c r="AG134" i="23"/>
  <c r="AG135" i="23"/>
  <c r="AG136" i="23"/>
  <c r="AG137" i="23"/>
  <c r="AG138" i="23"/>
  <c r="AG139" i="23"/>
  <c r="AG140" i="23"/>
  <c r="AG141" i="23"/>
  <c r="AG142" i="23"/>
  <c r="AG143" i="23"/>
  <c r="AG144" i="23"/>
  <c r="AG145" i="23"/>
  <c r="AG146" i="23"/>
  <c r="AG147" i="23"/>
  <c r="AG148" i="23"/>
  <c r="AG149" i="23"/>
  <c r="AG150" i="23"/>
  <c r="AG151" i="23"/>
  <c r="AG152" i="23"/>
  <c r="AG153" i="23"/>
  <c r="AG154" i="23"/>
  <c r="AG155" i="23"/>
  <c r="AG156" i="23"/>
  <c r="AG157" i="23"/>
  <c r="AG158" i="23"/>
  <c r="AG159" i="23"/>
  <c r="AG160" i="23"/>
  <c r="AG161" i="23"/>
  <c r="AG162" i="23"/>
  <c r="AG163" i="23"/>
  <c r="AG164" i="23"/>
  <c r="AG165" i="23"/>
  <c r="AG166" i="23"/>
  <c r="AG167" i="23"/>
  <c r="AG168" i="23"/>
  <c r="AG169" i="23"/>
  <c r="AG170" i="23"/>
  <c r="AG171" i="23"/>
  <c r="AG172" i="23"/>
  <c r="AG173" i="23"/>
  <c r="AG174" i="23"/>
  <c r="AG175" i="23"/>
  <c r="AG176" i="23"/>
  <c r="AG177" i="23"/>
  <c r="AG178" i="23"/>
  <c r="AG179" i="23"/>
  <c r="AG180" i="23"/>
  <c r="AG181" i="23"/>
  <c r="AG182" i="23"/>
  <c r="AG183" i="23"/>
  <c r="AG184" i="23"/>
  <c r="AG185" i="23"/>
  <c r="AG186" i="23"/>
  <c r="AG187" i="23"/>
  <c r="AG188" i="23"/>
  <c r="AG189" i="23"/>
  <c r="AG190" i="23"/>
  <c r="AG191" i="23"/>
  <c r="AG192" i="23"/>
  <c r="AG193" i="23"/>
  <c r="AG194" i="23"/>
  <c r="AG195" i="23"/>
  <c r="AG196" i="23"/>
  <c r="AG197" i="23"/>
  <c r="AG198" i="23"/>
  <c r="AG199" i="23"/>
  <c r="AG200" i="23"/>
  <c r="AG201" i="23"/>
  <c r="AG202" i="23"/>
  <c r="AG203" i="23"/>
  <c r="AG204" i="23"/>
  <c r="AG205" i="23"/>
  <c r="AG206" i="23"/>
  <c r="AG207" i="23"/>
  <c r="AG208" i="23"/>
  <c r="AG209" i="23"/>
  <c r="AG210" i="23"/>
  <c r="AG211" i="23"/>
  <c r="AG212" i="23"/>
  <c r="AG213" i="23"/>
  <c r="AG214" i="23"/>
  <c r="AG215" i="23"/>
  <c r="AG216" i="23"/>
  <c r="AG217" i="23"/>
  <c r="AG218" i="23"/>
  <c r="AG219" i="23"/>
  <c r="AG220" i="23"/>
  <c r="AG221" i="23"/>
  <c r="AG222" i="23"/>
  <c r="AG223" i="23"/>
  <c r="AG224" i="23"/>
  <c r="AG225" i="23"/>
  <c r="AG226" i="23"/>
  <c r="AG227" i="23"/>
  <c r="AG228" i="23"/>
  <c r="AG229" i="23"/>
  <c r="AG230" i="23"/>
  <c r="AG231" i="23"/>
  <c r="AG232" i="23"/>
  <c r="AG233" i="23"/>
  <c r="AG234" i="23"/>
  <c r="AG235" i="23"/>
  <c r="AG236" i="23"/>
  <c r="AG237" i="23"/>
  <c r="AG238" i="23"/>
  <c r="AG239" i="23"/>
  <c r="AG240" i="23"/>
  <c r="AG241" i="23"/>
  <c r="AG242" i="23"/>
  <c r="AG243" i="23"/>
  <c r="AG244" i="23"/>
  <c r="AG245" i="23"/>
  <c r="AG246" i="23"/>
  <c r="AG247" i="23"/>
  <c r="AG248" i="23"/>
  <c r="AG249" i="23"/>
  <c r="AG250" i="23"/>
  <c r="AG251" i="23"/>
  <c r="AG252" i="23"/>
  <c r="AG253" i="23"/>
  <c r="AG254" i="23"/>
  <c r="AG255" i="23"/>
  <c r="AG256" i="23"/>
  <c r="AG257" i="23"/>
  <c r="AG258" i="23"/>
  <c r="AG259" i="23"/>
  <c r="AG260" i="23"/>
  <c r="AG261" i="23"/>
  <c r="AG262" i="23"/>
  <c r="AG263" i="23"/>
  <c r="AG264" i="23"/>
  <c r="AG265" i="23"/>
  <c r="AG266" i="23"/>
  <c r="AG267" i="23"/>
  <c r="AG268" i="23"/>
  <c r="AG269" i="23"/>
  <c r="AG270" i="23"/>
  <c r="AG271" i="23"/>
  <c r="AG272" i="23"/>
  <c r="AG273" i="23"/>
  <c r="AG274" i="23"/>
  <c r="AG275" i="23"/>
  <c r="AG276" i="23"/>
  <c r="AG277" i="23"/>
  <c r="AG278" i="23"/>
  <c r="AG279" i="23"/>
  <c r="AG280" i="23"/>
  <c r="AG281" i="23"/>
  <c r="AG282" i="23"/>
  <c r="AG283" i="23"/>
  <c r="AG284" i="23"/>
  <c r="AG285" i="23"/>
  <c r="AG286" i="23"/>
  <c r="AG287" i="23"/>
  <c r="AG288" i="23"/>
  <c r="AG289" i="23"/>
  <c r="AG290" i="23"/>
  <c r="AG291" i="23"/>
  <c r="AG292" i="23"/>
  <c r="AG293" i="23"/>
  <c r="AG294" i="23"/>
  <c r="AG295" i="23"/>
  <c r="AG296" i="23"/>
  <c r="AG297" i="23"/>
  <c r="AG298" i="23"/>
  <c r="AG299" i="23"/>
  <c r="AG300" i="23"/>
  <c r="AG301" i="23"/>
  <c r="AG302" i="23"/>
  <c r="AG303" i="23"/>
  <c r="AG304" i="23"/>
  <c r="AG305" i="23"/>
  <c r="AG306" i="23"/>
  <c r="AG307" i="23"/>
  <c r="AG308" i="23"/>
  <c r="AG309" i="23"/>
  <c r="AG310" i="23"/>
  <c r="AG311" i="23"/>
  <c r="AG312" i="23"/>
  <c r="AG313" i="23"/>
  <c r="AG314" i="23"/>
  <c r="AG315" i="23"/>
  <c r="AG316" i="23"/>
  <c r="AG317" i="23"/>
  <c r="AG318" i="23"/>
  <c r="AG319" i="23"/>
  <c r="AG320" i="23"/>
  <c r="AG321" i="23"/>
  <c r="AG322" i="23"/>
  <c r="AG323" i="23"/>
  <c r="AG324" i="23"/>
  <c r="AG325" i="23"/>
  <c r="AG326" i="23"/>
  <c r="AG327" i="23"/>
  <c r="AG328" i="23"/>
  <c r="AG329" i="23"/>
  <c r="AG330" i="23"/>
  <c r="AG331" i="23"/>
  <c r="AG332" i="23"/>
  <c r="AG333" i="23"/>
  <c r="AG334" i="23"/>
  <c r="AG335" i="23"/>
  <c r="AG336" i="23"/>
  <c r="AG337" i="23"/>
  <c r="AG338" i="23"/>
  <c r="AG339" i="23"/>
  <c r="AG340" i="23"/>
  <c r="AG341" i="23"/>
  <c r="AG342" i="23"/>
  <c r="AG343" i="23"/>
  <c r="AG344" i="23"/>
  <c r="AG345" i="23"/>
  <c r="AG346" i="23"/>
  <c r="AG347" i="23"/>
  <c r="AG348" i="23"/>
  <c r="AG349" i="23"/>
  <c r="AG350" i="23"/>
  <c r="AG351" i="23"/>
  <c r="AG352" i="23"/>
  <c r="AG353" i="23"/>
  <c r="AG354" i="23"/>
  <c r="AG355" i="23"/>
  <c r="AG356" i="23"/>
  <c r="AG357" i="23"/>
  <c r="AG358" i="23"/>
  <c r="AG359" i="23"/>
  <c r="AG360" i="23"/>
  <c r="AG361" i="23"/>
  <c r="AG362" i="23"/>
  <c r="AG363" i="23"/>
  <c r="AG364" i="23"/>
  <c r="AG365" i="23"/>
  <c r="AG366" i="23"/>
  <c r="AG367" i="23"/>
  <c r="AG368" i="23"/>
  <c r="AG369" i="23"/>
  <c r="AG370" i="23"/>
  <c r="AG371" i="23"/>
  <c r="AG372" i="23"/>
  <c r="AG373" i="23"/>
  <c r="AG374" i="23"/>
  <c r="AG375" i="23"/>
  <c r="AG376" i="23"/>
  <c r="AG377" i="23"/>
  <c r="AG378" i="23"/>
  <c r="AG379" i="23"/>
  <c r="AG380" i="23"/>
  <c r="AG381" i="23"/>
  <c r="AG382" i="23"/>
  <c r="AG383" i="23"/>
  <c r="AG384" i="23"/>
  <c r="AG385" i="23"/>
  <c r="AG386" i="23"/>
  <c r="AG387" i="23"/>
  <c r="AG388" i="23"/>
  <c r="AG389" i="23"/>
  <c r="AG390" i="23"/>
  <c r="AG391" i="23"/>
  <c r="AG392" i="23"/>
  <c r="AG393" i="23"/>
  <c r="AG394" i="23"/>
  <c r="AG395" i="23"/>
  <c r="AG396" i="23"/>
  <c r="AG397" i="23"/>
  <c r="AG398" i="23"/>
  <c r="AG399" i="23"/>
  <c r="AG400" i="23"/>
  <c r="AG401" i="23"/>
  <c r="AG402" i="23"/>
  <c r="AG403" i="23"/>
  <c r="AG404" i="23"/>
  <c r="AG405" i="23"/>
  <c r="AG406" i="23"/>
  <c r="AG407" i="23"/>
  <c r="AG408" i="23"/>
  <c r="AG409" i="23"/>
  <c r="AG410" i="23"/>
  <c r="AG411" i="23"/>
  <c r="XFD1047515" i="23"/>
  <c r="XFD1047516" i="23"/>
  <c r="XFD1047517" i="23"/>
  <c r="XFD1047518" i="23"/>
  <c r="XFD1047519" i="23"/>
  <c r="XFD1047520" i="23" a="1"/>
  <c r="XFD1047520" i="23" s="1"/>
  <c r="XFD1047521" i="23"/>
  <c r="XFD1047522" i="23"/>
  <c r="XFD1047523" i="23"/>
  <c r="XFD1047524" i="23"/>
  <c r="XFD1047525" i="23"/>
  <c r="XFD1047526" i="23"/>
  <c r="XFD1047527" i="23" a="1"/>
  <c r="XFD1047527" i="23" s="1"/>
  <c r="XFD1047528" i="23" a="1"/>
  <c r="XFD1047528" i="23" s="1"/>
  <c r="XFD1047529" i="23" a="1"/>
  <c r="XFD1047529" i="23" s="1"/>
  <c r="XFD1047530" i="23" a="1"/>
  <c r="XFD1047530" i="23" s="1"/>
  <c r="XFD1047531" i="23" a="1"/>
  <c r="XFD1047531" i="23" s="1"/>
  <c r="XFD1047532" i="23" a="1"/>
  <c r="XFD1047532" i="23" s="1"/>
  <c r="XFD1047533" i="23" a="1"/>
  <c r="XFD1047533" i="23" s="1"/>
  <c r="XFD1047534" i="23" a="1"/>
  <c r="XFD1047534" i="23" s="1"/>
  <c r="XFD1047535" i="23" a="1"/>
  <c r="XFD1047535" i="23" s="1"/>
  <c r="XFD1047536" i="23" a="1"/>
  <c r="XFD1047536" i="23" s="1"/>
  <c r="XFD1047537" i="23" a="1"/>
  <c r="XFD1047537" i="23" s="1"/>
  <c r="XFD1047538" i="23" a="1"/>
  <c r="XFD1047538" i="23" s="1"/>
  <c r="XFD1047539" i="23" a="1"/>
  <c r="XFD1047539" i="23" s="1"/>
  <c r="XFD1047540" i="23" a="1"/>
  <c r="XFD1047540" i="23" s="1"/>
  <c r="AG15" i="23" l="1"/>
  <c r="F195" i="23" l="1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I200" i="23" l="1"/>
  <c r="J200" i="23" s="1"/>
  <c r="H200" i="23"/>
  <c r="G200" i="23"/>
  <c r="H207" i="23"/>
  <c r="I207" i="23"/>
  <c r="J207" i="23" s="1"/>
  <c r="G207" i="23"/>
  <c r="I206" i="23"/>
  <c r="J206" i="23" s="1"/>
  <c r="H206" i="23"/>
  <c r="G206" i="23"/>
  <c r="I204" i="23"/>
  <c r="J204" i="23" s="1"/>
  <c r="H204" i="23"/>
  <c r="G204" i="23"/>
  <c r="H196" i="23"/>
  <c r="I196" i="23"/>
  <c r="J196" i="23" s="1"/>
  <c r="G196" i="23"/>
  <c r="I202" i="23"/>
  <c r="J202" i="23" s="1"/>
  <c r="H202" i="23"/>
  <c r="G202" i="23"/>
  <c r="I201" i="23"/>
  <c r="J201" i="23" s="1"/>
  <c r="H201" i="23"/>
  <c r="G201" i="23"/>
  <c r="H199" i="23"/>
  <c r="I199" i="23"/>
  <c r="J199" i="23" s="1"/>
  <c r="G199" i="23"/>
  <c r="I198" i="23"/>
  <c r="J198" i="23" s="1"/>
  <c r="H198" i="23"/>
  <c r="G198" i="23"/>
  <c r="I205" i="23"/>
  <c r="J205" i="23" s="1"/>
  <c r="H205" i="23"/>
  <c r="G205" i="23"/>
  <c r="I197" i="23"/>
  <c r="J197" i="23" s="1"/>
  <c r="H197" i="23"/>
  <c r="G197" i="23"/>
  <c r="I203" i="23"/>
  <c r="J203" i="23" s="1"/>
  <c r="H203" i="23"/>
  <c r="G203" i="23"/>
  <c r="I195" i="23"/>
  <c r="H195" i="23"/>
  <c r="G195" i="23"/>
  <c r="I210" i="23" l="1"/>
  <c r="I209" i="23"/>
  <c r="J195" i="23"/>
  <c r="I208" i="23" s="1"/>
  <c r="F63" i="23" l="1"/>
  <c r="O418" i="23"/>
  <c r="F1053" i="23" l="1"/>
  <c r="I1053" i="23" s="1"/>
  <c r="F1054" i="23"/>
  <c r="I1054" i="23" s="1"/>
  <c r="J1054" i="23" s="1"/>
  <c r="G63" i="23"/>
  <c r="J1053" i="23" l="1"/>
  <c r="I1055" i="23" s="1"/>
  <c r="I1056" i="23"/>
  <c r="G1054" i="23"/>
  <c r="H1054" i="23"/>
  <c r="G1053" i="23"/>
  <c r="H1053" i="23"/>
  <c r="I1057" i="23" s="1"/>
  <c r="F809" i="23" l="1"/>
  <c r="F813" i="23"/>
  <c r="F817" i="23"/>
  <c r="F811" i="23"/>
  <c r="F815" i="23"/>
  <c r="F812" i="23"/>
  <c r="F816" i="23"/>
  <c r="F810" i="23"/>
  <c r="F814" i="23"/>
  <c r="F818" i="23"/>
  <c r="G418" i="23" l="1"/>
  <c r="I815" i="23"/>
  <c r="J815" i="23" s="1"/>
  <c r="G815" i="23"/>
  <c r="H815" i="23"/>
  <c r="H811" i="23"/>
  <c r="I811" i="23"/>
  <c r="J811" i="23" s="1"/>
  <c r="G811" i="23"/>
  <c r="G818" i="23"/>
  <c r="H818" i="23"/>
  <c r="I818" i="23"/>
  <c r="J818" i="23" s="1"/>
  <c r="H812" i="23"/>
  <c r="I812" i="23"/>
  <c r="J812" i="23" s="1"/>
  <c r="G812" i="23"/>
  <c r="G817" i="23"/>
  <c r="H817" i="23"/>
  <c r="I817" i="23"/>
  <c r="J817" i="23" s="1"/>
  <c r="H814" i="23"/>
  <c r="I814" i="23"/>
  <c r="J814" i="23" s="1"/>
  <c r="G814" i="23"/>
  <c r="I813" i="23"/>
  <c r="J813" i="23" s="1"/>
  <c r="H813" i="23"/>
  <c r="G813" i="23"/>
  <c r="G816" i="23"/>
  <c r="H816" i="23"/>
  <c r="I816" i="23"/>
  <c r="J816" i="23" s="1"/>
  <c r="I810" i="23"/>
  <c r="J810" i="23" s="1"/>
  <c r="G810" i="23"/>
  <c r="H810" i="23"/>
  <c r="I809" i="23"/>
  <c r="H809" i="23"/>
  <c r="G809" i="23"/>
  <c r="I821" i="23" l="1"/>
  <c r="I820" i="23"/>
  <c r="J809" i="23"/>
  <c r="I819" i="23" s="1"/>
  <c r="J63" i="23" l="1"/>
  <c r="F1062" i="23" l="1"/>
  <c r="H1062" i="23" s="1"/>
  <c r="F1061" i="23"/>
  <c r="H1061" i="23" s="1"/>
  <c r="F1064" i="23"/>
  <c r="H1064" i="23" s="1"/>
  <c r="F1072" i="23"/>
  <c r="G1072" i="23" s="1"/>
  <c r="F1074" i="23"/>
  <c r="I1074" i="23" s="1"/>
  <c r="J1074" i="23" s="1"/>
  <c r="F1065" i="23"/>
  <c r="F1063" i="23"/>
  <c r="G1063" i="23" s="1"/>
  <c r="F1073" i="23"/>
  <c r="H1073" i="23" s="1"/>
  <c r="I1062" i="23" l="1"/>
  <c r="J1062" i="23" s="1"/>
  <c r="H1072" i="23"/>
  <c r="I1072" i="23"/>
  <c r="J1072" i="23" s="1"/>
  <c r="G1062" i="23"/>
  <c r="G1064" i="23"/>
  <c r="I1061" i="23"/>
  <c r="J1061" i="23" s="1"/>
  <c r="G1061" i="23"/>
  <c r="H1074" i="23"/>
  <c r="I1064" i="23"/>
  <c r="J1064" i="23" s="1"/>
  <c r="G1074" i="23"/>
  <c r="H1063" i="23"/>
  <c r="I1073" i="23"/>
  <c r="J1073" i="23" s="1"/>
  <c r="G1073" i="23"/>
  <c r="I1063" i="23"/>
  <c r="J1063" i="23" s="1"/>
  <c r="G1065" i="23"/>
  <c r="H1065" i="23"/>
  <c r="I1065" i="23"/>
  <c r="J1065" i="23" s="1"/>
  <c r="AN15" i="23"/>
  <c r="I1075" i="23" l="1"/>
  <c r="I1077" i="23"/>
  <c r="I1066" i="23"/>
  <c r="I1068" i="23"/>
  <c r="I1067" i="23"/>
  <c r="I1076" i="23"/>
  <c r="F1081" i="23" l="1"/>
  <c r="G1081" i="23" s="1"/>
  <c r="F1082" i="23"/>
  <c r="G1082" i="23" s="1"/>
  <c r="I1081" i="23" l="1"/>
  <c r="J1081" i="23" s="1"/>
  <c r="H1081" i="23"/>
  <c r="I1082" i="23"/>
  <c r="J1082" i="23" s="1"/>
  <c r="H1082" i="23"/>
  <c r="B140" i="25" l="1"/>
  <c r="F266" i="23"/>
  <c r="H266" i="23" s="1"/>
  <c r="I1083" i="23"/>
  <c r="I1084" i="23"/>
  <c r="I1085" i="23"/>
  <c r="G266" i="23" l="1"/>
  <c r="I266" i="23"/>
  <c r="J266" i="23" s="1"/>
  <c r="F64" i="23" l="1"/>
  <c r="H64" i="23" s="1"/>
  <c r="B4" i="25"/>
  <c r="B160" i="25" l="1"/>
  <c r="B161" i="25"/>
  <c r="B139" i="25"/>
  <c r="B159" i="25"/>
  <c r="G64" i="23"/>
  <c r="I64" i="23"/>
  <c r="F933" i="23" l="1"/>
  <c r="F934" i="23"/>
  <c r="I934" i="23" s="1"/>
  <c r="O934" i="23" s="1"/>
  <c r="J934" i="23" s="1"/>
  <c r="I935" i="23"/>
  <c r="O935" i="23" s="1"/>
  <c r="J935" i="23" s="1"/>
  <c r="G933" i="23"/>
  <c r="G934" i="23"/>
  <c r="V79" i="25"/>
  <c r="V80" i="25" l="1"/>
  <c r="I933" i="23"/>
  <c r="O933" i="23" s="1"/>
  <c r="J933" i="23" s="1"/>
  <c r="I936" i="23" s="1"/>
  <c r="V78" i="25"/>
  <c r="E634" i="23"/>
  <c r="K218" i="23"/>
  <c r="E368" i="23"/>
  <c r="E693" i="23"/>
  <c r="E689" i="23"/>
  <c r="M772" i="23"/>
  <c r="E581" i="23"/>
  <c r="E616" i="23"/>
  <c r="E776" i="23"/>
  <c r="K279" i="23"/>
  <c r="E714" i="23"/>
  <c r="K116" i="23"/>
  <c r="K109" i="23"/>
  <c r="M583" i="23"/>
  <c r="M749" i="23"/>
  <c r="E887" i="23"/>
  <c r="E908" i="23"/>
  <c r="E497" i="23"/>
  <c r="K102" i="23"/>
  <c r="E787" i="23"/>
  <c r="E434" i="23"/>
  <c r="L917" i="23"/>
  <c r="M775" i="23"/>
  <c r="K145" i="23"/>
  <c r="E610" i="23"/>
  <c r="E697" i="23"/>
  <c r="E645" i="23"/>
  <c r="M505" i="23"/>
  <c r="E1006" i="23"/>
  <c r="E280" i="23"/>
  <c r="E983" i="23"/>
  <c r="M756" i="23"/>
  <c r="L874" i="23"/>
  <c r="M672" i="23"/>
  <c r="L868" i="23"/>
  <c r="N874" i="23"/>
  <c r="N924" i="23"/>
  <c r="E799" i="23"/>
  <c r="M687" i="23"/>
  <c r="E352" i="23"/>
  <c r="E354" i="23"/>
  <c r="E506" i="23"/>
  <c r="E773" i="23"/>
  <c r="M476" i="23"/>
  <c r="E455" i="23"/>
  <c r="K108" i="23"/>
  <c r="L955" i="23"/>
  <c r="E89" i="23"/>
  <c r="M697" i="23"/>
  <c r="L867" i="23"/>
  <c r="N923" i="23"/>
  <c r="M669" i="23"/>
  <c r="M685" i="23"/>
  <c r="E922" i="23"/>
  <c r="L913" i="23"/>
  <c r="E324" i="23"/>
  <c r="L967" i="23"/>
  <c r="E749" i="23"/>
  <c r="E881" i="23"/>
  <c r="E554" i="23"/>
  <c r="E513" i="23"/>
  <c r="M469" i="23"/>
  <c r="K226" i="23"/>
  <c r="E880" i="23"/>
  <c r="E585" i="23"/>
  <c r="E421" i="23"/>
  <c r="K281" i="23"/>
  <c r="E430" i="23"/>
  <c r="E626" i="23"/>
  <c r="E755" i="23"/>
  <c r="K72" i="23"/>
  <c r="E582" i="23"/>
  <c r="L933" i="23"/>
  <c r="L862" i="23"/>
  <c r="L909" i="23"/>
  <c r="E399" i="23"/>
  <c r="E571" i="23"/>
  <c r="M430" i="23"/>
  <c r="M498" i="23"/>
  <c r="M671" i="23"/>
  <c r="E107" i="23"/>
  <c r="E873" i="23"/>
  <c r="K255" i="23"/>
  <c r="E888" i="23"/>
  <c r="M637" i="23"/>
  <c r="M725" i="23"/>
  <c r="E505" i="23"/>
  <c r="E232" i="23"/>
  <c r="E285" i="23"/>
  <c r="M694" i="23"/>
  <c r="M736" i="23"/>
  <c r="K248" i="23"/>
  <c r="M546" i="23"/>
  <c r="E1016" i="23"/>
  <c r="M616" i="23"/>
  <c r="M768" i="23"/>
  <c r="M441" i="23"/>
  <c r="M741" i="23"/>
  <c r="K282" i="23"/>
  <c r="E992" i="23"/>
  <c r="E508" i="23"/>
  <c r="K103" i="23"/>
  <c r="E252" i="23"/>
  <c r="M722" i="23"/>
  <c r="E796" i="23"/>
  <c r="L865" i="23"/>
  <c r="M593" i="23"/>
  <c r="M777" i="23"/>
  <c r="E765" i="23"/>
  <c r="E590" i="23"/>
  <c r="N890" i="23"/>
  <c r="E1010" i="23"/>
  <c r="L876" i="23"/>
  <c r="E449" i="23"/>
  <c r="E700" i="23"/>
  <c r="E109" i="23"/>
  <c r="E499" i="23"/>
  <c r="L888" i="23"/>
  <c r="E555" i="23"/>
  <c r="E914" i="23"/>
  <c r="E576" i="23"/>
  <c r="M529" i="23"/>
  <c r="E769" i="23"/>
  <c r="E350" i="23"/>
  <c r="N917" i="23"/>
  <c r="M472" i="23"/>
  <c r="M465" i="23"/>
  <c r="M755" i="23"/>
  <c r="E718" i="23"/>
  <c r="E522" i="23"/>
  <c r="E683" i="23"/>
  <c r="E774" i="23"/>
  <c r="E91" i="23"/>
  <c r="N915" i="23"/>
  <c r="K67" i="23"/>
  <c r="M718" i="23"/>
  <c r="N867" i="23"/>
  <c r="M526" i="23"/>
  <c r="K106" i="23"/>
  <c r="M433" i="23"/>
  <c r="E685" i="23"/>
  <c r="E966" i="23"/>
  <c r="E957" i="23"/>
  <c r="E630" i="23"/>
  <c r="E756" i="23"/>
  <c r="M508" i="23"/>
  <c r="K295" i="23"/>
  <c r="E869" i="23"/>
  <c r="K165" i="23"/>
  <c r="M495" i="23"/>
  <c r="K250" i="23"/>
  <c r="N944" i="23"/>
  <c r="M786" i="23"/>
  <c r="E244" i="23"/>
  <c r="N958" i="23"/>
  <c r="E684" i="23"/>
  <c r="M421" i="23"/>
  <c r="M605" i="23"/>
  <c r="E885" i="23"/>
  <c r="M752" i="23"/>
  <c r="E826" i="23"/>
  <c r="E723" i="23"/>
  <c r="E754" i="23"/>
  <c r="M686" i="23"/>
  <c r="E967" i="23"/>
  <c r="K76" i="23"/>
  <c r="E860" i="23"/>
  <c r="M428" i="23"/>
  <c r="K130" i="23"/>
  <c r="E653" i="23"/>
  <c r="L957" i="23"/>
  <c r="N878" i="23"/>
  <c r="M798" i="23"/>
  <c r="M567" i="23"/>
  <c r="M614" i="23"/>
  <c r="M587" i="23"/>
  <c r="K74" i="23"/>
  <c r="M520" i="23"/>
  <c r="M509" i="23"/>
  <c r="M577" i="23"/>
  <c r="E624" i="23"/>
  <c r="E991" i="23"/>
  <c r="E589" i="23"/>
  <c r="L922" i="23"/>
  <c r="M692" i="23"/>
  <c r="E762" i="23"/>
  <c r="E188" i="23"/>
  <c r="E450" i="23"/>
  <c r="M527" i="23"/>
  <c r="E127" i="23"/>
  <c r="E118" i="23"/>
  <c r="E443" i="23"/>
  <c r="E568" i="23"/>
  <c r="M713" i="23"/>
  <c r="M765" i="23"/>
  <c r="N945" i="23"/>
  <c r="E737" i="23"/>
  <c r="E789" i="23"/>
  <c r="L863" i="23"/>
  <c r="E646" i="23"/>
  <c r="E719" i="23"/>
  <c r="M604" i="23"/>
  <c r="E284" i="23"/>
  <c r="E745" i="23"/>
  <c r="M427" i="23"/>
  <c r="K96" i="23"/>
  <c r="E321" i="23"/>
  <c r="M487" i="23"/>
  <c r="E524" i="23"/>
  <c r="E583" i="23"/>
  <c r="L946" i="23"/>
  <c r="E923" i="23"/>
  <c r="K247" i="23"/>
  <c r="N860" i="23"/>
  <c r="L860" i="23"/>
  <c r="E245" i="23"/>
  <c r="E578" i="23"/>
  <c r="E228" i="23"/>
  <c r="E451" i="23"/>
  <c r="E720" i="23"/>
  <c r="E907" i="23"/>
  <c r="E862" i="23"/>
  <c r="L883" i="23"/>
  <c r="E553" i="23"/>
  <c r="N919" i="23"/>
  <c r="K163" i="23"/>
  <c r="E925" i="23"/>
  <c r="L899" i="23"/>
  <c r="K146" i="23"/>
  <c r="M664" i="23"/>
  <c r="E638" i="23"/>
  <c r="K147" i="23"/>
  <c r="K254" i="23"/>
  <c r="E699" i="23"/>
  <c r="M766" i="23"/>
  <c r="K253" i="23"/>
  <c r="E401" i="23"/>
  <c r="M612" i="23"/>
  <c r="E597" i="23"/>
  <c r="E1009" i="23"/>
  <c r="E404" i="23"/>
  <c r="E690" i="23"/>
  <c r="N897" i="23"/>
  <c r="E389" i="23"/>
  <c r="M473" i="23"/>
  <c r="M485" i="23"/>
  <c r="M449" i="23"/>
  <c r="E485" i="23"/>
  <c r="E668" i="23"/>
  <c r="K168" i="23"/>
  <c r="E617" i="23"/>
  <c r="E396" i="23"/>
  <c r="E861" i="23"/>
  <c r="E902" i="23"/>
  <c r="E542" i="23"/>
  <c r="M545" i="23"/>
  <c r="L887" i="23"/>
  <c r="E519" i="23"/>
  <c r="E258" i="23"/>
  <c r="M429" i="23"/>
  <c r="N859" i="23"/>
  <c r="K84" i="23"/>
  <c r="L895" i="23"/>
  <c r="E672" i="23"/>
  <c r="E635" i="23"/>
  <c r="K184" i="23"/>
  <c r="N910" i="23"/>
  <c r="M748" i="23"/>
  <c r="E761" i="23"/>
  <c r="E67" i="23"/>
  <c r="N911" i="23"/>
  <c r="K151" i="23"/>
  <c r="E426" i="23"/>
  <c r="K232" i="23"/>
  <c r="E278" i="23"/>
  <c r="E115" i="23"/>
  <c r="M570" i="23"/>
  <c r="M619" i="23"/>
  <c r="M716" i="23"/>
  <c r="E476" i="23"/>
  <c r="K186" i="23"/>
  <c r="M543" i="23"/>
  <c r="K187" i="23"/>
  <c r="E281" i="23"/>
  <c r="E701" i="23"/>
  <c r="K107" i="23"/>
  <c r="M627" i="23"/>
  <c r="E564" i="23"/>
  <c r="K71" i="23"/>
  <c r="L897" i="23"/>
  <c r="E388" i="23"/>
  <c r="E623" i="23"/>
  <c r="K296" i="23"/>
  <c r="E854" i="23"/>
  <c r="E904" i="23"/>
  <c r="E342" i="23"/>
  <c r="L890" i="23"/>
  <c r="M499" i="23"/>
  <c r="L911" i="23"/>
  <c r="M481" i="23"/>
  <c r="E327" i="23"/>
  <c r="K105" i="23"/>
  <c r="L915" i="23"/>
  <c r="K155" i="23"/>
  <c r="N879" i="23"/>
  <c r="E517" i="23"/>
  <c r="E827" i="23"/>
  <c r="E166" i="23"/>
  <c r="M517" i="23"/>
  <c r="M434" i="23"/>
  <c r="E239" i="23"/>
  <c r="E85" i="23"/>
  <c r="K104" i="23"/>
  <c r="E955" i="23"/>
  <c r="M484" i="23"/>
  <c r="M724" i="23"/>
  <c r="E899" i="23"/>
  <c r="M609" i="23"/>
  <c r="M601" i="23"/>
  <c r="E523" i="23"/>
  <c r="M581" i="23"/>
  <c r="E643" i="23"/>
  <c r="E1012" i="23"/>
  <c r="K183" i="23"/>
  <c r="M801" i="23"/>
  <c r="M610" i="23"/>
  <c r="K141" i="23"/>
  <c r="E856" i="23"/>
  <c r="N871" i="23"/>
  <c r="E137" i="23"/>
  <c r="K99" i="23"/>
  <c r="K257" i="23"/>
  <c r="E84" i="23"/>
  <c r="E716" i="23"/>
  <c r="E1004" i="23"/>
  <c r="E663" i="23"/>
  <c r="M442" i="23"/>
  <c r="M654" i="23"/>
  <c r="E1013" i="23"/>
  <c r="K65" i="23"/>
  <c r="E119" i="23"/>
  <c r="L944" i="23"/>
  <c r="E600" i="23"/>
  <c r="E104" i="23"/>
  <c r="M785" i="23"/>
  <c r="M613" i="23"/>
  <c r="E875" i="23"/>
  <c r="M444" i="23"/>
  <c r="M598" i="23"/>
  <c r="E71" i="23"/>
  <c r="E543" i="23"/>
  <c r="E149" i="23"/>
  <c r="K137" i="23"/>
  <c r="M516" i="23"/>
  <c r="M640" i="23"/>
  <c r="E481" i="23"/>
  <c r="M455" i="23"/>
  <c r="E147" i="23"/>
  <c r="N899" i="23"/>
  <c r="E905" i="23"/>
  <c r="E631" i="23"/>
  <c r="E667" i="23"/>
  <c r="E897" i="23"/>
  <c r="K69" i="23"/>
  <c r="E283" i="23"/>
  <c r="E547" i="23"/>
  <c r="E982" i="23"/>
  <c r="L889" i="23"/>
  <c r="E395" i="23"/>
  <c r="L934" i="23"/>
  <c r="E494" i="23"/>
  <c r="E292" i="23"/>
  <c r="L881" i="23"/>
  <c r="E140" i="23"/>
  <c r="K87" i="23"/>
  <c r="M793" i="23"/>
  <c r="E1011" i="23"/>
  <c r="E363" i="23"/>
  <c r="E717" i="23"/>
  <c r="E744" i="23"/>
  <c r="M651" i="23"/>
  <c r="E901" i="23"/>
  <c r="E464" i="23"/>
  <c r="M628" i="23"/>
  <c r="M720" i="23"/>
  <c r="M521" i="23"/>
  <c r="E625" i="23"/>
  <c r="E742" i="23"/>
  <c r="E763" i="23"/>
  <c r="M691" i="23"/>
  <c r="E175" i="23"/>
  <c r="E882" i="23"/>
  <c r="E466" i="23"/>
  <c r="E156" i="23"/>
  <c r="K293" i="23"/>
  <c r="E482" i="23"/>
  <c r="E698" i="23"/>
  <c r="M726" i="23"/>
  <c r="K149" i="23"/>
  <c r="E330" i="23"/>
  <c r="M668" i="23"/>
  <c r="M701" i="23"/>
  <c r="E249" i="23"/>
  <c r="E766" i="23"/>
  <c r="M645" i="23"/>
  <c r="E372" i="23"/>
  <c r="K68" i="23"/>
  <c r="M600" i="23"/>
  <c r="M443" i="23"/>
  <c r="E73" i="23"/>
  <c r="E94" i="23"/>
  <c r="E619" i="23"/>
  <c r="L891" i="23"/>
  <c r="E753" i="23"/>
  <c r="K266" i="23"/>
  <c r="E489" i="23"/>
  <c r="E501" i="23"/>
  <c r="E358" i="23"/>
  <c r="E896" i="23"/>
  <c r="M794" i="23"/>
  <c r="M783" i="23"/>
  <c r="M696" i="23"/>
  <c r="M607" i="23"/>
  <c r="M504" i="23"/>
  <c r="M648" i="23"/>
  <c r="E883" i="23"/>
  <c r="M464" i="23"/>
  <c r="E605" i="23"/>
  <c r="E721" i="23"/>
  <c r="E130" i="23"/>
  <c r="M515" i="23"/>
  <c r="L975" i="23"/>
  <c r="K119" i="23"/>
  <c r="N914" i="23"/>
  <c r="N858" i="23"/>
  <c r="E633" i="23"/>
  <c r="E141" i="23"/>
  <c r="E423" i="23"/>
  <c r="E500" i="23"/>
  <c r="E559" i="23"/>
  <c r="E493" i="23"/>
  <c r="M641" i="23"/>
  <c r="E114" i="23"/>
  <c r="M683" i="23"/>
  <c r="N855" i="23"/>
  <c r="L886" i="23"/>
  <c r="M778" i="23"/>
  <c r="E527" i="23"/>
  <c r="M788" i="23"/>
  <c r="E436" i="23"/>
  <c r="M551" i="23"/>
  <c r="E163" i="23"/>
  <c r="E890" i="23"/>
  <c r="M717" i="23"/>
  <c r="M478" i="23"/>
  <c r="E168" i="23"/>
  <c r="M556" i="23"/>
  <c r="E797" i="23"/>
  <c r="E331" i="23"/>
  <c r="E545" i="23"/>
  <c r="N873" i="23"/>
  <c r="N868" i="23"/>
  <c r="M602" i="23"/>
  <c r="E659" i="23"/>
  <c r="E584" i="23"/>
  <c r="M615" i="23"/>
  <c r="M700" i="23"/>
  <c r="E924" i="23"/>
  <c r="M453" i="23"/>
  <c r="N883" i="23"/>
  <c r="E916" i="23"/>
  <c r="E784" i="23"/>
  <c r="M652" i="23"/>
  <c r="M746" i="23"/>
  <c r="M659" i="23"/>
  <c r="M745" i="23"/>
  <c r="E724" i="23"/>
  <c r="M557" i="23"/>
  <c r="E695" i="23"/>
  <c r="E448" i="23"/>
  <c r="K188" i="23"/>
  <c r="L872" i="23"/>
  <c r="M781" i="23"/>
  <c r="M497" i="23"/>
  <c r="N837" i="23"/>
  <c r="E1005" i="23"/>
  <c r="E529" i="23"/>
  <c r="L884" i="23"/>
  <c r="K88" i="23"/>
  <c r="M582" i="23"/>
  <c r="M666" i="23"/>
  <c r="E429" i="23"/>
  <c r="L857" i="23"/>
  <c r="K285" i="23"/>
  <c r="M657" i="23"/>
  <c r="M483" i="23"/>
  <c r="K140" i="23"/>
  <c r="L864" i="23"/>
  <c r="K283" i="23"/>
  <c r="E865" i="23"/>
  <c r="E444" i="23"/>
  <c r="E251" i="23"/>
  <c r="E783" i="23"/>
  <c r="E664" i="23"/>
  <c r="E1017" i="23"/>
  <c r="E878" i="23"/>
  <c r="E427" i="23"/>
  <c r="E322" i="23"/>
  <c r="L925" i="23"/>
  <c r="E741" i="23"/>
  <c r="M501" i="23"/>
  <c r="M584" i="23"/>
  <c r="E886" i="23"/>
  <c r="M496" i="23"/>
  <c r="E703" i="23"/>
  <c r="E231" i="23"/>
  <c r="E648" i="23"/>
  <c r="K111" i="23"/>
  <c r="L869" i="23"/>
  <c r="M759" i="23"/>
  <c r="E639" i="23"/>
  <c r="E410" i="23"/>
  <c r="E403" i="23"/>
  <c r="M761" i="23"/>
  <c r="N896" i="23"/>
  <c r="M533" i="23"/>
  <c r="K97" i="23"/>
  <c r="M574" i="23"/>
  <c r="E599" i="23"/>
  <c r="M704" i="23"/>
  <c r="E1002" i="23"/>
  <c r="E351" i="23"/>
  <c r="E975" i="23"/>
  <c r="N921" i="23"/>
  <c r="E371" i="23"/>
  <c r="M569" i="23"/>
  <c r="M829" i="23"/>
  <c r="M747" i="23"/>
  <c r="K93" i="23"/>
  <c r="E120" i="23"/>
  <c r="L916" i="23"/>
  <c r="E325" i="23"/>
  <c r="E86" i="23"/>
  <c r="M491" i="23"/>
  <c r="N967" i="23"/>
  <c r="E644" i="23"/>
  <c r="M578" i="23"/>
  <c r="M688" i="23"/>
  <c r="K85" i="23"/>
  <c r="E110" i="23"/>
  <c r="E750" i="23"/>
  <c r="E102" i="23"/>
  <c r="E402" i="23"/>
  <c r="E919" i="23"/>
  <c r="E398" i="23"/>
  <c r="M719" i="23"/>
  <c r="M549" i="23"/>
  <c r="M426" i="23"/>
  <c r="E739" i="23"/>
  <c r="M436" i="23"/>
  <c r="E217" i="23"/>
  <c r="N903" i="23"/>
  <c r="E891" i="23"/>
  <c r="E760" i="23"/>
  <c r="E337" i="23"/>
  <c r="E550" i="23"/>
  <c r="K100" i="23"/>
  <c r="M528" i="23"/>
  <c r="E526" i="23"/>
  <c r="E791" i="23"/>
  <c r="E649" i="23"/>
  <c r="M493" i="23"/>
  <c r="N904" i="23"/>
  <c r="M682" i="23"/>
  <c r="E338" i="23"/>
  <c r="L906" i="23"/>
  <c r="L896" i="23"/>
  <c r="E293" i="23"/>
  <c r="E391" i="23"/>
  <c r="E328" i="23"/>
  <c r="K214" i="23"/>
  <c r="E341" i="23"/>
  <c r="E573" i="23"/>
  <c r="E688" i="23"/>
  <c r="E1015" i="23"/>
  <c r="M579" i="23"/>
  <c r="M568" i="23"/>
  <c r="E660" i="23"/>
  <c r="N875" i="23"/>
  <c r="N918" i="23"/>
  <c r="E870" i="23"/>
  <c r="N913" i="23"/>
  <c r="L873" i="23"/>
  <c r="K86" i="23"/>
  <c r="E150" i="23"/>
  <c r="E334" i="23"/>
  <c r="M773" i="23"/>
  <c r="M597" i="23"/>
  <c r="E90" i="23"/>
  <c r="E340" i="23"/>
  <c r="K243" i="23"/>
  <c r="L898" i="23"/>
  <c r="E387" i="23"/>
  <c r="K164" i="23"/>
  <c r="E70" i="23"/>
  <c r="N895" i="23"/>
  <c r="K152" i="23"/>
  <c r="E241" i="23"/>
  <c r="N862" i="23"/>
  <c r="M451" i="23"/>
  <c r="K90" i="23"/>
  <c r="E857" i="23"/>
  <c r="M571" i="23"/>
  <c r="M739" i="23"/>
  <c r="E946" i="23"/>
  <c r="E651" i="23"/>
  <c r="E306" i="23"/>
  <c r="M779" i="23"/>
  <c r="E376" i="23"/>
  <c r="K128" i="23"/>
  <c r="E671" i="23"/>
  <c r="E407" i="23"/>
  <c r="E758" i="23"/>
  <c r="M646" i="23"/>
  <c r="E333" i="23"/>
  <c r="M826" i="23"/>
  <c r="M650" i="23"/>
  <c r="E243" i="23"/>
  <c r="E257" i="23"/>
  <c r="E366" i="23"/>
  <c r="E654" i="23"/>
  <c r="E445" i="23"/>
  <c r="E101" i="23"/>
  <c r="M423" i="23"/>
  <c r="M673" i="23"/>
  <c r="M760" i="23"/>
  <c r="E574" i="23"/>
  <c r="E425" i="23"/>
  <c r="E165" i="23"/>
  <c r="M642" i="23"/>
  <c r="E183" i="23"/>
  <c r="E792" i="23"/>
  <c r="E502" i="23"/>
  <c r="E747" i="23"/>
  <c r="M542" i="23"/>
  <c r="M603" i="23"/>
  <c r="E682" i="23"/>
  <c r="M474" i="23"/>
  <c r="L882" i="23"/>
  <c r="M674" i="23"/>
  <c r="M780" i="23"/>
  <c r="E92" i="23"/>
  <c r="E428" i="23"/>
  <c r="E465" i="23"/>
  <c r="E1001" i="23"/>
  <c r="E855" i="23"/>
  <c r="E598" i="23"/>
  <c r="M625" i="23"/>
  <c r="K118" i="23"/>
  <c r="E164" i="23"/>
  <c r="E548" i="23"/>
  <c r="K258" i="23"/>
  <c r="E392" i="23"/>
  <c r="M488" i="23"/>
  <c r="K142" i="23"/>
  <c r="N933" i="23"/>
  <c r="M727" i="23"/>
  <c r="E375" i="23"/>
  <c r="E603" i="23"/>
  <c r="M432" i="23"/>
  <c r="E408" i="23"/>
  <c r="E657" i="23"/>
  <c r="K112" i="23"/>
  <c r="E509" i="23"/>
  <c r="E446" i="23"/>
  <c r="K241" i="23"/>
  <c r="M757" i="23"/>
  <c r="M655" i="23"/>
  <c r="E586" i="23"/>
  <c r="E958" i="23"/>
  <c r="E479" i="23"/>
  <c r="E725" i="23"/>
  <c r="E390" i="23"/>
  <c r="E507" i="23"/>
  <c r="E515" i="23"/>
  <c r="E727" i="23"/>
  <c r="E1026" i="23"/>
  <c r="K270" i="23"/>
  <c r="E432" i="23"/>
  <c r="E486" i="23"/>
  <c r="K269" i="23"/>
  <c r="M560" i="23"/>
  <c r="E608" i="23"/>
  <c r="E65" i="23"/>
  <c r="L866" i="23"/>
  <c r="E793" i="23"/>
  <c r="M763" i="23"/>
  <c r="M774" i="23"/>
  <c r="M522" i="23"/>
  <c r="K92" i="23"/>
  <c r="N886" i="23"/>
  <c r="E642" i="23"/>
  <c r="E770" i="23"/>
  <c r="E477" i="23"/>
  <c r="M611" i="23"/>
  <c r="K156" i="23"/>
  <c r="E990" i="23"/>
  <c r="L903" i="23"/>
  <c r="K98" i="23"/>
  <c r="M661" i="23"/>
  <c r="M703" i="23"/>
  <c r="M663" i="23"/>
  <c r="E794" i="23"/>
  <c r="E503" i="23"/>
  <c r="M445" i="23"/>
  <c r="M477" i="23"/>
  <c r="K217" i="23"/>
  <c r="E386" i="23"/>
  <c r="N891" i="23"/>
  <c r="K307" i="23"/>
  <c r="E182" i="23"/>
  <c r="M494" i="23"/>
  <c r="E544" i="23"/>
  <c r="E215" i="23"/>
  <c r="M486" i="23"/>
  <c r="M626" i="23"/>
  <c r="E229" i="23"/>
  <c r="M475" i="23"/>
  <c r="M800" i="23"/>
  <c r="K150" i="23"/>
  <c r="E596" i="23"/>
  <c r="N877" i="23"/>
  <c r="L945" i="23"/>
  <c r="M576" i="23"/>
  <c r="E917" i="23"/>
  <c r="E601" i="23"/>
  <c r="E786" i="23"/>
  <c r="N888" i="23"/>
  <c r="N881" i="23"/>
  <c r="N934" i="23"/>
  <c r="M647" i="23"/>
  <c r="E370" i="23"/>
  <c r="K148" i="23"/>
  <c r="E872" i="23"/>
  <c r="N894" i="23"/>
  <c r="M638" i="23"/>
  <c r="M623" i="23"/>
  <c r="M553" i="23"/>
  <c r="E129" i="23"/>
  <c r="E361" i="23"/>
  <c r="K113" i="23"/>
  <c r="E748" i="23"/>
  <c r="K239" i="23"/>
  <c r="E884" i="23"/>
  <c r="M662" i="23"/>
  <c r="M506" i="23"/>
  <c r="M480" i="23"/>
  <c r="E470" i="23"/>
  <c r="E900" i="23"/>
  <c r="K225" i="23"/>
  <c r="N946" i="23"/>
  <c r="E650" i="23"/>
  <c r="N866" i="23"/>
  <c r="L924" i="23"/>
  <c r="M550" i="23"/>
  <c r="E759" i="23"/>
  <c r="M532" i="23"/>
  <c r="M437" i="23"/>
  <c r="E531" i="23"/>
  <c r="E772" i="23"/>
  <c r="K139" i="23"/>
  <c r="M419" i="23"/>
  <c r="E565" i="23"/>
  <c r="E687" i="23"/>
  <c r="E947" i="23"/>
  <c r="M828" i="23"/>
  <c r="M690" i="23"/>
  <c r="M503" i="23"/>
  <c r="E468" i="23"/>
  <c r="M500" i="23"/>
  <c r="E715" i="23"/>
  <c r="E478" i="23"/>
  <c r="E533" i="23"/>
  <c r="E915" i="23"/>
  <c r="L905" i="23"/>
  <c r="L858" i="23"/>
  <c r="E877" i="23"/>
  <c r="M558" i="23"/>
  <c r="M559" i="23"/>
  <c r="L837" i="23"/>
  <c r="M450" i="23"/>
  <c r="L919" i="23"/>
  <c r="E640" i="23"/>
  <c r="E142" i="23"/>
  <c r="N856" i="23"/>
  <c r="E637" i="23"/>
  <c r="E828" i="23"/>
  <c r="N901" i="23"/>
  <c r="N920" i="23"/>
  <c r="K252" i="23"/>
  <c r="E622" i="23"/>
  <c r="E439" i="23"/>
  <c r="E516" i="23"/>
  <c r="N955" i="23"/>
  <c r="E655" i="23"/>
  <c r="M589" i="23"/>
  <c r="K278" i="23"/>
  <c r="E254" i="23"/>
  <c r="M715" i="23"/>
  <c r="E798" i="23"/>
  <c r="M649" i="23"/>
  <c r="K245" i="23"/>
  <c r="E332" i="23"/>
  <c r="E374" i="23"/>
  <c r="E397" i="23"/>
  <c r="E837" i="23"/>
  <c r="E248" i="23"/>
  <c r="E647" i="23"/>
  <c r="E913" i="23"/>
  <c r="M420" i="23"/>
  <c r="M590" i="23"/>
  <c r="M424" i="23"/>
  <c r="E993" i="23"/>
  <c r="N909" i="23"/>
  <c r="M620" i="23"/>
  <c r="E307" i="23"/>
  <c r="E1018" i="23"/>
  <c r="E373" i="23"/>
  <c r="L923" i="23"/>
  <c r="M743" i="23"/>
  <c r="E609" i="23"/>
  <c r="N863" i="23"/>
  <c r="E93" i="23"/>
  <c r="M714" i="23"/>
  <c r="M510" i="23"/>
  <c r="E367" i="23"/>
  <c r="K66" i="23"/>
  <c r="E66" i="23"/>
  <c r="N898" i="23"/>
  <c r="E868" i="23"/>
  <c r="E113" i="23"/>
  <c r="E483" i="23"/>
  <c r="E504" i="23"/>
  <c r="E771" i="23"/>
  <c r="E400" i="23"/>
  <c r="M660" i="23"/>
  <c r="E528" i="23"/>
  <c r="M776" i="23"/>
  <c r="L966" i="23"/>
  <c r="E606" i="23"/>
  <c r="L956" i="23"/>
  <c r="M792" i="23"/>
  <c r="E746" i="23"/>
  <c r="M769" i="23"/>
  <c r="E615" i="23"/>
  <c r="E87" i="23"/>
  <c r="E336" i="23"/>
  <c r="K306" i="23"/>
  <c r="E475" i="23"/>
  <c r="E567" i="23"/>
  <c r="E72" i="23"/>
  <c r="E665" i="23"/>
  <c r="E467" i="23"/>
  <c r="M658" i="23"/>
  <c r="K256" i="23"/>
  <c r="E339" i="23"/>
  <c r="E106" i="23"/>
  <c r="N912" i="23"/>
  <c r="E96" i="23"/>
  <c r="K267" i="23"/>
  <c r="M770" i="23"/>
  <c r="E433" i="23"/>
  <c r="N922" i="23"/>
  <c r="E569" i="23"/>
  <c r="E227" i="23"/>
  <c r="E184" i="23"/>
  <c r="E879" i="23"/>
  <c r="E767" i="23"/>
  <c r="E594" i="23"/>
  <c r="E704" i="23"/>
  <c r="E736" i="23"/>
  <c r="E487" i="23"/>
  <c r="M762" i="23"/>
  <c r="E498" i="23"/>
  <c r="E359" i="23"/>
  <c r="N885" i="23"/>
  <c r="N908" i="23"/>
  <c r="M573" i="23"/>
  <c r="E694" i="23"/>
  <c r="M482" i="23"/>
  <c r="M796" i="23"/>
  <c r="N876" i="23"/>
  <c r="E255" i="23"/>
  <c r="E152" i="23"/>
  <c r="E628" i="23"/>
  <c r="M630" i="23"/>
  <c r="M723" i="23"/>
  <c r="E740" i="23"/>
  <c r="M435" i="23"/>
  <c r="M750" i="23"/>
  <c r="N892" i="23"/>
  <c r="E520" i="23"/>
  <c r="E587" i="23"/>
  <c r="E778" i="23"/>
  <c r="E620" i="23"/>
  <c r="M699" i="23"/>
  <c r="E920" i="23"/>
  <c r="M440" i="23"/>
  <c r="M789" i="23"/>
  <c r="E148" i="23"/>
  <c r="K110" i="23"/>
  <c r="K64" i="23"/>
  <c r="E356" i="23"/>
  <c r="E632" i="23"/>
  <c r="L880" i="23"/>
  <c r="E369" i="23"/>
  <c r="M562" i="23"/>
  <c r="E898" i="23"/>
  <c r="E226" i="23"/>
  <c r="E111" i="23"/>
  <c r="E385" i="23"/>
  <c r="E641" i="23"/>
  <c r="E117" i="23"/>
  <c r="E1008" i="23"/>
  <c r="M511" i="23"/>
  <c r="E889" i="23"/>
  <c r="M512" i="23"/>
  <c r="E549" i="23"/>
  <c r="E595" i="23"/>
  <c r="N947" i="23"/>
  <c r="E247" i="23"/>
  <c r="E329" i="23"/>
  <c r="M764" i="23"/>
  <c r="E757" i="23"/>
  <c r="M452" i="23"/>
  <c r="M670" i="23"/>
  <c r="M695" i="23"/>
  <c r="E393" i="23"/>
  <c r="N845" i="23"/>
  <c r="L859" i="23"/>
  <c r="E614" i="23"/>
  <c r="L845" i="23"/>
  <c r="K89" i="23"/>
  <c r="K63" i="23"/>
  <c r="M422" i="23"/>
  <c r="K77" i="23"/>
  <c r="M712" i="23"/>
  <c r="E496" i="23"/>
  <c r="E713" i="23"/>
  <c r="E76" i="23"/>
  <c r="E801" i="23"/>
  <c r="E894" i="23"/>
  <c r="M754" i="23"/>
  <c r="E910" i="23"/>
  <c r="M470" i="23"/>
  <c r="L958" i="23"/>
  <c r="E492" i="23"/>
  <c r="M782" i="23"/>
  <c r="E153" i="23"/>
  <c r="K115" i="23"/>
  <c r="M438" i="23"/>
  <c r="E738" i="23"/>
  <c r="M737" i="23"/>
  <c r="N916" i="23"/>
  <c r="E895" i="23"/>
  <c r="E139" i="23"/>
  <c r="E674" i="23"/>
  <c r="E282" i="23"/>
  <c r="E726" i="23"/>
  <c r="E510" i="23"/>
  <c r="E511" i="23"/>
  <c r="L894" i="23"/>
  <c r="E702" i="23"/>
  <c r="N884" i="23"/>
  <c r="M632" i="23"/>
  <c r="E909" i="23"/>
  <c r="E780" i="23"/>
  <c r="M471" i="23"/>
  <c r="L918" i="23"/>
  <c r="E785" i="23"/>
  <c r="M684" i="23"/>
  <c r="K154" i="23"/>
  <c r="M633" i="23"/>
  <c r="K231" i="23"/>
  <c r="E768" i="23"/>
  <c r="E652" i="23"/>
  <c r="M439" i="23"/>
  <c r="E225" i="23"/>
  <c r="L912" i="23"/>
  <c r="E112" i="23"/>
  <c r="E556" i="23"/>
  <c r="K215" i="23"/>
  <c r="E362" i="23"/>
  <c r="K242" i="23"/>
  <c r="L877" i="23"/>
  <c r="E552" i="23"/>
  <c r="E435" i="23"/>
  <c r="M758" i="23"/>
  <c r="E669" i="23"/>
  <c r="E406" i="23"/>
  <c r="E579" i="23"/>
  <c r="E295" i="23"/>
  <c r="E447" i="23"/>
  <c r="E662" i="23"/>
  <c r="M489" i="23"/>
  <c r="E611" i="23"/>
  <c r="E607" i="23"/>
  <c r="M599" i="23"/>
  <c r="E491" i="23"/>
  <c r="E155" i="23"/>
  <c r="E867" i="23"/>
  <c r="M693" i="23"/>
  <c r="M454" i="23"/>
  <c r="E921" i="23"/>
  <c r="L878" i="23"/>
  <c r="K166" i="23"/>
  <c r="E68" i="23"/>
  <c r="M622" i="23"/>
  <c r="E74" i="23"/>
  <c r="E420" i="23"/>
  <c r="E658" i="23"/>
  <c r="K143" i="23"/>
  <c r="M744" i="23"/>
  <c r="E77" i="23"/>
  <c r="K182" i="23"/>
  <c r="L900" i="23"/>
  <c r="E588" i="23"/>
  <c r="M771" i="23"/>
  <c r="E128" i="23"/>
  <c r="E154" i="23"/>
  <c r="E69" i="23"/>
  <c r="E686" i="23"/>
  <c r="K117" i="23"/>
  <c r="M561" i="23"/>
  <c r="E893" i="23"/>
  <c r="K227" i="23"/>
  <c r="M418" i="23"/>
  <c r="E144" i="23"/>
  <c r="E270" i="23"/>
  <c r="E357" i="23"/>
  <c r="M702" i="23"/>
  <c r="K292" i="23"/>
  <c r="E866" i="23"/>
  <c r="N870" i="23"/>
  <c r="E343" i="23"/>
  <c r="E580" i="23"/>
  <c r="N872" i="23"/>
  <c r="N956" i="23"/>
  <c r="E422" i="23"/>
  <c r="E323" i="23"/>
  <c r="E627" i="23"/>
  <c r="M689" i="23"/>
  <c r="E75" i="23"/>
  <c r="E788" i="23"/>
  <c r="M446" i="23"/>
  <c r="E377" i="23"/>
  <c r="M596" i="23"/>
  <c r="E602" i="23"/>
  <c r="E670" i="23"/>
  <c r="M518" i="23"/>
  <c r="K144" i="23"/>
  <c r="N887" i="23"/>
  <c r="K280" i="23"/>
  <c r="E621" i="23"/>
  <c r="E518" i="23"/>
  <c r="E1007" i="23"/>
  <c r="E431" i="23"/>
  <c r="E604" i="23"/>
  <c r="M653" i="23"/>
  <c r="E100" i="23"/>
  <c r="K271" i="23"/>
  <c r="E566" i="23"/>
  <c r="L904" i="23"/>
  <c r="M524" i="23"/>
  <c r="E906" i="23"/>
  <c r="N975" i="23"/>
  <c r="E394" i="23"/>
  <c r="E918" i="23"/>
  <c r="E912" i="23"/>
  <c r="M566" i="23"/>
  <c r="M799" i="23"/>
  <c r="E712" i="23"/>
  <c r="E138" i="23"/>
  <c r="L893" i="23"/>
  <c r="E108" i="23"/>
  <c r="K167" i="23"/>
  <c r="L871" i="23"/>
  <c r="K114" i="23"/>
  <c r="K294" i="23"/>
  <c r="E558" i="23"/>
  <c r="E437" i="23"/>
  <c r="N966" i="23"/>
  <c r="M544" i="23"/>
  <c r="E722" i="23"/>
  <c r="E874" i="23"/>
  <c r="E269" i="23"/>
  <c r="N854" i="23"/>
  <c r="N864" i="23"/>
  <c r="E409" i="23"/>
  <c r="E561" i="23"/>
  <c r="E355" i="23"/>
  <c r="E546" i="23"/>
  <c r="L901" i="23"/>
  <c r="E613" i="23"/>
  <c r="E777" i="23"/>
  <c r="K138" i="23"/>
  <c r="M586" i="23"/>
  <c r="E864" i="23"/>
  <c r="M534" i="23"/>
  <c r="M425" i="23"/>
  <c r="L935" i="23"/>
  <c r="M606" i="23"/>
  <c r="M467" i="23"/>
  <c r="K73" i="23"/>
  <c r="K75" i="23"/>
  <c r="E656" i="23"/>
  <c r="E532" i="23"/>
  <c r="E782" i="23"/>
  <c r="M530" i="23"/>
  <c r="E512" i="23"/>
  <c r="E903" i="23"/>
  <c r="E296" i="23"/>
  <c r="E636" i="23"/>
  <c r="M721" i="23"/>
  <c r="K127" i="23"/>
  <c r="M787" i="23"/>
  <c r="M644" i="23"/>
  <c r="E775" i="23"/>
  <c r="E751" i="23"/>
  <c r="M565" i="23"/>
  <c r="E692" i="23"/>
  <c r="M492" i="23"/>
  <c r="M634" i="23"/>
  <c r="E673" i="23"/>
  <c r="E442" i="23"/>
  <c r="E378" i="23"/>
  <c r="M555" i="23"/>
  <c r="E1014" i="23"/>
  <c r="K91" i="23"/>
  <c r="E256" i="23"/>
  <c r="E743" i="23"/>
  <c r="K228" i="23"/>
  <c r="L902" i="23"/>
  <c r="M431" i="23"/>
  <c r="N869" i="23"/>
  <c r="M767" i="23"/>
  <c r="N865" i="23"/>
  <c r="E279" i="23"/>
  <c r="E218" i="23"/>
  <c r="E472" i="23"/>
  <c r="E858" i="23"/>
  <c r="E116" i="23"/>
  <c r="E474" i="23"/>
  <c r="M585" i="23"/>
  <c r="E661" i="23"/>
  <c r="M456" i="23"/>
  <c r="M448" i="23"/>
  <c r="E514" i="23"/>
  <c r="E105" i="23"/>
  <c r="M468" i="23"/>
  <c r="L856" i="23"/>
  <c r="L943" i="23"/>
  <c r="E253" i="23"/>
  <c r="N861" i="23"/>
  <c r="M525" i="23"/>
  <c r="E471" i="23"/>
  <c r="E593" i="23"/>
  <c r="N880" i="23"/>
  <c r="M608" i="23"/>
  <c r="M742" i="23"/>
  <c r="L907" i="23"/>
  <c r="E495" i="23"/>
  <c r="E575" i="23"/>
  <c r="N925" i="23"/>
  <c r="M547" i="23"/>
  <c r="L910" i="23"/>
  <c r="M447" i="23"/>
  <c r="E572" i="23"/>
  <c r="E438" i="23"/>
  <c r="E563" i="23"/>
  <c r="L921" i="23"/>
  <c r="E1003" i="23"/>
  <c r="M514" i="23"/>
  <c r="M594" i="23"/>
  <c r="E185" i="23"/>
  <c r="E618" i="23"/>
  <c r="E353" i="23"/>
  <c r="M624" i="23"/>
  <c r="E752" i="23"/>
  <c r="E764" i="23"/>
  <c r="K129" i="23"/>
  <c r="L908" i="23"/>
  <c r="N900" i="23"/>
  <c r="L892" i="23"/>
  <c r="M519" i="23"/>
  <c r="K95" i="23"/>
  <c r="E795" i="23"/>
  <c r="E97" i="23"/>
  <c r="E250" i="23"/>
  <c r="E242" i="23"/>
  <c r="E562" i="23"/>
  <c r="M564" i="23"/>
  <c r="M751" i="23"/>
  <c r="E143" i="23"/>
  <c r="E612" i="23"/>
  <c r="E570" i="23"/>
  <c r="E146" i="23"/>
  <c r="L875" i="23"/>
  <c r="M791" i="23"/>
  <c r="K175" i="23"/>
  <c r="L920" i="23"/>
  <c r="E944" i="23"/>
  <c r="N957" i="23"/>
  <c r="E452" i="23"/>
  <c r="E781" i="23"/>
  <c r="E859" i="23"/>
  <c r="E666" i="23"/>
  <c r="E945" i="23"/>
  <c r="K70" i="23"/>
  <c r="E230" i="23"/>
  <c r="K251" i="23"/>
  <c r="N857" i="23"/>
  <c r="E876" i="23"/>
  <c r="M490" i="23"/>
  <c r="M502" i="23"/>
  <c r="E521" i="23"/>
  <c r="E326" i="23"/>
  <c r="M575" i="23"/>
  <c r="K120" i="23"/>
  <c r="L879" i="23"/>
  <c r="K94" i="23"/>
  <c r="K216" i="23"/>
  <c r="E779" i="23"/>
  <c r="N906" i="23"/>
  <c r="E186" i="23"/>
  <c r="K101" i="23"/>
  <c r="M554" i="23"/>
  <c r="K244" i="23"/>
  <c r="E863" i="23"/>
  <c r="M635" i="23"/>
  <c r="M592" i="23"/>
  <c r="E441" i="23"/>
  <c r="E240" i="23"/>
  <c r="M621" i="23"/>
  <c r="M591" i="23"/>
  <c r="E95" i="23"/>
  <c r="E490" i="23"/>
  <c r="E829" i="23"/>
  <c r="E469" i="23"/>
  <c r="E214" i="23"/>
  <c r="E103" i="23"/>
  <c r="M639" i="23"/>
  <c r="K153" i="23"/>
  <c r="E453" i="23"/>
  <c r="E892" i="23"/>
  <c r="M466" i="23"/>
  <c r="M507" i="23"/>
  <c r="M523" i="23"/>
  <c r="K229" i="23"/>
  <c r="E534" i="23"/>
  <c r="E480" i="23"/>
  <c r="M595" i="23"/>
  <c r="N882" i="23"/>
  <c r="K240" i="23"/>
  <c r="E484" i="23"/>
  <c r="M665" i="23"/>
  <c r="E440" i="23"/>
  <c r="E267" i="23"/>
  <c r="E488" i="23"/>
  <c r="K230" i="23"/>
  <c r="K249" i="23"/>
  <c r="K185" i="23"/>
  <c r="M631" i="23"/>
  <c r="E271" i="23"/>
  <c r="E790" i="23"/>
  <c r="E557" i="23"/>
  <c r="E167" i="23"/>
  <c r="E99" i="23"/>
  <c r="E871" i="23"/>
  <c r="M728" i="23"/>
  <c r="M643" i="23"/>
  <c r="E294" i="23"/>
  <c r="N889" i="23"/>
  <c r="E335" i="23"/>
  <c r="M827" i="23"/>
  <c r="E456" i="23"/>
  <c r="E592" i="23"/>
  <c r="E454" i="23"/>
  <c r="M795" i="23"/>
  <c r="E629" i="23"/>
  <c r="M797" i="23"/>
  <c r="M698" i="23"/>
  <c r="E473" i="23"/>
  <c r="M617" i="23"/>
  <c r="L854" i="23"/>
  <c r="M618" i="23"/>
  <c r="E551" i="23"/>
  <c r="N943" i="23"/>
  <c r="M572" i="23"/>
  <c r="E911" i="23"/>
  <c r="E577" i="23"/>
  <c r="M588" i="23"/>
  <c r="M552" i="23"/>
  <c r="K284" i="23"/>
  <c r="E696" i="23"/>
  <c r="N893" i="23"/>
  <c r="E360" i="23"/>
  <c r="L947" i="23"/>
  <c r="E151" i="23"/>
  <c r="E525" i="23"/>
  <c r="M479" i="23"/>
  <c r="M784" i="23"/>
  <c r="N935" i="23"/>
  <c r="L861" i="23"/>
  <c r="L870" i="23"/>
  <c r="M513" i="23"/>
  <c r="L885" i="23"/>
  <c r="K246" i="23"/>
  <c r="M656" i="23"/>
  <c r="N902" i="23"/>
  <c r="E364" i="23"/>
  <c r="E88" i="23"/>
  <c r="E419" i="23"/>
  <c r="E800" i="23"/>
  <c r="E187" i="23"/>
  <c r="M740" i="23"/>
  <c r="E314" i="23"/>
  <c r="N907" i="23"/>
  <c r="M790" i="23"/>
  <c r="K314" i="23"/>
  <c r="M753" i="23"/>
  <c r="E728" i="23"/>
  <c r="E98" i="23"/>
  <c r="E145" i="23"/>
  <c r="L914" i="23"/>
  <c r="E691" i="23"/>
  <c r="N905" i="23"/>
  <c r="M636" i="23"/>
  <c r="E1019" i="23"/>
  <c r="K268" i="23"/>
  <c r="M667" i="23"/>
  <c r="M629" i="23"/>
  <c r="E530" i="23"/>
  <c r="M738" i="23"/>
  <c r="M548" i="23"/>
  <c r="E246" i="23"/>
  <c r="M563" i="23"/>
  <c r="E560" i="23"/>
  <c r="E943" i="23"/>
  <c r="E424" i="23"/>
  <c r="E268" i="23"/>
  <c r="L855" i="23"/>
  <c r="M580" i="23"/>
  <c r="E405" i="23"/>
  <c r="E591" i="23"/>
  <c r="M531" i="23"/>
  <c r="E216" i="23"/>
  <c r="E365" i="23"/>
  <c r="B108" i="25" l="1"/>
  <c r="F216" i="23"/>
  <c r="D531" i="23"/>
  <c r="F591" i="23"/>
  <c r="F405" i="23"/>
  <c r="D580" i="23"/>
  <c r="B142" i="25"/>
  <c r="F268" i="23"/>
  <c r="F424" i="23"/>
  <c r="F943" i="23"/>
  <c r="F560" i="23"/>
  <c r="D563" i="23"/>
  <c r="F246" i="23"/>
  <c r="B126" i="25"/>
  <c r="D548" i="23"/>
  <c r="D738" i="23"/>
  <c r="F530" i="23"/>
  <c r="D629" i="23"/>
  <c r="D667" i="23"/>
  <c r="F1019" i="23"/>
  <c r="D636" i="23"/>
  <c r="D905" i="23"/>
  <c r="F691" i="23"/>
  <c r="F145" i="23"/>
  <c r="B67" i="25"/>
  <c r="B32" i="25"/>
  <c r="F98" i="23"/>
  <c r="F728" i="23"/>
  <c r="D753" i="23"/>
  <c r="D790" i="23"/>
  <c r="D907" i="23"/>
  <c r="B164" i="25"/>
  <c r="F314" i="23"/>
  <c r="D740" i="23"/>
  <c r="F187" i="23"/>
  <c r="B91" i="25"/>
  <c r="F800" i="23"/>
  <c r="F419" i="23"/>
  <c r="F88" i="23"/>
  <c r="B22" i="25"/>
  <c r="F364" i="23"/>
  <c r="D902" i="23"/>
  <c r="D656" i="23"/>
  <c r="D513" i="23"/>
  <c r="D935" i="23"/>
  <c r="H935" i="23" s="1"/>
  <c r="D784" i="23"/>
  <c r="D479" i="23"/>
  <c r="F525" i="23"/>
  <c r="I525" i="23" s="1"/>
  <c r="B73" i="25"/>
  <c r="F151" i="23"/>
  <c r="F360" i="23"/>
  <c r="D893" i="23"/>
  <c r="F696" i="23"/>
  <c r="S260" i="25" s="1"/>
  <c r="D552" i="23"/>
  <c r="D588" i="23"/>
  <c r="F577" i="23"/>
  <c r="S148" i="25" s="1"/>
  <c r="F911" i="23"/>
  <c r="D572" i="23"/>
  <c r="D943" i="23"/>
  <c r="F551" i="23"/>
  <c r="D618" i="23"/>
  <c r="D617" i="23"/>
  <c r="F473" i="23"/>
  <c r="D698" i="23"/>
  <c r="D797" i="23"/>
  <c r="F629" i="23"/>
  <c r="D795" i="23"/>
  <c r="F454" i="23"/>
  <c r="F592" i="23"/>
  <c r="F456" i="23"/>
  <c r="D827" i="23"/>
  <c r="F335" i="23"/>
  <c r="D889" i="23"/>
  <c r="F365" i="23"/>
  <c r="B156" i="25"/>
  <c r="F294" i="23"/>
  <c r="D643" i="23"/>
  <c r="D728" i="23"/>
  <c r="F871" i="23"/>
  <c r="G871" i="23" s="1"/>
  <c r="B33" i="25"/>
  <c r="F99" i="23"/>
  <c r="B83" i="25"/>
  <c r="F167" i="23"/>
  <c r="F557" i="23"/>
  <c r="F790" i="23"/>
  <c r="F271" i="23"/>
  <c r="B145" i="25"/>
  <c r="D631" i="23"/>
  <c r="F488" i="23"/>
  <c r="B141" i="25"/>
  <c r="F267" i="23"/>
  <c r="F440" i="23"/>
  <c r="D665" i="23"/>
  <c r="F484" i="23"/>
  <c r="D882" i="23"/>
  <c r="D595" i="23"/>
  <c r="F480" i="23"/>
  <c r="F534" i="23"/>
  <c r="D523" i="23"/>
  <c r="D507" i="23"/>
  <c r="D466" i="23"/>
  <c r="F892" i="23"/>
  <c r="F453" i="23"/>
  <c r="D639" i="23"/>
  <c r="F103" i="23"/>
  <c r="B37" i="25"/>
  <c r="B106" i="25"/>
  <c r="F214" i="23"/>
  <c r="F469" i="23"/>
  <c r="F829" i="23"/>
  <c r="F490" i="23"/>
  <c r="B29" i="25"/>
  <c r="F95" i="23"/>
  <c r="D591" i="23"/>
  <c r="D621" i="23"/>
  <c r="B120" i="25"/>
  <c r="F240" i="23"/>
  <c r="F441" i="23"/>
  <c r="H441" i="23" s="1"/>
  <c r="D592" i="23"/>
  <c r="D635" i="23"/>
  <c r="F863" i="23"/>
  <c r="D554" i="23"/>
  <c r="F186" i="23"/>
  <c r="B90" i="25"/>
  <c r="D906" i="23"/>
  <c r="F779" i="23"/>
  <c r="D575" i="23"/>
  <c r="F326" i="23"/>
  <c r="F521" i="23"/>
  <c r="D502" i="23"/>
  <c r="D490" i="23"/>
  <c r="F876" i="23"/>
  <c r="D857" i="23"/>
  <c r="B116" i="25"/>
  <c r="F230" i="23"/>
  <c r="F945" i="23"/>
  <c r="V83" i="25" s="1"/>
  <c r="F666" i="23"/>
  <c r="F859" i="23"/>
  <c r="F781" i="23"/>
  <c r="F452" i="23"/>
  <c r="H452" i="23" s="1"/>
  <c r="D957" i="23"/>
  <c r="F944" i="23"/>
  <c r="D791" i="23"/>
  <c r="B68" i="25"/>
  <c r="F146" i="23"/>
  <c r="G146" i="23" s="1"/>
  <c r="F570" i="23"/>
  <c r="F612" i="23"/>
  <c r="B65" i="25"/>
  <c r="F143" i="23"/>
  <c r="D751" i="23"/>
  <c r="D564" i="23"/>
  <c r="F562" i="23"/>
  <c r="F242" i="23"/>
  <c r="B122" i="25"/>
  <c r="F250" i="23"/>
  <c r="B130" i="25"/>
  <c r="F97" i="23"/>
  <c r="B31" i="25"/>
  <c r="F795" i="23"/>
  <c r="D519" i="23"/>
  <c r="D900" i="23"/>
  <c r="F764" i="23"/>
  <c r="F752" i="23"/>
  <c r="D624" i="23"/>
  <c r="F353" i="23"/>
  <c r="F618" i="23"/>
  <c r="B89" i="25"/>
  <c r="F185" i="23"/>
  <c r="D594" i="23"/>
  <c r="D514" i="23"/>
  <c r="F1003" i="23"/>
  <c r="F563" i="23"/>
  <c r="F438" i="23"/>
  <c r="I438" i="23" s="1"/>
  <c r="F572" i="23"/>
  <c r="D447" i="23"/>
  <c r="D547" i="23"/>
  <c r="D925" i="23"/>
  <c r="F575" i="23"/>
  <c r="F495" i="23"/>
  <c r="D742" i="23"/>
  <c r="D608" i="23"/>
  <c r="D880" i="23"/>
  <c r="F593" i="23"/>
  <c r="F471" i="23"/>
  <c r="H471" i="23" s="1"/>
  <c r="D525" i="23"/>
  <c r="D861" i="23"/>
  <c r="F253" i="23"/>
  <c r="B133" i="25"/>
  <c r="D468" i="23"/>
  <c r="F105" i="23"/>
  <c r="B39" i="25"/>
  <c r="F514" i="23"/>
  <c r="N514" i="23" s="1"/>
  <c r="D448" i="23"/>
  <c r="D456" i="23"/>
  <c r="F661" i="23"/>
  <c r="D585" i="23"/>
  <c r="F474" i="23"/>
  <c r="B50" i="25"/>
  <c r="F116" i="23"/>
  <c r="F858" i="23"/>
  <c r="G858" i="23" s="1"/>
  <c r="F472" i="23"/>
  <c r="F218" i="23"/>
  <c r="B110" i="25"/>
  <c r="F956" i="23"/>
  <c r="F279" i="23"/>
  <c r="B147" i="25"/>
  <c r="D865" i="23"/>
  <c r="D767" i="23"/>
  <c r="D869" i="23"/>
  <c r="D431" i="23"/>
  <c r="F743" i="23"/>
  <c r="F256" i="23"/>
  <c r="B136" i="25"/>
  <c r="F1014" i="23"/>
  <c r="D555" i="23"/>
  <c r="F378" i="23"/>
  <c r="F442" i="23"/>
  <c r="F673" i="23"/>
  <c r="D634" i="23"/>
  <c r="D492" i="23"/>
  <c r="F692" i="23"/>
  <c r="D565" i="23"/>
  <c r="F751" i="23"/>
  <c r="F775" i="23"/>
  <c r="H775" i="23" s="1"/>
  <c r="D644" i="23"/>
  <c r="D787" i="23"/>
  <c r="D721" i="23"/>
  <c r="F636" i="23"/>
  <c r="B158" i="25"/>
  <c r="F296" i="23"/>
  <c r="F903" i="23"/>
  <c r="F512" i="23"/>
  <c r="G512" i="23" s="1"/>
  <c r="D530" i="23"/>
  <c r="F782" i="23"/>
  <c r="F532" i="23"/>
  <c r="F656" i="23"/>
  <c r="H656" i="23" s="1"/>
  <c r="D467" i="23"/>
  <c r="D606" i="23"/>
  <c r="D425" i="23"/>
  <c r="D534" i="23"/>
  <c r="F864" i="23"/>
  <c r="D586" i="23"/>
  <c r="F777" i="23"/>
  <c r="F613" i="23"/>
  <c r="F546" i="23"/>
  <c r="F355" i="23"/>
  <c r="F561" i="23"/>
  <c r="N561" i="23" s="1"/>
  <c r="F409" i="23"/>
  <c r="I409" i="23" s="1"/>
  <c r="J409" i="23" s="1"/>
  <c r="D864" i="23"/>
  <c r="D854" i="23"/>
  <c r="B143" i="25"/>
  <c r="F269" i="23"/>
  <c r="F874" i="23"/>
  <c r="F722" i="23"/>
  <c r="D544" i="23"/>
  <c r="D966" i="23"/>
  <c r="F437" i="23"/>
  <c r="F558" i="23"/>
  <c r="F108" i="23"/>
  <c r="B42" i="25"/>
  <c r="B60" i="25"/>
  <c r="F138" i="23"/>
  <c r="F712" i="23"/>
  <c r="D799" i="23"/>
  <c r="D566" i="23"/>
  <c r="F912" i="23"/>
  <c r="F918" i="23"/>
  <c r="F394" i="23"/>
  <c r="D975" i="23"/>
  <c r="F906" i="23"/>
  <c r="D524" i="23"/>
  <c r="F566" i="23"/>
  <c r="N566" i="23" s="1"/>
  <c r="B34" i="25"/>
  <c r="F100" i="23"/>
  <c r="D653" i="23"/>
  <c r="F604" i="23"/>
  <c r="F431" i="23"/>
  <c r="F1007" i="23"/>
  <c r="F518" i="23"/>
  <c r="S96" i="25" s="1"/>
  <c r="F621" i="23"/>
  <c r="H621" i="23" s="1"/>
  <c r="D887" i="23"/>
  <c r="D518" i="23"/>
  <c r="F670" i="23"/>
  <c r="F602" i="23"/>
  <c r="D596" i="23"/>
  <c r="F377" i="23"/>
  <c r="D446" i="23"/>
  <c r="F788" i="23"/>
  <c r="N788" i="23" s="1"/>
  <c r="F75" i="23"/>
  <c r="B15" i="25"/>
  <c r="D689" i="23"/>
  <c r="F627" i="23"/>
  <c r="F323" i="23"/>
  <c r="F422" i="23"/>
  <c r="G422" i="23" s="1"/>
  <c r="D956" i="23"/>
  <c r="D872" i="23"/>
  <c r="F580" i="23"/>
  <c r="F343" i="23"/>
  <c r="D870" i="23"/>
  <c r="F866" i="23"/>
  <c r="D702" i="23"/>
  <c r="F357" i="23"/>
  <c r="F270" i="23"/>
  <c r="B144" i="25"/>
  <c r="F144" i="23"/>
  <c r="B66" i="25"/>
  <c r="D418" i="23"/>
  <c r="H418" i="23" s="1"/>
  <c r="F893" i="23"/>
  <c r="D561" i="23"/>
  <c r="F686" i="23"/>
  <c r="F69" i="23"/>
  <c r="B9" i="25"/>
  <c r="F154" i="23"/>
  <c r="B76" i="25"/>
  <c r="B56" i="25"/>
  <c r="F128" i="23"/>
  <c r="D771" i="23"/>
  <c r="F588" i="23"/>
  <c r="B17" i="25"/>
  <c r="F77" i="23"/>
  <c r="D744" i="23"/>
  <c r="F658" i="23"/>
  <c r="F420" i="23"/>
  <c r="F74" i="23"/>
  <c r="B14" i="25"/>
  <c r="D622" i="23"/>
  <c r="B8" i="25"/>
  <c r="F68" i="23"/>
  <c r="F921" i="23"/>
  <c r="D454" i="23"/>
  <c r="D693" i="23"/>
  <c r="F867" i="23"/>
  <c r="F155" i="23"/>
  <c r="B77" i="25"/>
  <c r="F491" i="23"/>
  <c r="D599" i="23"/>
  <c r="F607" i="23"/>
  <c r="F611" i="23"/>
  <c r="D489" i="23"/>
  <c r="F662" i="23"/>
  <c r="F447" i="23"/>
  <c r="F295" i="23"/>
  <c r="B157" i="25"/>
  <c r="F579" i="23"/>
  <c r="G579" i="23" s="1"/>
  <c r="F406" i="23"/>
  <c r="F669" i="23"/>
  <c r="D758" i="23"/>
  <c r="F435" i="23"/>
  <c r="F552" i="23"/>
  <c r="F362" i="23"/>
  <c r="F556" i="23"/>
  <c r="F112" i="23"/>
  <c r="B46" i="25"/>
  <c r="B111" i="25"/>
  <c r="F225" i="23"/>
  <c r="D439" i="23"/>
  <c r="F652" i="23"/>
  <c r="F768" i="23"/>
  <c r="D633" i="23"/>
  <c r="D684" i="23"/>
  <c r="F785" i="23"/>
  <c r="D471" i="23"/>
  <c r="F780" i="23"/>
  <c r="F909" i="23"/>
  <c r="D632" i="23"/>
  <c r="D884" i="23"/>
  <c r="F702" i="23"/>
  <c r="G702" i="23" s="1"/>
  <c r="F511" i="23"/>
  <c r="N511" i="23" s="1"/>
  <c r="F510" i="23"/>
  <c r="F726" i="23"/>
  <c r="F282" i="23"/>
  <c r="B150" i="25"/>
  <c r="F674" i="23"/>
  <c r="F139" i="23"/>
  <c r="B61" i="25"/>
  <c r="F895" i="23"/>
  <c r="V47" i="25" s="1"/>
  <c r="D916" i="23"/>
  <c r="D737" i="23"/>
  <c r="F738" i="23"/>
  <c r="D438" i="23"/>
  <c r="F153" i="23"/>
  <c r="B75" i="25"/>
  <c r="D782" i="23"/>
  <c r="F492" i="23"/>
  <c r="S70" i="25" s="1"/>
  <c r="D470" i="23"/>
  <c r="F910" i="23"/>
  <c r="D754" i="23"/>
  <c r="F894" i="23"/>
  <c r="F801" i="23"/>
  <c r="B16" i="25"/>
  <c r="F76" i="23"/>
  <c r="F713" i="23"/>
  <c r="N713" i="23" s="1"/>
  <c r="F496" i="23"/>
  <c r="D712" i="23"/>
  <c r="D422" i="23"/>
  <c r="F614" i="23"/>
  <c r="D845" i="23"/>
  <c r="F393" i="23"/>
  <c r="D695" i="23"/>
  <c r="D670" i="23"/>
  <c r="D452" i="23"/>
  <c r="F757" i="23"/>
  <c r="D764" i="23"/>
  <c r="F329" i="23"/>
  <c r="B127" i="25"/>
  <c r="F247" i="23"/>
  <c r="D947" i="23"/>
  <c r="F595" i="23"/>
  <c r="G595" i="23" s="1"/>
  <c r="F549" i="23"/>
  <c r="D512" i="23"/>
  <c r="F889" i="23"/>
  <c r="D511" i="23"/>
  <c r="F1008" i="23"/>
  <c r="F117" i="23"/>
  <c r="B51" i="25"/>
  <c r="F641" i="23"/>
  <c r="N641" i="23" s="1"/>
  <c r="F385" i="23"/>
  <c r="B45" i="25"/>
  <c r="F111" i="23"/>
  <c r="B112" i="25"/>
  <c r="F226" i="23"/>
  <c r="F898" i="23"/>
  <c r="D562" i="23"/>
  <c r="F369" i="23"/>
  <c r="F632" i="23"/>
  <c r="F356" i="23"/>
  <c r="B70" i="25"/>
  <c r="F148" i="23"/>
  <c r="D789" i="23"/>
  <c r="D440" i="23"/>
  <c r="F920" i="23"/>
  <c r="D699" i="23"/>
  <c r="F620" i="23"/>
  <c r="F778" i="23"/>
  <c r="F587" i="23"/>
  <c r="F520" i="23"/>
  <c r="D892" i="23"/>
  <c r="D750" i="23"/>
  <c r="D435" i="23"/>
  <c r="F740" i="23"/>
  <c r="I740" i="23" s="1"/>
  <c r="D723" i="23"/>
  <c r="D630" i="23"/>
  <c r="F628" i="23"/>
  <c r="B74" i="25"/>
  <c r="F152" i="23"/>
  <c r="B135" i="25"/>
  <c r="F255" i="23"/>
  <c r="D876" i="23"/>
  <c r="D796" i="23"/>
  <c r="D482" i="23"/>
  <c r="F694" i="23"/>
  <c r="D573" i="23"/>
  <c r="D908" i="23"/>
  <c r="D885" i="23"/>
  <c r="F359" i="23"/>
  <c r="F498" i="23"/>
  <c r="H498" i="23" s="1"/>
  <c r="D762" i="23"/>
  <c r="F487" i="23"/>
  <c r="N487" i="23" s="1"/>
  <c r="F736" i="23"/>
  <c r="F704" i="23"/>
  <c r="F594" i="23"/>
  <c r="F767" i="23"/>
  <c r="F879" i="23"/>
  <c r="F184" i="23"/>
  <c r="B88" i="25"/>
  <c r="F227" i="23"/>
  <c r="B113" i="25"/>
  <c r="F569" i="23"/>
  <c r="D922" i="23"/>
  <c r="F433" i="23"/>
  <c r="G433" i="23" s="1"/>
  <c r="D770" i="23"/>
  <c r="F96" i="23"/>
  <c r="B30" i="25"/>
  <c r="D912" i="23"/>
  <c r="B40" i="25"/>
  <c r="F106" i="23"/>
  <c r="F339" i="23"/>
  <c r="D658" i="23"/>
  <c r="F467" i="23"/>
  <c r="F665" i="23"/>
  <c r="G665" i="23" s="1"/>
  <c r="F72" i="23"/>
  <c r="B12" i="25"/>
  <c r="F567" i="23"/>
  <c r="F475" i="23"/>
  <c r="F336" i="23"/>
  <c r="B21" i="25"/>
  <c r="F87" i="23"/>
  <c r="F615" i="23"/>
  <c r="H615" i="23" s="1"/>
  <c r="D769" i="23"/>
  <c r="F746" i="23"/>
  <c r="D792" i="23"/>
  <c r="F606" i="23"/>
  <c r="D776" i="23"/>
  <c r="F528" i="23"/>
  <c r="D660" i="23"/>
  <c r="F400" i="23"/>
  <c r="F771" i="23"/>
  <c r="F504" i="23"/>
  <c r="F483" i="23"/>
  <c r="B47" i="25"/>
  <c r="F113" i="23"/>
  <c r="F868" i="23"/>
  <c r="D898" i="23"/>
  <c r="F66" i="23"/>
  <c r="B6" i="25"/>
  <c r="F367" i="23"/>
  <c r="D510" i="23"/>
  <c r="D714" i="23"/>
  <c r="B27" i="25"/>
  <c r="F93" i="23"/>
  <c r="D863" i="23"/>
  <c r="F609" i="23"/>
  <c r="S180" i="25" s="1"/>
  <c r="D743" i="23"/>
  <c r="F373" i="23"/>
  <c r="F1018" i="23"/>
  <c r="B163" i="25"/>
  <c r="F307" i="23"/>
  <c r="D620" i="23"/>
  <c r="D909" i="23"/>
  <c r="F993" i="23"/>
  <c r="D424" i="23"/>
  <c r="H424" i="23" s="1"/>
  <c r="D590" i="23"/>
  <c r="D420" i="23"/>
  <c r="F913" i="23"/>
  <c r="F647" i="23"/>
  <c r="F248" i="23"/>
  <c r="B128" i="25"/>
  <c r="F837" i="23"/>
  <c r="V3" i="25" s="1"/>
  <c r="F397" i="23"/>
  <c r="F374" i="23"/>
  <c r="F332" i="23"/>
  <c r="D649" i="23"/>
  <c r="F798" i="23"/>
  <c r="D715" i="23"/>
  <c r="F254" i="23"/>
  <c r="B134" i="25"/>
  <c r="D589" i="23"/>
  <c r="F655" i="23"/>
  <c r="D955" i="23"/>
  <c r="F516" i="23"/>
  <c r="S94" i="25" s="1"/>
  <c r="F439" i="23"/>
  <c r="F622" i="23"/>
  <c r="D920" i="23"/>
  <c r="D901" i="23"/>
  <c r="F828" i="23"/>
  <c r="F637" i="23"/>
  <c r="D856" i="23"/>
  <c r="F142" i="23"/>
  <c r="B64" i="25"/>
  <c r="F640" i="23"/>
  <c r="D450" i="23"/>
  <c r="D559" i="23"/>
  <c r="D558" i="23"/>
  <c r="F877" i="23"/>
  <c r="F915" i="23"/>
  <c r="F533" i="23"/>
  <c r="F478" i="23"/>
  <c r="F715" i="23"/>
  <c r="N715" i="23" s="1"/>
  <c r="D500" i="23"/>
  <c r="F468" i="23"/>
  <c r="I468" i="23" s="1"/>
  <c r="D503" i="23"/>
  <c r="D690" i="23"/>
  <c r="D828" i="23"/>
  <c r="F947" i="23"/>
  <c r="F687" i="23"/>
  <c r="I687" i="23" s="1"/>
  <c r="F565" i="23"/>
  <c r="D419" i="23"/>
  <c r="F772" i="23"/>
  <c r="S322" i="25" s="1"/>
  <c r="F531" i="23"/>
  <c r="D437" i="23"/>
  <c r="D532" i="23"/>
  <c r="F759" i="23"/>
  <c r="D550" i="23"/>
  <c r="F845" i="23"/>
  <c r="D866" i="23"/>
  <c r="F650" i="23"/>
  <c r="H650" i="23" s="1"/>
  <c r="D946" i="23"/>
  <c r="F900" i="23"/>
  <c r="F470" i="23"/>
  <c r="D480" i="23"/>
  <c r="H480" i="23" s="1"/>
  <c r="D506" i="23"/>
  <c r="D662" i="23"/>
  <c r="F884" i="23"/>
  <c r="F748" i="23"/>
  <c r="S298" i="25" s="1"/>
  <c r="F361" i="23"/>
  <c r="B57" i="25"/>
  <c r="F129" i="23"/>
  <c r="D553" i="23"/>
  <c r="D623" i="23"/>
  <c r="D638" i="23"/>
  <c r="D894" i="23"/>
  <c r="F872" i="23"/>
  <c r="I872" i="23" s="1"/>
  <c r="O872" i="23" s="1"/>
  <c r="J872" i="23" s="1"/>
  <c r="F370" i="23"/>
  <c r="D647" i="23"/>
  <c r="D934" i="23"/>
  <c r="H934" i="23" s="1"/>
  <c r="D881" i="23"/>
  <c r="D888" i="23"/>
  <c r="F786" i="23"/>
  <c r="F601" i="23"/>
  <c r="G601" i="23" s="1"/>
  <c r="F917" i="23"/>
  <c r="G917" i="23" s="1"/>
  <c r="D576" i="23"/>
  <c r="D877" i="23"/>
  <c r="F596" i="23"/>
  <c r="D800" i="23"/>
  <c r="D475" i="23"/>
  <c r="F229" i="23"/>
  <c r="B115" i="25"/>
  <c r="D626" i="23"/>
  <c r="D486" i="23"/>
  <c r="B107" i="25"/>
  <c r="F215" i="23"/>
  <c r="F544" i="23"/>
  <c r="D494" i="23"/>
  <c r="F182" i="23"/>
  <c r="B86" i="25"/>
  <c r="D891" i="23"/>
  <c r="F386" i="23"/>
  <c r="D477" i="23"/>
  <c r="D445" i="23"/>
  <c r="F503" i="23"/>
  <c r="F794" i="23"/>
  <c r="D663" i="23"/>
  <c r="D703" i="23"/>
  <c r="D661" i="23"/>
  <c r="F990" i="23"/>
  <c r="D611" i="23"/>
  <c r="H611" i="23" s="1"/>
  <c r="F477" i="23"/>
  <c r="F770" i="23"/>
  <c r="F642" i="23"/>
  <c r="D886" i="23"/>
  <c r="D522" i="23"/>
  <c r="D774" i="23"/>
  <c r="D763" i="23"/>
  <c r="F793" i="23"/>
  <c r="B5" i="25"/>
  <c r="F65" i="23"/>
  <c r="F608" i="23"/>
  <c r="D560" i="23"/>
  <c r="F486" i="23"/>
  <c r="I486" i="23" s="1"/>
  <c r="F432" i="23"/>
  <c r="G432" i="23" s="1"/>
  <c r="F1026" i="23"/>
  <c r="F727" i="23"/>
  <c r="F515" i="23"/>
  <c r="F507" i="23"/>
  <c r="H507" i="23" s="1"/>
  <c r="F390" i="23"/>
  <c r="F725" i="23"/>
  <c r="F479" i="23"/>
  <c r="G479" i="23" s="1"/>
  <c r="F958" i="23"/>
  <c r="G958" i="23" s="1"/>
  <c r="F586" i="23"/>
  <c r="D655" i="23"/>
  <c r="D757" i="23"/>
  <c r="F446" i="23"/>
  <c r="S31" i="25" s="1"/>
  <c r="F509" i="23"/>
  <c r="F657" i="23"/>
  <c r="F408" i="23"/>
  <c r="D432" i="23"/>
  <c r="F603" i="23"/>
  <c r="F375" i="23"/>
  <c r="D727" i="23"/>
  <c r="D933" i="23"/>
  <c r="H933" i="23" s="1"/>
  <c r="D488" i="23"/>
  <c r="F392" i="23"/>
  <c r="F548" i="23"/>
  <c r="G548" i="23" s="1"/>
  <c r="B80" i="25"/>
  <c r="F164" i="23"/>
  <c r="H164" i="23" s="1"/>
  <c r="D625" i="23"/>
  <c r="F598" i="23"/>
  <c r="F855" i="23"/>
  <c r="F1001" i="23"/>
  <c r="F465" i="23"/>
  <c r="F428" i="23"/>
  <c r="B26" i="25"/>
  <c r="F92" i="23"/>
  <c r="D780" i="23"/>
  <c r="D674" i="23"/>
  <c r="D474" i="23"/>
  <c r="F682" i="23"/>
  <c r="D603" i="23"/>
  <c r="D542" i="23"/>
  <c r="F747" i="23"/>
  <c r="H747" i="23" s="1"/>
  <c r="F502" i="23"/>
  <c r="F792" i="23"/>
  <c r="H792" i="23" s="1"/>
  <c r="B87" i="25"/>
  <c r="F183" i="23"/>
  <c r="D642" i="23"/>
  <c r="B81" i="25"/>
  <c r="F165" i="23"/>
  <c r="F425" i="23"/>
  <c r="I425" i="23" s="1"/>
  <c r="F574" i="23"/>
  <c r="D760" i="23"/>
  <c r="D673" i="23"/>
  <c r="D423" i="23"/>
  <c r="F101" i="23"/>
  <c r="B35" i="25"/>
  <c r="F445" i="23"/>
  <c r="H445" i="23" s="1"/>
  <c r="F654" i="23"/>
  <c r="F366" i="23"/>
  <c r="F257" i="23"/>
  <c r="B137" i="25"/>
  <c r="B123" i="25"/>
  <c r="F243" i="23"/>
  <c r="D650" i="23"/>
  <c r="D826" i="23"/>
  <c r="F333" i="23"/>
  <c r="D646" i="23"/>
  <c r="F758" i="23"/>
  <c r="F407" i="23"/>
  <c r="F671" i="23"/>
  <c r="F376" i="23"/>
  <c r="D779" i="23"/>
  <c r="H779" i="23" s="1"/>
  <c r="F306" i="23"/>
  <c r="B162" i="25"/>
  <c r="F651" i="23"/>
  <c r="S222" i="25" s="1"/>
  <c r="F946" i="23"/>
  <c r="D739" i="23"/>
  <c r="D571" i="23"/>
  <c r="F857" i="23"/>
  <c r="D451" i="23"/>
  <c r="D862" i="23"/>
  <c r="B121" i="25"/>
  <c r="F241" i="23"/>
  <c r="D895" i="23"/>
  <c r="B10" i="25"/>
  <c r="F70" i="23"/>
  <c r="F387" i="23"/>
  <c r="H387" i="23" s="1"/>
  <c r="F340" i="23"/>
  <c r="B24" i="25"/>
  <c r="F90" i="23"/>
  <c r="G90" i="23" s="1"/>
  <c r="D597" i="23"/>
  <c r="D773" i="23"/>
  <c r="F334" i="23"/>
  <c r="F150" i="23"/>
  <c r="B72" i="25"/>
  <c r="D913" i="23"/>
  <c r="F870" i="23"/>
  <c r="I870" i="23" s="1"/>
  <c r="O870" i="23" s="1"/>
  <c r="J870" i="23" s="1"/>
  <c r="D918" i="23"/>
  <c r="D875" i="23"/>
  <c r="F660" i="23"/>
  <c r="D568" i="23"/>
  <c r="D579" i="23"/>
  <c r="F1015" i="23"/>
  <c r="I1015" i="23" s="1"/>
  <c r="J1015" i="23" s="1"/>
  <c r="F688" i="23"/>
  <c r="F573" i="23"/>
  <c r="F341" i="23"/>
  <c r="F328" i="23"/>
  <c r="F391" i="23"/>
  <c r="F293" i="23"/>
  <c r="B155" i="25"/>
  <c r="F338" i="23"/>
  <c r="D682" i="23"/>
  <c r="D904" i="23"/>
  <c r="D493" i="23"/>
  <c r="F649" i="23"/>
  <c r="F791" i="23"/>
  <c r="F526" i="23"/>
  <c r="D528" i="23"/>
  <c r="F550" i="23"/>
  <c r="F337" i="23"/>
  <c r="I337" i="23" s="1"/>
  <c r="J337" i="23" s="1"/>
  <c r="F760" i="23"/>
  <c r="H760" i="23" s="1"/>
  <c r="F891" i="23"/>
  <c r="H891" i="23" s="1"/>
  <c r="D903" i="23"/>
  <c r="B109" i="25"/>
  <c r="F217" i="23"/>
  <c r="I217" i="23" s="1"/>
  <c r="J217" i="23" s="1"/>
  <c r="D436" i="23"/>
  <c r="F739" i="23"/>
  <c r="D426" i="23"/>
  <c r="D549" i="23"/>
  <c r="D719" i="23"/>
  <c r="F398" i="23"/>
  <c r="F919" i="23"/>
  <c r="F402" i="23"/>
  <c r="F102" i="23"/>
  <c r="G102" i="23" s="1"/>
  <c r="B36" i="25"/>
  <c r="F750" i="23"/>
  <c r="N750" i="23" s="1"/>
  <c r="F110" i="23"/>
  <c r="B44" i="25"/>
  <c r="D688" i="23"/>
  <c r="D578" i="23"/>
  <c r="F644" i="23"/>
  <c r="D967" i="23"/>
  <c r="D491" i="23"/>
  <c r="F86" i="23"/>
  <c r="B20" i="25"/>
  <c r="F325" i="23"/>
  <c r="F120" i="23"/>
  <c r="B54" i="25"/>
  <c r="D747" i="23"/>
  <c r="D829" i="23"/>
  <c r="D569" i="23"/>
  <c r="F371" i="23"/>
  <c r="D921" i="23"/>
  <c r="F975" i="23"/>
  <c r="V92" i="25" s="1"/>
  <c r="F351" i="23"/>
  <c r="F1002" i="23"/>
  <c r="D704" i="23"/>
  <c r="F599" i="23"/>
  <c r="D574" i="23"/>
  <c r="D533" i="23"/>
  <c r="D896" i="23"/>
  <c r="D761" i="23"/>
  <c r="F403" i="23"/>
  <c r="F410" i="23"/>
  <c r="F639" i="23"/>
  <c r="D759" i="23"/>
  <c r="F648" i="23"/>
  <c r="B117" i="25"/>
  <c r="F231" i="23"/>
  <c r="F703" i="23"/>
  <c r="S267" i="25" s="1"/>
  <c r="D496" i="23"/>
  <c r="F886" i="23"/>
  <c r="D584" i="23"/>
  <c r="D501" i="23"/>
  <c r="F741" i="23"/>
  <c r="F322" i="23"/>
  <c r="I322" i="23" s="1"/>
  <c r="J322" i="23" s="1"/>
  <c r="F427" i="23"/>
  <c r="F878" i="23"/>
  <c r="F1017" i="23"/>
  <c r="I1017" i="23" s="1"/>
  <c r="J1017" i="23" s="1"/>
  <c r="F664" i="23"/>
  <c r="G664" i="23" s="1"/>
  <c r="F783" i="23"/>
  <c r="B131" i="25"/>
  <c r="F251" i="23"/>
  <c r="F444" i="23"/>
  <c r="I444" i="23" s="1"/>
  <c r="F865" i="23"/>
  <c r="I865" i="23" s="1"/>
  <c r="O865" i="23" s="1"/>
  <c r="J865" i="23" s="1"/>
  <c r="D483" i="23"/>
  <c r="D657" i="23"/>
  <c r="F429" i="23"/>
  <c r="D666" i="23"/>
  <c r="D582" i="23"/>
  <c r="F529" i="23"/>
  <c r="F1005" i="23"/>
  <c r="D837" i="23"/>
  <c r="D497" i="23"/>
  <c r="D781" i="23"/>
  <c r="F448" i="23"/>
  <c r="F695" i="23"/>
  <c r="D557" i="23"/>
  <c r="F724" i="23"/>
  <c r="D745" i="23"/>
  <c r="D659" i="23"/>
  <c r="D746" i="23"/>
  <c r="D652" i="23"/>
  <c r="F784" i="23"/>
  <c r="F916" i="23"/>
  <c r="D883" i="23"/>
  <c r="D453" i="23"/>
  <c r="F924" i="23"/>
  <c r="D700" i="23"/>
  <c r="D615" i="23"/>
  <c r="F584" i="23"/>
  <c r="F659" i="23"/>
  <c r="D602" i="23"/>
  <c r="D868" i="23"/>
  <c r="D873" i="23"/>
  <c r="F545" i="23"/>
  <c r="I545" i="23" s="1"/>
  <c r="O545" i="23" s="1"/>
  <c r="F331" i="23"/>
  <c r="F797" i="23"/>
  <c r="H797" i="23" s="1"/>
  <c r="D556" i="23"/>
  <c r="B84" i="25"/>
  <c r="F168" i="23"/>
  <c r="D478" i="23"/>
  <c r="D717" i="23"/>
  <c r="F890" i="23"/>
  <c r="F163" i="23"/>
  <c r="G163" i="23" s="1"/>
  <c r="B79" i="25"/>
  <c r="D551" i="23"/>
  <c r="F436" i="23"/>
  <c r="D788" i="23"/>
  <c r="F527" i="23"/>
  <c r="D778" i="23"/>
  <c r="D855" i="23"/>
  <c r="D683" i="23"/>
  <c r="B48" i="25"/>
  <c r="F114" i="23"/>
  <c r="D641" i="23"/>
  <c r="F493" i="23"/>
  <c r="F559" i="23"/>
  <c r="F500" i="23"/>
  <c r="F423" i="23"/>
  <c r="F141" i="23"/>
  <c r="B63" i="25"/>
  <c r="F633" i="23"/>
  <c r="D858" i="23"/>
  <c r="D914" i="23"/>
  <c r="D515" i="23"/>
  <c r="B58" i="25"/>
  <c r="F130" i="23"/>
  <c r="F721" i="23"/>
  <c r="S278" i="25" s="1"/>
  <c r="F605" i="23"/>
  <c r="D464" i="23"/>
  <c r="F883" i="23"/>
  <c r="V35" i="25" s="1"/>
  <c r="D648" i="23"/>
  <c r="D504" i="23"/>
  <c r="D607" i="23"/>
  <c r="D696" i="23"/>
  <c r="D783" i="23"/>
  <c r="D794" i="23"/>
  <c r="F896" i="23"/>
  <c r="F358" i="23"/>
  <c r="I358" i="23" s="1"/>
  <c r="J358" i="23" s="1"/>
  <c r="F501" i="23"/>
  <c r="F489" i="23"/>
  <c r="F753" i="23"/>
  <c r="F619" i="23"/>
  <c r="B28" i="25"/>
  <c r="F94" i="23"/>
  <c r="F73" i="23"/>
  <c r="B13" i="25"/>
  <c r="D443" i="23"/>
  <c r="D600" i="23"/>
  <c r="F372" i="23"/>
  <c r="D645" i="23"/>
  <c r="F766" i="23"/>
  <c r="B129" i="25"/>
  <c r="F249" i="23"/>
  <c r="H249" i="23" s="1"/>
  <c r="D701" i="23"/>
  <c r="D668" i="23"/>
  <c r="F330" i="23"/>
  <c r="H330" i="23" s="1"/>
  <c r="D726" i="23"/>
  <c r="F698" i="23"/>
  <c r="F482" i="23"/>
  <c r="H482" i="23" s="1"/>
  <c r="B78" i="25"/>
  <c r="F156" i="23"/>
  <c r="F466" i="23"/>
  <c r="F882" i="23"/>
  <c r="B85" i="25"/>
  <c r="F175" i="23"/>
  <c r="D691" i="23"/>
  <c r="F763" i="23"/>
  <c r="I763" i="23" s="1"/>
  <c r="O763" i="23" s="1"/>
  <c r="F742" i="23"/>
  <c r="F625" i="23"/>
  <c r="D521" i="23"/>
  <c r="H521" i="23" s="1"/>
  <c r="D720" i="23"/>
  <c r="D628" i="23"/>
  <c r="F464" i="23"/>
  <c r="F901" i="23"/>
  <c r="D651" i="23"/>
  <c r="F744" i="23"/>
  <c r="H744" i="23" s="1"/>
  <c r="F717" i="23"/>
  <c r="F363" i="23"/>
  <c r="F1011" i="23"/>
  <c r="D793" i="23"/>
  <c r="F140" i="23"/>
  <c r="B62" i="25"/>
  <c r="F292" i="23"/>
  <c r="B154" i="25"/>
  <c r="F494" i="23"/>
  <c r="F395" i="23"/>
  <c r="F982" i="23"/>
  <c r="F547" i="23"/>
  <c r="F283" i="23"/>
  <c r="B151" i="25"/>
  <c r="F897" i="23"/>
  <c r="F667" i="23"/>
  <c r="H667" i="23" s="1"/>
  <c r="F631" i="23"/>
  <c r="F905" i="23"/>
  <c r="D899" i="23"/>
  <c r="B69" i="25"/>
  <c r="F147" i="23"/>
  <c r="D455" i="23"/>
  <c r="F481" i="23"/>
  <c r="S59" i="25" s="1"/>
  <c r="D640" i="23"/>
  <c r="D516" i="23"/>
  <c r="F149" i="23"/>
  <c r="B71" i="25"/>
  <c r="F543" i="23"/>
  <c r="F71" i="23"/>
  <c r="B11" i="25"/>
  <c r="D598" i="23"/>
  <c r="D444" i="23"/>
  <c r="F875" i="23"/>
  <c r="D613" i="23"/>
  <c r="H613" i="23" s="1"/>
  <c r="D785" i="23"/>
  <c r="H785" i="23" s="1"/>
  <c r="F104" i="23"/>
  <c r="B38" i="25"/>
  <c r="F600" i="23"/>
  <c r="F119" i="23"/>
  <c r="B53" i="25"/>
  <c r="F1013" i="23"/>
  <c r="D654" i="23"/>
  <c r="D442" i="23"/>
  <c r="F663" i="23"/>
  <c r="F1004" i="23"/>
  <c r="F716" i="23"/>
  <c r="B18" i="25"/>
  <c r="F84" i="23"/>
  <c r="B59" i="25"/>
  <c r="F137" i="23"/>
  <c r="D871" i="23"/>
  <c r="F856" i="23"/>
  <c r="D610" i="23"/>
  <c r="D801" i="23"/>
  <c r="F1012" i="23"/>
  <c r="G1012" i="23" s="1"/>
  <c r="F643" i="23"/>
  <c r="S214" i="25" s="1"/>
  <c r="D581" i="23"/>
  <c r="F523" i="23"/>
  <c r="D601" i="23"/>
  <c r="D609" i="23"/>
  <c r="F899" i="23"/>
  <c r="D724" i="23"/>
  <c r="D484" i="23"/>
  <c r="V86" i="25"/>
  <c r="B19" i="25"/>
  <c r="F85" i="23"/>
  <c r="B119" i="25"/>
  <c r="F239" i="23"/>
  <c r="D434" i="23"/>
  <c r="D517" i="23"/>
  <c r="B82" i="25"/>
  <c r="F166" i="23"/>
  <c r="F827" i="23"/>
  <c r="F517" i="23"/>
  <c r="D879" i="23"/>
  <c r="F327" i="23"/>
  <c r="D481" i="23"/>
  <c r="D499" i="23"/>
  <c r="F342" i="23"/>
  <c r="F904" i="23"/>
  <c r="G904" i="23" s="1"/>
  <c r="F854" i="23"/>
  <c r="H854" i="23" s="1"/>
  <c r="F623" i="23"/>
  <c r="F388" i="23"/>
  <c r="F564" i="23"/>
  <c r="D627" i="23"/>
  <c r="F701" i="23"/>
  <c r="F281" i="23"/>
  <c r="B149" i="25"/>
  <c r="D543" i="23"/>
  <c r="F476" i="23"/>
  <c r="D716" i="23"/>
  <c r="D619" i="23"/>
  <c r="D570" i="23"/>
  <c r="F115" i="23"/>
  <c r="B49" i="25"/>
  <c r="B146" i="25"/>
  <c r="F278" i="23"/>
  <c r="F426" i="23"/>
  <c r="D911" i="23"/>
  <c r="F67" i="23"/>
  <c r="B7" i="25"/>
  <c r="F761" i="23"/>
  <c r="D748" i="23"/>
  <c r="D910" i="23"/>
  <c r="F635" i="23"/>
  <c r="F672" i="23"/>
  <c r="D859" i="23"/>
  <c r="H859" i="23" s="1"/>
  <c r="D429" i="23"/>
  <c r="B138" i="25"/>
  <c r="F258" i="23"/>
  <c r="F519" i="23"/>
  <c r="I519" i="23" s="1"/>
  <c r="O519" i="23" s="1"/>
  <c r="D545" i="23"/>
  <c r="F542" i="23"/>
  <c r="F902" i="23"/>
  <c r="F861" i="23"/>
  <c r="F396" i="23"/>
  <c r="F617" i="23"/>
  <c r="F668" i="23"/>
  <c r="F485" i="23"/>
  <c r="D449" i="23"/>
  <c r="D485" i="23"/>
  <c r="D473" i="23"/>
  <c r="F389" i="23"/>
  <c r="D897" i="23"/>
  <c r="F690" i="23"/>
  <c r="F404" i="23"/>
  <c r="F1009" i="23"/>
  <c r="F597" i="23"/>
  <c r="S168" i="25" s="1"/>
  <c r="D612" i="23"/>
  <c r="F401" i="23"/>
  <c r="D766" i="23"/>
  <c r="F699" i="23"/>
  <c r="F638" i="23"/>
  <c r="D664" i="23"/>
  <c r="H664" i="23" s="1"/>
  <c r="F925" i="23"/>
  <c r="G925" i="23" s="1"/>
  <c r="D919" i="23"/>
  <c r="F553" i="23"/>
  <c r="F862" i="23"/>
  <c r="F907" i="23"/>
  <c r="F720" i="23"/>
  <c r="F451" i="23"/>
  <c r="F228" i="23"/>
  <c r="B114" i="25"/>
  <c r="F578" i="23"/>
  <c r="S149" i="25" s="1"/>
  <c r="B125" i="25"/>
  <c r="F245" i="23"/>
  <c r="G245" i="23" s="1"/>
  <c r="D860" i="23"/>
  <c r="F923" i="23"/>
  <c r="F583" i="23"/>
  <c r="F524" i="23"/>
  <c r="D487" i="23"/>
  <c r="F321" i="23"/>
  <c r="D427" i="23"/>
  <c r="F745" i="23"/>
  <c r="B152" i="25"/>
  <c r="F284" i="23"/>
  <c r="D604" i="23"/>
  <c r="H604" i="23" s="1"/>
  <c r="F719" i="23"/>
  <c r="G719" i="23" s="1"/>
  <c r="F646" i="23"/>
  <c r="N646" i="23" s="1"/>
  <c r="F789" i="23"/>
  <c r="H789" i="23" s="1"/>
  <c r="F737" i="23"/>
  <c r="H737" i="23" s="1"/>
  <c r="D945" i="23"/>
  <c r="D765" i="23"/>
  <c r="D713" i="23"/>
  <c r="F568" i="23"/>
  <c r="F443" i="23"/>
  <c r="S28" i="25" s="1"/>
  <c r="B52" i="25"/>
  <c r="F118" i="23"/>
  <c r="B55" i="25"/>
  <c r="F127" i="23"/>
  <c r="D527" i="23"/>
  <c r="F450" i="23"/>
  <c r="I450" i="23" s="1"/>
  <c r="F188" i="23"/>
  <c r="B92" i="25"/>
  <c r="F762" i="23"/>
  <c r="H762" i="23" s="1"/>
  <c r="D692" i="23"/>
  <c r="F589" i="23"/>
  <c r="F991" i="23"/>
  <c r="F624" i="23"/>
  <c r="D577" i="23"/>
  <c r="D509" i="23"/>
  <c r="D520" i="23"/>
  <c r="D587" i="23"/>
  <c r="D614" i="23"/>
  <c r="D567" i="23"/>
  <c r="D798" i="23"/>
  <c r="D878" i="23"/>
  <c r="F653" i="23"/>
  <c r="D428" i="23"/>
  <c r="F860" i="23"/>
  <c r="F967" i="23"/>
  <c r="D686" i="23"/>
  <c r="F754" i="23"/>
  <c r="F723" i="23"/>
  <c r="F826" i="23"/>
  <c r="D752" i="23"/>
  <c r="F885" i="23"/>
  <c r="I885" i="23" s="1"/>
  <c r="O885" i="23" s="1"/>
  <c r="J885" i="23" s="1"/>
  <c r="D605" i="23"/>
  <c r="D421" i="23"/>
  <c r="F684" i="23"/>
  <c r="S248" i="25" s="1"/>
  <c r="D958" i="23"/>
  <c r="F244" i="23"/>
  <c r="H244" i="23" s="1"/>
  <c r="B124" i="25"/>
  <c r="D786" i="23"/>
  <c r="D944" i="23"/>
  <c r="D495" i="23"/>
  <c r="H495" i="23" s="1"/>
  <c r="F869" i="23"/>
  <c r="V21" i="25" s="1"/>
  <c r="D508" i="23"/>
  <c r="F756" i="23"/>
  <c r="F630" i="23"/>
  <c r="F957" i="23"/>
  <c r="F966" i="23"/>
  <c r="F685" i="23"/>
  <c r="D433" i="23"/>
  <c r="D526" i="23"/>
  <c r="D867" i="23"/>
  <c r="D718" i="23"/>
  <c r="D915" i="23"/>
  <c r="F91" i="23"/>
  <c r="B25" i="25"/>
  <c r="F774" i="23"/>
  <c r="F683" i="23"/>
  <c r="S247" i="25" s="1"/>
  <c r="F522" i="23"/>
  <c r="H522" i="23" s="1"/>
  <c r="F718" i="23"/>
  <c r="I718" i="23" s="1"/>
  <c r="D755" i="23"/>
  <c r="D465" i="23"/>
  <c r="D472" i="23"/>
  <c r="D917" i="23"/>
  <c r="F350" i="23"/>
  <c r="F769" i="23"/>
  <c r="D529" i="23"/>
  <c r="F576" i="23"/>
  <c r="S147" i="25" s="1"/>
  <c r="F914" i="23"/>
  <c r="F555" i="23"/>
  <c r="F499" i="23"/>
  <c r="F109" i="23"/>
  <c r="I109" i="23" s="1"/>
  <c r="J109" i="23" s="1"/>
  <c r="B43" i="25"/>
  <c r="F700" i="23"/>
  <c r="F449" i="23"/>
  <c r="I449" i="23" s="1"/>
  <c r="F1010" i="23"/>
  <c r="G1010" i="23" s="1"/>
  <c r="D890" i="23"/>
  <c r="F590" i="23"/>
  <c r="F765" i="23"/>
  <c r="D777" i="23"/>
  <c r="D593" i="23"/>
  <c r="F796" i="23"/>
  <c r="I796" i="23" s="1"/>
  <c r="D722" i="23"/>
  <c r="B132" i="25"/>
  <c r="F252" i="23"/>
  <c r="F508" i="23"/>
  <c r="F992" i="23"/>
  <c r="D741" i="23"/>
  <c r="D441" i="23"/>
  <c r="D768" i="23"/>
  <c r="D616" i="23"/>
  <c r="F1016" i="23"/>
  <c r="D546" i="23"/>
  <c r="D736" i="23"/>
  <c r="D694" i="23"/>
  <c r="B153" i="25"/>
  <c r="F285" i="23"/>
  <c r="F232" i="23"/>
  <c r="H232" i="23" s="1"/>
  <c r="B118" i="25"/>
  <c r="F505" i="23"/>
  <c r="N505" i="23" s="1"/>
  <c r="D725" i="23"/>
  <c r="D637" i="23"/>
  <c r="F888" i="23"/>
  <c r="F873" i="23"/>
  <c r="I873" i="23" s="1"/>
  <c r="O873" i="23" s="1"/>
  <c r="J873" i="23" s="1"/>
  <c r="B41" i="25"/>
  <c r="F107" i="23"/>
  <c r="D671" i="23"/>
  <c r="D498" i="23"/>
  <c r="D430" i="23"/>
  <c r="F571" i="23"/>
  <c r="I571" i="23" s="1"/>
  <c r="F399" i="23"/>
  <c r="F582" i="23"/>
  <c r="F755" i="23"/>
  <c r="F626" i="23"/>
  <c r="I626" i="23" s="1"/>
  <c r="J626" i="23" s="1"/>
  <c r="F430" i="23"/>
  <c r="H430" i="23" s="1"/>
  <c r="F421" i="23"/>
  <c r="N421" i="23" s="1"/>
  <c r="F585" i="23"/>
  <c r="G585" i="23" s="1"/>
  <c r="F880" i="23"/>
  <c r="D469" i="23"/>
  <c r="F513" i="23"/>
  <c r="H513" i="23" s="1"/>
  <c r="F554" i="23"/>
  <c r="N554" i="23" s="1"/>
  <c r="F881" i="23"/>
  <c r="H881" i="23" s="1"/>
  <c r="F749" i="23"/>
  <c r="N749" i="23" s="1"/>
  <c r="F324" i="23"/>
  <c r="F922" i="23"/>
  <c r="D685" i="23"/>
  <c r="D669" i="23"/>
  <c r="H669" i="23" s="1"/>
  <c r="D923" i="23"/>
  <c r="D697" i="23"/>
  <c r="F89" i="23"/>
  <c r="B23" i="25"/>
  <c r="F455" i="23"/>
  <c r="I455" i="23" s="1"/>
  <c r="D476" i="23"/>
  <c r="F773" i="23"/>
  <c r="F506" i="23"/>
  <c r="F354" i="23"/>
  <c r="F352" i="23"/>
  <c r="D687" i="23"/>
  <c r="F799" i="23"/>
  <c r="N799" i="23" s="1"/>
  <c r="D924" i="23"/>
  <c r="D874" i="23"/>
  <c r="D672" i="23"/>
  <c r="D756" i="23"/>
  <c r="F983" i="23"/>
  <c r="F280" i="23"/>
  <c r="B148" i="25"/>
  <c r="F1006" i="23"/>
  <c r="D505" i="23"/>
  <c r="F645" i="23"/>
  <c r="F697" i="23"/>
  <c r="F610" i="23"/>
  <c r="D775" i="23"/>
  <c r="F434" i="23"/>
  <c r="F787" i="23"/>
  <c r="F497" i="23"/>
  <c r="F908" i="23"/>
  <c r="V60" i="25" s="1"/>
  <c r="F887" i="23"/>
  <c r="H887" i="23" s="1"/>
  <c r="D749" i="23"/>
  <c r="D583" i="23"/>
  <c r="F714" i="23"/>
  <c r="F776" i="23"/>
  <c r="F616" i="23"/>
  <c r="F581" i="23"/>
  <c r="H581" i="23" s="1"/>
  <c r="D772" i="23"/>
  <c r="H772" i="23" s="1"/>
  <c r="F689" i="23"/>
  <c r="N689" i="23" s="1"/>
  <c r="F693" i="23"/>
  <c r="H693" i="23" s="1"/>
  <c r="F368" i="23"/>
  <c r="F634" i="23"/>
  <c r="J545" i="23"/>
  <c r="S143" i="25"/>
  <c r="G337" i="23"/>
  <c r="I387" i="23"/>
  <c r="J387" i="23" s="1"/>
  <c r="G687" i="23"/>
  <c r="H337" i="23"/>
  <c r="I447" i="23"/>
  <c r="G387" i="23"/>
  <c r="I889" i="23"/>
  <c r="O889" i="23" s="1"/>
  <c r="J889" i="23" s="1"/>
  <c r="S200" i="25"/>
  <c r="I768" i="23"/>
  <c r="G330" i="23"/>
  <c r="G322" i="23"/>
  <c r="N651" i="23"/>
  <c r="S65" i="25"/>
  <c r="G106" i="23"/>
  <c r="H322" i="23"/>
  <c r="H696" i="23"/>
  <c r="G358" i="23"/>
  <c r="N534" i="23"/>
  <c r="H146" i="23"/>
  <c r="G409" i="23"/>
  <c r="I1009" i="23"/>
  <c r="J1009" i="23" s="1"/>
  <c r="G657" i="23"/>
  <c r="H695" i="23"/>
  <c r="G689" i="23"/>
  <c r="S253" i="25"/>
  <c r="H231" i="23"/>
  <c r="G231" i="23"/>
  <c r="I231" i="23"/>
  <c r="J231" i="23" s="1"/>
  <c r="H776" i="23"/>
  <c r="I776" i="23"/>
  <c r="N776" i="23"/>
  <c r="S326" i="25"/>
  <c r="G776" i="23"/>
  <c r="H882" i="23"/>
  <c r="I882" i="23"/>
  <c r="O882" i="23" s="1"/>
  <c r="J882" i="23" s="1"/>
  <c r="G882" i="23"/>
  <c r="V34" i="25"/>
  <c r="H156" i="23"/>
  <c r="I156" i="23"/>
  <c r="J156" i="23" s="1"/>
  <c r="G156" i="23"/>
  <c r="H67" i="23"/>
  <c r="G67" i="23"/>
  <c r="I67" i="23"/>
  <c r="J67" i="23" s="1"/>
  <c r="I115" i="23"/>
  <c r="J115" i="23" s="1"/>
  <c r="H115" i="23"/>
  <c r="G115" i="23"/>
  <c r="I1002" i="23"/>
  <c r="J1002" i="23" s="1"/>
  <c r="G1002" i="23"/>
  <c r="H1002" i="23"/>
  <c r="G372" i="23"/>
  <c r="H372" i="23"/>
  <c r="I372" i="23"/>
  <c r="J372" i="23" s="1"/>
  <c r="I548" i="23"/>
  <c r="H885" i="23"/>
  <c r="V37" i="25"/>
  <c r="G885" i="23"/>
  <c r="I375" i="23"/>
  <c r="J375" i="23" s="1"/>
  <c r="G375" i="23"/>
  <c r="H375" i="23"/>
  <c r="V48" i="25"/>
  <c r="G896" i="23"/>
  <c r="I896" i="23"/>
  <c r="O896" i="23" s="1"/>
  <c r="J896" i="23" s="1"/>
  <c r="H896" i="23"/>
  <c r="I854" i="23"/>
  <c r="O854" i="23" s="1"/>
  <c r="J854" i="23" s="1"/>
  <c r="S157" i="25"/>
  <c r="N586" i="23"/>
  <c r="I586" i="23"/>
  <c r="G725" i="23"/>
  <c r="N725" i="23"/>
  <c r="H130" i="23"/>
  <c r="I130" i="23"/>
  <c r="J130" i="23" s="1"/>
  <c r="G130" i="23"/>
  <c r="H1026" i="23"/>
  <c r="I1048" i="23" s="1"/>
  <c r="I1026" i="23"/>
  <c r="G1026" i="23"/>
  <c r="S195" i="25"/>
  <c r="N624" i="23"/>
  <c r="H624" i="23"/>
  <c r="G624" i="23"/>
  <c r="I624" i="23"/>
  <c r="N760" i="23"/>
  <c r="I85" i="23"/>
  <c r="J85" i="23" s="1"/>
  <c r="G85" i="23"/>
  <c r="H85" i="23"/>
  <c r="I65" i="23"/>
  <c r="G65" i="23"/>
  <c r="H65" i="23"/>
  <c r="G554" i="23"/>
  <c r="S125" i="25"/>
  <c r="H899" i="23"/>
  <c r="I899" i="23"/>
  <c r="O899" i="23" s="1"/>
  <c r="J899" i="23" s="1"/>
  <c r="V51" i="25"/>
  <c r="G899" i="23"/>
  <c r="G338" i="23"/>
  <c r="H338" i="23"/>
  <c r="I338" i="23"/>
  <c r="J338" i="23" s="1"/>
  <c r="H1012" i="23"/>
  <c r="I1012" i="23"/>
  <c r="J1012" i="23" s="1"/>
  <c r="G890" i="23"/>
  <c r="V42" i="25"/>
  <c r="I890" i="23"/>
  <c r="O890" i="23" s="1"/>
  <c r="J890" i="23" s="1"/>
  <c r="H890" i="23"/>
  <c r="G284" i="23"/>
  <c r="I284" i="23"/>
  <c r="J284" i="23" s="1"/>
  <c r="H284" i="23"/>
  <c r="N745" i="23"/>
  <c r="H745" i="23"/>
  <c r="G745" i="23"/>
  <c r="I745" i="23"/>
  <c r="S295" i="25"/>
  <c r="N584" i="23"/>
  <c r="S155" i="25"/>
  <c r="H584" i="23"/>
  <c r="G584" i="23"/>
  <c r="I584" i="23"/>
  <c r="G232" i="23"/>
  <c r="I875" i="23"/>
  <c r="O875" i="23" s="1"/>
  <c r="J875" i="23" s="1"/>
  <c r="V27" i="25"/>
  <c r="G875" i="23"/>
  <c r="S281" i="25"/>
  <c r="H724" i="23"/>
  <c r="H395" i="23"/>
  <c r="I395" i="23"/>
  <c r="J395" i="23" s="1"/>
  <c r="G395" i="23"/>
  <c r="H109" i="23"/>
  <c r="H292" i="23"/>
  <c r="G292" i="23"/>
  <c r="I292" i="23"/>
  <c r="N783" i="23"/>
  <c r="I783" i="23"/>
  <c r="H783" i="23"/>
  <c r="G783" i="23"/>
  <c r="S333" i="25"/>
  <c r="I717" i="23"/>
  <c r="H717" i="23"/>
  <c r="G717" i="23"/>
  <c r="N717" i="23"/>
  <c r="S274" i="25"/>
  <c r="I480" i="23"/>
  <c r="N480" i="23"/>
  <c r="H550" i="23"/>
  <c r="H702" i="23"/>
  <c r="S266" i="25"/>
  <c r="H184" i="23"/>
  <c r="G184" i="23"/>
  <c r="I184" i="23"/>
  <c r="J184" i="23" s="1"/>
  <c r="I780" i="23"/>
  <c r="S330" i="25"/>
  <c r="H780" i="23"/>
  <c r="N780" i="23"/>
  <c r="G780" i="23"/>
  <c r="I557" i="23"/>
  <c r="H557" i="23"/>
  <c r="S268" i="25"/>
  <c r="N704" i="23"/>
  <c r="I704" i="23"/>
  <c r="H704" i="23"/>
  <c r="G704" i="23"/>
  <c r="G533" i="23"/>
  <c r="N533" i="23"/>
  <c r="I533" i="23"/>
  <c r="S111" i="25"/>
  <c r="G353" i="23"/>
  <c r="I353" i="23"/>
  <c r="J353" i="23" s="1"/>
  <c r="H353" i="23"/>
  <c r="G112" i="23"/>
  <c r="H112" i="23"/>
  <c r="I112" i="23"/>
  <c r="J112" i="23" s="1"/>
  <c r="N778" i="23"/>
  <c r="H778" i="23"/>
  <c r="S328" i="25"/>
  <c r="G778" i="23"/>
  <c r="I778" i="23"/>
  <c r="I777" i="23"/>
  <c r="S327" i="25"/>
  <c r="G777" i="23"/>
  <c r="H777" i="23"/>
  <c r="N777" i="23"/>
  <c r="G332" i="23"/>
  <c r="I332" i="23"/>
  <c r="J332" i="23" s="1"/>
  <c r="H332" i="23"/>
  <c r="I921" i="23"/>
  <c r="O921" i="23" s="1"/>
  <c r="J921" i="23" s="1"/>
  <c r="H921" i="23"/>
  <c r="V73" i="25"/>
  <c r="G921" i="23"/>
  <c r="I656" i="23"/>
  <c r="N656" i="23"/>
  <c r="S227" i="25"/>
  <c r="G656" i="23"/>
  <c r="H532" i="23"/>
  <c r="I226" i="23"/>
  <c r="J226" i="23" s="1"/>
  <c r="H226" i="23"/>
  <c r="G226" i="23"/>
  <c r="H111" i="23"/>
  <c r="I111" i="23"/>
  <c r="J111" i="23" s="1"/>
  <c r="G111" i="23"/>
  <c r="H230" i="23"/>
  <c r="I230" i="23"/>
  <c r="J230" i="23" s="1"/>
  <c r="G230" i="23"/>
  <c r="G77" i="23"/>
  <c r="I77" i="23"/>
  <c r="J77" i="23" s="1"/>
  <c r="H77" i="23"/>
  <c r="I1018" i="23"/>
  <c r="J1018" i="23" s="1"/>
  <c r="G1018" i="23"/>
  <c r="H1018" i="23"/>
  <c r="H378" i="23"/>
  <c r="I378" i="23"/>
  <c r="J378" i="23" s="1"/>
  <c r="G378" i="23"/>
  <c r="N743" i="23"/>
  <c r="I743" i="23"/>
  <c r="G743" i="23"/>
  <c r="H743" i="23"/>
  <c r="S293" i="25"/>
  <c r="G76" i="23"/>
  <c r="H76" i="23"/>
  <c r="I76" i="23"/>
  <c r="J76" i="23" s="1"/>
  <c r="N472" i="23"/>
  <c r="I472" i="23"/>
  <c r="H472" i="23"/>
  <c r="G472" i="23"/>
  <c r="S50" i="25"/>
  <c r="H116" i="23"/>
  <c r="I116" i="23"/>
  <c r="J116" i="23" s="1"/>
  <c r="G116" i="23"/>
  <c r="G377" i="23"/>
  <c r="I377" i="23"/>
  <c r="J377" i="23" s="1"/>
  <c r="H377" i="23"/>
  <c r="H519" i="23"/>
  <c r="I330" i="23"/>
  <c r="J330" i="23" s="1"/>
  <c r="S350" i="25"/>
  <c r="G452" i="23"/>
  <c r="I307" i="23"/>
  <c r="J307" i="23" s="1"/>
  <c r="I651" i="23"/>
  <c r="H534" i="23"/>
  <c r="I146" i="23"/>
  <c r="J146" i="23" s="1"/>
  <c r="S228" i="25"/>
  <c r="G1011" i="23"/>
  <c r="I150" i="23"/>
  <c r="J150" i="23" s="1"/>
  <c r="I695" i="23"/>
  <c r="G794" i="23"/>
  <c r="H163" i="23"/>
  <c r="G182" i="23"/>
  <c r="N693" i="23"/>
  <c r="S257" i="25"/>
  <c r="G693" i="23"/>
  <c r="I693" i="23"/>
  <c r="N761" i="23"/>
  <c r="H761" i="23"/>
  <c r="S311" i="25"/>
  <c r="G761" i="23"/>
  <c r="I761" i="23"/>
  <c r="G698" i="23"/>
  <c r="H698" i="23"/>
  <c r="I698" i="23"/>
  <c r="N698" i="23"/>
  <c r="S262" i="25"/>
  <c r="G426" i="23"/>
  <c r="N426" i="23"/>
  <c r="H278" i="23"/>
  <c r="I278" i="23"/>
  <c r="G278" i="23"/>
  <c r="G280" i="23"/>
  <c r="I280" i="23"/>
  <c r="J280" i="23" s="1"/>
  <c r="H280" i="23"/>
  <c r="N826" i="23"/>
  <c r="G826" i="23"/>
  <c r="I826" i="23"/>
  <c r="H826" i="23"/>
  <c r="G86" i="23"/>
  <c r="H86" i="23"/>
  <c r="I86" i="23"/>
  <c r="J86" i="23" s="1"/>
  <c r="H388" i="23"/>
  <c r="G388" i="23"/>
  <c r="I388" i="23"/>
  <c r="J388" i="23" s="1"/>
  <c r="H644" i="23"/>
  <c r="G342" i="23"/>
  <c r="H342" i="23"/>
  <c r="I342" i="23"/>
  <c r="J342" i="23" s="1"/>
  <c r="H750" i="23"/>
  <c r="G750" i="23"/>
  <c r="S300" i="25"/>
  <c r="I750" i="23"/>
  <c r="H464" i="23"/>
  <c r="H633" i="23"/>
  <c r="N633" i="23"/>
  <c r="G633" i="23"/>
  <c r="S204" i="25"/>
  <c r="I633" i="23"/>
  <c r="G324" i="23"/>
  <c r="I324" i="23"/>
  <c r="J324" i="23" s="1"/>
  <c r="H324" i="23"/>
  <c r="S35" i="25"/>
  <c r="N450" i="23"/>
  <c r="G114" i="23"/>
  <c r="I114" i="23"/>
  <c r="J114" i="23" s="1"/>
  <c r="H114" i="23"/>
  <c r="H642" i="23"/>
  <c r="H755" i="23"/>
  <c r="I755" i="23"/>
  <c r="S305" i="25"/>
  <c r="N755" i="23"/>
  <c r="G755" i="23"/>
  <c r="G341" i="23"/>
  <c r="H341" i="23"/>
  <c r="I341" i="23"/>
  <c r="J341" i="23" s="1"/>
  <c r="G716" i="23"/>
  <c r="S273" i="25"/>
  <c r="I716" i="23"/>
  <c r="H716" i="23"/>
  <c r="N716" i="23"/>
  <c r="V25" i="25"/>
  <c r="H873" i="23"/>
  <c r="G873" i="23"/>
  <c r="H245" i="23"/>
  <c r="I245" i="23"/>
  <c r="J245" i="23" s="1"/>
  <c r="H285" i="23"/>
  <c r="I285" i="23"/>
  <c r="J285" i="23" s="1"/>
  <c r="G285" i="23"/>
  <c r="I451" i="23"/>
  <c r="S36" i="25"/>
  <c r="G451" i="23"/>
  <c r="H451" i="23"/>
  <c r="N451" i="23"/>
  <c r="V14" i="25"/>
  <c r="H862" i="23"/>
  <c r="I862" i="23"/>
  <c r="O862" i="23" s="1"/>
  <c r="J862" i="23" s="1"/>
  <c r="G862" i="23"/>
  <c r="S167" i="25"/>
  <c r="G596" i="23"/>
  <c r="G796" i="23"/>
  <c r="I370" i="23"/>
  <c r="J370" i="23" s="1"/>
  <c r="H370" i="23"/>
  <c r="G370" i="23"/>
  <c r="G306" i="23"/>
  <c r="I306" i="23"/>
  <c r="H306" i="23"/>
  <c r="H590" i="23"/>
  <c r="S161" i="25"/>
  <c r="I590" i="23"/>
  <c r="G590" i="23"/>
  <c r="N590" i="23"/>
  <c r="H404" i="23"/>
  <c r="I404" i="23"/>
  <c r="J404" i="23" s="1"/>
  <c r="G404" i="23"/>
  <c r="H389" i="23"/>
  <c r="G389" i="23"/>
  <c r="I389" i="23"/>
  <c r="J389" i="23" s="1"/>
  <c r="G140" i="23"/>
  <c r="H140" i="23"/>
  <c r="I140" i="23"/>
  <c r="J140" i="23" s="1"/>
  <c r="H366" i="23"/>
  <c r="G366" i="23"/>
  <c r="I366" i="23"/>
  <c r="J366" i="23" s="1"/>
  <c r="I617" i="23"/>
  <c r="H617" i="23"/>
  <c r="G617" i="23"/>
  <c r="S188" i="25"/>
  <c r="N617" i="23"/>
  <c r="H845" i="23"/>
  <c r="I848" i="23" s="1"/>
  <c r="G1007" i="23"/>
  <c r="H1007" i="23"/>
  <c r="I1007" i="23"/>
  <c r="J1007" i="23" s="1"/>
  <c r="S62" i="25"/>
  <c r="N484" i="23"/>
  <c r="H484" i="23"/>
  <c r="N531" i="23"/>
  <c r="H531" i="23"/>
  <c r="G531" i="23"/>
  <c r="I531" i="23"/>
  <c r="S109" i="25"/>
  <c r="N495" i="23"/>
  <c r="S73" i="25"/>
  <c r="H227" i="23"/>
  <c r="G227" i="23"/>
  <c r="I227" i="23"/>
  <c r="J227" i="23" s="1"/>
  <c r="G909" i="23"/>
  <c r="I909" i="23"/>
  <c r="O909" i="23" s="1"/>
  <c r="J909" i="23" s="1"/>
  <c r="H909" i="23"/>
  <c r="V61" i="25"/>
  <c r="H394" i="23"/>
  <c r="G394" i="23"/>
  <c r="I394" i="23"/>
  <c r="J394" i="23" s="1"/>
  <c r="G785" i="23"/>
  <c r="N785" i="23"/>
  <c r="I365" i="23"/>
  <c r="J365" i="23" s="1"/>
  <c r="H365" i="23"/>
  <c r="G365" i="23"/>
  <c r="H558" i="23"/>
  <c r="N558" i="23"/>
  <c r="S129" i="25"/>
  <c r="G558" i="23"/>
  <c r="I558" i="23"/>
  <c r="G454" i="23"/>
  <c r="N454" i="23"/>
  <c r="S39" i="25"/>
  <c r="I454" i="23"/>
  <c r="H454" i="23"/>
  <c r="H242" i="23"/>
  <c r="I242" i="23"/>
  <c r="J242" i="23" s="1"/>
  <c r="G242" i="23"/>
  <c r="N662" i="23"/>
  <c r="S233" i="25"/>
  <c r="I662" i="23"/>
  <c r="H662" i="23"/>
  <c r="G662" i="23"/>
  <c r="I143" i="23"/>
  <c r="J143" i="23" s="1"/>
  <c r="G143" i="23"/>
  <c r="H143" i="23"/>
  <c r="H864" i="23"/>
  <c r="G360" i="23"/>
  <c r="H360" i="23"/>
  <c r="I360" i="23"/>
  <c r="J360" i="23" s="1"/>
  <c r="H781" i="23"/>
  <c r="I781" i="23"/>
  <c r="G781" i="23"/>
  <c r="N781" i="23"/>
  <c r="S331" i="25"/>
  <c r="I117" i="23"/>
  <c r="J117" i="23" s="1"/>
  <c r="G117" i="23"/>
  <c r="H117" i="23"/>
  <c r="I88" i="23"/>
  <c r="J88" i="23" s="1"/>
  <c r="H88" i="23"/>
  <c r="G88" i="23"/>
  <c r="H575" i="23"/>
  <c r="H863" i="23"/>
  <c r="G186" i="23"/>
  <c r="I186" i="23"/>
  <c r="J186" i="23" s="1"/>
  <c r="H186" i="23"/>
  <c r="H145" i="23"/>
  <c r="I145" i="23"/>
  <c r="J145" i="23" s="1"/>
  <c r="G145" i="23"/>
  <c r="I256" i="23"/>
  <c r="J256" i="23" s="1"/>
  <c r="G256" i="23"/>
  <c r="H256" i="23"/>
  <c r="H771" i="23"/>
  <c r="S321" i="25"/>
  <c r="I771" i="23"/>
  <c r="G771" i="23"/>
  <c r="N771" i="23"/>
  <c r="H530" i="23"/>
  <c r="G530" i="23"/>
  <c r="N530" i="23"/>
  <c r="S108" i="25"/>
  <c r="I530" i="23"/>
  <c r="H422" i="23"/>
  <c r="S7" i="25"/>
  <c r="N422" i="23"/>
  <c r="I422" i="23"/>
  <c r="H214" i="23"/>
  <c r="I214" i="23"/>
  <c r="G214" i="23"/>
  <c r="I103" i="23"/>
  <c r="J103" i="23" s="1"/>
  <c r="H103" i="23"/>
  <c r="G103" i="23"/>
  <c r="G661" i="23"/>
  <c r="H661" i="23"/>
  <c r="I661" i="23"/>
  <c r="H405" i="23"/>
  <c r="I405" i="23"/>
  <c r="J405" i="23" s="1"/>
  <c r="G405" i="23"/>
  <c r="G105" i="23"/>
  <c r="I105" i="23"/>
  <c r="J105" i="23" s="1"/>
  <c r="H105" i="23"/>
  <c r="G545" i="23"/>
  <c r="I657" i="23"/>
  <c r="I163" i="23"/>
  <c r="I368" i="23"/>
  <c r="J368" i="23" s="1"/>
  <c r="H368" i="23"/>
  <c r="G368" i="23"/>
  <c r="S324" i="25"/>
  <c r="I774" i="23"/>
  <c r="N774" i="23"/>
  <c r="G774" i="23"/>
  <c r="H774" i="23"/>
  <c r="S80" i="25"/>
  <c r="I502" i="23"/>
  <c r="H502" i="23"/>
  <c r="N672" i="23"/>
  <c r="G672" i="23"/>
  <c r="I672" i="23"/>
  <c r="S243" i="25"/>
  <c r="H672" i="23"/>
  <c r="H714" i="23"/>
  <c r="S271" i="25"/>
  <c r="N714" i="23"/>
  <c r="G714" i="23"/>
  <c r="I714" i="23"/>
  <c r="G639" i="23"/>
  <c r="H639" i="23"/>
  <c r="N639" i="23"/>
  <c r="S210" i="25"/>
  <c r="I639" i="23"/>
  <c r="H92" i="23"/>
  <c r="G92" i="23"/>
  <c r="I92" i="23"/>
  <c r="J92" i="23" s="1"/>
  <c r="G249" i="23"/>
  <c r="I249" i="23"/>
  <c r="J249" i="23" s="1"/>
  <c r="I164" i="23"/>
  <c r="J164" i="23" s="1"/>
  <c r="G164" i="23"/>
  <c r="H1006" i="23"/>
  <c r="I1006" i="23"/>
  <c r="J1006" i="23" s="1"/>
  <c r="G1006" i="23"/>
  <c r="G120" i="23"/>
  <c r="I120" i="23"/>
  <c r="J120" i="23" s="1"/>
  <c r="H120" i="23"/>
  <c r="S135" i="25"/>
  <c r="I564" i="23"/>
  <c r="G564" i="23"/>
  <c r="N564" i="23"/>
  <c r="H564" i="23"/>
  <c r="I799" i="23"/>
  <c r="G799" i="23"/>
  <c r="I919" i="23"/>
  <c r="O919" i="23" s="1"/>
  <c r="J919" i="23" s="1"/>
  <c r="G919" i="23"/>
  <c r="V71" i="25"/>
  <c r="H919" i="23"/>
  <c r="N739" i="23"/>
  <c r="H739" i="23"/>
  <c r="I739" i="23"/>
  <c r="G739" i="23"/>
  <c r="S289" i="25"/>
  <c r="G166" i="23"/>
  <c r="H166" i="23"/>
  <c r="I166" i="23"/>
  <c r="J166" i="23" s="1"/>
  <c r="I239" i="23"/>
  <c r="J239" i="23" s="1"/>
  <c r="G239" i="23"/>
  <c r="H239" i="23"/>
  <c r="N500" i="23"/>
  <c r="H500" i="23"/>
  <c r="G500" i="23"/>
  <c r="I881" i="23"/>
  <c r="O881" i="23" s="1"/>
  <c r="J881" i="23" s="1"/>
  <c r="V33" i="25"/>
  <c r="G649" i="23"/>
  <c r="N649" i="23"/>
  <c r="H649" i="23"/>
  <c r="I649" i="23"/>
  <c r="S220" i="25"/>
  <c r="I880" i="23"/>
  <c r="O880" i="23" s="1"/>
  <c r="J880" i="23" s="1"/>
  <c r="H880" i="23"/>
  <c r="V32" i="25"/>
  <c r="G880" i="23"/>
  <c r="H477" i="23"/>
  <c r="G477" i="23"/>
  <c r="S55" i="25"/>
  <c r="N477" i="23"/>
  <c r="I477" i="23"/>
  <c r="G1015" i="23"/>
  <c r="H1015" i="23"/>
  <c r="I84" i="23"/>
  <c r="G84" i="23"/>
  <c r="H84" i="23"/>
  <c r="S154" i="25"/>
  <c r="H583" i="23"/>
  <c r="N583" i="23"/>
  <c r="I583" i="23"/>
  <c r="G583" i="23"/>
  <c r="I228" i="23"/>
  <c r="J228" i="23" s="1"/>
  <c r="G228" i="23"/>
  <c r="H228" i="23"/>
  <c r="S172" i="25"/>
  <c r="H601" i="23"/>
  <c r="I601" i="23"/>
  <c r="H857" i="23"/>
  <c r="G857" i="23"/>
  <c r="V9" i="25"/>
  <c r="I857" i="23"/>
  <c r="O857" i="23" s="1"/>
  <c r="J857" i="23" s="1"/>
  <c r="V57" i="25"/>
  <c r="H905" i="23"/>
  <c r="G905" i="23"/>
  <c r="I905" i="23"/>
  <c r="O905" i="23" s="1"/>
  <c r="J905" i="23" s="1"/>
  <c r="H547" i="23"/>
  <c r="N547" i="23"/>
  <c r="H758" i="23"/>
  <c r="I758" i="23"/>
  <c r="N758" i="23"/>
  <c r="G494" i="23"/>
  <c r="S72" i="25"/>
  <c r="N494" i="23"/>
  <c r="I494" i="23"/>
  <c r="H444" i="23"/>
  <c r="S29" i="25"/>
  <c r="N444" i="23"/>
  <c r="I363" i="23"/>
  <c r="J363" i="23" s="1"/>
  <c r="H363" i="23"/>
  <c r="G363" i="23"/>
  <c r="N518" i="23"/>
  <c r="G518" i="23"/>
  <c r="I518" i="23"/>
  <c r="N488" i="23"/>
  <c r="G488" i="23"/>
  <c r="S66" i="25"/>
  <c r="H488" i="23"/>
  <c r="I488" i="23"/>
  <c r="H687" i="23"/>
  <c r="S251" i="25"/>
  <c r="H594" i="23"/>
  <c r="G594" i="23"/>
  <c r="I594" i="23"/>
  <c r="S165" i="25"/>
  <c r="N594" i="23"/>
  <c r="I563" i="23"/>
  <c r="H563" i="23"/>
  <c r="N563" i="23"/>
  <c r="S134" i="25"/>
  <c r="G563" i="23"/>
  <c r="I294" i="23"/>
  <c r="J294" i="23" s="1"/>
  <c r="H294" i="23"/>
  <c r="G294" i="23"/>
  <c r="I618" i="23"/>
  <c r="N618" i="23"/>
  <c r="G752" i="23"/>
  <c r="I752" i="23"/>
  <c r="H752" i="23"/>
  <c r="N752" i="23"/>
  <c r="S302" i="25"/>
  <c r="N629" i="23"/>
  <c r="I629" i="23"/>
  <c r="H250" i="23"/>
  <c r="G250" i="23"/>
  <c r="I250" i="23"/>
  <c r="J250" i="23" s="1"/>
  <c r="I516" i="23"/>
  <c r="H516" i="23"/>
  <c r="N516" i="23"/>
  <c r="I613" i="23"/>
  <c r="N613" i="23"/>
  <c r="G613" i="23"/>
  <c r="S184" i="25"/>
  <c r="S178" i="25"/>
  <c r="G607" i="23"/>
  <c r="H607" i="23"/>
  <c r="I607" i="23"/>
  <c r="N607" i="23"/>
  <c r="I798" i="23"/>
  <c r="H798" i="23"/>
  <c r="N798" i="23"/>
  <c r="S348" i="25"/>
  <c r="G798" i="23"/>
  <c r="I647" i="23"/>
  <c r="S218" i="25"/>
  <c r="I420" i="23"/>
  <c r="H420" i="23"/>
  <c r="G420" i="23"/>
  <c r="N420" i="23"/>
  <c r="S5" i="25"/>
  <c r="G588" i="23"/>
  <c r="S159" i="25"/>
  <c r="H588" i="23"/>
  <c r="N588" i="23"/>
  <c r="I588" i="23"/>
  <c r="H326" i="23"/>
  <c r="G326" i="23"/>
  <c r="I326" i="23"/>
  <c r="J326" i="23" s="1"/>
  <c r="H329" i="23"/>
  <c r="G329" i="23"/>
  <c r="I329" i="23"/>
  <c r="J329" i="23" s="1"/>
  <c r="I893" i="23"/>
  <c r="O893" i="23" s="1"/>
  <c r="J893" i="23" s="1"/>
  <c r="H893" i="23"/>
  <c r="G893" i="23"/>
  <c r="V45" i="25"/>
  <c r="V15" i="25"/>
  <c r="I863" i="23"/>
  <c r="O863" i="23" s="1"/>
  <c r="J863" i="23" s="1"/>
  <c r="G863" i="23"/>
  <c r="S106" i="25"/>
  <c r="G528" i="23"/>
  <c r="N528" i="23"/>
  <c r="I528" i="23"/>
  <c r="H528" i="23"/>
  <c r="N496" i="23"/>
  <c r="G496" i="23"/>
  <c r="H496" i="23"/>
  <c r="S74" i="25"/>
  <c r="I496" i="23"/>
  <c r="I956" i="23"/>
  <c r="O956" i="23" s="1"/>
  <c r="J956" i="23" s="1"/>
  <c r="H956" i="23"/>
  <c r="G956" i="23"/>
  <c r="V87" i="25"/>
  <c r="V81" i="25"/>
  <c r="H943" i="23"/>
  <c r="G943" i="23"/>
  <c r="I943" i="23"/>
  <c r="O943" i="23" s="1"/>
  <c r="I892" i="23"/>
  <c r="O892" i="23" s="1"/>
  <c r="J892" i="23" s="1"/>
  <c r="V44" i="25"/>
  <c r="H892" i="23"/>
  <c r="G892" i="23"/>
  <c r="S241" i="25"/>
  <c r="N670" i="23"/>
  <c r="G670" i="23"/>
  <c r="I670" i="23"/>
  <c r="G216" i="23"/>
  <c r="H216" i="23"/>
  <c r="I216" i="23"/>
  <c r="J216" i="23" s="1"/>
  <c r="G741" i="23"/>
  <c r="G608" i="23"/>
  <c r="N741" i="23"/>
  <c r="N659" i="23"/>
  <c r="N608" i="23"/>
  <c r="I534" i="23"/>
  <c r="N657" i="23"/>
  <c r="N790" i="23"/>
  <c r="G516" i="23"/>
  <c r="H683" i="23"/>
  <c r="N683" i="23"/>
  <c r="I683" i="23"/>
  <c r="H258" i="23"/>
  <c r="G258" i="23"/>
  <c r="I258" i="23"/>
  <c r="J258" i="23" s="1"/>
  <c r="H429" i="23"/>
  <c r="N616" i="23"/>
  <c r="H616" i="23"/>
  <c r="G616" i="23"/>
  <c r="I616" i="23"/>
  <c r="S187" i="25"/>
  <c r="G175" i="23"/>
  <c r="I175" i="23"/>
  <c r="H175" i="23"/>
  <c r="I178" i="23" s="1"/>
  <c r="G466" i="23"/>
  <c r="I466" i="23"/>
  <c r="H466" i="23"/>
  <c r="S44" i="25"/>
  <c r="N466" i="23"/>
  <c r="G403" i="23"/>
  <c r="I403" i="23"/>
  <c r="J403" i="23" s="1"/>
  <c r="H403" i="23"/>
  <c r="G465" i="23"/>
  <c r="I465" i="23"/>
  <c r="S43" i="25"/>
  <c r="N465" i="23"/>
  <c r="I244" i="23"/>
  <c r="J244" i="23" s="1"/>
  <c r="G244" i="23"/>
  <c r="I392" i="23"/>
  <c r="J392" i="23" s="1"/>
  <c r="G392" i="23"/>
  <c r="H392" i="23"/>
  <c r="G325" i="23"/>
  <c r="I325" i="23"/>
  <c r="J325" i="23" s="1"/>
  <c r="H325" i="23"/>
  <c r="I754" i="23"/>
  <c r="H754" i="23"/>
  <c r="N754" i="23"/>
  <c r="S304" i="25"/>
  <c r="G754" i="23"/>
  <c r="H446" i="23"/>
  <c r="N446" i="23"/>
  <c r="I446" i="23"/>
  <c r="G773" i="23"/>
  <c r="N773" i="23"/>
  <c r="I883" i="23"/>
  <c r="O883" i="23" s="1"/>
  <c r="J883" i="23" s="1"/>
  <c r="H883" i="23"/>
  <c r="N479" i="23"/>
  <c r="N507" i="23"/>
  <c r="S85" i="25"/>
  <c r="I507" i="23"/>
  <c r="N727" i="23"/>
  <c r="I727" i="23"/>
  <c r="G727" i="23"/>
  <c r="H727" i="23"/>
  <c r="S284" i="25"/>
  <c r="N827" i="23"/>
  <c r="I827" i="23"/>
  <c r="G827" i="23"/>
  <c r="H827" i="23"/>
  <c r="N486" i="23"/>
  <c r="N550" i="23"/>
  <c r="I550" i="23"/>
  <c r="G550" i="23"/>
  <c r="S121" i="25"/>
  <c r="S341" i="25"/>
  <c r="H791" i="23"/>
  <c r="I791" i="23"/>
  <c r="G791" i="23"/>
  <c r="N791" i="23"/>
  <c r="N443" i="23"/>
  <c r="I443" i="23"/>
  <c r="G443" i="23"/>
  <c r="N626" i="23"/>
  <c r="S197" i="25"/>
  <c r="H626" i="23"/>
  <c r="G626" i="23"/>
  <c r="H582" i="23"/>
  <c r="N582" i="23"/>
  <c r="S153" i="25"/>
  <c r="H137" i="23"/>
  <c r="G137" i="23"/>
  <c r="I137" i="23"/>
  <c r="J137" i="23" s="1"/>
  <c r="I660" i="23"/>
  <c r="G660" i="23"/>
  <c r="S231" i="25"/>
  <c r="H660" i="23"/>
  <c r="N660" i="23"/>
  <c r="V40" i="25"/>
  <c r="G888" i="23"/>
  <c r="H888" i="23"/>
  <c r="I888" i="23"/>
  <c r="O888" i="23" s="1"/>
  <c r="J888" i="23" s="1"/>
  <c r="S171" i="25"/>
  <c r="N600" i="23"/>
  <c r="H600" i="23"/>
  <c r="N553" i="23"/>
  <c r="I553" i="23"/>
  <c r="N508" i="23"/>
  <c r="I508" i="23"/>
  <c r="S86" i="25"/>
  <c r="H508" i="23"/>
  <c r="G508" i="23"/>
  <c r="S107" i="25"/>
  <c r="H529" i="23"/>
  <c r="N529" i="23"/>
  <c r="G529" i="23"/>
  <c r="I529" i="23"/>
  <c r="I407" i="23"/>
  <c r="J407" i="23" s="1"/>
  <c r="H407" i="23"/>
  <c r="G407" i="23"/>
  <c r="H361" i="23"/>
  <c r="G361" i="23"/>
  <c r="I361" i="23"/>
  <c r="J361" i="23" s="1"/>
  <c r="V17" i="25"/>
  <c r="H865" i="23"/>
  <c r="H243" i="23"/>
  <c r="G243" i="23"/>
  <c r="I243" i="23"/>
  <c r="J243" i="23" s="1"/>
  <c r="H257" i="23"/>
  <c r="G257" i="23"/>
  <c r="I257" i="23"/>
  <c r="J257" i="23" s="1"/>
  <c r="H1017" i="23"/>
  <c r="G1017" i="23"/>
  <c r="I101" i="23"/>
  <c r="J101" i="23" s="1"/>
  <c r="H101" i="23"/>
  <c r="G101" i="23"/>
  <c r="I902" i="23"/>
  <c r="O902" i="23" s="1"/>
  <c r="J902" i="23" s="1"/>
  <c r="H902" i="23"/>
  <c r="S288" i="25"/>
  <c r="N738" i="23"/>
  <c r="I738" i="23"/>
  <c r="H738" i="23"/>
  <c r="G738" i="23"/>
  <c r="H861" i="23"/>
  <c r="I569" i="23"/>
  <c r="H569" i="23"/>
  <c r="S140" i="25"/>
  <c r="G569" i="23"/>
  <c r="N569" i="23"/>
  <c r="I912" i="23"/>
  <c r="O912" i="23" s="1"/>
  <c r="J912" i="23" s="1"/>
  <c r="G912" i="23"/>
  <c r="H912" i="23"/>
  <c r="V64" i="25"/>
  <c r="S23" i="25"/>
  <c r="H438" i="23"/>
  <c r="N438" i="23"/>
  <c r="G438" i="23"/>
  <c r="V23" i="25"/>
  <c r="I871" i="23"/>
  <c r="O871" i="23" s="1"/>
  <c r="J871" i="23" s="1"/>
  <c r="H871" i="23"/>
  <c r="G138" i="23"/>
  <c r="I138" i="23"/>
  <c r="J138" i="23" s="1"/>
  <c r="H138" i="23"/>
  <c r="I652" i="23"/>
  <c r="N652" i="23"/>
  <c r="S223" i="25"/>
  <c r="G652" i="23"/>
  <c r="N694" i="23"/>
  <c r="H694" i="23"/>
  <c r="I694" i="23"/>
  <c r="G694" i="23"/>
  <c r="S258" i="25"/>
  <c r="H966" i="23"/>
  <c r="H628" i="23"/>
  <c r="G628" i="23"/>
  <c r="I628" i="23"/>
  <c r="N551" i="23"/>
  <c r="G551" i="23"/>
  <c r="H551" i="23"/>
  <c r="I551" i="23"/>
  <c r="S122" i="25"/>
  <c r="S24" i="25"/>
  <c r="H439" i="23"/>
  <c r="G439" i="23"/>
  <c r="I867" i="23"/>
  <c r="O867" i="23" s="1"/>
  <c r="J867" i="23" s="1"/>
  <c r="H867" i="23"/>
  <c r="G867" i="23"/>
  <c r="V19" i="25"/>
  <c r="I397" i="23"/>
  <c r="J397" i="23" s="1"/>
  <c r="G397" i="23"/>
  <c r="H397" i="23"/>
  <c r="G898" i="23"/>
  <c r="V50" i="25"/>
  <c r="I898" i="23"/>
  <c r="O898" i="23" s="1"/>
  <c r="J898" i="23" s="1"/>
  <c r="H898" i="23"/>
  <c r="H74" i="23"/>
  <c r="G74" i="23"/>
  <c r="I74" i="23"/>
  <c r="J74" i="23" s="1"/>
  <c r="H636" i="23"/>
  <c r="S207" i="25"/>
  <c r="G636" i="23"/>
  <c r="V28" i="25"/>
  <c r="I876" i="23"/>
  <c r="O876" i="23" s="1"/>
  <c r="J876" i="23" s="1"/>
  <c r="G876" i="23"/>
  <c r="H876" i="23"/>
  <c r="S250" i="25"/>
  <c r="G686" i="23"/>
  <c r="G757" i="23"/>
  <c r="N757" i="23"/>
  <c r="I757" i="23"/>
  <c r="H757" i="23"/>
  <c r="S307" i="25"/>
  <c r="H442" i="23"/>
  <c r="S27" i="25"/>
  <c r="I442" i="23"/>
  <c r="G442" i="23"/>
  <c r="N442" i="23"/>
  <c r="I98" i="23"/>
  <c r="J98" i="23" s="1"/>
  <c r="H98" i="23"/>
  <c r="G98" i="23"/>
  <c r="H270" i="23"/>
  <c r="I270" i="23"/>
  <c r="J270" i="23" s="1"/>
  <c r="G270" i="23"/>
  <c r="H483" i="23"/>
  <c r="G483" i="23"/>
  <c r="S61" i="25"/>
  <c r="N483" i="23"/>
  <c r="I483" i="23"/>
  <c r="H829" i="23"/>
  <c r="N829" i="23"/>
  <c r="G829" i="23"/>
  <c r="I829" i="23"/>
  <c r="I218" i="23"/>
  <c r="J218" i="23" s="1"/>
  <c r="G218" i="23"/>
  <c r="H218" i="23"/>
  <c r="S131" i="25"/>
  <c r="N560" i="23"/>
  <c r="G560" i="23"/>
  <c r="I560" i="23"/>
  <c r="H560" i="23"/>
  <c r="I746" i="23"/>
  <c r="S296" i="25"/>
  <c r="N746" i="23"/>
  <c r="G746" i="23"/>
  <c r="S173" i="25"/>
  <c r="I602" i="23"/>
  <c r="G602" i="23"/>
  <c r="N602" i="23"/>
  <c r="H602" i="23"/>
  <c r="J519" i="23"/>
  <c r="N756" i="23"/>
  <c r="H756" i="23"/>
  <c r="G756" i="23"/>
  <c r="I118" i="23"/>
  <c r="J118" i="23" s="1"/>
  <c r="H118" i="23"/>
  <c r="G118" i="23"/>
  <c r="N737" i="23"/>
  <c r="S287" i="25"/>
  <c r="I737" i="23"/>
  <c r="G737" i="23"/>
  <c r="G646" i="23"/>
  <c r="I646" i="23"/>
  <c r="H646" i="23"/>
  <c r="G571" i="23"/>
  <c r="H571" i="23"/>
  <c r="S116" i="25"/>
  <c r="N545" i="23"/>
  <c r="H545" i="23"/>
  <c r="I923" i="23"/>
  <c r="O923" i="23" s="1"/>
  <c r="J923" i="23" s="1"/>
  <c r="H923" i="23"/>
  <c r="I104" i="23"/>
  <c r="J104" i="23" s="1"/>
  <c r="G104" i="23"/>
  <c r="H104" i="23"/>
  <c r="I784" i="23"/>
  <c r="G784" i="23"/>
  <c r="S334" i="25"/>
  <c r="N784" i="23"/>
  <c r="H784" i="23"/>
  <c r="G907" i="23"/>
  <c r="V59" i="25"/>
  <c r="H907" i="23"/>
  <c r="I907" i="23"/>
  <c r="O907" i="23" s="1"/>
  <c r="J907" i="23" s="1"/>
  <c r="S114" i="25"/>
  <c r="N543" i="23"/>
  <c r="H543" i="23"/>
  <c r="G543" i="23"/>
  <c r="I543" i="23"/>
  <c r="G149" i="23"/>
  <c r="H149" i="23"/>
  <c r="I149" i="23"/>
  <c r="J149" i="23" s="1"/>
  <c r="I241" i="23"/>
  <c r="J241" i="23" s="1"/>
  <c r="G241" i="23"/>
  <c r="H241" i="23"/>
  <c r="H481" i="23"/>
  <c r="N481" i="23"/>
  <c r="G481" i="23"/>
  <c r="G252" i="23"/>
  <c r="I252" i="23"/>
  <c r="J252" i="23" s="1"/>
  <c r="H252" i="23"/>
  <c r="G283" i="23"/>
  <c r="H283" i="23"/>
  <c r="I283" i="23"/>
  <c r="J283" i="23" s="1"/>
  <c r="H1010" i="23"/>
  <c r="I1010" i="23"/>
  <c r="J1010" i="23" s="1"/>
  <c r="N700" i="23"/>
  <c r="S264" i="25"/>
  <c r="H700" i="23"/>
  <c r="G700" i="23"/>
  <c r="I700" i="23"/>
  <c r="G445" i="23"/>
  <c r="S30" i="25"/>
  <c r="N445" i="23"/>
  <c r="I445" i="23"/>
  <c r="N726" i="23"/>
  <c r="S283" i="25"/>
  <c r="G726" i="23"/>
  <c r="H726" i="23"/>
  <c r="G572" i="23"/>
  <c r="I572" i="23"/>
  <c r="G99" i="23"/>
  <c r="I99" i="23"/>
  <c r="J99" i="23" s="1"/>
  <c r="H99" i="23"/>
  <c r="S56" i="25"/>
  <c r="G478" i="23"/>
  <c r="N478" i="23"/>
  <c r="I478" i="23"/>
  <c r="H478" i="23"/>
  <c r="H359" i="23"/>
  <c r="I359" i="23"/>
  <c r="J359" i="23" s="1"/>
  <c r="G359" i="23"/>
  <c r="H185" i="23"/>
  <c r="G185" i="23"/>
  <c r="I185" i="23"/>
  <c r="J185" i="23" s="1"/>
  <c r="H874" i="23"/>
  <c r="I874" i="23"/>
  <c r="O874" i="23" s="1"/>
  <c r="J874" i="23" s="1"/>
  <c r="V26" i="25"/>
  <c r="G874" i="23"/>
  <c r="N473" i="23"/>
  <c r="I473" i="23"/>
  <c r="G473" i="23"/>
  <c r="G97" i="23"/>
  <c r="H97" i="23"/>
  <c r="I97" i="23"/>
  <c r="J97" i="23" s="1"/>
  <c r="N622" i="23"/>
  <c r="G622" i="23"/>
  <c r="H622" i="23"/>
  <c r="I622" i="23"/>
  <c r="S193" i="25"/>
  <c r="H520" i="23"/>
  <c r="G520" i="23"/>
  <c r="I520" i="23"/>
  <c r="S141" i="25"/>
  <c r="G570" i="23"/>
  <c r="N570" i="23"/>
  <c r="I570" i="23"/>
  <c r="I696" i="23"/>
  <c r="G696" i="23"/>
  <c r="N696" i="23"/>
  <c r="G148" i="23"/>
  <c r="I148" i="23"/>
  <c r="J148" i="23" s="1"/>
  <c r="H148" i="23"/>
  <c r="G944" i="23"/>
  <c r="H944" i="23"/>
  <c r="V82" i="25"/>
  <c r="I944" i="23"/>
  <c r="O944" i="23" s="1"/>
  <c r="J944" i="23" s="1"/>
  <c r="I452" i="23"/>
  <c r="S37" i="25"/>
  <c r="H296" i="23"/>
  <c r="G296" i="23"/>
  <c r="I296" i="23"/>
  <c r="J296" i="23" s="1"/>
  <c r="H364" i="23"/>
  <c r="G364" i="23"/>
  <c r="I364" i="23"/>
  <c r="J364" i="23" s="1"/>
  <c r="H187" i="23"/>
  <c r="I187" i="23"/>
  <c r="J187" i="23" s="1"/>
  <c r="G187" i="23"/>
  <c r="G247" i="23"/>
  <c r="H247" i="23"/>
  <c r="I247" i="23"/>
  <c r="J247" i="23" s="1"/>
  <c r="G393" i="23"/>
  <c r="H393" i="23"/>
  <c r="I393" i="23"/>
  <c r="J393" i="23" s="1"/>
  <c r="N469" i="23"/>
  <c r="I469" i="23"/>
  <c r="H469" i="23"/>
  <c r="I910" i="23"/>
  <c r="O910" i="23" s="1"/>
  <c r="J910" i="23" s="1"/>
  <c r="H910" i="23"/>
  <c r="V62" i="25"/>
  <c r="G910" i="23"/>
  <c r="I336" i="23"/>
  <c r="J336" i="23" s="1"/>
  <c r="H336" i="23"/>
  <c r="G336" i="23"/>
  <c r="G327" i="23"/>
  <c r="H327" i="23"/>
  <c r="I327" i="23"/>
  <c r="J327" i="23" s="1"/>
  <c r="S299" i="25"/>
  <c r="G793" i="23"/>
  <c r="S343" i="25"/>
  <c r="I793" i="23"/>
  <c r="H793" i="23"/>
  <c r="N793" i="23"/>
  <c r="I770" i="23"/>
  <c r="S320" i="25"/>
  <c r="N770" i="23"/>
  <c r="G770" i="23"/>
  <c r="H770" i="23"/>
  <c r="G168" i="23"/>
  <c r="I168" i="23"/>
  <c r="J168" i="23" s="1"/>
  <c r="H168" i="23"/>
  <c r="H688" i="23"/>
  <c r="G688" i="23"/>
  <c r="S252" i="25"/>
  <c r="N688" i="23"/>
  <c r="I688" i="23"/>
  <c r="G524" i="23"/>
  <c r="S102" i="25"/>
  <c r="N524" i="23"/>
  <c r="H524" i="23"/>
  <c r="I524" i="23"/>
  <c r="H870" i="23"/>
  <c r="V22" i="25"/>
  <c r="G870" i="23"/>
  <c r="H1013" i="23"/>
  <c r="I1013" i="23"/>
  <c r="J1013" i="23" s="1"/>
  <c r="G1013" i="23"/>
  <c r="G334" i="23"/>
  <c r="H334" i="23"/>
  <c r="G916" i="23"/>
  <c r="H916" i="23"/>
  <c r="I916" i="23"/>
  <c r="O916" i="23" s="1"/>
  <c r="J916" i="23" s="1"/>
  <c r="V68" i="25"/>
  <c r="I90" i="23"/>
  <c r="J90" i="23" s="1"/>
  <c r="H90" i="23"/>
  <c r="I401" i="23"/>
  <c r="J401" i="23" s="1"/>
  <c r="G401" i="23"/>
  <c r="H401" i="23"/>
  <c r="S14" i="25"/>
  <c r="N429" i="23"/>
  <c r="N499" i="23"/>
  <c r="H499" i="23"/>
  <c r="S77" i="25"/>
  <c r="I499" i="23"/>
  <c r="G499" i="23"/>
  <c r="V36" i="25"/>
  <c r="I884" i="23"/>
  <c r="O884" i="23" s="1"/>
  <c r="J884" i="23" s="1"/>
  <c r="H884" i="23"/>
  <c r="G884" i="23"/>
  <c r="S235" i="25"/>
  <c r="N664" i="23"/>
  <c r="I664" i="23"/>
  <c r="G900" i="23"/>
  <c r="I900" i="23"/>
  <c r="O900" i="23" s="1"/>
  <c r="J900" i="23" s="1"/>
  <c r="H900" i="23"/>
  <c r="V52" i="25"/>
  <c r="I759" i="23"/>
  <c r="S309" i="25"/>
  <c r="G759" i="23"/>
  <c r="N759" i="23"/>
  <c r="H759" i="23"/>
  <c r="G282" i="23"/>
  <c r="I282" i="23"/>
  <c r="J282" i="23" s="1"/>
  <c r="H282" i="23"/>
  <c r="H271" i="23"/>
  <c r="G271" i="23"/>
  <c r="I271" i="23"/>
  <c r="J271" i="23" s="1"/>
  <c r="H487" i="23"/>
  <c r="G487" i="23"/>
  <c r="I487" i="23"/>
  <c r="I1003" i="23"/>
  <c r="J1003" i="23" s="1"/>
  <c r="H1003" i="23"/>
  <c r="G1003" i="23"/>
  <c r="N768" i="23"/>
  <c r="H768" i="23"/>
  <c r="G640" i="23"/>
  <c r="I640" i="23"/>
  <c r="G152" i="23"/>
  <c r="H152" i="23"/>
  <c r="I152" i="23"/>
  <c r="J152" i="23" s="1"/>
  <c r="G828" i="23"/>
  <c r="I828" i="23"/>
  <c r="N828" i="23"/>
  <c r="H828" i="23"/>
  <c r="N655" i="23"/>
  <c r="G655" i="23"/>
  <c r="S226" i="25"/>
  <c r="I655" i="23"/>
  <c r="I782" i="23"/>
  <c r="N782" i="23"/>
  <c r="S332" i="25"/>
  <c r="H782" i="23"/>
  <c r="G782" i="23"/>
  <c r="H385" i="23"/>
  <c r="I385" i="23"/>
  <c r="J385" i="23" s="1"/>
  <c r="G385" i="23"/>
  <c r="G154" i="23"/>
  <c r="I154" i="23"/>
  <c r="J154" i="23" s="1"/>
  <c r="H154" i="23"/>
  <c r="H673" i="23"/>
  <c r="G673" i="23"/>
  <c r="N673" i="23"/>
  <c r="S244" i="25"/>
  <c r="I673" i="23"/>
  <c r="I728" i="23"/>
  <c r="G728" i="23"/>
  <c r="H728" i="23"/>
  <c r="S285" i="25"/>
  <c r="N728" i="23"/>
  <c r="I144" i="23"/>
  <c r="J144" i="23" s="1"/>
  <c r="G144" i="23"/>
  <c r="H144" i="23"/>
  <c r="G691" i="23"/>
  <c r="I691" i="23"/>
  <c r="H691" i="23"/>
  <c r="S255" i="25"/>
  <c r="N691" i="23"/>
  <c r="I279" i="23"/>
  <c r="J279" i="23" s="1"/>
  <c r="G279" i="23"/>
  <c r="H279" i="23"/>
  <c r="H894" i="23"/>
  <c r="V46" i="25"/>
  <c r="I894" i="23"/>
  <c r="O894" i="23" s="1"/>
  <c r="J894" i="23" s="1"/>
  <c r="G894" i="23"/>
  <c r="N453" i="23"/>
  <c r="I453" i="23"/>
  <c r="S38" i="25"/>
  <c r="G453" i="23"/>
  <c r="H72" i="23"/>
  <c r="G72" i="23"/>
  <c r="I72" i="23"/>
  <c r="J72" i="23" s="1"/>
  <c r="N687" i="23"/>
  <c r="I765" i="23"/>
  <c r="S249" i="25"/>
  <c r="G464" i="23"/>
  <c r="I726" i="23"/>
  <c r="N433" i="23"/>
  <c r="G651" i="23"/>
  <c r="G446" i="23"/>
  <c r="S47" i="25"/>
  <c r="I334" i="23"/>
  <c r="J334" i="23" s="1"/>
  <c r="G883" i="23"/>
  <c r="H358" i="23"/>
  <c r="S211" i="25"/>
  <c r="H409" i="23"/>
  <c r="N571" i="23"/>
  <c r="H773" i="23"/>
  <c r="S340" i="25"/>
  <c r="N695" i="23"/>
  <c r="S306" i="25"/>
  <c r="H901" i="23"/>
  <c r="V53" i="25"/>
  <c r="G901" i="23"/>
  <c r="I901" i="23"/>
  <c r="O901" i="23" s="1"/>
  <c r="J901" i="23" s="1"/>
  <c r="I886" i="23"/>
  <c r="O886" i="23" s="1"/>
  <c r="J886" i="23" s="1"/>
  <c r="G886" i="23"/>
  <c r="V38" i="25"/>
  <c r="G183" i="23"/>
  <c r="I183" i="23"/>
  <c r="J183" i="23" s="1"/>
  <c r="H183" i="23"/>
  <c r="S152" i="25"/>
  <c r="G581" i="23"/>
  <c r="G648" i="23"/>
  <c r="H648" i="23"/>
  <c r="N648" i="23"/>
  <c r="I648" i="23"/>
  <c r="S219" i="25"/>
  <c r="I410" i="23"/>
  <c r="J410" i="23" s="1"/>
  <c r="G410" i="23"/>
  <c r="H410" i="23"/>
  <c r="I957" i="23"/>
  <c r="O957" i="23" s="1"/>
  <c r="J957" i="23" s="1"/>
  <c r="H957" i="23"/>
  <c r="G957" i="23"/>
  <c r="V88" i="25"/>
  <c r="I428" i="23"/>
  <c r="H428" i="23"/>
  <c r="S13" i="25"/>
  <c r="I1001" i="23"/>
  <c r="H1001" i="23"/>
  <c r="G1001" i="23"/>
  <c r="G434" i="23"/>
  <c r="S19" i="25"/>
  <c r="I434" i="23"/>
  <c r="N434" i="23"/>
  <c r="H434" i="23"/>
  <c r="H570" i="23"/>
  <c r="G476" i="23"/>
  <c r="H476" i="23"/>
  <c r="N645" i="23"/>
  <c r="S216" i="25"/>
  <c r="H645" i="23"/>
  <c r="I645" i="23"/>
  <c r="G645" i="23"/>
  <c r="N723" i="23"/>
  <c r="G723" i="23"/>
  <c r="I723" i="23"/>
  <c r="H723" i="23"/>
  <c r="S280" i="25"/>
  <c r="G408" i="23"/>
  <c r="H408" i="23"/>
  <c r="I408" i="23"/>
  <c r="J408" i="23" s="1"/>
  <c r="I967" i="23"/>
  <c r="O967" i="23" s="1"/>
  <c r="J967" i="23" s="1"/>
  <c r="V91" i="25"/>
  <c r="G967" i="23"/>
  <c r="H967" i="23"/>
  <c r="G506" i="23"/>
  <c r="N506" i="23"/>
  <c r="G89" i="23"/>
  <c r="I89" i="23"/>
  <c r="J89" i="23" s="1"/>
  <c r="H89" i="23"/>
  <c r="H426" i="23"/>
  <c r="S95" i="25"/>
  <c r="I517" i="23"/>
  <c r="N517" i="23"/>
  <c r="G517" i="23"/>
  <c r="H517" i="23"/>
  <c r="I922" i="23"/>
  <c r="O922" i="23" s="1"/>
  <c r="J922" i="23" s="1"/>
  <c r="H922" i="23"/>
  <c r="G922" i="23"/>
  <c r="V74" i="25"/>
  <c r="I762" i="23"/>
  <c r="N762" i="23"/>
  <c r="S312" i="25"/>
  <c r="S71" i="25"/>
  <c r="H493" i="23"/>
  <c r="G493" i="23"/>
  <c r="N493" i="23"/>
  <c r="I493" i="23"/>
  <c r="S91" i="25"/>
  <c r="I513" i="23"/>
  <c r="G513" i="23"/>
  <c r="N513" i="23"/>
  <c r="H585" i="23"/>
  <c r="S156" i="25"/>
  <c r="I585" i="23"/>
  <c r="N585" i="23"/>
  <c r="I430" i="23"/>
  <c r="N430" i="23"/>
  <c r="H293" i="23"/>
  <c r="G293" i="23"/>
  <c r="I293" i="23"/>
  <c r="J293" i="23" s="1"/>
  <c r="I391" i="23"/>
  <c r="J391" i="23" s="1"/>
  <c r="H391" i="23"/>
  <c r="G391" i="23"/>
  <c r="H719" i="23"/>
  <c r="I719" i="23"/>
  <c r="N719" i="23"/>
  <c r="S276" i="25"/>
  <c r="H573" i="23"/>
  <c r="G331" i="23"/>
  <c r="I331" i="23"/>
  <c r="J331" i="23" s="1"/>
  <c r="H331" i="23"/>
  <c r="S81" i="25"/>
  <c r="I503" i="23"/>
  <c r="N503" i="23"/>
  <c r="H503" i="23"/>
  <c r="G503" i="23"/>
  <c r="H663" i="23"/>
  <c r="I663" i="23"/>
  <c r="N663" i="23"/>
  <c r="S234" i="25"/>
  <c r="G663" i="23"/>
  <c r="G386" i="23"/>
  <c r="H386" i="23"/>
  <c r="I386" i="23"/>
  <c r="J386" i="23" s="1"/>
  <c r="G119" i="23"/>
  <c r="I119" i="23"/>
  <c r="J119" i="23" s="1"/>
  <c r="H119" i="23"/>
  <c r="H544" i="23"/>
  <c r="G544" i="23"/>
  <c r="N544" i="23"/>
  <c r="G71" i="23"/>
  <c r="H71" i="23"/>
  <c r="I71" i="23"/>
  <c r="J71" i="23" s="1"/>
  <c r="H70" i="23"/>
  <c r="G70" i="23"/>
  <c r="I70" i="23"/>
  <c r="J70" i="23" s="1"/>
  <c r="N638" i="23"/>
  <c r="I638" i="23"/>
  <c r="H638" i="23"/>
  <c r="G1005" i="23"/>
  <c r="H1005" i="23"/>
  <c r="I1005" i="23"/>
  <c r="J1005" i="23" s="1"/>
  <c r="H699" i="23"/>
  <c r="I699" i="23"/>
  <c r="G699" i="23"/>
  <c r="S263" i="25"/>
  <c r="N699" i="23"/>
  <c r="I376" i="23"/>
  <c r="J376" i="23" s="1"/>
  <c r="G376" i="23"/>
  <c r="H376" i="23"/>
  <c r="N449" i="23"/>
  <c r="H449" i="23"/>
  <c r="G449" i="23"/>
  <c r="S34" i="25"/>
  <c r="S126" i="25"/>
  <c r="H555" i="23"/>
  <c r="G555" i="23"/>
  <c r="I555" i="23"/>
  <c r="N555" i="23"/>
  <c r="I914" i="23"/>
  <c r="O914" i="23" s="1"/>
  <c r="J914" i="23" s="1"/>
  <c r="H914" i="23"/>
  <c r="V66" i="25"/>
  <c r="G914" i="23"/>
  <c r="G668" i="23"/>
  <c r="N668" i="23"/>
  <c r="I668" i="23"/>
  <c r="S239" i="25"/>
  <c r="H668" i="23"/>
  <c r="I350" i="23"/>
  <c r="G350" i="23"/>
  <c r="H350" i="23"/>
  <c r="N467" i="23"/>
  <c r="G467" i="23"/>
  <c r="S45" i="25"/>
  <c r="I467" i="23"/>
  <c r="H467" i="23"/>
  <c r="G339" i="23"/>
  <c r="I339" i="23"/>
  <c r="J339" i="23" s="1"/>
  <c r="H339" i="23"/>
  <c r="H674" i="23"/>
  <c r="N674" i="23"/>
  <c r="G674" i="23"/>
  <c r="I674" i="23"/>
  <c r="S245" i="25"/>
  <c r="G267" i="23"/>
  <c r="I267" i="23"/>
  <c r="H267" i="23"/>
  <c r="G565" i="23"/>
  <c r="N565" i="23"/>
  <c r="I565" i="23"/>
  <c r="S136" i="25"/>
  <c r="H565" i="23"/>
  <c r="S146" i="25"/>
  <c r="I575" i="23"/>
  <c r="G167" i="23"/>
  <c r="I167" i="23"/>
  <c r="J167" i="23" s="1"/>
  <c r="H167" i="23"/>
  <c r="I715" i="23"/>
  <c r="S272" i="25"/>
  <c r="H715" i="23"/>
  <c r="G715" i="23"/>
  <c r="H712" i="23"/>
  <c r="S269" i="25"/>
  <c r="N712" i="23"/>
  <c r="H889" i="23"/>
  <c r="G225" i="23"/>
  <c r="H225" i="23"/>
  <c r="I225" i="23"/>
  <c r="N556" i="23"/>
  <c r="H556" i="23"/>
  <c r="I255" i="23"/>
  <c r="J255" i="23" s="1"/>
  <c r="G255" i="23"/>
  <c r="H255" i="23"/>
  <c r="S208" i="25"/>
  <c r="N637" i="23"/>
  <c r="G637" i="23"/>
  <c r="H637" i="23"/>
  <c r="I637" i="23"/>
  <c r="N795" i="23"/>
  <c r="G795" i="23"/>
  <c r="S345" i="25"/>
  <c r="I795" i="23"/>
  <c r="I295" i="23"/>
  <c r="J295" i="23" s="1"/>
  <c r="H295" i="23"/>
  <c r="G295" i="23"/>
  <c r="H911" i="23"/>
  <c r="G911" i="23"/>
  <c r="I911" i="23"/>
  <c r="O911" i="23" s="1"/>
  <c r="J911" i="23" s="1"/>
  <c r="V63" i="25"/>
  <c r="G620" i="23"/>
  <c r="N620" i="23"/>
  <c r="G611" i="23"/>
  <c r="I611" i="23"/>
  <c r="N611" i="23"/>
  <c r="S182" i="25"/>
  <c r="G254" i="23"/>
  <c r="H254" i="23"/>
  <c r="I254" i="23"/>
  <c r="J254" i="23" s="1"/>
  <c r="H155" i="23"/>
  <c r="I155" i="23"/>
  <c r="J155" i="23" s="1"/>
  <c r="G155" i="23"/>
  <c r="H374" i="23"/>
  <c r="G374" i="23"/>
  <c r="I374" i="23"/>
  <c r="J374" i="23" s="1"/>
  <c r="G68" i="23"/>
  <c r="I68" i="23"/>
  <c r="J68" i="23" s="1"/>
  <c r="H68" i="23"/>
  <c r="S237" i="25"/>
  <c r="H666" i="23"/>
  <c r="I666" i="23"/>
  <c r="N666" i="23"/>
  <c r="G666" i="23"/>
  <c r="H658" i="23"/>
  <c r="N658" i="23"/>
  <c r="G658" i="23"/>
  <c r="S229" i="25"/>
  <c r="I658" i="23"/>
  <c r="I373" i="23"/>
  <c r="J373" i="23" s="1"/>
  <c r="G373" i="23"/>
  <c r="H373" i="23"/>
  <c r="H128" i="23"/>
  <c r="I128" i="23"/>
  <c r="J128" i="23" s="1"/>
  <c r="G128" i="23"/>
  <c r="N779" i="23"/>
  <c r="G779" i="23"/>
  <c r="I779" i="23"/>
  <c r="S329" i="25"/>
  <c r="G868" i="23"/>
  <c r="V20" i="25"/>
  <c r="H868" i="23"/>
  <c r="I868" i="23"/>
  <c r="O868" i="23" s="1"/>
  <c r="J868" i="23" s="1"/>
  <c r="G614" i="23"/>
  <c r="S185" i="25"/>
  <c r="H614" i="23"/>
  <c r="I614" i="23"/>
  <c r="N614" i="23"/>
  <c r="S82" i="25"/>
  <c r="G504" i="23"/>
  <c r="H504" i="23"/>
  <c r="N580" i="23"/>
  <c r="S151" i="25"/>
  <c r="I580" i="23"/>
  <c r="H580" i="23"/>
  <c r="G580" i="23"/>
  <c r="H490" i="23"/>
  <c r="G490" i="23"/>
  <c r="N490" i="23"/>
  <c r="I490" i="23"/>
  <c r="S68" i="25"/>
  <c r="S177" i="25"/>
  <c r="N606" i="23"/>
  <c r="H606" i="23"/>
  <c r="G606" i="23"/>
  <c r="I606" i="23"/>
  <c r="S351" i="25"/>
  <c r="H801" i="23"/>
  <c r="I801" i="23"/>
  <c r="G801" i="23"/>
  <c r="N801" i="23"/>
  <c r="G75" i="23"/>
  <c r="H75" i="23"/>
  <c r="I75" i="23"/>
  <c r="J75" i="23" s="1"/>
  <c r="H474" i="23"/>
  <c r="I474" i="23"/>
  <c r="G474" i="23"/>
  <c r="S52" i="25"/>
  <c r="N474" i="23"/>
  <c r="I87" i="23"/>
  <c r="J87" i="23" s="1"/>
  <c r="G87" i="23"/>
  <c r="H87" i="23"/>
  <c r="I591" i="23"/>
  <c r="H591" i="23"/>
  <c r="N567" i="23"/>
  <c r="G567" i="23"/>
  <c r="I567" i="23"/>
  <c r="S138" i="25"/>
  <c r="H567" i="23"/>
  <c r="H625" i="23"/>
  <c r="I625" i="23"/>
  <c r="S196" i="25"/>
  <c r="N625" i="23"/>
  <c r="G625" i="23"/>
  <c r="N599" i="23"/>
  <c r="G599" i="23"/>
  <c r="S170" i="25"/>
  <c r="H599" i="23"/>
  <c r="I599" i="23"/>
  <c r="G598" i="23"/>
  <c r="I598" i="23"/>
  <c r="S169" i="25"/>
  <c r="N598" i="23"/>
  <c r="H598" i="23"/>
  <c r="S181" i="25"/>
  <c r="N610" i="23"/>
  <c r="G610" i="23"/>
  <c r="I610" i="23"/>
  <c r="H701" i="23"/>
  <c r="G701" i="23"/>
  <c r="I701" i="23"/>
  <c r="N701" i="23"/>
  <c r="S265" i="25"/>
  <c r="H603" i="23"/>
  <c r="G603" i="23"/>
  <c r="I603" i="23"/>
  <c r="S174" i="25"/>
  <c r="N603" i="23"/>
  <c r="I501" i="23"/>
  <c r="S79" i="25"/>
  <c r="H501" i="23"/>
  <c r="G501" i="23"/>
  <c r="N501" i="23"/>
  <c r="H352" i="23"/>
  <c r="G352" i="23"/>
  <c r="I352" i="23"/>
  <c r="J352" i="23" s="1"/>
  <c r="I110" i="23"/>
  <c r="J110" i="23" s="1"/>
  <c r="G110" i="23"/>
  <c r="H110" i="23"/>
  <c r="H402" i="23"/>
  <c r="I402" i="23"/>
  <c r="J402" i="23" s="1"/>
  <c r="G402" i="23"/>
  <c r="G390" i="23"/>
  <c r="I390" i="23"/>
  <c r="J390" i="23" s="1"/>
  <c r="H390" i="23"/>
  <c r="S160" i="25"/>
  <c r="G589" i="23"/>
  <c r="I589" i="23"/>
  <c r="N589" i="23"/>
  <c r="H589" i="23"/>
  <c r="S8" i="25"/>
  <c r="G423" i="23"/>
  <c r="H423" i="23"/>
  <c r="I423" i="23"/>
  <c r="N423" i="23"/>
  <c r="I188" i="23"/>
  <c r="J188" i="23" s="1"/>
  <c r="H188" i="23"/>
  <c r="G188" i="23"/>
  <c r="G526" i="23"/>
  <c r="S104" i="25"/>
  <c r="N526" i="23"/>
  <c r="I526" i="23"/>
  <c r="H526" i="23"/>
  <c r="H741" i="23"/>
  <c r="I685" i="23"/>
  <c r="J685" i="23" s="1"/>
  <c r="I608" i="23"/>
  <c r="O608" i="23" s="1"/>
  <c r="I756" i="23"/>
  <c r="O756" i="23" s="1"/>
  <c r="G542" i="23"/>
  <c r="H542" i="23"/>
  <c r="N542" i="23"/>
  <c r="S113" i="25"/>
  <c r="I542" i="23"/>
  <c r="I574" i="23"/>
  <c r="S145" i="25"/>
  <c r="N574" i="23"/>
  <c r="H574" i="23"/>
  <c r="G574" i="23"/>
  <c r="G792" i="23"/>
  <c r="I792" i="23"/>
  <c r="S342" i="25"/>
  <c r="H682" i="23"/>
  <c r="G682" i="23"/>
  <c r="N682" i="23"/>
  <c r="S246" i="25"/>
  <c r="I682" i="23"/>
  <c r="H630" i="23"/>
  <c r="N630" i="23"/>
  <c r="G855" i="23"/>
  <c r="I855" i="23"/>
  <c r="O855" i="23" s="1"/>
  <c r="J855" i="23" s="1"/>
  <c r="V7" i="25"/>
  <c r="H351" i="23"/>
  <c r="G351" i="23"/>
  <c r="I351" i="23"/>
  <c r="J351" i="23" s="1"/>
  <c r="I371" i="23"/>
  <c r="J371" i="23" s="1"/>
  <c r="G371" i="23"/>
  <c r="H371" i="23"/>
  <c r="I281" i="23"/>
  <c r="J281" i="23" s="1"/>
  <c r="G281" i="23"/>
  <c r="H281" i="23"/>
  <c r="N619" i="23"/>
  <c r="S190" i="25"/>
  <c r="G619" i="23"/>
  <c r="H619" i="23"/>
  <c r="I619" i="23"/>
  <c r="S87" i="25"/>
  <c r="I509" i="23"/>
  <c r="N509" i="23"/>
  <c r="G509" i="23"/>
  <c r="H217" i="23"/>
  <c r="G217" i="23"/>
  <c r="J763" i="23"/>
  <c r="G887" i="23"/>
  <c r="N792" i="23"/>
  <c r="H246" i="23"/>
  <c r="N685" i="23"/>
  <c r="G469" i="23"/>
  <c r="N452" i="23"/>
  <c r="G683" i="23"/>
  <c r="N640" i="23"/>
  <c r="S142" i="25"/>
  <c r="G507" i="23"/>
  <c r="S97" i="25"/>
  <c r="G165" i="23"/>
  <c r="H165" i="23"/>
  <c r="I165" i="23"/>
  <c r="J165" i="23" s="1"/>
  <c r="N763" i="23"/>
  <c r="H763" i="23"/>
  <c r="G763" i="23"/>
  <c r="S313" i="25"/>
  <c r="H635" i="23"/>
  <c r="S206" i="25"/>
  <c r="N635" i="23"/>
  <c r="G635" i="23"/>
  <c r="I635" i="23"/>
  <c r="N497" i="23"/>
  <c r="H497" i="23"/>
  <c r="I497" i="23"/>
  <c r="S75" i="25"/>
  <c r="G497" i="23"/>
  <c r="S337" i="25"/>
  <c r="H787" i="23"/>
  <c r="G787" i="23"/>
  <c r="I787" i="23"/>
  <c r="N787" i="23"/>
  <c r="I73" i="23"/>
  <c r="J73" i="23" s="1"/>
  <c r="H73" i="23"/>
  <c r="G73" i="23"/>
  <c r="I983" i="23"/>
  <c r="J983" i="23" s="1"/>
  <c r="G983" i="23"/>
  <c r="H983" i="23"/>
  <c r="S303" i="25"/>
  <c r="H753" i="23"/>
  <c r="I753" i="23"/>
  <c r="S67" i="25"/>
  <c r="H489" i="23"/>
  <c r="N489" i="23"/>
  <c r="I489" i="23"/>
  <c r="G489" i="23"/>
  <c r="S194" i="25"/>
  <c r="H623" i="23"/>
  <c r="I623" i="23"/>
  <c r="G623" i="23"/>
  <c r="N623" i="23"/>
  <c r="G860" i="23"/>
  <c r="V12" i="25"/>
  <c r="H860" i="23"/>
  <c r="I860" i="23"/>
  <c r="O860" i="23" s="1"/>
  <c r="J860" i="23" s="1"/>
  <c r="G653" i="23"/>
  <c r="I653" i="23"/>
  <c r="N653" i="23"/>
  <c r="S224" i="25"/>
  <c r="H653" i="23"/>
  <c r="I102" i="23"/>
  <c r="J102" i="23" s="1"/>
  <c r="H102" i="23"/>
  <c r="H398" i="23"/>
  <c r="I398" i="23"/>
  <c r="J398" i="23" s="1"/>
  <c r="G398" i="23"/>
  <c r="H587" i="23"/>
  <c r="N515" i="23"/>
  <c r="G515" i="23"/>
  <c r="I515" i="23"/>
  <c r="S93" i="25"/>
  <c r="I991" i="23"/>
  <c r="H991" i="23"/>
  <c r="G991" i="23"/>
  <c r="I141" i="23"/>
  <c r="J141" i="23" s="1"/>
  <c r="H141" i="23"/>
  <c r="G141" i="23"/>
  <c r="H559" i="23"/>
  <c r="G559" i="23"/>
  <c r="N559" i="23"/>
  <c r="I559" i="23"/>
  <c r="S130" i="25"/>
  <c r="H855" i="23"/>
  <c r="N568" i="23"/>
  <c r="G568" i="23"/>
  <c r="I568" i="23"/>
  <c r="S139" i="25"/>
  <c r="H568" i="23"/>
  <c r="N527" i="23"/>
  <c r="H527" i="23"/>
  <c r="G527" i="23"/>
  <c r="S105" i="25"/>
  <c r="I527" i="23"/>
  <c r="H610" i="23"/>
  <c r="I856" i="23"/>
  <c r="O856" i="23" s="1"/>
  <c r="J856" i="23" s="1"/>
  <c r="H856" i="23"/>
  <c r="V8" i="25"/>
  <c r="G856" i="23"/>
  <c r="I399" i="23"/>
  <c r="J399" i="23" s="1"/>
  <c r="G399" i="23"/>
  <c r="H399" i="23"/>
  <c r="G1004" i="23"/>
  <c r="I1004" i="23"/>
  <c r="J1004" i="23" s="1"/>
  <c r="H1004" i="23"/>
  <c r="H924" i="23"/>
  <c r="I924" i="23"/>
  <c r="O924" i="23" s="1"/>
  <c r="J924" i="23" s="1"/>
  <c r="G924" i="23"/>
  <c r="V76" i="25"/>
  <c r="H720" i="23"/>
  <c r="I992" i="23"/>
  <c r="J992" i="23" s="1"/>
  <c r="H992" i="23"/>
  <c r="G992" i="23"/>
  <c r="H786" i="23"/>
  <c r="G147" i="23"/>
  <c r="I147" i="23"/>
  <c r="J147" i="23" s="1"/>
  <c r="H147" i="23"/>
  <c r="I897" i="23"/>
  <c r="O897" i="23" s="1"/>
  <c r="J897" i="23" s="1"/>
  <c r="V49" i="25"/>
  <c r="H897" i="23"/>
  <c r="G897" i="23"/>
  <c r="I671" i="23"/>
  <c r="G671" i="23"/>
  <c r="S242" i="25"/>
  <c r="N690" i="23"/>
  <c r="I690" i="23"/>
  <c r="H690" i="23"/>
  <c r="S254" i="25"/>
  <c r="G690" i="23"/>
  <c r="I485" i="23"/>
  <c r="N485" i="23"/>
  <c r="G485" i="23"/>
  <c r="S63" i="25"/>
  <c r="H485" i="23"/>
  <c r="G470" i="23"/>
  <c r="S48" i="25"/>
  <c r="N470" i="23"/>
  <c r="I470" i="23"/>
  <c r="H470" i="23"/>
  <c r="H396" i="23"/>
  <c r="G396" i="23"/>
  <c r="I396" i="23"/>
  <c r="J396" i="23" s="1"/>
  <c r="G427" i="23"/>
  <c r="S12" i="25"/>
  <c r="N427" i="23"/>
  <c r="I427" i="23"/>
  <c r="I431" i="23"/>
  <c r="S16" i="25"/>
  <c r="N431" i="23"/>
  <c r="H431" i="23"/>
  <c r="G431" i="23"/>
  <c r="N593" i="23"/>
  <c r="H593" i="23"/>
  <c r="I947" i="23"/>
  <c r="O947" i="23" s="1"/>
  <c r="J947" i="23" s="1"/>
  <c r="G947" i="23"/>
  <c r="V85" i="25"/>
  <c r="H947" i="23"/>
  <c r="H879" i="23"/>
  <c r="H736" i="23"/>
  <c r="N736" i="23"/>
  <c r="G736" i="23"/>
  <c r="S286" i="25"/>
  <c r="I736" i="23"/>
  <c r="V67" i="25"/>
  <c r="H915" i="23"/>
  <c r="I915" i="23"/>
  <c r="O915" i="23" s="1"/>
  <c r="J915" i="23" s="1"/>
  <c r="G915" i="23"/>
  <c r="G108" i="23"/>
  <c r="H108" i="23"/>
  <c r="I108" i="23"/>
  <c r="J108" i="23" s="1"/>
  <c r="S22" i="25"/>
  <c r="G437" i="23"/>
  <c r="N437" i="23"/>
  <c r="I437" i="23"/>
  <c r="H437" i="23"/>
  <c r="I722" i="23"/>
  <c r="G722" i="23"/>
  <c r="H722" i="23"/>
  <c r="S279" i="25"/>
  <c r="N722" i="23"/>
  <c r="S20" i="25"/>
  <c r="N435" i="23"/>
  <c r="G435" i="23"/>
  <c r="H406" i="23"/>
  <c r="I406" i="23"/>
  <c r="J406" i="23" s="1"/>
  <c r="G406" i="23"/>
  <c r="G355" i="23"/>
  <c r="I355" i="23"/>
  <c r="J355" i="23" s="1"/>
  <c r="H355" i="23"/>
  <c r="H546" i="23"/>
  <c r="N546" i="23"/>
  <c r="G546" i="23"/>
  <c r="S117" i="25"/>
  <c r="I546" i="23"/>
  <c r="I612" i="23"/>
  <c r="G612" i="23"/>
  <c r="H612" i="23"/>
  <c r="N612" i="23"/>
  <c r="S183" i="25"/>
  <c r="S69" i="25"/>
  <c r="I491" i="23"/>
  <c r="G491" i="23"/>
  <c r="N491" i="23"/>
  <c r="H491" i="23"/>
  <c r="N632" i="23"/>
  <c r="I632" i="23"/>
  <c r="H632" i="23"/>
  <c r="G632" i="23"/>
  <c r="S203" i="25"/>
  <c r="G369" i="23"/>
  <c r="I369" i="23"/>
  <c r="J369" i="23" s="1"/>
  <c r="H369" i="23"/>
  <c r="H913" i="23"/>
  <c r="V65" i="25"/>
  <c r="G913" i="23"/>
  <c r="I913" i="23"/>
  <c r="O913" i="23" s="1"/>
  <c r="J913" i="23" s="1"/>
  <c r="V55" i="25"/>
  <c r="H903" i="23"/>
  <c r="G903" i="23"/>
  <c r="I903" i="23"/>
  <c r="O903" i="23" s="1"/>
  <c r="J903" i="23" s="1"/>
  <c r="I993" i="23"/>
  <c r="J993" i="23" s="1"/>
  <c r="G993" i="23"/>
  <c r="H993" i="23"/>
  <c r="I419" i="23"/>
  <c r="G419" i="23"/>
  <c r="G692" i="23"/>
  <c r="H692" i="23"/>
  <c r="I692" i="23"/>
  <c r="N692" i="23"/>
  <c r="S256" i="25"/>
  <c r="H670" i="23"/>
  <c r="I357" i="23"/>
  <c r="J357" i="23" s="1"/>
  <c r="H357" i="23"/>
  <c r="G357" i="23"/>
  <c r="V18" i="25"/>
  <c r="G866" i="23"/>
  <c r="H866" i="23"/>
  <c r="I866" i="23"/>
  <c r="O866" i="23" s="1"/>
  <c r="J866" i="23" s="1"/>
  <c r="G400" i="23"/>
  <c r="I400" i="23"/>
  <c r="J400" i="23" s="1"/>
  <c r="H400" i="23"/>
  <c r="S198" i="25"/>
  <c r="I627" i="23"/>
  <c r="H627" i="23"/>
  <c r="H268" i="23"/>
  <c r="G268" i="23"/>
  <c r="I268" i="23"/>
  <c r="J268" i="23" s="1"/>
  <c r="S53" i="25"/>
  <c r="I475" i="23"/>
  <c r="G475" i="23"/>
  <c r="N475" i="23"/>
  <c r="H475" i="23"/>
  <c r="I937" i="23"/>
  <c r="O765" i="23"/>
  <c r="J765" i="23"/>
  <c r="O447" i="23"/>
  <c r="J447" i="23"/>
  <c r="O687" i="23"/>
  <c r="J687" i="23"/>
  <c r="O768" i="23"/>
  <c r="J768" i="23"/>
  <c r="J571" i="23"/>
  <c r="O571" i="23"/>
  <c r="J651" i="23"/>
  <c r="O651" i="23"/>
  <c r="J695" i="23"/>
  <c r="O695" i="23"/>
  <c r="O626" i="23"/>
  <c r="O657" i="23"/>
  <c r="J657" i="23"/>
  <c r="J534" i="23"/>
  <c r="O534" i="23"/>
  <c r="I689" i="23" l="1"/>
  <c r="H651" i="23"/>
  <c r="H655" i="23"/>
  <c r="I970" i="23"/>
  <c r="N621" i="23"/>
  <c r="S92" i="25"/>
  <c r="I566" i="23"/>
  <c r="G609" i="23"/>
  <c r="H684" i="23"/>
  <c r="H512" i="23"/>
  <c r="S346" i="25"/>
  <c r="I579" i="23"/>
  <c r="H945" i="23"/>
  <c r="G908" i="23"/>
  <c r="G881" i="23"/>
  <c r="I797" i="23"/>
  <c r="H689" i="23"/>
  <c r="N796" i="23"/>
  <c r="G891" i="23"/>
  <c r="S275" i="25"/>
  <c r="I925" i="23"/>
  <c r="O925" i="23" s="1"/>
  <c r="J925" i="23" s="1"/>
  <c r="H799" i="23"/>
  <c r="N702" i="23"/>
  <c r="S310" i="25"/>
  <c r="N548" i="23"/>
  <c r="S217" i="25"/>
  <c r="G865" i="23"/>
  <c r="G486" i="23"/>
  <c r="H518" i="23"/>
  <c r="V77" i="25"/>
  <c r="I702" i="23"/>
  <c r="G760" i="23"/>
  <c r="S119" i="25"/>
  <c r="N721" i="23"/>
  <c r="H453" i="23"/>
  <c r="H561" i="23"/>
  <c r="J608" i="23"/>
  <c r="V89" i="25"/>
  <c r="H917" i="23"/>
  <c r="S15" i="25"/>
  <c r="I581" i="23"/>
  <c r="G749" i="23"/>
  <c r="H925" i="23"/>
  <c r="H872" i="23"/>
  <c r="S64" i="25"/>
  <c r="S57" i="25"/>
  <c r="I561" i="23"/>
  <c r="I772" i="23"/>
  <c r="I760" i="23"/>
  <c r="H548" i="23"/>
  <c r="H641" i="23"/>
  <c r="G740" i="23"/>
  <c r="S60" i="25"/>
  <c r="I615" i="23"/>
  <c r="G895" i="23"/>
  <c r="G703" i="23"/>
  <c r="N581" i="23"/>
  <c r="I481" i="23"/>
  <c r="H486" i="23"/>
  <c r="H479" i="23"/>
  <c r="N601" i="23"/>
  <c r="S349" i="25"/>
  <c r="I482" i="23"/>
  <c r="N744" i="23"/>
  <c r="G430" i="23"/>
  <c r="G762" i="23"/>
  <c r="H748" i="23"/>
  <c r="I479" i="23"/>
  <c r="H869" i="23"/>
  <c r="I958" i="23"/>
  <c r="O958" i="23" s="1"/>
  <c r="J958" i="23" s="1"/>
  <c r="G684" i="23"/>
  <c r="H703" i="23"/>
  <c r="H492" i="23"/>
  <c r="G566" i="23"/>
  <c r="I621" i="23"/>
  <c r="J621" i="23" s="1"/>
  <c r="H514" i="23"/>
  <c r="G641" i="23"/>
  <c r="H740" i="23"/>
  <c r="V24" i="25"/>
  <c r="I908" i="23"/>
  <c r="O908" i="23" s="1"/>
  <c r="J908" i="23" s="1"/>
  <c r="V43" i="25"/>
  <c r="S186" i="25"/>
  <c r="N468" i="23"/>
  <c r="N797" i="23"/>
  <c r="I975" i="23"/>
  <c r="O975" i="23" s="1"/>
  <c r="I977" i="23" s="1"/>
  <c r="I713" i="23"/>
  <c r="G772" i="23"/>
  <c r="H562" i="23"/>
  <c r="H837" i="23"/>
  <c r="I840" i="23" s="1"/>
  <c r="N492" i="23"/>
  <c r="I788" i="23"/>
  <c r="O788" i="23" s="1"/>
  <c r="S137" i="25"/>
  <c r="S192" i="25"/>
  <c r="I514" i="23"/>
  <c r="S212" i="25"/>
  <c r="G872" i="23"/>
  <c r="I643" i="23"/>
  <c r="H908" i="23"/>
  <c r="N578" i="23"/>
  <c r="I891" i="23"/>
  <c r="O891" i="23" s="1"/>
  <c r="J891" i="23" s="1"/>
  <c r="G615" i="23"/>
  <c r="G468" i="23"/>
  <c r="S347" i="25"/>
  <c r="S270" i="25"/>
  <c r="H605" i="23"/>
  <c r="I650" i="23"/>
  <c r="O685" i="23"/>
  <c r="N703" i="23"/>
  <c r="I837" i="23"/>
  <c r="O837" i="23" s="1"/>
  <c r="I839" i="23" s="1"/>
  <c r="G492" i="23"/>
  <c r="S338" i="25"/>
  <c r="I595" i="23"/>
  <c r="I945" i="23"/>
  <c r="O945" i="23" s="1"/>
  <c r="J945" i="23" s="1"/>
  <c r="H525" i="23"/>
  <c r="H566" i="23"/>
  <c r="N667" i="23"/>
  <c r="G514" i="23"/>
  <c r="I641" i="23"/>
  <c r="I505" i="23"/>
  <c r="G643" i="23"/>
  <c r="N609" i="23"/>
  <c r="I578" i="23"/>
  <c r="N615" i="23"/>
  <c r="I775" i="23"/>
  <c r="S46" i="25"/>
  <c r="G597" i="23"/>
  <c r="G797" i="23"/>
  <c r="G713" i="23"/>
  <c r="H511" i="23"/>
  <c r="S297" i="25"/>
  <c r="G837" i="23"/>
  <c r="H579" i="23"/>
  <c r="G744" i="23"/>
  <c r="I665" i="23"/>
  <c r="I492" i="23"/>
  <c r="G788" i="23"/>
  <c r="S166" i="25"/>
  <c r="G945" i="23"/>
  <c r="G525" i="23"/>
  <c r="N576" i="23"/>
  <c r="G955" i="23"/>
  <c r="S238" i="25"/>
  <c r="S90" i="25"/>
  <c r="H505" i="23"/>
  <c r="H643" i="23"/>
  <c r="I609" i="23"/>
  <c r="S236" i="25"/>
  <c r="H578" i="23"/>
  <c r="G775" i="23"/>
  <c r="H468" i="23"/>
  <c r="I597" i="23"/>
  <c r="I789" i="23"/>
  <c r="G511" i="23"/>
  <c r="H577" i="23"/>
  <c r="H713" i="23"/>
  <c r="N684" i="23"/>
  <c r="I703" i="23"/>
  <c r="J703" i="23" s="1"/>
  <c r="S40" i="25"/>
  <c r="I747" i="23"/>
  <c r="N579" i="23"/>
  <c r="I744" i="23"/>
  <c r="I917" i="23"/>
  <c r="O917" i="23" s="1"/>
  <c r="J917" i="23" s="1"/>
  <c r="V56" i="25"/>
  <c r="H788" i="23"/>
  <c r="H595" i="23"/>
  <c r="S103" i="25"/>
  <c r="G576" i="23"/>
  <c r="O955" i="23"/>
  <c r="I667" i="23"/>
  <c r="I512" i="23"/>
  <c r="S83" i="25"/>
  <c r="N643" i="23"/>
  <c r="H609" i="23"/>
  <c r="H665" i="23"/>
  <c r="G578" i="23"/>
  <c r="N775" i="23"/>
  <c r="H895" i="23"/>
  <c r="H597" i="23"/>
  <c r="H878" i="23"/>
  <c r="H958" i="23"/>
  <c r="I684" i="23"/>
  <c r="O684" i="23" s="1"/>
  <c r="S150" i="25"/>
  <c r="S294" i="25"/>
  <c r="V69" i="25"/>
  <c r="I904" i="23"/>
  <c r="O904" i="23" s="1"/>
  <c r="J904" i="23" s="1"/>
  <c r="N595" i="23"/>
  <c r="N525" i="23"/>
  <c r="I576" i="23"/>
  <c r="H955" i="23"/>
  <c r="G577" i="23"/>
  <c r="G667" i="23"/>
  <c r="N512" i="23"/>
  <c r="G505" i="23"/>
  <c r="N665" i="23"/>
  <c r="S325" i="25"/>
  <c r="I895" i="23"/>
  <c r="O895" i="23" s="1"/>
  <c r="J895" i="23" s="1"/>
  <c r="N597" i="23"/>
  <c r="N772" i="23"/>
  <c r="G748" i="23"/>
  <c r="H858" i="23"/>
  <c r="H576" i="23"/>
  <c r="G621" i="23"/>
  <c r="G425" i="23"/>
  <c r="H455" i="23"/>
  <c r="G450" i="23"/>
  <c r="H425" i="23"/>
  <c r="N425" i="23"/>
  <c r="N455" i="23"/>
  <c r="I432" i="23"/>
  <c r="S17" i="25"/>
  <c r="H443" i="23"/>
  <c r="S10" i="25"/>
  <c r="H432" i="23"/>
  <c r="H421" i="23"/>
  <c r="N432" i="23"/>
  <c r="S6" i="25"/>
  <c r="S18" i="25"/>
  <c r="I421" i="23"/>
  <c r="G444" i="23"/>
  <c r="G455" i="23"/>
  <c r="G421" i="23"/>
  <c r="H427" i="23"/>
  <c r="G109" i="23"/>
  <c r="I232" i="23"/>
  <c r="J232" i="23" s="1"/>
  <c r="H554" i="23"/>
  <c r="G854" i="23"/>
  <c r="G869" i="23"/>
  <c r="N519" i="23"/>
  <c r="V39" i="25"/>
  <c r="G354" i="23"/>
  <c r="H354" i="23"/>
  <c r="I354" i="23"/>
  <c r="J354" i="23" s="1"/>
  <c r="I582" i="23"/>
  <c r="G582" i="23"/>
  <c r="H107" i="23"/>
  <c r="I107" i="23"/>
  <c r="J107" i="23" s="1"/>
  <c r="G107" i="23"/>
  <c r="S201" i="25"/>
  <c r="I630" i="23"/>
  <c r="G630" i="23"/>
  <c r="V54" i="25"/>
  <c r="G902" i="23"/>
  <c r="N476" i="23"/>
  <c r="S54" i="25"/>
  <c r="I476" i="23"/>
  <c r="S118" i="25"/>
  <c r="G547" i="23"/>
  <c r="I547" i="23"/>
  <c r="I605" i="23"/>
  <c r="N605" i="23"/>
  <c r="G605" i="23"/>
  <c r="S176" i="25"/>
  <c r="I448" i="23"/>
  <c r="G448" i="23"/>
  <c r="N448" i="23"/>
  <c r="S33" i="25"/>
  <c r="V30" i="25"/>
  <c r="I878" i="23"/>
  <c r="O878" i="23" s="1"/>
  <c r="J878" i="23" s="1"/>
  <c r="G878" i="23"/>
  <c r="H533" i="23"/>
  <c r="G975" i="23"/>
  <c r="H975" i="23"/>
  <c r="I978" i="23" s="1"/>
  <c r="G150" i="23"/>
  <c r="H150" i="23"/>
  <c r="G340" i="23"/>
  <c r="H340" i="23"/>
  <c r="I340" i="23"/>
  <c r="J340" i="23" s="1"/>
  <c r="H946" i="23"/>
  <c r="G946" i="23"/>
  <c r="I946" i="23"/>
  <c r="O946" i="23" s="1"/>
  <c r="J946" i="23" s="1"/>
  <c r="V84" i="25"/>
  <c r="N671" i="23"/>
  <c r="H671" i="23"/>
  <c r="I654" i="23"/>
  <c r="S225" i="25"/>
  <c r="N654" i="23"/>
  <c r="G654" i="23"/>
  <c r="H654" i="23"/>
  <c r="H657" i="23"/>
  <c r="H886" i="23"/>
  <c r="I544" i="23"/>
  <c r="S115" i="25"/>
  <c r="H229" i="23"/>
  <c r="I229" i="23"/>
  <c r="J229" i="23" s="1"/>
  <c r="G229" i="23"/>
  <c r="G650" i="23"/>
  <c r="S221" i="25"/>
  <c r="N650" i="23"/>
  <c r="G93" i="23"/>
  <c r="H93" i="23"/>
  <c r="I93" i="23"/>
  <c r="J93" i="23" s="1"/>
  <c r="G66" i="23"/>
  <c r="I66" i="23"/>
  <c r="J66" i="23" s="1"/>
  <c r="H66" i="23"/>
  <c r="N504" i="23"/>
  <c r="I504" i="23"/>
  <c r="S317" i="25"/>
  <c r="I767" i="23"/>
  <c r="H767" i="23"/>
  <c r="G767" i="23"/>
  <c r="N767" i="23"/>
  <c r="G498" i="23"/>
  <c r="I498" i="23"/>
  <c r="N498" i="23"/>
  <c r="S76" i="25"/>
  <c r="H356" i="23"/>
  <c r="G356" i="23"/>
  <c r="I356" i="23"/>
  <c r="J356" i="23" s="1"/>
  <c r="I435" i="23"/>
  <c r="H435" i="23"/>
  <c r="G604" i="23"/>
  <c r="S175" i="25"/>
  <c r="N604" i="23"/>
  <c r="I604" i="23"/>
  <c r="V58" i="25"/>
  <c r="I906" i="23"/>
  <c r="O906" i="23" s="1"/>
  <c r="J906" i="23" s="1"/>
  <c r="G906" i="23"/>
  <c r="G269" i="23"/>
  <c r="I269" i="23"/>
  <c r="J269" i="23" s="1"/>
  <c r="H269" i="23"/>
  <c r="I274" i="23" s="1"/>
  <c r="I636" i="23"/>
  <c r="N636" i="23"/>
  <c r="H572" i="23"/>
  <c r="N572" i="23"/>
  <c r="G764" i="23"/>
  <c r="I764" i="23"/>
  <c r="S314" i="25"/>
  <c r="N764" i="23"/>
  <c r="H764" i="23"/>
  <c r="I859" i="23"/>
  <c r="O859" i="23" s="1"/>
  <c r="J859" i="23" s="1"/>
  <c r="V11" i="25"/>
  <c r="G859" i="23"/>
  <c r="N557" i="23"/>
  <c r="S128" i="25"/>
  <c r="G557" i="23"/>
  <c r="H335" i="23"/>
  <c r="G335" i="23"/>
  <c r="I335" i="23"/>
  <c r="J335" i="23" s="1"/>
  <c r="G629" i="23"/>
  <c r="H629" i="23"/>
  <c r="I554" i="23"/>
  <c r="J554" i="23" s="1"/>
  <c r="V6" i="25"/>
  <c r="I869" i="23"/>
  <c r="O869" i="23" s="1"/>
  <c r="J869" i="23" s="1"/>
  <c r="G519" i="23"/>
  <c r="I506" i="23"/>
  <c r="H506" i="23"/>
  <c r="S84" i="25"/>
  <c r="H697" i="23"/>
  <c r="I749" i="23"/>
  <c r="H749" i="23"/>
  <c r="S124" i="25"/>
  <c r="H553" i="23"/>
  <c r="G553" i="23"/>
  <c r="G631" i="23"/>
  <c r="N631" i="23"/>
  <c r="S202" i="25"/>
  <c r="I631" i="23"/>
  <c r="H631" i="23"/>
  <c r="I982" i="23"/>
  <c r="H982" i="23"/>
  <c r="I986" i="23" s="1"/>
  <c r="G982" i="23"/>
  <c r="I766" i="23"/>
  <c r="N766" i="23"/>
  <c r="H766" i="23"/>
  <c r="G766" i="23"/>
  <c r="S316" i="25"/>
  <c r="H721" i="23"/>
  <c r="G721" i="23"/>
  <c r="I721" i="23"/>
  <c r="I251" i="23"/>
  <c r="J251" i="23" s="1"/>
  <c r="G251" i="23"/>
  <c r="H251" i="23"/>
  <c r="G644" i="23"/>
  <c r="S215" i="25"/>
  <c r="N644" i="23"/>
  <c r="I644" i="23"/>
  <c r="G573" i="23"/>
  <c r="N573" i="23"/>
  <c r="I573" i="23"/>
  <c r="S144" i="25"/>
  <c r="H875" i="23"/>
  <c r="G428" i="23"/>
  <c r="N428" i="23"/>
  <c r="H509" i="23"/>
  <c r="N642" i="23"/>
  <c r="I642" i="23"/>
  <c r="G642" i="23"/>
  <c r="S213" i="25"/>
  <c r="G215" i="23"/>
  <c r="H215" i="23"/>
  <c r="I215" i="23"/>
  <c r="J215" i="23" s="1"/>
  <c r="G129" i="23"/>
  <c r="I129" i="23"/>
  <c r="J129" i="23" s="1"/>
  <c r="H129" i="23"/>
  <c r="H450" i="23"/>
  <c r="H796" i="23"/>
  <c r="N628" i="23"/>
  <c r="S199" i="25"/>
  <c r="V72" i="25"/>
  <c r="G920" i="23"/>
  <c r="H920" i="23"/>
  <c r="I920" i="23"/>
  <c r="O920" i="23" s="1"/>
  <c r="J920" i="23" s="1"/>
  <c r="I1008" i="23"/>
  <c r="J1008" i="23" s="1"/>
  <c r="H1008" i="23"/>
  <c r="I1022" i="23" s="1"/>
  <c r="G1008" i="23"/>
  <c r="H447" i="23"/>
  <c r="S32" i="25"/>
  <c r="N447" i="23"/>
  <c r="G447" i="23"/>
  <c r="G69" i="23"/>
  <c r="I69" i="23"/>
  <c r="J69" i="23" s="1"/>
  <c r="H69" i="23"/>
  <c r="G323" i="23"/>
  <c r="I323" i="23"/>
  <c r="J323" i="23" s="1"/>
  <c r="H323" i="23"/>
  <c r="I712" i="23"/>
  <c r="G712" i="23"/>
  <c r="G495" i="23"/>
  <c r="I495" i="23"/>
  <c r="O438" i="23"/>
  <c r="J438" i="23"/>
  <c r="H906" i="23"/>
  <c r="I95" i="23"/>
  <c r="J95" i="23" s="1"/>
  <c r="G95" i="23"/>
  <c r="H95" i="23"/>
  <c r="I412" i="23"/>
  <c r="S323" i="25"/>
  <c r="I773" i="23"/>
  <c r="H1016" i="23"/>
  <c r="G1016" i="23"/>
  <c r="I1016" i="23"/>
  <c r="J1016" i="23" s="1"/>
  <c r="S339" i="25"/>
  <c r="G789" i="23"/>
  <c r="N789" i="23"/>
  <c r="V75" i="25"/>
  <c r="G923" i="23"/>
  <c r="I523" i="23"/>
  <c r="N523" i="23"/>
  <c r="G523" i="23"/>
  <c r="S101" i="25"/>
  <c r="H742" i="23"/>
  <c r="I742" i="23"/>
  <c r="G742" i="23"/>
  <c r="N742" i="23"/>
  <c r="S292" i="25"/>
  <c r="H94" i="23"/>
  <c r="G94" i="23"/>
  <c r="I94" i="23"/>
  <c r="J94" i="23" s="1"/>
  <c r="H659" i="23"/>
  <c r="I659" i="23"/>
  <c r="G659" i="23"/>
  <c r="S230" i="25"/>
  <c r="G429" i="23"/>
  <c r="I429" i="23"/>
  <c r="G758" i="23"/>
  <c r="S308" i="25"/>
  <c r="H465" i="23"/>
  <c r="S282" i="25"/>
  <c r="I725" i="23"/>
  <c r="H725" i="23"/>
  <c r="N786" i="23"/>
  <c r="S336" i="25"/>
  <c r="G786" i="23"/>
  <c r="I786" i="23"/>
  <c r="G845" i="23"/>
  <c r="V4" i="25"/>
  <c r="I845" i="23"/>
  <c r="O845" i="23" s="1"/>
  <c r="H640" i="23"/>
  <c r="G248" i="23"/>
  <c r="H248" i="23"/>
  <c r="I248" i="23"/>
  <c r="J248" i="23" s="1"/>
  <c r="H746" i="23"/>
  <c r="H96" i="23"/>
  <c r="I96" i="23"/>
  <c r="J96" i="23" s="1"/>
  <c r="G96" i="23"/>
  <c r="S98" i="25"/>
  <c r="N520" i="23"/>
  <c r="G768" i="23"/>
  <c r="S318" i="25"/>
  <c r="I669" i="23"/>
  <c r="N669" i="23"/>
  <c r="G669" i="23"/>
  <c r="S240" i="25"/>
  <c r="N686" i="23"/>
  <c r="H686" i="23"/>
  <c r="I686" i="23"/>
  <c r="G343" i="23"/>
  <c r="H343" i="23"/>
  <c r="I343" i="23"/>
  <c r="J343" i="23" s="1"/>
  <c r="G627" i="23"/>
  <c r="N627" i="23"/>
  <c r="H100" i="23"/>
  <c r="I100" i="23"/>
  <c r="J100" i="23" s="1"/>
  <c r="G100" i="23"/>
  <c r="I1014" i="23"/>
  <c r="J1014" i="23" s="1"/>
  <c r="H1014" i="23"/>
  <c r="G1014" i="23"/>
  <c r="G471" i="23"/>
  <c r="S49" i="25"/>
  <c r="I471" i="23"/>
  <c r="N471" i="23"/>
  <c r="G575" i="23"/>
  <c r="N575" i="23"/>
  <c r="G618" i="23"/>
  <c r="S189" i="25"/>
  <c r="H618" i="23"/>
  <c r="S26" i="25"/>
  <c r="I441" i="23"/>
  <c r="N441" i="23"/>
  <c r="G441" i="23"/>
  <c r="G484" i="23"/>
  <c r="I484" i="23"/>
  <c r="G456" i="23"/>
  <c r="S41" i="25"/>
  <c r="H456" i="23"/>
  <c r="I456" i="23"/>
  <c r="N456" i="23"/>
  <c r="G591" i="23"/>
  <c r="N591" i="23"/>
  <c r="S162" i="25"/>
  <c r="S315" i="25"/>
  <c r="G765" i="23"/>
  <c r="I91" i="23"/>
  <c r="J91" i="23" s="1"/>
  <c r="G91" i="23"/>
  <c r="H91" i="23"/>
  <c r="H685" i="23"/>
  <c r="G685" i="23"/>
  <c r="H1011" i="23"/>
  <c r="I1011" i="23"/>
  <c r="J1011" i="23" s="1"/>
  <c r="N464" i="23"/>
  <c r="S42" i="25"/>
  <c r="I464" i="23"/>
  <c r="G724" i="23"/>
  <c r="I724" i="23"/>
  <c r="N724" i="23"/>
  <c r="I741" i="23"/>
  <c r="S291" i="25"/>
  <c r="N502" i="23"/>
  <c r="G502" i="23"/>
  <c r="N794" i="23"/>
  <c r="H794" i="23"/>
  <c r="I794" i="23"/>
  <c r="S344" i="25"/>
  <c r="I596" i="23"/>
  <c r="N596" i="23"/>
  <c r="H596" i="23"/>
  <c r="G647" i="23"/>
  <c r="H647" i="23"/>
  <c r="N647" i="23"/>
  <c r="I113" i="23"/>
  <c r="J113" i="23" s="1"/>
  <c r="G113" i="23"/>
  <c r="H113" i="23"/>
  <c r="S158" i="25"/>
  <c r="I587" i="23"/>
  <c r="G587" i="23"/>
  <c r="N587" i="23"/>
  <c r="V41" i="25"/>
  <c r="G889" i="23"/>
  <c r="I153" i="23"/>
  <c r="J153" i="23" s="1"/>
  <c r="H153" i="23"/>
  <c r="G153" i="23"/>
  <c r="G510" i="23"/>
  <c r="N510" i="23"/>
  <c r="S88" i="25"/>
  <c r="H510" i="23"/>
  <c r="I510" i="23"/>
  <c r="H652" i="23"/>
  <c r="I556" i="23"/>
  <c r="S127" i="25"/>
  <c r="G556" i="23"/>
  <c r="I918" i="23"/>
  <c r="O918" i="23" s="1"/>
  <c r="J918" i="23" s="1"/>
  <c r="G918" i="23"/>
  <c r="H918" i="23"/>
  <c r="V70" i="25"/>
  <c r="S232" i="25"/>
  <c r="N661" i="23"/>
  <c r="G593" i="23"/>
  <c r="I593" i="23"/>
  <c r="S164" i="25"/>
  <c r="N521" i="23"/>
  <c r="G521" i="23"/>
  <c r="S99" i="25"/>
  <c r="I521" i="23"/>
  <c r="I240" i="23"/>
  <c r="J240" i="23" s="1"/>
  <c r="G240" i="23"/>
  <c r="H240" i="23"/>
  <c r="H523" i="23"/>
  <c r="G592" i="23"/>
  <c r="S163" i="25"/>
  <c r="N592" i="23"/>
  <c r="I592" i="23"/>
  <c r="H592" i="23"/>
  <c r="S51" i="25"/>
  <c r="H473" i="23"/>
  <c r="I938" i="23"/>
  <c r="H314" i="23"/>
  <c r="I317" i="23" s="1"/>
  <c r="I314" i="23"/>
  <c r="G314" i="23"/>
  <c r="S9" i="25"/>
  <c r="N424" i="23"/>
  <c r="I424" i="23"/>
  <c r="G424" i="23"/>
  <c r="I235" i="23"/>
  <c r="H634" i="23"/>
  <c r="I634" i="23"/>
  <c r="G634" i="23"/>
  <c r="N634" i="23"/>
  <c r="S205" i="25"/>
  <c r="I697" i="23"/>
  <c r="N697" i="23"/>
  <c r="G697" i="23"/>
  <c r="S261" i="25"/>
  <c r="O455" i="23"/>
  <c r="J455" i="23"/>
  <c r="H769" i="23"/>
  <c r="I769" i="23"/>
  <c r="S319" i="25"/>
  <c r="N769" i="23"/>
  <c r="G769" i="23"/>
  <c r="G718" i="23"/>
  <c r="N718" i="23"/>
  <c r="V90" i="25"/>
  <c r="I966" i="23"/>
  <c r="O966" i="23" s="1"/>
  <c r="G966" i="23"/>
  <c r="H127" i="23"/>
  <c r="I133" i="23" s="1"/>
  <c r="I127" i="23"/>
  <c r="J127" i="23" s="1"/>
  <c r="I131" i="23" s="1"/>
  <c r="G127" i="23"/>
  <c r="H321" i="23"/>
  <c r="G321" i="23"/>
  <c r="I321" i="23"/>
  <c r="I720" i="23"/>
  <c r="N720" i="23"/>
  <c r="G720" i="23"/>
  <c r="S277" i="25"/>
  <c r="I426" i="23"/>
  <c r="S11" i="25"/>
  <c r="I600" i="23"/>
  <c r="G600" i="23"/>
  <c r="N436" i="23"/>
  <c r="I436" i="23"/>
  <c r="S21" i="25"/>
  <c r="H436" i="23"/>
  <c r="G436" i="23"/>
  <c r="I333" i="23"/>
  <c r="J333" i="23" s="1"/>
  <c r="H333" i="23"/>
  <c r="G333" i="23"/>
  <c r="G747" i="23"/>
  <c r="N747" i="23"/>
  <c r="I182" i="23"/>
  <c r="J182" i="23" s="1"/>
  <c r="H182" i="23"/>
  <c r="I191" i="23" s="1"/>
  <c r="I748" i="23"/>
  <c r="N748" i="23"/>
  <c r="V29" i="25"/>
  <c r="H877" i="23"/>
  <c r="I877" i="23"/>
  <c r="O877" i="23" s="1"/>
  <c r="J877" i="23" s="1"/>
  <c r="G877" i="23"/>
  <c r="I142" i="23"/>
  <c r="J142" i="23" s="1"/>
  <c r="G142" i="23"/>
  <c r="H142" i="23"/>
  <c r="G367" i="23"/>
  <c r="H367" i="23"/>
  <c r="I367" i="23"/>
  <c r="J367" i="23" s="1"/>
  <c r="H106" i="23"/>
  <c r="I123" i="23" s="1"/>
  <c r="I106" i="23"/>
  <c r="J106" i="23" s="1"/>
  <c r="I433" i="23"/>
  <c r="H433" i="23"/>
  <c r="N740" i="23"/>
  <c r="S290" i="25"/>
  <c r="I139" i="23"/>
  <c r="J139" i="23" s="1"/>
  <c r="I157" i="23" s="1"/>
  <c r="G139" i="23"/>
  <c r="H139" i="23"/>
  <c r="I159" i="23" s="1"/>
  <c r="S89" i="25"/>
  <c r="I511" i="23"/>
  <c r="G362" i="23"/>
  <c r="H362" i="23"/>
  <c r="I362" i="23"/>
  <c r="J362" i="23" s="1"/>
  <c r="I858" i="23"/>
  <c r="O858" i="23" s="1"/>
  <c r="J858" i="23" s="1"/>
  <c r="V10" i="25"/>
  <c r="I562" i="23"/>
  <c r="G562" i="23"/>
  <c r="S133" i="25"/>
  <c r="N562" i="23"/>
  <c r="S112" i="25"/>
  <c r="G534" i="23"/>
  <c r="G440" i="23"/>
  <c r="H440" i="23"/>
  <c r="S25" i="25"/>
  <c r="N440" i="23"/>
  <c r="I440" i="23"/>
  <c r="N577" i="23"/>
  <c r="I577" i="23"/>
  <c r="G151" i="23"/>
  <c r="H151" i="23"/>
  <c r="I151" i="23"/>
  <c r="J151" i="23" s="1"/>
  <c r="N419" i="23"/>
  <c r="H419" i="23"/>
  <c r="S4" i="25"/>
  <c r="I1019" i="23"/>
  <c r="J1019" i="23" s="1"/>
  <c r="G1019" i="23"/>
  <c r="H1019" i="23"/>
  <c r="N765" i="23"/>
  <c r="I887" i="23"/>
  <c r="O887" i="23" s="1"/>
  <c r="J887" i="23" s="1"/>
  <c r="I522" i="23"/>
  <c r="N522" i="23"/>
  <c r="G522" i="23"/>
  <c r="S100" i="25"/>
  <c r="H718" i="23"/>
  <c r="I731" i="23" s="1"/>
  <c r="H765" i="23"/>
  <c r="S209" i="25"/>
  <c r="G638" i="23"/>
  <c r="H1009" i="23"/>
  <c r="G1009" i="23"/>
  <c r="G861" i="23"/>
  <c r="V13" i="25"/>
  <c r="I861" i="23"/>
  <c r="O861" i="23" s="1"/>
  <c r="J861" i="23" s="1"/>
  <c r="N482" i="23"/>
  <c r="G482" i="23"/>
  <c r="G753" i="23"/>
  <c r="N753" i="23"/>
  <c r="I500" i="23"/>
  <c r="S78" i="25"/>
  <c r="G695" i="23"/>
  <c r="S259" i="25"/>
  <c r="H904" i="23"/>
  <c r="I328" i="23"/>
  <c r="J328" i="23" s="1"/>
  <c r="G328" i="23"/>
  <c r="H328" i="23"/>
  <c r="I346" i="23" s="1"/>
  <c r="G586" i="23"/>
  <c r="H586" i="23"/>
  <c r="H515" i="23"/>
  <c r="H608" i="23"/>
  <c r="S179" i="25"/>
  <c r="H990" i="23"/>
  <c r="I996" i="23" s="1"/>
  <c r="G990" i="23"/>
  <c r="I990" i="23"/>
  <c r="J990" i="23" s="1"/>
  <c r="H494" i="23"/>
  <c r="I439" i="23"/>
  <c r="N439" i="23"/>
  <c r="H307" i="23"/>
  <c r="I310" i="23" s="1"/>
  <c r="G307" i="23"/>
  <c r="I879" i="23"/>
  <c r="O879" i="23" s="1"/>
  <c r="J879" i="23" s="1"/>
  <c r="G879" i="23"/>
  <c r="V31" i="25"/>
  <c r="H620" i="23"/>
  <c r="S191" i="25"/>
  <c r="I620" i="23"/>
  <c r="H549" i="23"/>
  <c r="S120" i="25"/>
  <c r="I549" i="23"/>
  <c r="N549" i="23"/>
  <c r="G549" i="23"/>
  <c r="I785" i="23"/>
  <c r="S335" i="25"/>
  <c r="G552" i="23"/>
  <c r="I552" i="23"/>
  <c r="H552" i="23"/>
  <c r="N552" i="23"/>
  <c r="S123" i="25"/>
  <c r="G561" i="23"/>
  <c r="S132" i="25"/>
  <c r="G864" i="23"/>
  <c r="V16" i="25"/>
  <c r="I864" i="23"/>
  <c r="O864" i="23" s="1"/>
  <c r="J864" i="23" s="1"/>
  <c r="N532" i="23"/>
  <c r="I532" i="23"/>
  <c r="S110" i="25"/>
  <c r="G532" i="23"/>
  <c r="H751" i="23"/>
  <c r="N751" i="23"/>
  <c r="I751" i="23"/>
  <c r="G751" i="23"/>
  <c r="S301" i="25"/>
  <c r="H448" i="23"/>
  <c r="I253" i="23"/>
  <c r="J253" i="23" s="1"/>
  <c r="H253" i="23"/>
  <c r="I262" i="23" s="1"/>
  <c r="G253" i="23"/>
  <c r="S58" i="25"/>
  <c r="G480" i="23"/>
  <c r="H790" i="23"/>
  <c r="G790" i="23"/>
  <c r="I790" i="23"/>
  <c r="H795" i="23"/>
  <c r="H800" i="23"/>
  <c r="G800" i="23"/>
  <c r="N800" i="23"/>
  <c r="I800" i="23"/>
  <c r="G246" i="23"/>
  <c r="I246" i="23"/>
  <c r="J246" i="23" s="1"/>
  <c r="O546" i="23"/>
  <c r="J546" i="23"/>
  <c r="J658" i="23"/>
  <c r="O658" i="23"/>
  <c r="O653" i="23"/>
  <c r="J653" i="23"/>
  <c r="J623" i="23"/>
  <c r="O623" i="23"/>
  <c r="O753" i="23"/>
  <c r="J753" i="23"/>
  <c r="O497" i="23"/>
  <c r="J497" i="23"/>
  <c r="O574" i="23"/>
  <c r="J574" i="23"/>
  <c r="J603" i="23"/>
  <c r="O603" i="23"/>
  <c r="O610" i="23"/>
  <c r="J610" i="23"/>
  <c r="O591" i="23"/>
  <c r="J591" i="23"/>
  <c r="J225" i="23"/>
  <c r="I233" i="23" s="1"/>
  <c r="I234" i="23"/>
  <c r="J581" i="23"/>
  <c r="O581" i="23"/>
  <c r="J673" i="23"/>
  <c r="O673" i="23"/>
  <c r="J595" i="23"/>
  <c r="O595" i="23"/>
  <c r="J640" i="23"/>
  <c r="O640" i="23"/>
  <c r="O543" i="23"/>
  <c r="J543" i="23"/>
  <c r="O514" i="23"/>
  <c r="J514" i="23"/>
  <c r="J628" i="23"/>
  <c r="O628" i="23"/>
  <c r="J569" i="23"/>
  <c r="O569" i="23"/>
  <c r="J643" i="23"/>
  <c r="O643" i="23"/>
  <c r="J550" i="23"/>
  <c r="O550" i="23"/>
  <c r="J507" i="23"/>
  <c r="O507" i="23"/>
  <c r="J516" i="23"/>
  <c r="O516" i="23"/>
  <c r="J422" i="23"/>
  <c r="O422" i="23"/>
  <c r="O590" i="23"/>
  <c r="J590" i="23"/>
  <c r="I171" i="23"/>
  <c r="O472" i="23"/>
  <c r="J472" i="23"/>
  <c r="O717" i="23"/>
  <c r="J717" i="23"/>
  <c r="I301" i="23"/>
  <c r="J65" i="23"/>
  <c r="O624" i="23"/>
  <c r="J624" i="23"/>
  <c r="I411" i="23"/>
  <c r="O719" i="23"/>
  <c r="J719" i="23"/>
  <c r="O645" i="23"/>
  <c r="J645" i="23"/>
  <c r="J492" i="23"/>
  <c r="O492" i="23"/>
  <c r="O759" i="23"/>
  <c r="J759" i="23"/>
  <c r="J452" i="23"/>
  <c r="O452" i="23"/>
  <c r="J646" i="23"/>
  <c r="O646" i="23"/>
  <c r="O757" i="23"/>
  <c r="J757" i="23"/>
  <c r="O641" i="23"/>
  <c r="J641" i="23"/>
  <c r="J551" i="23"/>
  <c r="O551" i="23"/>
  <c r="O505" i="23"/>
  <c r="J505" i="23"/>
  <c r="O827" i="23"/>
  <c r="J827" i="23"/>
  <c r="J466" i="23"/>
  <c r="O466" i="23"/>
  <c r="J670" i="23"/>
  <c r="O670" i="23"/>
  <c r="I949" i="23"/>
  <c r="J943" i="23"/>
  <c r="I948" i="23" s="1"/>
  <c r="O496" i="23"/>
  <c r="J496" i="23"/>
  <c r="O752" i="23"/>
  <c r="J752" i="23"/>
  <c r="O518" i="23"/>
  <c r="J518" i="23"/>
  <c r="O672" i="23"/>
  <c r="J672" i="23"/>
  <c r="J661" i="23"/>
  <c r="O661" i="23"/>
  <c r="J775" i="23"/>
  <c r="O775" i="23"/>
  <c r="J454" i="23"/>
  <c r="O454" i="23"/>
  <c r="J531" i="23"/>
  <c r="O531" i="23"/>
  <c r="O755" i="23"/>
  <c r="J755" i="23"/>
  <c r="J777" i="23"/>
  <c r="O777" i="23"/>
  <c r="J533" i="23"/>
  <c r="O533" i="23"/>
  <c r="J650" i="23"/>
  <c r="O650" i="23"/>
  <c r="J267" i="23"/>
  <c r="I273" i="23"/>
  <c r="J449" i="23"/>
  <c r="O449" i="23"/>
  <c r="O699" i="23"/>
  <c r="J699" i="23"/>
  <c r="J585" i="23"/>
  <c r="O585" i="23"/>
  <c r="I272" i="23"/>
  <c r="O491" i="23"/>
  <c r="J491" i="23"/>
  <c r="J756" i="23"/>
  <c r="J419" i="23"/>
  <c r="O419" i="23"/>
  <c r="J722" i="23"/>
  <c r="O722" i="23"/>
  <c r="J427" i="23"/>
  <c r="O427" i="23"/>
  <c r="J470" i="23"/>
  <c r="O470" i="23"/>
  <c r="J485" i="23"/>
  <c r="O485" i="23"/>
  <c r="J671" i="23"/>
  <c r="O671" i="23"/>
  <c r="O559" i="23"/>
  <c r="J559" i="23"/>
  <c r="J747" i="23"/>
  <c r="O747" i="23"/>
  <c r="J542" i="23"/>
  <c r="O542" i="23"/>
  <c r="J599" i="23"/>
  <c r="O599" i="23"/>
  <c r="J606" i="23"/>
  <c r="O606" i="23"/>
  <c r="O579" i="23"/>
  <c r="J579" i="23"/>
  <c r="O674" i="23"/>
  <c r="J674" i="23"/>
  <c r="J467" i="23"/>
  <c r="O467" i="23"/>
  <c r="J503" i="23"/>
  <c r="O503" i="23"/>
  <c r="I158" i="23"/>
  <c r="J632" i="23"/>
  <c r="O632" i="23"/>
  <c r="O437" i="23"/>
  <c r="J437" i="23"/>
  <c r="J991" i="23"/>
  <c r="I994" i="23" s="1"/>
  <c r="I995" i="23"/>
  <c r="O787" i="23"/>
  <c r="J787" i="23"/>
  <c r="O509" i="23"/>
  <c r="J509" i="23"/>
  <c r="J792" i="23"/>
  <c r="O792" i="23"/>
  <c r="O589" i="23"/>
  <c r="J589" i="23"/>
  <c r="O611" i="23"/>
  <c r="J611" i="23"/>
  <c r="J795" i="23"/>
  <c r="O795" i="23"/>
  <c r="J715" i="23"/>
  <c r="O715" i="23"/>
  <c r="O565" i="23"/>
  <c r="J565" i="23"/>
  <c r="I381" i="23"/>
  <c r="J434" i="23"/>
  <c r="O434" i="23"/>
  <c r="O428" i="23"/>
  <c r="J428" i="23"/>
  <c r="J499" i="23"/>
  <c r="O499" i="23"/>
  <c r="J524" i="23"/>
  <c r="O524" i="23"/>
  <c r="J955" i="23"/>
  <c r="I959" i="23" s="1"/>
  <c r="I960" i="23"/>
  <c r="J520" i="23"/>
  <c r="O520" i="23"/>
  <c r="O572" i="23"/>
  <c r="J572" i="23"/>
  <c r="J746" i="23"/>
  <c r="O746" i="23"/>
  <c r="O529" i="23"/>
  <c r="J529" i="23"/>
  <c r="J508" i="23"/>
  <c r="O508" i="23"/>
  <c r="O754" i="23"/>
  <c r="J754" i="23"/>
  <c r="I132" i="23"/>
  <c r="J494" i="23"/>
  <c r="O494" i="23"/>
  <c r="J84" i="23"/>
  <c r="I121" i="23" s="1"/>
  <c r="I122" i="23"/>
  <c r="J714" i="23"/>
  <c r="O714" i="23"/>
  <c r="J774" i="23"/>
  <c r="O774" i="23"/>
  <c r="J662" i="23"/>
  <c r="O662" i="23"/>
  <c r="J597" i="23"/>
  <c r="O597" i="23"/>
  <c r="O796" i="23"/>
  <c r="J796" i="23"/>
  <c r="J778" i="23"/>
  <c r="O778" i="23"/>
  <c r="O557" i="23"/>
  <c r="J557" i="23"/>
  <c r="J635" i="23"/>
  <c r="O635" i="23"/>
  <c r="O430" i="23"/>
  <c r="J430" i="23"/>
  <c r="J513" i="23"/>
  <c r="O513" i="23"/>
  <c r="O648" i="23"/>
  <c r="J648" i="23"/>
  <c r="J828" i="23"/>
  <c r="O828" i="23"/>
  <c r="O576" i="23"/>
  <c r="J576" i="23"/>
  <c r="O770" i="23"/>
  <c r="J770" i="23"/>
  <c r="O696" i="23"/>
  <c r="J696" i="23"/>
  <c r="J478" i="23"/>
  <c r="O478" i="23"/>
  <c r="O621" i="23"/>
  <c r="O700" i="23"/>
  <c r="J700" i="23"/>
  <c r="O421" i="23"/>
  <c r="J421" i="23"/>
  <c r="O829" i="23"/>
  <c r="J829" i="23"/>
  <c r="J512" i="23"/>
  <c r="O512" i="23"/>
  <c r="O791" i="23"/>
  <c r="J791" i="23"/>
  <c r="J446" i="23"/>
  <c r="O446" i="23"/>
  <c r="O601" i="23"/>
  <c r="J601" i="23"/>
  <c r="I260" i="23"/>
  <c r="J771" i="23"/>
  <c r="O771" i="23"/>
  <c r="J468" i="23"/>
  <c r="O468" i="23"/>
  <c r="J716" i="23"/>
  <c r="O716" i="23"/>
  <c r="J450" i="23"/>
  <c r="O450" i="23"/>
  <c r="I832" i="23"/>
  <c r="J698" i="23"/>
  <c r="O698" i="23"/>
  <c r="O693" i="23"/>
  <c r="J693" i="23"/>
  <c r="J480" i="23"/>
  <c r="O480" i="23"/>
  <c r="O692" i="23"/>
  <c r="J692" i="23"/>
  <c r="J690" i="23"/>
  <c r="O690" i="23"/>
  <c r="J568" i="23"/>
  <c r="O568" i="23"/>
  <c r="J515" i="23"/>
  <c r="O515" i="23"/>
  <c r="J489" i="23"/>
  <c r="O489" i="23"/>
  <c r="O619" i="23"/>
  <c r="J619" i="23"/>
  <c r="O682" i="23"/>
  <c r="J682" i="23"/>
  <c r="J526" i="23"/>
  <c r="O526" i="23"/>
  <c r="J423" i="23"/>
  <c r="O423" i="23"/>
  <c r="O567" i="23"/>
  <c r="J567" i="23"/>
  <c r="O614" i="23"/>
  <c r="J614" i="23"/>
  <c r="J350" i="23"/>
  <c r="I379" i="23" s="1"/>
  <c r="I380" i="23"/>
  <c r="O525" i="23"/>
  <c r="J525" i="23"/>
  <c r="O570" i="23"/>
  <c r="J570" i="23"/>
  <c r="O560" i="23"/>
  <c r="J560" i="23"/>
  <c r="O442" i="23"/>
  <c r="J442" i="23"/>
  <c r="O652" i="23"/>
  <c r="J652" i="23"/>
  <c r="J738" i="23"/>
  <c r="O738" i="23"/>
  <c r="J553" i="23"/>
  <c r="O553" i="23"/>
  <c r="I177" i="23"/>
  <c r="J175" i="23"/>
  <c r="I176" i="23" s="1"/>
  <c r="J588" i="23"/>
  <c r="O588" i="23"/>
  <c r="J798" i="23"/>
  <c r="O798" i="23"/>
  <c r="J629" i="23"/>
  <c r="O629" i="23"/>
  <c r="J618" i="23"/>
  <c r="O618" i="23"/>
  <c r="O563" i="23"/>
  <c r="J563" i="23"/>
  <c r="O488" i="23"/>
  <c r="J488" i="23"/>
  <c r="J583" i="23"/>
  <c r="O583" i="23"/>
  <c r="J564" i="23"/>
  <c r="O564" i="23"/>
  <c r="O482" i="23"/>
  <c r="J482" i="23"/>
  <c r="J530" i="23"/>
  <c r="O530" i="23"/>
  <c r="J617" i="23"/>
  <c r="O617" i="23"/>
  <c r="J306" i="23"/>
  <c r="I308" i="23" s="1"/>
  <c r="I309" i="23"/>
  <c r="O826" i="23"/>
  <c r="I831" i="23"/>
  <c r="J826" i="23"/>
  <c r="O425" i="23"/>
  <c r="J425" i="23"/>
  <c r="J783" i="23"/>
  <c r="O783" i="23"/>
  <c r="O638" i="23"/>
  <c r="J638" i="23"/>
  <c r="J663" i="23"/>
  <c r="O663" i="23"/>
  <c r="J475" i="23"/>
  <c r="O475" i="23"/>
  <c r="J627" i="23"/>
  <c r="O627" i="23"/>
  <c r="J612" i="23"/>
  <c r="O612" i="23"/>
  <c r="J736" i="23"/>
  <c r="O736" i="23"/>
  <c r="J431" i="23"/>
  <c r="O431" i="23"/>
  <c r="J527" i="23"/>
  <c r="O527" i="23"/>
  <c r="J501" i="23"/>
  <c r="O501" i="23"/>
  <c r="O701" i="23"/>
  <c r="J701" i="23"/>
  <c r="O580" i="23"/>
  <c r="J580" i="23"/>
  <c r="O779" i="23"/>
  <c r="J779" i="23"/>
  <c r="O666" i="23"/>
  <c r="J666" i="23"/>
  <c r="O493" i="23"/>
  <c r="J493" i="23"/>
  <c r="O762" i="23"/>
  <c r="J762" i="23"/>
  <c r="O517" i="23"/>
  <c r="J517" i="23"/>
  <c r="O723" i="23"/>
  <c r="J723" i="23"/>
  <c r="I189" i="23"/>
  <c r="J726" i="23"/>
  <c r="O726" i="23"/>
  <c r="O453" i="23"/>
  <c r="J453" i="23"/>
  <c r="J655" i="23"/>
  <c r="O655" i="23"/>
  <c r="J566" i="23"/>
  <c r="O566" i="23"/>
  <c r="O445" i="23"/>
  <c r="J445" i="23"/>
  <c r="O784" i="23"/>
  <c r="J784" i="23"/>
  <c r="O602" i="23"/>
  <c r="J602" i="23"/>
  <c r="J740" i="23"/>
  <c r="O740" i="23"/>
  <c r="O660" i="23"/>
  <c r="J660" i="23"/>
  <c r="O465" i="23"/>
  <c r="J465" i="23"/>
  <c r="J420" i="23"/>
  <c r="O420" i="23"/>
  <c r="J613" i="23"/>
  <c r="O613" i="23"/>
  <c r="J477" i="23"/>
  <c r="O477" i="23"/>
  <c r="J739" i="23"/>
  <c r="O739" i="23"/>
  <c r="O639" i="23"/>
  <c r="J639" i="23"/>
  <c r="O502" i="23"/>
  <c r="J502" i="23"/>
  <c r="J615" i="23"/>
  <c r="O615" i="23"/>
  <c r="J214" i="23"/>
  <c r="I219" i="23" s="1"/>
  <c r="I220" i="23"/>
  <c r="J558" i="23"/>
  <c r="O558" i="23"/>
  <c r="O750" i="23"/>
  <c r="J750" i="23"/>
  <c r="J278" i="23"/>
  <c r="I286" i="23" s="1"/>
  <c r="I287" i="23"/>
  <c r="O713" i="23"/>
  <c r="J713" i="23"/>
  <c r="J743" i="23"/>
  <c r="O743" i="23"/>
  <c r="O656" i="23"/>
  <c r="J656" i="23"/>
  <c r="J772" i="23"/>
  <c r="O772" i="23"/>
  <c r="J745" i="23"/>
  <c r="O745" i="23"/>
  <c r="O586" i="23"/>
  <c r="J586" i="23"/>
  <c r="J801" i="23"/>
  <c r="O801" i="23"/>
  <c r="O744" i="23"/>
  <c r="J744" i="23"/>
  <c r="J691" i="23"/>
  <c r="O691" i="23"/>
  <c r="J664" i="23"/>
  <c r="O664" i="23"/>
  <c r="J793" i="23"/>
  <c r="O793" i="23"/>
  <c r="O622" i="23"/>
  <c r="J622" i="23"/>
  <c r="O473" i="23"/>
  <c r="J473" i="23"/>
  <c r="O481" i="23"/>
  <c r="J481" i="23"/>
  <c r="J737" i="23"/>
  <c r="O737" i="23"/>
  <c r="O694" i="23"/>
  <c r="J694" i="23"/>
  <c r="J443" i="23"/>
  <c r="O443" i="23"/>
  <c r="O486" i="23"/>
  <c r="J486" i="23"/>
  <c r="J727" i="23"/>
  <c r="O727" i="23"/>
  <c r="O479" i="23"/>
  <c r="J479" i="23"/>
  <c r="O609" i="23"/>
  <c r="J609" i="23"/>
  <c r="J607" i="23"/>
  <c r="O607" i="23"/>
  <c r="O444" i="23"/>
  <c r="J444" i="23"/>
  <c r="I221" i="23"/>
  <c r="I288" i="23"/>
  <c r="O761" i="23"/>
  <c r="J761" i="23"/>
  <c r="J718" i="23"/>
  <c r="O718" i="23"/>
  <c r="J704" i="23"/>
  <c r="O704" i="23"/>
  <c r="J292" i="23"/>
  <c r="I299" i="23" s="1"/>
  <c r="I300" i="23"/>
  <c r="J1026" i="23"/>
  <c r="I1046" i="23" s="1"/>
  <c r="I1047" i="23"/>
  <c r="J776" i="23"/>
  <c r="O776" i="23"/>
  <c r="J689" i="23"/>
  <c r="O689" i="23"/>
  <c r="J625" i="23"/>
  <c r="O625" i="23"/>
  <c r="O637" i="23"/>
  <c r="J637" i="23"/>
  <c r="O575" i="23"/>
  <c r="J575" i="23"/>
  <c r="J598" i="23"/>
  <c r="O598" i="23"/>
  <c r="O474" i="23"/>
  <c r="J474" i="23"/>
  <c r="J490" i="23"/>
  <c r="O490" i="23"/>
  <c r="O668" i="23"/>
  <c r="J668" i="23"/>
  <c r="O555" i="23"/>
  <c r="J555" i="23"/>
  <c r="J1001" i="23"/>
  <c r="I1020" i="23" s="1"/>
  <c r="I1021" i="23"/>
  <c r="O728" i="23"/>
  <c r="J728" i="23"/>
  <c r="J782" i="23"/>
  <c r="O782" i="23"/>
  <c r="O487" i="23"/>
  <c r="J487" i="23"/>
  <c r="O688" i="23"/>
  <c r="J688" i="23"/>
  <c r="J432" i="23"/>
  <c r="O432" i="23"/>
  <c r="J469" i="23"/>
  <c r="O469" i="23"/>
  <c r="J667" i="23"/>
  <c r="O667" i="23"/>
  <c r="J483" i="23"/>
  <c r="O483" i="23"/>
  <c r="J616" i="23"/>
  <c r="O616" i="23"/>
  <c r="J683" i="23"/>
  <c r="O683" i="23"/>
  <c r="O528" i="23"/>
  <c r="J528" i="23"/>
  <c r="O647" i="23"/>
  <c r="J647" i="23"/>
  <c r="O594" i="23"/>
  <c r="J594" i="23"/>
  <c r="O758" i="23"/>
  <c r="J758" i="23"/>
  <c r="J578" i="23"/>
  <c r="O578" i="23"/>
  <c r="J649" i="23"/>
  <c r="O649" i="23"/>
  <c r="O799" i="23"/>
  <c r="J799" i="23"/>
  <c r="J163" i="23"/>
  <c r="I169" i="23" s="1"/>
  <c r="I170" i="23"/>
  <c r="J781" i="23"/>
  <c r="O781" i="23"/>
  <c r="J451" i="23"/>
  <c r="O451" i="23"/>
  <c r="J797" i="23"/>
  <c r="O797" i="23"/>
  <c r="O633" i="23"/>
  <c r="J633" i="23"/>
  <c r="O561" i="23"/>
  <c r="J561" i="23"/>
  <c r="J780" i="23"/>
  <c r="O780" i="23"/>
  <c r="O702" i="23"/>
  <c r="J702" i="23"/>
  <c r="J584" i="23"/>
  <c r="O584" i="23"/>
  <c r="B5" i="23"/>
  <c r="B6" i="23" s="1"/>
  <c r="O760" i="23"/>
  <c r="J760" i="23"/>
  <c r="O548" i="23"/>
  <c r="J548" i="23"/>
  <c r="I730" i="23" l="1"/>
  <c r="J788" i="23"/>
  <c r="I961" i="23"/>
  <c r="I950" i="23"/>
  <c r="J837" i="23"/>
  <c r="I838" i="23" s="1"/>
  <c r="I676" i="23"/>
  <c r="I926" i="23"/>
  <c r="I928" i="23"/>
  <c r="I707" i="23"/>
  <c r="I677" i="23"/>
  <c r="I458" i="23"/>
  <c r="J684" i="23"/>
  <c r="J975" i="23"/>
  <c r="I976" i="23" s="1"/>
  <c r="I537" i="23"/>
  <c r="O554" i="23"/>
  <c r="O703" i="23"/>
  <c r="I804" i="23"/>
  <c r="O789" i="23"/>
  <c r="J789" i="23"/>
  <c r="J665" i="23"/>
  <c r="O665" i="23"/>
  <c r="I459" i="23"/>
  <c r="O440" i="23"/>
  <c r="J440" i="23"/>
  <c r="O433" i="23"/>
  <c r="J433" i="23"/>
  <c r="O426" i="23"/>
  <c r="J426" i="23"/>
  <c r="J966" i="23"/>
  <c r="I968" i="23" s="1"/>
  <c r="I969" i="23"/>
  <c r="O634" i="23"/>
  <c r="J634" i="23"/>
  <c r="J556" i="23"/>
  <c r="O556" i="23"/>
  <c r="J596" i="23"/>
  <c r="O596" i="23"/>
  <c r="O464" i="23"/>
  <c r="J464" i="23"/>
  <c r="I536" i="23"/>
  <c r="J456" i="23"/>
  <c r="O456" i="23"/>
  <c r="J686" i="23"/>
  <c r="O686" i="23"/>
  <c r="I706" i="23"/>
  <c r="O669" i="23"/>
  <c r="J669" i="23"/>
  <c r="J659" i="23"/>
  <c r="O659" i="23"/>
  <c r="O712" i="23"/>
  <c r="J712" i="23"/>
  <c r="O642" i="23"/>
  <c r="J642" i="23"/>
  <c r="O766" i="23"/>
  <c r="J766" i="23"/>
  <c r="J544" i="23"/>
  <c r="O544" i="23"/>
  <c r="O476" i="23"/>
  <c r="J476" i="23"/>
  <c r="O630" i="23"/>
  <c r="J630" i="23"/>
  <c r="O582" i="23"/>
  <c r="J582" i="23"/>
  <c r="I261" i="23"/>
  <c r="I190" i="23"/>
  <c r="O532" i="23"/>
  <c r="J532" i="23"/>
  <c r="O436" i="23"/>
  <c r="J436" i="23"/>
  <c r="J769" i="23"/>
  <c r="O769" i="23"/>
  <c r="J314" i="23"/>
  <c r="I315" i="23" s="1"/>
  <c r="I316" i="23"/>
  <c r="J592" i="23"/>
  <c r="O592" i="23"/>
  <c r="I847" i="23"/>
  <c r="J845" i="23"/>
  <c r="I846" i="23" s="1"/>
  <c r="O523" i="23"/>
  <c r="J523" i="23"/>
  <c r="O573" i="23"/>
  <c r="J573" i="23"/>
  <c r="O749" i="23"/>
  <c r="J749" i="23"/>
  <c r="O767" i="23"/>
  <c r="J767" i="23"/>
  <c r="O654" i="23"/>
  <c r="J654" i="23"/>
  <c r="O751" i="23"/>
  <c r="J751" i="23"/>
  <c r="J785" i="23"/>
  <c r="O785" i="23"/>
  <c r="O620" i="23"/>
  <c r="J620" i="23"/>
  <c r="O748" i="23"/>
  <c r="J748" i="23"/>
  <c r="J697" i="23"/>
  <c r="O697" i="23"/>
  <c r="O593" i="23"/>
  <c r="J593" i="23"/>
  <c r="O510" i="23"/>
  <c r="J510" i="23"/>
  <c r="J587" i="23"/>
  <c r="O587" i="23"/>
  <c r="O794" i="23"/>
  <c r="J794" i="23"/>
  <c r="I803" i="23"/>
  <c r="O741" i="23"/>
  <c r="J741" i="23"/>
  <c r="O441" i="23"/>
  <c r="J441" i="23"/>
  <c r="O429" i="23"/>
  <c r="J429" i="23"/>
  <c r="J742" i="23"/>
  <c r="O742" i="23"/>
  <c r="J636" i="23"/>
  <c r="O636" i="23"/>
  <c r="O435" i="23"/>
  <c r="J435" i="23"/>
  <c r="J498" i="23"/>
  <c r="O498" i="23"/>
  <c r="O605" i="23"/>
  <c r="J605" i="23"/>
  <c r="J790" i="23"/>
  <c r="O790" i="23"/>
  <c r="J522" i="23"/>
  <c r="O522" i="23"/>
  <c r="O424" i="23"/>
  <c r="J424" i="23"/>
  <c r="O521" i="23"/>
  <c r="J521" i="23"/>
  <c r="O725" i="23"/>
  <c r="J725" i="23"/>
  <c r="J495" i="23"/>
  <c r="O495" i="23"/>
  <c r="J982" i="23"/>
  <c r="I984" i="23" s="1"/>
  <c r="I985" i="23"/>
  <c r="J764" i="23"/>
  <c r="O764" i="23"/>
  <c r="J604" i="23"/>
  <c r="O604" i="23"/>
  <c r="J504" i="23"/>
  <c r="O504" i="23"/>
  <c r="O547" i="23"/>
  <c r="J547" i="23"/>
  <c r="O800" i="23"/>
  <c r="J800" i="23"/>
  <c r="O500" i="23"/>
  <c r="J500" i="23"/>
  <c r="O577" i="23"/>
  <c r="J577" i="23"/>
  <c r="J562" i="23"/>
  <c r="O562" i="23"/>
  <c r="J511" i="23"/>
  <c r="O511" i="23"/>
  <c r="O600" i="23"/>
  <c r="J600" i="23"/>
  <c r="O720" i="23"/>
  <c r="J720" i="23"/>
  <c r="O724" i="23"/>
  <c r="J724" i="23"/>
  <c r="O484" i="23"/>
  <c r="J484" i="23"/>
  <c r="O471" i="23"/>
  <c r="J471" i="23"/>
  <c r="O786" i="23"/>
  <c r="J786" i="23"/>
  <c r="O773" i="23"/>
  <c r="J773" i="23"/>
  <c r="O644" i="23"/>
  <c r="J644" i="23"/>
  <c r="J448" i="23"/>
  <c r="O448" i="23"/>
  <c r="I927" i="23"/>
  <c r="O552" i="23"/>
  <c r="J552" i="23"/>
  <c r="O549" i="23"/>
  <c r="J549" i="23"/>
  <c r="J439" i="23"/>
  <c r="O439" i="23"/>
  <c r="J321" i="23"/>
  <c r="I344" i="23" s="1"/>
  <c r="I345" i="23"/>
  <c r="J721" i="23"/>
  <c r="O721" i="23"/>
  <c r="J631" i="23"/>
  <c r="O631" i="23"/>
  <c r="J506" i="23"/>
  <c r="O506" i="23"/>
  <c r="I830" i="23"/>
  <c r="I675" i="23" l="1"/>
  <c r="I729" i="23"/>
  <c r="I535" i="23"/>
  <c r="I802" i="23"/>
  <c r="I705" i="23"/>
  <c r="I45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 P Martin Trusler</author>
  </authors>
  <commentList>
    <comment ref="C462" authorId="0" shapeId="0" xr:uid="{27A07198-CA74-4B4E-9DAD-D53060889C34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540" authorId="0" shapeId="0" xr:uid="{00000000-0006-0000-0000-00000A000000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680" authorId="0" shapeId="0" xr:uid="{BB6A158B-EC16-0740-90F7-F05D8759A7E0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710" authorId="0" shapeId="0" xr:uid="{E9ABCAD3-173B-3A45-8A4D-33429A186C04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734" authorId="0" shapeId="0" xr:uid="{1EBD1437-7A01-7746-B678-1038BA12C91C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824" authorId="0" shapeId="0" xr:uid="{C604EBAB-18E1-4C4C-AA6B-BF1472D67F04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835" authorId="0" shapeId="0" xr:uid="{2BFB3130-5CB7-A542-A348-01F861E4544E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843" authorId="0" shapeId="0" xr:uid="{302F0AB6-03C1-3647-9E27-729DAB7F7498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851" authorId="0" shapeId="0" xr:uid="{961B0759-76A2-A041-B5C6-53C9D45E519D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931" authorId="0" shapeId="0" xr:uid="{BEE929E0-9FCA-644B-B504-39E578D1905D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941" authorId="0" shapeId="0" xr:uid="{9D2BCDBA-D78C-E543-A452-2260F4A25758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953" authorId="0" shapeId="0" xr:uid="{B769DB2A-605A-1844-99A4-7CEE41199519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964" authorId="0" shapeId="0" xr:uid="{EA80294D-E6B4-2B48-AA3B-3333D3F31247}">
      <text>
        <r>
          <rPr>
            <sz val="11"/>
            <color rgb="FF000000"/>
            <rFont val="Tahoma"/>
            <family val="2"/>
          </rPr>
          <t>Based on REFPROP defaults</t>
        </r>
      </text>
    </comment>
    <comment ref="C973" authorId="0" shapeId="0" xr:uid="{57DEBD93-2BE0-274E-8CD4-D66A77A2403E}">
      <text>
        <r>
          <rPr>
            <sz val="11"/>
            <color rgb="FF000000"/>
            <rFont val="Tahoma"/>
            <family val="2"/>
          </rPr>
          <t>Based on REFPROP defaults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<sst xmlns="http://schemas.openxmlformats.org/spreadsheetml/2006/main" count="1692" uniqueCount="214">
  <si>
    <t>This model uses the 4th-order logarithmic equation for the cold compression curve</t>
  </si>
  <si>
    <t>One mode ( Debye) with adjustable coefficients</t>
  </si>
  <si>
    <t>l</t>
  </si>
  <si>
    <t>Anharmonicity correction included. Weight on Xiao data increased by factor w. All other points have normal weighting.</t>
  </si>
  <si>
    <t>Cell Volume</t>
  </si>
  <si>
    <t>Sublimation pressure equation</t>
  </si>
  <si>
    <t>Melting pressure equation</t>
  </si>
  <si>
    <t>exponential curve fit</t>
  </si>
  <si>
    <t>a=</t>
  </si>
  <si>
    <t>c=</t>
  </si>
  <si>
    <t>N =</t>
  </si>
  <si>
    <t>b=</t>
  </si>
  <si>
    <t>d=</t>
  </si>
  <si>
    <r>
      <t>a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 =</t>
    </r>
  </si>
  <si>
    <r>
      <t>χ</t>
    </r>
    <r>
      <rPr>
        <vertAlign val="superscript"/>
        <sz val="10"/>
        <rFont val="Verdana"/>
        <family val="2"/>
      </rPr>
      <t>2</t>
    </r>
    <r>
      <rPr>
        <sz val="10"/>
        <rFont val="Verdana"/>
        <family val="2"/>
      </rPr>
      <t xml:space="preserve"> =</t>
    </r>
  </si>
  <si>
    <r>
      <t>T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/K =</t>
    </r>
  </si>
  <si>
    <r>
      <t>a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 xml:space="preserve"> =</t>
    </r>
  </si>
  <si>
    <r>
      <t>v</t>
    </r>
    <r>
      <rPr>
        <vertAlign val="subscript"/>
        <sz val="10"/>
        <rFont val="Verdana"/>
        <family val="2"/>
      </rPr>
      <t>00</t>
    </r>
    <r>
      <rPr>
        <sz val="10"/>
        <rFont val="Verdana"/>
        <family val="2"/>
      </rPr>
      <t xml:space="preserve"> =</t>
    </r>
  </si>
  <si>
    <r>
      <t>cm</t>
    </r>
    <r>
      <rPr>
        <vertAlign val="superscript"/>
        <sz val="10"/>
        <rFont val="Verdana"/>
        <family val="2"/>
      </rPr>
      <t>3</t>
    </r>
    <r>
      <rPr>
        <sz val="10"/>
        <rFont val="Verdana"/>
        <family val="2"/>
      </rPr>
      <t>/mol</t>
    </r>
  </si>
  <si>
    <t>Saved fits</t>
  </si>
  <si>
    <r>
      <t>p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/MPa =</t>
    </r>
  </si>
  <si>
    <r>
      <t>a</t>
    </r>
    <r>
      <rPr>
        <vertAlign val="subscript"/>
        <sz val="10"/>
        <rFont val="Verdana"/>
        <family val="2"/>
      </rPr>
      <t>3</t>
    </r>
    <r>
      <rPr>
        <sz val="10"/>
        <rFont val="Verdana"/>
        <family val="2"/>
      </rPr>
      <t xml:space="preserve"> =</t>
    </r>
  </si>
  <si>
    <r>
      <t>c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 =</t>
    </r>
  </si>
  <si>
    <t>MPa</t>
  </si>
  <si>
    <t>pos</t>
  </si>
  <si>
    <r>
      <t>c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 xml:space="preserve"> =</t>
    </r>
  </si>
  <si>
    <r>
      <t>c</t>
    </r>
    <r>
      <rPr>
        <vertAlign val="subscript"/>
        <sz val="10"/>
        <rFont val="Verdana"/>
        <family val="2"/>
      </rPr>
      <t>3</t>
    </r>
    <r>
      <rPr>
        <sz val="10"/>
        <rFont val="Verdana"/>
        <family val="2"/>
      </rPr>
      <t xml:space="preserve"> =</t>
    </r>
  </si>
  <si>
    <t>librational</t>
  </si>
  <si>
    <r>
      <t>a</t>
    </r>
    <r>
      <rPr>
        <vertAlign val="subscript"/>
        <sz val="10"/>
        <rFont val="Verdana"/>
        <family val="2"/>
      </rPr>
      <t>4</t>
    </r>
    <r>
      <rPr>
        <sz val="10"/>
        <rFont val="Verdana"/>
        <family val="2"/>
      </rPr>
      <t xml:space="preserve"> =</t>
    </r>
  </si>
  <si>
    <t>internal</t>
  </si>
  <si>
    <r>
      <t>a</t>
    </r>
    <r>
      <rPr>
        <vertAlign val="subscript"/>
        <sz val="10"/>
        <rFont val="Verdana"/>
        <family val="2"/>
      </rPr>
      <t>5</t>
    </r>
    <r>
      <rPr>
        <sz val="10"/>
        <rFont val="Verdana"/>
        <family val="2"/>
      </rPr>
      <t xml:space="preserve"> =</t>
    </r>
  </si>
  <si>
    <r>
      <t>a</t>
    </r>
    <r>
      <rPr>
        <vertAlign val="subscript"/>
        <sz val="10"/>
        <rFont val="Verdana"/>
        <family val="2"/>
      </rPr>
      <t>6</t>
    </r>
    <r>
      <rPr>
        <sz val="10"/>
        <rFont val="Verdana"/>
        <family val="2"/>
      </rPr>
      <t xml:space="preserve"> =</t>
    </r>
  </si>
  <si>
    <t>Sublimation</t>
  </si>
  <si>
    <t>Melting</t>
  </si>
  <si>
    <r>
      <t>θ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/K =</t>
    </r>
  </si>
  <si>
    <t>Debye temperature (mode 1)</t>
  </si>
  <si>
    <t>Debye pos</t>
  </si>
  <si>
    <t>Year</t>
  </si>
  <si>
    <t>Author</t>
  </si>
  <si>
    <t>T (K)</t>
  </si>
  <si>
    <t>p/MPa</t>
  </si>
  <si>
    <t xml:space="preserve">cal p/MPa </t>
  </si>
  <si>
    <t>RMS</t>
  </si>
  <si>
    <r>
      <t>θ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>/K =</t>
    </r>
  </si>
  <si>
    <t>Einstein temperature (mode 2)</t>
  </si>
  <si>
    <t>Chen</t>
  </si>
  <si>
    <t>Simon</t>
  </si>
  <si>
    <r>
      <t>θ</t>
    </r>
    <r>
      <rPr>
        <vertAlign val="subscript"/>
        <sz val="10"/>
        <rFont val="Verdana"/>
        <family val="2"/>
      </rPr>
      <t>3</t>
    </r>
    <r>
      <rPr>
        <sz val="10"/>
        <rFont val="Verdana"/>
        <family val="2"/>
      </rPr>
      <t>/K =</t>
    </r>
  </si>
  <si>
    <t>Einstein temperature (mode 3)</t>
  </si>
  <si>
    <r>
      <t>θ</t>
    </r>
    <r>
      <rPr>
        <vertAlign val="subscript"/>
        <sz val="10"/>
        <rFont val="Verdana"/>
        <family val="2"/>
      </rPr>
      <t>4</t>
    </r>
    <r>
      <rPr>
        <sz val="10"/>
        <rFont val="Verdana"/>
        <family val="2"/>
      </rPr>
      <t>/K =</t>
    </r>
  </si>
  <si>
    <t>Einstein temperature (mode 4)</t>
  </si>
  <si>
    <r>
      <t>θ</t>
    </r>
    <r>
      <rPr>
        <vertAlign val="subscript"/>
        <sz val="10"/>
        <rFont val="Verdana"/>
        <family val="2"/>
      </rPr>
      <t>5</t>
    </r>
    <r>
      <rPr>
        <sz val="10"/>
        <rFont val="Verdana"/>
        <family val="2"/>
      </rPr>
      <t>/K =</t>
    </r>
  </si>
  <si>
    <t>Einstein temperature (mode 5)</t>
  </si>
  <si>
    <r>
      <t>θ</t>
    </r>
    <r>
      <rPr>
        <vertAlign val="subscript"/>
        <sz val="10"/>
        <rFont val="Verdana"/>
        <family val="2"/>
      </rPr>
      <t>6</t>
    </r>
    <r>
      <rPr>
        <sz val="10"/>
        <rFont val="Verdana"/>
        <family val="2"/>
      </rPr>
      <t>/K =</t>
    </r>
  </si>
  <si>
    <t>Einstein temperature (mode 6)</t>
  </si>
  <si>
    <r>
      <t>γ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 =</t>
    </r>
  </si>
  <si>
    <t>Grüneisen parameter (mode 1)</t>
  </si>
  <si>
    <r>
      <t>γ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 xml:space="preserve"> =</t>
    </r>
  </si>
  <si>
    <t>Grüneisen parameter (mode 2)</t>
  </si>
  <si>
    <r>
      <t>γ</t>
    </r>
    <r>
      <rPr>
        <vertAlign val="subscript"/>
        <sz val="10"/>
        <rFont val="Verdana"/>
        <family val="2"/>
      </rPr>
      <t>3</t>
    </r>
    <r>
      <rPr>
        <sz val="10"/>
        <rFont val="Verdana"/>
        <family val="2"/>
      </rPr>
      <t xml:space="preserve"> =</t>
    </r>
  </si>
  <si>
    <t>Grüneisen parameter (mode 3)</t>
  </si>
  <si>
    <r>
      <t>γ</t>
    </r>
    <r>
      <rPr>
        <vertAlign val="subscript"/>
        <sz val="10"/>
        <rFont val="Verdana"/>
        <family val="2"/>
      </rPr>
      <t>4</t>
    </r>
    <r>
      <rPr>
        <sz val="10"/>
        <rFont val="Verdana"/>
        <family val="2"/>
      </rPr>
      <t xml:space="preserve"> =</t>
    </r>
  </si>
  <si>
    <t>Grüneisen parameter (mode 4)</t>
  </si>
  <si>
    <r>
      <t>γ</t>
    </r>
    <r>
      <rPr>
        <vertAlign val="subscript"/>
        <sz val="10"/>
        <rFont val="Verdana"/>
        <family val="2"/>
      </rPr>
      <t>5</t>
    </r>
    <r>
      <rPr>
        <sz val="10"/>
        <rFont val="Verdana"/>
        <family val="2"/>
      </rPr>
      <t xml:space="preserve"> =</t>
    </r>
  </si>
  <si>
    <t>Grüneisen parameter (mode 5)</t>
  </si>
  <si>
    <r>
      <t>γ</t>
    </r>
    <r>
      <rPr>
        <vertAlign val="subscript"/>
        <sz val="10"/>
        <rFont val="Verdana"/>
        <family val="2"/>
      </rPr>
      <t>6</t>
    </r>
    <r>
      <rPr>
        <sz val="10"/>
        <rFont val="Verdana"/>
        <family val="2"/>
      </rPr>
      <t xml:space="preserve"> =</t>
    </r>
  </si>
  <si>
    <t>Grüneisen parameter (mode 6)</t>
  </si>
  <si>
    <r>
      <t>q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 =</t>
    </r>
  </si>
  <si>
    <t>Grüneisen exponent (mode 1)</t>
  </si>
  <si>
    <t>Debye</t>
  </si>
  <si>
    <r>
      <t>q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 xml:space="preserve"> =</t>
    </r>
  </si>
  <si>
    <t>Grüneisen exponent (mode 2)</t>
  </si>
  <si>
    <r>
      <t>q</t>
    </r>
    <r>
      <rPr>
        <vertAlign val="subscript"/>
        <sz val="10"/>
        <rFont val="Verdana"/>
        <family val="2"/>
      </rPr>
      <t>3</t>
    </r>
    <r>
      <rPr>
        <sz val="10"/>
        <rFont val="Verdana"/>
        <family val="2"/>
      </rPr>
      <t xml:space="preserve"> =</t>
    </r>
  </si>
  <si>
    <t>Grüneisen exponent (mode 3)</t>
  </si>
  <si>
    <r>
      <t>q</t>
    </r>
    <r>
      <rPr>
        <vertAlign val="subscript"/>
        <sz val="10"/>
        <rFont val="Verdana"/>
        <family val="2"/>
      </rPr>
      <t>4</t>
    </r>
    <r>
      <rPr>
        <sz val="10"/>
        <rFont val="Verdana"/>
        <family val="2"/>
      </rPr>
      <t xml:space="preserve"> =</t>
    </r>
  </si>
  <si>
    <t>Grüneisen exponent (mode 4)</t>
  </si>
  <si>
    <r>
      <t>q</t>
    </r>
    <r>
      <rPr>
        <vertAlign val="subscript"/>
        <sz val="10"/>
        <rFont val="Verdana"/>
        <family val="2"/>
      </rPr>
      <t>5</t>
    </r>
    <r>
      <rPr>
        <sz val="10"/>
        <rFont val="Verdana"/>
        <family val="2"/>
      </rPr>
      <t xml:space="preserve"> =</t>
    </r>
  </si>
  <si>
    <t>Grüneisen exponent (mode 5)</t>
  </si>
  <si>
    <r>
      <t>q</t>
    </r>
    <r>
      <rPr>
        <vertAlign val="subscript"/>
        <sz val="10"/>
        <rFont val="Verdana"/>
        <family val="2"/>
      </rPr>
      <t>6</t>
    </r>
    <r>
      <rPr>
        <sz val="10"/>
        <rFont val="Verdana"/>
        <family val="2"/>
      </rPr>
      <t xml:space="preserve"> =</t>
    </r>
  </si>
  <si>
    <t>Grüneisen exponent (mode 6)</t>
  </si>
  <si>
    <t>b1 =</t>
  </si>
  <si>
    <t>Anharmonic parameter a</t>
  </si>
  <si>
    <t>a =</t>
  </si>
  <si>
    <t>b2 =</t>
  </si>
  <si>
    <t>Anharmonic parameter b</t>
  </si>
  <si>
    <t>b =</t>
  </si>
  <si>
    <t>b3 =</t>
  </si>
  <si>
    <t>Anharmonic parameter c</t>
  </si>
  <si>
    <t>c =</t>
  </si>
  <si>
    <t>R =</t>
  </si>
  <si>
    <r>
      <t>J K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mol</t>
    </r>
    <r>
      <rPr>
        <vertAlign val="superscript"/>
        <sz val="10"/>
        <rFont val="Verdana"/>
        <family val="2"/>
      </rPr>
      <t>-1</t>
    </r>
  </si>
  <si>
    <t>REFPROP:</t>
  </si>
  <si>
    <t>Argon</t>
  </si>
  <si>
    <t>Molar SI</t>
  </si>
  <si>
    <t>Clusius</t>
  </si>
  <si>
    <r>
      <t>T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 xml:space="preserve"> =</t>
    </r>
  </si>
  <si>
    <t>K</t>
  </si>
  <si>
    <t>Triple point temperature</t>
  </si>
  <si>
    <r>
      <t>p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 xml:space="preserve"> =</t>
    </r>
  </si>
  <si>
    <t>Triple point pressure</t>
  </si>
  <si>
    <r>
      <t>S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(g) =</t>
    </r>
  </si>
  <si>
    <t>REFPROP default value</t>
  </si>
  <si>
    <r>
      <t>H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(g) =</t>
    </r>
  </si>
  <si>
    <r>
      <t xml:space="preserve">J </t>
    </r>
    <r>
      <rPr>
        <sz val="10"/>
        <rFont val="Verdana"/>
        <family val="2"/>
      </rPr>
      <t>mol</t>
    </r>
    <r>
      <rPr>
        <vertAlign val="superscript"/>
        <sz val="10"/>
        <rFont val="Verdana"/>
        <family val="2"/>
      </rPr>
      <t>-1</t>
    </r>
  </si>
  <si>
    <t>Absolute gas-phase molar entropy at the triple point</t>
  </si>
  <si>
    <r>
      <t>Gas-phase enthalpy at the triple point to fit specified T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 xml:space="preserve"> and p</t>
    </r>
    <r>
      <rPr>
        <vertAlign val="subscript"/>
        <sz val="10"/>
        <rFont val="Verdana"/>
        <family val="2"/>
      </rPr>
      <t>t</t>
    </r>
  </si>
  <si>
    <r>
      <rPr>
        <sz val="10"/>
        <rFont val="Calibri"/>
        <family val="2"/>
      </rPr>
      <t>Δ</t>
    </r>
    <r>
      <rPr>
        <sz val="10"/>
        <rFont val="Verdana"/>
        <family val="2"/>
      </rPr>
      <t>S =</t>
    </r>
  </si>
  <si>
    <t xml:space="preserve">Entropy offset from REFPROP default </t>
  </si>
  <si>
    <r>
      <rPr>
        <sz val="10"/>
        <rFont val="Calibri"/>
        <family val="2"/>
      </rPr>
      <t>Δ</t>
    </r>
    <r>
      <rPr>
        <sz val="10"/>
        <rFont val="Verdana"/>
        <family val="2"/>
      </rPr>
      <t>H =</t>
    </r>
  </si>
  <si>
    <t>Enthalpy offset from REFPROP default</t>
  </si>
  <si>
    <r>
      <t>G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(g) =</t>
    </r>
  </si>
  <si>
    <t>Check calculation</t>
  </si>
  <si>
    <r>
      <t>G</t>
    </r>
    <r>
      <rPr>
        <vertAlign val="subscript"/>
        <sz val="10"/>
        <rFont val="Verdana"/>
        <family val="2"/>
      </rPr>
      <t>t</t>
    </r>
    <r>
      <rPr>
        <sz val="10"/>
        <rFont val="Verdana"/>
        <family val="2"/>
      </rPr>
      <t>(s) =</t>
    </r>
  </si>
  <si>
    <t>"</t>
  </si>
  <si>
    <t>Flubacher</t>
  </si>
  <si>
    <t>Macrander (1977)</t>
  </si>
  <si>
    <t>Vm</t>
  </si>
  <si>
    <t>T/K</t>
  </si>
  <si>
    <t>Exp.Prop.</t>
  </si>
  <si>
    <t>σ</t>
  </si>
  <si>
    <t>Calc. Prop</t>
  </si>
  <si>
    <t>Δ</t>
  </si>
  <si>
    <t>|Δ|</t>
  </si>
  <si>
    <t>Δ/σ</t>
  </si>
  <si>
    <t>Δv/v</t>
  </si>
  <si>
    <t>|Δv/v|</t>
  </si>
  <si>
    <r>
      <rPr>
        <sz val="10"/>
        <rFont val="Calibri"/>
        <family val="2"/>
      </rPr>
      <t>Δ</t>
    </r>
    <r>
      <rPr>
        <sz val="10"/>
        <rFont val="Verdana"/>
        <family val="2"/>
      </rPr>
      <t>p/MPa</t>
    </r>
  </si>
  <si>
    <t>Michels</t>
  </si>
  <si>
    <t>= AAD</t>
  </si>
  <si>
    <t>= Bias</t>
  </si>
  <si>
    <t>vanderGulik</t>
  </si>
  <si>
    <r>
      <t xml:space="preserve">= </t>
    </r>
    <r>
      <rPr>
        <b/>
        <sz val="10"/>
        <rFont val="Calibri"/>
        <family val="2"/>
      </rPr>
      <t>χ²</t>
    </r>
  </si>
  <si>
    <t>Hardy</t>
  </si>
  <si>
    <t>Clark</t>
  </si>
  <si>
    <t>Xiao (2023)</t>
  </si>
  <si>
    <t>Lee</t>
  </si>
  <si>
    <t>Dobbs (1956)</t>
  </si>
  <si>
    <t>Peterson (1977)</t>
  </si>
  <si>
    <t>Smith (1967)</t>
  </si>
  <si>
    <t>Abramson</t>
  </si>
  <si>
    <t>Urvas (1967)</t>
  </si>
  <si>
    <t>Dobbs (1957)</t>
  </si>
  <si>
    <t>Robinson</t>
  </si>
  <si>
    <t>Schwalbe (1977)</t>
  </si>
  <si>
    <r>
      <t>Δ</t>
    </r>
    <r>
      <rPr>
        <sz val="10"/>
        <rFont val="Calibri"/>
        <family val="2"/>
      </rPr>
      <t>α</t>
    </r>
    <r>
      <rPr>
        <sz val="10"/>
        <rFont val="Verdana"/>
        <family val="2"/>
      </rPr>
      <t>/</t>
    </r>
    <r>
      <rPr>
        <sz val="10"/>
        <rFont val="Calibri"/>
        <family val="2"/>
      </rPr>
      <t>α</t>
    </r>
  </si>
  <si>
    <r>
      <t>|Δ</t>
    </r>
    <r>
      <rPr>
        <sz val="10"/>
        <rFont val="Calibri"/>
        <family val="2"/>
      </rPr>
      <t>α</t>
    </r>
    <r>
      <rPr>
        <sz val="10"/>
        <rFont val="Verdana"/>
        <family val="2"/>
      </rPr>
      <t>/</t>
    </r>
    <r>
      <rPr>
        <sz val="10"/>
        <rFont val="Calibri"/>
        <family val="2"/>
      </rPr>
      <t>α|</t>
    </r>
  </si>
  <si>
    <t>Datchi</t>
  </si>
  <si>
    <t>Barrett (1964)</t>
  </si>
  <si>
    <t>Leming</t>
  </si>
  <si>
    <t>Crawford (1968)</t>
  </si>
  <si>
    <t>Chen (1978)</t>
  </si>
  <si>
    <t>Crawford</t>
  </si>
  <si>
    <t>Macrander</t>
  </si>
  <si>
    <t>Stishov</t>
  </si>
  <si>
    <t>Witzenburg (1967)</t>
  </si>
  <si>
    <t>Lewis (1974)</t>
  </si>
  <si>
    <t>Liebenberg</t>
  </si>
  <si>
    <t>Witzenburg</t>
  </si>
  <si>
    <t>Bronsveld (1972)</t>
  </si>
  <si>
    <t>melting</t>
  </si>
  <si>
    <t>Boato</t>
  </si>
  <si>
    <t>Clusius (1940)</t>
  </si>
  <si>
    <t>Flubacher 1961</t>
  </si>
  <si>
    <t>Cp</t>
  </si>
  <si>
    <r>
      <t>ΔC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/C</t>
    </r>
    <r>
      <rPr>
        <vertAlign val="subscript"/>
        <sz val="10"/>
        <rFont val="Verdana"/>
        <family val="2"/>
      </rPr>
      <t>p</t>
    </r>
  </si>
  <si>
    <r>
      <t>|ΔC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/C</t>
    </r>
    <r>
      <rPr>
        <vertAlign val="subscript"/>
        <sz val="10"/>
        <rFont val="Verdana"/>
        <family val="2"/>
      </rPr>
      <t>p|</t>
    </r>
  </si>
  <si>
    <t>Clusius 1936</t>
  </si>
  <si>
    <t>Figgins 1960</t>
  </si>
  <si>
    <t>Regnier</t>
  </si>
  <si>
    <t>Sublimation pressure</t>
  </si>
  <si>
    <t>Fluid</t>
  </si>
  <si>
    <t>G vapour</t>
  </si>
  <si>
    <t>G solid</t>
  </si>
  <si>
    <t>Solid</t>
  </si>
  <si>
    <t>Limit =</t>
  </si>
  <si>
    <t>Δp/p</t>
  </si>
  <si>
    <t>|Δp/p|</t>
  </si>
  <si>
    <t>V</t>
  </si>
  <si>
    <t>S</t>
  </si>
  <si>
    <t>Δp/Pa</t>
  </si>
  <si>
    <t>Chen (1971)</t>
  </si>
  <si>
    <t>Lee (1970)</t>
  </si>
  <si>
    <t>Boato (1961)</t>
  </si>
  <si>
    <t>Flubacher (1978)</t>
  </si>
  <si>
    <t>Leming (1951)</t>
  </si>
  <si>
    <t>Chen 1978</t>
  </si>
  <si>
    <r>
      <t>ΔH</t>
    </r>
    <r>
      <rPr>
        <vertAlign val="subscript"/>
        <sz val="10"/>
        <rFont val="Calibri"/>
        <family val="2"/>
      </rPr>
      <t>sub</t>
    </r>
  </si>
  <si>
    <r>
      <rPr>
        <sz val="10"/>
        <rFont val="Calibri"/>
        <family val="2"/>
      </rPr>
      <t>δ</t>
    </r>
    <r>
      <rPr>
        <sz val="10"/>
        <rFont val="Verdana"/>
        <family val="2"/>
      </rPr>
      <t>ΔH</t>
    </r>
    <r>
      <rPr>
        <vertAlign val="subscript"/>
        <sz val="10"/>
        <rFont val="Verdana"/>
        <family val="2"/>
      </rPr>
      <t>sub</t>
    </r>
    <r>
      <rPr>
        <sz val="10"/>
        <rFont val="Verdana"/>
        <family val="2"/>
      </rPr>
      <t>/</t>
    </r>
    <r>
      <rPr>
        <sz val="10"/>
        <rFont val="Calibri"/>
        <family val="2"/>
      </rPr>
      <t>Δ</t>
    </r>
    <r>
      <rPr>
        <sz val="10"/>
        <rFont val="Verdana"/>
        <family val="2"/>
      </rPr>
      <t>H</t>
    </r>
    <r>
      <rPr>
        <vertAlign val="subscript"/>
        <sz val="10"/>
        <rFont val="Verdana"/>
        <family val="2"/>
      </rPr>
      <t>sub</t>
    </r>
  </si>
  <si>
    <t>H Fluid</t>
  </si>
  <si>
    <t>Regnier (1972)</t>
  </si>
  <si>
    <t>Melting temperature</t>
  </si>
  <si>
    <t>Michels (1930)</t>
  </si>
  <si>
    <t>G liquid</t>
  </si>
  <si>
    <t>G fluid</t>
  </si>
  <si>
    <t>Δp/MPa</t>
  </si>
  <si>
    <t>vanderGulik (1986)</t>
  </si>
  <si>
    <t>Hardy (1971)</t>
  </si>
  <si>
    <t>Robinson (1964)</t>
  </si>
  <si>
    <t>Macrander (1968)</t>
  </si>
  <si>
    <t>Stishov (1971)</t>
  </si>
  <si>
    <t>Witzenburg (1968)</t>
  </si>
  <si>
    <t xml:space="preserve">isothermal compressibiliy </t>
  </si>
  <si>
    <t>Smith (1963)</t>
  </si>
  <si>
    <t>Peterson (1966)</t>
  </si>
  <si>
    <t xml:space="preserve">isobaric expansivity </t>
  </si>
  <si>
    <t>Δκ/κ</t>
  </si>
  <si>
    <t>Barker (1953)</t>
  </si>
  <si>
    <t>ks</t>
  </si>
  <si>
    <r>
      <t>Δ</t>
    </r>
    <r>
      <rPr>
        <sz val="10"/>
        <rFont val="Calibri"/>
        <family val="2"/>
      </rPr>
      <t>κ</t>
    </r>
    <r>
      <rPr>
        <vertAlign val="subscript"/>
        <sz val="10"/>
        <rFont val="Calibri"/>
        <family val="2"/>
      </rPr>
      <t>s</t>
    </r>
    <r>
      <rPr>
        <sz val="10"/>
        <rFont val="Calibri"/>
        <family val="2"/>
      </rPr>
      <t>/κ</t>
    </r>
    <r>
      <rPr>
        <vertAlign val="subscript"/>
        <sz val="10"/>
        <rFont val="Calibri"/>
        <family val="2"/>
      </rPr>
      <t>s</t>
    </r>
  </si>
  <si>
    <t>|Δκs/κs|</t>
  </si>
  <si>
    <t>Barker (1955)</t>
  </si>
  <si>
    <t>kt</t>
  </si>
  <si>
    <t>Gewurtz (1974)</t>
  </si>
  <si>
    <t>sublimation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</si>
</sst>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"/>
    <numFmt numFmtId="165" formatCode="0.0"/>
    <numFmt numFmtId="166" formatCode="0.0000"/>
    <numFmt numFmtId="167" formatCode="0.00000"/>
    <numFmt numFmtId="168" formatCode="0.0%"/>
    <numFmt numFmtId="169" formatCode="0.000E+00"/>
    <numFmt numFmtId="170" formatCode="0.000%"/>
    <numFmt numFmtId="171" formatCode="0.000000"/>
    <numFmt numFmtId="172" formatCode="0.0000E+00"/>
    <numFmt numFmtId="173" formatCode="#,##0.0000"/>
    <numFmt numFmtId="174" formatCode="0.0000%"/>
    <numFmt numFmtId="175" formatCode="0.0000000"/>
    <numFmt numFmtId="176" formatCode="0.00000000"/>
    <numFmt numFmtId="177" formatCode="0.000000000"/>
  </numFmts>
  <fonts count="16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vertAlign val="subscript"/>
      <sz val="10"/>
      <name val="Verdana"/>
      <family val="2"/>
    </font>
    <font>
      <vertAlign val="superscript"/>
      <sz val="10"/>
      <name val="Verdana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name val="Calibri"/>
      <family val="2"/>
    </font>
    <font>
      <vertAlign val="subscript"/>
      <sz val="10"/>
      <name val="Calibri"/>
      <family val="2"/>
    </font>
    <font>
      <b/>
      <sz val="10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10"/>
      <name val="Calibri"/>
      <family val="2"/>
    </font>
    <font>
      <sz val="11"/>
      <color rgb="FF000000"/>
      <name val="Tahoma"/>
      <family val="2"/>
    </font>
    <font>
      <sz val="11"/>
      <color rgb="FF000000"/>
      <name val="Calibri"/>
      <family val="2"/>
      <scheme val="minor"/>
    </font>
    <font>
      <sz val="12"/>
      <color rgb="FF006100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5" fillId="0" borderId="0"/>
    <xf numFmtId="0" fontId="1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2" fontId="1" fillId="0" borderId="0" xfId="0" applyNumberFormat="1" applyFont="1"/>
    <xf numFmtId="165" fontId="1" fillId="0" borderId="0" xfId="0" applyNumberFormat="1" applyFont="1"/>
    <xf numFmtId="0" fontId="1" fillId="0" borderId="0" xfId="0" applyFont="1" applyAlignment="1">
      <alignment horizontal="center"/>
    </xf>
    <xf numFmtId="164" fontId="1" fillId="0" borderId="0" xfId="0" applyNumberFormat="1" applyFont="1"/>
    <xf numFmtId="1" fontId="1" fillId="0" borderId="0" xfId="0" applyNumberFormat="1" applyFont="1"/>
    <xf numFmtId="166" fontId="1" fillId="0" borderId="0" xfId="0" applyNumberFormat="1" applyFont="1"/>
    <xf numFmtId="2" fontId="1" fillId="0" borderId="0" xfId="0" applyNumberFormat="1" applyFont="1" applyAlignment="1">
      <alignment horizontal="center"/>
    </xf>
    <xf numFmtId="10" fontId="1" fillId="0" borderId="0" xfId="0" applyNumberFormat="1" applyFont="1"/>
    <xf numFmtId="168" fontId="1" fillId="0" borderId="0" xfId="0" applyNumberFormat="1" applyFont="1"/>
    <xf numFmtId="2" fontId="1" fillId="2" borderId="0" xfId="0" applyNumberFormat="1" applyFont="1" applyFill="1"/>
    <xf numFmtId="11" fontId="1" fillId="0" borderId="0" xfId="0" applyNumberFormat="1" applyFont="1"/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4" fillId="0" borderId="0" xfId="0" applyFont="1"/>
    <xf numFmtId="164" fontId="4" fillId="0" borderId="0" xfId="0" applyNumberFormat="1" applyFont="1"/>
    <xf numFmtId="167" fontId="4" fillId="0" borderId="0" xfId="0" applyNumberFormat="1" applyFont="1"/>
    <xf numFmtId="0" fontId="8" fillId="0" borderId="0" xfId="0" applyFont="1"/>
    <xf numFmtId="169" fontId="1" fillId="0" borderId="0" xfId="0" applyNumberFormat="1" applyFont="1"/>
    <xf numFmtId="0" fontId="9" fillId="0" borderId="0" xfId="0" applyFont="1"/>
    <xf numFmtId="0" fontId="10" fillId="0" borderId="0" xfId="0" applyFont="1"/>
    <xf numFmtId="168" fontId="8" fillId="0" borderId="0" xfId="0" applyNumberFormat="1" applyFont="1"/>
    <xf numFmtId="0" fontId="8" fillId="0" borderId="0" xfId="0" quotePrefix="1" applyFont="1"/>
    <xf numFmtId="2" fontId="4" fillId="0" borderId="0" xfId="0" applyNumberFormat="1" applyFont="1"/>
    <xf numFmtId="170" fontId="1" fillId="0" borderId="0" xfId="0" applyNumberFormat="1" applyFont="1"/>
    <xf numFmtId="167" fontId="1" fillId="0" borderId="0" xfId="0" applyNumberFormat="1" applyFont="1"/>
    <xf numFmtId="165" fontId="4" fillId="0" borderId="0" xfId="0" applyNumberFormat="1" applyFont="1"/>
    <xf numFmtId="164" fontId="1" fillId="0" borderId="0" xfId="0" applyNumberFormat="1" applyFont="1" applyAlignment="1">
      <alignment horizontal="center"/>
    </xf>
    <xf numFmtId="171" fontId="1" fillId="0" borderId="0" xfId="0" applyNumberFormat="1" applyFont="1"/>
    <xf numFmtId="167" fontId="0" fillId="0" borderId="0" xfId="0" applyNumberFormat="1"/>
    <xf numFmtId="172" fontId="1" fillId="0" borderId="0" xfId="0" applyNumberFormat="1" applyFont="1"/>
    <xf numFmtId="2" fontId="0" fillId="0" borderId="0" xfId="0" applyNumberFormat="1"/>
    <xf numFmtId="0" fontId="13" fillId="0" borderId="0" xfId="0" applyFont="1"/>
    <xf numFmtId="2" fontId="13" fillId="0" borderId="0" xfId="0" applyNumberFormat="1" applyFont="1"/>
    <xf numFmtId="164" fontId="8" fillId="0" borderId="0" xfId="0" applyNumberFormat="1" applyFont="1"/>
    <xf numFmtId="166" fontId="0" fillId="0" borderId="0" xfId="0" applyNumberFormat="1"/>
    <xf numFmtId="0" fontId="14" fillId="4" borderId="0" xfId="2"/>
    <xf numFmtId="0" fontId="14" fillId="4" borderId="0" xfId="2" applyAlignment="1">
      <alignment horizontal="left"/>
    </xf>
    <xf numFmtId="9" fontId="8" fillId="0" borderId="0" xfId="3" applyFont="1"/>
    <xf numFmtId="3" fontId="1" fillId="0" borderId="0" xfId="0" applyNumberFormat="1" applyFont="1"/>
    <xf numFmtId="173" fontId="1" fillId="0" borderId="0" xfId="0" applyNumberFormat="1" applyFont="1"/>
    <xf numFmtId="174" fontId="1" fillId="0" borderId="0" xfId="3" applyNumberFormat="1" applyFont="1"/>
    <xf numFmtId="165" fontId="1" fillId="0" borderId="0" xfId="0" quotePrefix="1" applyNumberFormat="1" applyFont="1"/>
    <xf numFmtId="164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center"/>
    </xf>
    <xf numFmtId="164" fontId="8" fillId="0" borderId="0" xfId="0" quotePrefix="1" applyNumberFormat="1" applyFont="1"/>
    <xf numFmtId="175" fontId="1" fillId="0" borderId="0" xfId="0" applyNumberFormat="1" applyFont="1"/>
    <xf numFmtId="176" fontId="1" fillId="0" borderId="0" xfId="0" applyNumberFormat="1" applyFont="1"/>
    <xf numFmtId="165" fontId="8" fillId="0" borderId="0" xfId="0" applyNumberFormat="1" applyFont="1"/>
    <xf numFmtId="177" fontId="4" fillId="0" borderId="0" xfId="0" applyNumberFormat="1" applyFont="1"/>
    <xf numFmtId="177" fontId="1" fillId="0" borderId="0" xfId="0" applyNumberFormat="1" applyFont="1"/>
    <xf numFmtId="0" fontId="5" fillId="0" borderId="0" xfId="1"/>
    <xf numFmtId="165" fontId="14" fillId="4" borderId="0" xfId="2" applyNumberFormat="1"/>
    <xf numFmtId="10" fontId="8" fillId="0" borderId="0" xfId="3" applyNumberFormat="1" applyFont="1"/>
    <xf numFmtId="167" fontId="1" fillId="0" borderId="0" xfId="0" applyNumberFormat="1" applyFont="1" applyAlignment="1">
      <alignment horizontal="center"/>
    </xf>
    <xf numFmtId="167" fontId="8" fillId="0" borderId="0" xfId="3" applyNumberFormat="1" applyFont="1"/>
    <xf numFmtId="167" fontId="8" fillId="0" borderId="0" xfId="0" quotePrefix="1" applyNumberFormat="1" applyFont="1"/>
    <xf numFmtId="167" fontId="8" fillId="0" borderId="0" xfId="0" applyNumberFormat="1" applyFont="1"/>
    <xf numFmtId="166" fontId="4" fillId="0" borderId="0" xfId="0" applyNumberFormat="1" applyFont="1"/>
    <xf numFmtId="166" fontId="14" fillId="4" borderId="0" xfId="2" applyNumberFormat="1" applyAlignment="1">
      <alignment horizontal="left"/>
    </xf>
    <xf numFmtId="166" fontId="1" fillId="0" borderId="0" xfId="0" applyNumberFormat="1" applyFont="1" applyAlignment="1">
      <alignment horizontal="center"/>
    </xf>
    <xf numFmtId="166" fontId="8" fillId="0" borderId="0" xfId="3" applyNumberFormat="1" applyFont="1"/>
    <xf numFmtId="166" fontId="8" fillId="0" borderId="0" xfId="0" quotePrefix="1" applyNumberFormat="1" applyFont="1"/>
    <xf numFmtId="166" fontId="8" fillId="0" borderId="0" xfId="0" applyNumberFormat="1" applyFont="1"/>
    <xf numFmtId="166" fontId="6" fillId="0" borderId="0" xfId="0" applyNumberFormat="1" applyFont="1"/>
    <xf numFmtId="166" fontId="1" fillId="0" borderId="0" xfId="0" applyNumberFormat="1" applyFont="1" applyAlignment="1">
      <alignment horizontal="left"/>
    </xf>
    <xf numFmtId="167" fontId="14" fillId="4" borderId="0" xfId="2" applyNumberFormat="1"/>
    <xf numFmtId="167" fontId="5" fillId="0" borderId="0" xfId="1" applyNumberFormat="1"/>
    <xf numFmtId="0" fontId="15" fillId="0" borderId="0" xfId="0" applyFont="1"/>
    <xf numFmtId="175" fontId="0" fillId="0" borderId="0" xfId="0" applyNumberFormat="1"/>
    <xf numFmtId="176" fontId="0" fillId="0" borderId="0" xfId="0" applyNumberFormat="1"/>
    <xf numFmtId="176" fontId="4" fillId="0" borderId="0" xfId="0" applyNumberFormat="1" applyFont="1"/>
    <xf numFmtId="0" fontId="1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</cellXfs>
  <cellStyles count="4">
    <cellStyle name="Good" xfId="2" builtinId="26"/>
    <cellStyle name="Normal" xfId="0" builtinId="0"/>
    <cellStyle name="Normal 3" xfId="1" xr:uid="{00000000-0005-0000-0000-000001000000}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'Final fit'!$AD$17:$AD$411</c:f>
              <c:numCache>
                <c:formatCode>0.00</c:formatCode>
                <c:ptCount val="395"/>
                <c:pt idx="0">
                  <c:v>74.660300000000007</c:v>
                </c:pt>
                <c:pt idx="1">
                  <c:v>74.922300000000007</c:v>
                </c:pt>
                <c:pt idx="2">
                  <c:v>75.131299999999996</c:v>
                </c:pt>
                <c:pt idx="3">
                  <c:v>75.394300000000001</c:v>
                </c:pt>
                <c:pt idx="4">
                  <c:v>75.638400000000004</c:v>
                </c:pt>
                <c:pt idx="5">
                  <c:v>75.892399999999995</c:v>
                </c:pt>
                <c:pt idx="6">
                  <c:v>76.157399999999996</c:v>
                </c:pt>
                <c:pt idx="7">
                  <c:v>76.390500000000003</c:v>
                </c:pt>
                <c:pt idx="8">
                  <c:v>76.632499999999993</c:v>
                </c:pt>
                <c:pt idx="9">
                  <c:v>76.896500000000003</c:v>
                </c:pt>
                <c:pt idx="10">
                  <c:v>77.158600000000007</c:v>
                </c:pt>
                <c:pt idx="11">
                  <c:v>77.403599999999997</c:v>
                </c:pt>
                <c:pt idx="12">
                  <c:v>77.664599999999993</c:v>
                </c:pt>
                <c:pt idx="13">
                  <c:v>77.947699999999998</c:v>
                </c:pt>
                <c:pt idx="14">
                  <c:v>78.206699999999998</c:v>
                </c:pt>
                <c:pt idx="15">
                  <c:v>78.511700000000005</c:v>
                </c:pt>
                <c:pt idx="16">
                  <c:v>78.779700000000005</c:v>
                </c:pt>
                <c:pt idx="17">
                  <c:v>79.024799999999999</c:v>
                </c:pt>
                <c:pt idx="18">
                  <c:v>79.268799999999999</c:v>
                </c:pt>
                <c:pt idx="19">
                  <c:v>79.535799999999995</c:v>
                </c:pt>
                <c:pt idx="20">
                  <c:v>79.800899999999999</c:v>
                </c:pt>
                <c:pt idx="21">
                  <c:v>80.046899999999994</c:v>
                </c:pt>
                <c:pt idx="22">
                  <c:v>80.299899999999994</c:v>
                </c:pt>
                <c:pt idx="23">
                  <c:v>80.606999999999999</c:v>
                </c:pt>
                <c:pt idx="24">
                  <c:v>80.924000000000007</c:v>
                </c:pt>
                <c:pt idx="25">
                  <c:v>81.209999999999994</c:v>
                </c:pt>
                <c:pt idx="26">
                  <c:v>81.467100000000002</c:v>
                </c:pt>
                <c:pt idx="27">
                  <c:v>81.705100000000002</c:v>
                </c:pt>
                <c:pt idx="28">
                  <c:v>81.944100000000006</c:v>
                </c:pt>
                <c:pt idx="29">
                  <c:v>82.186099999999996</c:v>
                </c:pt>
                <c:pt idx="30">
                  <c:v>82.3142</c:v>
                </c:pt>
                <c:pt idx="31">
                  <c:v>82.568200000000004</c:v>
                </c:pt>
                <c:pt idx="32">
                  <c:v>82.8232</c:v>
                </c:pt>
                <c:pt idx="33">
                  <c:v>83.203299999999999</c:v>
                </c:pt>
                <c:pt idx="34">
                  <c:v>83.461299999999994</c:v>
                </c:pt>
                <c:pt idx="35">
                  <c:v>83.709299999999999</c:v>
                </c:pt>
                <c:pt idx="36">
                  <c:v>83.740300000000005</c:v>
                </c:pt>
                <c:pt idx="37">
                  <c:v>83.771299999999997</c:v>
                </c:pt>
                <c:pt idx="38">
                  <c:v>83.812299999999993</c:v>
                </c:pt>
                <c:pt idx="39">
                  <c:v>65.685000000000002</c:v>
                </c:pt>
                <c:pt idx="40">
                  <c:v>66.113299999999995</c:v>
                </c:pt>
                <c:pt idx="41">
                  <c:v>67.457400000000007</c:v>
                </c:pt>
                <c:pt idx="42">
                  <c:v>68.135999999999996</c:v>
                </c:pt>
                <c:pt idx="43">
                  <c:v>68.708699999999993</c:v>
                </c:pt>
                <c:pt idx="44">
                  <c:v>69.518900000000002</c:v>
                </c:pt>
                <c:pt idx="45">
                  <c:v>69.812399999999997</c:v>
                </c:pt>
                <c:pt idx="46">
                  <c:v>70.926199999999994</c:v>
                </c:pt>
                <c:pt idx="47">
                  <c:v>71.660499999999999</c:v>
                </c:pt>
                <c:pt idx="48">
                  <c:v>72.364400000000003</c:v>
                </c:pt>
                <c:pt idx="49">
                  <c:v>73.440100000000001</c:v>
                </c:pt>
                <c:pt idx="50">
                  <c:v>73.881699999999995</c:v>
                </c:pt>
                <c:pt idx="51">
                  <c:v>75.309700000000007</c:v>
                </c:pt>
                <c:pt idx="52">
                  <c:v>75.325999999999993</c:v>
                </c:pt>
                <c:pt idx="53">
                  <c:v>76.900099999999995</c:v>
                </c:pt>
                <c:pt idx="54">
                  <c:v>76.956100000000006</c:v>
                </c:pt>
                <c:pt idx="55">
                  <c:v>77.131100000000004</c:v>
                </c:pt>
                <c:pt idx="56">
                  <c:v>78.186400000000006</c:v>
                </c:pt>
                <c:pt idx="57">
                  <c:v>79.553899999999999</c:v>
                </c:pt>
                <c:pt idx="58">
                  <c:v>79.594399999999993</c:v>
                </c:pt>
                <c:pt idx="59">
                  <c:v>80.864999999999995</c:v>
                </c:pt>
                <c:pt idx="60">
                  <c:v>82.278700000000001</c:v>
                </c:pt>
                <c:pt idx="61">
                  <c:v>82.572199999999995</c:v>
                </c:pt>
                <c:pt idx="62">
                  <c:v>83.621499999999997</c:v>
                </c:pt>
                <c:pt idx="63">
                  <c:v>83.626499999999993</c:v>
                </c:pt>
                <c:pt idx="64">
                  <c:v>69.728399999999993</c:v>
                </c:pt>
                <c:pt idx="65">
                  <c:v>71.794399999999996</c:v>
                </c:pt>
                <c:pt idx="66">
                  <c:v>73.847999999999999</c:v>
                </c:pt>
                <c:pt idx="67">
                  <c:v>75.891099999999994</c:v>
                </c:pt>
                <c:pt idx="68">
                  <c:v>77.9255</c:v>
                </c:pt>
                <c:pt idx="69">
                  <c:v>79.952799999999996</c:v>
                </c:pt>
                <c:pt idx="70">
                  <c:v>81.9739</c:v>
                </c:pt>
                <c:pt idx="71">
                  <c:v>83.768500000000003</c:v>
                </c:pt>
                <c:pt idx="72">
                  <c:v>62.822800000000001</c:v>
                </c:pt>
                <c:pt idx="73">
                  <c:v>63.3979</c:v>
                </c:pt>
                <c:pt idx="74">
                  <c:v>63.419899999999998</c:v>
                </c:pt>
                <c:pt idx="75">
                  <c:v>63.453899999999997</c:v>
                </c:pt>
                <c:pt idx="76">
                  <c:v>63.634900000000002</c:v>
                </c:pt>
                <c:pt idx="77">
                  <c:v>63.851900000000001</c:v>
                </c:pt>
                <c:pt idx="78">
                  <c:v>64.221999999999994</c:v>
                </c:pt>
                <c:pt idx="79">
                  <c:v>64.42</c:v>
                </c:pt>
                <c:pt idx="80">
                  <c:v>64.53</c:v>
                </c:pt>
                <c:pt idx="81">
                  <c:v>64.941100000000006</c:v>
                </c:pt>
                <c:pt idx="82">
                  <c:v>65.302099999999996</c:v>
                </c:pt>
                <c:pt idx="83">
                  <c:v>65.630099999999999</c:v>
                </c:pt>
                <c:pt idx="84">
                  <c:v>65.679199999999994</c:v>
                </c:pt>
                <c:pt idx="85">
                  <c:v>65.737200000000001</c:v>
                </c:pt>
                <c:pt idx="86">
                  <c:v>66.071200000000005</c:v>
                </c:pt>
                <c:pt idx="87">
                  <c:v>66.175200000000004</c:v>
                </c:pt>
                <c:pt idx="88">
                  <c:v>66.643299999999996</c:v>
                </c:pt>
                <c:pt idx="89">
                  <c:v>66.701300000000003</c:v>
                </c:pt>
                <c:pt idx="90">
                  <c:v>66.811300000000003</c:v>
                </c:pt>
                <c:pt idx="91">
                  <c:v>67.056299999999993</c:v>
                </c:pt>
                <c:pt idx="92">
                  <c:v>67.181299999999993</c:v>
                </c:pt>
                <c:pt idx="93">
                  <c:v>67.2423</c:v>
                </c:pt>
                <c:pt idx="94">
                  <c:v>67.807400000000001</c:v>
                </c:pt>
                <c:pt idx="95">
                  <c:v>68.0565</c:v>
                </c:pt>
                <c:pt idx="96">
                  <c:v>68.097499999999997</c:v>
                </c:pt>
                <c:pt idx="97">
                  <c:v>68.219499999999996</c:v>
                </c:pt>
                <c:pt idx="98">
                  <c:v>68.293499999999995</c:v>
                </c:pt>
                <c:pt idx="99">
                  <c:v>68.3095</c:v>
                </c:pt>
                <c:pt idx="100">
                  <c:v>68.570499999999996</c:v>
                </c:pt>
                <c:pt idx="101">
                  <c:v>68.635499999999993</c:v>
                </c:pt>
                <c:pt idx="102">
                  <c:v>68.949600000000004</c:v>
                </c:pt>
                <c:pt idx="103">
                  <c:v>69.139600000000002</c:v>
                </c:pt>
                <c:pt idx="104">
                  <c:v>69.490600000000001</c:v>
                </c:pt>
                <c:pt idx="105">
                  <c:v>69.562600000000003</c:v>
                </c:pt>
                <c:pt idx="106">
                  <c:v>69.653599999999997</c:v>
                </c:pt>
                <c:pt idx="107">
                  <c:v>70.233699999999999</c:v>
                </c:pt>
                <c:pt idx="108">
                  <c:v>70.590800000000002</c:v>
                </c:pt>
                <c:pt idx="109">
                  <c:v>70.767799999999994</c:v>
                </c:pt>
                <c:pt idx="110">
                  <c:v>70.823800000000006</c:v>
                </c:pt>
                <c:pt idx="111">
                  <c:v>71.366900000000001</c:v>
                </c:pt>
                <c:pt idx="112">
                  <c:v>71.5839</c:v>
                </c:pt>
                <c:pt idx="113">
                  <c:v>71.745900000000006</c:v>
                </c:pt>
                <c:pt idx="114">
                  <c:v>72.0749</c:v>
                </c:pt>
                <c:pt idx="115">
                  <c:v>72.537999999999997</c:v>
                </c:pt>
                <c:pt idx="116">
                  <c:v>72.846000000000004</c:v>
                </c:pt>
                <c:pt idx="117">
                  <c:v>73.036100000000005</c:v>
                </c:pt>
                <c:pt idx="118">
                  <c:v>73.739099999999993</c:v>
                </c:pt>
                <c:pt idx="119">
                  <c:v>74.128200000000007</c:v>
                </c:pt>
                <c:pt idx="120">
                  <c:v>74.163200000000003</c:v>
                </c:pt>
                <c:pt idx="121">
                  <c:v>74.343199999999996</c:v>
                </c:pt>
                <c:pt idx="122">
                  <c:v>74.734300000000005</c:v>
                </c:pt>
                <c:pt idx="123">
                  <c:v>75.197299999999998</c:v>
                </c:pt>
                <c:pt idx="124">
                  <c:v>75.298299999999998</c:v>
                </c:pt>
                <c:pt idx="125">
                  <c:v>75.439400000000006</c:v>
                </c:pt>
                <c:pt idx="126">
                  <c:v>77.102599999999995</c:v>
                </c:pt>
                <c:pt idx="127">
                  <c:v>77.461600000000004</c:v>
                </c:pt>
                <c:pt idx="128">
                  <c:v>78.202699999999993</c:v>
                </c:pt>
                <c:pt idx="129">
                  <c:v>78.410700000000006</c:v>
                </c:pt>
                <c:pt idx="130">
                  <c:v>79.119799999999998</c:v>
                </c:pt>
                <c:pt idx="131">
                  <c:v>79.136799999999994</c:v>
                </c:pt>
                <c:pt idx="132">
                  <c:v>79.478800000000007</c:v>
                </c:pt>
                <c:pt idx="133">
                  <c:v>79.570800000000006</c:v>
                </c:pt>
                <c:pt idx="134">
                  <c:v>80.038899999999998</c:v>
                </c:pt>
                <c:pt idx="135">
                  <c:v>80.197900000000004</c:v>
                </c:pt>
                <c:pt idx="136">
                  <c:v>80.413899999999998</c:v>
                </c:pt>
                <c:pt idx="137">
                  <c:v>80.659000000000006</c:v>
                </c:pt>
                <c:pt idx="138">
                  <c:v>80.745000000000005</c:v>
                </c:pt>
                <c:pt idx="139">
                  <c:v>80.914000000000001</c:v>
                </c:pt>
                <c:pt idx="140">
                  <c:v>80.948999999999998</c:v>
                </c:pt>
                <c:pt idx="141">
                  <c:v>81.042000000000002</c:v>
                </c:pt>
                <c:pt idx="142">
                  <c:v>81.076999999999998</c:v>
                </c:pt>
                <c:pt idx="143">
                  <c:v>81.134</c:v>
                </c:pt>
                <c:pt idx="144">
                  <c:v>81.210999999999999</c:v>
                </c:pt>
                <c:pt idx="145">
                  <c:v>81.210999999999999</c:v>
                </c:pt>
                <c:pt idx="146">
                  <c:v>81.248000000000005</c:v>
                </c:pt>
                <c:pt idx="147">
                  <c:v>81.34</c:v>
                </c:pt>
                <c:pt idx="148">
                  <c:v>81.343000000000004</c:v>
                </c:pt>
                <c:pt idx="149">
                  <c:v>81.525099999999995</c:v>
                </c:pt>
                <c:pt idx="150">
                  <c:v>81.655100000000004</c:v>
                </c:pt>
                <c:pt idx="151">
                  <c:v>81.823099999999997</c:v>
                </c:pt>
                <c:pt idx="152">
                  <c:v>81.943100000000001</c:v>
                </c:pt>
                <c:pt idx="153">
                  <c:v>82.020099999999999</c:v>
                </c:pt>
                <c:pt idx="154">
                  <c:v>82.085099999999997</c:v>
                </c:pt>
                <c:pt idx="155">
                  <c:v>82.208100000000002</c:v>
                </c:pt>
                <c:pt idx="156">
                  <c:v>82.315200000000004</c:v>
                </c:pt>
                <c:pt idx="157">
                  <c:v>82.508200000000002</c:v>
                </c:pt>
                <c:pt idx="158">
                  <c:v>82.618200000000002</c:v>
                </c:pt>
                <c:pt idx="159">
                  <c:v>82.672200000000004</c:v>
                </c:pt>
                <c:pt idx="160">
                  <c:v>82.6952</c:v>
                </c:pt>
                <c:pt idx="161">
                  <c:v>82.774199999999993</c:v>
                </c:pt>
                <c:pt idx="162">
                  <c:v>82.933199999999999</c:v>
                </c:pt>
                <c:pt idx="163">
                  <c:v>83.024199999999993</c:v>
                </c:pt>
                <c:pt idx="164">
                  <c:v>83.155299999999997</c:v>
                </c:pt>
                <c:pt idx="165">
                  <c:v>83.344300000000004</c:v>
                </c:pt>
                <c:pt idx="166">
                  <c:v>83.437299999999993</c:v>
                </c:pt>
                <c:pt idx="167">
                  <c:v>83.559299999999993</c:v>
                </c:pt>
                <c:pt idx="168">
                  <c:v>83.570300000000003</c:v>
                </c:pt>
                <c:pt idx="169">
                  <c:v>83.635300000000001</c:v>
                </c:pt>
                <c:pt idx="170">
                  <c:v>83.641300000000001</c:v>
                </c:pt>
                <c:pt idx="171">
                  <c:v>83.647300000000001</c:v>
                </c:pt>
                <c:pt idx="172">
                  <c:v>83.654300000000006</c:v>
                </c:pt>
                <c:pt idx="173">
                  <c:v>83.660300000000007</c:v>
                </c:pt>
                <c:pt idx="174">
                  <c:v>83.666300000000007</c:v>
                </c:pt>
                <c:pt idx="175">
                  <c:v>83.672300000000007</c:v>
                </c:pt>
                <c:pt idx="176">
                  <c:v>83.683300000000003</c:v>
                </c:pt>
                <c:pt idx="177">
                  <c:v>83.689300000000003</c:v>
                </c:pt>
                <c:pt idx="178">
                  <c:v>83.699299999999994</c:v>
                </c:pt>
                <c:pt idx="179">
                  <c:v>83.704300000000003</c:v>
                </c:pt>
                <c:pt idx="180">
                  <c:v>83.707300000000004</c:v>
                </c:pt>
                <c:pt idx="181">
                  <c:v>83.709299999999999</c:v>
                </c:pt>
                <c:pt idx="182">
                  <c:v>83.711299999999994</c:v>
                </c:pt>
                <c:pt idx="183">
                  <c:v>83.717299999999994</c:v>
                </c:pt>
                <c:pt idx="184">
                  <c:v>83.719300000000004</c:v>
                </c:pt>
                <c:pt idx="185">
                  <c:v>83.723299999999995</c:v>
                </c:pt>
                <c:pt idx="186">
                  <c:v>83.729299999999995</c:v>
                </c:pt>
                <c:pt idx="187">
                  <c:v>83.7333</c:v>
                </c:pt>
                <c:pt idx="188">
                  <c:v>83.7423</c:v>
                </c:pt>
                <c:pt idx="189">
                  <c:v>83.743300000000005</c:v>
                </c:pt>
                <c:pt idx="190">
                  <c:v>83.7453</c:v>
                </c:pt>
                <c:pt idx="191">
                  <c:v>83.7453</c:v>
                </c:pt>
                <c:pt idx="192">
                  <c:v>83.746300000000005</c:v>
                </c:pt>
                <c:pt idx="193">
                  <c:v>83.7483</c:v>
                </c:pt>
                <c:pt idx="194">
                  <c:v>83.7483</c:v>
                </c:pt>
                <c:pt idx="195">
                  <c:v>83.751300000000001</c:v>
                </c:pt>
                <c:pt idx="196">
                  <c:v>83.752300000000005</c:v>
                </c:pt>
                <c:pt idx="197">
                  <c:v>83.753299999999996</c:v>
                </c:pt>
                <c:pt idx="198">
                  <c:v>83.754300000000001</c:v>
                </c:pt>
                <c:pt idx="199">
                  <c:v>83.754300000000001</c:v>
                </c:pt>
                <c:pt idx="200">
                  <c:v>83.754300000000001</c:v>
                </c:pt>
                <c:pt idx="201">
                  <c:v>83.754300000000001</c:v>
                </c:pt>
                <c:pt idx="202">
                  <c:v>83.755300000000005</c:v>
                </c:pt>
                <c:pt idx="203">
                  <c:v>83.755300000000005</c:v>
                </c:pt>
                <c:pt idx="204">
                  <c:v>83.755300000000005</c:v>
                </c:pt>
                <c:pt idx="205">
                  <c:v>25.509499999999999</c:v>
                </c:pt>
                <c:pt idx="206">
                  <c:v>26.0656</c:v>
                </c:pt>
                <c:pt idx="207">
                  <c:v>27.5258</c:v>
                </c:pt>
                <c:pt idx="208">
                  <c:v>27.601800000000001</c:v>
                </c:pt>
                <c:pt idx="209">
                  <c:v>29.100100000000001</c:v>
                </c:pt>
                <c:pt idx="210">
                  <c:v>30.401299999999999</c:v>
                </c:pt>
                <c:pt idx="211">
                  <c:v>32.147500000000001</c:v>
                </c:pt>
                <c:pt idx="212">
                  <c:v>33.931800000000003</c:v>
                </c:pt>
                <c:pt idx="213">
                  <c:v>34.978999999999999</c:v>
                </c:pt>
                <c:pt idx="214">
                  <c:v>36.805300000000003</c:v>
                </c:pt>
                <c:pt idx="215">
                  <c:v>38.709499999999998</c:v>
                </c:pt>
                <c:pt idx="216">
                  <c:v>41.874000000000002</c:v>
                </c:pt>
                <c:pt idx="217">
                  <c:v>42.772100000000002</c:v>
                </c:pt>
                <c:pt idx="218">
                  <c:v>43.163200000000003</c:v>
                </c:pt>
                <c:pt idx="219">
                  <c:v>44.018300000000004</c:v>
                </c:pt>
                <c:pt idx="220">
                  <c:v>44.810400000000001</c:v>
                </c:pt>
                <c:pt idx="221">
                  <c:v>45.4955</c:v>
                </c:pt>
                <c:pt idx="222">
                  <c:v>45.932600000000001</c:v>
                </c:pt>
                <c:pt idx="223">
                  <c:v>47.742800000000003</c:v>
                </c:pt>
                <c:pt idx="224">
                  <c:v>47.848799999999997</c:v>
                </c:pt>
                <c:pt idx="225">
                  <c:v>50.022100000000002</c:v>
                </c:pt>
                <c:pt idx="226">
                  <c:v>52.4925</c:v>
                </c:pt>
                <c:pt idx="227">
                  <c:v>56.613</c:v>
                </c:pt>
                <c:pt idx="228">
                  <c:v>58.100200000000001</c:v>
                </c:pt>
                <c:pt idx="229">
                  <c:v>58.813299999999998</c:v>
                </c:pt>
                <c:pt idx="230">
                  <c:v>59.448399999999999</c:v>
                </c:pt>
                <c:pt idx="231">
                  <c:v>61.526600000000002</c:v>
                </c:pt>
                <c:pt idx="232">
                  <c:v>62.5578</c:v>
                </c:pt>
                <c:pt idx="233">
                  <c:v>63.561900000000001</c:v>
                </c:pt>
                <c:pt idx="234">
                  <c:v>63.759900000000002</c:v>
                </c:pt>
                <c:pt idx="235">
                  <c:v>64.317999999999998</c:v>
                </c:pt>
                <c:pt idx="236">
                  <c:v>64.643000000000001</c:v>
                </c:pt>
                <c:pt idx="237">
                  <c:v>65.086100000000002</c:v>
                </c:pt>
                <c:pt idx="238">
                  <c:v>65.808199999999999</c:v>
                </c:pt>
                <c:pt idx="239">
                  <c:v>66.184200000000004</c:v>
                </c:pt>
                <c:pt idx="240">
                  <c:v>66.592299999999994</c:v>
                </c:pt>
                <c:pt idx="241">
                  <c:v>66.783299999999997</c:v>
                </c:pt>
                <c:pt idx="242">
                  <c:v>67.403400000000005</c:v>
                </c:pt>
                <c:pt idx="243">
                  <c:v>67.741399999999999</c:v>
                </c:pt>
                <c:pt idx="244">
                  <c:v>67.998400000000004</c:v>
                </c:pt>
                <c:pt idx="245">
                  <c:v>68.112499999999997</c:v>
                </c:pt>
                <c:pt idx="246">
                  <c:v>68.649500000000003</c:v>
                </c:pt>
                <c:pt idx="247">
                  <c:v>69.2256</c:v>
                </c:pt>
                <c:pt idx="248">
                  <c:v>69.566599999999994</c:v>
                </c:pt>
                <c:pt idx="249">
                  <c:v>69.873699999999999</c:v>
                </c:pt>
                <c:pt idx="250">
                  <c:v>69.892700000000005</c:v>
                </c:pt>
                <c:pt idx="251">
                  <c:v>70.292699999999996</c:v>
                </c:pt>
                <c:pt idx="252">
                  <c:v>70.6798</c:v>
                </c:pt>
                <c:pt idx="253">
                  <c:v>71.197800000000001</c:v>
                </c:pt>
                <c:pt idx="254">
                  <c:v>71.5959</c:v>
                </c:pt>
                <c:pt idx="255">
                  <c:v>72.019900000000007</c:v>
                </c:pt>
                <c:pt idx="256">
                  <c:v>72.725999999999999</c:v>
                </c:pt>
                <c:pt idx="257">
                  <c:v>73.145099999999999</c:v>
                </c:pt>
                <c:pt idx="258">
                  <c:v>74.007199999999997</c:v>
                </c:pt>
                <c:pt idx="259">
                  <c:v>74.293199999999999</c:v>
                </c:pt>
                <c:pt idx="260">
                  <c:v>74.6203</c:v>
                </c:pt>
                <c:pt idx="261">
                  <c:v>75.390299999999996</c:v>
                </c:pt>
                <c:pt idx="262">
                  <c:v>75.923400000000001</c:v>
                </c:pt>
                <c:pt idx="263">
                  <c:v>76.233400000000003</c:v>
                </c:pt>
                <c:pt idx="264">
                  <c:v>76.451499999999996</c:v>
                </c:pt>
                <c:pt idx="265">
                  <c:v>76.991500000000002</c:v>
                </c:pt>
                <c:pt idx="266">
                  <c:v>77.470600000000005</c:v>
                </c:pt>
                <c:pt idx="267">
                  <c:v>77.899600000000007</c:v>
                </c:pt>
                <c:pt idx="268">
                  <c:v>78.406700000000001</c:v>
                </c:pt>
                <c:pt idx="269">
                  <c:v>78.865799999999993</c:v>
                </c:pt>
                <c:pt idx="270">
                  <c:v>79.0458</c:v>
                </c:pt>
                <c:pt idx="271">
                  <c:v>79.294799999999995</c:v>
                </c:pt>
                <c:pt idx="272">
                  <c:v>79.654899999999998</c:v>
                </c:pt>
                <c:pt idx="273">
                  <c:v>79.954899999999995</c:v>
                </c:pt>
                <c:pt idx="274">
                  <c:v>80.245900000000006</c:v>
                </c:pt>
                <c:pt idx="275">
                  <c:v>80.805000000000007</c:v>
                </c:pt>
                <c:pt idx="276">
                  <c:v>81.162999999999997</c:v>
                </c:pt>
                <c:pt idx="277">
                  <c:v>81.674099999999996</c:v>
                </c:pt>
                <c:pt idx="278">
                  <c:v>82.274199999999993</c:v>
                </c:pt>
                <c:pt idx="279">
                  <c:v>82.669200000000004</c:v>
                </c:pt>
                <c:pt idx="280">
                  <c:v>82.750200000000007</c:v>
                </c:pt>
                <c:pt idx="281">
                  <c:v>83.002200000000002</c:v>
                </c:pt>
                <c:pt idx="282">
                  <c:v>83.420299999999997</c:v>
                </c:pt>
                <c:pt idx="283">
                  <c:v>83.738299999999995</c:v>
                </c:pt>
                <c:pt idx="284">
                  <c:v>84.136399999999995</c:v>
                </c:pt>
                <c:pt idx="285">
                  <c:v>84.503399999999999</c:v>
                </c:pt>
                <c:pt idx="286">
                  <c:v>71.588399999999993</c:v>
                </c:pt>
                <c:pt idx="287">
                  <c:v>71.691400000000002</c:v>
                </c:pt>
                <c:pt idx="288">
                  <c:v>71.691400000000002</c:v>
                </c:pt>
                <c:pt idx="289">
                  <c:v>71.897300000000001</c:v>
                </c:pt>
                <c:pt idx="290">
                  <c:v>71.897300000000001</c:v>
                </c:pt>
                <c:pt idx="291">
                  <c:v>71.897300000000001</c:v>
                </c:pt>
                <c:pt idx="292">
                  <c:v>73.130499999999998</c:v>
                </c:pt>
                <c:pt idx="293">
                  <c:v>73.540599999999998</c:v>
                </c:pt>
                <c:pt idx="294">
                  <c:v>75.2791</c:v>
                </c:pt>
                <c:pt idx="295">
                  <c:v>75.0749</c:v>
                </c:pt>
                <c:pt idx="296">
                  <c:v>75.177000000000007</c:v>
                </c:pt>
                <c:pt idx="297">
                  <c:v>77.214399999999998</c:v>
                </c:pt>
                <c:pt idx="298">
                  <c:v>77.214399999999998</c:v>
                </c:pt>
                <c:pt idx="299">
                  <c:v>81.5702</c:v>
                </c:pt>
                <c:pt idx="300">
                  <c:v>81.5702</c:v>
                </c:pt>
                <c:pt idx="301">
                  <c:v>81.671099999999996</c:v>
                </c:pt>
                <c:pt idx="302">
                  <c:v>83.486500000000007</c:v>
                </c:pt>
                <c:pt idx="303">
                  <c:v>83.687899999999999</c:v>
                </c:pt>
                <c:pt idx="304">
                  <c:v>83.687899999999999</c:v>
                </c:pt>
                <c:pt idx="305">
                  <c:v>83.587199999999996</c:v>
                </c:pt>
                <c:pt idx="306">
                  <c:v>81.5702</c:v>
                </c:pt>
                <c:pt idx="307">
                  <c:v>77.316100000000006</c:v>
                </c:pt>
                <c:pt idx="308">
                  <c:v>71.588399999999993</c:v>
                </c:pt>
                <c:pt idx="309">
                  <c:v>77.316100000000006</c:v>
                </c:pt>
                <c:pt idx="310">
                  <c:v>77.316100000000006</c:v>
                </c:pt>
                <c:pt idx="311">
                  <c:v>83.737300000000005</c:v>
                </c:pt>
                <c:pt idx="312">
                  <c:v>83.674300000000002</c:v>
                </c:pt>
                <c:pt idx="313">
                  <c:v>83.674300000000002</c:v>
                </c:pt>
                <c:pt idx="314">
                  <c:v>83.664299999999997</c:v>
                </c:pt>
                <c:pt idx="315">
                  <c:v>83.603300000000004</c:v>
                </c:pt>
                <c:pt idx="316">
                  <c:v>83.6023</c:v>
                </c:pt>
                <c:pt idx="317">
                  <c:v>83.573300000000003</c:v>
                </c:pt>
                <c:pt idx="318">
                  <c:v>83.504300000000001</c:v>
                </c:pt>
                <c:pt idx="319">
                  <c:v>83.484300000000005</c:v>
                </c:pt>
                <c:pt idx="320">
                  <c:v>83.368300000000005</c:v>
                </c:pt>
                <c:pt idx="321">
                  <c:v>83.302300000000002</c:v>
                </c:pt>
                <c:pt idx="322">
                  <c:v>83.2423</c:v>
                </c:pt>
                <c:pt idx="323">
                  <c:v>83.143299999999996</c:v>
                </c:pt>
                <c:pt idx="324">
                  <c:v>83.131299999999996</c:v>
                </c:pt>
                <c:pt idx="325">
                  <c:v>83.131299999999996</c:v>
                </c:pt>
                <c:pt idx="326">
                  <c:v>82.996200000000002</c:v>
                </c:pt>
                <c:pt idx="327">
                  <c:v>82.852199999999996</c:v>
                </c:pt>
                <c:pt idx="328">
                  <c:v>82.678200000000004</c:v>
                </c:pt>
                <c:pt idx="329">
                  <c:v>82.544200000000004</c:v>
                </c:pt>
                <c:pt idx="330">
                  <c:v>82.234200000000001</c:v>
                </c:pt>
                <c:pt idx="331">
                  <c:v>81.954099999999997</c:v>
                </c:pt>
                <c:pt idx="332">
                  <c:v>81.892099999999999</c:v>
                </c:pt>
                <c:pt idx="333">
                  <c:v>81.735100000000003</c:v>
                </c:pt>
                <c:pt idx="334">
                  <c:v>81.518100000000004</c:v>
                </c:pt>
                <c:pt idx="335">
                  <c:v>81.517099999999999</c:v>
                </c:pt>
                <c:pt idx="336">
                  <c:v>81.517099999999999</c:v>
                </c:pt>
                <c:pt idx="337">
                  <c:v>81.515100000000004</c:v>
                </c:pt>
                <c:pt idx="338">
                  <c:v>81.266999999999996</c:v>
                </c:pt>
                <c:pt idx="339">
                  <c:v>80.995999999999995</c:v>
                </c:pt>
                <c:pt idx="340">
                  <c:v>80.748000000000005</c:v>
                </c:pt>
                <c:pt idx="341">
                  <c:v>80.431899999999999</c:v>
                </c:pt>
                <c:pt idx="342">
                  <c:v>80.2179</c:v>
                </c:pt>
                <c:pt idx="343">
                  <c:v>79.997900000000001</c:v>
                </c:pt>
                <c:pt idx="344">
                  <c:v>79.997900000000001</c:v>
                </c:pt>
                <c:pt idx="345">
                  <c:v>79.671899999999994</c:v>
                </c:pt>
                <c:pt idx="346">
                  <c:v>79.640900000000002</c:v>
                </c:pt>
                <c:pt idx="347">
                  <c:v>79.638900000000007</c:v>
                </c:pt>
                <c:pt idx="348">
                  <c:v>79.634799999999998</c:v>
                </c:pt>
                <c:pt idx="349">
                  <c:v>79.470799999999997</c:v>
                </c:pt>
                <c:pt idx="350">
                  <c:v>79.127799999999993</c:v>
                </c:pt>
                <c:pt idx="351">
                  <c:v>79.127799999999993</c:v>
                </c:pt>
                <c:pt idx="352">
                  <c:v>78.883799999999994</c:v>
                </c:pt>
                <c:pt idx="353">
                  <c:v>78.6267</c:v>
                </c:pt>
                <c:pt idx="354">
                  <c:v>78.302700000000002</c:v>
                </c:pt>
                <c:pt idx="355">
                  <c:v>78.040700000000001</c:v>
                </c:pt>
                <c:pt idx="356">
                  <c:v>77.993700000000004</c:v>
                </c:pt>
                <c:pt idx="357">
                  <c:v>77.736599999999996</c:v>
                </c:pt>
                <c:pt idx="358">
                  <c:v>77.729600000000005</c:v>
                </c:pt>
                <c:pt idx="359">
                  <c:v>77.579599999999999</c:v>
                </c:pt>
                <c:pt idx="360">
                  <c:v>77.579599999999999</c:v>
                </c:pt>
                <c:pt idx="361">
                  <c:v>77.354600000000005</c:v>
                </c:pt>
                <c:pt idx="362">
                  <c:v>77.3536</c:v>
                </c:pt>
                <c:pt idx="363">
                  <c:v>77.3536</c:v>
                </c:pt>
                <c:pt idx="364">
                  <c:v>77.168599999999998</c:v>
                </c:pt>
                <c:pt idx="365">
                  <c:v>77.168599999999998</c:v>
                </c:pt>
                <c:pt idx="366">
                  <c:v>76.957499999999996</c:v>
                </c:pt>
                <c:pt idx="367">
                  <c:v>76.901499999999999</c:v>
                </c:pt>
                <c:pt idx="368">
                  <c:v>76.774500000000003</c:v>
                </c:pt>
                <c:pt idx="369">
                  <c:v>76.641499999999994</c:v>
                </c:pt>
                <c:pt idx="370">
                  <c:v>76.436499999999995</c:v>
                </c:pt>
                <c:pt idx="371">
                  <c:v>76.418499999999995</c:v>
                </c:pt>
                <c:pt idx="372">
                  <c:v>76.417500000000004</c:v>
                </c:pt>
                <c:pt idx="373">
                  <c:v>76.402500000000003</c:v>
                </c:pt>
                <c:pt idx="374">
                  <c:v>76.257400000000004</c:v>
                </c:pt>
                <c:pt idx="375">
                  <c:v>75.987399999999994</c:v>
                </c:pt>
                <c:pt idx="376">
                  <c:v>75.517399999999995</c:v>
                </c:pt>
                <c:pt idx="377">
                  <c:v>75.175299999999993</c:v>
                </c:pt>
                <c:pt idx="378">
                  <c:v>75.085300000000004</c:v>
                </c:pt>
                <c:pt idx="379">
                  <c:v>75.072299999999998</c:v>
                </c:pt>
                <c:pt idx="380">
                  <c:v>74.965299999999999</c:v>
                </c:pt>
                <c:pt idx="381">
                  <c:v>74.965299999999999</c:v>
                </c:pt>
                <c:pt idx="382">
                  <c:v>90.909099999999995</c:v>
                </c:pt>
                <c:pt idx="383">
                  <c:v>90.409099999999995</c:v>
                </c:pt>
                <c:pt idx="384">
                  <c:v>89.509</c:v>
                </c:pt>
                <c:pt idx="385">
                  <c:v>88.908900000000003</c:v>
                </c:pt>
                <c:pt idx="386">
                  <c:v>88.208799999999997</c:v>
                </c:pt>
                <c:pt idx="387">
                  <c:v>87.208699999999993</c:v>
                </c:pt>
                <c:pt idx="388">
                  <c:v>86.108599999999996</c:v>
                </c:pt>
                <c:pt idx="389">
                  <c:v>84.708399999999997</c:v>
                </c:pt>
                <c:pt idx="390">
                  <c:v>84.308400000000006</c:v>
                </c:pt>
                <c:pt idx="391">
                  <c:v>83.308300000000003</c:v>
                </c:pt>
                <c:pt idx="392">
                  <c:v>82.508200000000002</c:v>
                </c:pt>
                <c:pt idx="393">
                  <c:v>81.708100000000002</c:v>
                </c:pt>
                <c:pt idx="394">
                  <c:v>80.808000000000007</c:v>
                </c:pt>
              </c:numCache>
            </c:numRef>
          </c:xVal>
          <c:yVal>
            <c:numRef>
              <c:f>'Final fit'!$AE$17:$AE$411</c:f>
              <c:numCache>
                <c:formatCode>0.0000</c:formatCode>
                <c:ptCount val="395"/>
                <c:pt idx="0">
                  <c:v>1.7045299999999999E-2</c:v>
                </c:pt>
                <c:pt idx="1">
                  <c:v>1.7823899999999997E-2</c:v>
                </c:pt>
                <c:pt idx="2">
                  <c:v>1.8470500000000001E-2</c:v>
                </c:pt>
                <c:pt idx="3">
                  <c:v>1.9307700000000001E-2</c:v>
                </c:pt>
                <c:pt idx="4">
                  <c:v>2.0116999999999999E-2</c:v>
                </c:pt>
                <c:pt idx="5">
                  <c:v>2.0986299999999999E-2</c:v>
                </c:pt>
                <c:pt idx="6">
                  <c:v>2.19262E-2</c:v>
                </c:pt>
                <c:pt idx="7">
                  <c:v>2.27821E-2</c:v>
                </c:pt>
                <c:pt idx="8">
                  <c:v>2.3699400000000002E-2</c:v>
                </c:pt>
                <c:pt idx="9">
                  <c:v>2.4735299999999998E-2</c:v>
                </c:pt>
                <c:pt idx="10">
                  <c:v>2.5799199999999998E-2</c:v>
                </c:pt>
                <c:pt idx="11">
                  <c:v>2.6833800000000001E-2</c:v>
                </c:pt>
                <c:pt idx="12">
                  <c:v>2.7970999999999999E-2</c:v>
                </c:pt>
                <c:pt idx="13">
                  <c:v>2.92456E-2</c:v>
                </c:pt>
                <c:pt idx="14">
                  <c:v>3.0457499999999998E-2</c:v>
                </c:pt>
                <c:pt idx="15">
                  <c:v>3.1930699999999999E-2</c:v>
                </c:pt>
                <c:pt idx="16">
                  <c:v>3.32813E-2</c:v>
                </c:pt>
                <c:pt idx="17">
                  <c:v>3.4557200000000003E-2</c:v>
                </c:pt>
                <c:pt idx="18">
                  <c:v>3.58664E-2</c:v>
                </c:pt>
                <c:pt idx="19">
                  <c:v>3.7348899999999997E-2</c:v>
                </c:pt>
                <c:pt idx="20">
                  <c:v>3.8864800000000005E-2</c:v>
                </c:pt>
                <c:pt idx="21">
                  <c:v>4.0319399999999998E-2</c:v>
                </c:pt>
                <c:pt idx="22">
                  <c:v>4.1864600000000002E-2</c:v>
                </c:pt>
                <c:pt idx="23">
                  <c:v>4.3803099999999998E-2</c:v>
                </c:pt>
                <c:pt idx="24">
                  <c:v>4.5886899999999994E-2</c:v>
                </c:pt>
                <c:pt idx="25">
                  <c:v>4.7830699999999997E-2</c:v>
                </c:pt>
                <c:pt idx="26">
                  <c:v>4.9643900000000005E-2</c:v>
                </c:pt>
                <c:pt idx="27">
                  <c:v>5.1234399999999999E-2</c:v>
                </c:pt>
                <c:pt idx="28">
                  <c:v>5.3141000000000001E-2</c:v>
                </c:pt>
                <c:pt idx="29">
                  <c:v>5.5000799999999996E-2</c:v>
                </c:pt>
                <c:pt idx="30">
                  <c:v>5.60101E-2</c:v>
                </c:pt>
                <c:pt idx="31">
                  <c:v>5.8040599999999998E-2</c:v>
                </c:pt>
                <c:pt idx="32">
                  <c:v>6.0139000000000005E-2</c:v>
                </c:pt>
                <c:pt idx="33">
                  <c:v>6.3393400000000003E-2</c:v>
                </c:pt>
                <c:pt idx="34">
                  <c:v>6.568389999999999E-2</c:v>
                </c:pt>
                <c:pt idx="35">
                  <c:v>6.7941100000000004E-2</c:v>
                </c:pt>
                <c:pt idx="36">
                  <c:v>6.8233000000000002E-2</c:v>
                </c:pt>
                <c:pt idx="37">
                  <c:v>6.8522400000000011E-2</c:v>
                </c:pt>
                <c:pt idx="38">
                  <c:v>6.8907700000000002E-2</c:v>
                </c:pt>
                <c:pt idx="39">
                  <c:v>3.2983862799999997E-3</c:v>
                </c:pt>
                <c:pt idx="40">
                  <c:v>3.5530312999999996E-3</c:v>
                </c:pt>
                <c:pt idx="41">
                  <c:v>4.7062665999999991E-3</c:v>
                </c:pt>
                <c:pt idx="42">
                  <c:v>5.3755430399999998E-3</c:v>
                </c:pt>
                <c:pt idx="43">
                  <c:v>6.0101557600000001E-3</c:v>
                </c:pt>
                <c:pt idx="44">
                  <c:v>7.0127371999999999E-3</c:v>
                </c:pt>
                <c:pt idx="45">
                  <c:v>7.3860387999999996E-3</c:v>
                </c:pt>
                <c:pt idx="46">
                  <c:v>9.1192248000000007E-3</c:v>
                </c:pt>
                <c:pt idx="47">
                  <c:v>1.040444888E-2</c:v>
                </c:pt>
                <c:pt idx="48">
                  <c:v>1.1786998019999998E-2</c:v>
                </c:pt>
                <c:pt idx="49">
                  <c:v>1.4209458759999998E-2</c:v>
                </c:pt>
                <c:pt idx="50">
                  <c:v>1.533203E-2</c:v>
                </c:pt>
                <c:pt idx="51">
                  <c:v>1.944768014E-2</c:v>
                </c:pt>
                <c:pt idx="52">
                  <c:v>1.9495676059999998E-2</c:v>
                </c:pt>
                <c:pt idx="53">
                  <c:v>2.509653328E-2</c:v>
                </c:pt>
                <c:pt idx="54">
                  <c:v>2.5308515260000001E-2</c:v>
                </c:pt>
                <c:pt idx="55">
                  <c:v>2.5988457459999999E-2</c:v>
                </c:pt>
                <c:pt idx="56">
                  <c:v>3.066272678E-2</c:v>
                </c:pt>
                <c:pt idx="57">
                  <c:v>3.7707461259999998E-2</c:v>
                </c:pt>
                <c:pt idx="58">
                  <c:v>3.792877578E-2</c:v>
                </c:pt>
                <c:pt idx="59">
                  <c:v>4.5697448719999999E-2</c:v>
                </c:pt>
                <c:pt idx="60">
                  <c:v>5.5889915619999994E-2</c:v>
                </c:pt>
                <c:pt idx="61">
                  <c:v>5.8231049940000001E-2</c:v>
                </c:pt>
                <c:pt idx="62">
                  <c:v>6.7252949680000007E-2</c:v>
                </c:pt>
                <c:pt idx="63">
                  <c:v>6.7288946619999984E-2</c:v>
                </c:pt>
                <c:pt idx="64">
                  <c:v>7.6926794000000001E-3</c:v>
                </c:pt>
                <c:pt idx="65">
                  <c:v>1.1132386999999999E-2</c:v>
                </c:pt>
                <c:pt idx="66">
                  <c:v>1.5798657000000001E-2</c:v>
                </c:pt>
                <c:pt idx="67">
                  <c:v>2.2011462199999998E-2</c:v>
                </c:pt>
                <c:pt idx="68">
                  <c:v>3.0144104199999997E-2</c:v>
                </c:pt>
                <c:pt idx="69">
                  <c:v>4.0636545599999997E-2</c:v>
                </c:pt>
                <c:pt idx="70">
                  <c:v>5.3995410000000001E-2</c:v>
                </c:pt>
                <c:pt idx="71">
                  <c:v>6.8754155400000003E-2</c:v>
                </c:pt>
                <c:pt idx="72">
                  <c:v>1.5878650199999999E-3</c:v>
                </c:pt>
                <c:pt idx="73">
                  <c:v>1.799847E-3</c:v>
                </c:pt>
                <c:pt idx="74">
                  <c:v>1.80917954E-3</c:v>
                </c:pt>
                <c:pt idx="75">
                  <c:v>1.8225117399999998E-3</c:v>
                </c:pt>
                <c:pt idx="76">
                  <c:v>1.8958388400000001E-3</c:v>
                </c:pt>
                <c:pt idx="77">
                  <c:v>1.9891642400000002E-3</c:v>
                </c:pt>
                <c:pt idx="78">
                  <c:v>2.1584831800000003E-3</c:v>
                </c:pt>
                <c:pt idx="79">
                  <c:v>2.2544750200000001E-3</c:v>
                </c:pt>
                <c:pt idx="80">
                  <c:v>2.3104702599999996E-3</c:v>
                </c:pt>
                <c:pt idx="81">
                  <c:v>2.5291183399999998E-3</c:v>
                </c:pt>
                <c:pt idx="82">
                  <c:v>2.7371006599999997E-3</c:v>
                </c:pt>
                <c:pt idx="83">
                  <c:v>2.9410833199999997E-3</c:v>
                </c:pt>
                <c:pt idx="84">
                  <c:v>2.9730805999999997E-3</c:v>
                </c:pt>
                <c:pt idx="85">
                  <c:v>3.0104107599999998E-3</c:v>
                </c:pt>
                <c:pt idx="86">
                  <c:v>3.2370581599999999E-3</c:v>
                </c:pt>
                <c:pt idx="87">
                  <c:v>3.3103852599999997E-3</c:v>
                </c:pt>
                <c:pt idx="88">
                  <c:v>3.6610221200000003E-3</c:v>
                </c:pt>
                <c:pt idx="89">
                  <c:v>3.7063516000000003E-3</c:v>
                </c:pt>
                <c:pt idx="90">
                  <c:v>3.7943441199999998E-3</c:v>
                </c:pt>
                <c:pt idx="91">
                  <c:v>3.9969935600000003E-3</c:v>
                </c:pt>
                <c:pt idx="92">
                  <c:v>4.1049843799999992E-3</c:v>
                </c:pt>
                <c:pt idx="93">
                  <c:v>4.1569799600000004E-3</c:v>
                </c:pt>
                <c:pt idx="94">
                  <c:v>4.6796021999999998E-3</c:v>
                </c:pt>
                <c:pt idx="95">
                  <c:v>4.9275811199999998E-3</c:v>
                </c:pt>
                <c:pt idx="96">
                  <c:v>4.9689109400000006E-3</c:v>
                </c:pt>
                <c:pt idx="97">
                  <c:v>5.0969000599999995E-3</c:v>
                </c:pt>
                <c:pt idx="98">
                  <c:v>5.1742268200000007E-3</c:v>
                </c:pt>
                <c:pt idx="99">
                  <c:v>5.1915586799999996E-3</c:v>
                </c:pt>
                <c:pt idx="100">
                  <c:v>5.4755345400000002E-3</c:v>
                </c:pt>
                <c:pt idx="101">
                  <c:v>5.5488616399999996E-3</c:v>
                </c:pt>
                <c:pt idx="102">
                  <c:v>5.9128306999999998E-3</c:v>
                </c:pt>
                <c:pt idx="103">
                  <c:v>6.1421445399999991E-3</c:v>
                </c:pt>
                <c:pt idx="104">
                  <c:v>6.5887732399999999E-3</c:v>
                </c:pt>
                <c:pt idx="105">
                  <c:v>6.6834318600000001E-3</c:v>
                </c:pt>
                <c:pt idx="106">
                  <c:v>6.8034216599999996E-3</c:v>
                </c:pt>
                <c:pt idx="107">
                  <c:v>7.62201874E-3</c:v>
                </c:pt>
                <c:pt idx="108">
                  <c:v>8.1659725000000002E-3</c:v>
                </c:pt>
                <c:pt idx="109">
                  <c:v>8.4472819200000007E-3</c:v>
                </c:pt>
                <c:pt idx="110">
                  <c:v>8.5379408800000008E-3</c:v>
                </c:pt>
                <c:pt idx="111">
                  <c:v>9.4618623400000001E-3</c:v>
                </c:pt>
                <c:pt idx="112">
                  <c:v>9.8524957999999996E-3</c:v>
                </c:pt>
                <c:pt idx="113">
                  <c:v>1.0153803519999999E-2</c:v>
                </c:pt>
                <c:pt idx="114">
                  <c:v>1.0789749460000001E-2</c:v>
                </c:pt>
                <c:pt idx="115">
                  <c:v>1.174166854E-2</c:v>
                </c:pt>
                <c:pt idx="116">
                  <c:v>1.2413611419999998E-2</c:v>
                </c:pt>
                <c:pt idx="117">
                  <c:v>1.2841575039999999E-2</c:v>
                </c:pt>
                <c:pt idx="118">
                  <c:v>1.4541430539999999E-2</c:v>
                </c:pt>
                <c:pt idx="119">
                  <c:v>1.5560010619999998E-2</c:v>
                </c:pt>
                <c:pt idx="120">
                  <c:v>1.5654669240000002E-2</c:v>
                </c:pt>
                <c:pt idx="121">
                  <c:v>1.614929386E-2</c:v>
                </c:pt>
                <c:pt idx="122">
                  <c:v>1.7267865440000002E-2</c:v>
                </c:pt>
                <c:pt idx="123">
                  <c:v>1.8675745760000001E-2</c:v>
                </c:pt>
                <c:pt idx="124">
                  <c:v>1.8995718559999996E-2</c:v>
                </c:pt>
                <c:pt idx="125">
                  <c:v>1.9450346579999996E-2</c:v>
                </c:pt>
                <c:pt idx="126">
                  <c:v>2.5523163679999999E-2</c:v>
                </c:pt>
                <c:pt idx="127">
                  <c:v>2.7025702620000001E-2</c:v>
                </c:pt>
                <c:pt idx="128">
                  <c:v>3.0361419059999999E-2</c:v>
                </c:pt>
                <c:pt idx="129">
                  <c:v>3.1360000839999999E-2</c:v>
                </c:pt>
                <c:pt idx="130">
                  <c:v>3.4966360939999996E-2</c:v>
                </c:pt>
                <c:pt idx="131">
                  <c:v>3.5053020240000003E-2</c:v>
                </c:pt>
                <c:pt idx="132">
                  <c:v>3.6922194679999999E-2</c:v>
                </c:pt>
                <c:pt idx="133">
                  <c:v>3.7435484380000002E-2</c:v>
                </c:pt>
                <c:pt idx="134">
                  <c:v>4.0156586399999993E-2</c:v>
                </c:pt>
                <c:pt idx="135">
                  <c:v>4.1119171240000002E-2</c:v>
                </c:pt>
                <c:pt idx="136">
                  <c:v>4.2451058020000002E-2</c:v>
                </c:pt>
                <c:pt idx="137">
                  <c:v>4.40162583E-2</c:v>
                </c:pt>
                <c:pt idx="138">
                  <c:v>4.457087782E-2</c:v>
                </c:pt>
                <c:pt idx="139">
                  <c:v>4.5690782619999995E-2</c:v>
                </c:pt>
                <c:pt idx="140">
                  <c:v>4.5924096119999994E-2</c:v>
                </c:pt>
                <c:pt idx="141">
                  <c:v>4.6550709520000004E-2</c:v>
                </c:pt>
                <c:pt idx="142">
                  <c:v>4.6786689459999996E-2</c:v>
                </c:pt>
                <c:pt idx="143">
                  <c:v>4.7178656140000004E-2</c:v>
                </c:pt>
                <c:pt idx="144">
                  <c:v>4.7707944479999993E-2</c:v>
                </c:pt>
                <c:pt idx="145">
                  <c:v>4.771061092E-2</c:v>
                </c:pt>
                <c:pt idx="146">
                  <c:v>4.7963922719999996E-2</c:v>
                </c:pt>
                <c:pt idx="147">
                  <c:v>4.8606534759999993E-2</c:v>
                </c:pt>
                <c:pt idx="148">
                  <c:v>4.8630532720000001E-2</c:v>
                </c:pt>
                <c:pt idx="149">
                  <c:v>4.9925089339999999E-2</c:v>
                </c:pt>
                <c:pt idx="150">
                  <c:v>5.0873008759999998E-2</c:v>
                </c:pt>
                <c:pt idx="151">
                  <c:v>5.210757047999999E-2</c:v>
                </c:pt>
                <c:pt idx="152">
                  <c:v>5.3012826859999994E-2</c:v>
                </c:pt>
                <c:pt idx="153">
                  <c:v>5.3602110099999996E-2</c:v>
                </c:pt>
                <c:pt idx="154">
                  <c:v>5.4100734380000001E-2</c:v>
                </c:pt>
                <c:pt idx="155">
                  <c:v>5.5052653460000003E-2</c:v>
                </c:pt>
                <c:pt idx="156">
                  <c:v>5.5899248159999991E-2</c:v>
                </c:pt>
                <c:pt idx="157">
                  <c:v>5.7441783699999999E-2</c:v>
                </c:pt>
                <c:pt idx="158">
                  <c:v>5.8336374319999995E-2</c:v>
                </c:pt>
                <c:pt idx="159">
                  <c:v>5.8784336239999999E-2</c:v>
                </c:pt>
                <c:pt idx="160">
                  <c:v>5.8977653140000003E-2</c:v>
                </c:pt>
                <c:pt idx="161">
                  <c:v>5.9634930599999997E-2</c:v>
                </c:pt>
                <c:pt idx="162">
                  <c:v>6.097614992E-2</c:v>
                </c:pt>
                <c:pt idx="163">
                  <c:v>6.1761416499999992E-2</c:v>
                </c:pt>
                <c:pt idx="164">
                  <c:v>6.2899986379999995E-2</c:v>
                </c:pt>
                <c:pt idx="165">
                  <c:v>6.456917781999999E-2</c:v>
                </c:pt>
                <c:pt idx="166">
                  <c:v>6.5413106079999991E-2</c:v>
                </c:pt>
                <c:pt idx="167">
                  <c:v>6.651967868E-2</c:v>
                </c:pt>
                <c:pt idx="168">
                  <c:v>6.662100339999999E-2</c:v>
                </c:pt>
                <c:pt idx="169">
                  <c:v>6.7222285619999989E-2</c:v>
                </c:pt>
                <c:pt idx="170">
                  <c:v>6.7280947299999991E-2</c:v>
                </c:pt>
                <c:pt idx="171">
                  <c:v>6.7339608979999993E-2</c:v>
                </c:pt>
                <c:pt idx="172">
                  <c:v>6.7400937099999988E-2</c:v>
                </c:pt>
                <c:pt idx="173">
                  <c:v>6.7454265899999991E-2</c:v>
                </c:pt>
                <c:pt idx="174">
                  <c:v>6.751559402E-2</c:v>
                </c:pt>
                <c:pt idx="175">
                  <c:v>6.7568922820000002E-2</c:v>
                </c:pt>
                <c:pt idx="176">
                  <c:v>6.7670247539999992E-2</c:v>
                </c:pt>
                <c:pt idx="177">
                  <c:v>6.7724909560000005E-2</c:v>
                </c:pt>
                <c:pt idx="178">
                  <c:v>6.7818234960000001E-2</c:v>
                </c:pt>
                <c:pt idx="179">
                  <c:v>6.7870230539999993E-2</c:v>
                </c:pt>
                <c:pt idx="180">
                  <c:v>6.7892895280000004E-2</c:v>
                </c:pt>
                <c:pt idx="181">
                  <c:v>6.7918226459999995E-2</c:v>
                </c:pt>
                <c:pt idx="182">
                  <c:v>6.7935558319999992E-2</c:v>
                </c:pt>
                <c:pt idx="183">
                  <c:v>6.7994219999999994E-2</c:v>
                </c:pt>
                <c:pt idx="184">
                  <c:v>6.8011551859999991E-2</c:v>
                </c:pt>
                <c:pt idx="185">
                  <c:v>6.8048882020000007E-2</c:v>
                </c:pt>
                <c:pt idx="186">
                  <c:v>6.8099544380000002E-2</c:v>
                </c:pt>
                <c:pt idx="187">
                  <c:v>6.8135541320000007E-2</c:v>
                </c:pt>
                <c:pt idx="188">
                  <c:v>6.822086740000001E-2</c:v>
                </c:pt>
                <c:pt idx="189">
                  <c:v>6.823553282E-2</c:v>
                </c:pt>
                <c:pt idx="190">
                  <c:v>6.8251531460000001E-2</c:v>
                </c:pt>
                <c:pt idx="191">
                  <c:v>6.8255531120000004E-2</c:v>
                </c:pt>
                <c:pt idx="192">
                  <c:v>6.8262197219999987E-2</c:v>
                </c:pt>
                <c:pt idx="193">
                  <c:v>6.8279529079999998E-2</c:v>
                </c:pt>
                <c:pt idx="194">
                  <c:v>6.8282195519999991E-2</c:v>
                </c:pt>
                <c:pt idx="195">
                  <c:v>6.8308859920000006E-2</c:v>
                </c:pt>
                <c:pt idx="196">
                  <c:v>6.8319525680000007E-2</c:v>
                </c:pt>
                <c:pt idx="197">
                  <c:v>6.8328858219999997E-2</c:v>
                </c:pt>
                <c:pt idx="198">
                  <c:v>6.8331524660000004E-2</c:v>
                </c:pt>
                <c:pt idx="199">
                  <c:v>6.8332857879999986E-2</c:v>
                </c:pt>
                <c:pt idx="200">
                  <c:v>6.8335524319999993E-2</c:v>
                </c:pt>
                <c:pt idx="201">
                  <c:v>6.833819076E-2</c:v>
                </c:pt>
                <c:pt idx="202">
                  <c:v>6.8343523640000001E-2</c:v>
                </c:pt>
                <c:pt idx="203">
                  <c:v>6.834752329999999E-2</c:v>
                </c:pt>
                <c:pt idx="204">
                  <c:v>6.8348856520000001E-2</c:v>
                </c:pt>
                <c:pt idx="205">
                  <c:v>3.0664060000000002E-10</c:v>
                </c:pt>
                <c:pt idx="206">
                  <c:v>3.5996940000000001E-10</c:v>
                </c:pt>
                <c:pt idx="207">
                  <c:v>4.5329480000000002E-10</c:v>
                </c:pt>
                <c:pt idx="208">
                  <c:v>4.6662699999999994E-10</c:v>
                </c:pt>
                <c:pt idx="209">
                  <c:v>6.6661000000000004E-10</c:v>
                </c:pt>
                <c:pt idx="210">
                  <c:v>1.1599013999999999E-9</c:v>
                </c:pt>
                <c:pt idx="211">
                  <c:v>1.9998299999999997E-9</c:v>
                </c:pt>
                <c:pt idx="212">
                  <c:v>4.5329479999999999E-9</c:v>
                </c:pt>
                <c:pt idx="213">
                  <c:v>9.3325399999999989E-9</c:v>
                </c:pt>
                <c:pt idx="214">
                  <c:v>2.9330839999999998E-8</c:v>
                </c:pt>
                <c:pt idx="215">
                  <c:v>1.0932403999999999E-7</c:v>
                </c:pt>
                <c:pt idx="216">
                  <c:v>5.066236E-7</c:v>
                </c:pt>
                <c:pt idx="217">
                  <c:v>7.9993199999999999E-7</c:v>
                </c:pt>
                <c:pt idx="218">
                  <c:v>9.9991499999999994E-7</c:v>
                </c:pt>
                <c:pt idx="219">
                  <c:v>1.4398776E-6</c:v>
                </c:pt>
                <c:pt idx="220">
                  <c:v>2.1064876E-6</c:v>
                </c:pt>
                <c:pt idx="221">
                  <c:v>2.9064195999999998E-6</c:v>
                </c:pt>
                <c:pt idx="222">
                  <c:v>3.4930363999999997E-6</c:v>
                </c:pt>
                <c:pt idx="223">
                  <c:v>8.799252000000001E-6</c:v>
                </c:pt>
                <c:pt idx="224">
                  <c:v>8.9992349999999992E-6</c:v>
                </c:pt>
                <c:pt idx="225">
                  <c:v>2.7197687999999999E-5</c:v>
                </c:pt>
                <c:pt idx="226">
                  <c:v>8.0126521999999986E-5</c:v>
                </c:pt>
                <c:pt idx="227">
                  <c:v>2.8277596199999998E-4</c:v>
                </c:pt>
                <c:pt idx="228">
                  <c:v>4.32363246E-4</c:v>
                </c:pt>
                <c:pt idx="229">
                  <c:v>5.3102152599999997E-4</c:v>
                </c:pt>
                <c:pt idx="230">
                  <c:v>6.27013366E-4</c:v>
                </c:pt>
                <c:pt idx="231">
                  <c:v>1.084174504E-3</c:v>
                </c:pt>
                <c:pt idx="232">
                  <c:v>1.4180127919999998E-3</c:v>
                </c:pt>
                <c:pt idx="233">
                  <c:v>1.8061131340000001E-3</c:v>
                </c:pt>
                <c:pt idx="234">
                  <c:v>1.8930390779999999E-3</c:v>
                </c:pt>
                <c:pt idx="235">
                  <c:v>2.1560833839999998E-3</c:v>
                </c:pt>
                <c:pt idx="236">
                  <c:v>2.324602392E-3</c:v>
                </c:pt>
                <c:pt idx="237">
                  <c:v>2.5736478879999996E-3</c:v>
                </c:pt>
                <c:pt idx="238">
                  <c:v>3.0268093659999999E-3</c:v>
                </c:pt>
                <c:pt idx="239">
                  <c:v>3.287853842E-3</c:v>
                </c:pt>
                <c:pt idx="240">
                  <c:v>3.595294374E-3</c:v>
                </c:pt>
                <c:pt idx="241">
                  <c:v>3.7468814879999994E-3</c:v>
                </c:pt>
                <c:pt idx="242">
                  <c:v>4.2784363020000006E-3</c:v>
                </c:pt>
                <c:pt idx="243">
                  <c:v>4.5965425939999997E-3</c:v>
                </c:pt>
                <c:pt idx="244">
                  <c:v>4.8495877499999994E-3</c:v>
                </c:pt>
                <c:pt idx="245">
                  <c:v>4.9657112120000003E-3</c:v>
                </c:pt>
                <c:pt idx="246">
                  <c:v>5.5452619459999998E-3</c:v>
                </c:pt>
                <c:pt idx="247">
                  <c:v>6.2282705519999997E-3</c:v>
                </c:pt>
                <c:pt idx="248">
                  <c:v>6.6645001359999997E-3</c:v>
                </c:pt>
                <c:pt idx="249">
                  <c:v>7.0801981319999997E-3</c:v>
                </c:pt>
                <c:pt idx="250">
                  <c:v>7.1112621579999995E-3</c:v>
                </c:pt>
                <c:pt idx="251">
                  <c:v>7.6856133339999995E-3</c:v>
                </c:pt>
                <c:pt idx="252">
                  <c:v>8.2812960299999995E-3</c:v>
                </c:pt>
                <c:pt idx="253">
                  <c:v>9.1410896079999974E-3</c:v>
                </c:pt>
                <c:pt idx="254">
                  <c:v>9.8524957999999996E-3</c:v>
                </c:pt>
                <c:pt idx="255">
                  <c:v>1.0662026983999999E-2</c:v>
                </c:pt>
                <c:pt idx="256">
                  <c:v>1.2125235934E-2</c:v>
                </c:pt>
                <c:pt idx="257">
                  <c:v>1.3072222099999999E-2</c:v>
                </c:pt>
                <c:pt idx="258">
                  <c:v>1.5223772536E-2</c:v>
                </c:pt>
                <c:pt idx="259">
                  <c:v>1.5881583283999998E-2</c:v>
                </c:pt>
                <c:pt idx="260">
                  <c:v>1.7126810763999998E-2</c:v>
                </c:pt>
                <c:pt idx="261">
                  <c:v>1.9408483471999995E-2</c:v>
                </c:pt>
                <c:pt idx="262">
                  <c:v>2.1213796673999998E-2</c:v>
                </c:pt>
                <c:pt idx="263">
                  <c:v>2.2332501576000002E-2</c:v>
                </c:pt>
                <c:pt idx="264">
                  <c:v>2.3131500322000002E-2</c:v>
                </c:pt>
                <c:pt idx="265">
                  <c:v>2.5237587956E-2</c:v>
                </c:pt>
                <c:pt idx="266">
                  <c:v>2.72576829E-2</c:v>
                </c:pt>
                <c:pt idx="267">
                  <c:v>2.9153921705999997E-2</c:v>
                </c:pt>
                <c:pt idx="268">
                  <c:v>3.1565050076000002E-2</c:v>
                </c:pt>
                <c:pt idx="269">
                  <c:v>3.3896051923999998E-2</c:v>
                </c:pt>
                <c:pt idx="270">
                  <c:v>3.4895300314000004E-2</c:v>
                </c:pt>
                <c:pt idx="271">
                  <c:v>3.6186923849999997E-2</c:v>
                </c:pt>
                <c:pt idx="272">
                  <c:v>3.7978771530000004E-2</c:v>
                </c:pt>
                <c:pt idx="273">
                  <c:v>3.9976468378E-2</c:v>
                </c:pt>
                <c:pt idx="274">
                  <c:v>4.1753783959999999E-2</c:v>
                </c:pt>
                <c:pt idx="275">
                  <c:v>4.5349878266000003E-2</c:v>
                </c:pt>
                <c:pt idx="276">
                  <c:v>4.7783804697999997E-2</c:v>
                </c:pt>
                <c:pt idx="277">
                  <c:v>5.1449093122000002E-2</c:v>
                </c:pt>
                <c:pt idx="278">
                  <c:v>5.6003639285999995E-2</c:v>
                </c:pt>
                <c:pt idx="279">
                  <c:v>5.9070578574000006E-2</c:v>
                </c:pt>
                <c:pt idx="280">
                  <c:v>5.9766919380000005E-2</c:v>
                </c:pt>
                <c:pt idx="281">
                  <c:v>6.1930602117999993E-2</c:v>
                </c:pt>
                <c:pt idx="282">
                  <c:v>6.562735453400001E-2</c:v>
                </c:pt>
                <c:pt idx="283">
                  <c:v>6.8523508340000011E-2</c:v>
                </c:pt>
                <c:pt idx="284">
                  <c:v>7.1801496353999988E-2</c:v>
                </c:pt>
                <c:pt idx="285">
                  <c:v>7.4806840878000005E-2</c:v>
                </c:pt>
                <c:pt idx="286">
                  <c:v>1.01858008E-2</c:v>
                </c:pt>
                <c:pt idx="287">
                  <c:v>1.0399116E-2</c:v>
                </c:pt>
                <c:pt idx="288">
                  <c:v>1.0479109199999998E-2</c:v>
                </c:pt>
                <c:pt idx="289">
                  <c:v>1.0665759999999998E-2</c:v>
                </c:pt>
                <c:pt idx="290">
                  <c:v>1.07057566E-2</c:v>
                </c:pt>
                <c:pt idx="291">
                  <c:v>1.07057566E-2</c:v>
                </c:pt>
                <c:pt idx="292">
                  <c:v>1.4385443800000002E-2</c:v>
                </c:pt>
                <c:pt idx="293">
                  <c:v>1.4452104800000001E-2</c:v>
                </c:pt>
                <c:pt idx="294">
                  <c:v>1.8971720600000002E-2</c:v>
                </c:pt>
                <c:pt idx="295">
                  <c:v>1.8611751199999998E-2</c:v>
                </c:pt>
                <c:pt idx="296">
                  <c:v>1.8665080000000001E-2</c:v>
                </c:pt>
                <c:pt idx="297">
                  <c:v>2.6037786600000001E-2</c:v>
                </c:pt>
                <c:pt idx="298">
                  <c:v>2.6157776399999999E-2</c:v>
                </c:pt>
                <c:pt idx="299">
                  <c:v>4.9195817999999995E-2</c:v>
                </c:pt>
                <c:pt idx="300">
                  <c:v>4.9729106000000002E-2</c:v>
                </c:pt>
                <c:pt idx="301">
                  <c:v>5.0262394000000002E-2</c:v>
                </c:pt>
                <c:pt idx="302">
                  <c:v>6.4394525999999994E-2</c:v>
                </c:pt>
                <c:pt idx="303">
                  <c:v>6.6394356000000002E-2</c:v>
                </c:pt>
                <c:pt idx="304">
                  <c:v>6.6394356000000002E-2</c:v>
                </c:pt>
                <c:pt idx="305">
                  <c:v>6.5594423999999998E-2</c:v>
                </c:pt>
                <c:pt idx="306">
                  <c:v>4.9595784000000004E-2</c:v>
                </c:pt>
                <c:pt idx="307">
                  <c:v>2.6597739000000002E-2</c:v>
                </c:pt>
                <c:pt idx="308">
                  <c:v>1.0105807599999999E-2</c:v>
                </c:pt>
                <c:pt idx="309">
                  <c:v>2.6397755999999998E-2</c:v>
                </c:pt>
                <c:pt idx="310">
                  <c:v>2.6344427199999999E-2</c:v>
                </c:pt>
                <c:pt idx="311">
                  <c:v>6.8226200279999996E-2</c:v>
                </c:pt>
                <c:pt idx="312">
                  <c:v>6.7651582459999998E-2</c:v>
                </c:pt>
                <c:pt idx="313">
                  <c:v>6.7650249239999988E-2</c:v>
                </c:pt>
                <c:pt idx="314">
                  <c:v>6.7562256719999991E-2</c:v>
                </c:pt>
                <c:pt idx="315">
                  <c:v>6.7006303980000001E-2</c:v>
                </c:pt>
                <c:pt idx="316">
                  <c:v>6.6995638220000001E-2</c:v>
                </c:pt>
                <c:pt idx="317">
                  <c:v>6.6720994899999997E-2</c:v>
                </c:pt>
                <c:pt idx="318">
                  <c:v>6.609704794E-2</c:v>
                </c:pt>
                <c:pt idx="319">
                  <c:v>6.5918396460000001E-2</c:v>
                </c:pt>
                <c:pt idx="320">
                  <c:v>6.4878484860000002E-2</c:v>
                </c:pt>
                <c:pt idx="321">
                  <c:v>6.4285201959999996E-2</c:v>
                </c:pt>
                <c:pt idx="322">
                  <c:v>6.3759913279999997E-2</c:v>
                </c:pt>
                <c:pt idx="323">
                  <c:v>6.2894653499999995E-2</c:v>
                </c:pt>
                <c:pt idx="324">
                  <c:v>6.2789329120000001E-2</c:v>
                </c:pt>
                <c:pt idx="325">
                  <c:v>6.2785329459999997E-2</c:v>
                </c:pt>
                <c:pt idx="326">
                  <c:v>6.1622761620000001E-2</c:v>
                </c:pt>
                <c:pt idx="327">
                  <c:v>6.0404198539999995E-2</c:v>
                </c:pt>
                <c:pt idx="328">
                  <c:v>5.8958988060000002E-2</c:v>
                </c:pt>
                <c:pt idx="329">
                  <c:v>5.7865747659999994E-2</c:v>
                </c:pt>
                <c:pt idx="330">
                  <c:v>5.5393957780000003E-2</c:v>
                </c:pt>
                <c:pt idx="331">
                  <c:v>5.3240807479999992E-2</c:v>
                </c:pt>
                <c:pt idx="332">
                  <c:v>5.2771514040000002E-2</c:v>
                </c:pt>
                <c:pt idx="333">
                  <c:v>5.1596947219999995E-2</c:v>
                </c:pt>
                <c:pt idx="334">
                  <c:v>5.0013081860000003E-2</c:v>
                </c:pt>
                <c:pt idx="335">
                  <c:v>5.0010415420000003E-2</c:v>
                </c:pt>
                <c:pt idx="336">
                  <c:v>5.0006415759999999E-2</c:v>
                </c:pt>
                <c:pt idx="337">
                  <c:v>4.9991750340000002E-2</c:v>
                </c:pt>
                <c:pt idx="338">
                  <c:v>4.8238566039999993E-2</c:v>
                </c:pt>
                <c:pt idx="339">
                  <c:v>4.6380057359999997E-2</c:v>
                </c:pt>
                <c:pt idx="340">
                  <c:v>4.4716198799999995E-2</c:v>
                </c:pt>
                <c:pt idx="341">
                  <c:v>4.2693704060000004E-2</c:v>
                </c:pt>
                <c:pt idx="342">
                  <c:v>4.1364483719999998E-2</c:v>
                </c:pt>
                <c:pt idx="343">
                  <c:v>4.0028597280000001E-2</c:v>
                </c:pt>
                <c:pt idx="344">
                  <c:v>4.0028597280000001E-2</c:v>
                </c:pt>
                <c:pt idx="345">
                  <c:v>3.8128758780000001E-2</c:v>
                </c:pt>
                <c:pt idx="346">
                  <c:v>3.7946107640000004E-2</c:v>
                </c:pt>
                <c:pt idx="347">
                  <c:v>3.7932775439999997E-2</c:v>
                </c:pt>
                <c:pt idx="348">
                  <c:v>3.7912777140000006E-2</c:v>
                </c:pt>
                <c:pt idx="349">
                  <c:v>3.6980856359999995E-2</c:v>
                </c:pt>
                <c:pt idx="350">
                  <c:v>3.5102349380000002E-2</c:v>
                </c:pt>
                <c:pt idx="351">
                  <c:v>3.5106349039999998E-2</c:v>
                </c:pt>
                <c:pt idx="352">
                  <c:v>3.3814458859999993E-2</c:v>
                </c:pt>
                <c:pt idx="353">
                  <c:v>3.2505236819999998E-2</c:v>
                </c:pt>
                <c:pt idx="354">
                  <c:v>3.0914705359999999E-2</c:v>
                </c:pt>
                <c:pt idx="355">
                  <c:v>2.9673477539999996E-2</c:v>
                </c:pt>
                <c:pt idx="356">
                  <c:v>2.9454829459999998E-2</c:v>
                </c:pt>
                <c:pt idx="357">
                  <c:v>2.8288261959999998E-2</c:v>
                </c:pt>
                <c:pt idx="358">
                  <c:v>2.825359824E-2</c:v>
                </c:pt>
                <c:pt idx="359">
                  <c:v>2.7593654339999999E-2</c:v>
                </c:pt>
                <c:pt idx="360">
                  <c:v>2.7590987899999999E-2</c:v>
                </c:pt>
                <c:pt idx="361">
                  <c:v>2.6620403739999996E-2</c:v>
                </c:pt>
                <c:pt idx="362">
                  <c:v>2.6616404079999999E-2</c:v>
                </c:pt>
                <c:pt idx="363">
                  <c:v>2.5840470040000001E-2</c:v>
                </c:pt>
                <c:pt idx="364">
                  <c:v>2.5839136820000001E-2</c:v>
                </c:pt>
                <c:pt idx="365">
                  <c:v>2.4979209920000002E-2</c:v>
                </c:pt>
                <c:pt idx="366">
                  <c:v>2.4752562519999997E-2</c:v>
                </c:pt>
                <c:pt idx="367">
                  <c:v>2.4247272140000001E-2</c:v>
                </c:pt>
                <c:pt idx="368">
                  <c:v>2.3729982779999999E-2</c:v>
                </c:pt>
                <c:pt idx="369">
                  <c:v>2.29513823E-2</c:v>
                </c:pt>
                <c:pt idx="370">
                  <c:v>2.2880721640000001E-2</c:v>
                </c:pt>
                <c:pt idx="371">
                  <c:v>2.2878055199999997E-2</c:v>
                </c:pt>
                <c:pt idx="372">
                  <c:v>2.2822059960000002E-2</c:v>
                </c:pt>
                <c:pt idx="373">
                  <c:v>2.2283439079999998E-2</c:v>
                </c:pt>
                <c:pt idx="374">
                  <c:v>2.1314188139999999E-2</c:v>
                </c:pt>
                <c:pt idx="375">
                  <c:v>2.044759514E-2</c:v>
                </c:pt>
                <c:pt idx="376">
                  <c:v>1.9707658039999999E-2</c:v>
                </c:pt>
                <c:pt idx="377">
                  <c:v>1.8606418319999998E-2</c:v>
                </c:pt>
                <c:pt idx="378">
                  <c:v>1.8325108899999998E-2</c:v>
                </c:pt>
                <c:pt idx="379">
                  <c:v>1.8285112300000003E-2</c:v>
                </c:pt>
                <c:pt idx="380">
                  <c:v>1.7955806960000001E-2</c:v>
                </c:pt>
                <c:pt idx="381">
                  <c:v>1.7954473739999997E-2</c:v>
                </c:pt>
                <c:pt idx="382">
                  <c:v>0.14703149999999998</c:v>
                </c:pt>
                <c:pt idx="383">
                  <c:v>0.14071400000000001</c:v>
                </c:pt>
                <c:pt idx="384">
                  <c:v>0.12701499999999999</c:v>
                </c:pt>
                <c:pt idx="385">
                  <c:v>0.12116300000000001</c:v>
                </c:pt>
                <c:pt idx="386">
                  <c:v>0.110789</c:v>
                </c:pt>
                <c:pt idx="387">
                  <c:v>0.10028200000000001</c:v>
                </c:pt>
                <c:pt idx="388">
                  <c:v>8.93095E-2</c:v>
                </c:pt>
                <c:pt idx="389">
                  <c:v>7.5810000000000002E-2</c:v>
                </c:pt>
                <c:pt idx="390">
                  <c:v>7.275100000000001E-2</c:v>
                </c:pt>
                <c:pt idx="391">
                  <c:v>6.4172499999999993E-2</c:v>
                </c:pt>
                <c:pt idx="392">
                  <c:v>5.7589000000000008E-2</c:v>
                </c:pt>
                <c:pt idx="393">
                  <c:v>5.1205000000000007E-2</c:v>
                </c:pt>
                <c:pt idx="394">
                  <c:v>4.4821000000000007E-2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D-4E49-937D-3DD2FFE33A37}"/>
            </c:ext>
          </c:extLst>
        </c:ser>
        <c:ser>
          <c:idx val="1"/>
          <c:order val="1"/>
          <c:tx>
            <c:v>calculated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'Final fit'!$AD$17:$AD$411</c:f>
              <c:numCache>
                <c:formatCode>0.00</c:formatCode>
                <c:ptCount val="395"/>
                <c:pt idx="0">
                  <c:v>74.660300000000007</c:v>
                </c:pt>
                <c:pt idx="1">
                  <c:v>74.922300000000007</c:v>
                </c:pt>
                <c:pt idx="2">
                  <c:v>75.131299999999996</c:v>
                </c:pt>
                <c:pt idx="3">
                  <c:v>75.394300000000001</c:v>
                </c:pt>
                <c:pt idx="4">
                  <c:v>75.638400000000004</c:v>
                </c:pt>
                <c:pt idx="5">
                  <c:v>75.892399999999995</c:v>
                </c:pt>
                <c:pt idx="6">
                  <c:v>76.157399999999996</c:v>
                </c:pt>
                <c:pt idx="7">
                  <c:v>76.390500000000003</c:v>
                </c:pt>
                <c:pt idx="8">
                  <c:v>76.632499999999993</c:v>
                </c:pt>
                <c:pt idx="9">
                  <c:v>76.896500000000003</c:v>
                </c:pt>
                <c:pt idx="10">
                  <c:v>77.158600000000007</c:v>
                </c:pt>
                <c:pt idx="11">
                  <c:v>77.403599999999997</c:v>
                </c:pt>
                <c:pt idx="12">
                  <c:v>77.664599999999993</c:v>
                </c:pt>
                <c:pt idx="13">
                  <c:v>77.947699999999998</c:v>
                </c:pt>
                <c:pt idx="14">
                  <c:v>78.206699999999998</c:v>
                </c:pt>
                <c:pt idx="15">
                  <c:v>78.511700000000005</c:v>
                </c:pt>
                <c:pt idx="16">
                  <c:v>78.779700000000005</c:v>
                </c:pt>
                <c:pt idx="17">
                  <c:v>79.024799999999999</c:v>
                </c:pt>
                <c:pt idx="18">
                  <c:v>79.268799999999999</c:v>
                </c:pt>
                <c:pt idx="19">
                  <c:v>79.535799999999995</c:v>
                </c:pt>
                <c:pt idx="20">
                  <c:v>79.800899999999999</c:v>
                </c:pt>
                <c:pt idx="21">
                  <c:v>80.046899999999994</c:v>
                </c:pt>
                <c:pt idx="22">
                  <c:v>80.299899999999994</c:v>
                </c:pt>
                <c:pt idx="23">
                  <c:v>80.606999999999999</c:v>
                </c:pt>
                <c:pt idx="24">
                  <c:v>80.924000000000007</c:v>
                </c:pt>
                <c:pt idx="25">
                  <c:v>81.209999999999994</c:v>
                </c:pt>
                <c:pt idx="26">
                  <c:v>81.467100000000002</c:v>
                </c:pt>
                <c:pt idx="27">
                  <c:v>81.705100000000002</c:v>
                </c:pt>
                <c:pt idx="28">
                  <c:v>81.944100000000006</c:v>
                </c:pt>
                <c:pt idx="29">
                  <c:v>82.186099999999996</c:v>
                </c:pt>
                <c:pt idx="30">
                  <c:v>82.3142</c:v>
                </c:pt>
                <c:pt idx="31">
                  <c:v>82.568200000000004</c:v>
                </c:pt>
                <c:pt idx="32">
                  <c:v>82.8232</c:v>
                </c:pt>
                <c:pt idx="33">
                  <c:v>83.203299999999999</c:v>
                </c:pt>
                <c:pt idx="34">
                  <c:v>83.461299999999994</c:v>
                </c:pt>
                <c:pt idx="35">
                  <c:v>83.709299999999999</c:v>
                </c:pt>
                <c:pt idx="36">
                  <c:v>83.740300000000005</c:v>
                </c:pt>
                <c:pt idx="37">
                  <c:v>83.771299999999997</c:v>
                </c:pt>
                <c:pt idx="38">
                  <c:v>83.812299999999993</c:v>
                </c:pt>
                <c:pt idx="39">
                  <c:v>65.685000000000002</c:v>
                </c:pt>
                <c:pt idx="40">
                  <c:v>66.113299999999995</c:v>
                </c:pt>
                <c:pt idx="41">
                  <c:v>67.457400000000007</c:v>
                </c:pt>
                <c:pt idx="42">
                  <c:v>68.135999999999996</c:v>
                </c:pt>
                <c:pt idx="43">
                  <c:v>68.708699999999993</c:v>
                </c:pt>
                <c:pt idx="44">
                  <c:v>69.518900000000002</c:v>
                </c:pt>
                <c:pt idx="45">
                  <c:v>69.812399999999997</c:v>
                </c:pt>
                <c:pt idx="46">
                  <c:v>70.926199999999994</c:v>
                </c:pt>
                <c:pt idx="47">
                  <c:v>71.660499999999999</c:v>
                </c:pt>
                <c:pt idx="48">
                  <c:v>72.364400000000003</c:v>
                </c:pt>
                <c:pt idx="49">
                  <c:v>73.440100000000001</c:v>
                </c:pt>
                <c:pt idx="50">
                  <c:v>73.881699999999995</c:v>
                </c:pt>
                <c:pt idx="51">
                  <c:v>75.309700000000007</c:v>
                </c:pt>
                <c:pt idx="52">
                  <c:v>75.325999999999993</c:v>
                </c:pt>
                <c:pt idx="53">
                  <c:v>76.900099999999995</c:v>
                </c:pt>
                <c:pt idx="54">
                  <c:v>76.956100000000006</c:v>
                </c:pt>
                <c:pt idx="55">
                  <c:v>77.131100000000004</c:v>
                </c:pt>
                <c:pt idx="56">
                  <c:v>78.186400000000006</c:v>
                </c:pt>
                <c:pt idx="57">
                  <c:v>79.553899999999999</c:v>
                </c:pt>
                <c:pt idx="58">
                  <c:v>79.594399999999993</c:v>
                </c:pt>
                <c:pt idx="59">
                  <c:v>80.864999999999995</c:v>
                </c:pt>
                <c:pt idx="60">
                  <c:v>82.278700000000001</c:v>
                </c:pt>
                <c:pt idx="61">
                  <c:v>82.572199999999995</c:v>
                </c:pt>
                <c:pt idx="62">
                  <c:v>83.621499999999997</c:v>
                </c:pt>
                <c:pt idx="63">
                  <c:v>83.626499999999993</c:v>
                </c:pt>
                <c:pt idx="64">
                  <c:v>69.728399999999993</c:v>
                </c:pt>
                <c:pt idx="65">
                  <c:v>71.794399999999996</c:v>
                </c:pt>
                <c:pt idx="66">
                  <c:v>73.847999999999999</c:v>
                </c:pt>
                <c:pt idx="67">
                  <c:v>75.891099999999994</c:v>
                </c:pt>
                <c:pt idx="68">
                  <c:v>77.9255</c:v>
                </c:pt>
                <c:pt idx="69">
                  <c:v>79.952799999999996</c:v>
                </c:pt>
                <c:pt idx="70">
                  <c:v>81.9739</c:v>
                </c:pt>
                <c:pt idx="71">
                  <c:v>83.768500000000003</c:v>
                </c:pt>
                <c:pt idx="72">
                  <c:v>62.822800000000001</c:v>
                </c:pt>
                <c:pt idx="73">
                  <c:v>63.3979</c:v>
                </c:pt>
                <c:pt idx="74">
                  <c:v>63.419899999999998</c:v>
                </c:pt>
                <c:pt idx="75">
                  <c:v>63.453899999999997</c:v>
                </c:pt>
                <c:pt idx="76">
                  <c:v>63.634900000000002</c:v>
                </c:pt>
                <c:pt idx="77">
                  <c:v>63.851900000000001</c:v>
                </c:pt>
                <c:pt idx="78">
                  <c:v>64.221999999999994</c:v>
                </c:pt>
                <c:pt idx="79">
                  <c:v>64.42</c:v>
                </c:pt>
                <c:pt idx="80">
                  <c:v>64.53</c:v>
                </c:pt>
                <c:pt idx="81">
                  <c:v>64.941100000000006</c:v>
                </c:pt>
                <c:pt idx="82">
                  <c:v>65.302099999999996</c:v>
                </c:pt>
                <c:pt idx="83">
                  <c:v>65.630099999999999</c:v>
                </c:pt>
                <c:pt idx="84">
                  <c:v>65.679199999999994</c:v>
                </c:pt>
                <c:pt idx="85">
                  <c:v>65.737200000000001</c:v>
                </c:pt>
                <c:pt idx="86">
                  <c:v>66.071200000000005</c:v>
                </c:pt>
                <c:pt idx="87">
                  <c:v>66.175200000000004</c:v>
                </c:pt>
                <c:pt idx="88">
                  <c:v>66.643299999999996</c:v>
                </c:pt>
                <c:pt idx="89">
                  <c:v>66.701300000000003</c:v>
                </c:pt>
                <c:pt idx="90">
                  <c:v>66.811300000000003</c:v>
                </c:pt>
                <c:pt idx="91">
                  <c:v>67.056299999999993</c:v>
                </c:pt>
                <c:pt idx="92">
                  <c:v>67.181299999999993</c:v>
                </c:pt>
                <c:pt idx="93">
                  <c:v>67.2423</c:v>
                </c:pt>
                <c:pt idx="94">
                  <c:v>67.807400000000001</c:v>
                </c:pt>
                <c:pt idx="95">
                  <c:v>68.0565</c:v>
                </c:pt>
                <c:pt idx="96">
                  <c:v>68.097499999999997</c:v>
                </c:pt>
                <c:pt idx="97">
                  <c:v>68.219499999999996</c:v>
                </c:pt>
                <c:pt idx="98">
                  <c:v>68.293499999999995</c:v>
                </c:pt>
                <c:pt idx="99">
                  <c:v>68.3095</c:v>
                </c:pt>
                <c:pt idx="100">
                  <c:v>68.570499999999996</c:v>
                </c:pt>
                <c:pt idx="101">
                  <c:v>68.635499999999993</c:v>
                </c:pt>
                <c:pt idx="102">
                  <c:v>68.949600000000004</c:v>
                </c:pt>
                <c:pt idx="103">
                  <c:v>69.139600000000002</c:v>
                </c:pt>
                <c:pt idx="104">
                  <c:v>69.490600000000001</c:v>
                </c:pt>
                <c:pt idx="105">
                  <c:v>69.562600000000003</c:v>
                </c:pt>
                <c:pt idx="106">
                  <c:v>69.653599999999997</c:v>
                </c:pt>
                <c:pt idx="107">
                  <c:v>70.233699999999999</c:v>
                </c:pt>
                <c:pt idx="108">
                  <c:v>70.590800000000002</c:v>
                </c:pt>
                <c:pt idx="109">
                  <c:v>70.767799999999994</c:v>
                </c:pt>
                <c:pt idx="110">
                  <c:v>70.823800000000006</c:v>
                </c:pt>
                <c:pt idx="111">
                  <c:v>71.366900000000001</c:v>
                </c:pt>
                <c:pt idx="112">
                  <c:v>71.5839</c:v>
                </c:pt>
                <c:pt idx="113">
                  <c:v>71.745900000000006</c:v>
                </c:pt>
                <c:pt idx="114">
                  <c:v>72.0749</c:v>
                </c:pt>
                <c:pt idx="115">
                  <c:v>72.537999999999997</c:v>
                </c:pt>
                <c:pt idx="116">
                  <c:v>72.846000000000004</c:v>
                </c:pt>
                <c:pt idx="117">
                  <c:v>73.036100000000005</c:v>
                </c:pt>
                <c:pt idx="118">
                  <c:v>73.739099999999993</c:v>
                </c:pt>
                <c:pt idx="119">
                  <c:v>74.128200000000007</c:v>
                </c:pt>
                <c:pt idx="120">
                  <c:v>74.163200000000003</c:v>
                </c:pt>
                <c:pt idx="121">
                  <c:v>74.343199999999996</c:v>
                </c:pt>
                <c:pt idx="122">
                  <c:v>74.734300000000005</c:v>
                </c:pt>
                <c:pt idx="123">
                  <c:v>75.197299999999998</c:v>
                </c:pt>
                <c:pt idx="124">
                  <c:v>75.298299999999998</c:v>
                </c:pt>
                <c:pt idx="125">
                  <c:v>75.439400000000006</c:v>
                </c:pt>
                <c:pt idx="126">
                  <c:v>77.102599999999995</c:v>
                </c:pt>
                <c:pt idx="127">
                  <c:v>77.461600000000004</c:v>
                </c:pt>
                <c:pt idx="128">
                  <c:v>78.202699999999993</c:v>
                </c:pt>
                <c:pt idx="129">
                  <c:v>78.410700000000006</c:v>
                </c:pt>
                <c:pt idx="130">
                  <c:v>79.119799999999998</c:v>
                </c:pt>
                <c:pt idx="131">
                  <c:v>79.136799999999994</c:v>
                </c:pt>
                <c:pt idx="132">
                  <c:v>79.478800000000007</c:v>
                </c:pt>
                <c:pt idx="133">
                  <c:v>79.570800000000006</c:v>
                </c:pt>
                <c:pt idx="134">
                  <c:v>80.038899999999998</c:v>
                </c:pt>
                <c:pt idx="135">
                  <c:v>80.197900000000004</c:v>
                </c:pt>
                <c:pt idx="136">
                  <c:v>80.413899999999998</c:v>
                </c:pt>
                <c:pt idx="137">
                  <c:v>80.659000000000006</c:v>
                </c:pt>
                <c:pt idx="138">
                  <c:v>80.745000000000005</c:v>
                </c:pt>
                <c:pt idx="139">
                  <c:v>80.914000000000001</c:v>
                </c:pt>
                <c:pt idx="140">
                  <c:v>80.948999999999998</c:v>
                </c:pt>
                <c:pt idx="141">
                  <c:v>81.042000000000002</c:v>
                </c:pt>
                <c:pt idx="142">
                  <c:v>81.076999999999998</c:v>
                </c:pt>
                <c:pt idx="143">
                  <c:v>81.134</c:v>
                </c:pt>
                <c:pt idx="144">
                  <c:v>81.210999999999999</c:v>
                </c:pt>
                <c:pt idx="145">
                  <c:v>81.210999999999999</c:v>
                </c:pt>
                <c:pt idx="146">
                  <c:v>81.248000000000005</c:v>
                </c:pt>
                <c:pt idx="147">
                  <c:v>81.34</c:v>
                </c:pt>
                <c:pt idx="148">
                  <c:v>81.343000000000004</c:v>
                </c:pt>
                <c:pt idx="149">
                  <c:v>81.525099999999995</c:v>
                </c:pt>
                <c:pt idx="150">
                  <c:v>81.655100000000004</c:v>
                </c:pt>
                <c:pt idx="151">
                  <c:v>81.823099999999997</c:v>
                </c:pt>
                <c:pt idx="152">
                  <c:v>81.943100000000001</c:v>
                </c:pt>
                <c:pt idx="153">
                  <c:v>82.020099999999999</c:v>
                </c:pt>
                <c:pt idx="154">
                  <c:v>82.085099999999997</c:v>
                </c:pt>
                <c:pt idx="155">
                  <c:v>82.208100000000002</c:v>
                </c:pt>
                <c:pt idx="156">
                  <c:v>82.315200000000004</c:v>
                </c:pt>
                <c:pt idx="157">
                  <c:v>82.508200000000002</c:v>
                </c:pt>
                <c:pt idx="158">
                  <c:v>82.618200000000002</c:v>
                </c:pt>
                <c:pt idx="159">
                  <c:v>82.672200000000004</c:v>
                </c:pt>
                <c:pt idx="160">
                  <c:v>82.6952</c:v>
                </c:pt>
                <c:pt idx="161">
                  <c:v>82.774199999999993</c:v>
                </c:pt>
                <c:pt idx="162">
                  <c:v>82.933199999999999</c:v>
                </c:pt>
                <c:pt idx="163">
                  <c:v>83.024199999999993</c:v>
                </c:pt>
                <c:pt idx="164">
                  <c:v>83.155299999999997</c:v>
                </c:pt>
                <c:pt idx="165">
                  <c:v>83.344300000000004</c:v>
                </c:pt>
                <c:pt idx="166">
                  <c:v>83.437299999999993</c:v>
                </c:pt>
                <c:pt idx="167">
                  <c:v>83.559299999999993</c:v>
                </c:pt>
                <c:pt idx="168">
                  <c:v>83.570300000000003</c:v>
                </c:pt>
                <c:pt idx="169">
                  <c:v>83.635300000000001</c:v>
                </c:pt>
                <c:pt idx="170">
                  <c:v>83.641300000000001</c:v>
                </c:pt>
                <c:pt idx="171">
                  <c:v>83.647300000000001</c:v>
                </c:pt>
                <c:pt idx="172">
                  <c:v>83.654300000000006</c:v>
                </c:pt>
                <c:pt idx="173">
                  <c:v>83.660300000000007</c:v>
                </c:pt>
                <c:pt idx="174">
                  <c:v>83.666300000000007</c:v>
                </c:pt>
                <c:pt idx="175">
                  <c:v>83.672300000000007</c:v>
                </c:pt>
                <c:pt idx="176">
                  <c:v>83.683300000000003</c:v>
                </c:pt>
                <c:pt idx="177">
                  <c:v>83.689300000000003</c:v>
                </c:pt>
                <c:pt idx="178">
                  <c:v>83.699299999999994</c:v>
                </c:pt>
                <c:pt idx="179">
                  <c:v>83.704300000000003</c:v>
                </c:pt>
                <c:pt idx="180">
                  <c:v>83.707300000000004</c:v>
                </c:pt>
                <c:pt idx="181">
                  <c:v>83.709299999999999</c:v>
                </c:pt>
                <c:pt idx="182">
                  <c:v>83.711299999999994</c:v>
                </c:pt>
                <c:pt idx="183">
                  <c:v>83.717299999999994</c:v>
                </c:pt>
                <c:pt idx="184">
                  <c:v>83.719300000000004</c:v>
                </c:pt>
                <c:pt idx="185">
                  <c:v>83.723299999999995</c:v>
                </c:pt>
                <c:pt idx="186">
                  <c:v>83.729299999999995</c:v>
                </c:pt>
                <c:pt idx="187">
                  <c:v>83.7333</c:v>
                </c:pt>
                <c:pt idx="188">
                  <c:v>83.7423</c:v>
                </c:pt>
                <c:pt idx="189">
                  <c:v>83.743300000000005</c:v>
                </c:pt>
                <c:pt idx="190">
                  <c:v>83.7453</c:v>
                </c:pt>
                <c:pt idx="191">
                  <c:v>83.7453</c:v>
                </c:pt>
                <c:pt idx="192">
                  <c:v>83.746300000000005</c:v>
                </c:pt>
                <c:pt idx="193">
                  <c:v>83.7483</c:v>
                </c:pt>
                <c:pt idx="194">
                  <c:v>83.7483</c:v>
                </c:pt>
                <c:pt idx="195">
                  <c:v>83.751300000000001</c:v>
                </c:pt>
                <c:pt idx="196">
                  <c:v>83.752300000000005</c:v>
                </c:pt>
                <c:pt idx="197">
                  <c:v>83.753299999999996</c:v>
                </c:pt>
                <c:pt idx="198">
                  <c:v>83.754300000000001</c:v>
                </c:pt>
                <c:pt idx="199">
                  <c:v>83.754300000000001</c:v>
                </c:pt>
                <c:pt idx="200">
                  <c:v>83.754300000000001</c:v>
                </c:pt>
                <c:pt idx="201">
                  <c:v>83.754300000000001</c:v>
                </c:pt>
                <c:pt idx="202">
                  <c:v>83.755300000000005</c:v>
                </c:pt>
                <c:pt idx="203">
                  <c:v>83.755300000000005</c:v>
                </c:pt>
                <c:pt idx="204">
                  <c:v>83.755300000000005</c:v>
                </c:pt>
                <c:pt idx="205">
                  <c:v>25.509499999999999</c:v>
                </c:pt>
                <c:pt idx="206">
                  <c:v>26.0656</c:v>
                </c:pt>
                <c:pt idx="207">
                  <c:v>27.5258</c:v>
                </c:pt>
                <c:pt idx="208">
                  <c:v>27.601800000000001</c:v>
                </c:pt>
                <c:pt idx="209">
                  <c:v>29.100100000000001</c:v>
                </c:pt>
                <c:pt idx="210">
                  <c:v>30.401299999999999</c:v>
                </c:pt>
                <c:pt idx="211">
                  <c:v>32.147500000000001</c:v>
                </c:pt>
                <c:pt idx="212">
                  <c:v>33.931800000000003</c:v>
                </c:pt>
                <c:pt idx="213">
                  <c:v>34.978999999999999</c:v>
                </c:pt>
                <c:pt idx="214">
                  <c:v>36.805300000000003</c:v>
                </c:pt>
                <c:pt idx="215">
                  <c:v>38.709499999999998</c:v>
                </c:pt>
                <c:pt idx="216">
                  <c:v>41.874000000000002</c:v>
                </c:pt>
                <c:pt idx="217">
                  <c:v>42.772100000000002</c:v>
                </c:pt>
                <c:pt idx="218">
                  <c:v>43.163200000000003</c:v>
                </c:pt>
                <c:pt idx="219">
                  <c:v>44.018300000000004</c:v>
                </c:pt>
                <c:pt idx="220">
                  <c:v>44.810400000000001</c:v>
                </c:pt>
                <c:pt idx="221">
                  <c:v>45.4955</c:v>
                </c:pt>
                <c:pt idx="222">
                  <c:v>45.932600000000001</c:v>
                </c:pt>
                <c:pt idx="223">
                  <c:v>47.742800000000003</c:v>
                </c:pt>
                <c:pt idx="224">
                  <c:v>47.848799999999997</c:v>
                </c:pt>
                <c:pt idx="225">
                  <c:v>50.022100000000002</c:v>
                </c:pt>
                <c:pt idx="226">
                  <c:v>52.4925</c:v>
                </c:pt>
                <c:pt idx="227">
                  <c:v>56.613</c:v>
                </c:pt>
                <c:pt idx="228">
                  <c:v>58.100200000000001</c:v>
                </c:pt>
                <c:pt idx="229">
                  <c:v>58.813299999999998</c:v>
                </c:pt>
                <c:pt idx="230">
                  <c:v>59.448399999999999</c:v>
                </c:pt>
                <c:pt idx="231">
                  <c:v>61.526600000000002</c:v>
                </c:pt>
                <c:pt idx="232">
                  <c:v>62.5578</c:v>
                </c:pt>
                <c:pt idx="233">
                  <c:v>63.561900000000001</c:v>
                </c:pt>
                <c:pt idx="234">
                  <c:v>63.759900000000002</c:v>
                </c:pt>
                <c:pt idx="235">
                  <c:v>64.317999999999998</c:v>
                </c:pt>
                <c:pt idx="236">
                  <c:v>64.643000000000001</c:v>
                </c:pt>
                <c:pt idx="237">
                  <c:v>65.086100000000002</c:v>
                </c:pt>
                <c:pt idx="238">
                  <c:v>65.808199999999999</c:v>
                </c:pt>
                <c:pt idx="239">
                  <c:v>66.184200000000004</c:v>
                </c:pt>
                <c:pt idx="240">
                  <c:v>66.592299999999994</c:v>
                </c:pt>
                <c:pt idx="241">
                  <c:v>66.783299999999997</c:v>
                </c:pt>
                <c:pt idx="242">
                  <c:v>67.403400000000005</c:v>
                </c:pt>
                <c:pt idx="243">
                  <c:v>67.741399999999999</c:v>
                </c:pt>
                <c:pt idx="244">
                  <c:v>67.998400000000004</c:v>
                </c:pt>
                <c:pt idx="245">
                  <c:v>68.112499999999997</c:v>
                </c:pt>
                <c:pt idx="246">
                  <c:v>68.649500000000003</c:v>
                </c:pt>
                <c:pt idx="247">
                  <c:v>69.2256</c:v>
                </c:pt>
                <c:pt idx="248">
                  <c:v>69.566599999999994</c:v>
                </c:pt>
                <c:pt idx="249">
                  <c:v>69.873699999999999</c:v>
                </c:pt>
                <c:pt idx="250">
                  <c:v>69.892700000000005</c:v>
                </c:pt>
                <c:pt idx="251">
                  <c:v>70.292699999999996</c:v>
                </c:pt>
                <c:pt idx="252">
                  <c:v>70.6798</c:v>
                </c:pt>
                <c:pt idx="253">
                  <c:v>71.197800000000001</c:v>
                </c:pt>
                <c:pt idx="254">
                  <c:v>71.5959</c:v>
                </c:pt>
                <c:pt idx="255">
                  <c:v>72.019900000000007</c:v>
                </c:pt>
                <c:pt idx="256">
                  <c:v>72.725999999999999</c:v>
                </c:pt>
                <c:pt idx="257">
                  <c:v>73.145099999999999</c:v>
                </c:pt>
                <c:pt idx="258">
                  <c:v>74.007199999999997</c:v>
                </c:pt>
                <c:pt idx="259">
                  <c:v>74.293199999999999</c:v>
                </c:pt>
                <c:pt idx="260">
                  <c:v>74.6203</c:v>
                </c:pt>
                <c:pt idx="261">
                  <c:v>75.390299999999996</c:v>
                </c:pt>
                <c:pt idx="262">
                  <c:v>75.923400000000001</c:v>
                </c:pt>
                <c:pt idx="263">
                  <c:v>76.233400000000003</c:v>
                </c:pt>
                <c:pt idx="264">
                  <c:v>76.451499999999996</c:v>
                </c:pt>
                <c:pt idx="265">
                  <c:v>76.991500000000002</c:v>
                </c:pt>
                <c:pt idx="266">
                  <c:v>77.470600000000005</c:v>
                </c:pt>
                <c:pt idx="267">
                  <c:v>77.899600000000007</c:v>
                </c:pt>
                <c:pt idx="268">
                  <c:v>78.406700000000001</c:v>
                </c:pt>
                <c:pt idx="269">
                  <c:v>78.865799999999993</c:v>
                </c:pt>
                <c:pt idx="270">
                  <c:v>79.0458</c:v>
                </c:pt>
                <c:pt idx="271">
                  <c:v>79.294799999999995</c:v>
                </c:pt>
                <c:pt idx="272">
                  <c:v>79.654899999999998</c:v>
                </c:pt>
                <c:pt idx="273">
                  <c:v>79.954899999999995</c:v>
                </c:pt>
                <c:pt idx="274">
                  <c:v>80.245900000000006</c:v>
                </c:pt>
                <c:pt idx="275">
                  <c:v>80.805000000000007</c:v>
                </c:pt>
                <c:pt idx="276">
                  <c:v>81.162999999999997</c:v>
                </c:pt>
                <c:pt idx="277">
                  <c:v>81.674099999999996</c:v>
                </c:pt>
                <c:pt idx="278">
                  <c:v>82.274199999999993</c:v>
                </c:pt>
                <c:pt idx="279">
                  <c:v>82.669200000000004</c:v>
                </c:pt>
                <c:pt idx="280">
                  <c:v>82.750200000000007</c:v>
                </c:pt>
                <c:pt idx="281">
                  <c:v>83.002200000000002</c:v>
                </c:pt>
                <c:pt idx="282">
                  <c:v>83.420299999999997</c:v>
                </c:pt>
                <c:pt idx="283">
                  <c:v>83.738299999999995</c:v>
                </c:pt>
                <c:pt idx="284">
                  <c:v>84.136399999999995</c:v>
                </c:pt>
                <c:pt idx="285">
                  <c:v>84.503399999999999</c:v>
                </c:pt>
                <c:pt idx="286">
                  <c:v>71.588399999999993</c:v>
                </c:pt>
                <c:pt idx="287">
                  <c:v>71.691400000000002</c:v>
                </c:pt>
                <c:pt idx="288">
                  <c:v>71.691400000000002</c:v>
                </c:pt>
                <c:pt idx="289">
                  <c:v>71.897300000000001</c:v>
                </c:pt>
                <c:pt idx="290">
                  <c:v>71.897300000000001</c:v>
                </c:pt>
                <c:pt idx="291">
                  <c:v>71.897300000000001</c:v>
                </c:pt>
                <c:pt idx="292">
                  <c:v>73.130499999999998</c:v>
                </c:pt>
                <c:pt idx="293">
                  <c:v>73.540599999999998</c:v>
                </c:pt>
                <c:pt idx="294">
                  <c:v>75.2791</c:v>
                </c:pt>
                <c:pt idx="295">
                  <c:v>75.0749</c:v>
                </c:pt>
                <c:pt idx="296">
                  <c:v>75.177000000000007</c:v>
                </c:pt>
                <c:pt idx="297">
                  <c:v>77.214399999999998</c:v>
                </c:pt>
                <c:pt idx="298">
                  <c:v>77.214399999999998</c:v>
                </c:pt>
                <c:pt idx="299">
                  <c:v>81.5702</c:v>
                </c:pt>
                <c:pt idx="300">
                  <c:v>81.5702</c:v>
                </c:pt>
                <c:pt idx="301">
                  <c:v>81.671099999999996</c:v>
                </c:pt>
                <c:pt idx="302">
                  <c:v>83.486500000000007</c:v>
                </c:pt>
                <c:pt idx="303">
                  <c:v>83.687899999999999</c:v>
                </c:pt>
                <c:pt idx="304">
                  <c:v>83.687899999999999</c:v>
                </c:pt>
                <c:pt idx="305">
                  <c:v>83.587199999999996</c:v>
                </c:pt>
                <c:pt idx="306">
                  <c:v>81.5702</c:v>
                </c:pt>
                <c:pt idx="307">
                  <c:v>77.316100000000006</c:v>
                </c:pt>
                <c:pt idx="308">
                  <c:v>71.588399999999993</c:v>
                </c:pt>
                <c:pt idx="309">
                  <c:v>77.316100000000006</c:v>
                </c:pt>
                <c:pt idx="310">
                  <c:v>77.316100000000006</c:v>
                </c:pt>
                <c:pt idx="311">
                  <c:v>83.737300000000005</c:v>
                </c:pt>
                <c:pt idx="312">
                  <c:v>83.674300000000002</c:v>
                </c:pt>
                <c:pt idx="313">
                  <c:v>83.674300000000002</c:v>
                </c:pt>
                <c:pt idx="314">
                  <c:v>83.664299999999997</c:v>
                </c:pt>
                <c:pt idx="315">
                  <c:v>83.603300000000004</c:v>
                </c:pt>
                <c:pt idx="316">
                  <c:v>83.6023</c:v>
                </c:pt>
                <c:pt idx="317">
                  <c:v>83.573300000000003</c:v>
                </c:pt>
                <c:pt idx="318">
                  <c:v>83.504300000000001</c:v>
                </c:pt>
                <c:pt idx="319">
                  <c:v>83.484300000000005</c:v>
                </c:pt>
                <c:pt idx="320">
                  <c:v>83.368300000000005</c:v>
                </c:pt>
                <c:pt idx="321">
                  <c:v>83.302300000000002</c:v>
                </c:pt>
                <c:pt idx="322">
                  <c:v>83.2423</c:v>
                </c:pt>
                <c:pt idx="323">
                  <c:v>83.143299999999996</c:v>
                </c:pt>
                <c:pt idx="324">
                  <c:v>83.131299999999996</c:v>
                </c:pt>
                <c:pt idx="325">
                  <c:v>83.131299999999996</c:v>
                </c:pt>
                <c:pt idx="326">
                  <c:v>82.996200000000002</c:v>
                </c:pt>
                <c:pt idx="327">
                  <c:v>82.852199999999996</c:v>
                </c:pt>
                <c:pt idx="328">
                  <c:v>82.678200000000004</c:v>
                </c:pt>
                <c:pt idx="329">
                  <c:v>82.544200000000004</c:v>
                </c:pt>
                <c:pt idx="330">
                  <c:v>82.234200000000001</c:v>
                </c:pt>
                <c:pt idx="331">
                  <c:v>81.954099999999997</c:v>
                </c:pt>
                <c:pt idx="332">
                  <c:v>81.892099999999999</c:v>
                </c:pt>
                <c:pt idx="333">
                  <c:v>81.735100000000003</c:v>
                </c:pt>
                <c:pt idx="334">
                  <c:v>81.518100000000004</c:v>
                </c:pt>
                <c:pt idx="335">
                  <c:v>81.517099999999999</c:v>
                </c:pt>
                <c:pt idx="336">
                  <c:v>81.517099999999999</c:v>
                </c:pt>
                <c:pt idx="337">
                  <c:v>81.515100000000004</c:v>
                </c:pt>
                <c:pt idx="338">
                  <c:v>81.266999999999996</c:v>
                </c:pt>
                <c:pt idx="339">
                  <c:v>80.995999999999995</c:v>
                </c:pt>
                <c:pt idx="340">
                  <c:v>80.748000000000005</c:v>
                </c:pt>
                <c:pt idx="341">
                  <c:v>80.431899999999999</c:v>
                </c:pt>
                <c:pt idx="342">
                  <c:v>80.2179</c:v>
                </c:pt>
                <c:pt idx="343">
                  <c:v>79.997900000000001</c:v>
                </c:pt>
                <c:pt idx="344">
                  <c:v>79.997900000000001</c:v>
                </c:pt>
                <c:pt idx="345">
                  <c:v>79.671899999999994</c:v>
                </c:pt>
                <c:pt idx="346">
                  <c:v>79.640900000000002</c:v>
                </c:pt>
                <c:pt idx="347">
                  <c:v>79.638900000000007</c:v>
                </c:pt>
                <c:pt idx="348">
                  <c:v>79.634799999999998</c:v>
                </c:pt>
                <c:pt idx="349">
                  <c:v>79.470799999999997</c:v>
                </c:pt>
                <c:pt idx="350">
                  <c:v>79.127799999999993</c:v>
                </c:pt>
                <c:pt idx="351">
                  <c:v>79.127799999999993</c:v>
                </c:pt>
                <c:pt idx="352">
                  <c:v>78.883799999999994</c:v>
                </c:pt>
                <c:pt idx="353">
                  <c:v>78.6267</c:v>
                </c:pt>
                <c:pt idx="354">
                  <c:v>78.302700000000002</c:v>
                </c:pt>
                <c:pt idx="355">
                  <c:v>78.040700000000001</c:v>
                </c:pt>
                <c:pt idx="356">
                  <c:v>77.993700000000004</c:v>
                </c:pt>
                <c:pt idx="357">
                  <c:v>77.736599999999996</c:v>
                </c:pt>
                <c:pt idx="358">
                  <c:v>77.729600000000005</c:v>
                </c:pt>
                <c:pt idx="359">
                  <c:v>77.579599999999999</c:v>
                </c:pt>
                <c:pt idx="360">
                  <c:v>77.579599999999999</c:v>
                </c:pt>
                <c:pt idx="361">
                  <c:v>77.354600000000005</c:v>
                </c:pt>
                <c:pt idx="362">
                  <c:v>77.3536</c:v>
                </c:pt>
                <c:pt idx="363">
                  <c:v>77.3536</c:v>
                </c:pt>
                <c:pt idx="364">
                  <c:v>77.168599999999998</c:v>
                </c:pt>
                <c:pt idx="365">
                  <c:v>77.168599999999998</c:v>
                </c:pt>
                <c:pt idx="366">
                  <c:v>76.957499999999996</c:v>
                </c:pt>
                <c:pt idx="367">
                  <c:v>76.901499999999999</c:v>
                </c:pt>
                <c:pt idx="368">
                  <c:v>76.774500000000003</c:v>
                </c:pt>
                <c:pt idx="369">
                  <c:v>76.641499999999994</c:v>
                </c:pt>
                <c:pt idx="370">
                  <c:v>76.436499999999995</c:v>
                </c:pt>
                <c:pt idx="371">
                  <c:v>76.418499999999995</c:v>
                </c:pt>
                <c:pt idx="372">
                  <c:v>76.417500000000004</c:v>
                </c:pt>
                <c:pt idx="373">
                  <c:v>76.402500000000003</c:v>
                </c:pt>
                <c:pt idx="374">
                  <c:v>76.257400000000004</c:v>
                </c:pt>
                <c:pt idx="375">
                  <c:v>75.987399999999994</c:v>
                </c:pt>
                <c:pt idx="376">
                  <c:v>75.517399999999995</c:v>
                </c:pt>
                <c:pt idx="377">
                  <c:v>75.175299999999993</c:v>
                </c:pt>
                <c:pt idx="378">
                  <c:v>75.085300000000004</c:v>
                </c:pt>
                <c:pt idx="379">
                  <c:v>75.072299999999998</c:v>
                </c:pt>
                <c:pt idx="380">
                  <c:v>74.965299999999999</c:v>
                </c:pt>
                <c:pt idx="381">
                  <c:v>74.965299999999999</c:v>
                </c:pt>
                <c:pt idx="382">
                  <c:v>90.909099999999995</c:v>
                </c:pt>
                <c:pt idx="383">
                  <c:v>90.409099999999995</c:v>
                </c:pt>
                <c:pt idx="384">
                  <c:v>89.509</c:v>
                </c:pt>
                <c:pt idx="385">
                  <c:v>88.908900000000003</c:v>
                </c:pt>
                <c:pt idx="386">
                  <c:v>88.208799999999997</c:v>
                </c:pt>
                <c:pt idx="387">
                  <c:v>87.208699999999993</c:v>
                </c:pt>
                <c:pt idx="388">
                  <c:v>86.108599999999996</c:v>
                </c:pt>
                <c:pt idx="389">
                  <c:v>84.708399999999997</c:v>
                </c:pt>
                <c:pt idx="390">
                  <c:v>84.308400000000006</c:v>
                </c:pt>
                <c:pt idx="391">
                  <c:v>83.308300000000003</c:v>
                </c:pt>
                <c:pt idx="392">
                  <c:v>82.508200000000002</c:v>
                </c:pt>
                <c:pt idx="393">
                  <c:v>81.708100000000002</c:v>
                </c:pt>
                <c:pt idx="394">
                  <c:v>80.808000000000007</c:v>
                </c:pt>
              </c:numCache>
            </c:numRef>
          </c:xVal>
          <c:yVal>
            <c:numRef>
              <c:f>'Final fit'!$AF$17:$AF$411</c:f>
              <c:numCache>
                <c:formatCode>0.0000</c:formatCode>
                <c:ptCount val="395"/>
                <c:pt idx="0">
                  <c:v>1.6873429593056908E-2</c:v>
                </c:pt>
                <c:pt idx="1">
                  <c:v>1.7694699059531433E-2</c:v>
                </c:pt>
                <c:pt idx="2">
                  <c:v>1.8372542707015431E-2</c:v>
                </c:pt>
                <c:pt idx="3">
                  <c:v>1.9254823267729922E-2</c:v>
                </c:pt>
                <c:pt idx="4">
                  <c:v>2.010356133780138E-2</c:v>
                </c:pt>
                <c:pt idx="5">
                  <c:v>2.1017939452614872E-2</c:v>
                </c:pt>
                <c:pt idx="6">
                  <c:v>2.2006608714981734E-2</c:v>
                </c:pt>
                <c:pt idx="7">
                  <c:v>2.2906176539877834E-2</c:v>
                </c:pt>
                <c:pt idx="8">
                  <c:v>2.387031495609104E-2</c:v>
                </c:pt>
                <c:pt idx="9">
                  <c:v>2.4957912713373151E-2</c:v>
                </c:pt>
                <c:pt idx="10">
                  <c:v>2.6075384203218713E-2</c:v>
                </c:pt>
                <c:pt idx="11">
                  <c:v>2.7154575106977892E-2</c:v>
                </c:pt>
                <c:pt idx="12">
                  <c:v>2.8341735881562254E-2</c:v>
                </c:pt>
                <c:pt idx="13">
                  <c:v>2.9673953633878116E-2</c:v>
                </c:pt>
                <c:pt idx="14">
                  <c:v>3.0934087877555548E-2</c:v>
                </c:pt>
                <c:pt idx="15">
                  <c:v>3.2469586784299453E-2</c:v>
                </c:pt>
                <c:pt idx="16">
                  <c:v>3.386562606781076E-2</c:v>
                </c:pt>
                <c:pt idx="17">
                  <c:v>3.5181331560706408E-2</c:v>
                </c:pt>
                <c:pt idx="18">
                  <c:v>3.6528622158065641E-2</c:v>
                </c:pt>
                <c:pt idx="19">
                  <c:v>3.8046350041234814E-2</c:v>
                </c:pt>
                <c:pt idx="20">
                  <c:v>3.9598778124102688E-2</c:v>
                </c:pt>
                <c:pt idx="21">
                  <c:v>4.1080417814182313E-2</c:v>
                </c:pt>
                <c:pt idx="22">
                  <c:v>4.2645923359842935E-2</c:v>
                </c:pt>
                <c:pt idx="23">
                  <c:v>4.4603656003476155E-2</c:v>
                </c:pt>
                <c:pt idx="24">
                  <c:v>4.6691359014277706E-2</c:v>
                </c:pt>
                <c:pt idx="25">
                  <c:v>4.8633819774849131E-2</c:v>
                </c:pt>
                <c:pt idx="26">
                  <c:v>5.0428147061383488E-2</c:v>
                </c:pt>
                <c:pt idx="27">
                  <c:v>5.2130119438491634E-2</c:v>
                </c:pt>
                <c:pt idx="28">
                  <c:v>5.3879115062500545E-2</c:v>
                </c:pt>
                <c:pt idx="29">
                  <c:v>5.5691006601350679E-2</c:v>
                </c:pt>
                <c:pt idx="30">
                  <c:v>5.6666858073947265E-2</c:v>
                </c:pt>
                <c:pt idx="31">
                  <c:v>5.8636216488293737E-2</c:v>
                </c:pt>
                <c:pt idx="32">
                  <c:v>6.0659507642395763E-2</c:v>
                </c:pt>
                <c:pt idx="33">
                  <c:v>6.3761610601517887E-2</c:v>
                </c:pt>
                <c:pt idx="34">
                  <c:v>6.5926170591488156E-2</c:v>
                </c:pt>
                <c:pt idx="35">
                  <c:v>6.8051836678115429E-2</c:v>
                </c:pt>
                <c:pt idx="36">
                  <c:v>6.8320647972900314E-2</c:v>
                </c:pt>
                <c:pt idx="37">
                  <c:v>6.8590148854489358E-2</c:v>
                </c:pt>
                <c:pt idx="38">
                  <c:v>6.8947644609626851E-2</c:v>
                </c:pt>
                <c:pt idx="39">
                  <c:v>2.5012640782534424E-3</c:v>
                </c:pt>
                <c:pt idx="40">
                  <c:v>2.7754119501336586E-3</c:v>
                </c:pt>
                <c:pt idx="41">
                  <c:v>3.8133710680091307E-3</c:v>
                </c:pt>
                <c:pt idx="42">
                  <c:v>4.4547750278762302E-3</c:v>
                </c:pt>
                <c:pt idx="43">
                  <c:v>5.0663836649214103E-3</c:v>
                </c:pt>
                <c:pt idx="44">
                  <c:v>6.0537456393328949E-3</c:v>
                </c:pt>
                <c:pt idx="45">
                  <c:v>6.4497582568329055E-3</c:v>
                </c:pt>
                <c:pt idx="46">
                  <c:v>8.1586099045756946E-3</c:v>
                </c:pt>
                <c:pt idx="47">
                  <c:v>9.4817137541568439E-3</c:v>
                </c:pt>
                <c:pt idx="48">
                  <c:v>1.091348802998739E-2</c:v>
                </c:pt>
                <c:pt idx="49">
                  <c:v>1.3443521313758137E-2</c:v>
                </c:pt>
                <c:pt idx="50">
                  <c:v>1.4612348193400746E-2</c:v>
                </c:pt>
                <c:pt idx="51">
                  <c:v>1.896741254044304E-2</c:v>
                </c:pt>
                <c:pt idx="52">
                  <c:v>1.9022520881381275E-2</c:v>
                </c:pt>
                <c:pt idx="53">
                  <c:v>2.4973005266980038E-2</c:v>
                </c:pt>
                <c:pt idx="54">
                  <c:v>2.5208692387049623E-2</c:v>
                </c:pt>
                <c:pt idx="55">
                  <c:v>2.5956351026169652E-2</c:v>
                </c:pt>
                <c:pt idx="56">
                  <c:v>3.0833878172191704E-2</c:v>
                </c:pt>
                <c:pt idx="57">
                  <c:v>3.8150895006037182E-2</c:v>
                </c:pt>
                <c:pt idx="58">
                  <c:v>3.8385588140817252E-2</c:v>
                </c:pt>
                <c:pt idx="59">
                  <c:v>4.62976160721148E-2</c:v>
                </c:pt>
                <c:pt idx="60">
                  <c:v>5.6395259340819397E-2</c:v>
                </c:pt>
                <c:pt idx="61">
                  <c:v>5.8667596730706727E-2</c:v>
                </c:pt>
                <c:pt idx="62">
                  <c:v>6.7294236127781085E-2</c:v>
                </c:pt>
                <c:pt idx="63">
                  <c:v>6.7337231129709255E-2</c:v>
                </c:pt>
                <c:pt idx="64">
                  <c:v>6.3342329711377609E-3</c:v>
                </c:pt>
                <c:pt idx="65">
                  <c:v>9.7413069722617606E-3</c:v>
                </c:pt>
                <c:pt idx="66">
                  <c:v>1.4520334053141654E-2</c:v>
                </c:pt>
                <c:pt idx="67">
                  <c:v>2.1013177328851336E-2</c:v>
                </c:pt>
                <c:pt idx="68">
                  <c:v>2.9567790068564408E-2</c:v>
                </c:pt>
                <c:pt idx="69">
                  <c:v>4.0508962554632648E-2</c:v>
                </c:pt>
                <c:pt idx="70">
                  <c:v>5.4100003700279418E-2</c:v>
                </c:pt>
                <c:pt idx="71">
                  <c:v>6.8565778510026459E-2</c:v>
                </c:pt>
                <c:pt idx="72">
                  <c:v>1.2054049663586699E-3</c:v>
                </c:pt>
                <c:pt idx="73">
                  <c:v>1.4027416860402306E-3</c:v>
                </c:pt>
                <c:pt idx="74">
                  <c:v>1.4108307561073441E-3</c:v>
                </c:pt>
                <c:pt idx="75">
                  <c:v>1.4234136480594409E-3</c:v>
                </c:pt>
                <c:pt idx="76">
                  <c:v>1.4920931278830569E-3</c:v>
                </c:pt>
                <c:pt idx="77">
                  <c:v>1.5783004618987306E-3</c:v>
                </c:pt>
                <c:pt idx="78">
                  <c:v>1.7355589005409182E-3</c:v>
                </c:pt>
                <c:pt idx="79">
                  <c:v>1.825259317939262E-3</c:v>
                </c:pt>
                <c:pt idx="80">
                  <c:v>1.8768435616967093E-3</c:v>
                </c:pt>
                <c:pt idx="81">
                  <c:v>2.0812092016421428E-3</c:v>
                </c:pt>
                <c:pt idx="82">
                  <c:v>2.2765855218426522E-3</c:v>
                </c:pt>
                <c:pt idx="83">
                  <c:v>2.4679003079333827E-3</c:v>
                </c:pt>
                <c:pt idx="84">
                  <c:v>2.497720718922819E-3</c:v>
                </c:pt>
                <c:pt idx="85">
                  <c:v>2.5333532006233087E-3</c:v>
                </c:pt>
                <c:pt idx="86">
                  <c:v>2.7473468952164148E-3</c:v>
                </c:pt>
                <c:pt idx="87">
                  <c:v>2.8171314758939393E-3</c:v>
                </c:pt>
                <c:pt idx="88">
                  <c:v>3.1507571697202415E-3</c:v>
                </c:pt>
                <c:pt idx="89">
                  <c:v>3.194401632252911E-3</c:v>
                </c:pt>
                <c:pt idx="90">
                  <c:v>3.2786234107379571E-3</c:v>
                </c:pt>
                <c:pt idx="91">
                  <c:v>3.4731818361539569E-3</c:v>
                </c:pt>
                <c:pt idx="92">
                  <c:v>3.5762547624668072E-3</c:v>
                </c:pt>
                <c:pt idx="93">
                  <c:v>3.6275110281991322E-3</c:v>
                </c:pt>
                <c:pt idx="94">
                  <c:v>4.1334295072645378E-3</c:v>
                </c:pt>
                <c:pt idx="95">
                  <c:v>4.3751187512339343E-3</c:v>
                </c:pt>
                <c:pt idx="96">
                  <c:v>4.416044672510948E-3</c:v>
                </c:pt>
                <c:pt idx="97">
                  <c:v>4.5397813352113202E-3</c:v>
                </c:pt>
                <c:pt idx="98">
                  <c:v>4.6162798064214167E-3</c:v>
                </c:pt>
                <c:pt idx="99">
                  <c:v>4.6329650675020883E-3</c:v>
                </c:pt>
                <c:pt idx="100">
                  <c:v>4.9125586055645447E-3</c:v>
                </c:pt>
                <c:pt idx="101">
                  <c:v>4.9844008434484161E-3</c:v>
                </c:pt>
                <c:pt idx="102">
                  <c:v>5.3444018500348797E-3</c:v>
                </c:pt>
                <c:pt idx="103">
                  <c:v>5.5727912825045498E-3</c:v>
                </c:pt>
                <c:pt idx="104">
                  <c:v>6.0166797108050646E-3</c:v>
                </c:pt>
                <c:pt idx="105">
                  <c:v>6.1113635957338206E-3</c:v>
                </c:pt>
                <c:pt idx="106">
                  <c:v>6.2328454108391681E-3</c:v>
                </c:pt>
                <c:pt idx="107">
                  <c:v>7.0565225991314666E-3</c:v>
                </c:pt>
                <c:pt idx="108">
                  <c:v>7.6079916445664988E-3</c:v>
                </c:pt>
                <c:pt idx="109">
                  <c:v>7.8945314793347904E-3</c:v>
                </c:pt>
                <c:pt idx="110">
                  <c:v>7.9870583628326077E-3</c:v>
                </c:pt>
                <c:pt idx="111">
                  <c:v>8.9326594618493616E-3</c:v>
                </c:pt>
                <c:pt idx="112">
                  <c:v>9.3358206853295118E-3</c:v>
                </c:pt>
                <c:pt idx="113">
                  <c:v>9.6466040733995586E-3</c:v>
                </c:pt>
                <c:pt idx="114">
                  <c:v>1.0304330374611181E-2</c:v>
                </c:pt>
                <c:pt idx="115">
                  <c:v>1.1292858547129756E-2</c:v>
                </c:pt>
                <c:pt idx="116">
                  <c:v>1.1992720953208776E-2</c:v>
                </c:pt>
                <c:pt idx="117">
                  <c:v>1.2442226591536694E-2</c:v>
                </c:pt>
                <c:pt idx="118">
                  <c:v>1.4226210465660541E-2</c:v>
                </c:pt>
                <c:pt idx="119">
                  <c:v>1.5299887256061193E-2</c:v>
                </c:pt>
                <c:pt idx="120">
                  <c:v>1.5399600043427723E-2</c:v>
                </c:pt>
                <c:pt idx="121">
                  <c:v>1.5920750184987127E-2</c:v>
                </c:pt>
                <c:pt idx="122">
                  <c:v>1.7102222093261843E-2</c:v>
                </c:pt>
                <c:pt idx="123">
                  <c:v>1.8590856598854948E-2</c:v>
                </c:pt>
                <c:pt idx="124">
                  <c:v>1.8928946161406814E-2</c:v>
                </c:pt>
                <c:pt idx="125">
                  <c:v>1.9409451280639648E-2</c:v>
                </c:pt>
                <c:pt idx="126">
                  <c:v>2.5833433466686928E-2</c:v>
                </c:pt>
                <c:pt idx="127">
                  <c:v>2.7415022232448044E-2</c:v>
                </c:pt>
                <c:pt idx="128">
                  <c:v>3.0914322609295244E-2</c:v>
                </c:pt>
                <c:pt idx="129">
                  <c:v>3.195487531876496E-2</c:v>
                </c:pt>
                <c:pt idx="130">
                  <c:v>3.5701417364458983E-2</c:v>
                </c:pt>
                <c:pt idx="131">
                  <c:v>3.5795085748505769E-2</c:v>
                </c:pt>
                <c:pt idx="132">
                  <c:v>3.7718500060473552E-2</c:v>
                </c:pt>
                <c:pt idx="133">
                  <c:v>3.8248699789126601E-2</c:v>
                </c:pt>
                <c:pt idx="134">
                  <c:v>4.1031607816901773E-2</c:v>
                </c:pt>
                <c:pt idx="135">
                  <c:v>4.2009653760683399E-2</c:v>
                </c:pt>
                <c:pt idx="136">
                  <c:v>4.336527099594864E-2</c:v>
                </c:pt>
                <c:pt idx="137">
                  <c:v>4.4941440617129264E-2</c:v>
                </c:pt>
                <c:pt idx="138">
                  <c:v>4.5504104384951137E-2</c:v>
                </c:pt>
                <c:pt idx="139">
                  <c:v>4.6624455580230623E-2</c:v>
                </c:pt>
                <c:pt idx="140">
                  <c:v>4.6858916710295004E-2</c:v>
                </c:pt>
                <c:pt idx="141">
                  <c:v>4.7485988089838782E-2</c:v>
                </c:pt>
                <c:pt idx="142">
                  <c:v>4.7723518938216539E-2</c:v>
                </c:pt>
                <c:pt idx="143">
                  <c:v>4.8112156733790011E-2</c:v>
                </c:pt>
                <c:pt idx="144">
                  <c:v>4.8640710303831984E-2</c:v>
                </c:pt>
                <c:pt idx="145">
                  <c:v>4.8640710303831984E-2</c:v>
                </c:pt>
                <c:pt idx="146">
                  <c:v>4.8896145087566657E-2</c:v>
                </c:pt>
                <c:pt idx="147">
                  <c:v>4.9535381256326498E-2</c:v>
                </c:pt>
                <c:pt idx="148">
                  <c:v>4.9556324526398375E-2</c:v>
                </c:pt>
                <c:pt idx="149">
                  <c:v>5.0839275101026135E-2</c:v>
                </c:pt>
                <c:pt idx="150">
                  <c:v>5.1769282569764236E-2</c:v>
                </c:pt>
                <c:pt idx="151">
                  <c:v>5.2988631987378965E-2</c:v>
                </c:pt>
                <c:pt idx="152">
                  <c:v>5.3871713528023668E-2</c:v>
                </c:pt>
                <c:pt idx="153">
                  <c:v>5.4443691201235017E-2</c:v>
                </c:pt>
                <c:pt idx="154">
                  <c:v>5.4929781140622885E-2</c:v>
                </c:pt>
                <c:pt idx="155">
                  <c:v>5.5857774194984312E-2</c:v>
                </c:pt>
                <c:pt idx="156">
                  <c:v>5.667452167361596E-2</c:v>
                </c:pt>
                <c:pt idx="157">
                  <c:v>5.8166878780037845E-2</c:v>
                </c:pt>
                <c:pt idx="158">
                  <c:v>5.9029288091084008E-2</c:v>
                </c:pt>
                <c:pt idx="159">
                  <c:v>5.9455805103324585E-2</c:v>
                </c:pt>
                <c:pt idx="160">
                  <c:v>5.9638100720718693E-2</c:v>
                </c:pt>
                <c:pt idx="161">
                  <c:v>6.0267119359394578E-2</c:v>
                </c:pt>
                <c:pt idx="162">
                  <c:v>6.1546624457909808E-2</c:v>
                </c:pt>
                <c:pt idx="163">
                  <c:v>6.2287048936943971E-2</c:v>
                </c:pt>
                <c:pt idx="164">
                  <c:v>6.3364165260525948E-2</c:v>
                </c:pt>
                <c:pt idx="165">
                  <c:v>6.4938654044512767E-2</c:v>
                </c:pt>
                <c:pt idx="166">
                  <c:v>6.5722802700422717E-2</c:v>
                </c:pt>
                <c:pt idx="167">
                  <c:v>6.6760877904727442E-2</c:v>
                </c:pt>
                <c:pt idx="168">
                  <c:v>6.6854999652153635E-2</c:v>
                </c:pt>
                <c:pt idx="169">
                  <c:v>6.741294590338473E-2</c:v>
                </c:pt>
                <c:pt idx="170">
                  <c:v>6.7464601472583208E-2</c:v>
                </c:pt>
                <c:pt idx="171">
                  <c:v>6.7516282874251793E-2</c:v>
                </c:pt>
                <c:pt idx="172">
                  <c:v>6.7576610492378897E-2</c:v>
                </c:pt>
                <c:pt idx="173">
                  <c:v>6.7628347864748944E-2</c:v>
                </c:pt>
                <c:pt idx="174">
                  <c:v>6.7680111069884169E-2</c:v>
                </c:pt>
                <c:pt idx="175">
                  <c:v>6.7731900107851586E-2</c:v>
                </c:pt>
                <c:pt idx="176">
                  <c:v>6.7826913771236341E-2</c:v>
                </c:pt>
                <c:pt idx="177">
                  <c:v>6.787877600248228E-2</c:v>
                </c:pt>
                <c:pt idx="178">
                  <c:v>6.7965270461168126E-2</c:v>
                </c:pt>
                <c:pt idx="179">
                  <c:v>6.8008544599862386E-2</c:v>
                </c:pt>
                <c:pt idx="180">
                  <c:v>6.8034517694067931E-2</c:v>
                </c:pt>
                <c:pt idx="181">
                  <c:v>6.8051836678115429E-2</c:v>
                </c:pt>
                <c:pt idx="182">
                  <c:v>6.8069158532490182E-2</c:v>
                </c:pt>
                <c:pt idx="183">
                  <c:v>6.8121141317565539E-2</c:v>
                </c:pt>
                <c:pt idx="184">
                  <c:v>6.8138474653236122E-2</c:v>
                </c:pt>
                <c:pt idx="185">
                  <c:v>6.817314993553461E-2</c:v>
                </c:pt>
                <c:pt idx="186">
                  <c:v>6.822518438634477E-2</c:v>
                </c:pt>
                <c:pt idx="187">
                  <c:v>6.8259888371764901E-2</c:v>
                </c:pt>
                <c:pt idx="188">
                  <c:v>6.8338014317101334E-2</c:v>
                </c:pt>
                <c:pt idx="189">
                  <c:v>6.8346698565560138E-2</c:v>
                </c:pt>
                <c:pt idx="190">
                  <c:v>6.8364069215191739E-2</c:v>
                </c:pt>
                <c:pt idx="191">
                  <c:v>6.8364069215191739E-2</c:v>
                </c:pt>
                <c:pt idx="192">
                  <c:v>6.8372755616363731E-2</c:v>
                </c:pt>
                <c:pt idx="193">
                  <c:v>6.8390130571417337E-2</c:v>
                </c:pt>
                <c:pt idx="194">
                  <c:v>6.8390130571417337E-2</c:v>
                </c:pt>
                <c:pt idx="195">
                  <c:v>6.8416198385764543E-2</c:v>
                </c:pt>
                <c:pt idx="196">
                  <c:v>6.8424889092349325E-2</c:v>
                </c:pt>
                <c:pt idx="197">
                  <c:v>6.8433580516500933E-2</c:v>
                </c:pt>
                <c:pt idx="198">
                  <c:v>6.8442272658219019E-2</c:v>
                </c:pt>
                <c:pt idx="199">
                  <c:v>6.8442272658219019E-2</c:v>
                </c:pt>
                <c:pt idx="200">
                  <c:v>6.8442272658219019E-2</c:v>
                </c:pt>
                <c:pt idx="201">
                  <c:v>6.8442272658219019E-2</c:v>
                </c:pt>
                <c:pt idx="202">
                  <c:v>6.845096551750289E-2</c:v>
                </c:pt>
                <c:pt idx="203">
                  <c:v>6.845096551750289E-2</c:v>
                </c:pt>
                <c:pt idx="204">
                  <c:v>6.845096551750289E-2</c:v>
                </c:pt>
                <c:pt idx="205">
                  <c:v>1.3079092001605018E-10</c:v>
                </c:pt>
                <c:pt idx="206">
                  <c:v>1.8386748226413802E-10</c:v>
                </c:pt>
                <c:pt idx="207">
                  <c:v>4.4245154455545919E-10</c:v>
                </c:pt>
                <c:pt idx="208">
                  <c:v>4.6284562740113121E-10</c:v>
                </c:pt>
                <c:pt idx="209">
                  <c:v>1.1109119766760247E-9</c:v>
                </c:pt>
                <c:pt idx="210">
                  <c:v>2.3300228673902563E-9</c:v>
                </c:pt>
                <c:pt idx="211">
                  <c:v>6.1198250120004361E-9</c:v>
                </c:pt>
                <c:pt idx="212">
                  <c:v>1.5881751471985618E-8</c:v>
                </c:pt>
                <c:pt idx="213">
                  <c:v>2.737133197734001E-8</c:v>
                </c:pt>
                <c:pt idx="214">
                  <c:v>6.8853949797816656E-8</c:v>
                </c:pt>
                <c:pt idx="215">
                  <c:v>1.7383012426904918E-7</c:v>
                </c:pt>
                <c:pt idx="216">
                  <c:v>7.4853686508514387E-7</c:v>
                </c:pt>
                <c:pt idx="217">
                  <c:v>1.1130531870853747E-6</c:v>
                </c:pt>
                <c:pt idx="218">
                  <c:v>1.3197964488382815E-6</c:v>
                </c:pt>
                <c:pt idx="219">
                  <c:v>1.9058692584552272E-6</c:v>
                </c:pt>
                <c:pt idx="220">
                  <c:v>2.6623259118477389E-6</c:v>
                </c:pt>
                <c:pt idx="221">
                  <c:v>3.5381152167263737E-6</c:v>
                </c:pt>
                <c:pt idx="222">
                  <c:v>4.2324025906642244E-6</c:v>
                </c:pt>
                <c:pt idx="223">
                  <c:v>8.7247520436802239E-6</c:v>
                </c:pt>
                <c:pt idx="224">
                  <c:v>9.0938706716923727E-6</c:v>
                </c:pt>
                <c:pt idx="225">
                  <c:v>2.0800344513949782E-5</c:v>
                </c:pt>
                <c:pt idx="226">
                  <c:v>5.064754433763501E-5</c:v>
                </c:pt>
                <c:pt idx="227">
                  <c:v>1.9899763975795323E-4</c:v>
                </c:pt>
                <c:pt idx="228">
                  <c:v>3.1502126040996612E-4</c:v>
                </c:pt>
                <c:pt idx="229">
                  <c:v>3.9015708725469877E-4</c:v>
                </c:pt>
                <c:pt idx="230">
                  <c:v>4.7042532259261485E-4</c:v>
                </c:pt>
                <c:pt idx="231">
                  <c:v>8.486011622942897E-4</c:v>
                </c:pt>
                <c:pt idx="232">
                  <c:v>1.1231161073012527E-3</c:v>
                </c:pt>
                <c:pt idx="233">
                  <c:v>1.4640472478309975E-3</c:v>
                </c:pt>
                <c:pt idx="234">
                  <c:v>1.5412263851072216E-3</c:v>
                </c:pt>
                <c:pt idx="235">
                  <c:v>1.7785507751152086E-3</c:v>
                </c:pt>
                <c:pt idx="236">
                  <c:v>1.9311716209427553E-3</c:v>
                </c:pt>
                <c:pt idx="237">
                  <c:v>2.157834526341535E-3</c:v>
                </c:pt>
                <c:pt idx="238">
                  <c:v>2.5775783446915189E-3</c:v>
                </c:pt>
                <c:pt idx="239">
                  <c:v>2.8232427382872192E-3</c:v>
                </c:pt>
                <c:pt idx="240">
                  <c:v>3.1128103203071616E-3</c:v>
                </c:pt>
                <c:pt idx="241">
                  <c:v>3.2570038450961849E-3</c:v>
                </c:pt>
                <c:pt idx="242">
                  <c:v>3.7659527560642302E-3</c:v>
                </c:pt>
                <c:pt idx="243">
                  <c:v>4.0713590554021448E-3</c:v>
                </c:pt>
                <c:pt idx="244">
                  <c:v>4.3176838796572508E-3</c:v>
                </c:pt>
                <c:pt idx="245">
                  <c:v>4.4310997797591348E-3</c:v>
                </c:pt>
                <c:pt idx="246">
                  <c:v>4.9999919963102822E-3</c:v>
                </c:pt>
                <c:pt idx="247">
                  <c:v>5.6788780716406683E-3</c:v>
                </c:pt>
                <c:pt idx="248">
                  <c:v>6.1166607920921821E-3</c:v>
                </c:pt>
                <c:pt idx="249">
                  <c:v>6.5351893131347788E-3</c:v>
                </c:pt>
                <c:pt idx="250">
                  <c:v>6.5618629751019123E-3</c:v>
                </c:pt>
                <c:pt idx="251">
                  <c:v>7.1452327383346014E-3</c:v>
                </c:pt>
                <c:pt idx="252">
                  <c:v>7.7509555622035688E-3</c:v>
                </c:pt>
                <c:pt idx="253">
                  <c:v>8.6286808410100807E-3</c:v>
                </c:pt>
                <c:pt idx="254">
                  <c:v>9.358551447878628E-3</c:v>
                </c:pt>
                <c:pt idx="255">
                  <c:v>1.0191853159608943E-2</c:v>
                </c:pt>
                <c:pt idx="256">
                  <c:v>1.1715916351297047E-2</c:v>
                </c:pt>
                <c:pt idx="257">
                  <c:v>1.2706145956296683E-2</c:v>
                </c:pt>
                <c:pt idx="258">
                  <c:v>1.4959188407631432E-2</c:v>
                </c:pt>
                <c:pt idx="259">
                  <c:v>1.5774577426402949E-2</c:v>
                </c:pt>
                <c:pt idx="260">
                  <c:v>1.6750786685424287E-2</c:v>
                </c:pt>
                <c:pt idx="261">
                  <c:v>1.9241156496102575E-2</c:v>
                </c:pt>
                <c:pt idx="262">
                  <c:v>2.1131750495961721E-2</c:v>
                </c:pt>
                <c:pt idx="263">
                  <c:v>2.2296799172664306E-2</c:v>
                </c:pt>
                <c:pt idx="264">
                  <c:v>2.3146277797579138E-2</c:v>
                </c:pt>
                <c:pt idx="265">
                  <c:v>2.5358568553783215E-2</c:v>
                </c:pt>
                <c:pt idx="266">
                  <c:v>2.7455608070690925E-2</c:v>
                </c:pt>
                <c:pt idx="267">
                  <c:v>2.9444298906548524E-2</c:v>
                </c:pt>
                <c:pt idx="268">
                  <c:v>3.1934618315774335E-2</c:v>
                </c:pt>
                <c:pt idx="269">
                  <c:v>3.4323544969176174E-2</c:v>
                </c:pt>
                <c:pt idx="270">
                  <c:v>3.5295808665727263E-2</c:v>
                </c:pt>
                <c:pt idx="271">
                  <c:v>3.6674411624635465E-2</c:v>
                </c:pt>
                <c:pt idx="272">
                  <c:v>3.8738156572726369E-2</c:v>
                </c:pt>
                <c:pt idx="273">
                  <c:v>4.0521651895793036E-2</c:v>
                </c:pt>
                <c:pt idx="274">
                  <c:v>4.2308211179184346E-2</c:v>
                </c:pt>
                <c:pt idx="275">
                  <c:v>4.5899634878630934E-2</c:v>
                </c:pt>
                <c:pt idx="276">
                  <c:v>4.8310742780855821E-2</c:v>
                </c:pt>
                <c:pt idx="277">
                  <c:v>5.1906194710426366E-2</c:v>
                </c:pt>
                <c:pt idx="278">
                  <c:v>5.6360895086702549E-2</c:v>
                </c:pt>
                <c:pt idx="279">
                  <c:v>5.9432055209929974E-2</c:v>
                </c:pt>
                <c:pt idx="280">
                  <c:v>6.0075554330556495E-2</c:v>
                </c:pt>
                <c:pt idx="281">
                  <c:v>6.2107502387192856E-2</c:v>
                </c:pt>
                <c:pt idx="282">
                  <c:v>6.5579000411848429E-2</c:v>
                </c:pt>
                <c:pt idx="283">
                  <c:v>6.8303284498990743E-2</c:v>
                </c:pt>
                <c:pt idx="284">
                  <c:v>7.1816045465602524E-2</c:v>
                </c:pt>
                <c:pt idx="285">
                  <c:v>7.5154986001639779E-2</c:v>
                </c:pt>
                <c:pt idx="286">
                  <c:v>9.3443393150678192E-3</c:v>
                </c:pt>
                <c:pt idx="287">
                  <c:v>9.5411019970821319E-3</c:v>
                </c:pt>
                <c:pt idx="288">
                  <c:v>9.5411019970821319E-3</c:v>
                </c:pt>
                <c:pt idx="289">
                  <c:v>9.9447989204779208E-3</c:v>
                </c:pt>
                <c:pt idx="290">
                  <c:v>9.9447989204779208E-3</c:v>
                </c:pt>
                <c:pt idx="291">
                  <c:v>9.9447989204779208E-3</c:v>
                </c:pt>
                <c:pt idx="292">
                  <c:v>1.2670531216023651E-2</c:v>
                </c:pt>
                <c:pt idx="293">
                  <c:v>1.3702575704242562E-2</c:v>
                </c:pt>
                <c:pt idx="294">
                  <c:v>1.88643012318555E-2</c:v>
                </c:pt>
                <c:pt idx="295">
                  <c:v>1.8187610764500567E-2</c:v>
                </c:pt>
                <c:pt idx="296">
                  <c:v>1.8523489177139727E-2</c:v>
                </c:pt>
                <c:pt idx="297">
                  <c:v>2.6318210252427518E-2</c:v>
                </c:pt>
                <c:pt idx="298">
                  <c:v>2.6318210252427518E-2</c:v>
                </c:pt>
                <c:pt idx="299">
                  <c:v>5.1160581110720374E-2</c:v>
                </c:pt>
                <c:pt idx="300">
                  <c:v>5.1160581110720374E-2</c:v>
                </c:pt>
                <c:pt idx="301">
                  <c:v>5.1884560231690392E-2</c:v>
                </c:pt>
                <c:pt idx="302">
                  <c:v>6.614015155744446E-2</c:v>
                </c:pt>
                <c:pt idx="303">
                  <c:v>6.7866672504576134E-2</c:v>
                </c:pt>
                <c:pt idx="304">
                  <c:v>6.7866672504576134E-2</c:v>
                </c:pt>
                <c:pt idx="305">
                  <c:v>6.6999774038704871E-2</c:v>
                </c:pt>
                <c:pt idx="306">
                  <c:v>5.1160581110720374E-2</c:v>
                </c:pt>
                <c:pt idx="307">
                  <c:v>2.6765269652010079E-2</c:v>
                </c:pt>
                <c:pt idx="308">
                  <c:v>9.3443393150678192E-3</c:v>
                </c:pt>
                <c:pt idx="309">
                  <c:v>2.6765269652010079E-2</c:v>
                </c:pt>
                <c:pt idx="310">
                  <c:v>2.6765269652010079E-2</c:v>
                </c:pt>
                <c:pt idx="311">
                  <c:v>6.8294603838396514E-2</c:v>
                </c:pt>
                <c:pt idx="312">
                  <c:v>6.7749168861146514E-2</c:v>
                </c:pt>
                <c:pt idx="313">
                  <c:v>6.7749168861146514E-2</c:v>
                </c:pt>
                <c:pt idx="314">
                  <c:v>6.7662853797860703E-2</c:v>
                </c:pt>
                <c:pt idx="315">
                  <c:v>6.7137885810557241E-2</c:v>
                </c:pt>
                <c:pt idx="316">
                  <c:v>6.7129302022234286E-2</c:v>
                </c:pt>
                <c:pt idx="317">
                  <c:v>6.6880684287214165E-2</c:v>
                </c:pt>
                <c:pt idx="318">
                  <c:v>6.6291571379210629E-2</c:v>
                </c:pt>
                <c:pt idx="319">
                  <c:v>6.61214525304262E-2</c:v>
                </c:pt>
                <c:pt idx="320">
                  <c:v>6.5140421219125763E-2</c:v>
                </c:pt>
                <c:pt idx="321">
                  <c:v>6.4586555207853988E-2</c:v>
                </c:pt>
                <c:pt idx="322">
                  <c:v>6.4085750326614524E-2</c:v>
                </c:pt>
                <c:pt idx="323">
                  <c:v>6.3265061774536113E-2</c:v>
                </c:pt>
                <c:pt idx="324">
                  <c:v>6.3166061410636992E-2</c:v>
                </c:pt>
                <c:pt idx="325">
                  <c:v>6.3166061410636992E-2</c:v>
                </c:pt>
                <c:pt idx="326">
                  <c:v>6.2058595234078827E-2</c:v>
                </c:pt>
                <c:pt idx="327">
                  <c:v>6.089254489304833E-2</c:v>
                </c:pt>
                <c:pt idx="328">
                  <c:v>5.9503324131939143E-2</c:v>
                </c:pt>
                <c:pt idx="329">
                  <c:v>5.8448174113801467E-2</c:v>
                </c:pt>
                <c:pt idx="330">
                  <c:v>5.6056065203415474E-2</c:v>
                </c:pt>
                <c:pt idx="331">
                  <c:v>5.3953169101338565E-2</c:v>
                </c:pt>
                <c:pt idx="332">
                  <c:v>5.3495167718335977E-2</c:v>
                </c:pt>
                <c:pt idx="333">
                  <c:v>5.2347460846079455E-2</c:v>
                </c:pt>
                <c:pt idx="334">
                  <c:v>5.0789531992952074E-2</c:v>
                </c:pt>
                <c:pt idx="335">
                  <c:v>5.0782428619268259E-2</c:v>
                </c:pt>
                <c:pt idx="336">
                  <c:v>5.0782428619268259E-2</c:v>
                </c:pt>
                <c:pt idx="337">
                  <c:v>5.0768223960170826E-2</c:v>
                </c:pt>
                <c:pt idx="338">
                  <c:v>4.9027681700548373E-2</c:v>
                </c:pt>
                <c:pt idx="339">
                  <c:v>4.7175083036709163E-2</c:v>
                </c:pt>
                <c:pt idx="340">
                  <c:v>4.5523822786041425E-2</c:v>
                </c:pt>
                <c:pt idx="341">
                  <c:v>4.3479648139680666E-2</c:v>
                </c:pt>
                <c:pt idx="342">
                  <c:v>4.2133866323327177E-2</c:v>
                </c:pt>
                <c:pt idx="343">
                  <c:v>4.0782119660006361E-2</c:v>
                </c:pt>
                <c:pt idx="344">
                  <c:v>4.0782119660006361E-2</c:v>
                </c:pt>
                <c:pt idx="345">
                  <c:v>3.883765256147121E-2</c:v>
                </c:pt>
                <c:pt idx="346">
                  <c:v>3.8656359520222408E-2</c:v>
                </c:pt>
                <c:pt idx="347">
                  <c:v>3.86446846046231E-2</c:v>
                </c:pt>
                <c:pt idx="348">
                  <c:v>3.8620759135792E-2</c:v>
                </c:pt>
                <c:pt idx="349">
                  <c:v>3.7672653437305123E-2</c:v>
                </c:pt>
                <c:pt idx="350">
                  <c:v>3.5745473858032478E-2</c:v>
                </c:pt>
                <c:pt idx="351">
                  <c:v>3.5745473858032478E-2</c:v>
                </c:pt>
                <c:pt idx="352">
                  <c:v>3.441985992067613E-2</c:v>
                </c:pt>
                <c:pt idx="353">
                  <c:v>3.3063224864281468E-2</c:v>
                </c:pt>
                <c:pt idx="354">
                  <c:v>3.1411334459273903E-2</c:v>
                </c:pt>
                <c:pt idx="355">
                  <c:v>3.012185298658971E-2</c:v>
                </c:pt>
                <c:pt idx="356">
                  <c:v>2.9894856599236984E-2</c:v>
                </c:pt>
                <c:pt idx="357">
                  <c:v>2.8676127306142669E-2</c:v>
                </c:pt>
                <c:pt idx="358">
                  <c:v>2.8643485130735571E-2</c:v>
                </c:pt>
                <c:pt idx="359">
                  <c:v>2.7950823606601727E-2</c:v>
                </c:pt>
                <c:pt idx="360">
                  <c:v>2.7950823606601727E-2</c:v>
                </c:pt>
                <c:pt idx="361">
                  <c:v>2.6936030412116958E-2</c:v>
                </c:pt>
                <c:pt idx="362">
                  <c:v>2.6931584472559816E-2</c:v>
                </c:pt>
                <c:pt idx="363">
                  <c:v>2.6931584472559816E-2</c:v>
                </c:pt>
                <c:pt idx="364">
                  <c:v>2.6118773509553474E-2</c:v>
                </c:pt>
                <c:pt idx="365">
                  <c:v>2.6118773509553474E-2</c:v>
                </c:pt>
                <c:pt idx="366">
                  <c:v>2.5214606606941171E-2</c:v>
                </c:pt>
                <c:pt idx="367">
                  <c:v>2.4978876507825404E-2</c:v>
                </c:pt>
                <c:pt idx="368">
                  <c:v>2.4450620148061972E-2</c:v>
                </c:pt>
                <c:pt idx="369">
                  <c:v>2.3906772893561429E-2</c:v>
                </c:pt>
                <c:pt idx="370">
                  <c:v>2.3087054638367566E-2</c:v>
                </c:pt>
                <c:pt idx="371">
                  <c:v>2.3016143527911384E-2</c:v>
                </c:pt>
                <c:pt idx="372">
                  <c:v>2.3012209028885004E-2</c:v>
                </c:pt>
                <c:pt idx="373">
                  <c:v>2.2953254733580213E-2</c:v>
                </c:pt>
                <c:pt idx="374">
                  <c:v>2.2389060123108314E-2</c:v>
                </c:pt>
                <c:pt idx="375">
                  <c:v>2.136825389883525E-2</c:v>
                </c:pt>
                <c:pt idx="376">
                  <c:v>1.9679208228301392E-2</c:v>
                </c:pt>
                <c:pt idx="377">
                  <c:v>1.8517856425756485E-2</c:v>
                </c:pt>
                <c:pt idx="378">
                  <c:v>1.822159931558124E-2</c:v>
                </c:pt>
                <c:pt idx="379">
                  <c:v>1.8179121551717213E-2</c:v>
                </c:pt>
                <c:pt idx="380">
                  <c:v>1.7832497190906689E-2</c:v>
                </c:pt>
                <c:pt idx="381">
                  <c:v>1.7832497190906689E-2</c:v>
                </c:pt>
                <c:pt idx="382">
                  <c:v>0.14780909809706866</c:v>
                </c:pt>
                <c:pt idx="383">
                  <c:v>0.14128630374583873</c:v>
                </c:pt>
                <c:pt idx="384">
                  <c:v>0.12984856998005342</c:v>
                </c:pt>
                <c:pt idx="385">
                  <c:v>0.12246103718656687</c:v>
                </c:pt>
                <c:pt idx="386">
                  <c:v>0.11410347259088478</c:v>
                </c:pt>
                <c:pt idx="387">
                  <c:v>0.10268610278080217</c:v>
                </c:pt>
                <c:pt idx="388">
                  <c:v>9.0881450502193289E-2</c:v>
                </c:pt>
                <c:pt idx="389">
                  <c:v>7.706196398455338E-2</c:v>
                </c:pt>
                <c:pt idx="390">
                  <c:v>7.3368888107405522E-2</c:v>
                </c:pt>
                <c:pt idx="391">
                  <c:v>6.4636777616551053E-2</c:v>
                </c:pt>
                <c:pt idx="392">
                  <c:v>5.8166878780037845E-2</c:v>
                </c:pt>
                <c:pt idx="393">
                  <c:v>5.2151825240788992E-2</c:v>
                </c:pt>
                <c:pt idx="394">
                  <c:v>4.5919475691006115E-2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BD-4E49-937D-3DD2FFE33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404287"/>
        <c:axId val="843639295"/>
      </c:scatterChart>
      <c:valAx>
        <c:axId val="151640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639295"/>
        <c:crosses val="autoZero"/>
        <c:crossBetween val="midCat"/>
      </c:valAx>
      <c:valAx>
        <c:axId val="84363929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404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'Final fit'!$AK$17:$AK$283</c:f>
              <c:numCache>
                <c:formatCode>0.00000</c:formatCode>
                <c:ptCount val="267"/>
                <c:pt idx="0">
                  <c:v>96.619</c:v>
                </c:pt>
                <c:pt idx="1">
                  <c:v>97.518699999999995</c:v>
                </c:pt>
                <c:pt idx="2">
                  <c:v>102.517</c:v>
                </c:pt>
                <c:pt idx="3">
                  <c:v>102.517</c:v>
                </c:pt>
                <c:pt idx="4">
                  <c:v>107.21299999999999</c:v>
                </c:pt>
                <c:pt idx="5">
                  <c:v>114.206</c:v>
                </c:pt>
                <c:pt idx="6">
                  <c:v>116.804</c:v>
                </c:pt>
                <c:pt idx="7">
                  <c:v>121.20099999999999</c:v>
                </c:pt>
                <c:pt idx="8">
                  <c:v>121.20099999999999</c:v>
                </c:pt>
                <c:pt idx="9">
                  <c:v>126.2</c:v>
                </c:pt>
                <c:pt idx="10">
                  <c:v>127</c:v>
                </c:pt>
                <c:pt idx="11">
                  <c:v>135.00200000000001</c:v>
                </c:pt>
                <c:pt idx="12">
                  <c:v>135.50299999999999</c:v>
                </c:pt>
                <c:pt idx="13">
                  <c:v>137.70400000000001</c:v>
                </c:pt>
                <c:pt idx="14">
                  <c:v>138.70500000000001</c:v>
                </c:pt>
                <c:pt idx="15">
                  <c:v>138.20500000000001</c:v>
                </c:pt>
                <c:pt idx="16">
                  <c:v>141.107</c:v>
                </c:pt>
                <c:pt idx="17">
                  <c:v>140.80600000000001</c:v>
                </c:pt>
                <c:pt idx="18">
                  <c:v>142.00700000000001</c:v>
                </c:pt>
                <c:pt idx="19">
                  <c:v>143.40799999999999</c:v>
                </c:pt>
                <c:pt idx="20">
                  <c:v>144.309</c:v>
                </c:pt>
                <c:pt idx="21">
                  <c:v>150.01400000000001</c:v>
                </c:pt>
                <c:pt idx="22">
                  <c:v>83.83</c:v>
                </c:pt>
                <c:pt idx="23">
                  <c:v>83.96</c:v>
                </c:pt>
                <c:pt idx="24">
                  <c:v>84.18</c:v>
                </c:pt>
                <c:pt idx="25">
                  <c:v>84.24</c:v>
                </c:pt>
                <c:pt idx="26">
                  <c:v>84.42</c:v>
                </c:pt>
                <c:pt idx="27">
                  <c:v>84.64</c:v>
                </c:pt>
                <c:pt idx="28">
                  <c:v>84.73</c:v>
                </c:pt>
                <c:pt idx="29">
                  <c:v>84.92</c:v>
                </c:pt>
                <c:pt idx="30">
                  <c:v>85.23</c:v>
                </c:pt>
                <c:pt idx="31">
                  <c:v>85.24</c:v>
                </c:pt>
                <c:pt idx="32">
                  <c:v>85.41</c:v>
                </c:pt>
                <c:pt idx="33">
                  <c:v>85.47</c:v>
                </c:pt>
                <c:pt idx="34">
                  <c:v>85.49</c:v>
                </c:pt>
                <c:pt idx="35">
                  <c:v>85.76</c:v>
                </c:pt>
                <c:pt idx="36">
                  <c:v>85.95</c:v>
                </c:pt>
                <c:pt idx="37">
                  <c:v>86.16</c:v>
                </c:pt>
                <c:pt idx="38">
                  <c:v>86.38</c:v>
                </c:pt>
                <c:pt idx="39">
                  <c:v>86.67</c:v>
                </c:pt>
                <c:pt idx="40">
                  <c:v>86.71</c:v>
                </c:pt>
                <c:pt idx="41">
                  <c:v>86.92</c:v>
                </c:pt>
                <c:pt idx="42">
                  <c:v>87.17</c:v>
                </c:pt>
                <c:pt idx="43">
                  <c:v>87.44</c:v>
                </c:pt>
                <c:pt idx="44">
                  <c:v>87.7</c:v>
                </c:pt>
                <c:pt idx="45">
                  <c:v>87.89</c:v>
                </c:pt>
                <c:pt idx="46">
                  <c:v>88.09</c:v>
                </c:pt>
                <c:pt idx="47">
                  <c:v>88.33</c:v>
                </c:pt>
                <c:pt idx="48">
                  <c:v>88.41</c:v>
                </c:pt>
                <c:pt idx="49">
                  <c:v>88.68</c:v>
                </c:pt>
                <c:pt idx="50">
                  <c:v>83.817300000000003</c:v>
                </c:pt>
                <c:pt idx="51">
                  <c:v>85.540499999999994</c:v>
                </c:pt>
                <c:pt idx="52">
                  <c:v>87.466800000000006</c:v>
                </c:pt>
                <c:pt idx="53">
                  <c:v>89.118899999999996</c:v>
                </c:pt>
                <c:pt idx="54">
                  <c:v>93.572299999999998</c:v>
                </c:pt>
                <c:pt idx="55">
                  <c:v>98.157399999999996</c:v>
                </c:pt>
                <c:pt idx="56">
                  <c:v>102.6144</c:v>
                </c:pt>
                <c:pt idx="57">
                  <c:v>106.8198</c:v>
                </c:pt>
                <c:pt idx="58">
                  <c:v>109.9421</c:v>
                </c:pt>
                <c:pt idx="59">
                  <c:v>112.5453</c:v>
                </c:pt>
                <c:pt idx="60">
                  <c:v>115.1125</c:v>
                </c:pt>
                <c:pt idx="61">
                  <c:v>117.6647</c:v>
                </c:pt>
                <c:pt idx="62">
                  <c:v>174.47669999999999</c:v>
                </c:pt>
                <c:pt idx="63">
                  <c:v>83.819100000000006</c:v>
                </c:pt>
                <c:pt idx="64">
                  <c:v>97.804900000000004</c:v>
                </c:pt>
                <c:pt idx="65">
                  <c:v>97.805899999999994</c:v>
                </c:pt>
                <c:pt idx="66">
                  <c:v>105.28959999999999</c:v>
                </c:pt>
                <c:pt idx="67">
                  <c:v>105.2916</c:v>
                </c:pt>
                <c:pt idx="68">
                  <c:v>105.2916</c:v>
                </c:pt>
                <c:pt idx="69">
                  <c:v>111.4092</c:v>
                </c:pt>
                <c:pt idx="70">
                  <c:v>111.4442</c:v>
                </c:pt>
                <c:pt idx="71">
                  <c:v>117.5407</c:v>
                </c:pt>
                <c:pt idx="72">
                  <c:v>117.5407</c:v>
                </c:pt>
                <c:pt idx="73">
                  <c:v>117.5407</c:v>
                </c:pt>
                <c:pt idx="74">
                  <c:v>126.08240000000001</c:v>
                </c:pt>
                <c:pt idx="75">
                  <c:v>126.0874</c:v>
                </c:pt>
                <c:pt idx="76">
                  <c:v>126.0894</c:v>
                </c:pt>
                <c:pt idx="77">
                  <c:v>136.27699999999999</c:v>
                </c:pt>
                <c:pt idx="78">
                  <c:v>136.28200000000001</c:v>
                </c:pt>
                <c:pt idx="79">
                  <c:v>144.82040000000001</c:v>
                </c:pt>
                <c:pt idx="80">
                  <c:v>144.82140000000001</c:v>
                </c:pt>
                <c:pt idx="81">
                  <c:v>144.8254</c:v>
                </c:pt>
                <c:pt idx="82">
                  <c:v>151.57169999999999</c:v>
                </c:pt>
                <c:pt idx="83">
                  <c:v>151.5727</c:v>
                </c:pt>
                <c:pt idx="84">
                  <c:v>157.81880000000001</c:v>
                </c:pt>
                <c:pt idx="85">
                  <c:v>157.82380000000001</c:v>
                </c:pt>
                <c:pt idx="86">
                  <c:v>168.4118</c:v>
                </c:pt>
                <c:pt idx="87">
                  <c:v>168.41480000000001</c:v>
                </c:pt>
                <c:pt idx="88">
                  <c:v>168.41480000000001</c:v>
                </c:pt>
                <c:pt idx="89">
                  <c:v>168.41679999999999</c:v>
                </c:pt>
                <c:pt idx="90">
                  <c:v>174.7227</c:v>
                </c:pt>
                <c:pt idx="91">
                  <c:v>174.72370000000001</c:v>
                </c:pt>
                <c:pt idx="92">
                  <c:v>174.72470000000001</c:v>
                </c:pt>
                <c:pt idx="93">
                  <c:v>183.12739999999999</c:v>
                </c:pt>
                <c:pt idx="94">
                  <c:v>183.13140000000001</c:v>
                </c:pt>
                <c:pt idx="95">
                  <c:v>193.13679999999999</c:v>
                </c:pt>
                <c:pt idx="96">
                  <c:v>193.13679999999999</c:v>
                </c:pt>
                <c:pt idx="97">
                  <c:v>193.13679999999999</c:v>
                </c:pt>
                <c:pt idx="98">
                  <c:v>193.1378</c:v>
                </c:pt>
                <c:pt idx="99">
                  <c:v>193.14580000000001</c:v>
                </c:pt>
                <c:pt idx="100">
                  <c:v>205.8227</c:v>
                </c:pt>
                <c:pt idx="101">
                  <c:v>205.82470000000001</c:v>
                </c:pt>
                <c:pt idx="102">
                  <c:v>205.82769999999999</c:v>
                </c:pt>
                <c:pt idx="103">
                  <c:v>205.83170000000001</c:v>
                </c:pt>
                <c:pt idx="104">
                  <c:v>215.17869999999999</c:v>
                </c:pt>
                <c:pt idx="105">
                  <c:v>215.1797</c:v>
                </c:pt>
                <c:pt idx="106">
                  <c:v>215.1807</c:v>
                </c:pt>
                <c:pt idx="107">
                  <c:v>218.38630000000001</c:v>
                </c:pt>
                <c:pt idx="108">
                  <c:v>218.39230000000001</c:v>
                </c:pt>
                <c:pt idx="109">
                  <c:v>226.17920000000001</c:v>
                </c:pt>
                <c:pt idx="110">
                  <c:v>226.17920000000001</c:v>
                </c:pt>
                <c:pt idx="111">
                  <c:v>226.17920000000001</c:v>
                </c:pt>
                <c:pt idx="112">
                  <c:v>226.17920000000001</c:v>
                </c:pt>
                <c:pt idx="113">
                  <c:v>226.18119999999999</c:v>
                </c:pt>
                <c:pt idx="114">
                  <c:v>229.68369999999999</c:v>
                </c:pt>
                <c:pt idx="115">
                  <c:v>229.6857</c:v>
                </c:pt>
                <c:pt idx="116">
                  <c:v>229.68870000000001</c:v>
                </c:pt>
                <c:pt idx="117">
                  <c:v>231.80330000000001</c:v>
                </c:pt>
                <c:pt idx="118">
                  <c:v>231.80930000000001</c:v>
                </c:pt>
                <c:pt idx="119">
                  <c:v>240.30789999999999</c:v>
                </c:pt>
                <c:pt idx="120">
                  <c:v>240.30889999999999</c:v>
                </c:pt>
                <c:pt idx="121">
                  <c:v>240.3109</c:v>
                </c:pt>
                <c:pt idx="122">
                  <c:v>240.31190000000001</c:v>
                </c:pt>
                <c:pt idx="123">
                  <c:v>245.8509</c:v>
                </c:pt>
                <c:pt idx="124">
                  <c:v>245.8519</c:v>
                </c:pt>
                <c:pt idx="125">
                  <c:v>245.85489999999999</c:v>
                </c:pt>
                <c:pt idx="126">
                  <c:v>246.92670000000001</c:v>
                </c:pt>
                <c:pt idx="127">
                  <c:v>246.92670000000001</c:v>
                </c:pt>
                <c:pt idx="128">
                  <c:v>246.92670000000001</c:v>
                </c:pt>
                <c:pt idx="129">
                  <c:v>246.92769999999999</c:v>
                </c:pt>
                <c:pt idx="130">
                  <c:v>246.92769999999999</c:v>
                </c:pt>
                <c:pt idx="131">
                  <c:v>246.92769999999999</c:v>
                </c:pt>
                <c:pt idx="132">
                  <c:v>252.19159999999999</c:v>
                </c:pt>
                <c:pt idx="133">
                  <c:v>252.1926</c:v>
                </c:pt>
                <c:pt idx="134">
                  <c:v>252.1936</c:v>
                </c:pt>
                <c:pt idx="135">
                  <c:v>252.1936</c:v>
                </c:pt>
                <c:pt idx="136">
                  <c:v>260.52690000000001</c:v>
                </c:pt>
                <c:pt idx="137">
                  <c:v>260.52690000000001</c:v>
                </c:pt>
                <c:pt idx="138">
                  <c:v>260.52690000000001</c:v>
                </c:pt>
                <c:pt idx="139">
                  <c:v>260.52789999999999</c:v>
                </c:pt>
                <c:pt idx="140">
                  <c:v>260.64679999999998</c:v>
                </c:pt>
                <c:pt idx="141">
                  <c:v>260.64679999999998</c:v>
                </c:pt>
                <c:pt idx="142">
                  <c:v>260.64780000000002</c:v>
                </c:pt>
                <c:pt idx="143">
                  <c:v>260.64879999999999</c:v>
                </c:pt>
                <c:pt idx="144">
                  <c:v>260.64879999999999</c:v>
                </c:pt>
                <c:pt idx="145">
                  <c:v>272.95499999999998</c:v>
                </c:pt>
                <c:pt idx="146">
                  <c:v>272.96300000000002</c:v>
                </c:pt>
                <c:pt idx="147">
                  <c:v>272.971</c:v>
                </c:pt>
                <c:pt idx="148">
                  <c:v>294.39999999999998</c:v>
                </c:pt>
                <c:pt idx="149">
                  <c:v>684.4</c:v>
                </c:pt>
                <c:pt idx="150">
                  <c:v>474</c:v>
                </c:pt>
                <c:pt idx="151">
                  <c:v>301.2</c:v>
                </c:pt>
                <c:pt idx="152">
                  <c:v>304.5</c:v>
                </c:pt>
                <c:pt idx="153">
                  <c:v>303.8</c:v>
                </c:pt>
                <c:pt idx="154">
                  <c:v>370.8</c:v>
                </c:pt>
                <c:pt idx="155">
                  <c:v>295.10000000000002</c:v>
                </c:pt>
                <c:pt idx="156">
                  <c:v>499.4</c:v>
                </c:pt>
                <c:pt idx="157">
                  <c:v>495</c:v>
                </c:pt>
                <c:pt idx="158">
                  <c:v>600.70000000000005</c:v>
                </c:pt>
                <c:pt idx="159">
                  <c:v>603.1</c:v>
                </c:pt>
                <c:pt idx="160">
                  <c:v>735.7</c:v>
                </c:pt>
                <c:pt idx="161">
                  <c:v>735.7</c:v>
                </c:pt>
                <c:pt idx="162">
                  <c:v>756.7</c:v>
                </c:pt>
                <c:pt idx="163">
                  <c:v>756.7</c:v>
                </c:pt>
                <c:pt idx="164">
                  <c:v>422.1</c:v>
                </c:pt>
                <c:pt idx="165">
                  <c:v>424.3</c:v>
                </c:pt>
                <c:pt idx="166">
                  <c:v>294.2</c:v>
                </c:pt>
                <c:pt idx="167">
                  <c:v>83.184200000000004</c:v>
                </c:pt>
                <c:pt idx="168">
                  <c:v>104.5164</c:v>
                </c:pt>
                <c:pt idx="169">
                  <c:v>123.99930000000001</c:v>
                </c:pt>
                <c:pt idx="170">
                  <c:v>144.0077</c:v>
                </c:pt>
                <c:pt idx="171">
                  <c:v>162.02600000000001</c:v>
                </c:pt>
                <c:pt idx="172">
                  <c:v>179.0402</c:v>
                </c:pt>
                <c:pt idx="173">
                  <c:v>197.04589999999999</c:v>
                </c:pt>
                <c:pt idx="174">
                  <c:v>213.5429</c:v>
                </c:pt>
                <c:pt idx="175">
                  <c:v>231.53299999999999</c:v>
                </c:pt>
                <c:pt idx="176">
                  <c:v>234.03120000000001</c:v>
                </c:pt>
                <c:pt idx="177">
                  <c:v>296.5</c:v>
                </c:pt>
                <c:pt idx="178">
                  <c:v>326.89999999999998</c:v>
                </c:pt>
                <c:pt idx="179">
                  <c:v>335.6</c:v>
                </c:pt>
                <c:pt idx="180">
                  <c:v>347.4</c:v>
                </c:pt>
                <c:pt idx="181">
                  <c:v>354.1</c:v>
                </c:pt>
                <c:pt idx="182">
                  <c:v>354.2</c:v>
                </c:pt>
                <c:pt idx="183">
                  <c:v>362.6</c:v>
                </c:pt>
                <c:pt idx="184">
                  <c:v>375.6</c:v>
                </c:pt>
                <c:pt idx="185">
                  <c:v>375.9</c:v>
                </c:pt>
                <c:pt idx="186">
                  <c:v>385.7</c:v>
                </c:pt>
                <c:pt idx="187">
                  <c:v>392.6</c:v>
                </c:pt>
                <c:pt idx="188">
                  <c:v>397.1</c:v>
                </c:pt>
                <c:pt idx="189">
                  <c:v>399</c:v>
                </c:pt>
                <c:pt idx="190">
                  <c:v>406.6</c:v>
                </c:pt>
                <c:pt idx="191">
                  <c:v>414.8</c:v>
                </c:pt>
                <c:pt idx="192">
                  <c:v>418.2</c:v>
                </c:pt>
                <c:pt idx="193">
                  <c:v>421.7</c:v>
                </c:pt>
                <c:pt idx="194">
                  <c:v>430.3</c:v>
                </c:pt>
                <c:pt idx="195">
                  <c:v>442.6</c:v>
                </c:pt>
                <c:pt idx="196">
                  <c:v>446.2</c:v>
                </c:pt>
                <c:pt idx="197">
                  <c:v>459.2</c:v>
                </c:pt>
                <c:pt idx="198">
                  <c:v>472.8</c:v>
                </c:pt>
                <c:pt idx="199">
                  <c:v>476.5</c:v>
                </c:pt>
                <c:pt idx="200">
                  <c:v>489.1</c:v>
                </c:pt>
                <c:pt idx="201">
                  <c:v>500.2</c:v>
                </c:pt>
                <c:pt idx="202">
                  <c:v>506</c:v>
                </c:pt>
                <c:pt idx="203">
                  <c:v>514.29999999999995</c:v>
                </c:pt>
                <c:pt idx="204">
                  <c:v>532</c:v>
                </c:pt>
                <c:pt idx="205">
                  <c:v>538.6</c:v>
                </c:pt>
                <c:pt idx="206" formatCode="General">
                  <c:v>538.70000000000005</c:v>
                </c:pt>
                <c:pt idx="207" formatCode="General">
                  <c:v>555.70000000000005</c:v>
                </c:pt>
                <c:pt idx="208" formatCode="General">
                  <c:v>555.79999999999995</c:v>
                </c:pt>
                <c:pt idx="209" formatCode="General">
                  <c:v>564.4</c:v>
                </c:pt>
                <c:pt idx="210" formatCode="General">
                  <c:v>577.20000000000005</c:v>
                </c:pt>
                <c:pt idx="211" formatCode="General">
                  <c:v>578.4</c:v>
                </c:pt>
                <c:pt idx="212" formatCode="General">
                  <c:v>586.20000000000005</c:v>
                </c:pt>
                <c:pt idx="213" formatCode="General">
                  <c:v>589</c:v>
                </c:pt>
                <c:pt idx="214" formatCode="General">
                  <c:v>589.5</c:v>
                </c:pt>
                <c:pt idx="215" formatCode="General">
                  <c:v>589.9</c:v>
                </c:pt>
                <c:pt idx="216" formatCode="General">
                  <c:v>601.6</c:v>
                </c:pt>
                <c:pt idx="217" formatCode="General">
                  <c:v>612.79999999999995</c:v>
                </c:pt>
                <c:pt idx="218" formatCode="General">
                  <c:v>615.20000000000005</c:v>
                </c:pt>
                <c:pt idx="219" formatCode="General">
                  <c:v>616.1</c:v>
                </c:pt>
                <c:pt idx="220" formatCode="General">
                  <c:v>619.79999999999995</c:v>
                </c:pt>
                <c:pt idx="221" formatCode="General">
                  <c:v>642.70000000000005</c:v>
                </c:pt>
                <c:pt idx="222" formatCode="General">
                  <c:v>643</c:v>
                </c:pt>
                <c:pt idx="223" formatCode="General">
                  <c:v>651.5</c:v>
                </c:pt>
                <c:pt idx="224" formatCode="General">
                  <c:v>657.2</c:v>
                </c:pt>
                <c:pt idx="225" formatCode="General">
                  <c:v>657.5</c:v>
                </c:pt>
                <c:pt idx="226" formatCode="General">
                  <c:v>660.2</c:v>
                </c:pt>
                <c:pt idx="227" formatCode="General">
                  <c:v>662.4</c:v>
                </c:pt>
                <c:pt idx="228" formatCode="General">
                  <c:v>683.1</c:v>
                </c:pt>
                <c:pt idx="229" formatCode="General">
                  <c:v>739.5</c:v>
                </c:pt>
                <c:pt idx="230" formatCode="General">
                  <c:v>94.739500000000007</c:v>
                </c:pt>
                <c:pt idx="231" formatCode="General">
                  <c:v>94.749499999999998</c:v>
                </c:pt>
                <c:pt idx="232" formatCode="General">
                  <c:v>100.7702</c:v>
                </c:pt>
                <c:pt idx="233" formatCode="General">
                  <c:v>108.1309</c:v>
                </c:pt>
                <c:pt idx="234" formatCode="General">
                  <c:v>110.7811</c:v>
                </c:pt>
                <c:pt idx="235" formatCode="General">
                  <c:v>120.86199999999999</c:v>
                </c:pt>
                <c:pt idx="236" formatCode="General">
                  <c:v>140.89330000000001</c:v>
                </c:pt>
                <c:pt idx="237" formatCode="General">
                  <c:v>160.41380000000001</c:v>
                </c:pt>
                <c:pt idx="238" formatCode="General">
                  <c:v>180.1635</c:v>
                </c:pt>
                <c:pt idx="239" formatCode="General">
                  <c:v>180.21350000000001</c:v>
                </c:pt>
                <c:pt idx="240" formatCode="General">
                  <c:v>201.3322</c:v>
                </c:pt>
                <c:pt idx="241" formatCode="General">
                  <c:v>86.528599999999997</c:v>
                </c:pt>
                <c:pt idx="242" formatCode="General">
                  <c:v>93.6494</c:v>
                </c:pt>
                <c:pt idx="243" formatCode="General">
                  <c:v>95.709699999999998</c:v>
                </c:pt>
                <c:pt idx="244" formatCode="General">
                  <c:v>121.52209999999999</c:v>
                </c:pt>
                <c:pt idx="245" formatCode="General">
                  <c:v>119.3219</c:v>
                </c:pt>
                <c:pt idx="246" formatCode="General">
                  <c:v>291.59539999999998</c:v>
                </c:pt>
                <c:pt idx="247" formatCode="General">
                  <c:v>294.23480000000001</c:v>
                </c:pt>
                <c:pt idx="248" formatCode="General">
                  <c:v>321.98739999999998</c:v>
                </c:pt>
                <c:pt idx="249">
                  <c:v>197.79249999999999</c:v>
                </c:pt>
                <c:pt idx="250">
                  <c:v>222.87970000000001</c:v>
                </c:pt>
                <c:pt idx="251">
                  <c:v>222.61969999999999</c:v>
                </c:pt>
                <c:pt idx="252" formatCode="General">
                  <c:v>247.93549999999999</c:v>
                </c:pt>
                <c:pt idx="253" formatCode="General">
                  <c:v>247.77549999999999</c:v>
                </c:pt>
                <c:pt idx="254" formatCode="General">
                  <c:v>273.12</c:v>
                </c:pt>
                <c:pt idx="255" formatCode="General">
                  <c:v>273</c:v>
                </c:pt>
                <c:pt idx="256" formatCode="General">
                  <c:v>297.99380000000002</c:v>
                </c:pt>
                <c:pt idx="257">
                  <c:v>297.92380000000003</c:v>
                </c:pt>
                <c:pt idx="258">
                  <c:v>322.81720000000001</c:v>
                </c:pt>
                <c:pt idx="259">
                  <c:v>323.13709999999998</c:v>
                </c:pt>
                <c:pt idx="260" formatCode="General">
                  <c:v>295.69439999999997</c:v>
                </c:pt>
                <c:pt idx="261" formatCode="General">
                  <c:v>96.432599999999994</c:v>
                </c:pt>
                <c:pt idx="262" formatCode="General">
                  <c:v>101.12990000000001</c:v>
                </c:pt>
                <c:pt idx="263" formatCode="General">
                  <c:v>105.8248</c:v>
                </c:pt>
                <c:pt idx="264" formatCode="General">
                  <c:v>110.5591</c:v>
                </c:pt>
                <c:pt idx="265" formatCode="General">
                  <c:v>115.30419999999999</c:v>
                </c:pt>
                <c:pt idx="266" formatCode="General">
                  <c:v>120.0808</c:v>
                </c:pt>
              </c:numCache>
            </c:numRef>
          </c:xVal>
          <c:yVal>
            <c:numRef>
              <c:f>'Final fit'!$AL$17:$AL$283</c:f>
              <c:numCache>
                <c:formatCode>General</c:formatCode>
                <c:ptCount val="267"/>
                <c:pt idx="0">
                  <c:v>58.8399</c:v>
                </c:pt>
                <c:pt idx="1">
                  <c:v>60.801199999999994</c:v>
                </c:pt>
                <c:pt idx="2">
                  <c:v>90.221199999999996</c:v>
                </c:pt>
                <c:pt idx="3">
                  <c:v>93.163200000000003</c:v>
                </c:pt>
                <c:pt idx="4">
                  <c:v>113.75700000000001</c:v>
                </c:pt>
                <c:pt idx="5">
                  <c:v>144.15799999999999</c:v>
                </c:pt>
                <c:pt idx="6">
                  <c:v>155.92599999999999</c:v>
                </c:pt>
                <c:pt idx="7">
                  <c:v>178.48099999999999</c:v>
                </c:pt>
                <c:pt idx="8">
                  <c:v>178.48099999999999</c:v>
                </c:pt>
                <c:pt idx="9">
                  <c:v>204.46899999999999</c:v>
                </c:pt>
                <c:pt idx="10">
                  <c:v>208.88200000000001</c:v>
                </c:pt>
                <c:pt idx="11">
                  <c:v>248.108</c:v>
                </c:pt>
                <c:pt idx="12">
                  <c:v>261.34699999999998</c:v>
                </c:pt>
                <c:pt idx="13">
                  <c:v>268.702</c:v>
                </c:pt>
                <c:pt idx="14">
                  <c:v>271.64400000000001</c:v>
                </c:pt>
                <c:pt idx="15">
                  <c:v>272.625</c:v>
                </c:pt>
                <c:pt idx="16">
                  <c:v>280.47000000000003</c:v>
                </c:pt>
                <c:pt idx="17">
                  <c:v>284.39299999999997</c:v>
                </c:pt>
                <c:pt idx="18">
                  <c:v>288.31599999999997</c:v>
                </c:pt>
                <c:pt idx="19">
                  <c:v>298.12200000000001</c:v>
                </c:pt>
                <c:pt idx="20">
                  <c:v>304.00599999999997</c:v>
                </c:pt>
                <c:pt idx="21">
                  <c:v>331.46499999999997</c:v>
                </c:pt>
                <c:pt idx="22">
                  <c:v>0.33439999999999998</c:v>
                </c:pt>
                <c:pt idx="23">
                  <c:v>0.7903</c:v>
                </c:pt>
                <c:pt idx="24">
                  <c:v>1.6819999999999999</c:v>
                </c:pt>
                <c:pt idx="25">
                  <c:v>1.9657</c:v>
                </c:pt>
                <c:pt idx="26">
                  <c:v>2.6141999999999999</c:v>
                </c:pt>
                <c:pt idx="27">
                  <c:v>3.6071999999999997</c:v>
                </c:pt>
                <c:pt idx="28">
                  <c:v>3.8807</c:v>
                </c:pt>
                <c:pt idx="29">
                  <c:v>4.6508000000000003</c:v>
                </c:pt>
                <c:pt idx="30">
                  <c:v>5.8869999999999996</c:v>
                </c:pt>
                <c:pt idx="31">
                  <c:v>5.9173999999999998</c:v>
                </c:pt>
                <c:pt idx="32">
                  <c:v>6.5556999999999999</c:v>
                </c:pt>
                <c:pt idx="33">
                  <c:v>6.8496000000000006</c:v>
                </c:pt>
                <c:pt idx="34">
                  <c:v>6.9660900000000003</c:v>
                </c:pt>
                <c:pt idx="35">
                  <c:v>7.9945000000000004</c:v>
                </c:pt>
                <c:pt idx="36">
                  <c:v>8.7849000000000004</c:v>
                </c:pt>
                <c:pt idx="37">
                  <c:v>9.6157000000000004</c:v>
                </c:pt>
                <c:pt idx="38">
                  <c:v>10.608700000000001</c:v>
                </c:pt>
                <c:pt idx="39">
                  <c:v>11.7638</c:v>
                </c:pt>
                <c:pt idx="40">
                  <c:v>11.967499999999999</c:v>
                </c:pt>
                <c:pt idx="41">
                  <c:v>12.8277</c:v>
                </c:pt>
                <c:pt idx="42">
                  <c:v>13.9221</c:v>
                </c:pt>
                <c:pt idx="43">
                  <c:v>14.9049</c:v>
                </c:pt>
                <c:pt idx="44">
                  <c:v>15.989100000000001</c:v>
                </c:pt>
                <c:pt idx="45">
                  <c:v>16.733799999999999</c:v>
                </c:pt>
                <c:pt idx="46">
                  <c:v>17.6204</c:v>
                </c:pt>
                <c:pt idx="47">
                  <c:v>18.588099999999997</c:v>
                </c:pt>
                <c:pt idx="48">
                  <c:v>18.887</c:v>
                </c:pt>
                <c:pt idx="49">
                  <c:v>20.092700000000001</c:v>
                </c:pt>
                <c:pt idx="50">
                  <c:v>6.8901000000000004E-2</c:v>
                </c:pt>
                <c:pt idx="51">
                  <c:v>7.0309399999999993</c:v>
                </c:pt>
                <c:pt idx="52">
                  <c:v>14.9414</c:v>
                </c:pt>
                <c:pt idx="53">
                  <c:v>21.791</c:v>
                </c:pt>
                <c:pt idx="54">
                  <c:v>40.570500000000003</c:v>
                </c:pt>
                <c:pt idx="55">
                  <c:v>60.537599999999998</c:v>
                </c:pt>
                <c:pt idx="56">
                  <c:v>80.464199999999991</c:v>
                </c:pt>
                <c:pt idx="57">
                  <c:v>99.753399999999999</c:v>
                </c:pt>
                <c:pt idx="58">
                  <c:v>114.40900000000001</c:v>
                </c:pt>
                <c:pt idx="59">
                  <c:v>126.81</c:v>
                </c:pt>
                <c:pt idx="60">
                  <c:v>139.20500000000001</c:v>
                </c:pt>
                <c:pt idx="61">
                  <c:v>151.68600000000001</c:v>
                </c:pt>
                <c:pt idx="62">
                  <c:v>463.7</c:v>
                </c:pt>
                <c:pt idx="63">
                  <c:v>6.8899999999999989E-2</c:v>
                </c:pt>
                <c:pt idx="64">
                  <c:v>58.664000000000001</c:v>
                </c:pt>
                <c:pt idx="65">
                  <c:v>58.676000000000002</c:v>
                </c:pt>
                <c:pt idx="66">
                  <c:v>92.308000000000007</c:v>
                </c:pt>
                <c:pt idx="67">
                  <c:v>92.34</c:v>
                </c:pt>
                <c:pt idx="68">
                  <c:v>92.338999999999999</c:v>
                </c:pt>
                <c:pt idx="69">
                  <c:v>120.85899999999999</c:v>
                </c:pt>
                <c:pt idx="70">
                  <c:v>121.02500000000001</c:v>
                </c:pt>
                <c:pt idx="71">
                  <c:v>150.43899999999999</c:v>
                </c:pt>
                <c:pt idx="72">
                  <c:v>150.43199999999999</c:v>
                </c:pt>
                <c:pt idx="73">
                  <c:v>150.43600000000001</c:v>
                </c:pt>
                <c:pt idx="74">
                  <c:v>193.10999999999999</c:v>
                </c:pt>
                <c:pt idx="75">
                  <c:v>193.131</c:v>
                </c:pt>
                <c:pt idx="76">
                  <c:v>193.14600000000002</c:v>
                </c:pt>
                <c:pt idx="77">
                  <c:v>246.18099999999998</c:v>
                </c:pt>
                <c:pt idx="78">
                  <c:v>246.20599999999999</c:v>
                </c:pt>
                <c:pt idx="79">
                  <c:v>292.41399999999999</c:v>
                </c:pt>
                <c:pt idx="80">
                  <c:v>292.42200000000003</c:v>
                </c:pt>
                <c:pt idx="81">
                  <c:v>292.47699999999998</c:v>
                </c:pt>
                <c:pt idx="82">
                  <c:v>329.99</c:v>
                </c:pt>
                <c:pt idx="83">
                  <c:v>329.99099999999999</c:v>
                </c:pt>
                <c:pt idx="84">
                  <c:v>365.57100000000003</c:v>
                </c:pt>
                <c:pt idx="85">
                  <c:v>365.61</c:v>
                </c:pt>
                <c:pt idx="86">
                  <c:v>427.649</c:v>
                </c:pt>
                <c:pt idx="87">
                  <c:v>427.65800000000002</c:v>
                </c:pt>
                <c:pt idx="88">
                  <c:v>427.65600000000006</c:v>
                </c:pt>
                <c:pt idx="89">
                  <c:v>427.66400000000004</c:v>
                </c:pt>
                <c:pt idx="90">
                  <c:v>465.71499999999997</c:v>
                </c:pt>
                <c:pt idx="91">
                  <c:v>465.71499999999997</c:v>
                </c:pt>
                <c:pt idx="92">
                  <c:v>465.71499999999997</c:v>
                </c:pt>
                <c:pt idx="93">
                  <c:v>517.43399999999997</c:v>
                </c:pt>
                <c:pt idx="94">
                  <c:v>517.45100000000002</c:v>
                </c:pt>
                <c:pt idx="95">
                  <c:v>580.62700000000007</c:v>
                </c:pt>
                <c:pt idx="96">
                  <c:v>580.63400000000001</c:v>
                </c:pt>
                <c:pt idx="97">
                  <c:v>580.62900000000002</c:v>
                </c:pt>
                <c:pt idx="98">
                  <c:v>580.62900000000002</c:v>
                </c:pt>
                <c:pt idx="99">
                  <c:v>580.67499999999995</c:v>
                </c:pt>
                <c:pt idx="100">
                  <c:v>663.21299999999997</c:v>
                </c:pt>
                <c:pt idx="101">
                  <c:v>663.22399999999993</c:v>
                </c:pt>
                <c:pt idx="102">
                  <c:v>663.23099999999999</c:v>
                </c:pt>
                <c:pt idx="103">
                  <c:v>663.27600000000007</c:v>
                </c:pt>
                <c:pt idx="104">
                  <c:v>725.86800000000005</c:v>
                </c:pt>
                <c:pt idx="105">
                  <c:v>725.89400000000001</c:v>
                </c:pt>
                <c:pt idx="106">
                  <c:v>725.88699999999994</c:v>
                </c:pt>
                <c:pt idx="107">
                  <c:v>747.66800000000001</c:v>
                </c:pt>
                <c:pt idx="108">
                  <c:v>747.72299999999996</c:v>
                </c:pt>
                <c:pt idx="109">
                  <c:v>801.18399999999997</c:v>
                </c:pt>
                <c:pt idx="110">
                  <c:v>801.18100000000004</c:v>
                </c:pt>
                <c:pt idx="111">
                  <c:v>801.19100000000003</c:v>
                </c:pt>
                <c:pt idx="112">
                  <c:v>801.19299999999998</c:v>
                </c:pt>
                <c:pt idx="113">
                  <c:v>801.20399999999995</c:v>
                </c:pt>
                <c:pt idx="114">
                  <c:v>825.65499999999997</c:v>
                </c:pt>
                <c:pt idx="115">
                  <c:v>825.67499999999995</c:v>
                </c:pt>
                <c:pt idx="116">
                  <c:v>825.69699999999989</c:v>
                </c:pt>
                <c:pt idx="117">
                  <c:v>840.51100000000008</c:v>
                </c:pt>
                <c:pt idx="118">
                  <c:v>840.53199999999993</c:v>
                </c:pt>
                <c:pt idx="119">
                  <c:v>900.67000000000007</c:v>
                </c:pt>
                <c:pt idx="120">
                  <c:v>900.67900000000009</c:v>
                </c:pt>
                <c:pt idx="121">
                  <c:v>900.69200000000001</c:v>
                </c:pt>
                <c:pt idx="122">
                  <c:v>900.69500000000005</c:v>
                </c:pt>
                <c:pt idx="123">
                  <c:v>940.55200000000002</c:v>
                </c:pt>
                <c:pt idx="124">
                  <c:v>940.55599999999993</c:v>
                </c:pt>
                <c:pt idx="125">
                  <c:v>940.57199999999989</c:v>
                </c:pt>
                <c:pt idx="126">
                  <c:v>948.27199999999993</c:v>
                </c:pt>
                <c:pt idx="127">
                  <c:v>948.28099999999995</c:v>
                </c:pt>
                <c:pt idx="128">
                  <c:v>948.27199999999993</c:v>
                </c:pt>
                <c:pt idx="129">
                  <c:v>948.27099999999996</c:v>
                </c:pt>
                <c:pt idx="130">
                  <c:v>948.26900000000001</c:v>
                </c:pt>
                <c:pt idx="131">
                  <c:v>948.26599999999996</c:v>
                </c:pt>
                <c:pt idx="132">
                  <c:v>986.54200000000003</c:v>
                </c:pt>
                <c:pt idx="133">
                  <c:v>986.58500000000004</c:v>
                </c:pt>
                <c:pt idx="134">
                  <c:v>986.57999999999993</c:v>
                </c:pt>
                <c:pt idx="135">
                  <c:v>986.58899999999994</c:v>
                </c:pt>
                <c:pt idx="136">
                  <c:v>1047.9690000000001</c:v>
                </c:pt>
                <c:pt idx="137">
                  <c:v>1047.9659999999999</c:v>
                </c:pt>
                <c:pt idx="138">
                  <c:v>1047.9670000000001</c:v>
                </c:pt>
                <c:pt idx="139">
                  <c:v>1047.991</c:v>
                </c:pt>
                <c:pt idx="140">
                  <c:v>1048.8589999999999</c:v>
                </c:pt>
                <c:pt idx="141">
                  <c:v>1048.8690000000001</c:v>
                </c:pt>
                <c:pt idx="142">
                  <c:v>1048.875</c:v>
                </c:pt>
                <c:pt idx="143">
                  <c:v>1048.876</c:v>
                </c:pt>
                <c:pt idx="144">
                  <c:v>1048.8709999999999</c:v>
                </c:pt>
                <c:pt idx="145">
                  <c:v>1141.3319999999999</c:v>
                </c:pt>
                <c:pt idx="146">
                  <c:v>1141.3870000000002</c:v>
                </c:pt>
                <c:pt idx="147">
                  <c:v>1141.4670000000001</c:v>
                </c:pt>
                <c:pt idx="148">
                  <c:v>1300</c:v>
                </c:pt>
                <c:pt idx="149">
                  <c:v>5120</c:v>
                </c:pt>
                <c:pt idx="150">
                  <c:v>2870</c:v>
                </c:pt>
                <c:pt idx="151">
                  <c:v>1350</c:v>
                </c:pt>
                <c:pt idx="152">
                  <c:v>1380</c:v>
                </c:pt>
                <c:pt idx="153">
                  <c:v>1420</c:v>
                </c:pt>
                <c:pt idx="154">
                  <c:v>1940</c:v>
                </c:pt>
                <c:pt idx="155">
                  <c:v>1340</c:v>
                </c:pt>
                <c:pt idx="156">
                  <c:v>3140</c:v>
                </c:pt>
                <c:pt idx="157">
                  <c:v>3110</c:v>
                </c:pt>
                <c:pt idx="158">
                  <c:v>4210</c:v>
                </c:pt>
                <c:pt idx="159">
                  <c:v>4250</c:v>
                </c:pt>
                <c:pt idx="160">
                  <c:v>5730</c:v>
                </c:pt>
                <c:pt idx="161">
                  <c:v>5780</c:v>
                </c:pt>
                <c:pt idx="162">
                  <c:v>6020</c:v>
                </c:pt>
                <c:pt idx="163">
                  <c:v>6060</c:v>
                </c:pt>
                <c:pt idx="164">
                  <c:v>2410</c:v>
                </c:pt>
                <c:pt idx="165">
                  <c:v>2450</c:v>
                </c:pt>
                <c:pt idx="166">
                  <c:v>1290</c:v>
                </c:pt>
                <c:pt idx="167">
                  <c:v>0.101325</c:v>
                </c:pt>
                <c:pt idx="168">
                  <c:v>101.325</c:v>
                </c:pt>
                <c:pt idx="169">
                  <c:v>202.65</c:v>
                </c:pt>
                <c:pt idx="170">
                  <c:v>303.97500000000002</c:v>
                </c:pt>
                <c:pt idx="171">
                  <c:v>405.3</c:v>
                </c:pt>
                <c:pt idx="172">
                  <c:v>506.625</c:v>
                </c:pt>
                <c:pt idx="173">
                  <c:v>607.95000000000005</c:v>
                </c:pt>
                <c:pt idx="174">
                  <c:v>709.27499999999998</c:v>
                </c:pt>
                <c:pt idx="175">
                  <c:v>810.6</c:v>
                </c:pt>
                <c:pt idx="176">
                  <c:v>834.35625000000005</c:v>
                </c:pt>
                <c:pt idx="177">
                  <c:v>1280</c:v>
                </c:pt>
                <c:pt idx="178">
                  <c:v>1610</c:v>
                </c:pt>
                <c:pt idx="179">
                  <c:v>1670</c:v>
                </c:pt>
                <c:pt idx="180">
                  <c:v>1770</c:v>
                </c:pt>
                <c:pt idx="181">
                  <c:v>1820</c:v>
                </c:pt>
                <c:pt idx="182">
                  <c:v>1820</c:v>
                </c:pt>
                <c:pt idx="183">
                  <c:v>1890</c:v>
                </c:pt>
                <c:pt idx="184">
                  <c:v>1990</c:v>
                </c:pt>
                <c:pt idx="185">
                  <c:v>2010</c:v>
                </c:pt>
                <c:pt idx="186">
                  <c:v>2080</c:v>
                </c:pt>
                <c:pt idx="187">
                  <c:v>2140</c:v>
                </c:pt>
                <c:pt idx="188">
                  <c:v>2200</c:v>
                </c:pt>
                <c:pt idx="189">
                  <c:v>2200</c:v>
                </c:pt>
                <c:pt idx="190">
                  <c:v>2270</c:v>
                </c:pt>
                <c:pt idx="191">
                  <c:v>2350</c:v>
                </c:pt>
                <c:pt idx="192">
                  <c:v>2400</c:v>
                </c:pt>
                <c:pt idx="193">
                  <c:v>2410</c:v>
                </c:pt>
                <c:pt idx="194">
                  <c:v>2470</c:v>
                </c:pt>
                <c:pt idx="195">
                  <c:v>2620</c:v>
                </c:pt>
                <c:pt idx="196">
                  <c:v>2610</c:v>
                </c:pt>
                <c:pt idx="197">
                  <c:v>2740</c:v>
                </c:pt>
                <c:pt idx="198">
                  <c:v>2920</c:v>
                </c:pt>
                <c:pt idx="199">
                  <c:v>2940</c:v>
                </c:pt>
                <c:pt idx="200">
                  <c:v>3050</c:v>
                </c:pt>
                <c:pt idx="201">
                  <c:v>3250</c:v>
                </c:pt>
                <c:pt idx="202">
                  <c:v>3230</c:v>
                </c:pt>
                <c:pt idx="203">
                  <c:v>3320</c:v>
                </c:pt>
                <c:pt idx="204">
                  <c:v>3540</c:v>
                </c:pt>
                <c:pt idx="205">
                  <c:v>3640</c:v>
                </c:pt>
                <c:pt idx="206">
                  <c:v>3640</c:v>
                </c:pt>
                <c:pt idx="207">
                  <c:v>3840</c:v>
                </c:pt>
                <c:pt idx="208">
                  <c:v>3820</c:v>
                </c:pt>
                <c:pt idx="209">
                  <c:v>3940</c:v>
                </c:pt>
                <c:pt idx="210">
                  <c:v>4120</c:v>
                </c:pt>
                <c:pt idx="211">
                  <c:v>4100</c:v>
                </c:pt>
                <c:pt idx="212">
                  <c:v>4160</c:v>
                </c:pt>
                <c:pt idx="213">
                  <c:v>4290</c:v>
                </c:pt>
                <c:pt idx="214">
                  <c:v>4230</c:v>
                </c:pt>
                <c:pt idx="215">
                  <c:v>4320</c:v>
                </c:pt>
                <c:pt idx="216">
                  <c:v>4350</c:v>
                </c:pt>
                <c:pt idx="217">
                  <c:v>4500</c:v>
                </c:pt>
                <c:pt idx="218">
                  <c:v>4530</c:v>
                </c:pt>
                <c:pt idx="219">
                  <c:v>4550</c:v>
                </c:pt>
                <c:pt idx="220">
                  <c:v>4670</c:v>
                </c:pt>
                <c:pt idx="221">
                  <c:v>4820</c:v>
                </c:pt>
                <c:pt idx="222">
                  <c:v>4820</c:v>
                </c:pt>
                <c:pt idx="223">
                  <c:v>4960</c:v>
                </c:pt>
                <c:pt idx="224">
                  <c:v>5040</c:v>
                </c:pt>
                <c:pt idx="225">
                  <c:v>5050</c:v>
                </c:pt>
                <c:pt idx="226">
                  <c:v>5040</c:v>
                </c:pt>
                <c:pt idx="227">
                  <c:v>5220</c:v>
                </c:pt>
                <c:pt idx="228">
                  <c:v>5380</c:v>
                </c:pt>
                <c:pt idx="229">
                  <c:v>6300</c:v>
                </c:pt>
                <c:pt idx="230">
                  <c:v>45.1</c:v>
                </c:pt>
                <c:pt idx="231">
                  <c:v>45.9</c:v>
                </c:pt>
                <c:pt idx="232">
                  <c:v>72.099999999999994</c:v>
                </c:pt>
                <c:pt idx="233">
                  <c:v>105.1</c:v>
                </c:pt>
                <c:pt idx="234">
                  <c:v>118.6</c:v>
                </c:pt>
                <c:pt idx="235">
                  <c:v>167.4</c:v>
                </c:pt>
                <c:pt idx="236">
                  <c:v>270.8</c:v>
                </c:pt>
                <c:pt idx="237">
                  <c:v>380.5</c:v>
                </c:pt>
                <c:pt idx="238">
                  <c:v>499.9</c:v>
                </c:pt>
                <c:pt idx="239">
                  <c:v>500.3</c:v>
                </c:pt>
                <c:pt idx="240">
                  <c:v>633.5</c:v>
                </c:pt>
                <c:pt idx="241">
                  <c:v>11.1</c:v>
                </c:pt>
                <c:pt idx="242">
                  <c:v>40.700000000000003</c:v>
                </c:pt>
                <c:pt idx="243">
                  <c:v>49.6</c:v>
                </c:pt>
                <c:pt idx="244">
                  <c:v>170.1</c:v>
                </c:pt>
                <c:pt idx="245">
                  <c:v>159.1</c:v>
                </c:pt>
                <c:pt idx="246">
                  <c:v>1297.419795</c:v>
                </c:pt>
                <c:pt idx="247">
                  <c:v>1316.5427625</c:v>
                </c:pt>
                <c:pt idx="248">
                  <c:v>1552.8830275</c:v>
                </c:pt>
                <c:pt idx="249">
                  <c:v>613.99435649999998</c:v>
                </c:pt>
                <c:pt idx="250">
                  <c:v>779.33447550000005</c:v>
                </c:pt>
                <c:pt idx="251">
                  <c:v>777.5692785</c:v>
                </c:pt>
                <c:pt idx="252">
                  <c:v>954.57931099999996</c:v>
                </c:pt>
                <c:pt idx="253">
                  <c:v>953.89284550000002</c:v>
                </c:pt>
                <c:pt idx="254">
                  <c:v>1137.9636660000001</c:v>
                </c:pt>
                <c:pt idx="255">
                  <c:v>1136.9830010000001</c:v>
                </c:pt>
                <c:pt idx="256">
                  <c:v>1331.6450035</c:v>
                </c:pt>
                <c:pt idx="257">
                  <c:v>1330.6643385</c:v>
                </c:pt>
                <c:pt idx="258">
                  <c:v>1331.0566045</c:v>
                </c:pt>
                <c:pt idx="259">
                  <c:v>1532.779395</c:v>
                </c:pt>
                <c:pt idx="260">
                  <c:v>1324</c:v>
                </c:pt>
                <c:pt idx="261">
                  <c:v>44.139731650000002</c:v>
                </c:pt>
                <c:pt idx="262">
                  <c:v>73.795041249999997</c:v>
                </c:pt>
                <c:pt idx="263">
                  <c:v>95.212764849999999</c:v>
                </c:pt>
                <c:pt idx="264">
                  <c:v>117.39540715</c:v>
                </c:pt>
                <c:pt idx="265">
                  <c:v>140.19586839999999</c:v>
                </c:pt>
                <c:pt idx="266">
                  <c:v>163.70240845000001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2-9442-ACD5-D823F4CB1CCA}"/>
            </c:ext>
          </c:extLst>
        </c:ser>
        <c:ser>
          <c:idx val="1"/>
          <c:order val="1"/>
          <c:tx>
            <c:v>calculated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'Final fit'!$AK$17:$AK$283</c:f>
              <c:numCache>
                <c:formatCode>0.00000</c:formatCode>
                <c:ptCount val="267"/>
                <c:pt idx="0">
                  <c:v>96.619</c:v>
                </c:pt>
                <c:pt idx="1">
                  <c:v>97.518699999999995</c:v>
                </c:pt>
                <c:pt idx="2">
                  <c:v>102.517</c:v>
                </c:pt>
                <c:pt idx="3">
                  <c:v>102.517</c:v>
                </c:pt>
                <c:pt idx="4">
                  <c:v>107.21299999999999</c:v>
                </c:pt>
                <c:pt idx="5">
                  <c:v>114.206</c:v>
                </c:pt>
                <c:pt idx="6">
                  <c:v>116.804</c:v>
                </c:pt>
                <c:pt idx="7">
                  <c:v>121.20099999999999</c:v>
                </c:pt>
                <c:pt idx="8">
                  <c:v>121.20099999999999</c:v>
                </c:pt>
                <c:pt idx="9">
                  <c:v>126.2</c:v>
                </c:pt>
                <c:pt idx="10">
                  <c:v>127</c:v>
                </c:pt>
                <c:pt idx="11">
                  <c:v>135.00200000000001</c:v>
                </c:pt>
                <c:pt idx="12">
                  <c:v>135.50299999999999</c:v>
                </c:pt>
                <c:pt idx="13">
                  <c:v>137.70400000000001</c:v>
                </c:pt>
                <c:pt idx="14">
                  <c:v>138.70500000000001</c:v>
                </c:pt>
                <c:pt idx="15">
                  <c:v>138.20500000000001</c:v>
                </c:pt>
                <c:pt idx="16">
                  <c:v>141.107</c:v>
                </c:pt>
                <c:pt idx="17">
                  <c:v>140.80600000000001</c:v>
                </c:pt>
                <c:pt idx="18">
                  <c:v>142.00700000000001</c:v>
                </c:pt>
                <c:pt idx="19">
                  <c:v>143.40799999999999</c:v>
                </c:pt>
                <c:pt idx="20">
                  <c:v>144.309</c:v>
                </c:pt>
                <c:pt idx="21">
                  <c:v>150.01400000000001</c:v>
                </c:pt>
                <c:pt idx="22">
                  <c:v>83.83</c:v>
                </c:pt>
                <c:pt idx="23">
                  <c:v>83.96</c:v>
                </c:pt>
                <c:pt idx="24">
                  <c:v>84.18</c:v>
                </c:pt>
                <c:pt idx="25">
                  <c:v>84.24</c:v>
                </c:pt>
                <c:pt idx="26">
                  <c:v>84.42</c:v>
                </c:pt>
                <c:pt idx="27">
                  <c:v>84.64</c:v>
                </c:pt>
                <c:pt idx="28">
                  <c:v>84.73</c:v>
                </c:pt>
                <c:pt idx="29">
                  <c:v>84.92</c:v>
                </c:pt>
                <c:pt idx="30">
                  <c:v>85.23</c:v>
                </c:pt>
                <c:pt idx="31">
                  <c:v>85.24</c:v>
                </c:pt>
                <c:pt idx="32">
                  <c:v>85.41</c:v>
                </c:pt>
                <c:pt idx="33">
                  <c:v>85.47</c:v>
                </c:pt>
                <c:pt idx="34">
                  <c:v>85.49</c:v>
                </c:pt>
                <c:pt idx="35">
                  <c:v>85.76</c:v>
                </c:pt>
                <c:pt idx="36">
                  <c:v>85.95</c:v>
                </c:pt>
                <c:pt idx="37">
                  <c:v>86.16</c:v>
                </c:pt>
                <c:pt idx="38">
                  <c:v>86.38</c:v>
                </c:pt>
                <c:pt idx="39">
                  <c:v>86.67</c:v>
                </c:pt>
                <c:pt idx="40">
                  <c:v>86.71</c:v>
                </c:pt>
                <c:pt idx="41">
                  <c:v>86.92</c:v>
                </c:pt>
                <c:pt idx="42">
                  <c:v>87.17</c:v>
                </c:pt>
                <c:pt idx="43">
                  <c:v>87.44</c:v>
                </c:pt>
                <c:pt idx="44">
                  <c:v>87.7</c:v>
                </c:pt>
                <c:pt idx="45">
                  <c:v>87.89</c:v>
                </c:pt>
                <c:pt idx="46">
                  <c:v>88.09</c:v>
                </c:pt>
                <c:pt idx="47">
                  <c:v>88.33</c:v>
                </c:pt>
                <c:pt idx="48">
                  <c:v>88.41</c:v>
                </c:pt>
                <c:pt idx="49">
                  <c:v>88.68</c:v>
                </c:pt>
                <c:pt idx="50">
                  <c:v>83.817300000000003</c:v>
                </c:pt>
                <c:pt idx="51">
                  <c:v>85.540499999999994</c:v>
                </c:pt>
                <c:pt idx="52">
                  <c:v>87.466800000000006</c:v>
                </c:pt>
                <c:pt idx="53">
                  <c:v>89.118899999999996</c:v>
                </c:pt>
                <c:pt idx="54">
                  <c:v>93.572299999999998</c:v>
                </c:pt>
                <c:pt idx="55">
                  <c:v>98.157399999999996</c:v>
                </c:pt>
                <c:pt idx="56">
                  <c:v>102.6144</c:v>
                </c:pt>
                <c:pt idx="57">
                  <c:v>106.8198</c:v>
                </c:pt>
                <c:pt idx="58">
                  <c:v>109.9421</c:v>
                </c:pt>
                <c:pt idx="59">
                  <c:v>112.5453</c:v>
                </c:pt>
                <c:pt idx="60">
                  <c:v>115.1125</c:v>
                </c:pt>
                <c:pt idx="61">
                  <c:v>117.6647</c:v>
                </c:pt>
                <c:pt idx="62">
                  <c:v>174.47669999999999</c:v>
                </c:pt>
                <c:pt idx="63">
                  <c:v>83.819100000000006</c:v>
                </c:pt>
                <c:pt idx="64">
                  <c:v>97.804900000000004</c:v>
                </c:pt>
                <c:pt idx="65">
                  <c:v>97.805899999999994</c:v>
                </c:pt>
                <c:pt idx="66">
                  <c:v>105.28959999999999</c:v>
                </c:pt>
                <c:pt idx="67">
                  <c:v>105.2916</c:v>
                </c:pt>
                <c:pt idx="68">
                  <c:v>105.2916</c:v>
                </c:pt>
                <c:pt idx="69">
                  <c:v>111.4092</c:v>
                </c:pt>
                <c:pt idx="70">
                  <c:v>111.4442</c:v>
                </c:pt>
                <c:pt idx="71">
                  <c:v>117.5407</c:v>
                </c:pt>
                <c:pt idx="72">
                  <c:v>117.5407</c:v>
                </c:pt>
                <c:pt idx="73">
                  <c:v>117.5407</c:v>
                </c:pt>
                <c:pt idx="74">
                  <c:v>126.08240000000001</c:v>
                </c:pt>
                <c:pt idx="75">
                  <c:v>126.0874</c:v>
                </c:pt>
                <c:pt idx="76">
                  <c:v>126.0894</c:v>
                </c:pt>
                <c:pt idx="77">
                  <c:v>136.27699999999999</c:v>
                </c:pt>
                <c:pt idx="78">
                  <c:v>136.28200000000001</c:v>
                </c:pt>
                <c:pt idx="79">
                  <c:v>144.82040000000001</c:v>
                </c:pt>
                <c:pt idx="80">
                  <c:v>144.82140000000001</c:v>
                </c:pt>
                <c:pt idx="81">
                  <c:v>144.8254</c:v>
                </c:pt>
                <c:pt idx="82">
                  <c:v>151.57169999999999</c:v>
                </c:pt>
                <c:pt idx="83">
                  <c:v>151.5727</c:v>
                </c:pt>
                <c:pt idx="84">
                  <c:v>157.81880000000001</c:v>
                </c:pt>
                <c:pt idx="85">
                  <c:v>157.82380000000001</c:v>
                </c:pt>
                <c:pt idx="86">
                  <c:v>168.4118</c:v>
                </c:pt>
                <c:pt idx="87">
                  <c:v>168.41480000000001</c:v>
                </c:pt>
                <c:pt idx="88">
                  <c:v>168.41480000000001</c:v>
                </c:pt>
                <c:pt idx="89">
                  <c:v>168.41679999999999</c:v>
                </c:pt>
                <c:pt idx="90">
                  <c:v>174.7227</c:v>
                </c:pt>
                <c:pt idx="91">
                  <c:v>174.72370000000001</c:v>
                </c:pt>
                <c:pt idx="92">
                  <c:v>174.72470000000001</c:v>
                </c:pt>
                <c:pt idx="93">
                  <c:v>183.12739999999999</c:v>
                </c:pt>
                <c:pt idx="94">
                  <c:v>183.13140000000001</c:v>
                </c:pt>
                <c:pt idx="95">
                  <c:v>193.13679999999999</c:v>
                </c:pt>
                <c:pt idx="96">
                  <c:v>193.13679999999999</c:v>
                </c:pt>
                <c:pt idx="97">
                  <c:v>193.13679999999999</c:v>
                </c:pt>
                <c:pt idx="98">
                  <c:v>193.1378</c:v>
                </c:pt>
                <c:pt idx="99">
                  <c:v>193.14580000000001</c:v>
                </c:pt>
                <c:pt idx="100">
                  <c:v>205.8227</c:v>
                </c:pt>
                <c:pt idx="101">
                  <c:v>205.82470000000001</c:v>
                </c:pt>
                <c:pt idx="102">
                  <c:v>205.82769999999999</c:v>
                </c:pt>
                <c:pt idx="103">
                  <c:v>205.83170000000001</c:v>
                </c:pt>
                <c:pt idx="104">
                  <c:v>215.17869999999999</c:v>
                </c:pt>
                <c:pt idx="105">
                  <c:v>215.1797</c:v>
                </c:pt>
                <c:pt idx="106">
                  <c:v>215.1807</c:v>
                </c:pt>
                <c:pt idx="107">
                  <c:v>218.38630000000001</c:v>
                </c:pt>
                <c:pt idx="108">
                  <c:v>218.39230000000001</c:v>
                </c:pt>
                <c:pt idx="109">
                  <c:v>226.17920000000001</c:v>
                </c:pt>
                <c:pt idx="110">
                  <c:v>226.17920000000001</c:v>
                </c:pt>
                <c:pt idx="111">
                  <c:v>226.17920000000001</c:v>
                </c:pt>
                <c:pt idx="112">
                  <c:v>226.17920000000001</c:v>
                </c:pt>
                <c:pt idx="113">
                  <c:v>226.18119999999999</c:v>
                </c:pt>
                <c:pt idx="114">
                  <c:v>229.68369999999999</c:v>
                </c:pt>
                <c:pt idx="115">
                  <c:v>229.6857</c:v>
                </c:pt>
                <c:pt idx="116">
                  <c:v>229.68870000000001</c:v>
                </c:pt>
                <c:pt idx="117">
                  <c:v>231.80330000000001</c:v>
                </c:pt>
                <c:pt idx="118">
                  <c:v>231.80930000000001</c:v>
                </c:pt>
                <c:pt idx="119">
                  <c:v>240.30789999999999</c:v>
                </c:pt>
                <c:pt idx="120">
                  <c:v>240.30889999999999</c:v>
                </c:pt>
                <c:pt idx="121">
                  <c:v>240.3109</c:v>
                </c:pt>
                <c:pt idx="122">
                  <c:v>240.31190000000001</c:v>
                </c:pt>
                <c:pt idx="123">
                  <c:v>245.8509</c:v>
                </c:pt>
                <c:pt idx="124">
                  <c:v>245.8519</c:v>
                </c:pt>
                <c:pt idx="125">
                  <c:v>245.85489999999999</c:v>
                </c:pt>
                <c:pt idx="126">
                  <c:v>246.92670000000001</c:v>
                </c:pt>
                <c:pt idx="127">
                  <c:v>246.92670000000001</c:v>
                </c:pt>
                <c:pt idx="128">
                  <c:v>246.92670000000001</c:v>
                </c:pt>
                <c:pt idx="129">
                  <c:v>246.92769999999999</c:v>
                </c:pt>
                <c:pt idx="130">
                  <c:v>246.92769999999999</c:v>
                </c:pt>
                <c:pt idx="131">
                  <c:v>246.92769999999999</c:v>
                </c:pt>
                <c:pt idx="132">
                  <c:v>252.19159999999999</c:v>
                </c:pt>
                <c:pt idx="133">
                  <c:v>252.1926</c:v>
                </c:pt>
                <c:pt idx="134">
                  <c:v>252.1936</c:v>
                </c:pt>
                <c:pt idx="135">
                  <c:v>252.1936</c:v>
                </c:pt>
                <c:pt idx="136">
                  <c:v>260.52690000000001</c:v>
                </c:pt>
                <c:pt idx="137">
                  <c:v>260.52690000000001</c:v>
                </c:pt>
                <c:pt idx="138">
                  <c:v>260.52690000000001</c:v>
                </c:pt>
                <c:pt idx="139">
                  <c:v>260.52789999999999</c:v>
                </c:pt>
                <c:pt idx="140">
                  <c:v>260.64679999999998</c:v>
                </c:pt>
                <c:pt idx="141">
                  <c:v>260.64679999999998</c:v>
                </c:pt>
                <c:pt idx="142">
                  <c:v>260.64780000000002</c:v>
                </c:pt>
                <c:pt idx="143">
                  <c:v>260.64879999999999</c:v>
                </c:pt>
                <c:pt idx="144">
                  <c:v>260.64879999999999</c:v>
                </c:pt>
                <c:pt idx="145">
                  <c:v>272.95499999999998</c:v>
                </c:pt>
                <c:pt idx="146">
                  <c:v>272.96300000000002</c:v>
                </c:pt>
                <c:pt idx="147">
                  <c:v>272.971</c:v>
                </c:pt>
                <c:pt idx="148">
                  <c:v>294.39999999999998</c:v>
                </c:pt>
                <c:pt idx="149">
                  <c:v>684.4</c:v>
                </c:pt>
                <c:pt idx="150">
                  <c:v>474</c:v>
                </c:pt>
                <c:pt idx="151">
                  <c:v>301.2</c:v>
                </c:pt>
                <c:pt idx="152">
                  <c:v>304.5</c:v>
                </c:pt>
                <c:pt idx="153">
                  <c:v>303.8</c:v>
                </c:pt>
                <c:pt idx="154">
                  <c:v>370.8</c:v>
                </c:pt>
                <c:pt idx="155">
                  <c:v>295.10000000000002</c:v>
                </c:pt>
                <c:pt idx="156">
                  <c:v>499.4</c:v>
                </c:pt>
                <c:pt idx="157">
                  <c:v>495</c:v>
                </c:pt>
                <c:pt idx="158">
                  <c:v>600.70000000000005</c:v>
                </c:pt>
                <c:pt idx="159">
                  <c:v>603.1</c:v>
                </c:pt>
                <c:pt idx="160">
                  <c:v>735.7</c:v>
                </c:pt>
                <c:pt idx="161">
                  <c:v>735.7</c:v>
                </c:pt>
                <c:pt idx="162">
                  <c:v>756.7</c:v>
                </c:pt>
                <c:pt idx="163">
                  <c:v>756.7</c:v>
                </c:pt>
                <c:pt idx="164">
                  <c:v>422.1</c:v>
                </c:pt>
                <c:pt idx="165">
                  <c:v>424.3</c:v>
                </c:pt>
                <c:pt idx="166">
                  <c:v>294.2</c:v>
                </c:pt>
                <c:pt idx="167">
                  <c:v>83.184200000000004</c:v>
                </c:pt>
                <c:pt idx="168">
                  <c:v>104.5164</c:v>
                </c:pt>
                <c:pt idx="169">
                  <c:v>123.99930000000001</c:v>
                </c:pt>
                <c:pt idx="170">
                  <c:v>144.0077</c:v>
                </c:pt>
                <c:pt idx="171">
                  <c:v>162.02600000000001</c:v>
                </c:pt>
                <c:pt idx="172">
                  <c:v>179.0402</c:v>
                </c:pt>
                <c:pt idx="173">
                  <c:v>197.04589999999999</c:v>
                </c:pt>
                <c:pt idx="174">
                  <c:v>213.5429</c:v>
                </c:pt>
                <c:pt idx="175">
                  <c:v>231.53299999999999</c:v>
                </c:pt>
                <c:pt idx="176">
                  <c:v>234.03120000000001</c:v>
                </c:pt>
                <c:pt idx="177">
                  <c:v>296.5</c:v>
                </c:pt>
                <c:pt idx="178">
                  <c:v>326.89999999999998</c:v>
                </c:pt>
                <c:pt idx="179">
                  <c:v>335.6</c:v>
                </c:pt>
                <c:pt idx="180">
                  <c:v>347.4</c:v>
                </c:pt>
                <c:pt idx="181">
                  <c:v>354.1</c:v>
                </c:pt>
                <c:pt idx="182">
                  <c:v>354.2</c:v>
                </c:pt>
                <c:pt idx="183">
                  <c:v>362.6</c:v>
                </c:pt>
                <c:pt idx="184">
                  <c:v>375.6</c:v>
                </c:pt>
                <c:pt idx="185">
                  <c:v>375.9</c:v>
                </c:pt>
                <c:pt idx="186">
                  <c:v>385.7</c:v>
                </c:pt>
                <c:pt idx="187">
                  <c:v>392.6</c:v>
                </c:pt>
                <c:pt idx="188">
                  <c:v>397.1</c:v>
                </c:pt>
                <c:pt idx="189">
                  <c:v>399</c:v>
                </c:pt>
                <c:pt idx="190">
                  <c:v>406.6</c:v>
                </c:pt>
                <c:pt idx="191">
                  <c:v>414.8</c:v>
                </c:pt>
                <c:pt idx="192">
                  <c:v>418.2</c:v>
                </c:pt>
                <c:pt idx="193">
                  <c:v>421.7</c:v>
                </c:pt>
                <c:pt idx="194">
                  <c:v>430.3</c:v>
                </c:pt>
                <c:pt idx="195">
                  <c:v>442.6</c:v>
                </c:pt>
                <c:pt idx="196">
                  <c:v>446.2</c:v>
                </c:pt>
                <c:pt idx="197">
                  <c:v>459.2</c:v>
                </c:pt>
                <c:pt idx="198">
                  <c:v>472.8</c:v>
                </c:pt>
                <c:pt idx="199">
                  <c:v>476.5</c:v>
                </c:pt>
                <c:pt idx="200">
                  <c:v>489.1</c:v>
                </c:pt>
                <c:pt idx="201">
                  <c:v>500.2</c:v>
                </c:pt>
                <c:pt idx="202">
                  <c:v>506</c:v>
                </c:pt>
                <c:pt idx="203">
                  <c:v>514.29999999999995</c:v>
                </c:pt>
                <c:pt idx="204">
                  <c:v>532</c:v>
                </c:pt>
                <c:pt idx="205">
                  <c:v>538.6</c:v>
                </c:pt>
                <c:pt idx="206" formatCode="General">
                  <c:v>538.70000000000005</c:v>
                </c:pt>
                <c:pt idx="207" formatCode="General">
                  <c:v>555.70000000000005</c:v>
                </c:pt>
                <c:pt idx="208" formatCode="General">
                  <c:v>555.79999999999995</c:v>
                </c:pt>
                <c:pt idx="209" formatCode="General">
                  <c:v>564.4</c:v>
                </c:pt>
                <c:pt idx="210" formatCode="General">
                  <c:v>577.20000000000005</c:v>
                </c:pt>
                <c:pt idx="211" formatCode="General">
                  <c:v>578.4</c:v>
                </c:pt>
                <c:pt idx="212" formatCode="General">
                  <c:v>586.20000000000005</c:v>
                </c:pt>
                <c:pt idx="213" formatCode="General">
                  <c:v>589</c:v>
                </c:pt>
                <c:pt idx="214" formatCode="General">
                  <c:v>589.5</c:v>
                </c:pt>
                <c:pt idx="215" formatCode="General">
                  <c:v>589.9</c:v>
                </c:pt>
                <c:pt idx="216" formatCode="General">
                  <c:v>601.6</c:v>
                </c:pt>
                <c:pt idx="217" formatCode="General">
                  <c:v>612.79999999999995</c:v>
                </c:pt>
                <c:pt idx="218" formatCode="General">
                  <c:v>615.20000000000005</c:v>
                </c:pt>
                <c:pt idx="219" formatCode="General">
                  <c:v>616.1</c:v>
                </c:pt>
                <c:pt idx="220" formatCode="General">
                  <c:v>619.79999999999995</c:v>
                </c:pt>
                <c:pt idx="221" formatCode="General">
                  <c:v>642.70000000000005</c:v>
                </c:pt>
                <c:pt idx="222" formatCode="General">
                  <c:v>643</c:v>
                </c:pt>
                <c:pt idx="223" formatCode="General">
                  <c:v>651.5</c:v>
                </c:pt>
                <c:pt idx="224" formatCode="General">
                  <c:v>657.2</c:v>
                </c:pt>
                <c:pt idx="225" formatCode="General">
                  <c:v>657.5</c:v>
                </c:pt>
                <c:pt idx="226" formatCode="General">
                  <c:v>660.2</c:v>
                </c:pt>
                <c:pt idx="227" formatCode="General">
                  <c:v>662.4</c:v>
                </c:pt>
                <c:pt idx="228" formatCode="General">
                  <c:v>683.1</c:v>
                </c:pt>
                <c:pt idx="229" formatCode="General">
                  <c:v>739.5</c:v>
                </c:pt>
                <c:pt idx="230" formatCode="General">
                  <c:v>94.739500000000007</c:v>
                </c:pt>
                <c:pt idx="231" formatCode="General">
                  <c:v>94.749499999999998</c:v>
                </c:pt>
                <c:pt idx="232" formatCode="General">
                  <c:v>100.7702</c:v>
                </c:pt>
                <c:pt idx="233" formatCode="General">
                  <c:v>108.1309</c:v>
                </c:pt>
                <c:pt idx="234" formatCode="General">
                  <c:v>110.7811</c:v>
                </c:pt>
                <c:pt idx="235" formatCode="General">
                  <c:v>120.86199999999999</c:v>
                </c:pt>
                <c:pt idx="236" formatCode="General">
                  <c:v>140.89330000000001</c:v>
                </c:pt>
                <c:pt idx="237" formatCode="General">
                  <c:v>160.41380000000001</c:v>
                </c:pt>
                <c:pt idx="238" formatCode="General">
                  <c:v>180.1635</c:v>
                </c:pt>
                <c:pt idx="239" formatCode="General">
                  <c:v>180.21350000000001</c:v>
                </c:pt>
                <c:pt idx="240" formatCode="General">
                  <c:v>201.3322</c:v>
                </c:pt>
                <c:pt idx="241" formatCode="General">
                  <c:v>86.528599999999997</c:v>
                </c:pt>
                <c:pt idx="242" formatCode="General">
                  <c:v>93.6494</c:v>
                </c:pt>
                <c:pt idx="243" formatCode="General">
                  <c:v>95.709699999999998</c:v>
                </c:pt>
                <c:pt idx="244" formatCode="General">
                  <c:v>121.52209999999999</c:v>
                </c:pt>
                <c:pt idx="245" formatCode="General">
                  <c:v>119.3219</c:v>
                </c:pt>
                <c:pt idx="246" formatCode="General">
                  <c:v>291.59539999999998</c:v>
                </c:pt>
                <c:pt idx="247" formatCode="General">
                  <c:v>294.23480000000001</c:v>
                </c:pt>
                <c:pt idx="248" formatCode="General">
                  <c:v>321.98739999999998</c:v>
                </c:pt>
                <c:pt idx="249">
                  <c:v>197.79249999999999</c:v>
                </c:pt>
                <c:pt idx="250">
                  <c:v>222.87970000000001</c:v>
                </c:pt>
                <c:pt idx="251">
                  <c:v>222.61969999999999</c:v>
                </c:pt>
                <c:pt idx="252" formatCode="General">
                  <c:v>247.93549999999999</c:v>
                </c:pt>
                <c:pt idx="253" formatCode="General">
                  <c:v>247.77549999999999</c:v>
                </c:pt>
                <c:pt idx="254" formatCode="General">
                  <c:v>273.12</c:v>
                </c:pt>
                <c:pt idx="255" formatCode="General">
                  <c:v>273</c:v>
                </c:pt>
                <c:pt idx="256" formatCode="General">
                  <c:v>297.99380000000002</c:v>
                </c:pt>
                <c:pt idx="257">
                  <c:v>297.92380000000003</c:v>
                </c:pt>
                <c:pt idx="258">
                  <c:v>322.81720000000001</c:v>
                </c:pt>
                <c:pt idx="259">
                  <c:v>323.13709999999998</c:v>
                </c:pt>
                <c:pt idx="260" formatCode="General">
                  <c:v>295.69439999999997</c:v>
                </c:pt>
                <c:pt idx="261" formatCode="General">
                  <c:v>96.432599999999994</c:v>
                </c:pt>
                <c:pt idx="262" formatCode="General">
                  <c:v>101.12990000000001</c:v>
                </c:pt>
                <c:pt idx="263" formatCode="General">
                  <c:v>105.8248</c:v>
                </c:pt>
                <c:pt idx="264" formatCode="General">
                  <c:v>110.5591</c:v>
                </c:pt>
                <c:pt idx="265" formatCode="General">
                  <c:v>115.30419999999999</c:v>
                </c:pt>
                <c:pt idx="266" formatCode="General">
                  <c:v>120.0808</c:v>
                </c:pt>
              </c:numCache>
            </c:numRef>
          </c:xVal>
          <c:yVal>
            <c:numRef>
              <c:f>'Final fit'!$AM$17:$AM$283</c:f>
              <c:numCache>
                <c:formatCode>0.000</c:formatCode>
                <c:ptCount val="267"/>
                <c:pt idx="0">
                  <c:v>62.605334494474853</c:v>
                </c:pt>
                <c:pt idx="1">
                  <c:v>67.080261052767909</c:v>
                </c:pt>
                <c:pt idx="2">
                  <c:v>92.141099488867269</c:v>
                </c:pt>
                <c:pt idx="3">
                  <c:v>92.141099488867269</c:v>
                </c:pt>
                <c:pt idx="4">
                  <c:v>115.9955592042779</c:v>
                </c:pt>
                <c:pt idx="5">
                  <c:v>152.07357092797633</c:v>
                </c:pt>
                <c:pt idx="6">
                  <c:v>165.64637170944158</c:v>
                </c:pt>
                <c:pt idx="7">
                  <c:v>188.82671419751759</c:v>
                </c:pt>
                <c:pt idx="8">
                  <c:v>188.82671419751759</c:v>
                </c:pt>
                <c:pt idx="9">
                  <c:v>215.49985374536899</c:v>
                </c:pt>
                <c:pt idx="10">
                  <c:v>219.79993074184316</c:v>
                </c:pt>
                <c:pt idx="11">
                  <c:v>263.29001070378598</c:v>
                </c:pt>
                <c:pt idx="12">
                  <c:v>266.04184075070606</c:v>
                </c:pt>
                <c:pt idx="13">
                  <c:v>278.17162533630534</c:v>
                </c:pt>
                <c:pt idx="14">
                  <c:v>283.70994748756738</c:v>
                </c:pt>
                <c:pt idx="15">
                  <c:v>280.94185078905366</c:v>
                </c:pt>
                <c:pt idx="16">
                  <c:v>297.05524566569943</c:v>
                </c:pt>
                <c:pt idx="17">
                  <c:v>295.37861962343305</c:v>
                </c:pt>
                <c:pt idx="18">
                  <c:v>302.07575738876648</c:v>
                </c:pt>
                <c:pt idx="19">
                  <c:v>309.91292401380963</c:v>
                </c:pt>
                <c:pt idx="20">
                  <c:v>314.96719285588171</c:v>
                </c:pt>
                <c:pt idx="21">
                  <c:v>347.2261478730469</c:v>
                </c:pt>
                <c:pt idx="22">
                  <c:v>0.18489919972398616</c:v>
                </c:pt>
                <c:pt idx="23">
                  <c:v>0.80822054752091521</c:v>
                </c:pt>
                <c:pt idx="24">
                  <c:v>1.8635952342367383</c:v>
                </c:pt>
                <c:pt idx="25">
                  <c:v>2.1515388415358188</c:v>
                </c:pt>
                <c:pt idx="26">
                  <c:v>3.015663185024966</c:v>
                </c:pt>
                <c:pt idx="27">
                  <c:v>4.0724130747543024</c:v>
                </c:pt>
                <c:pt idx="28">
                  <c:v>4.5049094138534391</c:v>
                </c:pt>
                <c:pt idx="29">
                  <c:v>5.4183187072452217</c:v>
                </c:pt>
                <c:pt idx="30">
                  <c:v>6.9096712252742334</c:v>
                </c:pt>
                <c:pt idx="31">
                  <c:v>6.9578011133572195</c:v>
                </c:pt>
                <c:pt idx="32">
                  <c:v>7.7762171218958711</c:v>
                </c:pt>
                <c:pt idx="33">
                  <c:v>8.0651635946336597</c:v>
                </c:pt>
                <c:pt idx="34">
                  <c:v>8.1614899567162933</c:v>
                </c:pt>
                <c:pt idx="35">
                  <c:v>9.4624278527176404</c:v>
                </c:pt>
                <c:pt idx="36">
                  <c:v>10.378496506087137</c:v>
                </c:pt>
                <c:pt idx="37">
                  <c:v>11.391564175187181</c:v>
                </c:pt>
                <c:pt idx="38">
                  <c:v>12.453515919793718</c:v>
                </c:pt>
                <c:pt idx="39">
                  <c:v>13.854366305103561</c:v>
                </c:pt>
                <c:pt idx="40">
                  <c:v>14.047676735057989</c:v>
                </c:pt>
                <c:pt idx="41">
                  <c:v>15.062913202586547</c:v>
                </c:pt>
                <c:pt idx="42">
                  <c:v>16.27230941023095</c:v>
                </c:pt>
                <c:pt idx="43">
                  <c:v>17.579411259660365</c:v>
                </c:pt>
                <c:pt idx="44">
                  <c:v>18.839038209003352</c:v>
                </c:pt>
                <c:pt idx="45">
                  <c:v>19.760115753981356</c:v>
                </c:pt>
                <c:pt idx="46">
                  <c:v>20.730201034025367</c:v>
                </c:pt>
                <c:pt idx="47">
                  <c:v>21.895020867302534</c:v>
                </c:pt>
                <c:pt idx="48">
                  <c:v>22.283468083782601</c:v>
                </c:pt>
                <c:pt idx="49">
                  <c:v>23.595119517885276</c:v>
                </c:pt>
                <c:pt idx="50">
                  <c:v>0.12401781239439798</c:v>
                </c:pt>
                <c:pt idx="51">
                  <c:v>8.4047382110270696</c:v>
                </c:pt>
                <c:pt idx="52">
                  <c:v>17.709207265946077</c:v>
                </c:pt>
                <c:pt idx="53">
                  <c:v>25.729395802701134</c:v>
                </c:pt>
                <c:pt idx="54">
                  <c:v>47.533355867128009</c:v>
                </c:pt>
                <c:pt idx="55">
                  <c:v>70.263702283475396</c:v>
                </c:pt>
                <c:pt idx="56">
                  <c:v>92.632822905973441</c:v>
                </c:pt>
                <c:pt idx="57">
                  <c:v>113.9867100620838</c:v>
                </c:pt>
                <c:pt idx="58">
                  <c:v>129.99636031536667</c:v>
                </c:pt>
                <c:pt idx="59">
                  <c:v>143.44558501415855</c:v>
                </c:pt>
                <c:pt idx="60">
                  <c:v>156.79900480449487</c:v>
                </c:pt>
                <c:pt idx="61">
                  <c:v>170.16317621740964</c:v>
                </c:pt>
                <c:pt idx="62">
                  <c:v>490.56483882446491</c:v>
                </c:pt>
                <c:pt idx="63">
                  <c:v>0.13264653713333421</c:v>
                </c:pt>
                <c:pt idx="64">
                  <c:v>68.506068276756267</c:v>
                </c:pt>
                <c:pt idx="65">
                  <c:v>68.511052084259774</c:v>
                </c:pt>
                <c:pt idx="66">
                  <c:v>106.18895327379911</c:v>
                </c:pt>
                <c:pt idx="67">
                  <c:v>106.19912432101178</c:v>
                </c:pt>
                <c:pt idx="68">
                  <c:v>106.19912432101178</c:v>
                </c:pt>
                <c:pt idx="69">
                  <c:v>137.56469033132515</c:v>
                </c:pt>
                <c:pt idx="70">
                  <c:v>137.7456020707117</c:v>
                </c:pt>
                <c:pt idx="71">
                  <c:v>169.51182501561536</c:v>
                </c:pt>
                <c:pt idx="72">
                  <c:v>169.51182501561536</c:v>
                </c:pt>
                <c:pt idx="73">
                  <c:v>169.51182501561536</c:v>
                </c:pt>
                <c:pt idx="74">
                  <c:v>214.86847561773288</c:v>
                </c:pt>
                <c:pt idx="75">
                  <c:v>214.89531610058771</c:v>
                </c:pt>
                <c:pt idx="76">
                  <c:v>214.90605238885234</c:v>
                </c:pt>
                <c:pt idx="77">
                  <c:v>270.29987613669732</c:v>
                </c:pt>
                <c:pt idx="78">
                  <c:v>270.32740928974215</c:v>
                </c:pt>
                <c:pt idx="79">
                  <c:v>317.84086088059718</c:v>
                </c:pt>
                <c:pt idx="80">
                  <c:v>317.84648357997116</c:v>
                </c:pt>
                <c:pt idx="81">
                  <c:v>317.86897451335653</c:v>
                </c:pt>
                <c:pt idx="82">
                  <c:v>356.11103810080658</c:v>
                </c:pt>
                <c:pt idx="83">
                  <c:v>356.11675254334369</c:v>
                </c:pt>
                <c:pt idx="84">
                  <c:v>392.07485281078482</c:v>
                </c:pt>
                <c:pt idx="85">
                  <c:v>392.10384961740044</c:v>
                </c:pt>
                <c:pt idx="86">
                  <c:v>454.26954738677739</c:v>
                </c:pt>
                <c:pt idx="87">
                  <c:v>454.28737727362193</c:v>
                </c:pt>
                <c:pt idx="88">
                  <c:v>454.28737727362193</c:v>
                </c:pt>
                <c:pt idx="89">
                  <c:v>454.29926393279629</c:v>
                </c:pt>
                <c:pt idx="90">
                  <c:v>492.04756996820845</c:v>
                </c:pt>
                <c:pt idx="91">
                  <c:v>492.05359900881831</c:v>
                </c:pt>
                <c:pt idx="92">
                  <c:v>492.05962806301716</c:v>
                </c:pt>
                <c:pt idx="93">
                  <c:v>543.19974571829277</c:v>
                </c:pt>
                <c:pt idx="94">
                  <c:v>543.22431880688134</c:v>
                </c:pt>
                <c:pt idx="95">
                  <c:v>605.37066800475475</c:v>
                </c:pt>
                <c:pt idx="96">
                  <c:v>605.37066800475475</c:v>
                </c:pt>
                <c:pt idx="97">
                  <c:v>605.37066800475475</c:v>
                </c:pt>
                <c:pt idx="98">
                  <c:v>605.37694727388055</c:v>
                </c:pt>
                <c:pt idx="99">
                  <c:v>605.4271819160889</c:v>
                </c:pt>
                <c:pt idx="100">
                  <c:v>686.12221187575949</c:v>
                </c:pt>
                <c:pt idx="101">
                  <c:v>686.13511520404086</c:v>
                </c:pt>
                <c:pt idx="102">
                  <c:v>686.15447029837981</c:v>
                </c:pt>
                <c:pt idx="103">
                  <c:v>686.18027728107779</c:v>
                </c:pt>
                <c:pt idx="104">
                  <c:v>747.07860756367427</c:v>
                </c:pt>
                <c:pt idx="105">
                  <c:v>747.08518635935457</c:v>
                </c:pt>
                <c:pt idx="106">
                  <c:v>747.09176516862362</c:v>
                </c:pt>
                <c:pt idx="107">
                  <c:v>768.25063715771182</c:v>
                </c:pt>
                <c:pt idx="108">
                  <c:v>768.29037166336548</c:v>
                </c:pt>
                <c:pt idx="109">
                  <c:v>820.27078167751858</c:v>
                </c:pt>
                <c:pt idx="110">
                  <c:v>820.27078167751858</c:v>
                </c:pt>
                <c:pt idx="111">
                  <c:v>820.27078167751858</c:v>
                </c:pt>
                <c:pt idx="112">
                  <c:v>820.27078167751858</c:v>
                </c:pt>
                <c:pt idx="113">
                  <c:v>820.28423825323353</c:v>
                </c:pt>
                <c:pt idx="114">
                  <c:v>843.93346541122594</c:v>
                </c:pt>
                <c:pt idx="115">
                  <c:v>843.94701723197966</c:v>
                </c:pt>
                <c:pt idx="116">
                  <c:v>843.96734506502776</c:v>
                </c:pt>
                <c:pt idx="117">
                  <c:v>858.32618183727823</c:v>
                </c:pt>
                <c:pt idx="118">
                  <c:v>858.36701028159769</c:v>
                </c:pt>
                <c:pt idx="119">
                  <c:v>916.68886580327955</c:v>
                </c:pt>
                <c:pt idx="120">
                  <c:v>916.69578607871836</c:v>
                </c:pt>
                <c:pt idx="121">
                  <c:v>916.70962667036281</c:v>
                </c:pt>
                <c:pt idx="122">
                  <c:v>916.71654698656835</c:v>
                </c:pt>
                <c:pt idx="123">
                  <c:v>955.25667430987573</c:v>
                </c:pt>
                <c:pt idx="124">
                  <c:v>955.26366990893416</c:v>
                </c:pt>
                <c:pt idx="125">
                  <c:v>955.28465678764258</c:v>
                </c:pt>
                <c:pt idx="126">
                  <c:v>962.79039603058811</c:v>
                </c:pt>
                <c:pt idx="127">
                  <c:v>962.79039603058811</c:v>
                </c:pt>
                <c:pt idx="128">
                  <c:v>962.79039603058811</c:v>
                </c:pt>
                <c:pt idx="129">
                  <c:v>962.79740624865201</c:v>
                </c:pt>
                <c:pt idx="130">
                  <c:v>962.79740624865201</c:v>
                </c:pt>
                <c:pt idx="131">
                  <c:v>962.79740624865201</c:v>
                </c:pt>
                <c:pt idx="132">
                  <c:v>999.88679474041771</c:v>
                </c:pt>
                <c:pt idx="133">
                  <c:v>999.89387650301126</c:v>
                </c:pt>
                <c:pt idx="134">
                  <c:v>999.90095827919345</c:v>
                </c:pt>
                <c:pt idx="135">
                  <c:v>999.90095827919345</c:v>
                </c:pt>
                <c:pt idx="136">
                  <c:v>1059.3874155636518</c:v>
                </c:pt>
                <c:pt idx="137">
                  <c:v>1059.3874155636518</c:v>
                </c:pt>
                <c:pt idx="138">
                  <c:v>1059.3874155636518</c:v>
                </c:pt>
                <c:pt idx="139">
                  <c:v>1059.3946105943246</c:v>
                </c:pt>
                <c:pt idx="140">
                  <c:v>1060.2501966042387</c:v>
                </c:pt>
                <c:pt idx="141">
                  <c:v>1060.2501966042387</c:v>
                </c:pt>
                <c:pt idx="142">
                  <c:v>1060.2573932642288</c:v>
                </c:pt>
                <c:pt idx="143">
                  <c:v>1060.2645899378074</c:v>
                </c:pt>
                <c:pt idx="144">
                  <c:v>1060.2645899378074</c:v>
                </c:pt>
                <c:pt idx="145">
                  <c:v>1149.8573515771011</c:v>
                </c:pt>
                <c:pt idx="146">
                  <c:v>1149.9162632828647</c:v>
                </c:pt>
                <c:pt idx="147">
                  <c:v>1149.9751758583218</c:v>
                </c:pt>
                <c:pt idx="148">
                  <c:v>1310.9010777605711</c:v>
                </c:pt>
                <c:pt idx="149">
                  <c:v>5329.9181074939979</c:v>
                </c:pt>
                <c:pt idx="150">
                  <c:v>2904.961173864815</c:v>
                </c:pt>
                <c:pt idx="151">
                  <c:v>1363.2714589125303</c:v>
                </c:pt>
                <c:pt idx="152">
                  <c:v>1388.9129568859744</c:v>
                </c:pt>
                <c:pt idx="153">
                  <c:v>1383.4614852992925</c:v>
                </c:pt>
                <c:pt idx="154">
                  <c:v>1935.4269596577619</c:v>
                </c:pt>
                <c:pt idx="155">
                  <c:v>1316.2631339734501</c:v>
                </c:pt>
                <c:pt idx="156">
                  <c:v>3165.7806083370233</c:v>
                </c:pt>
                <c:pt idx="157">
                  <c:v>3119.9714789082473</c:v>
                </c:pt>
                <c:pt idx="158">
                  <c:v>4293.1829987082356</c:v>
                </c:pt>
                <c:pt idx="159">
                  <c:v>4321.5844310966149</c:v>
                </c:pt>
                <c:pt idx="160">
                  <c:v>6012.391580163754</c:v>
                </c:pt>
                <c:pt idx="161">
                  <c:v>6012.391580163754</c:v>
                </c:pt>
                <c:pt idx="162">
                  <c:v>6302.0827468807347</c:v>
                </c:pt>
                <c:pt idx="163">
                  <c:v>6302.0827468807347</c:v>
                </c:pt>
                <c:pt idx="164">
                  <c:v>2399.2855507422246</c:v>
                </c:pt>
                <c:pt idx="165">
                  <c:v>2419.977832347919</c:v>
                </c:pt>
                <c:pt idx="166">
                  <c:v>1309.370284706381</c:v>
                </c:pt>
                <c:pt idx="167">
                  <c:v>-2.9081653507320477</c:v>
                </c:pt>
                <c:pt idx="168">
                  <c:v>102.26089892912927</c:v>
                </c:pt>
                <c:pt idx="169">
                  <c:v>203.71574774946208</c:v>
                </c:pt>
                <c:pt idx="170">
                  <c:v>313.27578624903828</c:v>
                </c:pt>
                <c:pt idx="171">
                  <c:v>416.59404877315416</c:v>
                </c:pt>
                <c:pt idx="172">
                  <c:v>518.20457807527123</c:v>
                </c:pt>
                <c:pt idx="173">
                  <c:v>630.02075927926717</c:v>
                </c:pt>
                <c:pt idx="174">
                  <c:v>736.3352056605039</c:v>
                </c:pt>
                <c:pt idx="175">
                  <c:v>856.48736785898086</c:v>
                </c:pt>
                <c:pt idx="176">
                  <c:v>873.52009753147752</c:v>
                </c:pt>
                <c:pt idx="177">
                  <c:v>1327.0072221742059</c:v>
                </c:pt>
                <c:pt idx="178">
                  <c:v>1566.8757840595686</c:v>
                </c:pt>
                <c:pt idx="179">
                  <c:v>1637.833657773934</c:v>
                </c:pt>
                <c:pt idx="180">
                  <c:v>1735.7189565719896</c:v>
                </c:pt>
                <c:pt idx="181">
                  <c:v>1792.140073371105</c:v>
                </c:pt>
                <c:pt idx="182">
                  <c:v>1792.9867998392654</c:v>
                </c:pt>
                <c:pt idx="183">
                  <c:v>1864.5969491290357</c:v>
                </c:pt>
                <c:pt idx="184">
                  <c:v>1977.3124048681784</c:v>
                </c:pt>
                <c:pt idx="185">
                  <c:v>1979.9406407502054</c:v>
                </c:pt>
                <c:pt idx="186">
                  <c:v>2066.4688639880696</c:v>
                </c:pt>
                <c:pt idx="187">
                  <c:v>2128.174724755238</c:v>
                </c:pt>
                <c:pt idx="188">
                  <c:v>2168.7662343197603</c:v>
                </c:pt>
                <c:pt idx="189">
                  <c:v>2185.9874925839595</c:v>
                </c:pt>
                <c:pt idx="190">
                  <c:v>2255.3630871900409</c:v>
                </c:pt>
                <c:pt idx="191">
                  <c:v>2331.0959954191185</c:v>
                </c:pt>
                <c:pt idx="192">
                  <c:v>2362.7654195147961</c:v>
                </c:pt>
                <c:pt idx="193">
                  <c:v>2395.5303839835519</c:v>
                </c:pt>
                <c:pt idx="194">
                  <c:v>2476.7456161157438</c:v>
                </c:pt>
                <c:pt idx="195">
                  <c:v>2594.6489426338148</c:v>
                </c:pt>
                <c:pt idx="196">
                  <c:v>2629.5461494311885</c:v>
                </c:pt>
                <c:pt idx="197">
                  <c:v>2757.0300897067523</c:v>
                </c:pt>
                <c:pt idx="198">
                  <c:v>2892.855875701096</c:v>
                </c:pt>
                <c:pt idx="199">
                  <c:v>2930.2433939911798</c:v>
                </c:pt>
                <c:pt idx="200">
                  <c:v>3058.958501438688</c:v>
                </c:pt>
                <c:pt idx="201">
                  <c:v>3174.1378060026127</c:v>
                </c:pt>
                <c:pt idx="202">
                  <c:v>3234.987581821993</c:v>
                </c:pt>
                <c:pt idx="203">
                  <c:v>3322.8608674332672</c:v>
                </c:pt>
                <c:pt idx="204">
                  <c:v>3513.380116075627</c:v>
                </c:pt>
                <c:pt idx="205">
                  <c:v>3585.5108907501949</c:v>
                </c:pt>
                <c:pt idx="206">
                  <c:v>3586.6083335780331</c:v>
                </c:pt>
                <c:pt idx="207">
                  <c:v>3775.1487700220823</c:v>
                </c:pt>
                <c:pt idx="208">
                  <c:v>3776.2694499759382</c:v>
                </c:pt>
                <c:pt idx="209">
                  <c:v>3873.156289097893</c:v>
                </c:pt>
                <c:pt idx="210">
                  <c:v>4019.2211009437647</c:v>
                </c:pt>
                <c:pt idx="211">
                  <c:v>4033.0288243400219</c:v>
                </c:pt>
                <c:pt idx="212">
                  <c:v>4123.2559990023947</c:v>
                </c:pt>
                <c:pt idx="213">
                  <c:v>4155.8469013936365</c:v>
                </c:pt>
                <c:pt idx="214">
                  <c:v>4161.6779162862049</c:v>
                </c:pt>
                <c:pt idx="215">
                  <c:v>4166.345174213523</c:v>
                </c:pt>
                <c:pt idx="216">
                  <c:v>4303.8243633041338</c:v>
                </c:pt>
                <c:pt idx="217">
                  <c:v>4437.1710219355646</c:v>
                </c:pt>
                <c:pt idx="218">
                  <c:v>4465.9670777973888</c:v>
                </c:pt>
                <c:pt idx="219">
                  <c:v>4476.7857783550089</c:v>
                </c:pt>
                <c:pt idx="220">
                  <c:v>4521.3783004968182</c:v>
                </c:pt>
                <c:pt idx="221">
                  <c:v>4801.5086467898336</c:v>
                </c:pt>
                <c:pt idx="222">
                  <c:v>4805.225766243726</c:v>
                </c:pt>
                <c:pt idx="223">
                  <c:v>4911.0523779713512</c:v>
                </c:pt>
                <c:pt idx="224">
                  <c:v>4982.5684040927144</c:v>
                </c:pt>
                <c:pt idx="225">
                  <c:v>4986.3446355338483</c:v>
                </c:pt>
                <c:pt idx="226">
                  <c:v>5020.3857538025222</c:v>
                </c:pt>
                <c:pt idx="227">
                  <c:v>5048.1962057890287</c:v>
                </c:pt>
                <c:pt idx="228">
                  <c:v>5313.0880647198619</c:v>
                </c:pt>
                <c:pt idx="229">
                  <c:v>6064.3677992248167</c:v>
                </c:pt>
                <c:pt idx="230">
                  <c:v>53.292571130293183</c:v>
                </c:pt>
                <c:pt idx="231">
                  <c:v>53.341993260773116</c:v>
                </c:pt>
                <c:pt idx="232">
                  <c:v>83.344276421201428</c:v>
                </c:pt>
                <c:pt idx="233">
                  <c:v>120.69326463630917</c:v>
                </c:pt>
                <c:pt idx="234">
                  <c:v>134.32092980000715</c:v>
                </c:pt>
                <c:pt idx="235">
                  <c:v>187.03020874709438</c:v>
                </c:pt>
                <c:pt idx="236">
                  <c:v>295.86477011964121</c:v>
                </c:pt>
                <c:pt idx="237">
                  <c:v>407.16986149276983</c:v>
                </c:pt>
                <c:pt idx="238">
                  <c:v>525.05146945578588</c:v>
                </c:pt>
                <c:pt idx="239">
                  <c:v>525.35663487413763</c:v>
                </c:pt>
                <c:pt idx="240">
                  <c:v>657.28808300454125</c:v>
                </c:pt>
                <c:pt idx="241">
                  <c:v>13.171188213388033</c:v>
                </c:pt>
                <c:pt idx="242">
                  <c:v>47.913212757803173</c:v>
                </c:pt>
                <c:pt idx="243">
                  <c:v>58.093835873377927</c:v>
                </c:pt>
                <c:pt idx="244">
                  <c:v>190.52980006603067</c:v>
                </c:pt>
                <c:pt idx="245">
                  <c:v>178.88822584085818</c:v>
                </c:pt>
                <c:pt idx="246">
                  <c:v>1289.4843995041585</c:v>
                </c:pt>
                <c:pt idx="247">
                  <c:v>1309.6366036366089</c:v>
                </c:pt>
                <c:pt idx="248">
                  <c:v>1527.2626071411071</c:v>
                </c:pt>
                <c:pt idx="249">
                  <c:v>634.75230370834402</c:v>
                </c:pt>
                <c:pt idx="250">
                  <c:v>798.14481020962114</c:v>
                </c:pt>
                <c:pt idx="251">
                  <c:v>796.40757577006559</c:v>
                </c:pt>
                <c:pt idx="252">
                  <c:v>969.86921174985241</c:v>
                </c:pt>
                <c:pt idx="253">
                  <c:v>968.74555851813852</c:v>
                </c:pt>
                <c:pt idx="254">
                  <c:v>1151.0725815195121</c:v>
                </c:pt>
                <c:pt idx="255">
                  <c:v>1150.1887412348324</c:v>
                </c:pt>
                <c:pt idx="256">
                  <c:v>1338.5005351857633</c:v>
                </c:pt>
                <c:pt idx="257">
                  <c:v>1337.9612772660555</c:v>
                </c:pt>
                <c:pt idx="258">
                  <c:v>1533.9307524623998</c:v>
                </c:pt>
                <c:pt idx="259">
                  <c:v>1536.5039186531826</c:v>
                </c:pt>
                <c:pt idx="260">
                  <c:v>1320.8215133214158</c:v>
                </c:pt>
                <c:pt idx="261">
                  <c:v>61.679593980377589</c:v>
                </c:pt>
                <c:pt idx="262">
                  <c:v>85.152322871703959</c:v>
                </c:pt>
                <c:pt idx="263">
                  <c:v>108.91266443977817</c:v>
                </c:pt>
                <c:pt idx="264">
                  <c:v>133.17571495443084</c:v>
                </c:pt>
                <c:pt idx="265">
                  <c:v>157.79973545950736</c:v>
                </c:pt>
                <c:pt idx="266">
                  <c:v>182.89624292416934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2-9442-ACD5-D823F4CB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404287"/>
        <c:axId val="843639295"/>
      </c:scatterChart>
      <c:valAx>
        <c:axId val="151640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639295"/>
        <c:crosses val="autoZero"/>
        <c:crossBetween val="midCat"/>
      </c:valAx>
      <c:valAx>
        <c:axId val="84363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404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28726920674"/>
          <c:y val="6.5289442986293383E-2"/>
          <c:w val="0.8116917654796697"/>
          <c:h val="0.89719889180519163"/>
        </c:manualLayout>
      </c:layout>
      <c:scatterChart>
        <c:scatterStyle val="lineMarker"/>
        <c:varyColors val="0"/>
        <c:ser>
          <c:idx val="0"/>
          <c:order val="0"/>
          <c:tx>
            <c:v>Calculated V_m</c:v>
          </c:tx>
          <c:spPr>
            <a:ln w="28575">
              <a:noFill/>
            </a:ln>
          </c:spPr>
          <c:xVal>
            <c:numRef>
              <c:f>Plots!$A$3:$A$164</c:f>
              <c:numCache>
                <c:formatCode>0.00</c:formatCode>
                <c:ptCount val="162"/>
                <c:pt idx="0">
                  <c:v>86.718699999999998</c:v>
                </c:pt>
                <c:pt idx="1">
                  <c:v>88.348799999999997</c:v>
                </c:pt>
                <c:pt idx="2">
                  <c:v>93.569400000000002</c:v>
                </c:pt>
                <c:pt idx="3">
                  <c:v>94.849599999999995</c:v>
                </c:pt>
                <c:pt idx="4">
                  <c:v>95.7697</c:v>
                </c:pt>
                <c:pt idx="5">
                  <c:v>96.849800000000002</c:v>
                </c:pt>
                <c:pt idx="6">
                  <c:v>98.399900000000002</c:v>
                </c:pt>
                <c:pt idx="7">
                  <c:v>100.4101</c:v>
                </c:pt>
                <c:pt idx="8">
                  <c:v>111.9913</c:v>
                </c:pt>
                <c:pt idx="9">
                  <c:v>113.9114</c:v>
                </c:pt>
                <c:pt idx="10">
                  <c:v>116.68170000000001</c:v>
                </c:pt>
                <c:pt idx="11">
                  <c:v>119.0919</c:v>
                </c:pt>
                <c:pt idx="12">
                  <c:v>120.33199999999999</c:v>
                </c:pt>
                <c:pt idx="13">
                  <c:v>122.3721</c:v>
                </c:pt>
                <c:pt idx="14">
                  <c:v>124.3523</c:v>
                </c:pt>
                <c:pt idx="15">
                  <c:v>7.9555999999999996</c:v>
                </c:pt>
                <c:pt idx="16">
                  <c:v>9.9124999999999996</c:v>
                </c:pt>
                <c:pt idx="17">
                  <c:v>12.0296</c:v>
                </c:pt>
                <c:pt idx="18">
                  <c:v>14.0085</c:v>
                </c:pt>
                <c:pt idx="19">
                  <c:v>15.967499999999999</c:v>
                </c:pt>
                <c:pt idx="20">
                  <c:v>17.964200000000002</c:v>
                </c:pt>
                <c:pt idx="21">
                  <c:v>20.015999999999998</c:v>
                </c:pt>
                <c:pt idx="22">
                  <c:v>22.0107</c:v>
                </c:pt>
                <c:pt idx="23">
                  <c:v>24.007300000000001</c:v>
                </c:pt>
                <c:pt idx="24">
                  <c:v>26.003499999999999</c:v>
                </c:pt>
                <c:pt idx="25">
                  <c:v>28.0044</c:v>
                </c:pt>
                <c:pt idx="26">
                  <c:v>30.009</c:v>
                </c:pt>
                <c:pt idx="27">
                  <c:v>32.0032</c:v>
                </c:pt>
                <c:pt idx="28">
                  <c:v>34.008800000000001</c:v>
                </c:pt>
                <c:pt idx="29">
                  <c:v>36.006999999999998</c:v>
                </c:pt>
                <c:pt idx="30">
                  <c:v>38.006700000000002</c:v>
                </c:pt>
                <c:pt idx="31">
                  <c:v>40.009900000000002</c:v>
                </c:pt>
                <c:pt idx="32">
                  <c:v>42.010899999999999</c:v>
                </c:pt>
                <c:pt idx="33">
                  <c:v>44.011699999999998</c:v>
                </c:pt>
                <c:pt idx="34">
                  <c:v>46.0124</c:v>
                </c:pt>
                <c:pt idx="35">
                  <c:v>48.014099999999999</c:v>
                </c:pt>
                <c:pt idx="36">
                  <c:v>50.015700000000002</c:v>
                </c:pt>
                <c:pt idx="37">
                  <c:v>52.017099999999999</c:v>
                </c:pt>
                <c:pt idx="38">
                  <c:v>54.020499999999998</c:v>
                </c:pt>
                <c:pt idx="39">
                  <c:v>56.020299999999999</c:v>
                </c:pt>
                <c:pt idx="40">
                  <c:v>58.021700000000003</c:v>
                </c:pt>
                <c:pt idx="41">
                  <c:v>60.021999999999998</c:v>
                </c:pt>
                <c:pt idx="42">
                  <c:v>62.0214</c:v>
                </c:pt>
                <c:pt idx="43">
                  <c:v>64.023899999999998</c:v>
                </c:pt>
                <c:pt idx="44">
                  <c:v>66.026700000000005</c:v>
                </c:pt>
                <c:pt idx="45">
                  <c:v>68.024600000000007</c:v>
                </c:pt>
                <c:pt idx="46">
                  <c:v>70.022800000000004</c:v>
                </c:pt>
                <c:pt idx="47">
                  <c:v>72.027500000000003</c:v>
                </c:pt>
                <c:pt idx="48">
                  <c:v>74.029600000000002</c:v>
                </c:pt>
                <c:pt idx="49">
                  <c:v>76.027199999999993</c:v>
                </c:pt>
                <c:pt idx="50">
                  <c:v>78.029200000000003</c:v>
                </c:pt>
                <c:pt idx="51">
                  <c:v>80.030900000000003</c:v>
                </c:pt>
                <c:pt idx="52">
                  <c:v>20</c:v>
                </c:pt>
                <c:pt idx="53">
                  <c:v>40</c:v>
                </c:pt>
                <c:pt idx="54">
                  <c:v>60</c:v>
                </c:pt>
                <c:pt idx="55">
                  <c:v>80</c:v>
                </c:pt>
                <c:pt idx="56">
                  <c:v>4</c:v>
                </c:pt>
                <c:pt idx="57">
                  <c:v>6</c:v>
                </c:pt>
                <c:pt idx="58">
                  <c:v>8</c:v>
                </c:pt>
                <c:pt idx="59">
                  <c:v>10</c:v>
                </c:pt>
                <c:pt idx="60">
                  <c:v>12</c:v>
                </c:pt>
                <c:pt idx="61">
                  <c:v>15</c:v>
                </c:pt>
                <c:pt idx="62">
                  <c:v>20</c:v>
                </c:pt>
                <c:pt idx="63">
                  <c:v>25</c:v>
                </c:pt>
                <c:pt idx="64">
                  <c:v>30</c:v>
                </c:pt>
                <c:pt idx="65">
                  <c:v>35</c:v>
                </c:pt>
                <c:pt idx="66">
                  <c:v>40</c:v>
                </c:pt>
                <c:pt idx="67">
                  <c:v>45</c:v>
                </c:pt>
                <c:pt idx="68">
                  <c:v>50</c:v>
                </c:pt>
                <c:pt idx="69">
                  <c:v>55</c:v>
                </c:pt>
                <c:pt idx="70">
                  <c:v>60</c:v>
                </c:pt>
                <c:pt idx="71">
                  <c:v>65</c:v>
                </c:pt>
                <c:pt idx="72">
                  <c:v>70</c:v>
                </c:pt>
                <c:pt idx="73">
                  <c:v>75</c:v>
                </c:pt>
                <c:pt idx="74">
                  <c:v>80</c:v>
                </c:pt>
                <c:pt idx="75">
                  <c:v>83</c:v>
                </c:pt>
                <c:pt idx="76">
                  <c:v>77.25</c:v>
                </c:pt>
                <c:pt idx="77">
                  <c:v>77.400000000000006</c:v>
                </c:pt>
                <c:pt idx="78">
                  <c:v>77.45</c:v>
                </c:pt>
                <c:pt idx="79">
                  <c:v>77.45</c:v>
                </c:pt>
                <c:pt idx="80">
                  <c:v>78.8</c:v>
                </c:pt>
                <c:pt idx="81">
                  <c:v>81.7</c:v>
                </c:pt>
                <c:pt idx="82">
                  <c:v>4.25</c:v>
                </c:pt>
                <c:pt idx="83">
                  <c:v>20</c:v>
                </c:pt>
                <c:pt idx="84">
                  <c:v>30</c:v>
                </c:pt>
                <c:pt idx="85">
                  <c:v>40</c:v>
                </c:pt>
                <c:pt idx="86">
                  <c:v>50</c:v>
                </c:pt>
                <c:pt idx="87">
                  <c:v>60</c:v>
                </c:pt>
                <c:pt idx="88">
                  <c:v>70</c:v>
                </c:pt>
                <c:pt idx="89">
                  <c:v>80</c:v>
                </c:pt>
                <c:pt idx="90">
                  <c:v>70.001000000000005</c:v>
                </c:pt>
                <c:pt idx="91">
                  <c:v>70.013999999999996</c:v>
                </c:pt>
                <c:pt idx="92">
                  <c:v>72.009</c:v>
                </c:pt>
                <c:pt idx="93">
                  <c:v>74.02</c:v>
                </c:pt>
                <c:pt idx="94">
                  <c:v>76.007000000000005</c:v>
                </c:pt>
                <c:pt idx="95">
                  <c:v>77.031999999999996</c:v>
                </c:pt>
                <c:pt idx="96">
                  <c:v>78.006</c:v>
                </c:pt>
                <c:pt idx="97">
                  <c:v>78.998000000000005</c:v>
                </c:pt>
                <c:pt idx="98">
                  <c:v>79.061000000000007</c:v>
                </c:pt>
                <c:pt idx="99">
                  <c:v>80</c:v>
                </c:pt>
                <c:pt idx="100">
                  <c:v>80.998999999999995</c:v>
                </c:pt>
                <c:pt idx="101">
                  <c:v>81.992000000000004</c:v>
                </c:pt>
                <c:pt idx="102">
                  <c:v>83</c:v>
                </c:pt>
                <c:pt idx="103">
                  <c:v>4.2</c:v>
                </c:pt>
                <c:pt idx="104">
                  <c:v>15</c:v>
                </c:pt>
                <c:pt idx="105">
                  <c:v>21</c:v>
                </c:pt>
                <c:pt idx="106">
                  <c:v>64</c:v>
                </c:pt>
                <c:pt idx="107">
                  <c:v>81</c:v>
                </c:pt>
                <c:pt idx="108">
                  <c:v>94.739500000000007</c:v>
                </c:pt>
                <c:pt idx="109">
                  <c:v>108.1309</c:v>
                </c:pt>
                <c:pt idx="110">
                  <c:v>120.86199999999999</c:v>
                </c:pt>
                <c:pt idx="111">
                  <c:v>140.89330000000001</c:v>
                </c:pt>
                <c:pt idx="112">
                  <c:v>160.41380000000001</c:v>
                </c:pt>
                <c:pt idx="113">
                  <c:v>180.1635</c:v>
                </c:pt>
                <c:pt idx="114">
                  <c:v>180.21350000000001</c:v>
                </c:pt>
                <c:pt idx="115">
                  <c:v>201.3322</c:v>
                </c:pt>
                <c:pt idx="116">
                  <c:v>74.007199999999997</c:v>
                </c:pt>
                <c:pt idx="117">
                  <c:v>74.507199999999997</c:v>
                </c:pt>
                <c:pt idx="118">
                  <c:v>75.007300000000001</c:v>
                </c:pt>
                <c:pt idx="119">
                  <c:v>75.507400000000004</c:v>
                </c:pt>
                <c:pt idx="120">
                  <c:v>76.007400000000004</c:v>
                </c:pt>
                <c:pt idx="121">
                  <c:v>76.507499999999993</c:v>
                </c:pt>
                <c:pt idx="122">
                  <c:v>77.007499999999993</c:v>
                </c:pt>
                <c:pt idx="123">
                  <c:v>77.507599999999996</c:v>
                </c:pt>
                <c:pt idx="124">
                  <c:v>78.0077</c:v>
                </c:pt>
                <c:pt idx="125">
                  <c:v>78.5077</c:v>
                </c:pt>
                <c:pt idx="126">
                  <c:v>79.007800000000003</c:v>
                </c:pt>
                <c:pt idx="127">
                  <c:v>79.507800000000003</c:v>
                </c:pt>
                <c:pt idx="128">
                  <c:v>80.007900000000006</c:v>
                </c:pt>
                <c:pt idx="129">
                  <c:v>80.507999999999996</c:v>
                </c:pt>
                <c:pt idx="130">
                  <c:v>81.007999999999996</c:v>
                </c:pt>
                <c:pt idx="131">
                  <c:v>81.508099999999999</c:v>
                </c:pt>
                <c:pt idx="132">
                  <c:v>82.008099999999999</c:v>
                </c:pt>
                <c:pt idx="133">
                  <c:v>82.508200000000002</c:v>
                </c:pt>
                <c:pt idx="134">
                  <c:v>83.008200000000002</c:v>
                </c:pt>
                <c:pt idx="135">
                  <c:v>83.508300000000006</c:v>
                </c:pt>
                <c:pt idx="136">
                  <c:v>83.813299999999998</c:v>
                </c:pt>
                <c:pt idx="137">
                  <c:v>96.432599999999994</c:v>
                </c:pt>
                <c:pt idx="138">
                  <c:v>101.12990000000001</c:v>
                </c:pt>
                <c:pt idx="139">
                  <c:v>105.8248</c:v>
                </c:pt>
                <c:pt idx="140">
                  <c:v>110.5591</c:v>
                </c:pt>
                <c:pt idx="141">
                  <c:v>115.30419999999999</c:v>
                </c:pt>
                <c:pt idx="142">
                  <c:v>120.0808</c:v>
                </c:pt>
                <c:pt idx="143">
                  <c:v>211.1112</c:v>
                </c:pt>
                <c:pt idx="144">
                  <c:v>177.71360000000001</c:v>
                </c:pt>
                <c:pt idx="145">
                  <c:v>163.5138</c:v>
                </c:pt>
                <c:pt idx="146">
                  <c:v>151.21360000000001</c:v>
                </c:pt>
                <c:pt idx="147">
                  <c:v>131.21270000000001</c:v>
                </c:pt>
                <c:pt idx="148">
                  <c:v>121.5121</c:v>
                </c:pt>
                <c:pt idx="149">
                  <c:v>107.9109</c:v>
                </c:pt>
                <c:pt idx="150">
                  <c:v>91.509200000000007</c:v>
                </c:pt>
                <c:pt idx="151">
                  <c:v>83.43</c:v>
                </c:pt>
                <c:pt idx="152">
                  <c:v>83.43</c:v>
                </c:pt>
                <c:pt idx="153">
                  <c:v>83.29</c:v>
                </c:pt>
                <c:pt idx="154">
                  <c:v>83.43</c:v>
                </c:pt>
                <c:pt idx="155">
                  <c:v>83.43</c:v>
                </c:pt>
                <c:pt idx="156">
                  <c:v>90.66</c:v>
                </c:pt>
                <c:pt idx="157">
                  <c:v>94.45</c:v>
                </c:pt>
                <c:pt idx="158">
                  <c:v>83.438299999999998</c:v>
                </c:pt>
                <c:pt idx="159">
                  <c:v>90.6691</c:v>
                </c:pt>
                <c:pt idx="160">
                  <c:v>94.459500000000006</c:v>
                </c:pt>
                <c:pt idx="161">
                  <c:v>83.768500000000003</c:v>
                </c:pt>
              </c:numCache>
            </c:numRef>
          </c:xVal>
          <c:yVal>
            <c:numRef>
              <c:f>Plots!$B$3:$B$164</c:f>
              <c:numCache>
                <c:formatCode>0.00</c:formatCode>
                <c:ptCount val="162"/>
                <c:pt idx="0">
                  <c:v>24.528080699753009</c:v>
                </c:pt>
                <c:pt idx="1">
                  <c:v>24.471620444087538</c:v>
                </c:pt>
                <c:pt idx="2">
                  <c:v>24.29693582253903</c:v>
                </c:pt>
                <c:pt idx="3">
                  <c:v>24.255391444575579</c:v>
                </c:pt>
                <c:pt idx="4">
                  <c:v>24.225820857202073</c:v>
                </c:pt>
                <c:pt idx="5">
                  <c:v>24.191404557153341</c:v>
                </c:pt>
                <c:pt idx="6">
                  <c:v>24.142550787637759</c:v>
                </c:pt>
                <c:pt idx="7">
                  <c:v>24.080097454884598</c:v>
                </c:pt>
                <c:pt idx="8">
                  <c:v>23.737513488689423</c:v>
                </c:pt>
                <c:pt idx="9">
                  <c:v>23.683194680625675</c:v>
                </c:pt>
                <c:pt idx="10">
                  <c:v>23.605914999322135</c:v>
                </c:pt>
                <c:pt idx="11">
                  <c:v>23.539676976239484</c:v>
                </c:pt>
                <c:pt idx="12">
                  <c:v>23.505941666084372</c:v>
                </c:pt>
                <c:pt idx="13">
                  <c:v>23.45093539268581</c:v>
                </c:pt>
                <c:pt idx="14">
                  <c:v>23.398110152275304</c:v>
                </c:pt>
                <c:pt idx="15">
                  <c:v>22.504685401486942</c:v>
                </c:pt>
                <c:pt idx="16">
                  <c:v>22.509172179866994</c:v>
                </c:pt>
                <c:pt idx="17">
                  <c:v>22.517526421041644</c:v>
                </c:pt>
                <c:pt idx="18">
                  <c:v>22.529218789091377</c:v>
                </c:pt>
                <c:pt idx="19">
                  <c:v>22.544736233641103</c:v>
                </c:pt>
                <c:pt idx="20">
                  <c:v>22.564587151442911</c:v>
                </c:pt>
                <c:pt idx="21">
                  <c:v>22.589065175794886</c:v>
                </c:pt>
                <c:pt idx="22">
                  <c:v>22.616585525668995</c:v>
                </c:pt>
                <c:pt idx="23">
                  <c:v>22.647544016334042</c:v>
                </c:pt>
                <c:pt idx="24">
                  <c:v>22.681650534609997</c:v>
                </c:pt>
                <c:pt idx="25">
                  <c:v>22.7187624729509</c:v>
                </c:pt>
                <c:pt idx="26">
                  <c:v>22.758665167228109</c:v>
                </c:pt>
                <c:pt idx="27">
                  <c:v>22.800879750212996</c:v>
                </c:pt>
                <c:pt idx="28">
                  <c:v>22.845711783679242</c:v>
                </c:pt>
                <c:pt idx="29">
                  <c:v>22.892616884064761</c:v>
                </c:pt>
                <c:pt idx="30">
                  <c:v>22.941686364551533</c:v>
                </c:pt>
                <c:pt idx="31">
                  <c:v>22.992890553488728</c:v>
                </c:pt>
                <c:pt idx="32">
                  <c:v>23.046017987052839</c:v>
                </c:pt>
                <c:pt idx="33">
                  <c:v>23.10106744396559</c:v>
                </c:pt>
                <c:pt idx="34">
                  <c:v>23.158005779788851</c:v>
                </c:pt>
                <c:pt idx="35">
                  <c:v>23.216843984162669</c:v>
                </c:pt>
                <c:pt idx="36">
                  <c:v>23.277542198358784</c:v>
                </c:pt>
                <c:pt idx="37">
                  <c:v>23.340100168327798</c:v>
                </c:pt>
                <c:pt idx="38">
                  <c:v>23.404603806032025</c:v>
                </c:pt>
                <c:pt idx="39">
                  <c:v>23.470896184307023</c:v>
                </c:pt>
                <c:pt idx="40">
                  <c:v>23.539183363117306</c:v>
                </c:pt>
                <c:pt idx="41">
                  <c:v>23.609421404383866</c:v>
                </c:pt>
                <c:pt idx="42">
                  <c:v>23.681672963488165</c:v>
                </c:pt>
                <c:pt idx="43">
                  <c:v>23.756156434632793</c:v>
                </c:pt>
                <c:pt idx="44">
                  <c:v>23.832856119777844</c:v>
                </c:pt>
                <c:pt idx="45">
                  <c:v>23.911661466848351</c:v>
                </c:pt>
                <c:pt idx="46">
                  <c:v>23.992880490432299</c:v>
                </c:pt>
                <c:pt idx="47">
                  <c:v>24.076905625167392</c:v>
                </c:pt>
                <c:pt idx="48">
                  <c:v>24.163510283795592</c:v>
                </c:pt>
                <c:pt idx="49">
                  <c:v>24.252767147520171</c:v>
                </c:pt>
                <c:pt idx="50">
                  <c:v>24.34526976089742</c:v>
                </c:pt>
                <c:pt idx="51">
                  <c:v>24.441038781122746</c:v>
                </c:pt>
                <c:pt idx="52">
                  <c:v>22.588858917074983</c:v>
                </c:pt>
                <c:pt idx="53">
                  <c:v>22.992632573795564</c:v>
                </c:pt>
                <c:pt idx="54">
                  <c:v>23.608637889404793</c:v>
                </c:pt>
                <c:pt idx="55">
                  <c:v>24.439534189834347</c:v>
                </c:pt>
                <c:pt idx="56">
                  <c:v>22.501610821321833</c:v>
                </c:pt>
                <c:pt idx="57">
                  <c:v>22.50246737018486</c:v>
                </c:pt>
                <c:pt idx="58">
                  <c:v>22.504758614086061</c:v>
                </c:pt>
                <c:pt idx="59">
                  <c:v>22.509439708924333</c:v>
                </c:pt>
                <c:pt idx="60">
                  <c:v>22.517381066159434</c:v>
                </c:pt>
                <c:pt idx="61">
                  <c:v>22.536577945568112</c:v>
                </c:pt>
                <c:pt idx="62">
                  <c:v>22.588858917074983</c:v>
                </c:pt>
                <c:pt idx="63">
                  <c:v>22.664126259312855</c:v>
                </c:pt>
                <c:pt idx="64">
                  <c:v>22.758480215802528</c:v>
                </c:pt>
                <c:pt idx="65">
                  <c:v>22.868706851440479</c:v>
                </c:pt>
                <c:pt idx="66">
                  <c:v>22.992632573795564</c:v>
                </c:pt>
                <c:pt idx="67">
                  <c:v>23.12895891890976</c:v>
                </c:pt>
                <c:pt idx="68">
                  <c:v>23.277058848799413</c:v>
                </c:pt>
                <c:pt idx="69">
                  <c:v>23.436833966636648</c:v>
                </c:pt>
                <c:pt idx="70">
                  <c:v>23.608637889404793</c:v>
                </c:pt>
                <c:pt idx="71">
                  <c:v>23.79325625323348</c:v>
                </c:pt>
                <c:pt idx="72">
                  <c:v>23.991939752760537</c:v>
                </c:pt>
                <c:pt idx="73">
                  <c:v>24.206503164203959</c:v>
                </c:pt>
                <c:pt idx="74">
                  <c:v>24.439534189834347</c:v>
                </c:pt>
                <c:pt idx="75">
                  <c:v>24.589718441023614</c:v>
                </c:pt>
                <c:pt idx="76">
                  <c:v>24.308890130617904</c:v>
                </c:pt>
                <c:pt idx="77">
                  <c:v>24.315855470343326</c:v>
                </c:pt>
                <c:pt idx="78">
                  <c:v>24.318181240171381</c:v>
                </c:pt>
                <c:pt idx="79">
                  <c:v>24.318181240171381</c:v>
                </c:pt>
                <c:pt idx="80">
                  <c:v>24.381745759562374</c:v>
                </c:pt>
                <c:pt idx="81">
                  <c:v>24.5235949564034</c:v>
                </c:pt>
                <c:pt idx="82">
                  <c:v>22.329842504035689</c:v>
                </c:pt>
                <c:pt idx="83">
                  <c:v>22.588858917074983</c:v>
                </c:pt>
                <c:pt idx="84">
                  <c:v>22.758480215802528</c:v>
                </c:pt>
                <c:pt idx="85">
                  <c:v>22.992632573795564</c:v>
                </c:pt>
                <c:pt idx="86">
                  <c:v>23.277058848799413</c:v>
                </c:pt>
                <c:pt idx="87">
                  <c:v>23.608637889404793</c:v>
                </c:pt>
                <c:pt idx="88">
                  <c:v>23.991939752760537</c:v>
                </c:pt>
                <c:pt idx="89">
                  <c:v>24.439534189834347</c:v>
                </c:pt>
                <c:pt idx="90">
                  <c:v>23.991981006286768</c:v>
                </c:pt>
                <c:pt idx="91">
                  <c:v>23.99251735971178</c:v>
                </c:pt>
                <c:pt idx="92">
                  <c:v>24.076118143543916</c:v>
                </c:pt>
                <c:pt idx="93">
                  <c:v>24.163088347161267</c:v>
                </c:pt>
                <c:pt idx="94">
                  <c:v>24.251849713949724</c:v>
                </c:pt>
                <c:pt idx="95">
                  <c:v>24.298799017127834</c:v>
                </c:pt>
                <c:pt idx="96">
                  <c:v>24.344179488287157</c:v>
                </c:pt>
                <c:pt idx="97">
                  <c:v>24.39119575658804</c:v>
                </c:pt>
                <c:pt idx="98">
                  <c:v>24.394209539435799</c:v>
                </c:pt>
                <c:pt idx="99">
                  <c:v>24.439534189834347</c:v>
                </c:pt>
                <c:pt idx="100">
                  <c:v>24.488611063547165</c:v>
                </c:pt>
                <c:pt idx="101">
                  <c:v>24.538304242562617</c:v>
                </c:pt>
                <c:pt idx="102">
                  <c:v>24.589718441023614</c:v>
                </c:pt>
                <c:pt idx="103">
                  <c:v>22.501656260542518</c:v>
                </c:pt>
                <c:pt idx="104">
                  <c:v>22.536577945568112</c:v>
                </c:pt>
                <c:pt idx="105">
                  <c:v>22.602198758307988</c:v>
                </c:pt>
                <c:pt idx="106">
                  <c:v>23.755254647693015</c:v>
                </c:pt>
                <c:pt idx="107">
                  <c:v>24.488660643641783</c:v>
                </c:pt>
                <c:pt idx="108">
                  <c:v>24.402681362367595</c:v>
                </c:pt>
                <c:pt idx="109">
                  <c:v>24.084257668218701</c:v>
                </c:pt>
                <c:pt idx="110">
                  <c:v>23.754887874714139</c:v>
                </c:pt>
                <c:pt idx="111">
                  <c:v>23.260890089383441</c:v>
                </c:pt>
                <c:pt idx="112">
                  <c:v>22.783527900433853</c:v>
                </c:pt>
                <c:pt idx="113">
                  <c:v>22.315292979645285</c:v>
                </c:pt>
                <c:pt idx="114">
                  <c:v>22.313534064399288</c:v>
                </c:pt>
                <c:pt idx="115">
                  <c:v>21.853544481085944</c:v>
                </c:pt>
                <c:pt idx="116">
                  <c:v>24.162525867035257</c:v>
                </c:pt>
                <c:pt idx="117">
                  <c:v>24.184584895438412</c:v>
                </c:pt>
                <c:pt idx="118">
                  <c:v>24.206829180700073</c:v>
                </c:pt>
                <c:pt idx="119">
                  <c:v>24.2292573204005</c:v>
                </c:pt>
                <c:pt idx="120">
                  <c:v>24.251867877939347</c:v>
                </c:pt>
                <c:pt idx="121">
                  <c:v>24.274673119829128</c:v>
                </c:pt>
                <c:pt idx="122">
                  <c:v>24.29766727146832</c:v>
                </c:pt>
                <c:pt idx="123">
                  <c:v>24.320863007645702</c:v>
                </c:pt>
                <c:pt idx="124">
                  <c:v>24.344259364015606</c:v>
                </c:pt>
                <c:pt idx="125">
                  <c:v>24.367855360232987</c:v>
                </c:pt>
                <c:pt idx="126">
                  <c:v>24.391664345796041</c:v>
                </c:pt>
                <c:pt idx="127">
                  <c:v>24.415680869440365</c:v>
                </c:pt>
                <c:pt idx="128">
                  <c:v>24.43991877850587</c:v>
                </c:pt>
                <c:pt idx="129">
                  <c:v>24.464377711173611</c:v>
                </c:pt>
                <c:pt idx="130">
                  <c:v>24.48905731755826</c:v>
                </c:pt>
                <c:pt idx="131">
                  <c:v>24.513972277211614</c:v>
                </c:pt>
                <c:pt idx="132">
                  <c:v>24.539117643678587</c:v>
                </c:pt>
                <c:pt idx="133">
                  <c:v>24.56450871758895</c:v>
                </c:pt>
                <c:pt idx="134">
                  <c:v>24.590140822536146</c:v>
                </c:pt>
                <c:pt idx="135">
                  <c:v>24.616029942142951</c:v>
                </c:pt>
                <c:pt idx="136">
                  <c:v>0</c:v>
                </c:pt>
                <c:pt idx="137">
                  <c:v>24.339029942409599</c:v>
                </c:pt>
                <c:pt idx="138">
                  <c:v>24.222508505176091</c:v>
                </c:pt>
                <c:pt idx="139">
                  <c:v>24.103442918480948</c:v>
                </c:pt>
                <c:pt idx="140">
                  <c:v>23.98161222084515</c:v>
                </c:pt>
                <c:pt idx="141">
                  <c:v>23.858468669606978</c:v>
                </c:pt>
                <c:pt idx="142">
                  <c:v>23.734039685885232</c:v>
                </c:pt>
                <c:pt idx="143">
                  <c:v>21.647270608466417</c:v>
                </c:pt>
                <c:pt idx="144">
                  <c:v>22.37689075854054</c:v>
                </c:pt>
                <c:pt idx="145">
                  <c:v>22.714347463662403</c:v>
                </c:pt>
                <c:pt idx="146">
                  <c:v>23.004834336772838</c:v>
                </c:pt>
                <c:pt idx="147">
                  <c:v>23.506891518755289</c:v>
                </c:pt>
                <c:pt idx="148">
                  <c:v>23.746099536371855</c:v>
                </c:pt>
                <c:pt idx="149">
                  <c:v>24.090709778890407</c:v>
                </c:pt>
                <c:pt idx="150">
                  <c:v>24.464315708194054</c:v>
                </c:pt>
                <c:pt idx="151">
                  <c:v>24.607505560785288</c:v>
                </c:pt>
                <c:pt idx="152">
                  <c:v>24.607505560785288</c:v>
                </c:pt>
                <c:pt idx="153">
                  <c:v>24.607505560785288</c:v>
                </c:pt>
                <c:pt idx="154">
                  <c:v>24.585004246622272</c:v>
                </c:pt>
                <c:pt idx="155">
                  <c:v>24.358851679298436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24.436450273216909</c:v>
                </c:pt>
                <c:pt idx="160">
                  <c:v>24.378041857911391</c:v>
                </c:pt>
                <c:pt idx="161">
                  <c:v>24.629600068070065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D-1C47-B3D2-E00357F76A36}"/>
            </c:ext>
          </c:extLst>
        </c:ser>
        <c:ser>
          <c:idx val="1"/>
          <c:order val="1"/>
          <c:tx>
            <c:strRef>
              <c:f>'Final fit'!$A$61</c:f>
              <c:strCache>
                <c:ptCount val="1"/>
                <c:pt idx="0">
                  <c:v>Macrander (1977)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fit'!$A$63:$A$77</c:f>
              <c:numCache>
                <c:formatCode>General</c:formatCode>
                <c:ptCount val="15"/>
                <c:pt idx="0">
                  <c:v>86.718699999999998</c:v>
                </c:pt>
                <c:pt idx="1">
                  <c:v>88.348799999999997</c:v>
                </c:pt>
                <c:pt idx="2">
                  <c:v>93.569400000000002</c:v>
                </c:pt>
                <c:pt idx="3">
                  <c:v>94.849599999999995</c:v>
                </c:pt>
                <c:pt idx="4">
                  <c:v>95.7697</c:v>
                </c:pt>
                <c:pt idx="5">
                  <c:v>96.849800000000002</c:v>
                </c:pt>
                <c:pt idx="6">
                  <c:v>98.399900000000002</c:v>
                </c:pt>
                <c:pt idx="7">
                  <c:v>100.4101</c:v>
                </c:pt>
                <c:pt idx="8">
                  <c:v>111.9913</c:v>
                </c:pt>
                <c:pt idx="9">
                  <c:v>113.9114</c:v>
                </c:pt>
                <c:pt idx="10">
                  <c:v>116.68170000000001</c:v>
                </c:pt>
                <c:pt idx="11">
                  <c:v>119.0919</c:v>
                </c:pt>
                <c:pt idx="12">
                  <c:v>120.33199999999999</c:v>
                </c:pt>
                <c:pt idx="13">
                  <c:v>122.3721</c:v>
                </c:pt>
                <c:pt idx="14">
                  <c:v>124.3523</c:v>
                </c:pt>
              </c:numCache>
            </c:numRef>
          </c:xVal>
          <c:yVal>
            <c:numRef>
              <c:f>'Final fit'!$C$63:$C$77</c:f>
              <c:numCache>
                <c:formatCode>0.00</c:formatCode>
                <c:ptCount val="15"/>
                <c:pt idx="0">
                  <c:v>24.533580605951201</c:v>
                </c:pt>
                <c:pt idx="1">
                  <c:v>24.489549276113149</c:v>
                </c:pt>
                <c:pt idx="2">
                  <c:v>24.331499537867273</c:v>
                </c:pt>
                <c:pt idx="3">
                  <c:v>24.297079799725573</c:v>
                </c:pt>
                <c:pt idx="4">
                  <c:v>24.267641232136139</c:v>
                </c:pt>
                <c:pt idx="5">
                  <c:v>24.233949920629758</c:v>
                </c:pt>
                <c:pt idx="6">
                  <c:v>24.190010992035848</c:v>
                </c:pt>
                <c:pt idx="7">
                  <c:v>24.128932206687047</c:v>
                </c:pt>
                <c:pt idx="8">
                  <c:v>23.77411564329271</c:v>
                </c:pt>
                <c:pt idx="9">
                  <c:v>23.722960460576033</c:v>
                </c:pt>
                <c:pt idx="10">
                  <c:v>23.6403184901048</c:v>
                </c:pt>
                <c:pt idx="11">
                  <c:v>23.571903079714936</c:v>
                </c:pt>
                <c:pt idx="12">
                  <c:v>23.535975636982801</c:v>
                </c:pt>
                <c:pt idx="13">
                  <c:v>23.475872446323748</c:v>
                </c:pt>
                <c:pt idx="14">
                  <c:v>23.418875804642681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5D-1C47-B3D2-E00357F76A36}"/>
            </c:ext>
          </c:extLst>
        </c:ser>
        <c:ser>
          <c:idx val="2"/>
          <c:order val="2"/>
          <c:tx>
            <c:strRef>
              <c:f>'Final fit'!$A$82</c:f>
              <c:strCache>
                <c:ptCount val="1"/>
                <c:pt idx="0">
                  <c:v>Xiao (2023)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fit'!$A$84:$A$120</c:f>
              <c:numCache>
                <c:formatCode>General</c:formatCode>
                <c:ptCount val="37"/>
                <c:pt idx="0">
                  <c:v>7.9555999999999996</c:v>
                </c:pt>
                <c:pt idx="1">
                  <c:v>9.9124999999999996</c:v>
                </c:pt>
                <c:pt idx="2">
                  <c:v>12.0296</c:v>
                </c:pt>
                <c:pt idx="3">
                  <c:v>14.0085</c:v>
                </c:pt>
                <c:pt idx="4">
                  <c:v>15.967499999999999</c:v>
                </c:pt>
                <c:pt idx="5">
                  <c:v>17.964200000000002</c:v>
                </c:pt>
                <c:pt idx="6">
                  <c:v>20.015999999999998</c:v>
                </c:pt>
                <c:pt idx="7">
                  <c:v>22.0107</c:v>
                </c:pt>
                <c:pt idx="8">
                  <c:v>24.007300000000001</c:v>
                </c:pt>
                <c:pt idx="9">
                  <c:v>26.003499999999999</c:v>
                </c:pt>
                <c:pt idx="10">
                  <c:v>28.0044</c:v>
                </c:pt>
                <c:pt idx="11">
                  <c:v>30.009</c:v>
                </c:pt>
                <c:pt idx="12">
                  <c:v>32.0032</c:v>
                </c:pt>
                <c:pt idx="13">
                  <c:v>34.008800000000001</c:v>
                </c:pt>
                <c:pt idx="14">
                  <c:v>36.006999999999998</c:v>
                </c:pt>
                <c:pt idx="15">
                  <c:v>38.006700000000002</c:v>
                </c:pt>
                <c:pt idx="16">
                  <c:v>40.009900000000002</c:v>
                </c:pt>
                <c:pt idx="17">
                  <c:v>42.010899999999999</c:v>
                </c:pt>
                <c:pt idx="18">
                  <c:v>44.011699999999998</c:v>
                </c:pt>
                <c:pt idx="19">
                  <c:v>46.0124</c:v>
                </c:pt>
                <c:pt idx="20">
                  <c:v>48.014099999999999</c:v>
                </c:pt>
                <c:pt idx="21">
                  <c:v>50.015700000000002</c:v>
                </c:pt>
                <c:pt idx="22">
                  <c:v>52.017099999999999</c:v>
                </c:pt>
                <c:pt idx="23">
                  <c:v>54.020499999999998</c:v>
                </c:pt>
                <c:pt idx="24">
                  <c:v>56.020299999999999</c:v>
                </c:pt>
                <c:pt idx="25">
                  <c:v>58.021700000000003</c:v>
                </c:pt>
                <c:pt idx="26">
                  <c:v>60.021999999999998</c:v>
                </c:pt>
                <c:pt idx="27">
                  <c:v>62.0214</c:v>
                </c:pt>
                <c:pt idx="28">
                  <c:v>64.023899999999998</c:v>
                </c:pt>
                <c:pt idx="29">
                  <c:v>66.026700000000005</c:v>
                </c:pt>
                <c:pt idx="30">
                  <c:v>68.024600000000007</c:v>
                </c:pt>
                <c:pt idx="31">
                  <c:v>70.022800000000004</c:v>
                </c:pt>
                <c:pt idx="32">
                  <c:v>72.027500000000003</c:v>
                </c:pt>
                <c:pt idx="33">
                  <c:v>74.029600000000002</c:v>
                </c:pt>
                <c:pt idx="34">
                  <c:v>76.027199999999993</c:v>
                </c:pt>
                <c:pt idx="35">
                  <c:v>78.029200000000003</c:v>
                </c:pt>
                <c:pt idx="36">
                  <c:v>80.030900000000003</c:v>
                </c:pt>
              </c:numCache>
            </c:numRef>
          </c:xVal>
          <c:yVal>
            <c:numRef>
              <c:f>'Final fit'!$C$84:$C$120</c:f>
              <c:numCache>
                <c:formatCode>0.00</c:formatCode>
                <c:ptCount val="37"/>
                <c:pt idx="0">
                  <c:v>22.539420159999999</c:v>
                </c:pt>
                <c:pt idx="1">
                  <c:v>22.54871648</c:v>
                </c:pt>
                <c:pt idx="2">
                  <c:v>22.554066219999999</c:v>
                </c:pt>
                <c:pt idx="3">
                  <c:v>22.565277909999999</c:v>
                </c:pt>
                <c:pt idx="4">
                  <c:v>22.584269819999999</c:v>
                </c:pt>
                <c:pt idx="5">
                  <c:v>22.607737620000002</c:v>
                </c:pt>
                <c:pt idx="6">
                  <c:v>22.631093979999999</c:v>
                </c:pt>
                <c:pt idx="7">
                  <c:v>22.655233020000001</c:v>
                </c:pt>
                <c:pt idx="8">
                  <c:v>22.684375970000001</c:v>
                </c:pt>
                <c:pt idx="9">
                  <c:v>22.716999640000001</c:v>
                </c:pt>
                <c:pt idx="10">
                  <c:v>22.745939310000001</c:v>
                </c:pt>
                <c:pt idx="11">
                  <c:v>22.781571360000001</c:v>
                </c:pt>
                <c:pt idx="12">
                  <c:v>22.819679780000001</c:v>
                </c:pt>
                <c:pt idx="13">
                  <c:v>22.865285979999999</c:v>
                </c:pt>
                <c:pt idx="14">
                  <c:v>22.905546900000001</c:v>
                </c:pt>
                <c:pt idx="15" formatCode="General">
                  <c:v>22.948947700000002</c:v>
                </c:pt>
                <c:pt idx="16" formatCode="General">
                  <c:v>22.991242060000001</c:v>
                </c:pt>
                <c:pt idx="17" formatCode="General">
                  <c:v>23.044053810000001</c:v>
                </c:pt>
                <c:pt idx="18">
                  <c:v>23.089699589999999</c:v>
                </c:pt>
                <c:pt idx="19">
                  <c:v>23.138774430000002</c:v>
                </c:pt>
                <c:pt idx="20">
                  <c:v>23.194277580000001</c:v>
                </c:pt>
                <c:pt idx="21">
                  <c:v>23.245320029999998</c:v>
                </c:pt>
                <c:pt idx="22">
                  <c:v>23.298129490000001</c:v>
                </c:pt>
                <c:pt idx="23">
                  <c:v>23.34267633</c:v>
                </c:pt>
                <c:pt idx="24">
                  <c:v>23.403727109999998</c:v>
                </c:pt>
                <c:pt idx="25">
                  <c:v>23.459391440000001</c:v>
                </c:pt>
                <c:pt idx="26">
                  <c:v>23.52208649</c:v>
                </c:pt>
                <c:pt idx="27">
                  <c:v>23.5839745</c:v>
                </c:pt>
                <c:pt idx="28">
                  <c:v>23.642421630000001</c:v>
                </c:pt>
                <c:pt idx="29">
                  <c:v>23.715451590000001</c:v>
                </c:pt>
                <c:pt idx="30">
                  <c:v>23.772928230000002</c:v>
                </c:pt>
                <c:pt idx="31">
                  <c:v>23.811737780000001</c:v>
                </c:pt>
                <c:pt idx="32">
                  <c:v>23.8545564</c:v>
                </c:pt>
                <c:pt idx="33">
                  <c:v>23.879689949999999</c:v>
                </c:pt>
                <c:pt idx="34">
                  <c:v>24.02368689</c:v>
                </c:pt>
                <c:pt idx="35" formatCode="General">
                  <c:v>24.168928510000001</c:v>
                </c:pt>
                <c:pt idx="36" formatCode="0.0">
                  <c:v>24.269915180000002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5D-1C47-B3D2-E00357F76A36}"/>
            </c:ext>
          </c:extLst>
        </c:ser>
        <c:ser>
          <c:idx val="3"/>
          <c:order val="3"/>
          <c:tx>
            <c:strRef>
              <c:f>'Final fit'!$A$125</c:f>
              <c:strCache>
                <c:ptCount val="1"/>
                <c:pt idx="0">
                  <c:v>Dobbs (1956)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fit'!$A$127:$A$130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</c:numCache>
            </c:numRef>
          </c:xVal>
          <c:yVal>
            <c:numRef>
              <c:f>'Final fit'!$C$127:$C$130</c:f>
              <c:numCache>
                <c:formatCode>0.00</c:formatCode>
                <c:ptCount val="4"/>
                <c:pt idx="0">
                  <c:v>22.646258503401359</c:v>
                </c:pt>
                <c:pt idx="1">
                  <c:v>22.998272884283246</c:v>
                </c:pt>
                <c:pt idx="2">
                  <c:v>23.623891188645771</c:v>
                </c:pt>
                <c:pt idx="3">
                  <c:v>24.418092909535453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5D-1C47-B3D2-E00357F76A36}"/>
            </c:ext>
          </c:extLst>
        </c:ser>
        <c:ser>
          <c:idx val="4"/>
          <c:order val="4"/>
          <c:tx>
            <c:strRef>
              <c:f>'Final fit'!$A$135</c:f>
              <c:strCache>
                <c:ptCount val="1"/>
                <c:pt idx="0">
                  <c:v>Peterson (1977)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fit'!$A$137:$A$156</c:f>
              <c:numCache>
                <c:formatCode>General</c:formatCode>
                <c:ptCount val="2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40</c:v>
                </c:pt>
                <c:pt idx="11">
                  <c:v>45</c:v>
                </c:pt>
                <c:pt idx="12">
                  <c:v>50</c:v>
                </c:pt>
                <c:pt idx="13">
                  <c:v>55</c:v>
                </c:pt>
                <c:pt idx="14">
                  <c:v>60</c:v>
                </c:pt>
                <c:pt idx="15">
                  <c:v>65</c:v>
                </c:pt>
                <c:pt idx="16">
                  <c:v>70</c:v>
                </c:pt>
                <c:pt idx="17">
                  <c:v>75</c:v>
                </c:pt>
                <c:pt idx="18">
                  <c:v>80</c:v>
                </c:pt>
                <c:pt idx="19">
                  <c:v>83</c:v>
                </c:pt>
              </c:numCache>
            </c:numRef>
          </c:xVal>
          <c:yVal>
            <c:numRef>
              <c:f>'Final fit'!$C$137:$C$156</c:f>
              <c:numCache>
                <c:formatCode>0.00</c:formatCode>
                <c:ptCount val="20"/>
                <c:pt idx="0">
                  <c:v>22.556747600225862</c:v>
                </c:pt>
                <c:pt idx="1">
                  <c:v>22.556747600225862</c:v>
                </c:pt>
                <c:pt idx="2">
                  <c:v>22.559295233792636</c:v>
                </c:pt>
                <c:pt idx="3">
                  <c:v>22.563117763343691</c:v>
                </c:pt>
                <c:pt idx="4">
                  <c:v>22.572042038648434</c:v>
                </c:pt>
                <c:pt idx="5">
                  <c:v>22.589911784664103</c:v>
                </c:pt>
                <c:pt idx="6">
                  <c:v>22.644974774672637</c:v>
                </c:pt>
                <c:pt idx="7">
                  <c:v>22.714505032126006</c:v>
                </c:pt>
                <c:pt idx="8">
                  <c:v>22.803973056284963</c:v>
                </c:pt>
                <c:pt idx="9">
                  <c:v>22.909904226644493</c:v>
                </c:pt>
                <c:pt idx="10">
                  <c:v>23.026111015044094</c:v>
                </c:pt>
                <c:pt idx="11">
                  <c:v>23.155576165082309</c:v>
                </c:pt>
                <c:pt idx="12">
                  <c:v>23.296011196641008</c:v>
                </c:pt>
                <c:pt idx="13">
                  <c:v>23.447790103891531</c:v>
                </c:pt>
                <c:pt idx="14">
                  <c:v>23.611324546367989</c:v>
                </c:pt>
                <c:pt idx="15" formatCode="General">
                  <c:v>23.788483296611684</c:v>
                </c:pt>
                <c:pt idx="16" formatCode="General">
                  <c:v>23.982709971783635</c:v>
                </c:pt>
                <c:pt idx="17" formatCode="General">
                  <c:v>24.197710339814645</c:v>
                </c:pt>
                <c:pt idx="18" formatCode="0.0">
                  <c:v>24.434521989112483</c:v>
                </c:pt>
                <c:pt idx="19" formatCode="0.0">
                  <c:v>24.587923924416817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5D-1C47-B3D2-E00357F76A36}"/>
            </c:ext>
          </c:extLst>
        </c:ser>
        <c:ser>
          <c:idx val="6"/>
          <c:order val="5"/>
          <c:tx>
            <c:strRef>
              <c:f>'Final fit'!$A$180</c:f>
              <c:strCache>
                <c:ptCount val="1"/>
                <c:pt idx="0">
                  <c:v>Dobbs (1957)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fit'!$A$182:$A$188</c:f>
              <c:numCache>
                <c:formatCode>General</c:formatCode>
                <c:ptCount val="7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</c:numCache>
            </c:numRef>
          </c:xVal>
          <c:yVal>
            <c:numRef>
              <c:f>'Final fit'!$C$182:$C$188</c:f>
              <c:numCache>
                <c:formatCode>General</c:formatCode>
                <c:ptCount val="7"/>
                <c:pt idx="0">
                  <c:v>22.64</c:v>
                </c:pt>
                <c:pt idx="1">
                  <c:v>22.79</c:v>
                </c:pt>
                <c:pt idx="2">
                  <c:v>23.01</c:v>
                </c:pt>
                <c:pt idx="3">
                  <c:v>23.3</c:v>
                </c:pt>
                <c:pt idx="4">
                  <c:v>23.65</c:v>
                </c:pt>
                <c:pt idx="5">
                  <c:v>24</c:v>
                </c:pt>
                <c:pt idx="6">
                  <c:v>24.42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5D-1C47-B3D2-E00357F76A36}"/>
            </c:ext>
          </c:extLst>
        </c:ser>
        <c:ser>
          <c:idx val="7"/>
          <c:order val="6"/>
          <c:tx>
            <c:strRef>
              <c:f>'Final fit'!$A$193</c:f>
              <c:strCache>
                <c:ptCount val="1"/>
                <c:pt idx="0">
                  <c:v>Schwalbe (1977)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fit'!$A$195:$A$207</c:f>
              <c:numCache>
                <c:formatCode>General</c:formatCode>
                <c:ptCount val="13"/>
                <c:pt idx="0">
                  <c:v>70.001000000000005</c:v>
                </c:pt>
                <c:pt idx="1">
                  <c:v>70.013999999999996</c:v>
                </c:pt>
                <c:pt idx="2">
                  <c:v>72.009</c:v>
                </c:pt>
                <c:pt idx="3">
                  <c:v>74.02</c:v>
                </c:pt>
                <c:pt idx="4">
                  <c:v>76.007000000000005</c:v>
                </c:pt>
                <c:pt idx="5">
                  <c:v>77.031999999999996</c:v>
                </c:pt>
                <c:pt idx="6">
                  <c:v>78.006</c:v>
                </c:pt>
                <c:pt idx="7">
                  <c:v>78.998000000000005</c:v>
                </c:pt>
                <c:pt idx="8">
                  <c:v>79.061000000000007</c:v>
                </c:pt>
                <c:pt idx="9">
                  <c:v>80</c:v>
                </c:pt>
                <c:pt idx="10">
                  <c:v>80.998999999999995</c:v>
                </c:pt>
                <c:pt idx="11">
                  <c:v>81.992000000000004</c:v>
                </c:pt>
                <c:pt idx="12">
                  <c:v>83</c:v>
                </c:pt>
              </c:numCache>
            </c:numRef>
          </c:xVal>
          <c:yVal>
            <c:numRef>
              <c:f>'Final fit'!$C$195:$C$207</c:f>
              <c:numCache>
                <c:formatCode>General</c:formatCode>
                <c:ptCount val="13"/>
                <c:pt idx="0">
                  <c:v>23.976552558965043</c:v>
                </c:pt>
                <c:pt idx="1">
                  <c:v>23.976419873369089</c:v>
                </c:pt>
                <c:pt idx="2">
                  <c:v>24.059044891735091</c:v>
                </c:pt>
                <c:pt idx="3">
                  <c:v>24.145591967512534</c:v>
                </c:pt>
                <c:pt idx="4">
                  <c:v>24.234350824154863</c:v>
                </c:pt>
                <c:pt idx="5">
                  <c:v>24.280618031633775</c:v>
                </c:pt>
                <c:pt idx="6">
                  <c:v>24.327613972525761</c:v>
                </c:pt>
                <c:pt idx="7">
                  <c:v>24.375609581991228</c:v>
                </c:pt>
                <c:pt idx="8">
                  <c:v>24.378695255027989</c:v>
                </c:pt>
                <c:pt idx="9">
                  <c:v>24.425683286616703</c:v>
                </c:pt>
                <c:pt idx="10">
                  <c:v>24.474749364305122</c:v>
                </c:pt>
                <c:pt idx="11">
                  <c:v>24.525632216271905</c:v>
                </c:pt>
                <c:pt idx="12">
                  <c:v>24.579553251598082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5D-1C47-B3D2-E00357F76A36}"/>
            </c:ext>
          </c:extLst>
        </c:ser>
        <c:ser>
          <c:idx val="5"/>
          <c:order val="7"/>
          <c:tx>
            <c:strRef>
              <c:f>'Final fit'!$A$173</c:f>
              <c:strCache>
                <c:ptCount val="1"/>
                <c:pt idx="0">
                  <c:v>Urvas (1967)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fit'!$A$175</c:f>
              <c:numCache>
                <c:formatCode>General</c:formatCode>
                <c:ptCount val="1"/>
                <c:pt idx="0">
                  <c:v>4.25</c:v>
                </c:pt>
              </c:numCache>
            </c:numRef>
          </c:xVal>
          <c:yVal>
            <c:numRef>
              <c:f>'Final fit'!$C$175</c:f>
              <c:numCache>
                <c:formatCode>General</c:formatCode>
                <c:ptCount val="1"/>
                <c:pt idx="0">
                  <c:v>22.547824947177816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5D-1C47-B3D2-E00357F76A36}"/>
            </c:ext>
          </c:extLst>
        </c:ser>
        <c:ser>
          <c:idx val="8"/>
          <c:order val="8"/>
          <c:tx>
            <c:strRef>
              <c:f>'Final fit'!$A$161</c:f>
              <c:strCache>
                <c:ptCount val="1"/>
                <c:pt idx="0">
                  <c:v>Smith (1967)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fit'!$A$163:$A$168</c:f>
              <c:numCache>
                <c:formatCode>General</c:formatCode>
                <c:ptCount val="6"/>
                <c:pt idx="0">
                  <c:v>77.25</c:v>
                </c:pt>
                <c:pt idx="1">
                  <c:v>77.400000000000006</c:v>
                </c:pt>
                <c:pt idx="2">
                  <c:v>77.45</c:v>
                </c:pt>
                <c:pt idx="3">
                  <c:v>77.45</c:v>
                </c:pt>
                <c:pt idx="4">
                  <c:v>78.8</c:v>
                </c:pt>
                <c:pt idx="5">
                  <c:v>81.7</c:v>
                </c:pt>
              </c:numCache>
            </c:numRef>
          </c:xVal>
          <c:yVal>
            <c:numRef>
              <c:f>'Final fit'!$C$163:$C$168</c:f>
              <c:numCache>
                <c:formatCode>0.00</c:formatCode>
                <c:ptCount val="6"/>
                <c:pt idx="0">
                  <c:v>24.283022308674244</c:v>
                </c:pt>
                <c:pt idx="1">
                  <c:v>24.296314316993065</c:v>
                </c:pt>
                <c:pt idx="2">
                  <c:v>24.330348985930936</c:v>
                </c:pt>
                <c:pt idx="3">
                  <c:v>24.30222654824188</c:v>
                </c:pt>
                <c:pt idx="4" formatCode="General">
                  <c:v>24.394235466536397</c:v>
                </c:pt>
                <c:pt idx="5" formatCode="General">
                  <c:v>24.532056005895356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5D-1C47-B3D2-E00357F76A36}"/>
            </c:ext>
          </c:extLst>
        </c:ser>
        <c:ser>
          <c:idx val="9"/>
          <c:order val="9"/>
          <c:tx>
            <c:strRef>
              <c:f>'Final fit'!$A$212</c:f>
              <c:strCache>
                <c:ptCount val="1"/>
                <c:pt idx="0">
                  <c:v>Barrett (1964)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fit'!$A$214:$A$218</c:f>
              <c:numCache>
                <c:formatCode>General</c:formatCode>
                <c:ptCount val="5"/>
                <c:pt idx="0">
                  <c:v>4.2</c:v>
                </c:pt>
                <c:pt idx="1">
                  <c:v>15</c:v>
                </c:pt>
                <c:pt idx="2">
                  <c:v>21</c:v>
                </c:pt>
                <c:pt idx="3">
                  <c:v>64</c:v>
                </c:pt>
                <c:pt idx="4">
                  <c:v>81</c:v>
                </c:pt>
              </c:numCache>
            </c:numRef>
          </c:xVal>
          <c:yVal>
            <c:numRef>
              <c:f>'Final fit'!$C$214:$C$218</c:f>
              <c:numCache>
                <c:formatCode>0.00</c:formatCode>
                <c:ptCount val="5"/>
                <c:pt idx="0">
                  <c:v>22.55597703463431</c:v>
                </c:pt>
                <c:pt idx="1">
                  <c:v>22.55597703463431</c:v>
                </c:pt>
                <c:pt idx="2">
                  <c:v>22.643991549335546</c:v>
                </c:pt>
                <c:pt idx="3">
                  <c:v>23.741805498317511</c:v>
                </c:pt>
                <c:pt idx="4">
                  <c:v>24.470176052755995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5D-1C47-B3D2-E00357F76A36}"/>
            </c:ext>
          </c:extLst>
        </c:ser>
        <c:ser>
          <c:idx val="10"/>
          <c:order val="10"/>
          <c:tx>
            <c:strRef>
              <c:f>'Final fit'!$A$223</c:f>
              <c:strCache>
                <c:ptCount val="1"/>
                <c:pt idx="0">
                  <c:v>Crawford (1968)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fit'!$A$225:$A$232</c:f>
              <c:numCache>
                <c:formatCode>General</c:formatCode>
                <c:ptCount val="8"/>
                <c:pt idx="0">
                  <c:v>94.739500000000007</c:v>
                </c:pt>
                <c:pt idx="1">
                  <c:v>108.1309</c:v>
                </c:pt>
                <c:pt idx="2">
                  <c:v>120.86199999999999</c:v>
                </c:pt>
                <c:pt idx="3">
                  <c:v>140.89330000000001</c:v>
                </c:pt>
                <c:pt idx="4">
                  <c:v>160.41380000000001</c:v>
                </c:pt>
                <c:pt idx="5">
                  <c:v>180.1635</c:v>
                </c:pt>
                <c:pt idx="6">
                  <c:v>180.21350000000001</c:v>
                </c:pt>
                <c:pt idx="7">
                  <c:v>201.3322</c:v>
                </c:pt>
              </c:numCache>
            </c:numRef>
          </c:xVal>
          <c:yVal>
            <c:numRef>
              <c:f>'Final fit'!$C$225:$C$232</c:f>
              <c:numCache>
                <c:formatCode>General</c:formatCode>
                <c:ptCount val="8"/>
                <c:pt idx="0">
                  <c:v>24.34</c:v>
                </c:pt>
                <c:pt idx="1">
                  <c:v>24.02</c:v>
                </c:pt>
                <c:pt idx="2">
                  <c:v>23.65</c:v>
                </c:pt>
                <c:pt idx="3">
                  <c:v>23.04</c:v>
                </c:pt>
                <c:pt idx="4">
                  <c:v>22.54</c:v>
                </c:pt>
                <c:pt idx="5">
                  <c:v>22.08</c:v>
                </c:pt>
                <c:pt idx="6">
                  <c:v>22.11</c:v>
                </c:pt>
                <c:pt idx="7">
                  <c:v>21.69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75D-1C47-B3D2-E00357F76A36}"/>
            </c:ext>
          </c:extLst>
        </c:ser>
        <c:ser>
          <c:idx val="11"/>
          <c:order val="11"/>
          <c:tx>
            <c:strRef>
              <c:f>'Final fit'!$A$237</c:f>
              <c:strCache>
                <c:ptCount val="1"/>
                <c:pt idx="0">
                  <c:v>Chen (1978)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fit'!$A$239:$A$259</c:f>
              <c:numCache>
                <c:formatCode>General</c:formatCode>
                <c:ptCount val="21"/>
                <c:pt idx="0">
                  <c:v>74.007199999999997</c:v>
                </c:pt>
                <c:pt idx="1">
                  <c:v>74.507199999999997</c:v>
                </c:pt>
                <c:pt idx="2">
                  <c:v>75.007300000000001</c:v>
                </c:pt>
                <c:pt idx="3">
                  <c:v>75.507400000000004</c:v>
                </c:pt>
                <c:pt idx="4">
                  <c:v>76.007400000000004</c:v>
                </c:pt>
                <c:pt idx="5">
                  <c:v>76.507499999999993</c:v>
                </c:pt>
                <c:pt idx="6">
                  <c:v>77.007499999999993</c:v>
                </c:pt>
                <c:pt idx="7">
                  <c:v>77.507599999999996</c:v>
                </c:pt>
                <c:pt idx="8">
                  <c:v>78.0077</c:v>
                </c:pt>
                <c:pt idx="9">
                  <c:v>78.5077</c:v>
                </c:pt>
                <c:pt idx="10">
                  <c:v>79.007800000000003</c:v>
                </c:pt>
                <c:pt idx="11">
                  <c:v>79.507800000000003</c:v>
                </c:pt>
                <c:pt idx="12">
                  <c:v>80.007900000000006</c:v>
                </c:pt>
                <c:pt idx="13">
                  <c:v>80.507999999999996</c:v>
                </c:pt>
                <c:pt idx="14">
                  <c:v>81.007999999999996</c:v>
                </c:pt>
                <c:pt idx="15">
                  <c:v>81.508099999999999</c:v>
                </c:pt>
                <c:pt idx="16">
                  <c:v>82.008099999999999</c:v>
                </c:pt>
                <c:pt idx="17">
                  <c:v>82.508200000000002</c:v>
                </c:pt>
                <c:pt idx="18">
                  <c:v>83.008200000000002</c:v>
                </c:pt>
                <c:pt idx="19">
                  <c:v>83.508300000000006</c:v>
                </c:pt>
              </c:numCache>
            </c:numRef>
          </c:xVal>
          <c:yVal>
            <c:numRef>
              <c:f>'Final fit'!$C$239:$C$259</c:f>
              <c:numCache>
                <c:formatCode>General</c:formatCode>
                <c:ptCount val="21"/>
                <c:pt idx="0">
                  <c:v>24.15</c:v>
                </c:pt>
                <c:pt idx="1">
                  <c:v>24.17</c:v>
                </c:pt>
                <c:pt idx="2">
                  <c:v>24.2</c:v>
                </c:pt>
                <c:pt idx="3">
                  <c:v>24.22</c:v>
                </c:pt>
                <c:pt idx="4">
                  <c:v>24.24</c:v>
                </c:pt>
                <c:pt idx="5">
                  <c:v>24.26</c:v>
                </c:pt>
                <c:pt idx="6">
                  <c:v>24.29</c:v>
                </c:pt>
                <c:pt idx="7">
                  <c:v>24.31</c:v>
                </c:pt>
                <c:pt idx="8">
                  <c:v>24.33</c:v>
                </c:pt>
                <c:pt idx="9">
                  <c:v>24.36</c:v>
                </c:pt>
                <c:pt idx="10">
                  <c:v>24.38</c:v>
                </c:pt>
                <c:pt idx="11">
                  <c:v>24.41</c:v>
                </c:pt>
                <c:pt idx="12">
                  <c:v>24.43</c:v>
                </c:pt>
                <c:pt idx="13">
                  <c:v>24.46</c:v>
                </c:pt>
                <c:pt idx="14">
                  <c:v>24.48</c:v>
                </c:pt>
                <c:pt idx="15">
                  <c:v>24.51</c:v>
                </c:pt>
                <c:pt idx="16">
                  <c:v>24.53</c:v>
                </c:pt>
                <c:pt idx="17">
                  <c:v>24.56</c:v>
                </c:pt>
                <c:pt idx="18">
                  <c:v>24.59</c:v>
                </c:pt>
                <c:pt idx="19">
                  <c:v>24.61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5D-1C47-B3D2-E00357F76A36}"/>
            </c:ext>
          </c:extLst>
        </c:ser>
        <c:ser>
          <c:idx val="13"/>
          <c:order val="12"/>
          <c:tx>
            <c:strRef>
              <c:f>'Final fit'!$A$264</c:f>
              <c:strCache>
                <c:ptCount val="1"/>
                <c:pt idx="0">
                  <c:v>Witzenburg (1967)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fit'!$A$266:$A$271</c:f>
              <c:numCache>
                <c:formatCode>General</c:formatCode>
                <c:ptCount val="6"/>
                <c:pt idx="0">
                  <c:v>96.432599999999994</c:v>
                </c:pt>
                <c:pt idx="1">
                  <c:v>101.12990000000001</c:v>
                </c:pt>
                <c:pt idx="2">
                  <c:v>105.8248</c:v>
                </c:pt>
                <c:pt idx="3">
                  <c:v>110.5591</c:v>
                </c:pt>
                <c:pt idx="4">
                  <c:v>115.30419999999999</c:v>
                </c:pt>
                <c:pt idx="5">
                  <c:v>120.0808</c:v>
                </c:pt>
              </c:numCache>
            </c:numRef>
          </c:xVal>
          <c:yVal>
            <c:numRef>
              <c:f>'Final fit'!$C$266:$C$271</c:f>
              <c:numCache>
                <c:formatCode>General</c:formatCode>
                <c:ptCount val="6"/>
                <c:pt idx="0">
                  <c:v>24.358536585365854</c:v>
                </c:pt>
                <c:pt idx="1">
                  <c:v>24.181598062953995</c:v>
                </c:pt>
                <c:pt idx="2">
                  <c:v>24.036101083032491</c:v>
                </c:pt>
                <c:pt idx="3">
                  <c:v>23.878063359234908</c:v>
                </c:pt>
                <c:pt idx="4">
                  <c:v>23.750297265160523</c:v>
                </c:pt>
                <c:pt idx="5">
                  <c:v>23.764425936942295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75D-1C47-B3D2-E00357F76A36}"/>
            </c:ext>
          </c:extLst>
        </c:ser>
        <c:ser>
          <c:idx val="14"/>
          <c:order val="13"/>
          <c:tx>
            <c:strRef>
              <c:f>'Final fit'!$A$276</c:f>
              <c:strCache>
                <c:ptCount val="1"/>
                <c:pt idx="0">
                  <c:v>Lewis (1974)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fit'!$A$278:$A$285</c:f>
              <c:numCache>
                <c:formatCode>General</c:formatCode>
                <c:ptCount val="8"/>
                <c:pt idx="0">
                  <c:v>211.1112</c:v>
                </c:pt>
                <c:pt idx="1">
                  <c:v>177.71360000000001</c:v>
                </c:pt>
                <c:pt idx="2">
                  <c:v>163.5138</c:v>
                </c:pt>
                <c:pt idx="3">
                  <c:v>151.21360000000001</c:v>
                </c:pt>
                <c:pt idx="4">
                  <c:v>131.21270000000001</c:v>
                </c:pt>
                <c:pt idx="5">
                  <c:v>121.5121</c:v>
                </c:pt>
                <c:pt idx="6">
                  <c:v>107.9109</c:v>
                </c:pt>
                <c:pt idx="7">
                  <c:v>91.509200000000007</c:v>
                </c:pt>
              </c:numCache>
            </c:numRef>
          </c:xVal>
          <c:yVal>
            <c:numRef>
              <c:f>'Final fit'!$C$278:$C$285</c:f>
              <c:numCache>
                <c:formatCode>General</c:formatCode>
                <c:ptCount val="8"/>
                <c:pt idx="0">
                  <c:v>21.39</c:v>
                </c:pt>
                <c:pt idx="1">
                  <c:v>22.11</c:v>
                </c:pt>
                <c:pt idx="2">
                  <c:v>22.46</c:v>
                </c:pt>
                <c:pt idx="3">
                  <c:v>22.78</c:v>
                </c:pt>
                <c:pt idx="4">
                  <c:v>23.34</c:v>
                </c:pt>
                <c:pt idx="5">
                  <c:v>23.63</c:v>
                </c:pt>
                <c:pt idx="6">
                  <c:v>24.03</c:v>
                </c:pt>
                <c:pt idx="7">
                  <c:v>24.45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75D-1C47-B3D2-E00357F76A36}"/>
            </c:ext>
          </c:extLst>
        </c:ser>
        <c:ser>
          <c:idx val="15"/>
          <c:order val="14"/>
          <c:tx>
            <c:strRef>
              <c:f>'Final fit'!$A$290</c:f>
              <c:strCache>
                <c:ptCount val="1"/>
                <c:pt idx="0">
                  <c:v>Bronsveld (1972)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fit'!$A$292:$A$298</c:f>
              <c:numCache>
                <c:formatCode>General</c:formatCode>
                <c:ptCount val="7"/>
                <c:pt idx="0">
                  <c:v>83.43</c:v>
                </c:pt>
                <c:pt idx="1">
                  <c:v>83.43</c:v>
                </c:pt>
                <c:pt idx="2">
                  <c:v>83.43</c:v>
                </c:pt>
                <c:pt idx="3">
                  <c:v>83.43</c:v>
                </c:pt>
                <c:pt idx="4">
                  <c:v>83.43</c:v>
                </c:pt>
              </c:numCache>
            </c:numRef>
          </c:xVal>
          <c:yVal>
            <c:numRef>
              <c:f>'Final fit'!$C$292:$C$298</c:f>
              <c:numCache>
                <c:formatCode>General</c:formatCode>
                <c:ptCount val="7"/>
                <c:pt idx="0">
                  <c:v>24.591966258568203</c:v>
                </c:pt>
                <c:pt idx="1">
                  <c:v>24.592101205511568</c:v>
                </c:pt>
                <c:pt idx="2">
                  <c:v>24.584140180499709</c:v>
                </c:pt>
                <c:pt idx="3">
                  <c:v>24.559053958109462</c:v>
                </c:pt>
                <c:pt idx="4">
                  <c:v>24.482417664931337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75D-1C47-B3D2-E00357F76A36}"/>
            </c:ext>
          </c:extLst>
        </c:ser>
        <c:ser>
          <c:idx val="16"/>
          <c:order val="15"/>
          <c:tx>
            <c:strRef>
              <c:f>'Final fit'!$A$303</c:f>
              <c:strCache>
                <c:ptCount val="1"/>
                <c:pt idx="0">
                  <c:v>Bronsveld (1972)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fit'!$A$305:$A$307</c:f>
              <c:numCache>
                <c:formatCode>General</c:formatCode>
                <c:ptCount val="3"/>
                <c:pt idx="1">
                  <c:v>90.6691</c:v>
                </c:pt>
                <c:pt idx="2">
                  <c:v>94.459500000000006</c:v>
                </c:pt>
              </c:numCache>
            </c:numRef>
          </c:xVal>
          <c:yVal>
            <c:numRef>
              <c:f>'Final fit'!$C$305:$C$307</c:f>
              <c:numCache>
                <c:formatCode>General</c:formatCode>
                <c:ptCount val="3"/>
                <c:pt idx="1">
                  <c:v>24.530999999999999</c:v>
                </c:pt>
                <c:pt idx="2">
                  <c:v>24.439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75D-1C47-B3D2-E00357F76A36}"/>
            </c:ext>
          </c:extLst>
        </c:ser>
        <c:ser>
          <c:idx val="17"/>
          <c:order val="16"/>
          <c:tx>
            <c:strRef>
              <c:f>'Final fit'!$A$312</c:f>
              <c:strCache>
                <c:ptCount val="1"/>
                <c:pt idx="0">
                  <c:v>Clusius (1940)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fit'!$A$314</c:f>
              <c:numCache>
                <c:formatCode>General</c:formatCode>
                <c:ptCount val="1"/>
                <c:pt idx="0">
                  <c:v>83.768500000000003</c:v>
                </c:pt>
              </c:numCache>
            </c:numRef>
          </c:xVal>
          <c:yVal>
            <c:numRef>
              <c:f>'Final fit'!$C$314</c:f>
              <c:numCache>
                <c:formatCode>General</c:formatCode>
                <c:ptCount val="1"/>
                <c:pt idx="0">
                  <c:v>24.61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75D-1C47-B3D2-E00357F7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48251136"/>
        <c:crosses val="autoZero"/>
        <c:crossBetween val="midCat"/>
      </c:valAx>
      <c:valAx>
        <c:axId val="248251136"/>
        <c:scaling>
          <c:orientation val="minMax"/>
          <c:min val="20"/>
        </c:scaling>
        <c:delete val="0"/>
        <c:axPos val="l"/>
        <c:numFmt formatCode="0.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5311486989466472"/>
          <c:y val="0.57775598518476756"/>
          <c:w val="0.51931899530759851"/>
          <c:h val="0.3300970233423256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28726920674"/>
          <c:y val="6.5289442986293383E-2"/>
          <c:w val="0.8116917654796697"/>
          <c:h val="0.8971988918051916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'Final fit'!$A$319</c:f>
              <c:strCache>
                <c:ptCount val="1"/>
                <c:pt idx="0">
                  <c:v>Flubacher 1961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fit'!$A$321:$A$343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15</c:v>
                </c:pt>
                <c:pt idx="9">
                  <c:v>20</c:v>
                </c:pt>
                <c:pt idx="10">
                  <c:v>25</c:v>
                </c:pt>
                <c:pt idx="11">
                  <c:v>30</c:v>
                </c:pt>
                <c:pt idx="12">
                  <c:v>35</c:v>
                </c:pt>
                <c:pt idx="13">
                  <c:v>40</c:v>
                </c:pt>
                <c:pt idx="14">
                  <c:v>45</c:v>
                </c:pt>
                <c:pt idx="15">
                  <c:v>50</c:v>
                </c:pt>
                <c:pt idx="16">
                  <c:v>55</c:v>
                </c:pt>
                <c:pt idx="17">
                  <c:v>60</c:v>
                </c:pt>
                <c:pt idx="18">
                  <c:v>65</c:v>
                </c:pt>
                <c:pt idx="19">
                  <c:v>70</c:v>
                </c:pt>
                <c:pt idx="20">
                  <c:v>75</c:v>
                </c:pt>
                <c:pt idx="21">
                  <c:v>80</c:v>
                </c:pt>
                <c:pt idx="22">
                  <c:v>83</c:v>
                </c:pt>
              </c:numCache>
            </c:numRef>
          </c:xVal>
          <c:yVal>
            <c:numRef>
              <c:f>'Final fit'!$C$321:$C$343</c:f>
              <c:numCache>
                <c:formatCode>0.00000</c:formatCode>
                <c:ptCount val="23"/>
                <c:pt idx="0" formatCode="General">
                  <c:v>1.958112E-2</c:v>
                </c:pt>
                <c:pt idx="1">
                  <c:v>6.7362400000000003E-2</c:v>
                </c:pt>
                <c:pt idx="2">
                  <c:v>0.17484936000000001</c:v>
                </c:pt>
                <c:pt idx="3">
                  <c:v>0.36873591999999999</c:v>
                </c:pt>
                <c:pt idx="4">
                  <c:v>0.69077840000000001</c:v>
                </c:pt>
                <c:pt idx="5">
                  <c:v>1.7727608000000001</c:v>
                </c:pt>
                <c:pt idx="6">
                  <c:v>3.3053600000000003</c:v>
                </c:pt>
                <c:pt idx="7">
                  <c:v>5.1337680000000008</c:v>
                </c:pt>
                <c:pt idx="8">
                  <c:v>8.1169600000000006</c:v>
                </c:pt>
                <c:pt idx="9">
                  <c:v>12.510160000000001</c:v>
                </c:pt>
                <c:pt idx="10">
                  <c:v>16.016352000000001</c:v>
                </c:pt>
                <c:pt idx="11">
                  <c:v>18.673192</c:v>
                </c:pt>
                <c:pt idx="12">
                  <c:v>20.848872</c:v>
                </c:pt>
                <c:pt idx="13">
                  <c:v>22.539207999999999</c:v>
                </c:pt>
                <c:pt idx="14">
                  <c:v>23.873904000000003</c:v>
                </c:pt>
                <c:pt idx="15">
                  <c:v>25.129104000000002</c:v>
                </c:pt>
                <c:pt idx="16">
                  <c:v>26.267151999999999</c:v>
                </c:pt>
                <c:pt idx="17">
                  <c:v>27.313151999999999</c:v>
                </c:pt>
                <c:pt idx="18">
                  <c:v>28.363336</c:v>
                </c:pt>
                <c:pt idx="19">
                  <c:v>29.706399999999999</c:v>
                </c:pt>
                <c:pt idx="20">
                  <c:v>31.329792000000005</c:v>
                </c:pt>
                <c:pt idx="21">
                  <c:v>33.170752</c:v>
                </c:pt>
                <c:pt idx="22">
                  <c:v>34.840167999999998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A-AD42-84D2-56FC5ED55275}"/>
            </c:ext>
          </c:extLst>
        </c:ser>
        <c:ser>
          <c:idx val="1"/>
          <c:order val="1"/>
          <c:tx>
            <c:strRef>
              <c:f>'Final fit'!$A$348</c:f>
              <c:strCache>
                <c:ptCount val="1"/>
                <c:pt idx="0">
                  <c:v>Clusius 1936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fit'!$A$350:$A$378</c:f>
              <c:numCache>
                <c:formatCode>General</c:formatCode>
                <c:ptCount val="29"/>
                <c:pt idx="0">
                  <c:v>10.5</c:v>
                </c:pt>
                <c:pt idx="1">
                  <c:v>11.6</c:v>
                </c:pt>
                <c:pt idx="2">
                  <c:v>12.6</c:v>
                </c:pt>
                <c:pt idx="3">
                  <c:v>13.2</c:v>
                </c:pt>
                <c:pt idx="4">
                  <c:v>14.2</c:v>
                </c:pt>
                <c:pt idx="5">
                  <c:v>15.2</c:v>
                </c:pt>
                <c:pt idx="6">
                  <c:v>16.2</c:v>
                </c:pt>
                <c:pt idx="7">
                  <c:v>17.5</c:v>
                </c:pt>
                <c:pt idx="8">
                  <c:v>18.2</c:v>
                </c:pt>
                <c:pt idx="9">
                  <c:v>18.8</c:v>
                </c:pt>
                <c:pt idx="10">
                  <c:v>20.3</c:v>
                </c:pt>
                <c:pt idx="11">
                  <c:v>21.9</c:v>
                </c:pt>
                <c:pt idx="12">
                  <c:v>22</c:v>
                </c:pt>
                <c:pt idx="13">
                  <c:v>24.4</c:v>
                </c:pt>
                <c:pt idx="14">
                  <c:v>28.4</c:v>
                </c:pt>
                <c:pt idx="15">
                  <c:v>32.4</c:v>
                </c:pt>
                <c:pt idx="16">
                  <c:v>36.1</c:v>
                </c:pt>
                <c:pt idx="17">
                  <c:v>39.700000000000003</c:v>
                </c:pt>
                <c:pt idx="18">
                  <c:v>43.3</c:v>
                </c:pt>
                <c:pt idx="19">
                  <c:v>47</c:v>
                </c:pt>
                <c:pt idx="20">
                  <c:v>51</c:v>
                </c:pt>
                <c:pt idx="21">
                  <c:v>56</c:v>
                </c:pt>
                <c:pt idx="22">
                  <c:v>60.8</c:v>
                </c:pt>
                <c:pt idx="23">
                  <c:v>65.900000000000006</c:v>
                </c:pt>
                <c:pt idx="24">
                  <c:v>70.900000000000006</c:v>
                </c:pt>
                <c:pt idx="25">
                  <c:v>71.599999999999994</c:v>
                </c:pt>
                <c:pt idx="26">
                  <c:v>76.099999999999994</c:v>
                </c:pt>
                <c:pt idx="27">
                  <c:v>79.599999999999994</c:v>
                </c:pt>
                <c:pt idx="28">
                  <c:v>80.3</c:v>
                </c:pt>
              </c:numCache>
            </c:numRef>
          </c:xVal>
          <c:yVal>
            <c:numRef>
              <c:f>'Final fit'!$C$350:$C$378</c:f>
              <c:numCache>
                <c:formatCode>0.00000</c:formatCode>
                <c:ptCount val="29"/>
                <c:pt idx="0" formatCode="General">
                  <c:v>3.9748000000000001</c:v>
                </c:pt>
                <c:pt idx="1">
                  <c:v>5.0208000000000004</c:v>
                </c:pt>
                <c:pt idx="2">
                  <c:v>5.8575999999999997</c:v>
                </c:pt>
                <c:pt idx="3">
                  <c:v>6.4433600000000002</c:v>
                </c:pt>
                <c:pt idx="4">
                  <c:v>7.1546400000000006</c:v>
                </c:pt>
                <c:pt idx="5">
                  <c:v>8.0751200000000001</c:v>
                </c:pt>
                <c:pt idx="6">
                  <c:v>9.0792800000000007</c:v>
                </c:pt>
                <c:pt idx="7">
                  <c:v>9.9160800000000009</c:v>
                </c:pt>
                <c:pt idx="8">
                  <c:v>10.46</c:v>
                </c:pt>
                <c:pt idx="9">
                  <c:v>10.92024</c:v>
                </c:pt>
                <c:pt idx="10">
                  <c:v>12.04992</c:v>
                </c:pt>
                <c:pt idx="11">
                  <c:v>13.09592</c:v>
                </c:pt>
                <c:pt idx="12">
                  <c:v>12.84488</c:v>
                </c:pt>
                <c:pt idx="13">
                  <c:v>15.104240000000001</c:v>
                </c:pt>
                <c:pt idx="14">
                  <c:v>17.698320000000002</c:v>
                </c:pt>
                <c:pt idx="15">
                  <c:v>19.41376</c:v>
                </c:pt>
                <c:pt idx="16">
                  <c:v>20.836320000000004</c:v>
                </c:pt>
                <c:pt idx="17">
                  <c:v>22.049679999999999</c:v>
                </c:pt>
                <c:pt idx="18">
                  <c:v>23.137520000000002</c:v>
                </c:pt>
                <c:pt idx="19">
                  <c:v>23.848800000000001</c:v>
                </c:pt>
                <c:pt idx="20">
                  <c:v>25.020320000000002</c:v>
                </c:pt>
                <c:pt idx="21">
                  <c:v>25.815280000000001</c:v>
                </c:pt>
                <c:pt idx="22">
                  <c:v>26.81944</c:v>
                </c:pt>
                <c:pt idx="23">
                  <c:v>28.367520000000003</c:v>
                </c:pt>
                <c:pt idx="24">
                  <c:v>29.455360000000002</c:v>
                </c:pt>
                <c:pt idx="25">
                  <c:v>29.706399999999999</c:v>
                </c:pt>
                <c:pt idx="26">
                  <c:v>31.128960000000003</c:v>
                </c:pt>
                <c:pt idx="27">
                  <c:v>31.923920000000003</c:v>
                </c:pt>
                <c:pt idx="28">
                  <c:v>32.509680000000003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A-AD42-84D2-56FC5ED55275}"/>
            </c:ext>
          </c:extLst>
        </c:ser>
        <c:ser>
          <c:idx val="2"/>
          <c:order val="2"/>
          <c:tx>
            <c:strRef>
              <c:f>'Final fit'!$A$383</c:f>
              <c:strCache>
                <c:ptCount val="1"/>
                <c:pt idx="0">
                  <c:v>Figgins 1960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fit'!$A$385:$A$410</c:f>
              <c:numCache>
                <c:formatCode>0.00</c:formatCode>
                <c:ptCount val="26"/>
                <c:pt idx="0">
                  <c:v>16.53</c:v>
                </c:pt>
                <c:pt idx="1">
                  <c:v>18.100000000000001</c:v>
                </c:pt>
                <c:pt idx="2">
                  <c:v>19.329999999999998</c:v>
                </c:pt>
                <c:pt idx="3">
                  <c:v>19.45</c:v>
                </c:pt>
                <c:pt idx="4">
                  <c:v>20.67</c:v>
                </c:pt>
                <c:pt idx="5">
                  <c:v>20.69</c:v>
                </c:pt>
                <c:pt idx="6">
                  <c:v>21.84</c:v>
                </c:pt>
                <c:pt idx="7">
                  <c:v>21.86</c:v>
                </c:pt>
                <c:pt idx="8">
                  <c:v>23.02</c:v>
                </c:pt>
                <c:pt idx="9">
                  <c:v>23.95</c:v>
                </c:pt>
                <c:pt idx="10">
                  <c:v>24.13</c:v>
                </c:pt>
                <c:pt idx="11">
                  <c:v>24.94</c:v>
                </c:pt>
                <c:pt idx="12">
                  <c:v>25.14</c:v>
                </c:pt>
                <c:pt idx="13">
                  <c:v>25.82</c:v>
                </c:pt>
                <c:pt idx="14">
                  <c:v>26.25</c:v>
                </c:pt>
                <c:pt idx="15">
                  <c:v>26.66</c:v>
                </c:pt>
                <c:pt idx="16">
                  <c:v>27.44</c:v>
                </c:pt>
                <c:pt idx="17">
                  <c:v>27.49</c:v>
                </c:pt>
                <c:pt idx="18">
                  <c:v>28.26</c:v>
                </c:pt>
                <c:pt idx="19">
                  <c:v>28.54</c:v>
                </c:pt>
                <c:pt idx="20">
                  <c:v>29.57</c:v>
                </c:pt>
                <c:pt idx="21">
                  <c:v>30.56</c:v>
                </c:pt>
                <c:pt idx="22">
                  <c:v>31.51</c:v>
                </c:pt>
                <c:pt idx="23">
                  <c:v>32.4</c:v>
                </c:pt>
                <c:pt idx="24">
                  <c:v>33.26</c:v>
                </c:pt>
                <c:pt idx="25">
                  <c:v>34.07</c:v>
                </c:pt>
              </c:numCache>
            </c:numRef>
          </c:xVal>
          <c:yVal>
            <c:numRef>
              <c:f>'Final fit'!$C$385:$C$410</c:f>
              <c:numCache>
                <c:formatCode>0.000</c:formatCode>
                <c:ptCount val="26"/>
                <c:pt idx="0">
                  <c:v>9.4558400000000002</c:v>
                </c:pt>
                <c:pt idx="1">
                  <c:v>10.878400000000001</c:v>
                </c:pt>
                <c:pt idx="2">
                  <c:v>11.9244</c:v>
                </c:pt>
                <c:pt idx="3">
                  <c:v>12.133599999999999</c:v>
                </c:pt>
                <c:pt idx="4">
                  <c:v>13.179600000000001</c:v>
                </c:pt>
                <c:pt idx="5">
                  <c:v>13.179600000000001</c:v>
                </c:pt>
                <c:pt idx="6">
                  <c:v>14.016400000000001</c:v>
                </c:pt>
                <c:pt idx="7">
                  <c:v>14.016400000000001</c:v>
                </c:pt>
                <c:pt idx="8">
                  <c:v>14.93688</c:v>
                </c:pt>
                <c:pt idx="9">
                  <c:v>15.522640000000001</c:v>
                </c:pt>
                <c:pt idx="10">
                  <c:v>15.60632</c:v>
                </c:pt>
                <c:pt idx="11">
                  <c:v>16.15024</c:v>
                </c:pt>
                <c:pt idx="12">
                  <c:v>16.275760000000002</c:v>
                </c:pt>
                <c:pt idx="13">
                  <c:v>16.69416</c:v>
                </c:pt>
                <c:pt idx="14">
                  <c:v>16.903359999999999</c:v>
                </c:pt>
                <c:pt idx="15">
                  <c:v>17.028880000000001</c:v>
                </c:pt>
                <c:pt idx="16">
                  <c:v>17.572800000000001</c:v>
                </c:pt>
                <c:pt idx="17">
                  <c:v>17.614640000000001</c:v>
                </c:pt>
                <c:pt idx="18">
                  <c:v>17.949360000000002</c:v>
                </c:pt>
                <c:pt idx="19">
                  <c:v>18.116720000000001</c:v>
                </c:pt>
                <c:pt idx="20">
                  <c:v>18.6188</c:v>
                </c:pt>
                <c:pt idx="21">
                  <c:v>19.079039999999999</c:v>
                </c:pt>
                <c:pt idx="22">
                  <c:v>19.41376</c:v>
                </c:pt>
                <c:pt idx="23">
                  <c:v>19.748480000000001</c:v>
                </c:pt>
                <c:pt idx="24">
                  <c:v>20.083200000000001</c:v>
                </c:pt>
                <c:pt idx="25">
                  <c:v>20.417919999999999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A-AD42-84D2-56FC5ED55275}"/>
            </c:ext>
          </c:extLst>
        </c:ser>
        <c:ser>
          <c:idx val="3"/>
          <c:order val="3"/>
          <c:tx>
            <c:v>Calculated CP</c:v>
          </c:tx>
          <c:spPr>
            <a:ln w="28575">
              <a:noFill/>
            </a:ln>
          </c:spPr>
          <c:xVal>
            <c:numRef>
              <c:f>('Final fit'!$A$321:$A$343,'Final fit'!$A$350:$A$378,'Final fit'!$A$385:$A$410)</c:f>
              <c:numCache>
                <c:formatCode>General</c:formatCode>
                <c:ptCount val="7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15</c:v>
                </c:pt>
                <c:pt idx="9">
                  <c:v>20</c:v>
                </c:pt>
                <c:pt idx="10">
                  <c:v>25</c:v>
                </c:pt>
                <c:pt idx="11">
                  <c:v>30</c:v>
                </c:pt>
                <c:pt idx="12">
                  <c:v>35</c:v>
                </c:pt>
                <c:pt idx="13">
                  <c:v>40</c:v>
                </c:pt>
                <c:pt idx="14">
                  <c:v>45</c:v>
                </c:pt>
                <c:pt idx="15">
                  <c:v>50</c:v>
                </c:pt>
                <c:pt idx="16">
                  <c:v>55</c:v>
                </c:pt>
                <c:pt idx="17">
                  <c:v>60</c:v>
                </c:pt>
                <c:pt idx="18">
                  <c:v>65</c:v>
                </c:pt>
                <c:pt idx="19">
                  <c:v>70</c:v>
                </c:pt>
                <c:pt idx="20">
                  <c:v>75</c:v>
                </c:pt>
                <c:pt idx="21">
                  <c:v>80</c:v>
                </c:pt>
                <c:pt idx="22">
                  <c:v>83</c:v>
                </c:pt>
                <c:pt idx="23">
                  <c:v>10.5</c:v>
                </c:pt>
                <c:pt idx="24">
                  <c:v>11.6</c:v>
                </c:pt>
                <c:pt idx="25">
                  <c:v>12.6</c:v>
                </c:pt>
                <c:pt idx="26">
                  <c:v>13.2</c:v>
                </c:pt>
                <c:pt idx="27">
                  <c:v>14.2</c:v>
                </c:pt>
                <c:pt idx="28">
                  <c:v>15.2</c:v>
                </c:pt>
                <c:pt idx="29">
                  <c:v>16.2</c:v>
                </c:pt>
                <c:pt idx="30">
                  <c:v>17.5</c:v>
                </c:pt>
                <c:pt idx="31">
                  <c:v>18.2</c:v>
                </c:pt>
                <c:pt idx="32">
                  <c:v>18.8</c:v>
                </c:pt>
                <c:pt idx="33">
                  <c:v>20.3</c:v>
                </c:pt>
                <c:pt idx="34">
                  <c:v>21.9</c:v>
                </c:pt>
                <c:pt idx="35">
                  <c:v>22</c:v>
                </c:pt>
                <c:pt idx="36">
                  <c:v>24.4</c:v>
                </c:pt>
                <c:pt idx="37">
                  <c:v>28.4</c:v>
                </c:pt>
                <c:pt idx="38">
                  <c:v>32.4</c:v>
                </c:pt>
                <c:pt idx="39">
                  <c:v>36.1</c:v>
                </c:pt>
                <c:pt idx="40">
                  <c:v>39.700000000000003</c:v>
                </c:pt>
                <c:pt idx="41">
                  <c:v>43.3</c:v>
                </c:pt>
                <c:pt idx="42">
                  <c:v>47</c:v>
                </c:pt>
                <c:pt idx="43">
                  <c:v>51</c:v>
                </c:pt>
                <c:pt idx="44">
                  <c:v>56</c:v>
                </c:pt>
                <c:pt idx="45">
                  <c:v>60.8</c:v>
                </c:pt>
                <c:pt idx="46">
                  <c:v>65.900000000000006</c:v>
                </c:pt>
                <c:pt idx="47">
                  <c:v>70.900000000000006</c:v>
                </c:pt>
                <c:pt idx="48">
                  <c:v>71.599999999999994</c:v>
                </c:pt>
                <c:pt idx="49">
                  <c:v>76.099999999999994</c:v>
                </c:pt>
                <c:pt idx="50">
                  <c:v>79.599999999999994</c:v>
                </c:pt>
                <c:pt idx="51">
                  <c:v>80.3</c:v>
                </c:pt>
                <c:pt idx="52" formatCode="0.00">
                  <c:v>16.53</c:v>
                </c:pt>
                <c:pt idx="53" formatCode="0.00">
                  <c:v>18.100000000000001</c:v>
                </c:pt>
                <c:pt idx="54" formatCode="0.00">
                  <c:v>19.329999999999998</c:v>
                </c:pt>
                <c:pt idx="55" formatCode="0.00">
                  <c:v>19.45</c:v>
                </c:pt>
                <c:pt idx="56" formatCode="0.00">
                  <c:v>20.67</c:v>
                </c:pt>
                <c:pt idx="57" formatCode="0.00">
                  <c:v>20.69</c:v>
                </c:pt>
                <c:pt idx="58" formatCode="0.00">
                  <c:v>21.84</c:v>
                </c:pt>
                <c:pt idx="59" formatCode="0.00">
                  <c:v>21.86</c:v>
                </c:pt>
                <c:pt idx="60" formatCode="0.00">
                  <c:v>23.02</c:v>
                </c:pt>
                <c:pt idx="61" formatCode="0.00">
                  <c:v>23.95</c:v>
                </c:pt>
                <c:pt idx="62" formatCode="0.00">
                  <c:v>24.13</c:v>
                </c:pt>
                <c:pt idx="63" formatCode="0.00">
                  <c:v>24.94</c:v>
                </c:pt>
                <c:pt idx="64" formatCode="0.00">
                  <c:v>25.14</c:v>
                </c:pt>
                <c:pt idx="65" formatCode="0.00">
                  <c:v>25.82</c:v>
                </c:pt>
                <c:pt idx="66" formatCode="0.00">
                  <c:v>26.25</c:v>
                </c:pt>
                <c:pt idx="67" formatCode="0.00">
                  <c:v>26.66</c:v>
                </c:pt>
                <c:pt idx="68" formatCode="0.00">
                  <c:v>27.44</c:v>
                </c:pt>
                <c:pt idx="69" formatCode="0.00">
                  <c:v>27.49</c:v>
                </c:pt>
                <c:pt idx="70" formatCode="0.00">
                  <c:v>28.26</c:v>
                </c:pt>
                <c:pt idx="71" formatCode="0.00">
                  <c:v>28.54</c:v>
                </c:pt>
                <c:pt idx="72" formatCode="0.00">
                  <c:v>29.57</c:v>
                </c:pt>
                <c:pt idx="73" formatCode="0.00">
                  <c:v>30.56</c:v>
                </c:pt>
                <c:pt idx="74" formatCode="0.00">
                  <c:v>31.51</c:v>
                </c:pt>
                <c:pt idx="75" formatCode="0.00">
                  <c:v>32.4</c:v>
                </c:pt>
                <c:pt idx="76" formatCode="0.00">
                  <c:v>33.26</c:v>
                </c:pt>
                <c:pt idx="77" formatCode="0.00">
                  <c:v>34.07</c:v>
                </c:pt>
              </c:numCache>
            </c:numRef>
          </c:xVal>
          <c:yVal>
            <c:numRef>
              <c:f>('Final fit'!$E$321:$E$343,'Final fit'!$E$350:$E$378,'Final fit'!$E$385:$E$410)</c:f>
              <c:numCache>
                <c:formatCode>0.0000</c:formatCode>
                <c:ptCount val="78"/>
                <c:pt idx="0">
                  <c:v>2.5165762061336E-2</c:v>
                </c:pt>
                <c:pt idx="1">
                  <c:v>8.4938865356332452E-2</c:v>
                </c:pt>
                <c:pt idx="2">
                  <c:v>0.20136314648549081</c:v>
                </c:pt>
                <c:pt idx="3">
                  <c:v>0.39333641814039377</c:v>
                </c:pt>
                <c:pt idx="4">
                  <c:v>0.679159038616855</c:v>
                </c:pt>
                <c:pt idx="5">
                  <c:v>1.5867486739968273</c:v>
                </c:pt>
                <c:pt idx="6">
                  <c:v>2.9507664386215797</c:v>
                </c:pt>
                <c:pt idx="7">
                  <c:v>4.6648794651630183</c:v>
                </c:pt>
                <c:pt idx="8">
                  <c:v>7.5358543745786664</c:v>
                </c:pt>
                <c:pt idx="9">
                  <c:v>12.136771721314066</c:v>
                </c:pt>
                <c:pt idx="10">
                  <c:v>15.903041063529551</c:v>
                </c:pt>
                <c:pt idx="11">
                  <c:v>18.83183415512104</c:v>
                </c:pt>
                <c:pt idx="12">
                  <c:v>21.120136454697192</c:v>
                </c:pt>
                <c:pt idx="13">
                  <c:v>22.955337970966529</c:v>
                </c:pt>
                <c:pt idx="14">
                  <c:v>24.479156348025874</c:v>
                </c:pt>
                <c:pt idx="15">
                  <c:v>25.794004208374552</c:v>
                </c:pt>
                <c:pt idx="16">
                  <c:v>26.975156558141922</c:v>
                </c:pt>
                <c:pt idx="17">
                  <c:v>28.080954303901944</c:v>
                </c:pt>
                <c:pt idx="18">
                  <c:v>29.160532944433985</c:v>
                </c:pt>
                <c:pt idx="19">
                  <c:v>30.260109182369241</c:v>
                </c:pt>
                <c:pt idx="20">
                  <c:v>31.429221370635652</c:v>
                </c:pt>
                <c:pt idx="21">
                  <c:v>32.728891109959697</c:v>
                </c:pt>
                <c:pt idx="22">
                  <c:v>33.605539528675259</c:v>
                </c:pt>
                <c:pt idx="23" formatCode="0.0000000">
                  <c:v>3.3526576411773688</c:v>
                </c:pt>
                <c:pt idx="24" formatCode="0.0000000">
                  <c:v>4.3018748173328811</c:v>
                </c:pt>
                <c:pt idx="25" formatCode="0.0000000">
                  <c:v>5.2227152488815962</c:v>
                </c:pt>
                <c:pt idx="26" formatCode="0.0000000">
                  <c:v>5.7926374941869252</c:v>
                </c:pt>
                <c:pt idx="27" formatCode="0.0000000">
                  <c:v>6.7584022211471337</c:v>
                </c:pt>
                <c:pt idx="28" formatCode="0.0000000">
                  <c:v>7.7299327667249775</c:v>
                </c:pt>
                <c:pt idx="29" formatCode="0.0000000">
                  <c:v>8.6938289489521843</c:v>
                </c:pt>
                <c:pt idx="30" formatCode="0.0000000">
                  <c:v>9.9188375265344533</c:v>
                </c:pt>
                <c:pt idx="31" formatCode="0.0000000">
                  <c:v>10.56013554708132</c:v>
                </c:pt>
                <c:pt idx="32" formatCode="0.0000000">
                  <c:v>11.097814542598996</c:v>
                </c:pt>
                <c:pt idx="33" formatCode="0.0000000">
                  <c:v>12.388548211692587</c:v>
                </c:pt>
                <c:pt idx="34" formatCode="0.0000000">
                  <c:v>13.675599587723108</c:v>
                </c:pt>
                <c:pt idx="35" formatCode="0.0000000">
                  <c:v>13.752897348960456</c:v>
                </c:pt>
                <c:pt idx="36" formatCode="0.0000000">
                  <c:v>15.498568909254498</c:v>
                </c:pt>
                <c:pt idx="37" formatCode="0.0000000">
                  <c:v>17.974346595022858</c:v>
                </c:pt>
                <c:pt idx="38" formatCode="0.0000000">
                  <c:v>19.997599567016824</c:v>
                </c:pt>
                <c:pt idx="39" formatCode="0.0000000">
                  <c:v>21.557099262450354</c:v>
                </c:pt>
                <c:pt idx="40" formatCode="0.0000000">
                  <c:v>22.855204457016047</c:v>
                </c:pt>
                <c:pt idx="41" formatCode="0.0000000">
                  <c:v>23.988958122528594</c:v>
                </c:pt>
                <c:pt idx="42" formatCode="0.0000000">
                  <c:v>25.025471539200666</c:v>
                </c:pt>
                <c:pt idx="43" formatCode="0.0000000">
                  <c:v>26.038874786098869</c:v>
                </c:pt>
                <c:pt idx="44" formatCode="0.0000000">
                  <c:v>27.200681965718665</c:v>
                </c:pt>
                <c:pt idx="45" formatCode="0.0000000">
                  <c:v>28.254243650190418</c:v>
                </c:pt>
                <c:pt idx="46" formatCode="0.0000000">
                  <c:v>29.355625467379237</c:v>
                </c:pt>
                <c:pt idx="47" formatCode="0.0000000">
                  <c:v>30.46385572691656</c:v>
                </c:pt>
                <c:pt idx="48" formatCode="0.0000000">
                  <c:v>30.624063978932732</c:v>
                </c:pt>
                <c:pt idx="49" formatCode="0.0000000">
                  <c:v>31.701457206266266</c:v>
                </c:pt>
                <c:pt idx="50" formatCode="0.0000000">
                  <c:v>32.618317010029671</c:v>
                </c:pt>
                <c:pt idx="51" formatCode="0.0000000">
                  <c:v>32.812712475748143</c:v>
                </c:pt>
                <c:pt idx="52" formatCode="0.0000000">
                  <c:v>9.0083966400612567</c:v>
                </c:pt>
                <c:pt idx="53" formatCode="0.0000000">
                  <c:v>10.469414662556639</c:v>
                </c:pt>
                <c:pt idx="54" formatCode="0.0000000">
                  <c:v>11.562855746904757</c:v>
                </c:pt>
                <c:pt idx="55" formatCode="0.0000000">
                  <c:v>11.666809519941911</c:v>
                </c:pt>
                <c:pt idx="56" formatCode="0.0000000">
                  <c:v>12.6945634706513</c:v>
                </c:pt>
                <c:pt idx="57" formatCode="0.0000000">
                  <c:v>12.710962032175241</c:v>
                </c:pt>
                <c:pt idx="58" formatCode="0.0000000">
                  <c:v>13.629043313178174</c:v>
                </c:pt>
                <c:pt idx="59" formatCode="0.0000000">
                  <c:v>13.644576877268808</c:v>
                </c:pt>
                <c:pt idx="60" formatCode="0.0000000">
                  <c:v>14.520291954123895</c:v>
                </c:pt>
                <c:pt idx="61" formatCode="0.0000000">
                  <c:v>15.187007985206135</c:v>
                </c:pt>
                <c:pt idx="62" formatCode="0.0000000">
                  <c:v>15.312485923183116</c:v>
                </c:pt>
                <c:pt idx="63" formatCode="0.0000000">
                  <c:v>15.863149166860673</c:v>
                </c:pt>
                <c:pt idx="64" formatCode="0.0000000">
                  <c:v>15.99564728866868</c:v>
                </c:pt>
                <c:pt idx="65" formatCode="0.0000000">
                  <c:v>16.436117187448666</c:v>
                </c:pt>
                <c:pt idx="66" formatCode="0.0000000">
                  <c:v>16.706818697535709</c:v>
                </c:pt>
                <c:pt idx="67" formatCode="0.0000000">
                  <c:v>16.95942139266532</c:v>
                </c:pt>
                <c:pt idx="68" formatCode="0.0000000">
                  <c:v>17.425560475485128</c:v>
                </c:pt>
                <c:pt idx="69" formatCode="0.0000000">
                  <c:v>17.45481106663232</c:v>
                </c:pt>
                <c:pt idx="70" formatCode="0.0000000">
                  <c:v>17.89597500848198</c:v>
                </c:pt>
                <c:pt idx="71" formatCode="0.0000000">
                  <c:v>18.052163961045252</c:v>
                </c:pt>
                <c:pt idx="72" formatCode="0.0000000">
                  <c:v>18.608095862110503</c:v>
                </c:pt>
                <c:pt idx="73" formatCode="0.0000000">
                  <c:v>19.116158351910546</c:v>
                </c:pt>
                <c:pt idx="74" formatCode="0.0000000">
                  <c:v>19.581008674897138</c:v>
                </c:pt>
                <c:pt idx="75" formatCode="0.0000000">
                  <c:v>19.997599567016824</c:v>
                </c:pt>
                <c:pt idx="76" formatCode="0.0000000">
                  <c:v>20.383835380307239</c:v>
                </c:pt>
                <c:pt idx="77" formatCode="0.0000000">
                  <c:v>20.733816047742611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A-AD42-84D2-56FC5ED55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251136"/>
        <c:crosses val="autoZero"/>
        <c:crossBetween val="midCat"/>
      </c:valAx>
      <c:valAx>
        <c:axId val="248251136"/>
        <c:scaling>
          <c:orientation val="minMax"/>
          <c:min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9842472128160948"/>
          <c:y val="0.59139088483130708"/>
          <c:w val="0.18144655461623493"/>
          <c:h val="0.25873091901122475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28726920674"/>
          <c:y val="6.5289442986293383E-2"/>
          <c:w val="0.8116917654796697"/>
          <c:h val="0.89719889180519163"/>
        </c:manualLayout>
      </c:layout>
      <c:scatterChart>
        <c:scatterStyle val="lineMarker"/>
        <c:varyColors val="0"/>
        <c:ser>
          <c:idx val="0"/>
          <c:order val="0"/>
          <c:tx>
            <c:v>Caluclated dH</c:v>
          </c:tx>
          <c:spPr>
            <a:ln w="28575">
              <a:noFill/>
            </a:ln>
          </c:spPr>
          <c:xVal>
            <c:numRef>
              <c:f>'Final fit'!$A$809:$A$818</c:f>
              <c:numCache>
                <c:formatCode>0.0000</c:formatCode>
                <c:ptCount val="10"/>
                <c:pt idx="0">
                  <c:v>74.007199999999997</c:v>
                </c:pt>
                <c:pt idx="1">
                  <c:v>74.507199999999997</c:v>
                </c:pt>
                <c:pt idx="2">
                  <c:v>75.007300000000001</c:v>
                </c:pt>
                <c:pt idx="3">
                  <c:v>75.507400000000004</c:v>
                </c:pt>
                <c:pt idx="4">
                  <c:v>76.007400000000004</c:v>
                </c:pt>
                <c:pt idx="5">
                  <c:v>76.507499999999993</c:v>
                </c:pt>
                <c:pt idx="6">
                  <c:v>77.007499999999993</c:v>
                </c:pt>
                <c:pt idx="7">
                  <c:v>77.507599999999996</c:v>
                </c:pt>
                <c:pt idx="8">
                  <c:v>78.0077</c:v>
                </c:pt>
                <c:pt idx="9">
                  <c:v>78.5077</c:v>
                </c:pt>
              </c:numCache>
            </c:numRef>
          </c:xVal>
          <c:yVal>
            <c:numRef>
              <c:f>'Final fit'!$E$809:$E$818</c:f>
              <c:numCache>
                <c:formatCode>0.0000</c:formatCode>
                <c:ptCount val="10"/>
                <c:pt idx="0">
                  <c:v>14434.593078968241</c:v>
                </c:pt>
                <c:pt idx="1">
                  <c:v>14428.23830736984</c:v>
                </c:pt>
                <c:pt idx="2">
                  <c:v>14421.617587347246</c:v>
                </c:pt>
                <c:pt idx="3">
                  <c:v>14414.933310030749</c:v>
                </c:pt>
                <c:pt idx="4">
                  <c:v>14408.087883841017</c:v>
                </c:pt>
                <c:pt idx="5">
                  <c:v>14401.074169475927</c:v>
                </c:pt>
                <c:pt idx="6">
                  <c:v>14393.897695508556</c:v>
                </c:pt>
                <c:pt idx="7">
                  <c:v>14386.651200066688</c:v>
                </c:pt>
                <c:pt idx="8">
                  <c:v>14379.136964198844</c:v>
                </c:pt>
                <c:pt idx="9">
                  <c:v>14371.557286088742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C-744A-A3BC-CBA06DED9858}"/>
            </c:ext>
          </c:extLst>
        </c:ser>
        <c:ser>
          <c:idx val="1"/>
          <c:order val="1"/>
          <c:tx>
            <c:strRef>
              <c:f>'Final fit'!$A$807</c:f>
              <c:strCache>
                <c:ptCount val="1"/>
                <c:pt idx="0">
                  <c:v>Chen 1978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fit'!$A$809:$A$818</c:f>
              <c:numCache>
                <c:formatCode>0.0000</c:formatCode>
                <c:ptCount val="10"/>
                <c:pt idx="0">
                  <c:v>74.007199999999997</c:v>
                </c:pt>
                <c:pt idx="1">
                  <c:v>74.507199999999997</c:v>
                </c:pt>
                <c:pt idx="2">
                  <c:v>75.007300000000001</c:v>
                </c:pt>
                <c:pt idx="3">
                  <c:v>75.507400000000004</c:v>
                </c:pt>
                <c:pt idx="4">
                  <c:v>76.007400000000004</c:v>
                </c:pt>
                <c:pt idx="5">
                  <c:v>76.507499999999993</c:v>
                </c:pt>
                <c:pt idx="6">
                  <c:v>77.007499999999993</c:v>
                </c:pt>
                <c:pt idx="7">
                  <c:v>77.507599999999996</c:v>
                </c:pt>
                <c:pt idx="8">
                  <c:v>78.0077</c:v>
                </c:pt>
                <c:pt idx="9">
                  <c:v>78.5077</c:v>
                </c:pt>
              </c:numCache>
            </c:numRef>
          </c:xVal>
          <c:yVal>
            <c:numRef>
              <c:f>'Final fit'!$C$809:$C$818</c:f>
              <c:numCache>
                <c:formatCode>0.0000</c:formatCode>
                <c:ptCount val="10"/>
                <c:pt idx="0">
                  <c:v>7872.0999999999995</c:v>
                </c:pt>
                <c:pt idx="1">
                  <c:v>7866.9000000000005</c:v>
                </c:pt>
                <c:pt idx="2">
                  <c:v>7861.4</c:v>
                </c:pt>
                <c:pt idx="3">
                  <c:v>7855.6</c:v>
                </c:pt>
                <c:pt idx="4">
                  <c:v>7849.5999999999995</c:v>
                </c:pt>
                <c:pt idx="5">
                  <c:v>7843.2000000000007</c:v>
                </c:pt>
                <c:pt idx="6">
                  <c:v>7836.5999999999995</c:v>
                </c:pt>
                <c:pt idx="7">
                  <c:v>7829.7</c:v>
                </c:pt>
                <c:pt idx="8">
                  <c:v>7822.4</c:v>
                </c:pt>
                <c:pt idx="9">
                  <c:v>7814.7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3C-744A-A3BC-CBA06DED9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248251136"/>
        <c:crosses val="autoZero"/>
        <c:crossBetween val="midCat"/>
      </c:valAx>
      <c:valAx>
        <c:axId val="248251136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632979475279959"/>
          <c:y val="0.10882894146162837"/>
          <c:w val="0.16708900188494394"/>
          <c:h val="0.12953290210901813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30177918421"/>
          <c:y val="6.866925262310461E-2"/>
          <c:w val="0.8116917654796697"/>
          <c:h val="0.89719889180519163"/>
        </c:manualLayout>
      </c:layout>
      <c:scatterChart>
        <c:scatterStyle val="lineMarker"/>
        <c:varyColors val="0"/>
        <c:ser>
          <c:idx val="3"/>
          <c:order val="0"/>
          <c:tx>
            <c:v>Calculated Sub_P</c:v>
          </c:tx>
          <c:spPr>
            <a:ln w="28575">
              <a:noFill/>
            </a:ln>
          </c:spPr>
          <c:xVal>
            <c:numRef>
              <c:f>Plots!$R$3:$R$366</c:f>
              <c:numCache>
                <c:formatCode>0.00000000</c:formatCode>
                <c:ptCount val="364"/>
                <c:pt idx="0">
                  <c:v>74.660300000000007</c:v>
                </c:pt>
                <c:pt idx="1">
                  <c:v>74.922300000000007</c:v>
                </c:pt>
                <c:pt idx="2">
                  <c:v>75.131299999999996</c:v>
                </c:pt>
                <c:pt idx="3">
                  <c:v>75.394300000000001</c:v>
                </c:pt>
                <c:pt idx="4">
                  <c:v>75.638400000000004</c:v>
                </c:pt>
                <c:pt idx="5">
                  <c:v>75.892399999999995</c:v>
                </c:pt>
                <c:pt idx="6">
                  <c:v>76.157399999999996</c:v>
                </c:pt>
                <c:pt idx="7">
                  <c:v>76.390500000000003</c:v>
                </c:pt>
                <c:pt idx="8">
                  <c:v>76.632499999999993</c:v>
                </c:pt>
                <c:pt idx="9">
                  <c:v>76.896500000000003</c:v>
                </c:pt>
                <c:pt idx="10">
                  <c:v>77.158600000000007</c:v>
                </c:pt>
                <c:pt idx="11">
                  <c:v>77.403599999999997</c:v>
                </c:pt>
                <c:pt idx="12">
                  <c:v>77.664599999999993</c:v>
                </c:pt>
                <c:pt idx="13">
                  <c:v>77.947699999999998</c:v>
                </c:pt>
                <c:pt idx="14">
                  <c:v>78.206699999999998</c:v>
                </c:pt>
                <c:pt idx="15">
                  <c:v>78.511700000000005</c:v>
                </c:pt>
                <c:pt idx="16">
                  <c:v>78.779700000000005</c:v>
                </c:pt>
                <c:pt idx="17">
                  <c:v>79.024799999999999</c:v>
                </c:pt>
                <c:pt idx="18">
                  <c:v>79.268799999999999</c:v>
                </c:pt>
                <c:pt idx="19">
                  <c:v>79.535799999999995</c:v>
                </c:pt>
                <c:pt idx="20">
                  <c:v>79.800899999999999</c:v>
                </c:pt>
                <c:pt idx="21">
                  <c:v>80.046899999999994</c:v>
                </c:pt>
                <c:pt idx="22">
                  <c:v>80.299899999999994</c:v>
                </c:pt>
                <c:pt idx="23">
                  <c:v>80.606999999999999</c:v>
                </c:pt>
                <c:pt idx="24">
                  <c:v>80.924000000000007</c:v>
                </c:pt>
                <c:pt idx="25">
                  <c:v>81.209999999999994</c:v>
                </c:pt>
                <c:pt idx="26">
                  <c:v>81.467100000000002</c:v>
                </c:pt>
                <c:pt idx="27">
                  <c:v>81.705100000000002</c:v>
                </c:pt>
                <c:pt idx="28">
                  <c:v>81.944100000000006</c:v>
                </c:pt>
                <c:pt idx="29">
                  <c:v>82.186099999999996</c:v>
                </c:pt>
                <c:pt idx="30">
                  <c:v>82.3142</c:v>
                </c:pt>
                <c:pt idx="31">
                  <c:v>82.568200000000004</c:v>
                </c:pt>
                <c:pt idx="32">
                  <c:v>82.8232</c:v>
                </c:pt>
                <c:pt idx="33">
                  <c:v>83.203299999999999</c:v>
                </c:pt>
                <c:pt idx="34">
                  <c:v>83.461299999999994</c:v>
                </c:pt>
                <c:pt idx="35">
                  <c:v>83.709299999999999</c:v>
                </c:pt>
                <c:pt idx="36">
                  <c:v>83.740300000000005</c:v>
                </c:pt>
                <c:pt idx="37">
                  <c:v>83.771299999999997</c:v>
                </c:pt>
                <c:pt idx="38">
                  <c:v>83.812299999999993</c:v>
                </c:pt>
                <c:pt idx="39">
                  <c:v>83.737300000000005</c:v>
                </c:pt>
                <c:pt idx="40">
                  <c:v>83.674300000000002</c:v>
                </c:pt>
                <c:pt idx="41">
                  <c:v>83.674300000000002</c:v>
                </c:pt>
                <c:pt idx="42">
                  <c:v>83.664299999999997</c:v>
                </c:pt>
                <c:pt idx="43">
                  <c:v>83.603300000000004</c:v>
                </c:pt>
                <c:pt idx="44">
                  <c:v>83.6023</c:v>
                </c:pt>
                <c:pt idx="45">
                  <c:v>83.573300000000003</c:v>
                </c:pt>
                <c:pt idx="46">
                  <c:v>83.504300000000001</c:v>
                </c:pt>
                <c:pt idx="47">
                  <c:v>83.484300000000005</c:v>
                </c:pt>
                <c:pt idx="48">
                  <c:v>83.368300000000005</c:v>
                </c:pt>
                <c:pt idx="49">
                  <c:v>83.302300000000002</c:v>
                </c:pt>
                <c:pt idx="50">
                  <c:v>83.2423</c:v>
                </c:pt>
                <c:pt idx="51">
                  <c:v>83.143299999999996</c:v>
                </c:pt>
                <c:pt idx="52">
                  <c:v>83.131299999999996</c:v>
                </c:pt>
                <c:pt idx="53">
                  <c:v>83.131299999999996</c:v>
                </c:pt>
                <c:pt idx="54">
                  <c:v>82.996200000000002</c:v>
                </c:pt>
                <c:pt idx="55">
                  <c:v>82.852199999999996</c:v>
                </c:pt>
                <c:pt idx="56">
                  <c:v>82.678200000000004</c:v>
                </c:pt>
                <c:pt idx="57">
                  <c:v>82.544200000000004</c:v>
                </c:pt>
                <c:pt idx="58">
                  <c:v>82.234200000000001</c:v>
                </c:pt>
                <c:pt idx="59">
                  <c:v>81.954099999999997</c:v>
                </c:pt>
                <c:pt idx="60">
                  <c:v>81.892099999999999</c:v>
                </c:pt>
                <c:pt idx="61">
                  <c:v>81.735100000000003</c:v>
                </c:pt>
                <c:pt idx="62">
                  <c:v>81.518100000000004</c:v>
                </c:pt>
                <c:pt idx="63">
                  <c:v>81.517099999999999</c:v>
                </c:pt>
                <c:pt idx="64">
                  <c:v>81.517099999999999</c:v>
                </c:pt>
                <c:pt idx="65">
                  <c:v>81.515100000000004</c:v>
                </c:pt>
                <c:pt idx="66">
                  <c:v>81.266999999999996</c:v>
                </c:pt>
                <c:pt idx="67">
                  <c:v>80.995999999999995</c:v>
                </c:pt>
                <c:pt idx="68">
                  <c:v>80.748000000000005</c:v>
                </c:pt>
                <c:pt idx="69">
                  <c:v>80.431899999999999</c:v>
                </c:pt>
                <c:pt idx="70">
                  <c:v>80.2179</c:v>
                </c:pt>
                <c:pt idx="71">
                  <c:v>79.997900000000001</c:v>
                </c:pt>
                <c:pt idx="72">
                  <c:v>79.997900000000001</c:v>
                </c:pt>
                <c:pt idx="73">
                  <c:v>79.671899999999994</c:v>
                </c:pt>
                <c:pt idx="74">
                  <c:v>79.640900000000002</c:v>
                </c:pt>
                <c:pt idx="75">
                  <c:v>79.638900000000007</c:v>
                </c:pt>
                <c:pt idx="76">
                  <c:v>79.634799999999998</c:v>
                </c:pt>
                <c:pt idx="77">
                  <c:v>79.470799999999997</c:v>
                </c:pt>
                <c:pt idx="78">
                  <c:v>79.127799999999993</c:v>
                </c:pt>
                <c:pt idx="79">
                  <c:v>79.127799999999993</c:v>
                </c:pt>
                <c:pt idx="80">
                  <c:v>78.883799999999994</c:v>
                </c:pt>
                <c:pt idx="81">
                  <c:v>78.6267</c:v>
                </c:pt>
                <c:pt idx="82">
                  <c:v>78.302700000000002</c:v>
                </c:pt>
                <c:pt idx="83">
                  <c:v>78.040700000000001</c:v>
                </c:pt>
                <c:pt idx="84">
                  <c:v>77.993700000000004</c:v>
                </c:pt>
                <c:pt idx="85">
                  <c:v>77.736599999999996</c:v>
                </c:pt>
                <c:pt idx="86">
                  <c:v>77.729600000000005</c:v>
                </c:pt>
                <c:pt idx="87">
                  <c:v>77.579599999999999</c:v>
                </c:pt>
                <c:pt idx="88">
                  <c:v>77.579599999999999</c:v>
                </c:pt>
                <c:pt idx="89">
                  <c:v>77.354600000000005</c:v>
                </c:pt>
                <c:pt idx="90">
                  <c:v>77.3536</c:v>
                </c:pt>
                <c:pt idx="91">
                  <c:v>77.3536</c:v>
                </c:pt>
                <c:pt idx="92">
                  <c:v>77.168599999999998</c:v>
                </c:pt>
                <c:pt idx="93">
                  <c:v>77.168599999999998</c:v>
                </c:pt>
                <c:pt idx="94">
                  <c:v>76.957499999999996</c:v>
                </c:pt>
                <c:pt idx="95">
                  <c:v>76.901499999999999</c:v>
                </c:pt>
                <c:pt idx="96">
                  <c:v>76.774500000000003</c:v>
                </c:pt>
                <c:pt idx="97">
                  <c:v>76.641499999999994</c:v>
                </c:pt>
                <c:pt idx="98">
                  <c:v>76.436499999999995</c:v>
                </c:pt>
                <c:pt idx="99">
                  <c:v>76.418499999999995</c:v>
                </c:pt>
                <c:pt idx="100">
                  <c:v>76.417500000000004</c:v>
                </c:pt>
                <c:pt idx="101">
                  <c:v>76.402500000000003</c:v>
                </c:pt>
                <c:pt idx="102">
                  <c:v>76.257400000000004</c:v>
                </c:pt>
                <c:pt idx="103">
                  <c:v>75.987399999999994</c:v>
                </c:pt>
                <c:pt idx="104">
                  <c:v>75.517399999999995</c:v>
                </c:pt>
                <c:pt idx="105">
                  <c:v>75.175299999999993</c:v>
                </c:pt>
                <c:pt idx="106">
                  <c:v>75.085300000000004</c:v>
                </c:pt>
                <c:pt idx="107">
                  <c:v>75.072299999999998</c:v>
                </c:pt>
                <c:pt idx="108">
                  <c:v>74.965299999999999</c:v>
                </c:pt>
                <c:pt idx="109">
                  <c:v>74.965299999999999</c:v>
                </c:pt>
                <c:pt idx="110">
                  <c:v>62.822800000000001</c:v>
                </c:pt>
                <c:pt idx="111">
                  <c:v>63.3979</c:v>
                </c:pt>
                <c:pt idx="112">
                  <c:v>63.419899999999998</c:v>
                </c:pt>
                <c:pt idx="113">
                  <c:v>63.453899999999997</c:v>
                </c:pt>
                <c:pt idx="114">
                  <c:v>63.634900000000002</c:v>
                </c:pt>
                <c:pt idx="115">
                  <c:v>63.851900000000001</c:v>
                </c:pt>
                <c:pt idx="116">
                  <c:v>64.221999999999994</c:v>
                </c:pt>
                <c:pt idx="117">
                  <c:v>64.42</c:v>
                </c:pt>
                <c:pt idx="118">
                  <c:v>64.53</c:v>
                </c:pt>
                <c:pt idx="119">
                  <c:v>64.941100000000006</c:v>
                </c:pt>
                <c:pt idx="120">
                  <c:v>65.302099999999996</c:v>
                </c:pt>
                <c:pt idx="121">
                  <c:v>65.630099999999999</c:v>
                </c:pt>
                <c:pt idx="122">
                  <c:v>65.679199999999994</c:v>
                </c:pt>
                <c:pt idx="123">
                  <c:v>65.737200000000001</c:v>
                </c:pt>
                <c:pt idx="124">
                  <c:v>66.071200000000005</c:v>
                </c:pt>
                <c:pt idx="125">
                  <c:v>66.175200000000004</c:v>
                </c:pt>
                <c:pt idx="126">
                  <c:v>66.643299999999996</c:v>
                </c:pt>
                <c:pt idx="127">
                  <c:v>66.701300000000003</c:v>
                </c:pt>
                <c:pt idx="128">
                  <c:v>66.811300000000003</c:v>
                </c:pt>
                <c:pt idx="129">
                  <c:v>67.056299999999993</c:v>
                </c:pt>
                <c:pt idx="130">
                  <c:v>67.181299999999993</c:v>
                </c:pt>
                <c:pt idx="131">
                  <c:v>67.2423</c:v>
                </c:pt>
                <c:pt idx="132">
                  <c:v>67.807400000000001</c:v>
                </c:pt>
                <c:pt idx="133">
                  <c:v>68.0565</c:v>
                </c:pt>
                <c:pt idx="134">
                  <c:v>68.097499999999997</c:v>
                </c:pt>
                <c:pt idx="135">
                  <c:v>68.219499999999996</c:v>
                </c:pt>
                <c:pt idx="136">
                  <c:v>68.293499999999995</c:v>
                </c:pt>
                <c:pt idx="137">
                  <c:v>68.3095</c:v>
                </c:pt>
                <c:pt idx="138">
                  <c:v>68.570499999999996</c:v>
                </c:pt>
                <c:pt idx="139">
                  <c:v>68.635499999999993</c:v>
                </c:pt>
                <c:pt idx="140">
                  <c:v>68.949600000000004</c:v>
                </c:pt>
                <c:pt idx="141">
                  <c:v>69.139600000000002</c:v>
                </c:pt>
                <c:pt idx="142">
                  <c:v>69.490600000000001</c:v>
                </c:pt>
                <c:pt idx="143">
                  <c:v>69.562600000000003</c:v>
                </c:pt>
                <c:pt idx="144">
                  <c:v>69.653599999999997</c:v>
                </c:pt>
                <c:pt idx="145">
                  <c:v>70.233699999999999</c:v>
                </c:pt>
                <c:pt idx="146">
                  <c:v>70.590800000000002</c:v>
                </c:pt>
                <c:pt idx="147">
                  <c:v>70.767799999999994</c:v>
                </c:pt>
                <c:pt idx="148">
                  <c:v>70.823800000000006</c:v>
                </c:pt>
                <c:pt idx="149">
                  <c:v>71.366900000000001</c:v>
                </c:pt>
                <c:pt idx="150">
                  <c:v>71.5839</c:v>
                </c:pt>
                <c:pt idx="151">
                  <c:v>71.745900000000006</c:v>
                </c:pt>
                <c:pt idx="152">
                  <c:v>72.0749</c:v>
                </c:pt>
                <c:pt idx="153">
                  <c:v>72.537999999999997</c:v>
                </c:pt>
                <c:pt idx="154">
                  <c:v>72.846000000000004</c:v>
                </c:pt>
                <c:pt idx="155">
                  <c:v>73.036100000000005</c:v>
                </c:pt>
                <c:pt idx="156">
                  <c:v>73.739099999999993</c:v>
                </c:pt>
                <c:pt idx="157">
                  <c:v>74.128200000000007</c:v>
                </c:pt>
                <c:pt idx="158">
                  <c:v>74.163200000000003</c:v>
                </c:pt>
                <c:pt idx="159">
                  <c:v>74.343199999999996</c:v>
                </c:pt>
                <c:pt idx="160">
                  <c:v>74.734300000000005</c:v>
                </c:pt>
                <c:pt idx="161">
                  <c:v>75.197299999999998</c:v>
                </c:pt>
                <c:pt idx="162">
                  <c:v>75.298299999999998</c:v>
                </c:pt>
                <c:pt idx="163">
                  <c:v>75.439400000000006</c:v>
                </c:pt>
                <c:pt idx="164">
                  <c:v>77.102599999999995</c:v>
                </c:pt>
                <c:pt idx="165">
                  <c:v>77.461600000000004</c:v>
                </c:pt>
                <c:pt idx="166">
                  <c:v>78.202699999999993</c:v>
                </c:pt>
                <c:pt idx="167">
                  <c:v>78.410700000000006</c:v>
                </c:pt>
                <c:pt idx="168">
                  <c:v>79.119799999999998</c:v>
                </c:pt>
                <c:pt idx="169">
                  <c:v>79.136799999999994</c:v>
                </c:pt>
                <c:pt idx="170">
                  <c:v>79.478800000000007</c:v>
                </c:pt>
                <c:pt idx="171">
                  <c:v>79.570800000000006</c:v>
                </c:pt>
                <c:pt idx="172">
                  <c:v>80.038899999999998</c:v>
                </c:pt>
                <c:pt idx="173">
                  <c:v>80.197900000000004</c:v>
                </c:pt>
                <c:pt idx="174">
                  <c:v>80.413899999999998</c:v>
                </c:pt>
                <c:pt idx="175">
                  <c:v>80.659000000000006</c:v>
                </c:pt>
                <c:pt idx="176">
                  <c:v>80.745000000000005</c:v>
                </c:pt>
                <c:pt idx="177">
                  <c:v>80.914000000000001</c:v>
                </c:pt>
                <c:pt idx="178">
                  <c:v>80.948999999999998</c:v>
                </c:pt>
                <c:pt idx="179">
                  <c:v>81.042000000000002</c:v>
                </c:pt>
                <c:pt idx="180">
                  <c:v>81.076999999999998</c:v>
                </c:pt>
                <c:pt idx="181">
                  <c:v>81.134</c:v>
                </c:pt>
                <c:pt idx="182">
                  <c:v>81.210999999999999</c:v>
                </c:pt>
                <c:pt idx="183">
                  <c:v>81.210999999999999</c:v>
                </c:pt>
                <c:pt idx="184">
                  <c:v>81.248000000000005</c:v>
                </c:pt>
                <c:pt idx="185">
                  <c:v>81.34</c:v>
                </c:pt>
                <c:pt idx="186">
                  <c:v>81.343000000000004</c:v>
                </c:pt>
                <c:pt idx="187">
                  <c:v>81.525099999999995</c:v>
                </c:pt>
                <c:pt idx="188">
                  <c:v>81.655100000000004</c:v>
                </c:pt>
                <c:pt idx="189">
                  <c:v>81.823099999999997</c:v>
                </c:pt>
                <c:pt idx="190">
                  <c:v>81.943100000000001</c:v>
                </c:pt>
                <c:pt idx="191">
                  <c:v>82.020099999999999</c:v>
                </c:pt>
                <c:pt idx="192">
                  <c:v>82.085099999999997</c:v>
                </c:pt>
                <c:pt idx="193">
                  <c:v>82.208100000000002</c:v>
                </c:pt>
                <c:pt idx="194">
                  <c:v>82.315200000000004</c:v>
                </c:pt>
                <c:pt idx="195">
                  <c:v>82.508200000000002</c:v>
                </c:pt>
                <c:pt idx="196">
                  <c:v>82.618200000000002</c:v>
                </c:pt>
                <c:pt idx="197">
                  <c:v>82.672200000000004</c:v>
                </c:pt>
                <c:pt idx="198">
                  <c:v>82.6952</c:v>
                </c:pt>
                <c:pt idx="199">
                  <c:v>82.774199999999993</c:v>
                </c:pt>
                <c:pt idx="200">
                  <c:v>82.933199999999999</c:v>
                </c:pt>
                <c:pt idx="201">
                  <c:v>83.024199999999993</c:v>
                </c:pt>
                <c:pt idx="202">
                  <c:v>83.155299999999997</c:v>
                </c:pt>
                <c:pt idx="203">
                  <c:v>83.344300000000004</c:v>
                </c:pt>
                <c:pt idx="204">
                  <c:v>83.437299999999993</c:v>
                </c:pt>
                <c:pt idx="205">
                  <c:v>83.559299999999993</c:v>
                </c:pt>
                <c:pt idx="206">
                  <c:v>83.570300000000003</c:v>
                </c:pt>
                <c:pt idx="207">
                  <c:v>83.635300000000001</c:v>
                </c:pt>
                <c:pt idx="208">
                  <c:v>83.641300000000001</c:v>
                </c:pt>
                <c:pt idx="209">
                  <c:v>83.647300000000001</c:v>
                </c:pt>
                <c:pt idx="210">
                  <c:v>83.654300000000006</c:v>
                </c:pt>
                <c:pt idx="211">
                  <c:v>83.660300000000007</c:v>
                </c:pt>
                <c:pt idx="212">
                  <c:v>83.666300000000007</c:v>
                </c:pt>
                <c:pt idx="213">
                  <c:v>83.672300000000007</c:v>
                </c:pt>
                <c:pt idx="214">
                  <c:v>83.683300000000003</c:v>
                </c:pt>
                <c:pt idx="215">
                  <c:v>83.689300000000003</c:v>
                </c:pt>
                <c:pt idx="216">
                  <c:v>83.699299999999994</c:v>
                </c:pt>
                <c:pt idx="217">
                  <c:v>83.704300000000003</c:v>
                </c:pt>
                <c:pt idx="218">
                  <c:v>83.707300000000004</c:v>
                </c:pt>
                <c:pt idx="219">
                  <c:v>83.709299999999999</c:v>
                </c:pt>
                <c:pt idx="220">
                  <c:v>83.711299999999994</c:v>
                </c:pt>
                <c:pt idx="221">
                  <c:v>83.717299999999994</c:v>
                </c:pt>
                <c:pt idx="222">
                  <c:v>83.719300000000004</c:v>
                </c:pt>
                <c:pt idx="223">
                  <c:v>83.723299999999995</c:v>
                </c:pt>
                <c:pt idx="224">
                  <c:v>83.729299999999995</c:v>
                </c:pt>
                <c:pt idx="225">
                  <c:v>83.7333</c:v>
                </c:pt>
                <c:pt idx="226">
                  <c:v>83.7423</c:v>
                </c:pt>
                <c:pt idx="227">
                  <c:v>83.743300000000005</c:v>
                </c:pt>
                <c:pt idx="228">
                  <c:v>83.7453</c:v>
                </c:pt>
                <c:pt idx="229">
                  <c:v>83.7453</c:v>
                </c:pt>
                <c:pt idx="230">
                  <c:v>83.746300000000005</c:v>
                </c:pt>
                <c:pt idx="231">
                  <c:v>83.7483</c:v>
                </c:pt>
                <c:pt idx="232">
                  <c:v>83.7483</c:v>
                </c:pt>
                <c:pt idx="233">
                  <c:v>83.751300000000001</c:v>
                </c:pt>
                <c:pt idx="234">
                  <c:v>83.752300000000005</c:v>
                </c:pt>
                <c:pt idx="235">
                  <c:v>83.753299999999996</c:v>
                </c:pt>
                <c:pt idx="236">
                  <c:v>83.754300000000001</c:v>
                </c:pt>
                <c:pt idx="237">
                  <c:v>83.754300000000001</c:v>
                </c:pt>
                <c:pt idx="238">
                  <c:v>83.754300000000001</c:v>
                </c:pt>
                <c:pt idx="239">
                  <c:v>83.754300000000001</c:v>
                </c:pt>
                <c:pt idx="240">
                  <c:v>83.755300000000005</c:v>
                </c:pt>
                <c:pt idx="241">
                  <c:v>83.755300000000005</c:v>
                </c:pt>
                <c:pt idx="242">
                  <c:v>83.755300000000005</c:v>
                </c:pt>
                <c:pt idx="243">
                  <c:v>71.691400000000002</c:v>
                </c:pt>
                <c:pt idx="244">
                  <c:v>71.691400000000002</c:v>
                </c:pt>
                <c:pt idx="245">
                  <c:v>71.897300000000001</c:v>
                </c:pt>
                <c:pt idx="246">
                  <c:v>71.897300000000001</c:v>
                </c:pt>
                <c:pt idx="247">
                  <c:v>71.897300000000001</c:v>
                </c:pt>
                <c:pt idx="248">
                  <c:v>73.540599999999998</c:v>
                </c:pt>
                <c:pt idx="249">
                  <c:v>75.2791</c:v>
                </c:pt>
                <c:pt idx="250">
                  <c:v>75.0749</c:v>
                </c:pt>
                <c:pt idx="251">
                  <c:v>75.177000000000007</c:v>
                </c:pt>
                <c:pt idx="252">
                  <c:v>77.214399999999998</c:v>
                </c:pt>
                <c:pt idx="253">
                  <c:v>77.214399999999998</c:v>
                </c:pt>
                <c:pt idx="254">
                  <c:v>81.5702</c:v>
                </c:pt>
                <c:pt idx="255">
                  <c:v>81.5702</c:v>
                </c:pt>
                <c:pt idx="256">
                  <c:v>81.671099999999996</c:v>
                </c:pt>
                <c:pt idx="257">
                  <c:v>83.486500000000007</c:v>
                </c:pt>
                <c:pt idx="258">
                  <c:v>83.687899999999999</c:v>
                </c:pt>
                <c:pt idx="259">
                  <c:v>83.687899999999999</c:v>
                </c:pt>
                <c:pt idx="260">
                  <c:v>83.587199999999996</c:v>
                </c:pt>
                <c:pt idx="261">
                  <c:v>81.5702</c:v>
                </c:pt>
                <c:pt idx="262">
                  <c:v>77.316100000000006</c:v>
                </c:pt>
                <c:pt idx="263">
                  <c:v>71.588399999999993</c:v>
                </c:pt>
                <c:pt idx="264">
                  <c:v>77.316100000000006</c:v>
                </c:pt>
                <c:pt idx="265">
                  <c:v>77.316100000000006</c:v>
                </c:pt>
                <c:pt idx="266">
                  <c:v>69.812399999999997</c:v>
                </c:pt>
                <c:pt idx="267">
                  <c:v>70.926199999999994</c:v>
                </c:pt>
                <c:pt idx="268">
                  <c:v>71.660499999999999</c:v>
                </c:pt>
                <c:pt idx="269">
                  <c:v>72.364400000000003</c:v>
                </c:pt>
                <c:pt idx="270">
                  <c:v>73.440100000000001</c:v>
                </c:pt>
                <c:pt idx="271">
                  <c:v>73.881699999999995</c:v>
                </c:pt>
                <c:pt idx="272">
                  <c:v>75.309700000000007</c:v>
                </c:pt>
                <c:pt idx="273">
                  <c:v>75.325999999999993</c:v>
                </c:pt>
                <c:pt idx="274">
                  <c:v>76.900099999999995</c:v>
                </c:pt>
                <c:pt idx="275">
                  <c:v>76.956100000000006</c:v>
                </c:pt>
                <c:pt idx="276">
                  <c:v>77.131100000000004</c:v>
                </c:pt>
                <c:pt idx="277">
                  <c:v>78.186400000000006</c:v>
                </c:pt>
                <c:pt idx="278">
                  <c:v>79.553899999999999</c:v>
                </c:pt>
                <c:pt idx="279">
                  <c:v>79.594399999999993</c:v>
                </c:pt>
                <c:pt idx="280">
                  <c:v>80.864999999999995</c:v>
                </c:pt>
                <c:pt idx="281">
                  <c:v>82.278700000000001</c:v>
                </c:pt>
                <c:pt idx="282">
                  <c:v>82.572199999999995</c:v>
                </c:pt>
                <c:pt idx="283">
                  <c:v>38.709499999999998</c:v>
                </c:pt>
                <c:pt idx="284">
                  <c:v>41.874000000000002</c:v>
                </c:pt>
                <c:pt idx="285">
                  <c:v>42.772100000000002</c:v>
                </c:pt>
                <c:pt idx="286">
                  <c:v>43.163200000000003</c:v>
                </c:pt>
                <c:pt idx="287">
                  <c:v>44.018300000000004</c:v>
                </c:pt>
                <c:pt idx="288">
                  <c:v>44.810400000000001</c:v>
                </c:pt>
                <c:pt idx="289">
                  <c:v>45.4955</c:v>
                </c:pt>
                <c:pt idx="290">
                  <c:v>45.932600000000001</c:v>
                </c:pt>
                <c:pt idx="291">
                  <c:v>47.742800000000003</c:v>
                </c:pt>
                <c:pt idx="292">
                  <c:v>47.848799999999997</c:v>
                </c:pt>
                <c:pt idx="293">
                  <c:v>50.022100000000002</c:v>
                </c:pt>
                <c:pt idx="294">
                  <c:v>52.4925</c:v>
                </c:pt>
                <c:pt idx="295">
                  <c:v>56.613</c:v>
                </c:pt>
                <c:pt idx="296">
                  <c:v>58.100200000000001</c:v>
                </c:pt>
                <c:pt idx="297">
                  <c:v>58.813299999999998</c:v>
                </c:pt>
                <c:pt idx="298">
                  <c:v>59.448399999999999</c:v>
                </c:pt>
                <c:pt idx="299">
                  <c:v>61.526600000000002</c:v>
                </c:pt>
                <c:pt idx="300">
                  <c:v>62.5578</c:v>
                </c:pt>
                <c:pt idx="301">
                  <c:v>63.561900000000001</c:v>
                </c:pt>
                <c:pt idx="302">
                  <c:v>63.759900000000002</c:v>
                </c:pt>
                <c:pt idx="303">
                  <c:v>64.317999999999998</c:v>
                </c:pt>
                <c:pt idx="304">
                  <c:v>64.643000000000001</c:v>
                </c:pt>
                <c:pt idx="305">
                  <c:v>65.086100000000002</c:v>
                </c:pt>
                <c:pt idx="306">
                  <c:v>65.808199999999999</c:v>
                </c:pt>
                <c:pt idx="307">
                  <c:v>66.184200000000004</c:v>
                </c:pt>
                <c:pt idx="308">
                  <c:v>66.592299999999994</c:v>
                </c:pt>
                <c:pt idx="309">
                  <c:v>66.783299999999997</c:v>
                </c:pt>
                <c:pt idx="310">
                  <c:v>67.403400000000005</c:v>
                </c:pt>
                <c:pt idx="311">
                  <c:v>67.741399999999999</c:v>
                </c:pt>
                <c:pt idx="312">
                  <c:v>67.998400000000004</c:v>
                </c:pt>
                <c:pt idx="313">
                  <c:v>68.112499999999997</c:v>
                </c:pt>
                <c:pt idx="314">
                  <c:v>68.649500000000003</c:v>
                </c:pt>
                <c:pt idx="315">
                  <c:v>69.2256</c:v>
                </c:pt>
                <c:pt idx="316">
                  <c:v>69.566599999999994</c:v>
                </c:pt>
                <c:pt idx="317">
                  <c:v>69.873699999999999</c:v>
                </c:pt>
                <c:pt idx="318">
                  <c:v>69.892700000000005</c:v>
                </c:pt>
                <c:pt idx="319">
                  <c:v>70.292699999999996</c:v>
                </c:pt>
                <c:pt idx="320">
                  <c:v>70.6798</c:v>
                </c:pt>
                <c:pt idx="321">
                  <c:v>71.197800000000001</c:v>
                </c:pt>
                <c:pt idx="322">
                  <c:v>71.5959</c:v>
                </c:pt>
                <c:pt idx="323">
                  <c:v>72.019900000000007</c:v>
                </c:pt>
                <c:pt idx="324">
                  <c:v>72.725999999999999</c:v>
                </c:pt>
                <c:pt idx="325">
                  <c:v>73.145099999999999</c:v>
                </c:pt>
                <c:pt idx="326">
                  <c:v>74.007199999999997</c:v>
                </c:pt>
                <c:pt idx="327">
                  <c:v>74.293199999999999</c:v>
                </c:pt>
                <c:pt idx="328">
                  <c:v>74.6203</c:v>
                </c:pt>
                <c:pt idx="329">
                  <c:v>75.390299999999996</c:v>
                </c:pt>
                <c:pt idx="330">
                  <c:v>75.923400000000001</c:v>
                </c:pt>
                <c:pt idx="331">
                  <c:v>76.233400000000003</c:v>
                </c:pt>
                <c:pt idx="332">
                  <c:v>76.451499999999996</c:v>
                </c:pt>
                <c:pt idx="333">
                  <c:v>76.991500000000002</c:v>
                </c:pt>
                <c:pt idx="334">
                  <c:v>77.470600000000005</c:v>
                </c:pt>
                <c:pt idx="335">
                  <c:v>77.899600000000007</c:v>
                </c:pt>
                <c:pt idx="336">
                  <c:v>78.406700000000001</c:v>
                </c:pt>
                <c:pt idx="337">
                  <c:v>78.865799999999993</c:v>
                </c:pt>
                <c:pt idx="338">
                  <c:v>79.0458</c:v>
                </c:pt>
                <c:pt idx="339">
                  <c:v>79.294799999999995</c:v>
                </c:pt>
                <c:pt idx="340">
                  <c:v>79.654899999999998</c:v>
                </c:pt>
                <c:pt idx="341">
                  <c:v>79.954899999999995</c:v>
                </c:pt>
                <c:pt idx="342">
                  <c:v>80.245900000000006</c:v>
                </c:pt>
                <c:pt idx="343">
                  <c:v>80.805000000000007</c:v>
                </c:pt>
                <c:pt idx="344">
                  <c:v>81.162999999999997</c:v>
                </c:pt>
                <c:pt idx="345">
                  <c:v>81.674099999999996</c:v>
                </c:pt>
                <c:pt idx="346">
                  <c:v>82.274199999999993</c:v>
                </c:pt>
                <c:pt idx="347">
                  <c:v>82.669200000000004</c:v>
                </c:pt>
                <c:pt idx="348">
                  <c:v>82.750200000000007</c:v>
                </c:pt>
              </c:numCache>
            </c:numRef>
          </c:xVal>
          <c:yVal>
            <c:numRef>
              <c:f>Plots!$S$3:$S$366</c:f>
              <c:numCache>
                <c:formatCode>0.00000000</c:formatCode>
                <c:ptCount val="364"/>
                <c:pt idx="0">
                  <c:v>0.37530822859081159</c:v>
                </c:pt>
                <c:pt idx="1">
                  <c:v>0.39188844929421246</c:v>
                </c:pt>
                <c:pt idx="2">
                  <c:v>0.40566844994689105</c:v>
                </c:pt>
                <c:pt idx="3">
                  <c:v>0.42347613618041097</c:v>
                </c:pt>
                <c:pt idx="4">
                  <c:v>0.44068691014540556</c:v>
                </c:pt>
                <c:pt idx="5">
                  <c:v>0.45913415770255944</c:v>
                </c:pt>
                <c:pt idx="6">
                  <c:v>0.47905488059310447</c:v>
                </c:pt>
                <c:pt idx="7">
                  <c:v>0.49717177580279992</c:v>
                </c:pt>
                <c:pt idx="8">
                  <c:v>0.51659253889283585</c:v>
                </c:pt>
                <c:pt idx="9">
                  <c:v>0.53848617533583187</c:v>
                </c:pt>
                <c:pt idx="10">
                  <c:v>0.56095194961221395</c:v>
                </c:pt>
                <c:pt idx="11">
                  <c:v>0.58277670832558504</c:v>
                </c:pt>
                <c:pt idx="12">
                  <c:v>0.60675631936772767</c:v>
                </c:pt>
                <c:pt idx="13">
                  <c:v>0.63357330369899978</c:v>
                </c:pt>
                <c:pt idx="14">
                  <c:v>0.6590846735958249</c:v>
                </c:pt>
                <c:pt idx="15">
                  <c:v>0.69001070647441654</c:v>
                </c:pt>
                <c:pt idx="16">
                  <c:v>0.7183705197454392</c:v>
                </c:pt>
                <c:pt idx="17">
                  <c:v>0.74513779186594631</c:v>
                </c:pt>
                <c:pt idx="18">
                  <c:v>0.77258439005930057</c:v>
                </c:pt>
                <c:pt idx="19">
                  <c:v>0.80362626100989021</c:v>
                </c:pt>
                <c:pt idx="20">
                  <c:v>0.83537588731400469</c:v>
                </c:pt>
                <c:pt idx="21">
                  <c:v>0.8657699174290856</c:v>
                </c:pt>
                <c:pt idx="22">
                  <c:v>0.89809120608497295</c:v>
                </c:pt>
                <c:pt idx="23">
                  <c:v>0.93854189563463242</c:v>
                </c:pt>
                <c:pt idx="24">
                  <c:v>0.98207558851287591</c:v>
                </c:pt>
                <c:pt idx="25">
                  <c:v>1.0225718300699003</c:v>
                </c:pt>
                <c:pt idx="26">
                  <c:v>1.0603670372003455</c:v>
                </c:pt>
                <c:pt idx="27">
                  <c:v>1.0932756566549202</c:v>
                </c:pt>
                <c:pt idx="28">
                  <c:v>1.1332285735092245</c:v>
                </c:pt>
                <c:pt idx="29">
                  <c:v>1.1719869470558506</c:v>
                </c:pt>
                <c:pt idx="30">
                  <c:v>1.192987791659996</c:v>
                </c:pt>
                <c:pt idx="31">
                  <c:v>1.2351482388620043</c:v>
                </c:pt>
                <c:pt idx="32">
                  <c:v>1.2787618772831908</c:v>
                </c:pt>
                <c:pt idx="33">
                  <c:v>1.3464025697186384</c:v>
                </c:pt>
                <c:pt idx="34">
                  <c:v>1.3940495171447573</c:v>
                </c:pt>
                <c:pt idx="35">
                  <c:v>1.4409135385268703</c:v>
                </c:pt>
                <c:pt idx="36">
                  <c:v>1.4469840340102653</c:v>
                </c:pt>
                <c:pt idx="37">
                  <c:v>1.4529997070645213</c:v>
                </c:pt>
                <c:pt idx="38">
                  <c:v>1.4610428844251968</c:v>
                </c:pt>
                <c:pt idx="39">
                  <c:v>0.72600414682864867</c:v>
                </c:pt>
                <c:pt idx="40">
                  <c:v>0.72027755941201488</c:v>
                </c:pt>
                <c:pt idx="41">
                  <c:v>0.72027622946814684</c:v>
                </c:pt>
                <c:pt idx="42">
                  <c:v>0.71941911415220394</c:v>
                </c:pt>
                <c:pt idx="43">
                  <c:v>0.71383966401428711</c:v>
                </c:pt>
                <c:pt idx="44">
                  <c:v>0.71376123022479487</c:v>
                </c:pt>
                <c:pt idx="45">
                  <c:v>0.71099035916289566</c:v>
                </c:pt>
                <c:pt idx="46">
                  <c:v>0.70470901849272671</c:v>
                </c:pt>
                <c:pt idx="47">
                  <c:v>0.70297825162379246</c:v>
                </c:pt>
                <c:pt idx="48">
                  <c:v>0.69252735116475284</c:v>
                </c:pt>
                <c:pt idx="49">
                  <c:v>0.68661546609364243</c:v>
                </c:pt>
                <c:pt idx="50">
                  <c:v>0.68133948894756957</c:v>
                </c:pt>
                <c:pt idx="51">
                  <c:v>0.67264424631910802</c:v>
                </c:pt>
                <c:pt idx="52">
                  <c:v>0.67156849558259246</c:v>
                </c:pt>
                <c:pt idx="53">
                  <c:v>0.67156450507996224</c:v>
                </c:pt>
                <c:pt idx="54">
                  <c:v>0.65987965786483405</c:v>
                </c:pt>
                <c:pt idx="55">
                  <c:v>0.64765759749124407</c:v>
                </c:pt>
                <c:pt idx="56">
                  <c:v>0.63312296088615205</c:v>
                </c:pt>
                <c:pt idx="57">
                  <c:v>0.62207353395117471</c:v>
                </c:pt>
                <c:pt idx="58">
                  <c:v>0.5971327688199497</c:v>
                </c:pt>
                <c:pt idx="59">
                  <c:v>0.57535278644978927</c:v>
                </c:pt>
                <c:pt idx="60">
                  <c:v>0.57062195381516212</c:v>
                </c:pt>
                <c:pt idx="61">
                  <c:v>0.55868469373722485</c:v>
                </c:pt>
                <c:pt idx="62">
                  <c:v>0.54258970840233067</c:v>
                </c:pt>
                <c:pt idx="63">
                  <c:v>0.54259172718429538</c:v>
                </c:pt>
                <c:pt idx="64">
                  <c:v>0.54254310946101092</c:v>
                </c:pt>
                <c:pt idx="65">
                  <c:v>0.54238197893372431</c:v>
                </c:pt>
                <c:pt idx="66">
                  <c:v>0.52456828097511676</c:v>
                </c:pt>
                <c:pt idx="67">
                  <c:v>0.50559600178294339</c:v>
                </c:pt>
                <c:pt idx="68">
                  <c:v>0.48858661255450492</c:v>
                </c:pt>
                <c:pt idx="69">
                  <c:v>0.4678795233789862</c:v>
                </c:pt>
                <c:pt idx="70">
                  <c:v>0.45423337449213091</c:v>
                </c:pt>
                <c:pt idx="71">
                  <c:v>0.44048778484900158</c:v>
                </c:pt>
                <c:pt idx="72">
                  <c:v>0.44048778484900158</c:v>
                </c:pt>
                <c:pt idx="73">
                  <c:v>0.42090200724270099</c:v>
                </c:pt>
                <c:pt idx="74">
                  <c:v>0.41899963280706959</c:v>
                </c:pt>
                <c:pt idx="75">
                  <c:v>0.41887685854535855</c:v>
                </c:pt>
                <c:pt idx="76">
                  <c:v>0.4186601044105081</c:v>
                </c:pt>
                <c:pt idx="77">
                  <c:v>0.40901909823372379</c:v>
                </c:pt>
                <c:pt idx="78">
                  <c:v>0.38953913761151437</c:v>
                </c:pt>
                <c:pt idx="79">
                  <c:v>0.3896061806178539</c:v>
                </c:pt>
                <c:pt idx="80">
                  <c:v>0.37615830904911407</c:v>
                </c:pt>
                <c:pt idx="81">
                  <c:v>0.3625209390621445</c:v>
                </c:pt>
                <c:pt idx="82">
                  <c:v>0.34591539926908665</c:v>
                </c:pt>
                <c:pt idx="83">
                  <c:v>0.33290746299303209</c:v>
                </c:pt>
                <c:pt idx="84">
                  <c:v>0.33060831813513758</c:v>
                </c:pt>
                <c:pt idx="85">
                  <c:v>0.31836072831576401</c:v>
                </c:pt>
                <c:pt idx="86">
                  <c:v>0.31798963758400156</c:v>
                </c:pt>
                <c:pt idx="87">
                  <c:v>0.31104280207829338</c:v>
                </c:pt>
                <c:pt idx="88">
                  <c:v>0.31101557506650129</c:v>
                </c:pt>
                <c:pt idx="89">
                  <c:v>0.30076691436428665</c:v>
                </c:pt>
                <c:pt idx="90">
                  <c:v>0.30073112948479258</c:v>
                </c:pt>
                <c:pt idx="91">
                  <c:v>0.29109804693088714</c:v>
                </c:pt>
                <c:pt idx="92">
                  <c:v>0.2925087219061055</c:v>
                </c:pt>
                <c:pt idx="93">
                  <c:v>0.28182443341556723</c:v>
                </c:pt>
                <c:pt idx="94">
                  <c:v>0.28057747999921195</c:v>
                </c:pt>
                <c:pt idx="95">
                  <c:v>0.274698318675755</c:v>
                </c:pt>
                <c:pt idx="96">
                  <c:v>0.26917483509264856</c:v>
                </c:pt>
                <c:pt idx="97">
                  <c:v>0.26040550022688003</c:v>
                </c:pt>
                <c:pt idx="98">
                  <c:v>0.26095459632251977</c:v>
                </c:pt>
                <c:pt idx="99">
                  <c:v>0.26104188189044919</c:v>
                </c:pt>
                <c:pt idx="100">
                  <c:v>0.26034558078605907</c:v>
                </c:pt>
                <c:pt idx="101">
                  <c:v>0.25371293618143048</c:v>
                </c:pt>
                <c:pt idx="102">
                  <c:v>0.24256327416732376</c:v>
                </c:pt>
                <c:pt idx="103">
                  <c:v>0.23345108703867398</c:v>
                </c:pt>
                <c:pt idx="104">
                  <c:v>0.22706490582483183</c:v>
                </c:pt>
                <c:pt idx="105">
                  <c:v>0.21518766904109426</c:v>
                </c:pt>
                <c:pt idx="106">
                  <c:v>0.21214657373347556</c:v>
                </c:pt>
                <c:pt idx="107">
                  <c:v>0.21171241019315956</c:v>
                </c:pt>
                <c:pt idx="108">
                  <c:v>0.20814775589062451</c:v>
                </c:pt>
                <c:pt idx="109">
                  <c:v>0.20812983565500492</c:v>
                </c:pt>
                <c:pt idx="110">
                  <c:v>2.1583915477880678E-2</c:v>
                </c:pt>
                <c:pt idx="111">
                  <c:v>2.423681623626139E-2</c:v>
                </c:pt>
                <c:pt idx="112">
                  <c:v>2.4355071202126152E-2</c:v>
                </c:pt>
                <c:pt idx="113">
                  <c:v>2.4518089096837621E-2</c:v>
                </c:pt>
                <c:pt idx="114">
                  <c:v>2.5438371442547941E-2</c:v>
                </c:pt>
                <c:pt idx="115">
                  <c:v>2.6597955924592572E-2</c:v>
                </c:pt>
                <c:pt idx="116">
                  <c:v>2.8701137036313235E-2</c:v>
                </c:pt>
                <c:pt idx="117">
                  <c:v>2.9881935042218456E-2</c:v>
                </c:pt>
                <c:pt idx="118">
                  <c:v>3.0578805260107228E-2</c:v>
                </c:pt>
                <c:pt idx="119">
                  <c:v>3.3272733597728178E-2</c:v>
                </c:pt>
                <c:pt idx="120">
                  <c:v>3.5823185312917172E-2</c:v>
                </c:pt>
                <c:pt idx="121">
                  <c:v>3.8309040554193874E-2</c:v>
                </c:pt>
                <c:pt idx="122">
                  <c:v>3.8697955590585788E-2</c:v>
                </c:pt>
                <c:pt idx="123">
                  <c:v>3.9154512926769074E-2</c:v>
                </c:pt>
                <c:pt idx="124">
                  <c:v>4.1910032853484158E-2</c:v>
                </c:pt>
                <c:pt idx="125">
                  <c:v>4.2794658540590516E-2</c:v>
                </c:pt>
                <c:pt idx="126">
                  <c:v>4.7024487720719023E-2</c:v>
                </c:pt>
                <c:pt idx="127">
                  <c:v>4.7573175026324174E-2</c:v>
                </c:pt>
                <c:pt idx="128">
                  <c:v>4.8622580763474921E-2</c:v>
                </c:pt>
                <c:pt idx="129">
                  <c:v>5.1057779452120589E-2</c:v>
                </c:pt>
                <c:pt idx="130">
                  <c:v>5.2340944710115522E-2</c:v>
                </c:pt>
                <c:pt idx="131">
                  <c:v>5.2967533026061782E-2</c:v>
                </c:pt>
                <c:pt idx="132">
                  <c:v>5.9178267755202518E-2</c:v>
                </c:pt>
                <c:pt idx="133">
                  <c:v>6.2111899677454396E-2</c:v>
                </c:pt>
                <c:pt idx="134">
                  <c:v>6.2598927481711988E-2</c:v>
                </c:pt>
                <c:pt idx="135">
                  <c:v>6.4113085733932179E-2</c:v>
                </c:pt>
                <c:pt idx="136">
                  <c:v>6.5013127086097966E-2</c:v>
                </c:pt>
                <c:pt idx="137">
                  <c:v>6.5219980733049465E-2</c:v>
                </c:pt>
                <c:pt idx="138">
                  <c:v>6.8557353882628264E-2</c:v>
                </c:pt>
                <c:pt idx="139">
                  <c:v>6.9415801072121308E-2</c:v>
                </c:pt>
                <c:pt idx="140">
                  <c:v>7.3668213716560502E-2</c:v>
                </c:pt>
                <c:pt idx="141">
                  <c:v>7.6340320328228392E-2</c:v>
                </c:pt>
                <c:pt idx="142">
                  <c:v>8.1531537269288024E-2</c:v>
                </c:pt>
                <c:pt idx="143">
                  <c:v>8.2623284400928046E-2</c:v>
                </c:pt>
                <c:pt idx="144">
                  <c:v>8.400766753914532E-2</c:v>
                </c:pt>
                <c:pt idx="145">
                  <c:v>9.3437992655444585E-2</c:v>
                </c:pt>
                <c:pt idx="146">
                  <c:v>9.9669663973344286E-2</c:v>
                </c:pt>
                <c:pt idx="147">
                  <c:v>0.10287808295410134</c:v>
                </c:pt>
                <c:pt idx="148">
                  <c:v>0.10390814446374198</c:v>
                </c:pt>
                <c:pt idx="149">
                  <c:v>0.11438787425067902</c:v>
                </c:pt>
                <c:pt idx="150">
                  <c:v>0.11879657471482796</c:v>
                </c:pt>
                <c:pt idx="151">
                  <c:v>0.12218826569220484</c:v>
                </c:pt>
                <c:pt idx="152">
                  <c:v>0.1293339841831099</c:v>
                </c:pt>
                <c:pt idx="153">
                  <c:v>0.13996835256433207</c:v>
                </c:pt>
                <c:pt idx="154">
                  <c:v>0.14744279083868492</c:v>
                </c:pt>
                <c:pt idx="155">
                  <c:v>0.15218538263577572</c:v>
                </c:pt>
                <c:pt idx="156">
                  <c:v>0.17092988114352362</c:v>
                </c:pt>
                <c:pt idx="157">
                  <c:v>0.18209022644931708</c:v>
                </c:pt>
                <c:pt idx="158">
                  <c:v>0.1831223013500429</c:v>
                </c:pt>
                <c:pt idx="159">
                  <c:v>0.18852538770254826</c:v>
                </c:pt>
                <c:pt idx="160">
                  <c:v>0.2006984724407439</c:v>
                </c:pt>
                <c:pt idx="161">
                  <c:v>0.21594396572940525</c:v>
                </c:pt>
                <c:pt idx="162">
                  <c:v>0.21939906960973427</c:v>
                </c:pt>
                <c:pt idx="163">
                  <c:v>0.22429609304286127</c:v>
                </c:pt>
                <c:pt idx="164">
                  <c:v>0.28907206985836853</c:v>
                </c:pt>
                <c:pt idx="165">
                  <c:v>0.30495677899182144</c:v>
                </c:pt>
                <c:pt idx="166">
                  <c:v>0.33997511847353934</c:v>
                </c:pt>
                <c:pt idx="167">
                  <c:v>0.35042939737554069</c:v>
                </c:pt>
                <c:pt idx="168">
                  <c:v>0.38795339399756013</c:v>
                </c:pt>
                <c:pt idx="169">
                  <c:v>0.38885183112905131</c:v>
                </c:pt>
                <c:pt idx="170">
                  <c:v>0.4082186533876298</c:v>
                </c:pt>
                <c:pt idx="171">
                  <c:v>0.41351515662551258</c:v>
                </c:pt>
                <c:pt idx="172">
                  <c:v>0.44158232057073488</c:v>
                </c:pt>
                <c:pt idx="173">
                  <c:v>0.45148245340100401</c:v>
                </c:pt>
                <c:pt idx="174">
                  <c:v>0.46513940431996992</c:v>
                </c:pt>
                <c:pt idx="175">
                  <c:v>0.48118334230043658</c:v>
                </c:pt>
                <c:pt idx="176">
                  <c:v>0.48684099958268207</c:v>
                </c:pt>
                <c:pt idx="177">
                  <c:v>0.49831740829956261</c:v>
                </c:pt>
                <c:pt idx="178">
                  <c:v>0.50068519642964071</c:v>
                </c:pt>
                <c:pt idx="179">
                  <c:v>0.50707617201206068</c:v>
                </c:pt>
                <c:pt idx="180">
                  <c:v>0.50950363374657592</c:v>
                </c:pt>
                <c:pt idx="181">
                  <c:v>0.51348814974984391</c:v>
                </c:pt>
                <c:pt idx="182">
                  <c:v>0.51888923589870228</c:v>
                </c:pt>
                <c:pt idx="183">
                  <c:v>0.51892585419556869</c:v>
                </c:pt>
                <c:pt idx="184">
                  <c:v>0.5214917913183883</c:v>
                </c:pt>
                <c:pt idx="185">
                  <c:v>0.52804863468516572</c:v>
                </c:pt>
                <c:pt idx="186">
                  <c:v>0.52827725520327928</c:v>
                </c:pt>
                <c:pt idx="187">
                  <c:v>0.54144576893595331</c:v>
                </c:pt>
                <c:pt idx="188">
                  <c:v>0.55107200960274949</c:v>
                </c:pt>
                <c:pt idx="189">
                  <c:v>0.56361862564317489</c:v>
                </c:pt>
                <c:pt idx="190">
                  <c:v>0.57277308313518827</c:v>
                </c:pt>
                <c:pt idx="191">
                  <c:v>0.57875662847096898</c:v>
                </c:pt>
                <c:pt idx="192">
                  <c:v>0.58381244586815173</c:v>
                </c:pt>
                <c:pt idx="193">
                  <c:v>0.59344092643453561</c:v>
                </c:pt>
                <c:pt idx="194">
                  <c:v>0.60198171064035699</c:v>
                </c:pt>
                <c:pt idx="195">
                  <c:v>0.61756081419293463</c:v>
                </c:pt>
                <c:pt idx="196">
                  <c:v>0.626583380155876</c:v>
                </c:pt>
                <c:pt idx="197">
                  <c:v>0.63110610069555562</c:v>
                </c:pt>
                <c:pt idx="198">
                  <c:v>0.63307361031740716</c:v>
                </c:pt>
                <c:pt idx="199">
                  <c:v>0.63968162103226578</c:v>
                </c:pt>
                <c:pt idx="200">
                  <c:v>0.65317307634005051</c:v>
                </c:pt>
                <c:pt idx="201">
                  <c:v>0.66106650888824092</c:v>
                </c:pt>
                <c:pt idx="202">
                  <c:v>0.67249597757618673</c:v>
                </c:pt>
                <c:pt idx="203">
                  <c:v>0.68925224987685763</c:v>
                </c:pt>
                <c:pt idx="204">
                  <c:v>0.69771369841715714</c:v>
                </c:pt>
                <c:pt idx="205">
                  <c:v>0.7088280654156468</c:v>
                </c:pt>
                <c:pt idx="206">
                  <c:v>0.7098062809875515</c:v>
                </c:pt>
                <c:pt idx="207">
                  <c:v>0.71584015751510954</c:v>
                </c:pt>
                <c:pt idx="208">
                  <c:v>0.7164814062871806</c:v>
                </c:pt>
                <c:pt idx="209">
                  <c:v>0.71705913971249902</c:v>
                </c:pt>
                <c:pt idx="210">
                  <c:v>0.71763426704640232</c:v>
                </c:pt>
                <c:pt idx="211">
                  <c:v>0.71819838128255731</c:v>
                </c:pt>
                <c:pt idx="212">
                  <c:v>0.7187912089215277</c:v>
                </c:pt>
                <c:pt idx="213">
                  <c:v>0.71935697170505541</c:v>
                </c:pt>
                <c:pt idx="214">
                  <c:v>0.72037141807102545</c:v>
                </c:pt>
                <c:pt idx="215">
                  <c:v>0.72087553691539397</c:v>
                </c:pt>
                <c:pt idx="216">
                  <c:v>0.72182655057510359</c:v>
                </c:pt>
                <c:pt idx="217">
                  <c:v>0.72235560990494696</c:v>
                </c:pt>
                <c:pt idx="218">
                  <c:v>0.72256639936597655</c:v>
                </c:pt>
                <c:pt idx="219">
                  <c:v>0.72284547713742153</c:v>
                </c:pt>
                <c:pt idx="220">
                  <c:v>0.72301140375634187</c:v>
                </c:pt>
                <c:pt idx="221">
                  <c:v>0.72359510750350764</c:v>
                </c:pt>
                <c:pt idx="222">
                  <c:v>0.72377794859037448</c:v>
                </c:pt>
                <c:pt idx="223">
                  <c:v>0.72414621209781149</c:v>
                </c:pt>
                <c:pt idx="224">
                  <c:v>0.72463789195001915</c:v>
                </c:pt>
                <c:pt idx="225">
                  <c:v>0.72500246677157532</c:v>
                </c:pt>
                <c:pt idx="226">
                  <c:v>0.72584869565607801</c:v>
                </c:pt>
                <c:pt idx="227">
                  <c:v>0.72601619188396316</c:v>
                </c:pt>
                <c:pt idx="228">
                  <c:v>0.72616541890147768</c:v>
                </c:pt>
                <c:pt idx="229">
                  <c:v>0.72621918713248867</c:v>
                </c:pt>
                <c:pt idx="230">
                  <c:v>0.72627263877012815</c:v>
                </c:pt>
                <c:pt idx="231">
                  <c:v>0.72644660763718438</c:v>
                </c:pt>
                <c:pt idx="232">
                  <c:v>0.7264757653267444</c:v>
                </c:pt>
                <c:pt idx="233">
                  <c:v>0.72674257922927654</c:v>
                </c:pt>
                <c:pt idx="234">
                  <c:v>0.72684994846800788</c:v>
                </c:pt>
                <c:pt idx="235">
                  <c:v>0.72694938180328061</c:v>
                </c:pt>
                <c:pt idx="236">
                  <c:v>0.72695570236012486</c:v>
                </c:pt>
                <c:pt idx="237">
                  <c:v>0.72697029948438618</c:v>
                </c:pt>
                <c:pt idx="238">
                  <c:v>0.72700956765534053</c:v>
                </c:pt>
                <c:pt idx="239">
                  <c:v>0.72703213120768284</c:v>
                </c:pt>
                <c:pt idx="240">
                  <c:v>0.72707772874725041</c:v>
                </c:pt>
                <c:pt idx="241">
                  <c:v>0.72713160873040072</c:v>
                </c:pt>
                <c:pt idx="242">
                  <c:v>0.72714621201621787</c:v>
                </c:pt>
                <c:pt idx="243">
                  <c:v>0.12560480626578777</c:v>
                </c:pt>
                <c:pt idx="244">
                  <c:v>0.1266548532686754</c:v>
                </c:pt>
                <c:pt idx="245">
                  <c:v>0.12836084686659704</c:v>
                </c:pt>
                <c:pt idx="246">
                  <c:v>0.12888585969331981</c:v>
                </c:pt>
                <c:pt idx="247">
                  <c:v>0.12888585969331981</c:v>
                </c:pt>
                <c:pt idx="248">
                  <c:v>0.17071807609399556</c:v>
                </c:pt>
                <c:pt idx="249">
                  <c:v>0.21920398415283918</c:v>
                </c:pt>
                <c:pt idx="250">
                  <c:v>0.21583945047787664</c:v>
                </c:pt>
                <c:pt idx="251">
                  <c:v>0.21592160498571614</c:v>
                </c:pt>
                <c:pt idx="252">
                  <c:v>0.29462271531079637</c:v>
                </c:pt>
                <c:pt idx="253">
                  <c:v>0.29612531165556677</c:v>
                </c:pt>
                <c:pt idx="254">
                  <c:v>0.53206477091434723</c:v>
                </c:pt>
                <c:pt idx="255">
                  <c:v>0.53848338743496538</c:v>
                </c:pt>
                <c:pt idx="256">
                  <c:v>0.54351033073327737</c:v>
                </c:pt>
                <c:pt idx="257">
                  <c:v>0.6847900202736994</c:v>
                </c:pt>
                <c:pt idx="258">
                  <c:v>0.70507341439005666</c:v>
                </c:pt>
                <c:pt idx="259">
                  <c:v>0.70507341439005666</c:v>
                </c:pt>
                <c:pt idx="260">
                  <c:v>0.69734469987128544</c:v>
                </c:pt>
                <c:pt idx="261">
                  <c:v>0.53686654631377162</c:v>
                </c:pt>
                <c:pt idx="262">
                  <c:v>0.30079519499413837</c:v>
                </c:pt>
                <c:pt idx="263">
                  <c:v>0.12211149376541787</c:v>
                </c:pt>
                <c:pt idx="264">
                  <c:v>0.29830951607846312</c:v>
                </c:pt>
                <c:pt idx="265">
                  <c:v>0.29764944953091149</c:v>
                </c:pt>
                <c:pt idx="266">
                  <c:v>9.142516037219349E-2</c:v>
                </c:pt>
                <c:pt idx="267">
                  <c:v>0.11129188075303752</c:v>
                </c:pt>
                <c:pt idx="268">
                  <c:v>0.12577840857176431</c:v>
                </c:pt>
                <c:pt idx="269">
                  <c:v>0.14125358743501604</c:v>
                </c:pt>
                <c:pt idx="270">
                  <c:v>0.16806195924001419</c:v>
                </c:pt>
                <c:pt idx="271">
                  <c:v>0.18039517008431041</c:v>
                </c:pt>
                <c:pt idx="272">
                  <c:v>0.22504843323110102</c:v>
                </c:pt>
                <c:pt idx="273">
                  <c:v>0.22556099910826377</c:v>
                </c:pt>
                <c:pt idx="274">
                  <c:v>0.28530334228995075</c:v>
                </c:pt>
                <c:pt idx="275">
                  <c:v>0.28752707889127987</c:v>
                </c:pt>
                <c:pt idx="276">
                  <c:v>0.29466336634216317</c:v>
                </c:pt>
                <c:pt idx="277">
                  <c:v>0.34384787611788209</c:v>
                </c:pt>
                <c:pt idx="278">
                  <c:v>0.41703312635970063</c:v>
                </c:pt>
                <c:pt idx="279">
                  <c:v>0.41930390479376306</c:v>
                </c:pt>
                <c:pt idx="280">
                  <c:v>0.49900549861911597</c:v>
                </c:pt>
                <c:pt idx="281">
                  <c:v>0.60243113382165703</c:v>
                </c:pt>
                <c:pt idx="282">
                  <c:v>0.62606018325135704</c:v>
                </c:pt>
                <c:pt idx="283">
                  <c:v>2.3378358299960228E-6</c:v>
                </c:pt>
                <c:pt idx="284">
                  <c:v>9.9033987958559013E-6</c:v>
                </c:pt>
                <c:pt idx="285">
                  <c:v>1.5284761173583353E-5</c:v>
                </c:pt>
                <c:pt idx="286">
                  <c:v>1.8955663480880764E-5</c:v>
                </c:pt>
                <c:pt idx="287">
                  <c:v>2.6678503391856981E-5</c:v>
                </c:pt>
                <c:pt idx="288">
                  <c:v>3.8328431584245904E-5</c:v>
                </c:pt>
                <c:pt idx="289">
                  <c:v>5.2101802703601499E-5</c:v>
                </c:pt>
                <c:pt idx="290">
                  <c:v>6.1983002525520042E-5</c:v>
                </c:pt>
                <c:pt idx="291">
                  <c:v>1.5146542851199741E-4</c:v>
                </c:pt>
                <c:pt idx="292">
                  <c:v>1.5437525872463484E-4</c:v>
                </c:pt>
                <c:pt idx="293">
                  <c:v>4.5318420972046569E-4</c:v>
                </c:pt>
                <c:pt idx="294">
                  <c:v>1.2891217595453913E-3</c:v>
                </c:pt>
                <c:pt idx="295">
                  <c:v>4.2179331204466857E-3</c:v>
                </c:pt>
                <c:pt idx="296">
                  <c:v>6.2899885839799025E-3</c:v>
                </c:pt>
                <c:pt idx="297">
                  <c:v>7.6408542278033325E-3</c:v>
                </c:pt>
                <c:pt idx="298">
                  <c:v>8.9271180728619001E-3</c:v>
                </c:pt>
                <c:pt idx="299">
                  <c:v>1.495459598001847E-2</c:v>
                </c:pt>
                <c:pt idx="300">
                  <c:v>1.9278558313088699E-2</c:v>
                </c:pt>
                <c:pt idx="301">
                  <c:v>2.4198515421001987E-2</c:v>
                </c:pt>
                <c:pt idx="302">
                  <c:v>2.5290889856868736E-2</c:v>
                </c:pt>
                <c:pt idx="303">
                  <c:v>2.8576671589124671E-2</c:v>
                </c:pt>
                <c:pt idx="304">
                  <c:v>3.0669769335917092E-2</c:v>
                </c:pt>
                <c:pt idx="305">
                  <c:v>3.3747886074198472E-2</c:v>
                </c:pt>
                <c:pt idx="306">
                  <c:v>3.929825519073505E-2</c:v>
                </c:pt>
                <c:pt idx="307">
                  <c:v>4.2469546208690152E-2</c:v>
                </c:pt>
                <c:pt idx="308">
                  <c:v>4.6185834914048166E-2</c:v>
                </c:pt>
                <c:pt idx="309">
                  <c:v>4.8008976991292036E-2</c:v>
                </c:pt>
                <c:pt idx="310">
                  <c:v>5.437052756759387E-2</c:v>
                </c:pt>
                <c:pt idx="311">
                  <c:v>5.8156345767738517E-2</c:v>
                </c:pt>
                <c:pt idx="312">
                  <c:v>6.1152318135962232E-2</c:v>
                </c:pt>
                <c:pt idx="313">
                  <c:v>6.2526401121277275E-2</c:v>
                </c:pt>
                <c:pt idx="314">
                  <c:v>6.9336210684483479E-2</c:v>
                </c:pt>
                <c:pt idx="315">
                  <c:v>7.7306497177176983E-2</c:v>
                </c:pt>
                <c:pt idx="316">
                  <c:v>8.2363340035804034E-2</c:v>
                </c:pt>
                <c:pt idx="317">
                  <c:v>8.7162714550454809E-2</c:v>
                </c:pt>
                <c:pt idx="318">
                  <c:v>8.7529760588584901E-2</c:v>
                </c:pt>
                <c:pt idx="319">
                  <c:v>9.4125012495858612E-2</c:v>
                </c:pt>
                <c:pt idx="320">
                  <c:v>0.10093674592219962</c:v>
                </c:pt>
                <c:pt idx="321">
                  <c:v>0.11071273162890069</c:v>
                </c:pt>
                <c:pt idx="322">
                  <c:v>0.11875854142384681</c:v>
                </c:pt>
                <c:pt idx="323">
                  <c:v>0.12786805999353715</c:v>
                </c:pt>
                <c:pt idx="324">
                  <c:v>0.1442002105613471</c:v>
                </c:pt>
                <c:pt idx="325">
                  <c:v>0.15470004781413535</c:v>
                </c:pt>
                <c:pt idx="326">
                  <c:v>0.17838541307258229</c:v>
                </c:pt>
                <c:pt idx="327">
                  <c:v>0.18536331492996824</c:v>
                </c:pt>
                <c:pt idx="328">
                  <c:v>0.19952372481468408</c:v>
                </c:pt>
                <c:pt idx="329">
                  <c:v>0.22405812832268179</c:v>
                </c:pt>
                <c:pt idx="330">
                  <c:v>0.24348357525754755</c:v>
                </c:pt>
                <c:pt idx="331">
                  <c:v>0.25547718203309649</c:v>
                </c:pt>
                <c:pt idx="332">
                  <c:v>0.26398616001396835</c:v>
                </c:pt>
                <c:pt idx="333">
                  <c:v>0.28637126512286049</c:v>
                </c:pt>
                <c:pt idx="334">
                  <c:v>0.30776071616839279</c:v>
                </c:pt>
                <c:pt idx="335">
                  <c:v>0.32770479067224956</c:v>
                </c:pt>
                <c:pt idx="336">
                  <c:v>0.35299419452334796</c:v>
                </c:pt>
                <c:pt idx="337">
                  <c:v>0.37733124775152438</c:v>
                </c:pt>
                <c:pt idx="338">
                  <c:v>0.38782378928745886</c:v>
                </c:pt>
                <c:pt idx="339">
                  <c:v>0.40114228432840837</c:v>
                </c:pt>
                <c:pt idx="340">
                  <c:v>0.41925331562416818</c:v>
                </c:pt>
                <c:pt idx="341">
                  <c:v>0.44031908637978667</c:v>
                </c:pt>
                <c:pt idx="342">
                  <c:v>0.45865540347939937</c:v>
                </c:pt>
                <c:pt idx="343">
                  <c:v>0.49555320636726286</c:v>
                </c:pt>
                <c:pt idx="344">
                  <c:v>0.52043080288107035</c:v>
                </c:pt>
                <c:pt idx="345">
                  <c:v>0.55777850062470258</c:v>
                </c:pt>
                <c:pt idx="346">
                  <c:v>0.603887418268934</c:v>
                </c:pt>
                <c:pt idx="347">
                  <c:v>0.63457675001661562</c:v>
                </c:pt>
                <c:pt idx="348">
                  <c:v>0.64164547354762591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32-3044-8D38-6407ACA38678}"/>
            </c:ext>
          </c:extLst>
        </c:ser>
        <c:ser>
          <c:idx val="0"/>
          <c:order val="1"/>
          <c:tx>
            <c:strRef>
              <c:f>'Final fit'!$A$416</c:f>
              <c:strCache>
                <c:ptCount val="1"/>
                <c:pt idx="0">
                  <c:v>Chen (1978)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fit'!$A$418:$A$456</c:f>
              <c:numCache>
                <c:formatCode>0.0000</c:formatCode>
                <c:ptCount val="39"/>
                <c:pt idx="0">
                  <c:v>74.660300000000007</c:v>
                </c:pt>
                <c:pt idx="1">
                  <c:v>74.922300000000007</c:v>
                </c:pt>
                <c:pt idx="2">
                  <c:v>75.131299999999996</c:v>
                </c:pt>
                <c:pt idx="3">
                  <c:v>75.394300000000001</c:v>
                </c:pt>
                <c:pt idx="4">
                  <c:v>75.638400000000004</c:v>
                </c:pt>
                <c:pt idx="5">
                  <c:v>75.892399999999995</c:v>
                </c:pt>
                <c:pt idx="6">
                  <c:v>76.157399999999996</c:v>
                </c:pt>
                <c:pt idx="7">
                  <c:v>76.390500000000003</c:v>
                </c:pt>
                <c:pt idx="8">
                  <c:v>76.632499999999993</c:v>
                </c:pt>
                <c:pt idx="9">
                  <c:v>76.896500000000003</c:v>
                </c:pt>
                <c:pt idx="10">
                  <c:v>77.158600000000007</c:v>
                </c:pt>
                <c:pt idx="11">
                  <c:v>77.403599999999997</c:v>
                </c:pt>
                <c:pt idx="12">
                  <c:v>77.664599999999993</c:v>
                </c:pt>
                <c:pt idx="13">
                  <c:v>77.947699999999998</c:v>
                </c:pt>
                <c:pt idx="14">
                  <c:v>78.206699999999998</c:v>
                </c:pt>
                <c:pt idx="15">
                  <c:v>78.511700000000005</c:v>
                </c:pt>
                <c:pt idx="16">
                  <c:v>78.779700000000005</c:v>
                </c:pt>
                <c:pt idx="17">
                  <c:v>79.024799999999999</c:v>
                </c:pt>
                <c:pt idx="18">
                  <c:v>79.268799999999999</c:v>
                </c:pt>
                <c:pt idx="19">
                  <c:v>79.535799999999995</c:v>
                </c:pt>
                <c:pt idx="20">
                  <c:v>79.800899999999999</c:v>
                </c:pt>
                <c:pt idx="21">
                  <c:v>80.046899999999994</c:v>
                </c:pt>
                <c:pt idx="22">
                  <c:v>80.299899999999994</c:v>
                </c:pt>
                <c:pt idx="23">
                  <c:v>80.606999999999999</c:v>
                </c:pt>
                <c:pt idx="24">
                  <c:v>80.924000000000007</c:v>
                </c:pt>
                <c:pt idx="25">
                  <c:v>81.209999999999994</c:v>
                </c:pt>
                <c:pt idx="26">
                  <c:v>81.467100000000002</c:v>
                </c:pt>
                <c:pt idx="27">
                  <c:v>81.705100000000002</c:v>
                </c:pt>
                <c:pt idx="28">
                  <c:v>81.944100000000006</c:v>
                </c:pt>
                <c:pt idx="29">
                  <c:v>82.186099999999996</c:v>
                </c:pt>
                <c:pt idx="30">
                  <c:v>82.3142</c:v>
                </c:pt>
                <c:pt idx="31">
                  <c:v>82.568200000000004</c:v>
                </c:pt>
                <c:pt idx="32">
                  <c:v>82.8232</c:v>
                </c:pt>
                <c:pt idx="33">
                  <c:v>83.203299999999999</c:v>
                </c:pt>
                <c:pt idx="34">
                  <c:v>83.461299999999994</c:v>
                </c:pt>
                <c:pt idx="35">
                  <c:v>83.709299999999999</c:v>
                </c:pt>
                <c:pt idx="36">
                  <c:v>83.740300000000005</c:v>
                </c:pt>
                <c:pt idx="37">
                  <c:v>83.771299999999997</c:v>
                </c:pt>
                <c:pt idx="38">
                  <c:v>83.812299999999993</c:v>
                </c:pt>
              </c:numCache>
            </c:numRef>
          </c:xVal>
          <c:yVal>
            <c:numRef>
              <c:f>'Final fit'!$B$418:$B$456</c:f>
              <c:numCache>
                <c:formatCode>0.0000</c:formatCode>
                <c:ptCount val="39"/>
                <c:pt idx="0">
                  <c:v>1.7045299999999999E-2</c:v>
                </c:pt>
                <c:pt idx="1">
                  <c:v>1.7823899999999997E-2</c:v>
                </c:pt>
                <c:pt idx="2">
                  <c:v>1.8470500000000001E-2</c:v>
                </c:pt>
                <c:pt idx="3">
                  <c:v>1.9307700000000001E-2</c:v>
                </c:pt>
                <c:pt idx="4">
                  <c:v>2.0116999999999999E-2</c:v>
                </c:pt>
                <c:pt idx="5">
                  <c:v>2.0986299999999999E-2</c:v>
                </c:pt>
                <c:pt idx="6">
                  <c:v>2.19262E-2</c:v>
                </c:pt>
                <c:pt idx="7">
                  <c:v>2.27821E-2</c:v>
                </c:pt>
                <c:pt idx="8">
                  <c:v>2.3699400000000002E-2</c:v>
                </c:pt>
                <c:pt idx="9">
                  <c:v>2.4735299999999998E-2</c:v>
                </c:pt>
                <c:pt idx="10">
                  <c:v>2.5799199999999998E-2</c:v>
                </c:pt>
                <c:pt idx="11">
                  <c:v>2.6833800000000001E-2</c:v>
                </c:pt>
                <c:pt idx="12">
                  <c:v>2.7970999999999999E-2</c:v>
                </c:pt>
                <c:pt idx="13">
                  <c:v>2.92456E-2</c:v>
                </c:pt>
                <c:pt idx="14">
                  <c:v>3.0457499999999998E-2</c:v>
                </c:pt>
                <c:pt idx="15">
                  <c:v>3.1930699999999999E-2</c:v>
                </c:pt>
                <c:pt idx="16">
                  <c:v>3.32813E-2</c:v>
                </c:pt>
                <c:pt idx="17">
                  <c:v>3.4557200000000003E-2</c:v>
                </c:pt>
                <c:pt idx="18">
                  <c:v>3.58664E-2</c:v>
                </c:pt>
                <c:pt idx="19">
                  <c:v>3.7348899999999997E-2</c:v>
                </c:pt>
                <c:pt idx="20">
                  <c:v>3.8864800000000005E-2</c:v>
                </c:pt>
                <c:pt idx="21">
                  <c:v>4.0319399999999998E-2</c:v>
                </c:pt>
                <c:pt idx="22">
                  <c:v>4.1864600000000002E-2</c:v>
                </c:pt>
                <c:pt idx="23">
                  <c:v>4.3803099999999998E-2</c:v>
                </c:pt>
                <c:pt idx="24">
                  <c:v>4.5886899999999994E-2</c:v>
                </c:pt>
                <c:pt idx="25">
                  <c:v>4.7830699999999997E-2</c:v>
                </c:pt>
                <c:pt idx="26">
                  <c:v>4.9643900000000005E-2</c:v>
                </c:pt>
                <c:pt idx="27">
                  <c:v>5.1234399999999999E-2</c:v>
                </c:pt>
                <c:pt idx="28">
                  <c:v>5.3141000000000001E-2</c:v>
                </c:pt>
                <c:pt idx="29">
                  <c:v>5.5000799999999996E-2</c:v>
                </c:pt>
                <c:pt idx="30">
                  <c:v>5.60101E-2</c:v>
                </c:pt>
                <c:pt idx="31">
                  <c:v>5.8040599999999998E-2</c:v>
                </c:pt>
                <c:pt idx="32">
                  <c:v>6.0139000000000005E-2</c:v>
                </c:pt>
                <c:pt idx="33">
                  <c:v>6.3393400000000003E-2</c:v>
                </c:pt>
                <c:pt idx="34">
                  <c:v>6.568389999999999E-2</c:v>
                </c:pt>
                <c:pt idx="35">
                  <c:v>6.7941100000000004E-2</c:v>
                </c:pt>
                <c:pt idx="36">
                  <c:v>6.8233000000000002E-2</c:v>
                </c:pt>
                <c:pt idx="37">
                  <c:v>6.8522400000000011E-2</c:v>
                </c:pt>
                <c:pt idx="38">
                  <c:v>6.8907700000000002E-2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32-3044-8D38-6407ACA38678}"/>
            </c:ext>
          </c:extLst>
        </c:ser>
        <c:ser>
          <c:idx val="1"/>
          <c:order val="2"/>
          <c:tx>
            <c:strRef>
              <c:f>'Final fit'!$A$462</c:f>
              <c:strCache>
                <c:ptCount val="1"/>
                <c:pt idx="0">
                  <c:v>Chen (1971)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fit'!$A$464:$A$534</c:f>
              <c:numCache>
                <c:formatCode>0.0000</c:formatCode>
                <c:ptCount val="71"/>
                <c:pt idx="0">
                  <c:v>83.737300000000005</c:v>
                </c:pt>
                <c:pt idx="1">
                  <c:v>83.674300000000002</c:v>
                </c:pt>
                <c:pt idx="2">
                  <c:v>83.674300000000002</c:v>
                </c:pt>
                <c:pt idx="3">
                  <c:v>83.664299999999997</c:v>
                </c:pt>
                <c:pt idx="4">
                  <c:v>83.603300000000004</c:v>
                </c:pt>
                <c:pt idx="5">
                  <c:v>83.6023</c:v>
                </c:pt>
                <c:pt idx="6">
                  <c:v>83.573300000000003</c:v>
                </c:pt>
                <c:pt idx="7">
                  <c:v>83.504300000000001</c:v>
                </c:pt>
                <c:pt idx="8">
                  <c:v>83.484300000000005</c:v>
                </c:pt>
                <c:pt idx="9">
                  <c:v>83.368300000000005</c:v>
                </c:pt>
                <c:pt idx="10">
                  <c:v>83.302300000000002</c:v>
                </c:pt>
                <c:pt idx="11">
                  <c:v>83.2423</c:v>
                </c:pt>
                <c:pt idx="12">
                  <c:v>83.143299999999996</c:v>
                </c:pt>
                <c:pt idx="13">
                  <c:v>83.131299999999996</c:v>
                </c:pt>
                <c:pt idx="14">
                  <c:v>83.131299999999996</c:v>
                </c:pt>
                <c:pt idx="15">
                  <c:v>82.996200000000002</c:v>
                </c:pt>
                <c:pt idx="16">
                  <c:v>82.852199999999996</c:v>
                </c:pt>
                <c:pt idx="17">
                  <c:v>82.678200000000004</c:v>
                </c:pt>
                <c:pt idx="18">
                  <c:v>82.544200000000004</c:v>
                </c:pt>
                <c:pt idx="19">
                  <c:v>82.234200000000001</c:v>
                </c:pt>
                <c:pt idx="20">
                  <c:v>81.954099999999997</c:v>
                </c:pt>
                <c:pt idx="21">
                  <c:v>81.892099999999999</c:v>
                </c:pt>
                <c:pt idx="22">
                  <c:v>81.735100000000003</c:v>
                </c:pt>
                <c:pt idx="23">
                  <c:v>81.518100000000004</c:v>
                </c:pt>
                <c:pt idx="24">
                  <c:v>81.517099999999999</c:v>
                </c:pt>
                <c:pt idx="25">
                  <c:v>81.517099999999999</c:v>
                </c:pt>
                <c:pt idx="26">
                  <c:v>81.515100000000004</c:v>
                </c:pt>
                <c:pt idx="27">
                  <c:v>81.266999999999996</c:v>
                </c:pt>
                <c:pt idx="28">
                  <c:v>80.995999999999995</c:v>
                </c:pt>
                <c:pt idx="29">
                  <c:v>80.748000000000005</c:v>
                </c:pt>
                <c:pt idx="30">
                  <c:v>80.431899999999999</c:v>
                </c:pt>
                <c:pt idx="31">
                  <c:v>80.2179</c:v>
                </c:pt>
                <c:pt idx="32">
                  <c:v>79.997900000000001</c:v>
                </c:pt>
                <c:pt idx="33">
                  <c:v>79.997900000000001</c:v>
                </c:pt>
                <c:pt idx="34">
                  <c:v>79.671899999999994</c:v>
                </c:pt>
                <c:pt idx="35">
                  <c:v>79.640900000000002</c:v>
                </c:pt>
                <c:pt idx="36">
                  <c:v>79.638900000000007</c:v>
                </c:pt>
                <c:pt idx="37">
                  <c:v>79.634799999999998</c:v>
                </c:pt>
                <c:pt idx="38">
                  <c:v>79.470799999999997</c:v>
                </c:pt>
                <c:pt idx="39">
                  <c:v>79.127799999999993</c:v>
                </c:pt>
                <c:pt idx="40">
                  <c:v>79.127799999999993</c:v>
                </c:pt>
                <c:pt idx="41">
                  <c:v>78.883799999999994</c:v>
                </c:pt>
                <c:pt idx="42">
                  <c:v>78.6267</c:v>
                </c:pt>
                <c:pt idx="43">
                  <c:v>78.302700000000002</c:v>
                </c:pt>
                <c:pt idx="44">
                  <c:v>78.040700000000001</c:v>
                </c:pt>
                <c:pt idx="45">
                  <c:v>77.993700000000004</c:v>
                </c:pt>
                <c:pt idx="46">
                  <c:v>77.736599999999996</c:v>
                </c:pt>
                <c:pt idx="47">
                  <c:v>77.729600000000005</c:v>
                </c:pt>
                <c:pt idx="48">
                  <c:v>77.579599999999999</c:v>
                </c:pt>
                <c:pt idx="49">
                  <c:v>77.579599999999999</c:v>
                </c:pt>
                <c:pt idx="50">
                  <c:v>77.354600000000005</c:v>
                </c:pt>
                <c:pt idx="51">
                  <c:v>77.3536</c:v>
                </c:pt>
                <c:pt idx="52">
                  <c:v>77.3536</c:v>
                </c:pt>
                <c:pt idx="53">
                  <c:v>77.168599999999998</c:v>
                </c:pt>
                <c:pt idx="54">
                  <c:v>77.168599999999998</c:v>
                </c:pt>
                <c:pt idx="55">
                  <c:v>76.957499999999996</c:v>
                </c:pt>
                <c:pt idx="56">
                  <c:v>76.901499999999999</c:v>
                </c:pt>
                <c:pt idx="57">
                  <c:v>76.774500000000003</c:v>
                </c:pt>
                <c:pt idx="58">
                  <c:v>76.641499999999994</c:v>
                </c:pt>
                <c:pt idx="59">
                  <c:v>76.436499999999995</c:v>
                </c:pt>
                <c:pt idx="60">
                  <c:v>76.418499999999995</c:v>
                </c:pt>
                <c:pt idx="61">
                  <c:v>76.417500000000004</c:v>
                </c:pt>
                <c:pt idx="62">
                  <c:v>76.402500000000003</c:v>
                </c:pt>
                <c:pt idx="63">
                  <c:v>76.257400000000004</c:v>
                </c:pt>
                <c:pt idx="64">
                  <c:v>75.987399999999994</c:v>
                </c:pt>
                <c:pt idx="65">
                  <c:v>75.517399999999995</c:v>
                </c:pt>
                <c:pt idx="66">
                  <c:v>75.175299999999993</c:v>
                </c:pt>
                <c:pt idx="67">
                  <c:v>75.085300000000004</c:v>
                </c:pt>
                <c:pt idx="68">
                  <c:v>75.072299999999998</c:v>
                </c:pt>
                <c:pt idx="69">
                  <c:v>74.965299999999999</c:v>
                </c:pt>
                <c:pt idx="70">
                  <c:v>74.965299999999999</c:v>
                </c:pt>
              </c:numCache>
            </c:numRef>
          </c:xVal>
          <c:yVal>
            <c:numRef>
              <c:f>'Final fit'!$B$464:$B$534</c:f>
              <c:numCache>
                <c:formatCode>0.0000</c:formatCode>
                <c:ptCount val="71"/>
                <c:pt idx="0">
                  <c:v>6.8226200279999996E-2</c:v>
                </c:pt>
                <c:pt idx="1">
                  <c:v>6.7651582459999998E-2</c:v>
                </c:pt>
                <c:pt idx="2">
                  <c:v>6.7650249239999988E-2</c:v>
                </c:pt>
                <c:pt idx="3">
                  <c:v>6.7562256719999991E-2</c:v>
                </c:pt>
                <c:pt idx="4">
                  <c:v>6.7006303980000001E-2</c:v>
                </c:pt>
                <c:pt idx="5">
                  <c:v>6.6995638220000001E-2</c:v>
                </c:pt>
                <c:pt idx="6">
                  <c:v>6.6720994899999997E-2</c:v>
                </c:pt>
                <c:pt idx="7">
                  <c:v>6.609704794E-2</c:v>
                </c:pt>
                <c:pt idx="8">
                  <c:v>6.5918396460000001E-2</c:v>
                </c:pt>
                <c:pt idx="9">
                  <c:v>6.4878484860000002E-2</c:v>
                </c:pt>
                <c:pt idx="10">
                  <c:v>6.4285201959999996E-2</c:v>
                </c:pt>
                <c:pt idx="11">
                  <c:v>6.3759913279999997E-2</c:v>
                </c:pt>
                <c:pt idx="12">
                  <c:v>6.2894653499999995E-2</c:v>
                </c:pt>
                <c:pt idx="13">
                  <c:v>6.2789329120000001E-2</c:v>
                </c:pt>
                <c:pt idx="14">
                  <c:v>6.2785329459999997E-2</c:v>
                </c:pt>
                <c:pt idx="15">
                  <c:v>6.1622761620000001E-2</c:v>
                </c:pt>
                <c:pt idx="16">
                  <c:v>6.0404198539999995E-2</c:v>
                </c:pt>
                <c:pt idx="17">
                  <c:v>5.8958988060000002E-2</c:v>
                </c:pt>
                <c:pt idx="18">
                  <c:v>5.7865747659999994E-2</c:v>
                </c:pt>
                <c:pt idx="19">
                  <c:v>5.5393957780000003E-2</c:v>
                </c:pt>
                <c:pt idx="20">
                  <c:v>5.3240807479999992E-2</c:v>
                </c:pt>
                <c:pt idx="21">
                  <c:v>5.2771514040000002E-2</c:v>
                </c:pt>
                <c:pt idx="22">
                  <c:v>5.1596947219999995E-2</c:v>
                </c:pt>
                <c:pt idx="23">
                  <c:v>5.0013081860000003E-2</c:v>
                </c:pt>
                <c:pt idx="24">
                  <c:v>5.0010415420000003E-2</c:v>
                </c:pt>
                <c:pt idx="25">
                  <c:v>5.0006415759999999E-2</c:v>
                </c:pt>
                <c:pt idx="26">
                  <c:v>4.9991750340000002E-2</c:v>
                </c:pt>
                <c:pt idx="27">
                  <c:v>4.8238566039999993E-2</c:v>
                </c:pt>
                <c:pt idx="28">
                  <c:v>4.6380057359999997E-2</c:v>
                </c:pt>
                <c:pt idx="29">
                  <c:v>4.4716198799999995E-2</c:v>
                </c:pt>
                <c:pt idx="30">
                  <c:v>4.2693704060000004E-2</c:v>
                </c:pt>
                <c:pt idx="31">
                  <c:v>4.1364483719999998E-2</c:v>
                </c:pt>
                <c:pt idx="32">
                  <c:v>4.0028597280000001E-2</c:v>
                </c:pt>
                <c:pt idx="33">
                  <c:v>4.0028597280000001E-2</c:v>
                </c:pt>
                <c:pt idx="34">
                  <c:v>3.8128758780000001E-2</c:v>
                </c:pt>
                <c:pt idx="35">
                  <c:v>3.7946107640000004E-2</c:v>
                </c:pt>
                <c:pt idx="36">
                  <c:v>3.7932775439999997E-2</c:v>
                </c:pt>
                <c:pt idx="37">
                  <c:v>3.7912777140000006E-2</c:v>
                </c:pt>
                <c:pt idx="38">
                  <c:v>3.6980856359999995E-2</c:v>
                </c:pt>
                <c:pt idx="39">
                  <c:v>3.5102349380000002E-2</c:v>
                </c:pt>
                <c:pt idx="40">
                  <c:v>3.5106349039999998E-2</c:v>
                </c:pt>
                <c:pt idx="41">
                  <c:v>3.3814458859999993E-2</c:v>
                </c:pt>
                <c:pt idx="42">
                  <c:v>3.2505236819999998E-2</c:v>
                </c:pt>
                <c:pt idx="43">
                  <c:v>3.0914705359999999E-2</c:v>
                </c:pt>
                <c:pt idx="44">
                  <c:v>2.9673477539999996E-2</c:v>
                </c:pt>
                <c:pt idx="45">
                  <c:v>2.9454829459999998E-2</c:v>
                </c:pt>
                <c:pt idx="46">
                  <c:v>2.8288261959999998E-2</c:v>
                </c:pt>
                <c:pt idx="47">
                  <c:v>2.825359824E-2</c:v>
                </c:pt>
                <c:pt idx="48">
                  <c:v>2.7593654339999999E-2</c:v>
                </c:pt>
                <c:pt idx="49">
                  <c:v>2.7590987899999999E-2</c:v>
                </c:pt>
                <c:pt idx="50">
                  <c:v>2.6620403739999996E-2</c:v>
                </c:pt>
                <c:pt idx="51">
                  <c:v>2.6616404079999999E-2</c:v>
                </c:pt>
                <c:pt idx="52">
                  <c:v>2.5840470040000001E-2</c:v>
                </c:pt>
                <c:pt idx="53">
                  <c:v>2.5839136820000001E-2</c:v>
                </c:pt>
                <c:pt idx="54">
                  <c:v>2.4979209920000002E-2</c:v>
                </c:pt>
                <c:pt idx="55">
                  <c:v>2.4752562519999997E-2</c:v>
                </c:pt>
                <c:pt idx="56">
                  <c:v>2.4247272140000001E-2</c:v>
                </c:pt>
                <c:pt idx="57">
                  <c:v>2.3729982779999999E-2</c:v>
                </c:pt>
                <c:pt idx="58">
                  <c:v>2.29513823E-2</c:v>
                </c:pt>
                <c:pt idx="59">
                  <c:v>2.2880721640000001E-2</c:v>
                </c:pt>
                <c:pt idx="60">
                  <c:v>2.2878055199999997E-2</c:v>
                </c:pt>
                <c:pt idx="61">
                  <c:v>2.2822059960000002E-2</c:v>
                </c:pt>
                <c:pt idx="62">
                  <c:v>2.2283439079999998E-2</c:v>
                </c:pt>
                <c:pt idx="63">
                  <c:v>2.1314188139999999E-2</c:v>
                </c:pt>
                <c:pt idx="64">
                  <c:v>2.044759514E-2</c:v>
                </c:pt>
                <c:pt idx="65">
                  <c:v>1.9707658039999999E-2</c:v>
                </c:pt>
                <c:pt idx="66">
                  <c:v>1.8606418319999998E-2</c:v>
                </c:pt>
                <c:pt idx="67">
                  <c:v>1.8325108899999998E-2</c:v>
                </c:pt>
                <c:pt idx="68">
                  <c:v>1.8285112300000003E-2</c:v>
                </c:pt>
                <c:pt idx="69">
                  <c:v>1.7955806960000001E-2</c:v>
                </c:pt>
                <c:pt idx="70">
                  <c:v>1.7954473739999997E-2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32-3044-8D38-6407ACA38678}"/>
            </c:ext>
          </c:extLst>
        </c:ser>
        <c:ser>
          <c:idx val="2"/>
          <c:order val="3"/>
          <c:tx>
            <c:strRef>
              <c:f>'Final fit'!$A$540</c:f>
              <c:strCache>
                <c:ptCount val="1"/>
                <c:pt idx="0">
                  <c:v>Lee (1970)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fit'!$A$542:$A$674</c:f>
              <c:numCache>
                <c:formatCode>0.0000</c:formatCode>
                <c:ptCount val="133"/>
                <c:pt idx="0">
                  <c:v>62.822800000000001</c:v>
                </c:pt>
                <c:pt idx="1">
                  <c:v>63.3979</c:v>
                </c:pt>
                <c:pt idx="2">
                  <c:v>63.419899999999998</c:v>
                </c:pt>
                <c:pt idx="3">
                  <c:v>63.453899999999997</c:v>
                </c:pt>
                <c:pt idx="4">
                  <c:v>63.634900000000002</c:v>
                </c:pt>
                <c:pt idx="5">
                  <c:v>63.851900000000001</c:v>
                </c:pt>
                <c:pt idx="6">
                  <c:v>64.221999999999994</c:v>
                </c:pt>
                <c:pt idx="7">
                  <c:v>64.42</c:v>
                </c:pt>
                <c:pt idx="8">
                  <c:v>64.53</c:v>
                </c:pt>
                <c:pt idx="9">
                  <c:v>64.941100000000006</c:v>
                </c:pt>
                <c:pt idx="10">
                  <c:v>65.302099999999996</c:v>
                </c:pt>
                <c:pt idx="11">
                  <c:v>65.630099999999999</c:v>
                </c:pt>
                <c:pt idx="12">
                  <c:v>65.679199999999994</c:v>
                </c:pt>
                <c:pt idx="13">
                  <c:v>65.737200000000001</c:v>
                </c:pt>
                <c:pt idx="14">
                  <c:v>66.071200000000005</c:v>
                </c:pt>
                <c:pt idx="15">
                  <c:v>66.175200000000004</c:v>
                </c:pt>
                <c:pt idx="16">
                  <c:v>66.643299999999996</c:v>
                </c:pt>
                <c:pt idx="17">
                  <c:v>66.701300000000003</c:v>
                </c:pt>
                <c:pt idx="18">
                  <c:v>66.811300000000003</c:v>
                </c:pt>
                <c:pt idx="19">
                  <c:v>67.056299999999993</c:v>
                </c:pt>
                <c:pt idx="20">
                  <c:v>67.181299999999993</c:v>
                </c:pt>
                <c:pt idx="21">
                  <c:v>67.2423</c:v>
                </c:pt>
                <c:pt idx="22">
                  <c:v>67.807400000000001</c:v>
                </c:pt>
                <c:pt idx="23">
                  <c:v>68.0565</c:v>
                </c:pt>
                <c:pt idx="24">
                  <c:v>68.097499999999997</c:v>
                </c:pt>
                <c:pt idx="25">
                  <c:v>68.219499999999996</c:v>
                </c:pt>
                <c:pt idx="26">
                  <c:v>68.293499999999995</c:v>
                </c:pt>
                <c:pt idx="27">
                  <c:v>68.3095</c:v>
                </c:pt>
                <c:pt idx="28">
                  <c:v>68.570499999999996</c:v>
                </c:pt>
                <c:pt idx="29">
                  <c:v>68.635499999999993</c:v>
                </c:pt>
                <c:pt idx="30">
                  <c:v>68.949600000000004</c:v>
                </c:pt>
                <c:pt idx="31">
                  <c:v>69.139600000000002</c:v>
                </c:pt>
                <c:pt idx="32">
                  <c:v>69.490600000000001</c:v>
                </c:pt>
                <c:pt idx="33">
                  <c:v>69.562600000000003</c:v>
                </c:pt>
                <c:pt idx="34">
                  <c:v>69.653599999999997</c:v>
                </c:pt>
                <c:pt idx="35">
                  <c:v>70.233699999999999</c:v>
                </c:pt>
                <c:pt idx="36">
                  <c:v>70.590800000000002</c:v>
                </c:pt>
                <c:pt idx="37">
                  <c:v>70.767799999999994</c:v>
                </c:pt>
                <c:pt idx="38">
                  <c:v>70.823800000000006</c:v>
                </c:pt>
                <c:pt idx="39">
                  <c:v>71.366900000000001</c:v>
                </c:pt>
                <c:pt idx="40">
                  <c:v>71.5839</c:v>
                </c:pt>
                <c:pt idx="41">
                  <c:v>71.745900000000006</c:v>
                </c:pt>
                <c:pt idx="42">
                  <c:v>72.0749</c:v>
                </c:pt>
                <c:pt idx="43">
                  <c:v>72.537999999999997</c:v>
                </c:pt>
                <c:pt idx="44">
                  <c:v>72.846000000000004</c:v>
                </c:pt>
                <c:pt idx="45">
                  <c:v>73.036100000000005</c:v>
                </c:pt>
                <c:pt idx="46">
                  <c:v>73.739099999999993</c:v>
                </c:pt>
                <c:pt idx="47">
                  <c:v>74.128200000000007</c:v>
                </c:pt>
                <c:pt idx="48">
                  <c:v>74.163200000000003</c:v>
                </c:pt>
                <c:pt idx="49">
                  <c:v>74.343199999999996</c:v>
                </c:pt>
                <c:pt idx="50">
                  <c:v>74.734300000000005</c:v>
                </c:pt>
                <c:pt idx="51">
                  <c:v>75.197299999999998</c:v>
                </c:pt>
                <c:pt idx="52">
                  <c:v>75.298299999999998</c:v>
                </c:pt>
                <c:pt idx="53">
                  <c:v>75.439400000000006</c:v>
                </c:pt>
                <c:pt idx="54">
                  <c:v>77.102599999999995</c:v>
                </c:pt>
                <c:pt idx="55">
                  <c:v>77.461600000000004</c:v>
                </c:pt>
                <c:pt idx="56">
                  <c:v>78.202699999999993</c:v>
                </c:pt>
                <c:pt idx="57">
                  <c:v>78.410700000000006</c:v>
                </c:pt>
                <c:pt idx="58">
                  <c:v>79.119799999999998</c:v>
                </c:pt>
                <c:pt idx="59">
                  <c:v>79.136799999999994</c:v>
                </c:pt>
                <c:pt idx="60">
                  <c:v>79.478800000000007</c:v>
                </c:pt>
                <c:pt idx="61">
                  <c:v>79.570800000000006</c:v>
                </c:pt>
                <c:pt idx="62">
                  <c:v>80.038899999999998</c:v>
                </c:pt>
                <c:pt idx="63">
                  <c:v>80.197900000000004</c:v>
                </c:pt>
                <c:pt idx="64">
                  <c:v>80.413899999999998</c:v>
                </c:pt>
                <c:pt idx="65">
                  <c:v>80.659000000000006</c:v>
                </c:pt>
                <c:pt idx="66">
                  <c:v>80.745000000000005</c:v>
                </c:pt>
                <c:pt idx="67">
                  <c:v>80.914000000000001</c:v>
                </c:pt>
                <c:pt idx="68">
                  <c:v>80.948999999999998</c:v>
                </c:pt>
                <c:pt idx="69">
                  <c:v>81.042000000000002</c:v>
                </c:pt>
                <c:pt idx="70">
                  <c:v>81.076999999999998</c:v>
                </c:pt>
                <c:pt idx="71">
                  <c:v>81.134</c:v>
                </c:pt>
                <c:pt idx="72">
                  <c:v>81.210999999999999</c:v>
                </c:pt>
                <c:pt idx="73">
                  <c:v>81.210999999999999</c:v>
                </c:pt>
                <c:pt idx="74">
                  <c:v>81.248000000000005</c:v>
                </c:pt>
                <c:pt idx="75">
                  <c:v>81.34</c:v>
                </c:pt>
                <c:pt idx="76">
                  <c:v>81.343000000000004</c:v>
                </c:pt>
                <c:pt idx="77">
                  <c:v>81.525099999999995</c:v>
                </c:pt>
                <c:pt idx="78">
                  <c:v>81.655100000000004</c:v>
                </c:pt>
                <c:pt idx="79">
                  <c:v>81.823099999999997</c:v>
                </c:pt>
                <c:pt idx="80">
                  <c:v>81.943100000000001</c:v>
                </c:pt>
                <c:pt idx="81">
                  <c:v>82.020099999999999</c:v>
                </c:pt>
                <c:pt idx="82">
                  <c:v>82.085099999999997</c:v>
                </c:pt>
                <c:pt idx="83">
                  <c:v>82.208100000000002</c:v>
                </c:pt>
                <c:pt idx="84">
                  <c:v>82.315200000000004</c:v>
                </c:pt>
                <c:pt idx="85">
                  <c:v>82.508200000000002</c:v>
                </c:pt>
                <c:pt idx="86">
                  <c:v>82.618200000000002</c:v>
                </c:pt>
                <c:pt idx="87">
                  <c:v>82.672200000000004</c:v>
                </c:pt>
                <c:pt idx="88">
                  <c:v>82.6952</c:v>
                </c:pt>
                <c:pt idx="89">
                  <c:v>82.774199999999993</c:v>
                </c:pt>
                <c:pt idx="90">
                  <c:v>82.933199999999999</c:v>
                </c:pt>
                <c:pt idx="91">
                  <c:v>83.024199999999993</c:v>
                </c:pt>
                <c:pt idx="92">
                  <c:v>83.155299999999997</c:v>
                </c:pt>
                <c:pt idx="93">
                  <c:v>83.344300000000004</c:v>
                </c:pt>
                <c:pt idx="94">
                  <c:v>83.437299999999993</c:v>
                </c:pt>
                <c:pt idx="95">
                  <c:v>83.559299999999993</c:v>
                </c:pt>
                <c:pt idx="96">
                  <c:v>83.570300000000003</c:v>
                </c:pt>
                <c:pt idx="97">
                  <c:v>83.635300000000001</c:v>
                </c:pt>
                <c:pt idx="98">
                  <c:v>83.641300000000001</c:v>
                </c:pt>
                <c:pt idx="99">
                  <c:v>83.647300000000001</c:v>
                </c:pt>
                <c:pt idx="100">
                  <c:v>83.654300000000006</c:v>
                </c:pt>
                <c:pt idx="101">
                  <c:v>83.660300000000007</c:v>
                </c:pt>
                <c:pt idx="102">
                  <c:v>83.666300000000007</c:v>
                </c:pt>
                <c:pt idx="103">
                  <c:v>83.672300000000007</c:v>
                </c:pt>
                <c:pt idx="104">
                  <c:v>83.683300000000003</c:v>
                </c:pt>
                <c:pt idx="105">
                  <c:v>83.689300000000003</c:v>
                </c:pt>
                <c:pt idx="106">
                  <c:v>83.699299999999994</c:v>
                </c:pt>
                <c:pt idx="107">
                  <c:v>83.704300000000003</c:v>
                </c:pt>
                <c:pt idx="108">
                  <c:v>83.707300000000004</c:v>
                </c:pt>
                <c:pt idx="109">
                  <c:v>83.709299999999999</c:v>
                </c:pt>
                <c:pt idx="110">
                  <c:v>83.711299999999994</c:v>
                </c:pt>
                <c:pt idx="111">
                  <c:v>83.717299999999994</c:v>
                </c:pt>
                <c:pt idx="112">
                  <c:v>83.719300000000004</c:v>
                </c:pt>
                <c:pt idx="113">
                  <c:v>83.723299999999995</c:v>
                </c:pt>
                <c:pt idx="114">
                  <c:v>83.729299999999995</c:v>
                </c:pt>
                <c:pt idx="115">
                  <c:v>83.7333</c:v>
                </c:pt>
                <c:pt idx="116">
                  <c:v>83.7423</c:v>
                </c:pt>
                <c:pt idx="117">
                  <c:v>83.743300000000005</c:v>
                </c:pt>
                <c:pt idx="118">
                  <c:v>83.7453</c:v>
                </c:pt>
                <c:pt idx="119">
                  <c:v>83.7453</c:v>
                </c:pt>
                <c:pt idx="120">
                  <c:v>83.746300000000005</c:v>
                </c:pt>
                <c:pt idx="121">
                  <c:v>83.7483</c:v>
                </c:pt>
                <c:pt idx="122">
                  <c:v>83.7483</c:v>
                </c:pt>
                <c:pt idx="123">
                  <c:v>83.751300000000001</c:v>
                </c:pt>
                <c:pt idx="124">
                  <c:v>83.752300000000005</c:v>
                </c:pt>
                <c:pt idx="125">
                  <c:v>83.753299999999996</c:v>
                </c:pt>
                <c:pt idx="126">
                  <c:v>83.754300000000001</c:v>
                </c:pt>
                <c:pt idx="127">
                  <c:v>83.754300000000001</c:v>
                </c:pt>
                <c:pt idx="128">
                  <c:v>83.754300000000001</c:v>
                </c:pt>
                <c:pt idx="129">
                  <c:v>83.754300000000001</c:v>
                </c:pt>
                <c:pt idx="130">
                  <c:v>83.755300000000005</c:v>
                </c:pt>
                <c:pt idx="131">
                  <c:v>83.755300000000005</c:v>
                </c:pt>
                <c:pt idx="132">
                  <c:v>83.755300000000005</c:v>
                </c:pt>
              </c:numCache>
            </c:numRef>
          </c:xVal>
          <c:yVal>
            <c:numRef>
              <c:f>'Final fit'!$B$542:$B$674</c:f>
              <c:numCache>
                <c:formatCode>0.0000</c:formatCode>
                <c:ptCount val="133"/>
                <c:pt idx="0">
                  <c:v>1.5878650199999999E-3</c:v>
                </c:pt>
                <c:pt idx="1">
                  <c:v>1.799847E-3</c:v>
                </c:pt>
                <c:pt idx="2">
                  <c:v>1.80917954E-3</c:v>
                </c:pt>
                <c:pt idx="3">
                  <c:v>1.8225117399999998E-3</c:v>
                </c:pt>
                <c:pt idx="4">
                  <c:v>1.8958388400000001E-3</c:v>
                </c:pt>
                <c:pt idx="5">
                  <c:v>1.9891642400000002E-3</c:v>
                </c:pt>
                <c:pt idx="6">
                  <c:v>2.1584831800000003E-3</c:v>
                </c:pt>
                <c:pt idx="7">
                  <c:v>2.2544750200000001E-3</c:v>
                </c:pt>
                <c:pt idx="8">
                  <c:v>2.3104702599999996E-3</c:v>
                </c:pt>
                <c:pt idx="9">
                  <c:v>2.5291183399999998E-3</c:v>
                </c:pt>
                <c:pt idx="10">
                  <c:v>2.7371006599999997E-3</c:v>
                </c:pt>
                <c:pt idx="11">
                  <c:v>2.9410833199999997E-3</c:v>
                </c:pt>
                <c:pt idx="12">
                  <c:v>2.9730805999999997E-3</c:v>
                </c:pt>
                <c:pt idx="13">
                  <c:v>3.0104107599999998E-3</c:v>
                </c:pt>
                <c:pt idx="14">
                  <c:v>3.2370581599999999E-3</c:v>
                </c:pt>
                <c:pt idx="15">
                  <c:v>3.3103852599999997E-3</c:v>
                </c:pt>
                <c:pt idx="16">
                  <c:v>3.6610221200000003E-3</c:v>
                </c:pt>
                <c:pt idx="17">
                  <c:v>3.7063516000000003E-3</c:v>
                </c:pt>
                <c:pt idx="18">
                  <c:v>3.7943441199999998E-3</c:v>
                </c:pt>
                <c:pt idx="19">
                  <c:v>3.9969935600000003E-3</c:v>
                </c:pt>
                <c:pt idx="20">
                  <c:v>4.1049843799999992E-3</c:v>
                </c:pt>
                <c:pt idx="21">
                  <c:v>4.1569799600000004E-3</c:v>
                </c:pt>
                <c:pt idx="22">
                  <c:v>4.6796021999999998E-3</c:v>
                </c:pt>
                <c:pt idx="23">
                  <c:v>4.9275811199999998E-3</c:v>
                </c:pt>
                <c:pt idx="24">
                  <c:v>4.9689109400000006E-3</c:v>
                </c:pt>
                <c:pt idx="25">
                  <c:v>5.0969000599999995E-3</c:v>
                </c:pt>
                <c:pt idx="26">
                  <c:v>5.1742268200000007E-3</c:v>
                </c:pt>
                <c:pt idx="27">
                  <c:v>5.1915586799999996E-3</c:v>
                </c:pt>
                <c:pt idx="28">
                  <c:v>5.4755345400000002E-3</c:v>
                </c:pt>
                <c:pt idx="29">
                  <c:v>5.5488616399999996E-3</c:v>
                </c:pt>
                <c:pt idx="30">
                  <c:v>5.9128306999999998E-3</c:v>
                </c:pt>
                <c:pt idx="31">
                  <c:v>6.1421445399999991E-3</c:v>
                </c:pt>
                <c:pt idx="32">
                  <c:v>6.5887732399999999E-3</c:v>
                </c:pt>
                <c:pt idx="33">
                  <c:v>6.6834318600000001E-3</c:v>
                </c:pt>
                <c:pt idx="34">
                  <c:v>6.8034216599999996E-3</c:v>
                </c:pt>
                <c:pt idx="35">
                  <c:v>7.62201874E-3</c:v>
                </c:pt>
                <c:pt idx="36">
                  <c:v>8.1659725000000002E-3</c:v>
                </c:pt>
                <c:pt idx="37">
                  <c:v>8.4472819200000007E-3</c:v>
                </c:pt>
                <c:pt idx="38">
                  <c:v>8.5379408800000008E-3</c:v>
                </c:pt>
                <c:pt idx="39">
                  <c:v>9.4618623400000001E-3</c:v>
                </c:pt>
                <c:pt idx="40">
                  <c:v>9.8524957999999996E-3</c:v>
                </c:pt>
                <c:pt idx="41">
                  <c:v>1.0153803519999999E-2</c:v>
                </c:pt>
                <c:pt idx="42">
                  <c:v>1.0789749460000001E-2</c:v>
                </c:pt>
                <c:pt idx="43">
                  <c:v>1.174166854E-2</c:v>
                </c:pt>
                <c:pt idx="44">
                  <c:v>1.2413611419999998E-2</c:v>
                </c:pt>
                <c:pt idx="45">
                  <c:v>1.2841575039999999E-2</c:v>
                </c:pt>
                <c:pt idx="46">
                  <c:v>1.4541430539999999E-2</c:v>
                </c:pt>
                <c:pt idx="47">
                  <c:v>1.5560010619999998E-2</c:v>
                </c:pt>
                <c:pt idx="48">
                  <c:v>1.5654669240000002E-2</c:v>
                </c:pt>
                <c:pt idx="49">
                  <c:v>1.614929386E-2</c:v>
                </c:pt>
                <c:pt idx="50">
                  <c:v>1.7267865440000002E-2</c:v>
                </c:pt>
                <c:pt idx="51">
                  <c:v>1.8675745760000001E-2</c:v>
                </c:pt>
                <c:pt idx="52">
                  <c:v>1.8995718559999996E-2</c:v>
                </c:pt>
                <c:pt idx="53">
                  <c:v>1.9450346579999996E-2</c:v>
                </c:pt>
                <c:pt idx="54">
                  <c:v>2.5523163679999999E-2</c:v>
                </c:pt>
                <c:pt idx="55">
                  <c:v>2.7025702620000001E-2</c:v>
                </c:pt>
                <c:pt idx="56">
                  <c:v>3.0361419059999999E-2</c:v>
                </c:pt>
                <c:pt idx="57">
                  <c:v>3.1360000839999999E-2</c:v>
                </c:pt>
                <c:pt idx="58">
                  <c:v>3.4966360939999996E-2</c:v>
                </c:pt>
                <c:pt idx="59">
                  <c:v>3.5053020240000003E-2</c:v>
                </c:pt>
                <c:pt idx="60">
                  <c:v>3.6922194679999999E-2</c:v>
                </c:pt>
                <c:pt idx="61">
                  <c:v>3.7435484380000002E-2</c:v>
                </c:pt>
                <c:pt idx="62">
                  <c:v>4.0156586399999993E-2</c:v>
                </c:pt>
                <c:pt idx="63">
                  <c:v>4.1119171240000002E-2</c:v>
                </c:pt>
                <c:pt idx="64">
                  <c:v>4.2451058020000002E-2</c:v>
                </c:pt>
                <c:pt idx="65">
                  <c:v>4.40162583E-2</c:v>
                </c:pt>
                <c:pt idx="66">
                  <c:v>4.457087782E-2</c:v>
                </c:pt>
                <c:pt idx="67">
                  <c:v>4.5690782619999995E-2</c:v>
                </c:pt>
                <c:pt idx="68">
                  <c:v>4.5924096119999994E-2</c:v>
                </c:pt>
                <c:pt idx="69">
                  <c:v>4.6550709520000004E-2</c:v>
                </c:pt>
                <c:pt idx="70">
                  <c:v>4.6786689459999996E-2</c:v>
                </c:pt>
                <c:pt idx="71">
                  <c:v>4.7178656140000004E-2</c:v>
                </c:pt>
                <c:pt idx="72">
                  <c:v>4.7707944479999993E-2</c:v>
                </c:pt>
                <c:pt idx="73">
                  <c:v>4.771061092E-2</c:v>
                </c:pt>
                <c:pt idx="74">
                  <c:v>4.7963922719999996E-2</c:v>
                </c:pt>
                <c:pt idx="75">
                  <c:v>4.8606534759999993E-2</c:v>
                </c:pt>
                <c:pt idx="76">
                  <c:v>4.8630532720000001E-2</c:v>
                </c:pt>
                <c:pt idx="77">
                  <c:v>4.9925089339999999E-2</c:v>
                </c:pt>
                <c:pt idx="78">
                  <c:v>5.0873008759999998E-2</c:v>
                </c:pt>
                <c:pt idx="79">
                  <c:v>5.210757047999999E-2</c:v>
                </c:pt>
                <c:pt idx="80">
                  <c:v>5.3012826859999994E-2</c:v>
                </c:pt>
                <c:pt idx="81">
                  <c:v>5.3602110099999996E-2</c:v>
                </c:pt>
                <c:pt idx="82">
                  <c:v>5.4100734380000001E-2</c:v>
                </c:pt>
                <c:pt idx="83">
                  <c:v>5.5052653460000003E-2</c:v>
                </c:pt>
                <c:pt idx="84">
                  <c:v>5.5899248159999991E-2</c:v>
                </c:pt>
                <c:pt idx="85">
                  <c:v>5.7441783699999999E-2</c:v>
                </c:pt>
                <c:pt idx="86">
                  <c:v>5.8336374319999995E-2</c:v>
                </c:pt>
                <c:pt idx="87">
                  <c:v>5.8784336239999999E-2</c:v>
                </c:pt>
                <c:pt idx="88">
                  <c:v>5.8977653140000003E-2</c:v>
                </c:pt>
                <c:pt idx="89">
                  <c:v>5.9634930599999997E-2</c:v>
                </c:pt>
                <c:pt idx="90">
                  <c:v>6.097614992E-2</c:v>
                </c:pt>
                <c:pt idx="91">
                  <c:v>6.1761416499999992E-2</c:v>
                </c:pt>
                <c:pt idx="92">
                  <c:v>6.2899986379999995E-2</c:v>
                </c:pt>
                <c:pt idx="93">
                  <c:v>6.456917781999999E-2</c:v>
                </c:pt>
                <c:pt idx="94">
                  <c:v>6.5413106079999991E-2</c:v>
                </c:pt>
                <c:pt idx="95">
                  <c:v>6.651967868E-2</c:v>
                </c:pt>
                <c:pt idx="96">
                  <c:v>6.662100339999999E-2</c:v>
                </c:pt>
                <c:pt idx="97">
                  <c:v>6.7222285619999989E-2</c:v>
                </c:pt>
                <c:pt idx="98">
                  <c:v>6.7280947299999991E-2</c:v>
                </c:pt>
                <c:pt idx="99">
                  <c:v>6.7339608979999993E-2</c:v>
                </c:pt>
                <c:pt idx="100">
                  <c:v>6.7400937099999988E-2</c:v>
                </c:pt>
                <c:pt idx="101">
                  <c:v>6.7454265899999991E-2</c:v>
                </c:pt>
                <c:pt idx="102">
                  <c:v>6.751559402E-2</c:v>
                </c:pt>
                <c:pt idx="103">
                  <c:v>6.7568922820000002E-2</c:v>
                </c:pt>
                <c:pt idx="104">
                  <c:v>6.7670247539999992E-2</c:v>
                </c:pt>
                <c:pt idx="105">
                  <c:v>6.7724909560000005E-2</c:v>
                </c:pt>
                <c:pt idx="106">
                  <c:v>6.7818234960000001E-2</c:v>
                </c:pt>
                <c:pt idx="107">
                  <c:v>6.7870230539999993E-2</c:v>
                </c:pt>
                <c:pt idx="108">
                  <c:v>6.7892895280000004E-2</c:v>
                </c:pt>
                <c:pt idx="109">
                  <c:v>6.7918226459999995E-2</c:v>
                </c:pt>
                <c:pt idx="110">
                  <c:v>6.7935558319999992E-2</c:v>
                </c:pt>
                <c:pt idx="111">
                  <c:v>6.7994219999999994E-2</c:v>
                </c:pt>
                <c:pt idx="112">
                  <c:v>6.8011551859999991E-2</c:v>
                </c:pt>
                <c:pt idx="113">
                  <c:v>6.8048882020000007E-2</c:v>
                </c:pt>
                <c:pt idx="114">
                  <c:v>6.8099544380000002E-2</c:v>
                </c:pt>
                <c:pt idx="115">
                  <c:v>6.8135541320000007E-2</c:v>
                </c:pt>
                <c:pt idx="116">
                  <c:v>6.822086740000001E-2</c:v>
                </c:pt>
                <c:pt idx="117">
                  <c:v>6.823553282E-2</c:v>
                </c:pt>
                <c:pt idx="118">
                  <c:v>6.8251531460000001E-2</c:v>
                </c:pt>
                <c:pt idx="119">
                  <c:v>6.8255531120000004E-2</c:v>
                </c:pt>
                <c:pt idx="120">
                  <c:v>6.8262197219999987E-2</c:v>
                </c:pt>
                <c:pt idx="121">
                  <c:v>6.8279529079999998E-2</c:v>
                </c:pt>
                <c:pt idx="122">
                  <c:v>6.8282195519999991E-2</c:v>
                </c:pt>
                <c:pt idx="123">
                  <c:v>6.8308859920000006E-2</c:v>
                </c:pt>
                <c:pt idx="124">
                  <c:v>6.8319525680000007E-2</c:v>
                </c:pt>
                <c:pt idx="125">
                  <c:v>6.8328858219999997E-2</c:v>
                </c:pt>
                <c:pt idx="126">
                  <c:v>6.8331524660000004E-2</c:v>
                </c:pt>
                <c:pt idx="127">
                  <c:v>6.8332857879999986E-2</c:v>
                </c:pt>
                <c:pt idx="128">
                  <c:v>6.8335524319999993E-2</c:v>
                </c:pt>
                <c:pt idx="129">
                  <c:v>6.833819076E-2</c:v>
                </c:pt>
                <c:pt idx="130">
                  <c:v>6.8343523640000001E-2</c:v>
                </c:pt>
                <c:pt idx="131">
                  <c:v>6.834752329999999E-2</c:v>
                </c:pt>
                <c:pt idx="132">
                  <c:v>6.8348856520000001E-2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32-3044-8D38-6407ACA38678}"/>
            </c:ext>
          </c:extLst>
        </c:ser>
        <c:ser>
          <c:idx val="4"/>
          <c:order val="4"/>
          <c:tx>
            <c:strRef>
              <c:f>'Final fit'!$A$680</c:f>
              <c:strCache>
                <c:ptCount val="1"/>
                <c:pt idx="0">
                  <c:v>Boato (1961)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fit'!$A$682:$A$704</c:f>
              <c:numCache>
                <c:formatCode>0.0000</c:formatCode>
                <c:ptCount val="23"/>
                <c:pt idx="0">
                  <c:v>71.691400000000002</c:v>
                </c:pt>
                <c:pt idx="1">
                  <c:v>71.691400000000002</c:v>
                </c:pt>
                <c:pt idx="2">
                  <c:v>71.897300000000001</c:v>
                </c:pt>
                <c:pt idx="3">
                  <c:v>71.897300000000001</c:v>
                </c:pt>
                <c:pt idx="4">
                  <c:v>71.897300000000001</c:v>
                </c:pt>
                <c:pt idx="5">
                  <c:v>73.540599999999998</c:v>
                </c:pt>
                <c:pt idx="6">
                  <c:v>75.2791</c:v>
                </c:pt>
                <c:pt idx="7">
                  <c:v>75.0749</c:v>
                </c:pt>
                <c:pt idx="8">
                  <c:v>75.177000000000007</c:v>
                </c:pt>
                <c:pt idx="9">
                  <c:v>77.214399999999998</c:v>
                </c:pt>
                <c:pt idx="10">
                  <c:v>77.214399999999998</c:v>
                </c:pt>
                <c:pt idx="11">
                  <c:v>81.5702</c:v>
                </c:pt>
                <c:pt idx="12">
                  <c:v>81.5702</c:v>
                </c:pt>
                <c:pt idx="13">
                  <c:v>81.671099999999996</c:v>
                </c:pt>
                <c:pt idx="14">
                  <c:v>83.486500000000007</c:v>
                </c:pt>
                <c:pt idx="15">
                  <c:v>83.687899999999999</c:v>
                </c:pt>
                <c:pt idx="16">
                  <c:v>83.687899999999999</c:v>
                </c:pt>
                <c:pt idx="17">
                  <c:v>83.587199999999996</c:v>
                </c:pt>
                <c:pt idx="18">
                  <c:v>81.5702</c:v>
                </c:pt>
                <c:pt idx="19">
                  <c:v>77.316100000000006</c:v>
                </c:pt>
                <c:pt idx="20">
                  <c:v>71.588399999999993</c:v>
                </c:pt>
                <c:pt idx="21">
                  <c:v>77.316100000000006</c:v>
                </c:pt>
                <c:pt idx="22">
                  <c:v>77.316100000000006</c:v>
                </c:pt>
              </c:numCache>
            </c:numRef>
          </c:xVal>
          <c:yVal>
            <c:numRef>
              <c:f>'Final fit'!$B$682:$B$704</c:f>
              <c:numCache>
                <c:formatCode>0.0000</c:formatCode>
                <c:ptCount val="23"/>
                <c:pt idx="0">
                  <c:v>1.0399116E-2</c:v>
                </c:pt>
                <c:pt idx="1">
                  <c:v>1.0479109199999998E-2</c:v>
                </c:pt>
                <c:pt idx="2">
                  <c:v>1.0665759999999998E-2</c:v>
                </c:pt>
                <c:pt idx="3">
                  <c:v>1.07057566E-2</c:v>
                </c:pt>
                <c:pt idx="4">
                  <c:v>1.07057566E-2</c:v>
                </c:pt>
                <c:pt idx="5">
                  <c:v>1.4452104800000001E-2</c:v>
                </c:pt>
                <c:pt idx="6">
                  <c:v>1.8971720600000002E-2</c:v>
                </c:pt>
                <c:pt idx="7">
                  <c:v>1.8611751199999998E-2</c:v>
                </c:pt>
                <c:pt idx="8">
                  <c:v>1.8665080000000001E-2</c:v>
                </c:pt>
                <c:pt idx="9">
                  <c:v>2.6037786600000001E-2</c:v>
                </c:pt>
                <c:pt idx="10">
                  <c:v>2.6157776399999999E-2</c:v>
                </c:pt>
                <c:pt idx="11">
                  <c:v>4.9195817999999995E-2</c:v>
                </c:pt>
                <c:pt idx="12">
                  <c:v>4.9729106000000002E-2</c:v>
                </c:pt>
                <c:pt idx="13">
                  <c:v>5.0262394000000002E-2</c:v>
                </c:pt>
                <c:pt idx="14">
                  <c:v>6.4394525999999994E-2</c:v>
                </c:pt>
                <c:pt idx="15">
                  <c:v>6.6394356000000002E-2</c:v>
                </c:pt>
                <c:pt idx="16">
                  <c:v>6.6394356000000002E-2</c:v>
                </c:pt>
                <c:pt idx="17">
                  <c:v>6.5594423999999998E-2</c:v>
                </c:pt>
                <c:pt idx="18">
                  <c:v>4.9595784000000004E-2</c:v>
                </c:pt>
                <c:pt idx="19">
                  <c:v>2.6597739000000002E-2</c:v>
                </c:pt>
                <c:pt idx="20">
                  <c:v>1.0105807599999999E-2</c:v>
                </c:pt>
                <c:pt idx="21">
                  <c:v>2.6397755999999998E-2</c:v>
                </c:pt>
                <c:pt idx="22">
                  <c:v>2.6344427199999999E-2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32-3044-8D38-6407ACA38678}"/>
            </c:ext>
          </c:extLst>
        </c:ser>
        <c:ser>
          <c:idx val="5"/>
          <c:order val="5"/>
          <c:tx>
            <c:strRef>
              <c:f>'Final fit'!$A$710</c:f>
              <c:strCache>
                <c:ptCount val="1"/>
                <c:pt idx="0">
                  <c:v>Flubacher (1978)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fit'!$A$712:$A$728</c:f>
              <c:numCache>
                <c:formatCode>0.0000</c:formatCode>
                <c:ptCount val="17"/>
                <c:pt idx="0">
                  <c:v>69.812399999999997</c:v>
                </c:pt>
                <c:pt idx="1">
                  <c:v>70.926199999999994</c:v>
                </c:pt>
                <c:pt idx="2">
                  <c:v>71.660499999999999</c:v>
                </c:pt>
                <c:pt idx="3">
                  <c:v>72.364400000000003</c:v>
                </c:pt>
                <c:pt idx="4">
                  <c:v>73.440100000000001</c:v>
                </c:pt>
                <c:pt idx="5">
                  <c:v>73.881699999999995</c:v>
                </c:pt>
                <c:pt idx="6">
                  <c:v>75.309700000000007</c:v>
                </c:pt>
                <c:pt idx="7">
                  <c:v>75.325999999999993</c:v>
                </c:pt>
                <c:pt idx="8">
                  <c:v>76.900099999999995</c:v>
                </c:pt>
                <c:pt idx="9">
                  <c:v>76.956100000000006</c:v>
                </c:pt>
                <c:pt idx="10">
                  <c:v>77.131100000000004</c:v>
                </c:pt>
                <c:pt idx="11">
                  <c:v>78.186400000000006</c:v>
                </c:pt>
                <c:pt idx="12">
                  <c:v>79.553899999999999</c:v>
                </c:pt>
                <c:pt idx="13">
                  <c:v>79.594399999999993</c:v>
                </c:pt>
                <c:pt idx="14">
                  <c:v>80.864999999999995</c:v>
                </c:pt>
                <c:pt idx="15">
                  <c:v>82.278700000000001</c:v>
                </c:pt>
                <c:pt idx="16">
                  <c:v>82.572199999999995</c:v>
                </c:pt>
              </c:numCache>
            </c:numRef>
          </c:xVal>
          <c:yVal>
            <c:numRef>
              <c:f>'Final fit'!$B$712:$B$728</c:f>
              <c:numCache>
                <c:formatCode>0.0000</c:formatCode>
                <c:ptCount val="17"/>
                <c:pt idx="0">
                  <c:v>7.3860387999999996E-3</c:v>
                </c:pt>
                <c:pt idx="1">
                  <c:v>9.1192248000000007E-3</c:v>
                </c:pt>
                <c:pt idx="2">
                  <c:v>1.040444888E-2</c:v>
                </c:pt>
                <c:pt idx="3">
                  <c:v>1.1786998019999998E-2</c:v>
                </c:pt>
                <c:pt idx="4">
                  <c:v>1.4209458759999998E-2</c:v>
                </c:pt>
                <c:pt idx="5">
                  <c:v>1.533203E-2</c:v>
                </c:pt>
                <c:pt idx="6">
                  <c:v>1.944768014E-2</c:v>
                </c:pt>
                <c:pt idx="7">
                  <c:v>1.9495676059999998E-2</c:v>
                </c:pt>
                <c:pt idx="8">
                  <c:v>2.509653328E-2</c:v>
                </c:pt>
                <c:pt idx="9">
                  <c:v>2.5308515260000001E-2</c:v>
                </c:pt>
                <c:pt idx="10">
                  <c:v>2.5988457459999999E-2</c:v>
                </c:pt>
                <c:pt idx="11">
                  <c:v>3.066272678E-2</c:v>
                </c:pt>
                <c:pt idx="12">
                  <c:v>3.7707461259999998E-2</c:v>
                </c:pt>
                <c:pt idx="13">
                  <c:v>3.792877578E-2</c:v>
                </c:pt>
                <c:pt idx="14">
                  <c:v>4.5697448719999999E-2</c:v>
                </c:pt>
                <c:pt idx="15">
                  <c:v>5.5889915619999994E-2</c:v>
                </c:pt>
                <c:pt idx="16">
                  <c:v>5.8231049940000001E-2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32-3044-8D38-6407ACA38678}"/>
            </c:ext>
          </c:extLst>
        </c:ser>
        <c:ser>
          <c:idx val="6"/>
          <c:order val="6"/>
          <c:tx>
            <c:strRef>
              <c:f>'Final fit'!$A$734</c:f>
              <c:strCache>
                <c:ptCount val="1"/>
                <c:pt idx="0">
                  <c:v>Leming (1951)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fit'!$A$736:$A$801</c:f>
              <c:numCache>
                <c:formatCode>0.0000</c:formatCode>
                <c:ptCount val="66"/>
                <c:pt idx="0">
                  <c:v>38.709499999999998</c:v>
                </c:pt>
                <c:pt idx="1">
                  <c:v>41.874000000000002</c:v>
                </c:pt>
                <c:pt idx="2">
                  <c:v>42.772100000000002</c:v>
                </c:pt>
                <c:pt idx="3">
                  <c:v>43.163200000000003</c:v>
                </c:pt>
                <c:pt idx="4">
                  <c:v>44.018300000000004</c:v>
                </c:pt>
                <c:pt idx="5">
                  <c:v>44.810400000000001</c:v>
                </c:pt>
                <c:pt idx="6">
                  <c:v>45.4955</c:v>
                </c:pt>
                <c:pt idx="7">
                  <c:v>45.932600000000001</c:v>
                </c:pt>
                <c:pt idx="8">
                  <c:v>47.742800000000003</c:v>
                </c:pt>
                <c:pt idx="9">
                  <c:v>47.848799999999997</c:v>
                </c:pt>
                <c:pt idx="10">
                  <c:v>50.022100000000002</c:v>
                </c:pt>
                <c:pt idx="11">
                  <c:v>52.4925</c:v>
                </c:pt>
                <c:pt idx="12">
                  <c:v>56.613</c:v>
                </c:pt>
                <c:pt idx="13">
                  <c:v>58.100200000000001</c:v>
                </c:pt>
                <c:pt idx="14">
                  <c:v>58.813299999999998</c:v>
                </c:pt>
                <c:pt idx="15">
                  <c:v>59.448399999999999</c:v>
                </c:pt>
                <c:pt idx="16">
                  <c:v>61.526600000000002</c:v>
                </c:pt>
                <c:pt idx="17">
                  <c:v>62.5578</c:v>
                </c:pt>
                <c:pt idx="18">
                  <c:v>63.561900000000001</c:v>
                </c:pt>
                <c:pt idx="19">
                  <c:v>63.759900000000002</c:v>
                </c:pt>
                <c:pt idx="20">
                  <c:v>64.317999999999998</c:v>
                </c:pt>
                <c:pt idx="21">
                  <c:v>64.643000000000001</c:v>
                </c:pt>
                <c:pt idx="22">
                  <c:v>65.086100000000002</c:v>
                </c:pt>
                <c:pt idx="23">
                  <c:v>65.808199999999999</c:v>
                </c:pt>
                <c:pt idx="24">
                  <c:v>66.184200000000004</c:v>
                </c:pt>
                <c:pt idx="25">
                  <c:v>66.592299999999994</c:v>
                </c:pt>
                <c:pt idx="26">
                  <c:v>66.783299999999997</c:v>
                </c:pt>
                <c:pt idx="27">
                  <c:v>67.403400000000005</c:v>
                </c:pt>
                <c:pt idx="28">
                  <c:v>67.741399999999999</c:v>
                </c:pt>
                <c:pt idx="29">
                  <c:v>67.998400000000004</c:v>
                </c:pt>
                <c:pt idx="30">
                  <c:v>68.112499999999997</c:v>
                </c:pt>
                <c:pt idx="31">
                  <c:v>68.649500000000003</c:v>
                </c:pt>
                <c:pt idx="32">
                  <c:v>69.2256</c:v>
                </c:pt>
                <c:pt idx="33">
                  <c:v>69.566599999999994</c:v>
                </c:pt>
                <c:pt idx="34">
                  <c:v>69.873699999999999</c:v>
                </c:pt>
                <c:pt idx="35">
                  <c:v>69.892700000000005</c:v>
                </c:pt>
                <c:pt idx="36">
                  <c:v>70.292699999999996</c:v>
                </c:pt>
                <c:pt idx="37">
                  <c:v>70.6798</c:v>
                </c:pt>
                <c:pt idx="38">
                  <c:v>71.197800000000001</c:v>
                </c:pt>
                <c:pt idx="39">
                  <c:v>71.5959</c:v>
                </c:pt>
                <c:pt idx="40">
                  <c:v>72.019900000000007</c:v>
                </c:pt>
                <c:pt idx="41">
                  <c:v>72.725999999999999</c:v>
                </c:pt>
                <c:pt idx="42">
                  <c:v>73.145099999999999</c:v>
                </c:pt>
                <c:pt idx="43">
                  <c:v>74.007199999999997</c:v>
                </c:pt>
                <c:pt idx="44">
                  <c:v>74.293199999999999</c:v>
                </c:pt>
                <c:pt idx="45">
                  <c:v>74.6203</c:v>
                </c:pt>
                <c:pt idx="46">
                  <c:v>75.390299999999996</c:v>
                </c:pt>
                <c:pt idx="47">
                  <c:v>75.923400000000001</c:v>
                </c:pt>
                <c:pt idx="48">
                  <c:v>76.233400000000003</c:v>
                </c:pt>
                <c:pt idx="49">
                  <c:v>76.451499999999996</c:v>
                </c:pt>
                <c:pt idx="50">
                  <c:v>76.991500000000002</c:v>
                </c:pt>
                <c:pt idx="51">
                  <c:v>77.470600000000005</c:v>
                </c:pt>
                <c:pt idx="52">
                  <c:v>77.899600000000007</c:v>
                </c:pt>
                <c:pt idx="53">
                  <c:v>78.406700000000001</c:v>
                </c:pt>
                <c:pt idx="54">
                  <c:v>78.865799999999993</c:v>
                </c:pt>
                <c:pt idx="55">
                  <c:v>79.0458</c:v>
                </c:pt>
                <c:pt idx="56">
                  <c:v>79.294799999999995</c:v>
                </c:pt>
                <c:pt idx="57">
                  <c:v>79.654899999999998</c:v>
                </c:pt>
                <c:pt idx="58">
                  <c:v>79.954899999999995</c:v>
                </c:pt>
                <c:pt idx="59">
                  <c:v>80.245900000000006</c:v>
                </c:pt>
                <c:pt idx="60">
                  <c:v>80.805000000000007</c:v>
                </c:pt>
                <c:pt idx="61">
                  <c:v>81.162999999999997</c:v>
                </c:pt>
                <c:pt idx="62">
                  <c:v>81.674099999999996</c:v>
                </c:pt>
                <c:pt idx="63">
                  <c:v>82.274199999999993</c:v>
                </c:pt>
                <c:pt idx="64">
                  <c:v>82.669200000000004</c:v>
                </c:pt>
                <c:pt idx="65">
                  <c:v>82.750200000000007</c:v>
                </c:pt>
              </c:numCache>
            </c:numRef>
          </c:xVal>
          <c:yVal>
            <c:numRef>
              <c:f>'Final fit'!$B$736:$B$801</c:f>
              <c:numCache>
                <c:formatCode>0.0000</c:formatCode>
                <c:ptCount val="66"/>
                <c:pt idx="0">
                  <c:v>1.0932403999999999E-7</c:v>
                </c:pt>
                <c:pt idx="1">
                  <c:v>5.066236E-7</c:v>
                </c:pt>
                <c:pt idx="2">
                  <c:v>7.9993199999999999E-7</c:v>
                </c:pt>
                <c:pt idx="3">
                  <c:v>9.9991499999999994E-7</c:v>
                </c:pt>
                <c:pt idx="4">
                  <c:v>1.4398776E-6</c:v>
                </c:pt>
                <c:pt idx="5">
                  <c:v>2.1064876E-6</c:v>
                </c:pt>
                <c:pt idx="6">
                  <c:v>2.9064195999999998E-6</c:v>
                </c:pt>
                <c:pt idx="7">
                  <c:v>3.4930363999999997E-6</c:v>
                </c:pt>
                <c:pt idx="8">
                  <c:v>8.799252000000001E-6</c:v>
                </c:pt>
                <c:pt idx="9">
                  <c:v>8.9992349999999992E-6</c:v>
                </c:pt>
                <c:pt idx="10">
                  <c:v>2.7197687999999999E-5</c:v>
                </c:pt>
                <c:pt idx="11">
                  <c:v>8.0126521999999986E-5</c:v>
                </c:pt>
                <c:pt idx="12">
                  <c:v>2.8277596199999998E-4</c:v>
                </c:pt>
                <c:pt idx="13">
                  <c:v>4.32363246E-4</c:v>
                </c:pt>
                <c:pt idx="14">
                  <c:v>5.3102152599999997E-4</c:v>
                </c:pt>
                <c:pt idx="15">
                  <c:v>6.27013366E-4</c:v>
                </c:pt>
                <c:pt idx="16">
                  <c:v>1.084174504E-3</c:v>
                </c:pt>
                <c:pt idx="17">
                  <c:v>1.4180127919999998E-3</c:v>
                </c:pt>
                <c:pt idx="18">
                  <c:v>1.8061131340000001E-3</c:v>
                </c:pt>
                <c:pt idx="19">
                  <c:v>1.8930390779999999E-3</c:v>
                </c:pt>
                <c:pt idx="20">
                  <c:v>2.1560833839999998E-3</c:v>
                </c:pt>
                <c:pt idx="21">
                  <c:v>2.324602392E-3</c:v>
                </c:pt>
                <c:pt idx="22">
                  <c:v>2.5736478879999996E-3</c:v>
                </c:pt>
                <c:pt idx="23">
                  <c:v>3.0268093659999999E-3</c:v>
                </c:pt>
                <c:pt idx="24">
                  <c:v>3.287853842E-3</c:v>
                </c:pt>
                <c:pt idx="25">
                  <c:v>3.595294374E-3</c:v>
                </c:pt>
                <c:pt idx="26">
                  <c:v>3.7468814879999994E-3</c:v>
                </c:pt>
                <c:pt idx="27">
                  <c:v>4.2784363020000006E-3</c:v>
                </c:pt>
                <c:pt idx="28">
                  <c:v>4.5965425939999997E-3</c:v>
                </c:pt>
                <c:pt idx="29">
                  <c:v>4.8495877499999994E-3</c:v>
                </c:pt>
                <c:pt idx="30">
                  <c:v>4.9657112120000003E-3</c:v>
                </c:pt>
                <c:pt idx="31">
                  <c:v>5.5452619459999998E-3</c:v>
                </c:pt>
                <c:pt idx="32">
                  <c:v>6.2282705519999997E-3</c:v>
                </c:pt>
                <c:pt idx="33">
                  <c:v>6.6645001359999997E-3</c:v>
                </c:pt>
                <c:pt idx="34">
                  <c:v>7.0801981319999997E-3</c:v>
                </c:pt>
                <c:pt idx="35">
                  <c:v>7.1112621579999995E-3</c:v>
                </c:pt>
                <c:pt idx="36">
                  <c:v>7.6856133339999995E-3</c:v>
                </c:pt>
                <c:pt idx="37">
                  <c:v>8.2812960299999995E-3</c:v>
                </c:pt>
                <c:pt idx="38">
                  <c:v>9.1410896079999974E-3</c:v>
                </c:pt>
                <c:pt idx="39">
                  <c:v>9.8524957999999996E-3</c:v>
                </c:pt>
                <c:pt idx="40">
                  <c:v>1.0662026983999999E-2</c:v>
                </c:pt>
                <c:pt idx="41">
                  <c:v>1.2125235934E-2</c:v>
                </c:pt>
                <c:pt idx="42">
                  <c:v>1.3072222099999999E-2</c:v>
                </c:pt>
                <c:pt idx="43">
                  <c:v>1.5223772536E-2</c:v>
                </c:pt>
                <c:pt idx="44">
                  <c:v>1.5881583283999998E-2</c:v>
                </c:pt>
                <c:pt idx="45">
                  <c:v>1.7126810763999998E-2</c:v>
                </c:pt>
                <c:pt idx="46">
                  <c:v>1.9408483471999995E-2</c:v>
                </c:pt>
                <c:pt idx="47">
                  <c:v>2.1213796673999998E-2</c:v>
                </c:pt>
                <c:pt idx="48">
                  <c:v>2.2332501576000002E-2</c:v>
                </c:pt>
                <c:pt idx="49">
                  <c:v>2.3131500322000002E-2</c:v>
                </c:pt>
                <c:pt idx="50">
                  <c:v>2.5237587956E-2</c:v>
                </c:pt>
                <c:pt idx="51">
                  <c:v>2.72576829E-2</c:v>
                </c:pt>
                <c:pt idx="52">
                  <c:v>2.9153921705999997E-2</c:v>
                </c:pt>
                <c:pt idx="53">
                  <c:v>3.1565050076000002E-2</c:v>
                </c:pt>
                <c:pt idx="54">
                  <c:v>3.3896051923999998E-2</c:v>
                </c:pt>
                <c:pt idx="55">
                  <c:v>3.4895300314000004E-2</c:v>
                </c:pt>
                <c:pt idx="56">
                  <c:v>3.6186923849999997E-2</c:v>
                </c:pt>
                <c:pt idx="57">
                  <c:v>3.7978771530000004E-2</c:v>
                </c:pt>
                <c:pt idx="58">
                  <c:v>3.9976468378E-2</c:v>
                </c:pt>
                <c:pt idx="59">
                  <c:v>4.1753783959999999E-2</c:v>
                </c:pt>
                <c:pt idx="60">
                  <c:v>4.5349878266000003E-2</c:v>
                </c:pt>
                <c:pt idx="61">
                  <c:v>4.7783804697999997E-2</c:v>
                </c:pt>
                <c:pt idx="62">
                  <c:v>5.1449093122000002E-2</c:v>
                </c:pt>
                <c:pt idx="63">
                  <c:v>5.6003639285999995E-2</c:v>
                </c:pt>
                <c:pt idx="64">
                  <c:v>5.9070578574000006E-2</c:v>
                </c:pt>
                <c:pt idx="65">
                  <c:v>5.9766919380000005E-2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32-3044-8D38-6407ACA38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  <c:min val="0"/>
        </c:scaling>
        <c:delete val="0"/>
        <c:axPos val="b"/>
        <c:numFmt formatCode="0.00000000" sourceLinked="1"/>
        <c:majorTickMark val="out"/>
        <c:minorTickMark val="none"/>
        <c:tickLblPos val="nextTo"/>
        <c:crossAx val="248251136"/>
        <c:crosses val="autoZero"/>
        <c:crossBetween val="midCat"/>
        <c:majorUnit val="20"/>
      </c:valAx>
      <c:valAx>
        <c:axId val="248251136"/>
        <c:scaling>
          <c:logBase val="10"/>
          <c:orientation val="minMax"/>
        </c:scaling>
        <c:delete val="0"/>
        <c:axPos val="l"/>
        <c:numFmt formatCode="0.0000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12252511494941"/>
          <c:y val="0.20641654302423831"/>
          <c:w val="0.18898421486301178"/>
          <c:h val="0.46475037427797494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28726920674"/>
          <c:y val="6.5289442986293383E-2"/>
          <c:w val="0.8116917654796697"/>
          <c:h val="0.89719889180519163"/>
        </c:manualLayout>
      </c:layout>
      <c:scatterChart>
        <c:scatterStyle val="lineMarker"/>
        <c:varyColors val="0"/>
        <c:ser>
          <c:idx val="3"/>
          <c:order val="0"/>
          <c:tx>
            <c:v>Calculated Melt_P</c:v>
          </c:tx>
          <c:spPr>
            <a:ln w="28575">
              <a:noFill/>
            </a:ln>
          </c:spPr>
          <c:xVal>
            <c:numRef>
              <c:f>Plots!$U$3:$U$92</c:f>
              <c:numCache>
                <c:formatCode>0.00000000</c:formatCode>
                <c:ptCount val="90"/>
                <c:pt idx="0">
                  <c:v>83.817300000000003</c:v>
                </c:pt>
                <c:pt idx="1">
                  <c:v>174.47669999999999</c:v>
                </c:pt>
                <c:pt idx="2">
                  <c:v>83.819100000000006</c:v>
                </c:pt>
                <c:pt idx="3">
                  <c:v>97.804900000000004</c:v>
                </c:pt>
                <c:pt idx="4">
                  <c:v>97.805899999999994</c:v>
                </c:pt>
                <c:pt idx="5">
                  <c:v>105.28959999999999</c:v>
                </c:pt>
                <c:pt idx="6">
                  <c:v>105.2916</c:v>
                </c:pt>
                <c:pt idx="7">
                  <c:v>105.2916</c:v>
                </c:pt>
                <c:pt idx="8">
                  <c:v>111.4092</c:v>
                </c:pt>
                <c:pt idx="9">
                  <c:v>111.4442</c:v>
                </c:pt>
                <c:pt idx="10">
                  <c:v>117.5407</c:v>
                </c:pt>
                <c:pt idx="11">
                  <c:v>117.5407</c:v>
                </c:pt>
                <c:pt idx="12">
                  <c:v>117.5407</c:v>
                </c:pt>
                <c:pt idx="13">
                  <c:v>126.08240000000001</c:v>
                </c:pt>
                <c:pt idx="14">
                  <c:v>126.0874</c:v>
                </c:pt>
                <c:pt idx="15">
                  <c:v>126.0894</c:v>
                </c:pt>
                <c:pt idx="16">
                  <c:v>136.27699999999999</c:v>
                </c:pt>
                <c:pt idx="17">
                  <c:v>136.28200000000001</c:v>
                </c:pt>
                <c:pt idx="18">
                  <c:v>144.82040000000001</c:v>
                </c:pt>
                <c:pt idx="19">
                  <c:v>144.82140000000001</c:v>
                </c:pt>
                <c:pt idx="20">
                  <c:v>144.8254</c:v>
                </c:pt>
                <c:pt idx="21">
                  <c:v>151.57169999999999</c:v>
                </c:pt>
                <c:pt idx="22">
                  <c:v>151.5727</c:v>
                </c:pt>
                <c:pt idx="23">
                  <c:v>157.81880000000001</c:v>
                </c:pt>
                <c:pt idx="24">
                  <c:v>157.82380000000001</c:v>
                </c:pt>
                <c:pt idx="25">
                  <c:v>168.4118</c:v>
                </c:pt>
                <c:pt idx="26">
                  <c:v>168.41480000000001</c:v>
                </c:pt>
                <c:pt idx="27">
                  <c:v>168.41480000000001</c:v>
                </c:pt>
                <c:pt idx="28">
                  <c:v>168.41679999999999</c:v>
                </c:pt>
                <c:pt idx="29">
                  <c:v>174.7227</c:v>
                </c:pt>
                <c:pt idx="30">
                  <c:v>174.72370000000001</c:v>
                </c:pt>
                <c:pt idx="31">
                  <c:v>174.72470000000001</c:v>
                </c:pt>
                <c:pt idx="32">
                  <c:v>183.12739999999999</c:v>
                </c:pt>
                <c:pt idx="33">
                  <c:v>183.13140000000001</c:v>
                </c:pt>
                <c:pt idx="34">
                  <c:v>193.13679999999999</c:v>
                </c:pt>
                <c:pt idx="35">
                  <c:v>193.13679999999999</c:v>
                </c:pt>
                <c:pt idx="36">
                  <c:v>193.13679999999999</c:v>
                </c:pt>
                <c:pt idx="37">
                  <c:v>193.1378</c:v>
                </c:pt>
                <c:pt idx="38">
                  <c:v>193.14580000000001</c:v>
                </c:pt>
                <c:pt idx="39">
                  <c:v>205.8227</c:v>
                </c:pt>
                <c:pt idx="40">
                  <c:v>205.82470000000001</c:v>
                </c:pt>
                <c:pt idx="41">
                  <c:v>205.82769999999999</c:v>
                </c:pt>
                <c:pt idx="42">
                  <c:v>205.83170000000001</c:v>
                </c:pt>
                <c:pt idx="43">
                  <c:v>215.17869999999999</c:v>
                </c:pt>
                <c:pt idx="44">
                  <c:v>215.1797</c:v>
                </c:pt>
                <c:pt idx="45">
                  <c:v>215.1807</c:v>
                </c:pt>
                <c:pt idx="46">
                  <c:v>218.38630000000001</c:v>
                </c:pt>
                <c:pt idx="47">
                  <c:v>218.39230000000001</c:v>
                </c:pt>
                <c:pt idx="48">
                  <c:v>226.17920000000001</c:v>
                </c:pt>
                <c:pt idx="49">
                  <c:v>226.17920000000001</c:v>
                </c:pt>
                <c:pt idx="50">
                  <c:v>226.17920000000001</c:v>
                </c:pt>
                <c:pt idx="51">
                  <c:v>226.17920000000001</c:v>
                </c:pt>
                <c:pt idx="52">
                  <c:v>226.18119999999999</c:v>
                </c:pt>
                <c:pt idx="53">
                  <c:v>229.68369999999999</c:v>
                </c:pt>
                <c:pt idx="54">
                  <c:v>229.6857</c:v>
                </c:pt>
                <c:pt idx="55">
                  <c:v>229.68870000000001</c:v>
                </c:pt>
                <c:pt idx="56">
                  <c:v>231.80330000000001</c:v>
                </c:pt>
                <c:pt idx="57">
                  <c:v>231.80930000000001</c:v>
                </c:pt>
                <c:pt idx="58">
                  <c:v>240.30789999999999</c:v>
                </c:pt>
                <c:pt idx="59">
                  <c:v>240.30889999999999</c:v>
                </c:pt>
                <c:pt idx="60">
                  <c:v>240.3109</c:v>
                </c:pt>
                <c:pt idx="61">
                  <c:v>240.31190000000001</c:v>
                </c:pt>
                <c:pt idx="62">
                  <c:v>245.8509</c:v>
                </c:pt>
                <c:pt idx="63">
                  <c:v>245.8519</c:v>
                </c:pt>
                <c:pt idx="64">
                  <c:v>245.85489999999999</c:v>
                </c:pt>
                <c:pt idx="65">
                  <c:v>246.92670000000001</c:v>
                </c:pt>
                <c:pt idx="66">
                  <c:v>246.92670000000001</c:v>
                </c:pt>
                <c:pt idx="67">
                  <c:v>246.92670000000001</c:v>
                </c:pt>
                <c:pt idx="68">
                  <c:v>246.92769999999999</c:v>
                </c:pt>
                <c:pt idx="69">
                  <c:v>246.92769999999999</c:v>
                </c:pt>
                <c:pt idx="70">
                  <c:v>246.92769999999999</c:v>
                </c:pt>
                <c:pt idx="71">
                  <c:v>252.19159999999999</c:v>
                </c:pt>
                <c:pt idx="72">
                  <c:v>252.1926</c:v>
                </c:pt>
                <c:pt idx="73">
                  <c:v>252.1936</c:v>
                </c:pt>
                <c:pt idx="74">
                  <c:v>252.1936</c:v>
                </c:pt>
                <c:pt idx="75">
                  <c:v>213.5429</c:v>
                </c:pt>
                <c:pt idx="76">
                  <c:v>231.53299999999999</c:v>
                </c:pt>
                <c:pt idx="77">
                  <c:v>234.03120000000001</c:v>
                </c:pt>
                <c:pt idx="78">
                  <c:v>94.739500000000007</c:v>
                </c:pt>
                <c:pt idx="79">
                  <c:v>108.1309</c:v>
                </c:pt>
                <c:pt idx="80">
                  <c:v>140.89330000000001</c:v>
                </c:pt>
                <c:pt idx="81">
                  <c:v>160.41380000000001</c:v>
                </c:pt>
                <c:pt idx="82">
                  <c:v>201.3322</c:v>
                </c:pt>
                <c:pt idx="83">
                  <c:v>93.6494</c:v>
                </c:pt>
                <c:pt idx="84">
                  <c:v>95.709699999999998</c:v>
                </c:pt>
                <c:pt idx="85">
                  <c:v>121.52209999999999</c:v>
                </c:pt>
                <c:pt idx="86">
                  <c:v>119.3219</c:v>
                </c:pt>
                <c:pt idx="87">
                  <c:v>247.93549999999999</c:v>
                </c:pt>
                <c:pt idx="88">
                  <c:v>247.77549999999999</c:v>
                </c:pt>
                <c:pt idx="89">
                  <c:v>96.432599999999994</c:v>
                </c:pt>
              </c:numCache>
            </c:numRef>
          </c:xVal>
          <c:yVal>
            <c:numRef>
              <c:f>Plots!$V$3:$V$92</c:f>
              <c:numCache>
                <c:formatCode>0.00000000</c:formatCode>
                <c:ptCount val="90"/>
                <c:pt idx="0">
                  <c:v>-0.59480632654269794</c:v>
                </c:pt>
                <c:pt idx="1">
                  <c:v>195.56804773820687</c:v>
                </c:pt>
                <c:pt idx="2">
                  <c:v>-0.59475702230726457</c:v>
                </c:pt>
                <c:pt idx="3">
                  <c:v>-182.39371852302816</c:v>
                </c:pt>
                <c:pt idx="4">
                  <c:v>-182.37985242601445</c:v>
                </c:pt>
                <c:pt idx="5">
                  <c:v>-152.71595281102032</c:v>
                </c:pt>
                <c:pt idx="6">
                  <c:v>-152.69736518819221</c:v>
                </c:pt>
                <c:pt idx="7">
                  <c:v>-152.69551748467038</c:v>
                </c:pt>
                <c:pt idx="8">
                  <c:v>-127.08913054884208</c:v>
                </c:pt>
                <c:pt idx="9">
                  <c:v>-126.93902027348321</c:v>
                </c:pt>
                <c:pt idx="10">
                  <c:v>-100.2257612057565</c:v>
                </c:pt>
                <c:pt idx="11">
                  <c:v>-100.23147858681105</c:v>
                </c:pt>
                <c:pt idx="12">
                  <c:v>-100.22766188939744</c:v>
                </c:pt>
                <c:pt idx="13">
                  <c:v>-60.998996538635396</c:v>
                </c:pt>
                <c:pt idx="14">
                  <c:v>-60.979025626004699</c:v>
                </c:pt>
                <c:pt idx="15">
                  <c:v>-60.961479859507648</c:v>
                </c:pt>
                <c:pt idx="16">
                  <c:v>-11.610196846500912</c:v>
                </c:pt>
                <c:pt idx="17">
                  <c:v>-11.582919897046025</c:v>
                </c:pt>
                <c:pt idx="18">
                  <c:v>31.848762930736427</c:v>
                </c:pt>
                <c:pt idx="19">
                  <c:v>31.854307348828399</c:v>
                </c:pt>
                <c:pt idx="20">
                  <c:v>31.898312528387692</c:v>
                </c:pt>
                <c:pt idx="21">
                  <c:v>67.42968206991992</c:v>
                </c:pt>
                <c:pt idx="22">
                  <c:v>67.433805457140352</c:v>
                </c:pt>
                <c:pt idx="23">
                  <c:v>101.30070872115311</c:v>
                </c:pt>
                <c:pt idx="24">
                  <c:v>101.34199285743381</c:v>
                </c:pt>
                <c:pt idx="25">
                  <c:v>160.7757621908749</c:v>
                </c:pt>
                <c:pt idx="26">
                  <c:v>160.78314326221175</c:v>
                </c:pt>
                <c:pt idx="27">
                  <c:v>160.78343439054305</c:v>
                </c:pt>
                <c:pt idx="28">
                  <c:v>160.79084416211163</c:v>
                </c:pt>
                <c:pt idx="29">
                  <c:v>197.44432217305422</c:v>
                </c:pt>
                <c:pt idx="30">
                  <c:v>197.44652953000161</c:v>
                </c:pt>
                <c:pt idx="31">
                  <c:v>197.444531311616</c:v>
                </c:pt>
                <c:pt idx="32">
                  <c:v>247.48685278148798</c:v>
                </c:pt>
                <c:pt idx="33">
                  <c:v>247.50323839441057</c:v>
                </c:pt>
                <c:pt idx="34">
                  <c:v>308.95728280411271</c:v>
                </c:pt>
                <c:pt idx="35">
                  <c:v>308.96401268923421</c:v>
                </c:pt>
                <c:pt idx="36">
                  <c:v>308.95902117896935</c:v>
                </c:pt>
                <c:pt idx="37">
                  <c:v>308.95952342589982</c:v>
                </c:pt>
                <c:pt idx="38">
                  <c:v>308.99570459558169</c:v>
                </c:pt>
                <c:pt idx="39">
                  <c:v>389.70832697381974</c:v>
                </c:pt>
                <c:pt idx="40">
                  <c:v>389.71980249723129</c:v>
                </c:pt>
                <c:pt idx="41">
                  <c:v>389.72790933268988</c:v>
                </c:pt>
                <c:pt idx="42">
                  <c:v>389.77249340400181</c:v>
                </c:pt>
                <c:pt idx="43">
                  <c:v>451.26400359300669</c:v>
                </c:pt>
                <c:pt idx="44">
                  <c:v>451.28600702302612</c:v>
                </c:pt>
                <c:pt idx="45">
                  <c:v>451.27902782671248</c:v>
                </c:pt>
                <c:pt idx="46">
                  <c:v>472.72998218014123</c:v>
                </c:pt>
                <c:pt idx="47">
                  <c:v>472.7720284780047</c:v>
                </c:pt>
                <c:pt idx="48">
                  <c:v>525.53976542984901</c:v>
                </c:pt>
                <c:pt idx="49">
                  <c:v>525.53838346673581</c:v>
                </c:pt>
                <c:pt idx="50">
                  <c:v>525.54447889557082</c:v>
                </c:pt>
                <c:pt idx="51">
                  <c:v>525.5483779858323</c:v>
                </c:pt>
                <c:pt idx="52">
                  <c:v>525.56093550954438</c:v>
                </c:pt>
                <c:pt idx="53">
                  <c:v>549.72539004827217</c:v>
                </c:pt>
                <c:pt idx="54">
                  <c:v>549.74649148700655</c:v>
                </c:pt>
                <c:pt idx="55">
                  <c:v>549.76926940192686</c:v>
                </c:pt>
                <c:pt idx="56">
                  <c:v>564.43871329094918</c:v>
                </c:pt>
                <c:pt idx="57">
                  <c:v>564.44938228668934</c:v>
                </c:pt>
                <c:pt idx="58">
                  <c:v>624.07105816663784</c:v>
                </c:pt>
                <c:pt idx="59">
                  <c:v>624.0772897989284</c:v>
                </c:pt>
                <c:pt idx="60">
                  <c:v>624.093594794924</c:v>
                </c:pt>
                <c:pt idx="61">
                  <c:v>624.09718587316866</c:v>
                </c:pt>
                <c:pt idx="62">
                  <c:v>663.68652203585816</c:v>
                </c:pt>
                <c:pt idx="63">
                  <c:v>663.68748957433218</c:v>
                </c:pt>
                <c:pt idx="64">
                  <c:v>663.70730882502107</c:v>
                </c:pt>
                <c:pt idx="65">
                  <c:v>671.36230039880752</c:v>
                </c:pt>
                <c:pt idx="66">
                  <c:v>671.37073715665917</c:v>
                </c:pt>
                <c:pt idx="67">
                  <c:v>671.36230039880752</c:v>
                </c:pt>
                <c:pt idx="68">
                  <c:v>671.3626270685138</c:v>
                </c:pt>
                <c:pt idx="69">
                  <c:v>671.36328623607142</c:v>
                </c:pt>
                <c:pt idx="70">
                  <c:v>671.35743316872686</c:v>
                </c:pt>
                <c:pt idx="71">
                  <c:v>709.44670355621111</c:v>
                </c:pt>
                <c:pt idx="72">
                  <c:v>709.48704786020494</c:v>
                </c:pt>
                <c:pt idx="73">
                  <c:v>709.4841590871531</c:v>
                </c:pt>
                <c:pt idx="74">
                  <c:v>709.49255179024158</c:v>
                </c:pt>
                <c:pt idx="75">
                  <c:v>435.53505312162798</c:v>
                </c:pt>
                <c:pt idx="76">
                  <c:v>537.76302887053475</c:v>
                </c:pt>
                <c:pt idx="77">
                  <c:v>560.61237452996295</c:v>
                </c:pt>
                <c:pt idx="78">
                  <c:v>-194.09055024189385</c:v>
                </c:pt>
                <c:pt idx="79">
                  <c:v>-141.20720836195335</c:v>
                </c:pt>
                <c:pt idx="80">
                  <c:v>11.508270226724278</c:v>
                </c:pt>
                <c:pt idx="81">
                  <c:v>115.56255904807665</c:v>
                </c:pt>
                <c:pt idx="82">
                  <c:v>360.61792156468232</c:v>
                </c:pt>
                <c:pt idx="83">
                  <c:v>-197.94417710617699</c:v>
                </c:pt>
                <c:pt idx="84">
                  <c:v>-190.28848296689154</c:v>
                </c:pt>
                <c:pt idx="85">
                  <c:v>-82.21265379795517</c:v>
                </c:pt>
                <c:pt idx="86">
                  <c:v>-92.285898306164768</c:v>
                </c:pt>
                <c:pt idx="87">
                  <c:v>677.73490769277328</c:v>
                </c:pt>
                <c:pt idx="88">
                  <c:v>677.00230951600429</c:v>
                </c:pt>
                <c:pt idx="89">
                  <c:v>-192.59999101521817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84-AB4D-A18A-5C23FBD1F0ED}"/>
            </c:ext>
          </c:extLst>
        </c:ser>
        <c:ser>
          <c:idx val="0"/>
          <c:order val="1"/>
          <c:tx>
            <c:strRef>
              <c:f>'Final fit'!$A$835</c:f>
              <c:strCache>
                <c:ptCount val="1"/>
                <c:pt idx="0">
                  <c:v>Michels (1930)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fit'!$A$837</c:f>
              <c:numCache>
                <c:formatCode>0.0000</c:formatCode>
                <c:ptCount val="1"/>
                <c:pt idx="0">
                  <c:v>83.817300000000003</c:v>
                </c:pt>
              </c:numCache>
            </c:numRef>
          </c:xVal>
          <c:yVal>
            <c:numRef>
              <c:f>'Final fit'!$B$837</c:f>
              <c:numCache>
                <c:formatCode>0.0000</c:formatCode>
                <c:ptCount val="1"/>
                <c:pt idx="0">
                  <c:v>6.8901000000000004E-2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84-AB4D-A18A-5C23FBD1F0ED}"/>
            </c:ext>
          </c:extLst>
        </c:ser>
        <c:ser>
          <c:idx val="1"/>
          <c:order val="2"/>
          <c:tx>
            <c:strRef>
              <c:f>'Final fit'!$A$843</c:f>
              <c:strCache>
                <c:ptCount val="1"/>
                <c:pt idx="0">
                  <c:v>vanderGulik (1986)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fit'!$A$845</c:f>
              <c:numCache>
                <c:formatCode>0.0000</c:formatCode>
                <c:ptCount val="1"/>
                <c:pt idx="0">
                  <c:v>174.47669999999999</c:v>
                </c:pt>
              </c:numCache>
            </c:numRef>
          </c:xVal>
          <c:yVal>
            <c:numRef>
              <c:f>'Final fit'!$B$845</c:f>
              <c:numCache>
                <c:formatCode>0.0000</c:formatCode>
                <c:ptCount val="1"/>
                <c:pt idx="0">
                  <c:v>463.7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84-AB4D-A18A-5C23FBD1F0ED}"/>
            </c:ext>
          </c:extLst>
        </c:ser>
        <c:ser>
          <c:idx val="2"/>
          <c:order val="3"/>
          <c:tx>
            <c:strRef>
              <c:f>'Final fit'!$A$851</c:f>
              <c:strCache>
                <c:ptCount val="1"/>
                <c:pt idx="0">
                  <c:v>Hardy (1971)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fit'!$A$853:$A$925</c:f>
              <c:numCache>
                <c:formatCode>0.0000</c:formatCode>
                <c:ptCount val="73"/>
                <c:pt idx="0">
                  <c:v>83.819100000000006</c:v>
                </c:pt>
                <c:pt idx="1">
                  <c:v>97.804900000000004</c:v>
                </c:pt>
                <c:pt idx="2">
                  <c:v>97.805899999999994</c:v>
                </c:pt>
                <c:pt idx="3">
                  <c:v>105.28959999999999</c:v>
                </c:pt>
                <c:pt idx="4">
                  <c:v>105.2916</c:v>
                </c:pt>
                <c:pt idx="5">
                  <c:v>105.2916</c:v>
                </c:pt>
                <c:pt idx="6">
                  <c:v>111.4092</c:v>
                </c:pt>
                <c:pt idx="7">
                  <c:v>111.4442</c:v>
                </c:pt>
                <c:pt idx="8">
                  <c:v>117.5407</c:v>
                </c:pt>
                <c:pt idx="9">
                  <c:v>117.5407</c:v>
                </c:pt>
                <c:pt idx="10">
                  <c:v>117.5407</c:v>
                </c:pt>
                <c:pt idx="11">
                  <c:v>126.08240000000001</c:v>
                </c:pt>
                <c:pt idx="12">
                  <c:v>126.0874</c:v>
                </c:pt>
                <c:pt idx="13">
                  <c:v>126.0894</c:v>
                </c:pt>
                <c:pt idx="14">
                  <c:v>136.27699999999999</c:v>
                </c:pt>
                <c:pt idx="15">
                  <c:v>136.28200000000001</c:v>
                </c:pt>
                <c:pt idx="16">
                  <c:v>144.82040000000001</c:v>
                </c:pt>
                <c:pt idx="17">
                  <c:v>144.82140000000001</c:v>
                </c:pt>
                <c:pt idx="18">
                  <c:v>144.8254</c:v>
                </c:pt>
                <c:pt idx="19">
                  <c:v>151.57169999999999</c:v>
                </c:pt>
                <c:pt idx="20">
                  <c:v>151.5727</c:v>
                </c:pt>
                <c:pt idx="21">
                  <c:v>157.81880000000001</c:v>
                </c:pt>
                <c:pt idx="22">
                  <c:v>157.82380000000001</c:v>
                </c:pt>
                <c:pt idx="23">
                  <c:v>168.4118</c:v>
                </c:pt>
                <c:pt idx="24">
                  <c:v>168.41480000000001</c:v>
                </c:pt>
                <c:pt idx="25">
                  <c:v>168.41480000000001</c:v>
                </c:pt>
                <c:pt idx="26">
                  <c:v>168.41679999999999</c:v>
                </c:pt>
                <c:pt idx="27">
                  <c:v>174.7227</c:v>
                </c:pt>
                <c:pt idx="28">
                  <c:v>174.72370000000001</c:v>
                </c:pt>
                <c:pt idx="29">
                  <c:v>174.72470000000001</c:v>
                </c:pt>
                <c:pt idx="30">
                  <c:v>183.12739999999999</c:v>
                </c:pt>
                <c:pt idx="31">
                  <c:v>183.13140000000001</c:v>
                </c:pt>
                <c:pt idx="32">
                  <c:v>193.13679999999999</c:v>
                </c:pt>
                <c:pt idx="33">
                  <c:v>193.13679999999999</c:v>
                </c:pt>
                <c:pt idx="34">
                  <c:v>193.13679999999999</c:v>
                </c:pt>
                <c:pt idx="35">
                  <c:v>193.1378</c:v>
                </c:pt>
                <c:pt idx="36">
                  <c:v>193.14580000000001</c:v>
                </c:pt>
                <c:pt idx="37">
                  <c:v>205.8227</c:v>
                </c:pt>
                <c:pt idx="38">
                  <c:v>205.82470000000001</c:v>
                </c:pt>
                <c:pt idx="39">
                  <c:v>205.82769999999999</c:v>
                </c:pt>
                <c:pt idx="40">
                  <c:v>205.83170000000001</c:v>
                </c:pt>
                <c:pt idx="41">
                  <c:v>215.17869999999999</c:v>
                </c:pt>
                <c:pt idx="42">
                  <c:v>215.1797</c:v>
                </c:pt>
                <c:pt idx="43">
                  <c:v>215.1807</c:v>
                </c:pt>
                <c:pt idx="44">
                  <c:v>218.38630000000001</c:v>
                </c:pt>
                <c:pt idx="45">
                  <c:v>218.39230000000001</c:v>
                </c:pt>
                <c:pt idx="46">
                  <c:v>226.17920000000001</c:v>
                </c:pt>
                <c:pt idx="47">
                  <c:v>226.17920000000001</c:v>
                </c:pt>
                <c:pt idx="48">
                  <c:v>226.17920000000001</c:v>
                </c:pt>
                <c:pt idx="49">
                  <c:v>226.17920000000001</c:v>
                </c:pt>
                <c:pt idx="50">
                  <c:v>226.18119999999999</c:v>
                </c:pt>
                <c:pt idx="51">
                  <c:v>229.68369999999999</c:v>
                </c:pt>
                <c:pt idx="52">
                  <c:v>229.6857</c:v>
                </c:pt>
                <c:pt idx="53">
                  <c:v>229.68870000000001</c:v>
                </c:pt>
                <c:pt idx="54">
                  <c:v>231.80330000000001</c:v>
                </c:pt>
                <c:pt idx="55">
                  <c:v>231.80930000000001</c:v>
                </c:pt>
                <c:pt idx="56">
                  <c:v>240.30789999999999</c:v>
                </c:pt>
                <c:pt idx="57">
                  <c:v>240.30889999999999</c:v>
                </c:pt>
                <c:pt idx="58">
                  <c:v>240.3109</c:v>
                </c:pt>
                <c:pt idx="59">
                  <c:v>240.31190000000001</c:v>
                </c:pt>
                <c:pt idx="60">
                  <c:v>245.8509</c:v>
                </c:pt>
                <c:pt idx="61">
                  <c:v>245.8519</c:v>
                </c:pt>
                <c:pt idx="62">
                  <c:v>245.85489999999999</c:v>
                </c:pt>
                <c:pt idx="63">
                  <c:v>246.92670000000001</c:v>
                </c:pt>
                <c:pt idx="64">
                  <c:v>246.92670000000001</c:v>
                </c:pt>
                <c:pt idx="65">
                  <c:v>246.92670000000001</c:v>
                </c:pt>
                <c:pt idx="66">
                  <c:v>246.92769999999999</c:v>
                </c:pt>
                <c:pt idx="67">
                  <c:v>246.92769999999999</c:v>
                </c:pt>
                <c:pt idx="68">
                  <c:v>246.92769999999999</c:v>
                </c:pt>
                <c:pt idx="69">
                  <c:v>252.19159999999999</c:v>
                </c:pt>
                <c:pt idx="70">
                  <c:v>252.1926</c:v>
                </c:pt>
                <c:pt idx="71">
                  <c:v>252.1936</c:v>
                </c:pt>
                <c:pt idx="72">
                  <c:v>252.1936</c:v>
                </c:pt>
              </c:numCache>
            </c:numRef>
          </c:xVal>
          <c:yVal>
            <c:numRef>
              <c:f>'Final fit'!$B$853:$B$925</c:f>
              <c:numCache>
                <c:formatCode>0.0000</c:formatCode>
                <c:ptCount val="73"/>
                <c:pt idx="0">
                  <c:v>6.8899999999999989E-2</c:v>
                </c:pt>
                <c:pt idx="1">
                  <c:v>58.664000000000001</c:v>
                </c:pt>
                <c:pt idx="2">
                  <c:v>58.676000000000002</c:v>
                </c:pt>
                <c:pt idx="3">
                  <c:v>92.308000000000007</c:v>
                </c:pt>
                <c:pt idx="4">
                  <c:v>92.34</c:v>
                </c:pt>
                <c:pt idx="5">
                  <c:v>92.338999999999999</c:v>
                </c:pt>
                <c:pt idx="6">
                  <c:v>120.85899999999999</c:v>
                </c:pt>
                <c:pt idx="7">
                  <c:v>121.02500000000001</c:v>
                </c:pt>
                <c:pt idx="8">
                  <c:v>150.43899999999999</c:v>
                </c:pt>
                <c:pt idx="9">
                  <c:v>150.43199999999999</c:v>
                </c:pt>
                <c:pt idx="10">
                  <c:v>150.43600000000001</c:v>
                </c:pt>
                <c:pt idx="11">
                  <c:v>193.10999999999999</c:v>
                </c:pt>
                <c:pt idx="12">
                  <c:v>193.131</c:v>
                </c:pt>
                <c:pt idx="13">
                  <c:v>193.14600000000002</c:v>
                </c:pt>
                <c:pt idx="14">
                  <c:v>246.18099999999998</c:v>
                </c:pt>
                <c:pt idx="15">
                  <c:v>246.20599999999999</c:v>
                </c:pt>
                <c:pt idx="16">
                  <c:v>292.41399999999999</c:v>
                </c:pt>
                <c:pt idx="17">
                  <c:v>292.42200000000003</c:v>
                </c:pt>
                <c:pt idx="18">
                  <c:v>292.47699999999998</c:v>
                </c:pt>
                <c:pt idx="19">
                  <c:v>329.99</c:v>
                </c:pt>
                <c:pt idx="20">
                  <c:v>329.99099999999999</c:v>
                </c:pt>
                <c:pt idx="21">
                  <c:v>365.57100000000003</c:v>
                </c:pt>
                <c:pt idx="22">
                  <c:v>365.61</c:v>
                </c:pt>
                <c:pt idx="23">
                  <c:v>427.649</c:v>
                </c:pt>
                <c:pt idx="24">
                  <c:v>427.65800000000002</c:v>
                </c:pt>
                <c:pt idx="25">
                  <c:v>427.65600000000006</c:v>
                </c:pt>
                <c:pt idx="26">
                  <c:v>427.66400000000004</c:v>
                </c:pt>
                <c:pt idx="27">
                  <c:v>465.71499999999997</c:v>
                </c:pt>
                <c:pt idx="28">
                  <c:v>465.71499999999997</c:v>
                </c:pt>
                <c:pt idx="29">
                  <c:v>465.71499999999997</c:v>
                </c:pt>
                <c:pt idx="30">
                  <c:v>517.43399999999997</c:v>
                </c:pt>
                <c:pt idx="31">
                  <c:v>517.45100000000002</c:v>
                </c:pt>
                <c:pt idx="32">
                  <c:v>580.62700000000007</c:v>
                </c:pt>
                <c:pt idx="33">
                  <c:v>580.63400000000001</c:v>
                </c:pt>
                <c:pt idx="34">
                  <c:v>580.62900000000002</c:v>
                </c:pt>
                <c:pt idx="35">
                  <c:v>580.62900000000002</c:v>
                </c:pt>
                <c:pt idx="36">
                  <c:v>580.67499999999995</c:v>
                </c:pt>
                <c:pt idx="37">
                  <c:v>663.21299999999997</c:v>
                </c:pt>
                <c:pt idx="38">
                  <c:v>663.22399999999993</c:v>
                </c:pt>
                <c:pt idx="39">
                  <c:v>663.23099999999999</c:v>
                </c:pt>
                <c:pt idx="40">
                  <c:v>663.27600000000007</c:v>
                </c:pt>
                <c:pt idx="41">
                  <c:v>725.86800000000005</c:v>
                </c:pt>
                <c:pt idx="42">
                  <c:v>725.89400000000001</c:v>
                </c:pt>
                <c:pt idx="43">
                  <c:v>725.88699999999994</c:v>
                </c:pt>
                <c:pt idx="44">
                  <c:v>747.66800000000001</c:v>
                </c:pt>
                <c:pt idx="45">
                  <c:v>747.72299999999996</c:v>
                </c:pt>
                <c:pt idx="46">
                  <c:v>801.18399999999997</c:v>
                </c:pt>
                <c:pt idx="47">
                  <c:v>801.18100000000004</c:v>
                </c:pt>
                <c:pt idx="48">
                  <c:v>801.19100000000003</c:v>
                </c:pt>
                <c:pt idx="49">
                  <c:v>801.19299999999998</c:v>
                </c:pt>
                <c:pt idx="50">
                  <c:v>801.20399999999995</c:v>
                </c:pt>
                <c:pt idx="51">
                  <c:v>825.65499999999997</c:v>
                </c:pt>
                <c:pt idx="52">
                  <c:v>825.67499999999995</c:v>
                </c:pt>
                <c:pt idx="53">
                  <c:v>825.69699999999989</c:v>
                </c:pt>
                <c:pt idx="54">
                  <c:v>840.51100000000008</c:v>
                </c:pt>
                <c:pt idx="55">
                  <c:v>840.53199999999993</c:v>
                </c:pt>
                <c:pt idx="56">
                  <c:v>900.67000000000007</c:v>
                </c:pt>
                <c:pt idx="57">
                  <c:v>900.67900000000009</c:v>
                </c:pt>
                <c:pt idx="58">
                  <c:v>900.69200000000001</c:v>
                </c:pt>
                <c:pt idx="59">
                  <c:v>900.69500000000005</c:v>
                </c:pt>
                <c:pt idx="60">
                  <c:v>940.55200000000002</c:v>
                </c:pt>
                <c:pt idx="61">
                  <c:v>940.55599999999993</c:v>
                </c:pt>
                <c:pt idx="62">
                  <c:v>940.57199999999989</c:v>
                </c:pt>
                <c:pt idx="63">
                  <c:v>948.27199999999993</c:v>
                </c:pt>
                <c:pt idx="64">
                  <c:v>948.28099999999995</c:v>
                </c:pt>
                <c:pt idx="65">
                  <c:v>948.27199999999993</c:v>
                </c:pt>
                <c:pt idx="66">
                  <c:v>948.27099999999996</c:v>
                </c:pt>
                <c:pt idx="67">
                  <c:v>948.26900000000001</c:v>
                </c:pt>
                <c:pt idx="68">
                  <c:v>948.26599999999996</c:v>
                </c:pt>
                <c:pt idx="69">
                  <c:v>986.54200000000003</c:v>
                </c:pt>
                <c:pt idx="70">
                  <c:v>986.58500000000004</c:v>
                </c:pt>
                <c:pt idx="71">
                  <c:v>986.57999999999993</c:v>
                </c:pt>
                <c:pt idx="72">
                  <c:v>986.58899999999994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84-AB4D-A18A-5C23FBD1F0ED}"/>
            </c:ext>
          </c:extLst>
        </c:ser>
        <c:ser>
          <c:idx val="4"/>
          <c:order val="4"/>
          <c:tx>
            <c:strRef>
              <c:f>'Final fit'!$A$931</c:f>
              <c:strCache>
                <c:ptCount val="1"/>
                <c:pt idx="0">
                  <c:v>Robinson (1964)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fit'!$A$933:$A$935</c:f>
              <c:numCache>
                <c:formatCode>0.0000</c:formatCode>
                <c:ptCount val="3"/>
                <c:pt idx="0">
                  <c:v>213.5429</c:v>
                </c:pt>
                <c:pt idx="1">
                  <c:v>231.53299999999999</c:v>
                </c:pt>
                <c:pt idx="2">
                  <c:v>234.03120000000001</c:v>
                </c:pt>
              </c:numCache>
            </c:numRef>
          </c:xVal>
          <c:yVal>
            <c:numRef>
              <c:f>'Final fit'!$B$933:$B$935</c:f>
              <c:numCache>
                <c:formatCode>0.0000</c:formatCode>
                <c:ptCount val="3"/>
                <c:pt idx="0">
                  <c:v>709.27499999999998</c:v>
                </c:pt>
                <c:pt idx="1">
                  <c:v>810.6</c:v>
                </c:pt>
                <c:pt idx="2">
                  <c:v>834.35625000000005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84-AB4D-A18A-5C23FBD1F0ED}"/>
            </c:ext>
          </c:extLst>
        </c:ser>
        <c:ser>
          <c:idx val="5"/>
          <c:order val="5"/>
          <c:tx>
            <c:strRef>
              <c:f>'Final fit'!$A$941</c:f>
              <c:strCache>
                <c:ptCount val="1"/>
                <c:pt idx="0">
                  <c:v>Crawford (1968)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fit'!$A$943:$A$947</c:f>
              <c:numCache>
                <c:formatCode>0.0000</c:formatCode>
                <c:ptCount val="5"/>
                <c:pt idx="0">
                  <c:v>94.739500000000007</c:v>
                </c:pt>
                <c:pt idx="1">
                  <c:v>108.1309</c:v>
                </c:pt>
                <c:pt idx="2">
                  <c:v>140.89330000000001</c:v>
                </c:pt>
                <c:pt idx="3">
                  <c:v>160.41380000000001</c:v>
                </c:pt>
                <c:pt idx="4">
                  <c:v>201.3322</c:v>
                </c:pt>
              </c:numCache>
            </c:numRef>
          </c:xVal>
          <c:yVal>
            <c:numRef>
              <c:f>'Final fit'!$B$943:$B$947</c:f>
              <c:numCache>
                <c:formatCode>0.0000</c:formatCode>
                <c:ptCount val="5"/>
                <c:pt idx="0">
                  <c:v>45.1</c:v>
                </c:pt>
                <c:pt idx="1">
                  <c:v>105.1</c:v>
                </c:pt>
                <c:pt idx="2">
                  <c:v>270.8</c:v>
                </c:pt>
                <c:pt idx="3">
                  <c:v>380.5</c:v>
                </c:pt>
                <c:pt idx="4">
                  <c:v>633.5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84-AB4D-A18A-5C23FBD1F0ED}"/>
            </c:ext>
          </c:extLst>
        </c:ser>
        <c:ser>
          <c:idx val="6"/>
          <c:order val="6"/>
          <c:tx>
            <c:strRef>
              <c:f>'Final fit'!$A$953</c:f>
              <c:strCache>
                <c:ptCount val="1"/>
                <c:pt idx="0">
                  <c:v>Macrander (1968)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fit'!$A$955:$A$958</c:f>
              <c:numCache>
                <c:formatCode>0.0000</c:formatCode>
                <c:ptCount val="4"/>
                <c:pt idx="0">
                  <c:v>93.6494</c:v>
                </c:pt>
                <c:pt idx="1">
                  <c:v>95.709699999999998</c:v>
                </c:pt>
                <c:pt idx="2">
                  <c:v>121.52209999999999</c:v>
                </c:pt>
                <c:pt idx="3">
                  <c:v>119.3219</c:v>
                </c:pt>
              </c:numCache>
            </c:numRef>
          </c:xVal>
          <c:yVal>
            <c:numRef>
              <c:f>'Final fit'!$B$955:$B$958</c:f>
              <c:numCache>
                <c:formatCode>0.0000</c:formatCode>
                <c:ptCount val="4"/>
                <c:pt idx="0">
                  <c:v>40.700000000000003</c:v>
                </c:pt>
                <c:pt idx="1">
                  <c:v>49.6</c:v>
                </c:pt>
                <c:pt idx="2">
                  <c:v>170.1</c:v>
                </c:pt>
                <c:pt idx="3">
                  <c:v>159.1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84-AB4D-A18A-5C23FBD1F0ED}"/>
            </c:ext>
          </c:extLst>
        </c:ser>
        <c:ser>
          <c:idx val="7"/>
          <c:order val="7"/>
          <c:tx>
            <c:strRef>
              <c:f>'Final fit'!$A$964</c:f>
              <c:strCache>
                <c:ptCount val="1"/>
                <c:pt idx="0">
                  <c:v>Stishov (1971)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fit'!$A$966:$A$967</c:f>
              <c:numCache>
                <c:formatCode>0.0000</c:formatCode>
                <c:ptCount val="2"/>
                <c:pt idx="0">
                  <c:v>247.93549999999999</c:v>
                </c:pt>
                <c:pt idx="1">
                  <c:v>247.77549999999999</c:v>
                </c:pt>
              </c:numCache>
            </c:numRef>
          </c:xVal>
          <c:yVal>
            <c:numRef>
              <c:f>'Final fit'!$B$966:$B$967</c:f>
              <c:numCache>
                <c:formatCode>0.0000</c:formatCode>
                <c:ptCount val="2"/>
                <c:pt idx="0">
                  <c:v>954.57931099999996</c:v>
                </c:pt>
                <c:pt idx="1">
                  <c:v>953.89284550000002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84-AB4D-A18A-5C23FBD1F0ED}"/>
            </c:ext>
          </c:extLst>
        </c:ser>
        <c:ser>
          <c:idx val="8"/>
          <c:order val="8"/>
          <c:tx>
            <c:strRef>
              <c:f>'Final fit'!$A$973</c:f>
              <c:strCache>
                <c:ptCount val="1"/>
                <c:pt idx="0">
                  <c:v>Witzenburg (1968)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fit'!$A$975</c:f>
              <c:numCache>
                <c:formatCode>0.0000</c:formatCode>
                <c:ptCount val="1"/>
                <c:pt idx="0">
                  <c:v>96.432599999999994</c:v>
                </c:pt>
              </c:numCache>
            </c:numRef>
          </c:xVal>
          <c:yVal>
            <c:numRef>
              <c:f>'Final fit'!$B$975</c:f>
              <c:numCache>
                <c:formatCode>0.0000</c:formatCode>
                <c:ptCount val="1"/>
                <c:pt idx="0">
                  <c:v>44.139731650000002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84-AB4D-A18A-5C23FBD1F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</c:scaling>
        <c:delete val="0"/>
        <c:axPos val="b"/>
        <c:numFmt formatCode="0.00000000" sourceLinked="1"/>
        <c:majorTickMark val="out"/>
        <c:minorTickMark val="none"/>
        <c:tickLblPos val="nextTo"/>
        <c:crossAx val="248251136"/>
        <c:crosses val="autoZero"/>
        <c:crossBetween val="midCat"/>
      </c:valAx>
      <c:valAx>
        <c:axId val="248251136"/>
        <c:scaling>
          <c:orientation val="minMax"/>
        </c:scaling>
        <c:delete val="0"/>
        <c:axPos val="l"/>
        <c:numFmt formatCode="0.0000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90617639526905"/>
          <c:y val="4.8459397623748096E-2"/>
          <c:w val="0.21532581314314855"/>
          <c:h val="0.59623936548720757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30177918421"/>
          <c:y val="6.866925262310461E-2"/>
          <c:w val="0.8116917654796697"/>
          <c:h val="0.8971988918051916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'Final fit'!$A$980</c:f>
              <c:strCache>
                <c:ptCount val="1"/>
                <c:pt idx="0">
                  <c:v>Dobbs (1957)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fit'!$A$982:$A$983</c:f>
              <c:numCache>
                <c:formatCode>0.00000</c:formatCode>
                <c:ptCount val="2"/>
                <c:pt idx="0">
                  <c:v>65</c:v>
                </c:pt>
                <c:pt idx="1">
                  <c:v>77</c:v>
                </c:pt>
              </c:numCache>
            </c:numRef>
          </c:xVal>
          <c:yVal>
            <c:numRef>
              <c:f>'Final fit'!$C$982:$C$983</c:f>
              <c:numCache>
                <c:formatCode>0.00000</c:formatCode>
                <c:ptCount val="2"/>
                <c:pt idx="0">
                  <c:v>6.2E-4</c:v>
                </c:pt>
                <c:pt idx="1">
                  <c:v>7.5000000000000002E-4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2B1-E94D-8684-5D92B6233906}"/>
            </c:ext>
          </c:extLst>
        </c:ser>
        <c:ser>
          <c:idx val="1"/>
          <c:order val="1"/>
          <c:tx>
            <c:strRef>
              <c:f>'Final fit'!$A$988</c:f>
              <c:strCache>
                <c:ptCount val="1"/>
                <c:pt idx="0">
                  <c:v>Smith (1963)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fit'!$A$990:$A$993</c:f>
              <c:numCache>
                <c:formatCode>0.00000</c:formatCode>
                <c:ptCount val="4"/>
                <c:pt idx="0">
                  <c:v>78</c:v>
                </c:pt>
                <c:pt idx="1">
                  <c:v>78.13</c:v>
                </c:pt>
                <c:pt idx="2">
                  <c:v>83.21</c:v>
                </c:pt>
                <c:pt idx="3">
                  <c:v>83.81</c:v>
                </c:pt>
              </c:numCache>
            </c:numRef>
          </c:xVal>
          <c:yVal>
            <c:numRef>
              <c:f>'Final fit'!$C$990:$C$993</c:f>
              <c:numCache>
                <c:formatCode>0.00000</c:formatCode>
                <c:ptCount val="4"/>
                <c:pt idx="0">
                  <c:v>6.6500000000000012E-4</c:v>
                </c:pt>
                <c:pt idx="1">
                  <c:v>6.8499999999999995E-4</c:v>
                </c:pt>
                <c:pt idx="2">
                  <c:v>7.3800000000000005E-4</c:v>
                </c:pt>
                <c:pt idx="3">
                  <c:v>7.9500000000000003E-4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2B1-E94D-8684-5D92B6233906}"/>
            </c:ext>
          </c:extLst>
        </c:ser>
        <c:ser>
          <c:idx val="2"/>
          <c:order val="2"/>
          <c:tx>
            <c:strRef>
              <c:f>'Final fit'!$A$1024</c:f>
              <c:strCache>
                <c:ptCount val="1"/>
                <c:pt idx="0">
                  <c:v>Peterson (1977)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fit'!$A$1026</c:f>
              <c:numCache>
                <c:formatCode>0.00000</c:formatCode>
                <c:ptCount val="1"/>
                <c:pt idx="0">
                  <c:v>4</c:v>
                </c:pt>
              </c:numCache>
            </c:numRef>
          </c:xVal>
          <c:yVal>
            <c:numRef>
              <c:f>'Final fit'!$C$1026</c:f>
              <c:numCache>
                <c:formatCode>General</c:formatCode>
                <c:ptCount val="1"/>
                <c:pt idx="0">
                  <c:v>3.7500000000000001E-4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2B1-E94D-8684-5D92B6233906}"/>
            </c:ext>
          </c:extLst>
        </c:ser>
        <c:ser>
          <c:idx val="4"/>
          <c:order val="3"/>
          <c:tx>
            <c:strRef>
              <c:f>'Final fit'!$A$1059</c:f>
              <c:strCache>
                <c:ptCount val="1"/>
                <c:pt idx="0">
                  <c:v>Barker (1955)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fit'!$A$1061:$A$1065</c:f>
              <c:numCache>
                <c:formatCode>0.00000</c:formatCode>
                <c:ptCount val="5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84</c:v>
                </c:pt>
              </c:numCache>
            </c:numRef>
          </c:xVal>
          <c:yVal>
            <c:numRef>
              <c:f>'Final fit'!$C$1061:$C$1065</c:f>
              <c:numCache>
                <c:formatCode>0.00000</c:formatCode>
                <c:ptCount val="5"/>
                <c:pt idx="0">
                  <c:v>4.2000000000000002E-4</c:v>
                </c:pt>
                <c:pt idx="1">
                  <c:v>4.4000000000000002E-4</c:v>
                </c:pt>
                <c:pt idx="2">
                  <c:v>4.8999999999999998E-4</c:v>
                </c:pt>
                <c:pt idx="3">
                  <c:v>5.2999999999999998E-4</c:v>
                </c:pt>
                <c:pt idx="4">
                  <c:v>5.9000000000000003E-4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2B1-E94D-8684-5D92B6233906}"/>
            </c:ext>
          </c:extLst>
        </c:ser>
        <c:ser>
          <c:idx val="5"/>
          <c:order val="4"/>
          <c:tx>
            <c:strRef>
              <c:f>'Final fit'!$A$1070</c:f>
              <c:strCache>
                <c:ptCount val="1"/>
                <c:pt idx="0">
                  <c:v>Dobbs (1957)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fit'!$A$1072:$A$1074</c:f>
              <c:numCache>
                <c:formatCode>0.00000</c:formatCode>
                <c:ptCount val="3"/>
                <c:pt idx="0">
                  <c:v>60</c:v>
                </c:pt>
                <c:pt idx="1">
                  <c:v>70</c:v>
                </c:pt>
                <c:pt idx="2">
                  <c:v>80</c:v>
                </c:pt>
              </c:numCache>
            </c:numRef>
          </c:xVal>
          <c:yVal>
            <c:numRef>
              <c:f>'Final fit'!$C$1072:$C$1074</c:f>
              <c:numCache>
                <c:formatCode>0.00000</c:formatCode>
                <c:ptCount val="3"/>
                <c:pt idx="0">
                  <c:v>4.6799999999999999E-4</c:v>
                </c:pt>
                <c:pt idx="1">
                  <c:v>5.1199999999999998E-4</c:v>
                </c:pt>
                <c:pt idx="2">
                  <c:v>5.8399999999999999E-4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2B1-E94D-8684-5D92B6233906}"/>
            </c:ext>
          </c:extLst>
        </c:ser>
        <c:ser>
          <c:idx val="7"/>
          <c:order val="5"/>
          <c:tx>
            <c:strRef>
              <c:f>'Final fit'!$A$1079</c:f>
              <c:strCache>
                <c:ptCount val="1"/>
                <c:pt idx="0">
                  <c:v>Gewurtz (1974)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fit'!$A$1081:$A$1082</c:f>
              <c:numCache>
                <c:formatCode>0.00000</c:formatCode>
                <c:ptCount val="2"/>
                <c:pt idx="0">
                  <c:v>82.3</c:v>
                </c:pt>
                <c:pt idx="1">
                  <c:v>82</c:v>
                </c:pt>
              </c:numCache>
            </c:numRef>
          </c:xVal>
          <c:yVal>
            <c:numRef>
              <c:f>'Final fit'!$C$1081:$C$1082</c:f>
              <c:numCache>
                <c:formatCode>0.00000</c:formatCode>
                <c:ptCount val="2"/>
                <c:pt idx="0">
                  <c:v>5.4545454545454558E-4</c:v>
                </c:pt>
                <c:pt idx="1">
                  <c:v>5.6497175141242929E-4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2B1-E94D-8684-5D92B6233906}"/>
            </c:ext>
          </c:extLst>
        </c:ser>
        <c:ser>
          <c:idx val="3"/>
          <c:order val="6"/>
          <c:tx>
            <c:v>Calculated k_T</c:v>
          </c:tx>
          <c:spPr>
            <a:ln w="28575">
              <a:noFill/>
            </a:ln>
          </c:spPr>
          <c:xVal>
            <c:numRef>
              <c:f>('Final fit'!$A$982:$A$983,'Final fit'!$A$990:$A$993,'Final fit'!$A$1026,'Final fit'!$A$1061:$A$1065,'Final fit'!$A$1072:$A$1074,'Final fit'!$A$1081:$A$1082)</c:f>
              <c:numCache>
                <c:formatCode>0.00000</c:formatCode>
                <c:ptCount val="17"/>
                <c:pt idx="0">
                  <c:v>65</c:v>
                </c:pt>
                <c:pt idx="1">
                  <c:v>77</c:v>
                </c:pt>
                <c:pt idx="2">
                  <c:v>78</c:v>
                </c:pt>
                <c:pt idx="3">
                  <c:v>78.13</c:v>
                </c:pt>
                <c:pt idx="4">
                  <c:v>83.21</c:v>
                </c:pt>
                <c:pt idx="5">
                  <c:v>83.81</c:v>
                </c:pt>
                <c:pt idx="6">
                  <c:v>4</c:v>
                </c:pt>
                <c:pt idx="7">
                  <c:v>30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84</c:v>
                </c:pt>
                <c:pt idx="12">
                  <c:v>60</c:v>
                </c:pt>
                <c:pt idx="13">
                  <c:v>70</c:v>
                </c:pt>
                <c:pt idx="14">
                  <c:v>80</c:v>
                </c:pt>
                <c:pt idx="15">
                  <c:v>82.3</c:v>
                </c:pt>
                <c:pt idx="16">
                  <c:v>82</c:v>
                </c:pt>
              </c:numCache>
            </c:numRef>
          </c:xVal>
          <c:yVal>
            <c:numRef>
              <c:f>('Final fit'!$E$982:$E$983,'Final fit'!$E$990:$E$993,'Final fit'!$E$1026,'Final fit'!$E$1061:$E$1065,'Final fit'!$E$1072:$E$1074,'Final fit'!$E$1081:$E$1082)</c:f>
              <c:numCache>
                <c:formatCode>0.00000</c:formatCode>
                <c:ptCount val="17"/>
                <c:pt idx="0">
                  <c:v>5.5182969604986726E-4</c:v>
                </c:pt>
                <c:pt idx="1">
                  <c:v>6.6035841465953305E-4</c:v>
                </c:pt>
                <c:pt idx="2">
                  <c:v>6.7180991791133309E-4</c:v>
                </c:pt>
                <c:pt idx="3">
                  <c:v>6.7334992208726901E-4</c:v>
                </c:pt>
                <c:pt idx="4">
                  <c:v>7.4140994771827457E-4</c:v>
                </c:pt>
                <c:pt idx="5">
                  <c:v>7.5063043807089582E-4</c:v>
                </c:pt>
                <c:pt idx="6">
                  <c:v>3.4848039150872482E-4</c:v>
                </c:pt>
                <c:pt idx="7">
                  <c:v>3.894209832936117E-4</c:v>
                </c:pt>
                <c:pt idx="8">
                  <c:v>5.1830346276939302E-4</c:v>
                </c:pt>
                <c:pt idx="9">
                  <c:v>5.9127603870669438E-4</c:v>
                </c:pt>
                <c:pt idx="10">
                  <c:v>6.9652514683158696E-4</c:v>
                </c:pt>
                <c:pt idx="11">
                  <c:v>7.5361110666287369E-4</c:v>
                </c:pt>
                <c:pt idx="12">
                  <c:v>5.1830346276939302E-4</c:v>
                </c:pt>
                <c:pt idx="13">
                  <c:v>5.9127603870669438E-4</c:v>
                </c:pt>
                <c:pt idx="14">
                  <c:v>6.9652514683158696E-4</c:v>
                </c:pt>
                <c:pt idx="15">
                  <c:v>7.2795642901847166E-4</c:v>
                </c:pt>
                <c:pt idx="16">
                  <c:v>7.2365452487258063E-4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2B1-E94D-8684-5D92B6233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  <c:min val="0"/>
        </c:scaling>
        <c:delete val="0"/>
        <c:axPos val="b"/>
        <c:numFmt formatCode="0.00000" sourceLinked="1"/>
        <c:majorTickMark val="out"/>
        <c:minorTickMark val="none"/>
        <c:tickLblPos val="nextTo"/>
        <c:crossAx val="248251136"/>
        <c:crosses val="autoZero"/>
        <c:crossBetween val="midCat"/>
        <c:majorUnit val="20"/>
      </c:valAx>
      <c:valAx>
        <c:axId val="248251136"/>
        <c:scaling>
          <c:orientation val="minMax"/>
        </c:scaling>
        <c:delete val="0"/>
        <c:axPos val="l"/>
        <c:numFmt formatCode="0.0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1302525096779416"/>
          <c:y val="0.63132862659466304"/>
          <c:w val="0.59387339690823593"/>
          <c:h val="0.23915399599532156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30177918421"/>
          <c:y val="6.866925262310461E-2"/>
          <c:w val="0.8116917654796697"/>
          <c:h val="0.89719889180519163"/>
        </c:manualLayout>
      </c:layout>
      <c:scatterChart>
        <c:scatterStyle val="lineMarker"/>
        <c:varyColors val="0"/>
        <c:ser>
          <c:idx val="3"/>
          <c:order val="0"/>
          <c:tx>
            <c:v>Calculated k_S</c:v>
          </c:tx>
          <c:spPr>
            <a:ln w="28575">
              <a:noFill/>
            </a:ln>
          </c:spPr>
          <c:xVal>
            <c:numRef>
              <c:f>'Final fit'!$A$1053:$A$1054</c:f>
              <c:numCache>
                <c:formatCode>0.00000</c:formatCode>
                <c:ptCount val="2"/>
                <c:pt idx="0">
                  <c:v>60</c:v>
                </c:pt>
                <c:pt idx="1">
                  <c:v>78</c:v>
                </c:pt>
              </c:numCache>
            </c:numRef>
          </c:xVal>
          <c:yVal>
            <c:numRef>
              <c:f>'Final fit'!$E$1053:$E$1054</c:f>
              <c:numCache>
                <c:formatCode>0.00000</c:formatCode>
                <c:ptCount val="2"/>
                <c:pt idx="0">
                  <c:v>4.035335716421109E-4</c:v>
                </c:pt>
                <c:pt idx="1">
                  <c:v>4.5137192843333049E-4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AE-A741-9089-BD2CBA058F80}"/>
            </c:ext>
          </c:extLst>
        </c:ser>
        <c:ser>
          <c:idx val="0"/>
          <c:order val="1"/>
          <c:tx>
            <c:strRef>
              <c:f>'Final fit'!$A$1051</c:f>
              <c:strCache>
                <c:ptCount val="1"/>
                <c:pt idx="0">
                  <c:v>Barker (1953)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fit'!$A$1053:$A$1054</c:f>
              <c:numCache>
                <c:formatCode>0.00000</c:formatCode>
                <c:ptCount val="2"/>
                <c:pt idx="0">
                  <c:v>60</c:v>
                </c:pt>
                <c:pt idx="1">
                  <c:v>78</c:v>
                </c:pt>
              </c:numCache>
            </c:numRef>
          </c:xVal>
          <c:yVal>
            <c:numRef>
              <c:f>'Final fit'!$C$1053:$C$1054</c:f>
              <c:numCache>
                <c:formatCode>0.00000</c:formatCode>
                <c:ptCount val="2"/>
                <c:pt idx="0">
                  <c:v>3.5999999999999997E-4</c:v>
                </c:pt>
                <c:pt idx="1">
                  <c:v>5.4000000000000001E-4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AE-A741-9089-BD2CBA058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  <c:min val="0"/>
        </c:scaling>
        <c:delete val="0"/>
        <c:axPos val="b"/>
        <c:numFmt formatCode="0.00000" sourceLinked="1"/>
        <c:majorTickMark val="out"/>
        <c:minorTickMark val="none"/>
        <c:tickLblPos val="nextTo"/>
        <c:crossAx val="248251136"/>
        <c:crosses val="autoZero"/>
        <c:crossBetween val="midCat"/>
        <c:majorUnit val="20"/>
      </c:valAx>
      <c:valAx>
        <c:axId val="248251136"/>
        <c:scaling>
          <c:orientation val="minMax"/>
        </c:scaling>
        <c:delete val="0"/>
        <c:axPos val="l"/>
        <c:numFmt formatCode="0.0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1302525096779416"/>
          <c:y val="0.63132862659466304"/>
          <c:w val="0.1657582590684562"/>
          <c:h val="0.1141793436262067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0330177918421"/>
          <c:y val="6.866925262310461E-2"/>
          <c:w val="0.8116917654796697"/>
          <c:h val="0.89719889180519163"/>
        </c:manualLayout>
      </c:layout>
      <c:scatterChart>
        <c:scatterStyle val="lineMarker"/>
        <c:varyColors val="0"/>
        <c:ser>
          <c:idx val="3"/>
          <c:order val="0"/>
          <c:tx>
            <c:v>Calculated exp</c:v>
          </c:tx>
          <c:spPr>
            <a:ln w="28575">
              <a:noFill/>
            </a:ln>
          </c:spPr>
          <c:xVal>
            <c:numRef>
              <c:f>'Final fit'!$A$1000:$A$1019</c:f>
              <c:numCache>
                <c:formatCode>0.00000</c:formatCode>
                <c:ptCount val="2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40</c:v>
                </c:pt>
                <c:pt idx="11">
                  <c:v>45</c:v>
                </c:pt>
                <c:pt idx="12">
                  <c:v>50</c:v>
                </c:pt>
                <c:pt idx="13">
                  <c:v>55</c:v>
                </c:pt>
                <c:pt idx="14">
                  <c:v>60</c:v>
                </c:pt>
                <c:pt idx="15">
                  <c:v>65</c:v>
                </c:pt>
                <c:pt idx="16">
                  <c:v>70</c:v>
                </c:pt>
                <c:pt idx="17">
                  <c:v>75</c:v>
                </c:pt>
                <c:pt idx="18">
                  <c:v>80</c:v>
                </c:pt>
                <c:pt idx="19">
                  <c:v>83</c:v>
                </c:pt>
              </c:numCache>
            </c:numRef>
          </c:xVal>
          <c:yVal>
            <c:numRef>
              <c:f>'Final fit'!$E$1000:$E$1019</c:f>
              <c:numCache>
                <c:formatCode>0.00000</c:formatCode>
                <c:ptCount val="20"/>
                <c:pt idx="0">
                  <c:v>9.3701856658389553E-6</c:v>
                </c:pt>
                <c:pt idx="1">
                  <c:v>3.1606202126331963E-5</c:v>
                </c:pt>
                <c:pt idx="2">
                  <c:v>7.3859948427582224E-5</c:v>
                </c:pt>
                <c:pt idx="3">
                  <c:v>1.3742260996385118E-4</c:v>
                </c:pt>
                <c:pt idx="4">
                  <c:v>2.1744651435662093E-4</c:v>
                </c:pt>
                <c:pt idx="5">
                  <c:v>3.5203857487000587E-4</c:v>
                </c:pt>
                <c:pt idx="6">
                  <c:v>5.7036024224492888E-4</c:v>
                </c:pt>
                <c:pt idx="7">
                  <c:v>7.5390588232727496E-4</c:v>
                </c:pt>
                <c:pt idx="8">
                  <c:v>9.028422694434226E-4</c:v>
                </c:pt>
                <c:pt idx="9">
                  <c:v>1.0263634479322397E-3</c:v>
                </c:pt>
                <c:pt idx="10">
                  <c:v>1.1332374376024558E-3</c:v>
                </c:pt>
                <c:pt idx="11">
                  <c:v>1.2302331677677366E-3</c:v>
                </c:pt>
                <c:pt idx="12">
                  <c:v>1.3224619429894459E-3</c:v>
                </c:pt>
                <c:pt idx="13">
                  <c:v>1.4139880413321902E-3</c:v>
                </c:pt>
                <c:pt idx="14">
                  <c:v>1.5083732627027481E-3</c:v>
                </c:pt>
                <c:pt idx="15">
                  <c:v>1.6091512061972716E-3</c:v>
                </c:pt>
                <c:pt idx="16">
                  <c:v>1.7203090792821327E-3</c:v>
                </c:pt>
                <c:pt idx="17">
                  <c:v>1.8469023969251818E-3</c:v>
                </c:pt>
                <c:pt idx="18">
                  <c:v>1.9960281683165655E-3</c:v>
                </c:pt>
                <c:pt idx="19">
                  <c:v>2.1006256837669008E-3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6-3943-8F47-920B0E246D9D}"/>
            </c:ext>
          </c:extLst>
        </c:ser>
        <c:ser>
          <c:idx val="0"/>
          <c:order val="1"/>
          <c:tx>
            <c:strRef>
              <c:f>'Final fit'!$A$998</c:f>
              <c:strCache>
                <c:ptCount val="1"/>
                <c:pt idx="0">
                  <c:v>Peterson (1966)</c:v>
                </c:pt>
              </c:strCache>
            </c:strRef>
          </c:tx>
          <c:spPr>
            <a:ln w="28575">
              <a:noFill/>
            </a:ln>
          </c:spPr>
          <c:xVal>
            <c:numRef>
              <c:f>'Final fit'!$A$1000:$A$1019</c:f>
              <c:numCache>
                <c:formatCode>0.00000</c:formatCode>
                <c:ptCount val="2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40</c:v>
                </c:pt>
                <c:pt idx="11">
                  <c:v>45</c:v>
                </c:pt>
                <c:pt idx="12">
                  <c:v>50</c:v>
                </c:pt>
                <c:pt idx="13">
                  <c:v>55</c:v>
                </c:pt>
                <c:pt idx="14">
                  <c:v>60</c:v>
                </c:pt>
                <c:pt idx="15">
                  <c:v>65</c:v>
                </c:pt>
                <c:pt idx="16">
                  <c:v>70</c:v>
                </c:pt>
                <c:pt idx="17">
                  <c:v>75</c:v>
                </c:pt>
                <c:pt idx="18">
                  <c:v>80</c:v>
                </c:pt>
                <c:pt idx="19">
                  <c:v>83</c:v>
                </c:pt>
              </c:numCache>
            </c:numRef>
          </c:xVal>
          <c:yVal>
            <c:numRef>
              <c:f>'Final fit'!$C$1000:$C$1019</c:f>
              <c:numCache>
                <c:formatCode>0.00000</c:formatCode>
                <c:ptCount val="20"/>
                <c:pt idx="0">
                  <c:v>3.0000000000000001E-6</c:v>
                </c:pt>
                <c:pt idx="1">
                  <c:v>2.4000000000000001E-5</c:v>
                </c:pt>
                <c:pt idx="2">
                  <c:v>7.2000000000000002E-5</c:v>
                </c:pt>
                <c:pt idx="3">
                  <c:v>1.3799999999999999E-4</c:v>
                </c:pt>
                <c:pt idx="4">
                  <c:v>2.1599999999999999E-4</c:v>
                </c:pt>
                <c:pt idx="5">
                  <c:v>3.48E-4</c:v>
                </c:pt>
                <c:pt idx="6">
                  <c:v>5.5500000000000005E-4</c:v>
                </c:pt>
                <c:pt idx="7">
                  <c:v>7.1400000000000001E-4</c:v>
                </c:pt>
                <c:pt idx="8">
                  <c:v>8.5399999999999983E-4</c:v>
                </c:pt>
                <c:pt idx="9">
                  <c:v>9.6900000000000003E-4</c:v>
                </c:pt>
                <c:pt idx="10">
                  <c:v>1.0679999999999999E-3</c:v>
                </c:pt>
                <c:pt idx="11">
                  <c:v>1.1640000000000001E-3</c:v>
                </c:pt>
                <c:pt idx="12">
                  <c:v>1.2539999999999999E-3</c:v>
                </c:pt>
                <c:pt idx="13">
                  <c:v>1.3489999999999999E-3</c:v>
                </c:pt>
                <c:pt idx="14">
                  <c:v>1.4499999999999999E-3</c:v>
                </c:pt>
                <c:pt idx="15">
                  <c:v>1.5629999999999999E-3</c:v>
                </c:pt>
                <c:pt idx="16">
                  <c:v>1.6989999999999998E-3</c:v>
                </c:pt>
                <c:pt idx="17">
                  <c:v>1.8550000000000001E-3</c:v>
                </c:pt>
                <c:pt idx="18">
                  <c:v>2.0309999999999998E-3</c:v>
                </c:pt>
                <c:pt idx="19">
                  <c:v>2.147E-3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36-3943-8F47-920B0E246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1888"/>
        <c:axId val="248251136"/>
      </c:scatterChart>
      <c:valAx>
        <c:axId val="248101888"/>
        <c:scaling>
          <c:orientation val="minMax"/>
          <c:min val="0"/>
        </c:scaling>
        <c:delete val="0"/>
        <c:axPos val="b"/>
        <c:numFmt formatCode="0.00000" sourceLinked="1"/>
        <c:majorTickMark val="out"/>
        <c:minorTickMark val="none"/>
        <c:tickLblPos val="nextTo"/>
        <c:crossAx val="248251136"/>
        <c:crosses val="autoZero"/>
        <c:crossBetween val="midCat"/>
        <c:majorUnit val="20"/>
      </c:valAx>
      <c:valAx>
        <c:axId val="248251136"/>
        <c:scaling>
          <c:orientation val="minMax"/>
        </c:scaling>
        <c:delete val="0"/>
        <c:axPos val="l"/>
        <c:numFmt formatCode="0.00000" sourceLinked="1"/>
        <c:majorTickMark val="out"/>
        <c:minorTickMark val="none"/>
        <c:tickLblPos val="nextTo"/>
        <c:crossAx val="248101888"/>
        <c:crosses val="autoZero"/>
        <c:crossBetween val="midCat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1302525096779416"/>
          <c:y val="0.63132862659466304"/>
          <c:w val="0.17854939520015967"/>
          <c:h val="0.11411614486212711"/>
        </c:manualLayout>
      </c:layout>
      <c:overlay val="0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263428</xdr:colOff>
      <xdr:row>15</xdr:row>
      <xdr:rowOff>153940</xdr:rowOff>
    </xdr:from>
    <xdr:to>
      <xdr:col>51</xdr:col>
      <xdr:colOff>86591</xdr:colOff>
      <xdr:row>37</xdr:row>
      <xdr:rowOff>178955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2DD7A17-C5E3-7B78-1F24-D053EFE5E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261508</xdr:colOff>
      <xdr:row>39</xdr:row>
      <xdr:rowOff>79492</xdr:rowOff>
    </xdr:from>
    <xdr:to>
      <xdr:col>51</xdr:col>
      <xdr:colOff>134697</xdr:colOff>
      <xdr:row>62</xdr:row>
      <xdr:rowOff>161250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3FF2A90-41A4-E340-9652-E98E01A5FD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32</xdr:col>
      <xdr:colOff>16933</xdr:colOff>
      <xdr:row>4</xdr:row>
      <xdr:rowOff>31097</xdr:rowOff>
    </xdr:from>
    <xdr:to>
      <xdr:col>37</xdr:col>
      <xdr:colOff>262938</xdr:colOff>
      <xdr:row>6</xdr:row>
      <xdr:rowOff>139699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34D775DE-1072-8FDC-082F-266FC43AD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81000" y="793097"/>
          <a:ext cx="3886200" cy="506535"/>
        </a:xfrm>
        <a:prstGeom prst="rect">
          <a:avLst/>
        </a:prstGeom>
      </xdr:spPr>
    </xdr:pic>
    <xdr:clientData/>
  </xdr:twoCellAnchor>
  <xdr:twoCellAnchor editAs="oneCell">
    <xdr:from>
      <xdr:col>27</xdr:col>
      <xdr:colOff>16933</xdr:colOff>
      <xdr:row>7</xdr:row>
      <xdr:rowOff>25400</xdr:rowOff>
    </xdr:from>
    <xdr:to>
      <xdr:col>29</xdr:col>
      <xdr:colOff>514017</xdr:colOff>
      <xdr:row>9</xdr:row>
      <xdr:rowOff>158064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CFFF7EA1-B13F-F1BF-A3B2-8FBBD29F5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74200" y="1388533"/>
          <a:ext cx="2912533" cy="532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619606</xdr:colOff>
      <xdr:row>1</xdr:row>
      <xdr:rowOff>68888</xdr:rowOff>
    </xdr:from>
    <xdr:to>
      <xdr:col>8</xdr:col>
      <xdr:colOff>710450</xdr:colOff>
      <xdr:row>18</xdr:row>
      <xdr:rowOff>30788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27069F55-8D52-E947-A9B4-3A0A5E3C7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15393</xdr:colOff>
      <xdr:row>1</xdr:row>
      <xdr:rowOff>15394</xdr:rowOff>
    </xdr:from>
    <xdr:to>
      <xdr:col>16</xdr:col>
      <xdr:colOff>133506</xdr:colOff>
      <xdr:row>18</xdr:row>
      <xdr:rowOff>57493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BF75C755-A27D-CC48-8D24-DB01EF41C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828053</xdr:colOff>
      <xdr:row>41</xdr:row>
      <xdr:rowOff>45149</xdr:rowOff>
    </xdr:from>
    <xdr:to>
      <xdr:col>9</xdr:col>
      <xdr:colOff>105383</xdr:colOff>
      <xdr:row>58</xdr:row>
      <xdr:rowOff>115677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C2FC5C0B-9A5D-AD43-8264-2169D216D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520949</xdr:colOff>
      <xdr:row>19</xdr:row>
      <xdr:rowOff>97117</xdr:rowOff>
    </xdr:from>
    <xdr:to>
      <xdr:col>9</xdr:col>
      <xdr:colOff>67235</xdr:colOff>
      <xdr:row>39</xdr:row>
      <xdr:rowOff>29882</xdr:rowOff>
    </xdr:to>
    <xdr:graphicFrame macro="">
      <xdr:nvGraphicFramePr>
        <xdr:cNvPr id="7" name="Chart 8">
          <a:extLst>
            <a:ext uri="{FF2B5EF4-FFF2-40B4-BE49-F238E27FC236}">
              <a16:creationId xmlns:a16="http://schemas.microsoft.com/office/drawing/2014/main" id="{4908B205-BAFC-984B-833C-0B771A1A4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7470</xdr:colOff>
      <xdr:row>20</xdr:row>
      <xdr:rowOff>59764</xdr:rowOff>
    </xdr:from>
    <xdr:to>
      <xdr:col>16</xdr:col>
      <xdr:colOff>125583</xdr:colOff>
      <xdr:row>37</xdr:row>
      <xdr:rowOff>101863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F384EEE8-9A8A-F24B-935A-2883AC5B0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815958</xdr:colOff>
      <xdr:row>41</xdr:row>
      <xdr:rowOff>13160</xdr:rowOff>
    </xdr:from>
    <xdr:to>
      <xdr:col>16</xdr:col>
      <xdr:colOff>362244</xdr:colOff>
      <xdr:row>60</xdr:row>
      <xdr:rowOff>136755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36DDE55A-56A6-EC49-8043-D05B9BA5B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793749</xdr:colOff>
      <xdr:row>60</xdr:row>
      <xdr:rowOff>75924</xdr:rowOff>
    </xdr:from>
    <xdr:to>
      <xdr:col>9</xdr:col>
      <xdr:colOff>340035</xdr:colOff>
      <xdr:row>80</xdr:row>
      <xdr:rowOff>6257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A7C623B2-47BF-1B45-BE79-286CFA8B4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20706</xdr:colOff>
      <xdr:row>62</xdr:row>
      <xdr:rowOff>20707</xdr:rowOff>
    </xdr:from>
    <xdr:to>
      <xdr:col>16</xdr:col>
      <xdr:colOff>395253</xdr:colOff>
      <xdr:row>81</xdr:row>
      <xdr:rowOff>144302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E72ECED-18A6-2F47-B7FE-127C8433C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7A0D77-B496-154A-AB63-7BBA6118F97E}">
  <we:reference id="wa104100404" version="3.0.0.1" store="de-DE" storeType="OMEX"/>
  <we:alternateReferences>
    <we:reference id="wa104100404" version="3.0.0.1" store="de-DE" storeType="OMEX"/>
  </we:alternateReferences>
  <we:properties>
    <we:property name="UniqueID" value="&quot;20242111710141960472&quot;"/>
    <we:property name="cy8rGApEVlsuZw0KMg==" value="&quot;EQcCXVdR&quot;"/>
    <we:property name="cy8rGApEVlsuZzEHNBFVH2ojKx4=" value="&quot;BQ==&quot;"/>
    <we:property name="cy8rGApEVlsuZw8JICpZAw==" value="&quot;Bw==&quot;"/>
    <we:property name="cy8rGApEVlsuZzEHNBFVH2ooIB4=" value="&quot;BA==&quot;"/>
    <we:property name="cy8rGApEVlsuZzEHNBFVH2o2Nxw=" value="&quot;BCNoQQ==&quot;"/>
    <we:property name="cy8rGApEVlsuZzEHNBFVH2o1JhU=" value="&quot;BA==&quot;"/>
    <we:property name="cy8rGApEVlsuZzEHNBFVH2o0KQE=" value="&quot;BA==&quot;"/>
    <we:property name="cy8rGApEVlsuZzEHNBFVH2oyKhU=" value="&quot;BWh1SVZR&quot;"/>
    <we:property name="cy8rGApEVlsuZzEHNBFVH2olMx4=" value="&quot;BCNoQQ==&quot;"/>
    <we:property name="cy8rGApEVlsuZzEHNBFVH2orNhU=" value="&quot;BQ==&quot;"/>
    <we:property name="cy8rGApEVlsuZzEHNBFVH2o1NgM=" value="&quot;BHZ1&quot;"/>
    <we:property name="cy8rGApEVlsuZzEHNBFVH2o0Nh0=" value="&quot;BQ==&quot;"/>
    <we:property name="cy8rGApEVlsuZzEHNBFVH2orNw0=" value="&quot;BWh1TlM=&quot;"/>
    <we:property name="cy8rGApEVlsuZzEHNBFVH2orKxA=" value="&quot;BnY=&quot;"/>
    <we:property name="cy8rGApEVlsuZzEHNBFVH2o0Jw8=" value="&quot;BA==&quot;"/>
    <we:property name="cy8rGApEVlsuZzEHNBFVH2ooMQs=" value="&quot;Bw==&quot;"/>
    <we:property name="cy8rGApEVlsuZzEHNBFVH2onJho=" value="&quot;BWh1SVc=&quot;"/>
    <we:property name="cy8rGApEVlsuZzEHNBFVH2o0IAo=" value="&quot;AA==&quot;"/>
    <we:property name="cy8rGApEVlsuZzEHNBFVH2onNwo=" value="&quot;BA==&quot;"/>
    <we:property name="cy8rGApEVlsuZzEHNBFVH2o1MRg=" value="&quot;BQ==&quot;"/>
    <we:property name="cy8rGApEVlsuZzEHNBFVH2orIA0=" value="&quot;Bw==&quot;"/>
    <we:property name="cy8rGApEVlsuZzEHNBFVH2o1Kho=" value="&quot;BQ==&quot;"/>
    <we:property name="cy8rGApEVlsuZzEHNBFVH2oqNQ0=" value="&quot;BQ==&quot;"/>
    <we:property name="cy8rGApEVlsuZzEHNBFVH2oqNQk=" value="&quot;BQ==&quot;"/>
    <we:property name="cy8rGApEVlsuZzEHNBFVH2ohJAk=" value="&quot;BWh1SVZUAAM=&quot;"/>
    <we:property name="cy8rGApEVlsuZzEHNBFVH2ovNQo=" value="&quot;BWh8QA==&quot;"/>
    <we:property name="cy8rGApEVlsuZzEHNBFVH2ogIBg=" value="&quot;BWh1SVZUAAM=&quot;"/>
    <we:property name="cy8rGApEVlsuZzEHNBFVH2ovNRA=" value="&quot;BA==&quot;"/>
    <we:property name="cy8rGApEVlsuZzEHNBFVH2ovNR0=" value="&quot;Bg==&quot;"/>
    <we:property name="cy8rGApEVlsuZxQJKg5RD1kjNg==" value="&quot;EQcGXVNeFHMZYnU=&quot;"/>
    <we:property name="cy8rGApEVlsuZzEHNBFVH2ooMBQ=" value="&quot;Bg==&quot;"/>
    <we:property name="cy8rGApEVlsuZzEHNBFVH2oqLQpX" value="&quot;EQcGXVA=&quot;"/>
    <we:property name="cy8rGApEVlsuZzEHNBFVH2o0IBVX" value="&quot;FXp4WQ==&quot;"/>
    <we:property name="cy8rGApEVlsuZzEHNBFVH2o0LQpX" value="&quot;BHZ1SVZU&quot;"/>
    <we:property name="cy8rGApEVlsuZzEHNBFVH2oqLQpU" value="&quot;EQcGXVE=&quot;"/>
    <we:property name="cy8rGApEVlsuZzEHNBFVH2o0IBVU" value="&quot;FXp4WQ==&quot;"/>
    <we:property name="cy8rGApEVlsuZzEHNBFVH2o0LQpU" value="&quot;BHZ1SVZU&quot;"/>
    <we:property name="cy8rGApEVlsuZzEHNBFVH2oqLQpV" value="&quot;EQcGXVA=&quot;"/>
    <we:property name="cy8rGApEVlsuZzEHNBFVH2o0IBVV" value="&quot;FXp4WQ==&quot;"/>
    <we:property name="cy8rGApEVlsuZzEHNBFVH2o0LQpV" value="&quot;BHZ1SVZU&quot;"/>
    <we:property name="cy8rGApEVlsuZzEHNBFVH2oqLQpS" value="&quot;&quot;"/>
    <we:property name="cy8rGApEVlsuZzEHNBFVH2o0IBVS" value="&quot;FXp4WQ==&quot;"/>
    <we:property name="cy8rGApEVlsuZzEHNBFVH2o0LQpS" value="&quot;&quot;"/>
  </we:properties>
  <we:bindings>
    <we:binding id="refEdit" type="matrix" appref="{1A84A9A7-93E5-F94A-BB68-52AADFF71F46}"/>
    <we:binding id="Worker" type="matrix" appref="{7F3B9F4B-5D74-FA43-A373-0CB61B0D745B}"/>
    <we:binding id="Obj" type="matrix" appref="{B1274344-2C2A-CC4D-A02E-A95DF25CB049}"/>
    <we:binding id="Var$AC$5:$AC$7" type="matrix" appref="{09D89062-413E-D940-9306-7EB41901726F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047540"/>
  <sheetViews>
    <sheetView tabSelected="1" topLeftCell="A842" zoomScaleNormal="132" workbookViewId="0">
      <selection activeCell="A850" sqref="A850:O858"/>
    </sheetView>
  </sheetViews>
  <sheetFormatPr defaultColWidth="8.7109375" defaultRowHeight="15" x14ac:dyDescent="0.25"/>
  <cols>
    <col min="1" max="1" width="12.7109375" style="1" customWidth="1"/>
    <col min="2" max="2" width="18.5703125" style="1" customWidth="1"/>
    <col min="3" max="3" width="12.7109375" style="1" customWidth="1"/>
    <col min="4" max="4" width="15" style="1" customWidth="1"/>
    <col min="5" max="5" width="12.7109375" style="1" customWidth="1"/>
    <col min="6" max="6" width="11.7109375" style="1" customWidth="1"/>
    <col min="7" max="7" width="12.28515625" style="1" customWidth="1"/>
    <col min="8" max="8" width="12.7109375" style="1" customWidth="1"/>
    <col min="9" max="9" width="16.42578125" style="5" customWidth="1"/>
    <col min="10" max="10" width="8.7109375" style="5" customWidth="1"/>
    <col min="11" max="11" width="15.7109375" style="1" customWidth="1"/>
    <col min="12" max="13" width="10.7109375" style="1" customWidth="1"/>
    <col min="14" max="14" width="15.5703125" style="1" customWidth="1"/>
    <col min="15" max="20" width="10.7109375" style="1" customWidth="1"/>
    <col min="21" max="21" width="11.140625" style="1" bestFit="1" customWidth="1"/>
    <col min="22" max="22" width="10.140625" style="1" bestFit="1" customWidth="1"/>
    <col min="23" max="23" width="12" style="1" bestFit="1" customWidth="1"/>
    <col min="24" max="24" width="10" style="1" bestFit="1" customWidth="1"/>
    <col min="25" max="25" width="9" style="1" customWidth="1"/>
    <col min="26" max="26" width="11.28515625" style="1" bestFit="1" customWidth="1"/>
    <col min="27" max="27" width="22.28515625" style="1" bestFit="1" customWidth="1"/>
    <col min="28" max="28" width="21.42578125" style="1" bestFit="1" customWidth="1"/>
    <col min="29" max="29" width="10" style="1" bestFit="1" customWidth="1"/>
    <col min="30" max="30" width="13.42578125" style="1" bestFit="1" customWidth="1"/>
    <col min="31" max="31" width="10.140625" style="1" bestFit="1" customWidth="1"/>
    <col min="32" max="32" width="16" style="1" bestFit="1" customWidth="1"/>
    <col min="33" max="33" width="9.7109375" style="1" customWidth="1"/>
    <col min="34" max="34" width="9" style="1" bestFit="1" customWidth="1"/>
    <col min="35" max="35" width="9.42578125" style="1" bestFit="1" customWidth="1"/>
    <col min="36" max="36" width="9" style="1" bestFit="1" customWidth="1"/>
    <col min="37" max="37" width="10.140625" style="1" bestFit="1" customWidth="1"/>
    <col min="38" max="38" width="9.42578125" style="1" bestFit="1" customWidth="1"/>
    <col min="39" max="39" width="9.7109375" style="1" customWidth="1"/>
    <col min="40" max="40" width="12.28515625" style="1" bestFit="1" customWidth="1"/>
    <col min="41" max="41" width="9" style="1" bestFit="1" customWidth="1"/>
    <col min="42" max="42" width="9.140625" style="1" bestFit="1" customWidth="1"/>
    <col min="43" max="46" width="9" style="1" bestFit="1" customWidth="1"/>
    <col min="47" max="47" width="10.42578125" style="1" bestFit="1" customWidth="1"/>
    <col min="48" max="48" width="9" style="1" bestFit="1" customWidth="1"/>
    <col min="49" max="54" width="8.7109375" style="1"/>
    <col min="55" max="56" width="10.7109375"/>
    <col min="57" max="57" width="11.7109375" style="71" bestFit="1" customWidth="1"/>
    <col min="58" max="59" width="10.7109375"/>
    <col min="61" max="61" width="11.7109375" style="71" bestFit="1" customWidth="1"/>
    <col min="65" max="65" width="17" style="70" customWidth="1"/>
    <col min="69" max="69" width="14.28515625" style="70" customWidth="1"/>
    <col min="74" max="74" width="12" style="48" customWidth="1"/>
    <col min="75" max="16384" width="8.7109375" style="1"/>
  </cols>
  <sheetData>
    <row r="1" spans="1:69" ht="15.75" x14ac:dyDescent="0.25">
      <c r="A1" s="21" t="s">
        <v>0</v>
      </c>
      <c r="BA1"/>
      <c r="BB1" s="5"/>
      <c r="BE1" s="47"/>
      <c r="BI1" s="48"/>
      <c r="BM1" s="48"/>
      <c r="BQ1" s="48"/>
    </row>
    <row r="2" spans="1:69" x14ac:dyDescent="0.25">
      <c r="A2" s="1" t="s">
        <v>1</v>
      </c>
      <c r="E2" s="1" t="s">
        <v>2</v>
      </c>
      <c r="BA2"/>
      <c r="BB2" s="5"/>
      <c r="BE2" s="47"/>
      <c r="BI2" s="48"/>
      <c r="BM2" s="48"/>
      <c r="BQ2" s="48"/>
    </row>
    <row r="3" spans="1:69" x14ac:dyDescent="0.25">
      <c r="A3" s="1" t="s">
        <v>3</v>
      </c>
      <c r="J3" s="44"/>
      <c r="Q3"/>
      <c r="R3"/>
      <c r="S3" s="74" t="s">
        <v>4</v>
      </c>
      <c r="T3" s="74"/>
      <c r="U3" s="74"/>
      <c r="V3" s="74"/>
      <c r="AB3" s="18" t="s">
        <v>5</v>
      </c>
      <c r="AE3" s="18" t="s">
        <v>6</v>
      </c>
      <c r="BA3"/>
      <c r="BB3" s="5"/>
      <c r="BE3" s="47"/>
      <c r="BI3" s="48"/>
      <c r="BM3" s="48"/>
      <c r="BQ3" s="48"/>
    </row>
    <row r="4" spans="1:69" x14ac:dyDescent="0.25">
      <c r="K4"/>
      <c r="L4"/>
      <c r="M4"/>
      <c r="N4"/>
      <c r="Q4" s="1" t="s">
        <v>7</v>
      </c>
      <c r="S4" s="1" t="s">
        <v>8</v>
      </c>
      <c r="T4" s="41">
        <v>20.153199999999998</v>
      </c>
      <c r="U4" s="1" t="s">
        <v>9</v>
      </c>
      <c r="V4" s="41">
        <v>2.3481999999999998</v>
      </c>
      <c r="X4" s="18"/>
      <c r="Y4" s="18"/>
      <c r="BA4"/>
      <c r="BB4" s="5"/>
      <c r="BE4" s="47"/>
      <c r="BI4" s="48"/>
      <c r="BM4" s="48"/>
      <c r="BQ4" s="48"/>
    </row>
    <row r="5" spans="1:69" x14ac:dyDescent="0.25">
      <c r="A5" s="1" t="s">
        <v>10</v>
      </c>
      <c r="B5" s="1">
        <f>COUNTIF(G63:G1082,"&gt;0")</f>
        <v>747</v>
      </c>
      <c r="S5" s="1" t="s">
        <v>11</v>
      </c>
      <c r="T5" s="41">
        <v>-1.1999999999999999E-3</v>
      </c>
      <c r="U5" s="1" t="s">
        <v>12</v>
      </c>
      <c r="V5" s="41">
        <v>1.2E-2</v>
      </c>
      <c r="X5" s="10"/>
      <c r="AB5" s="1" t="s">
        <v>13</v>
      </c>
      <c r="AC5" s="1">
        <v>6.2799675434926398E-3</v>
      </c>
      <c r="AE5" s="1" t="s">
        <v>13</v>
      </c>
      <c r="AF5" s="40">
        <v>5831.3772365456498</v>
      </c>
      <c r="BA5"/>
      <c r="BB5" s="5"/>
      <c r="BE5" s="47"/>
      <c r="BI5" s="48"/>
      <c r="BM5" s="48"/>
      <c r="BQ5" s="48"/>
    </row>
    <row r="6" spans="1:69" ht="15.75" x14ac:dyDescent="0.25">
      <c r="A6" s="14" t="s">
        <v>14</v>
      </c>
      <c r="B6" s="11">
        <f>SUMSQ(H63:H1082)/B5</f>
        <v>50525097.989410318</v>
      </c>
      <c r="F6" s="13"/>
      <c r="G6" s="2"/>
      <c r="H6" s="2"/>
      <c r="K6" s="2"/>
      <c r="L6" s="2"/>
      <c r="M6" s="2"/>
      <c r="N6" s="2"/>
      <c r="V6" s="9"/>
      <c r="W6" s="10"/>
      <c r="X6" s="10"/>
      <c r="Y6" s="1" t="s">
        <v>15</v>
      </c>
      <c r="Z6">
        <v>83.805800000000005</v>
      </c>
      <c r="AB6" s="1" t="s">
        <v>16</v>
      </c>
      <c r="AC6" s="1">
        <v>173.655980542321</v>
      </c>
      <c r="AE6" s="1" t="s">
        <v>16</v>
      </c>
      <c r="AF6" s="1">
        <v>692.69599504297605</v>
      </c>
      <c r="BA6"/>
      <c r="BB6" s="5"/>
      <c r="BE6" s="47"/>
      <c r="BI6" s="48"/>
      <c r="BM6" s="48"/>
      <c r="BQ6" s="48"/>
    </row>
    <row r="7" spans="1:69" ht="15.75" x14ac:dyDescent="0.25">
      <c r="A7" s="1" t="s">
        <v>17</v>
      </c>
      <c r="B7" s="5">
        <v>22.501399999999997</v>
      </c>
      <c r="C7" s="1" t="s">
        <v>18</v>
      </c>
      <c r="D7" s="4"/>
      <c r="F7" s="73" t="s">
        <v>19</v>
      </c>
      <c r="G7" s="73"/>
      <c r="H7" s="73"/>
      <c r="I7" s="73"/>
      <c r="J7" s="73"/>
      <c r="K7" s="2"/>
      <c r="L7" s="2"/>
      <c r="M7" s="2"/>
      <c r="N7" s="2"/>
      <c r="Q7" s="3"/>
      <c r="R7" s="3"/>
      <c r="S7" s="1" t="s">
        <v>17</v>
      </c>
      <c r="T7" s="7">
        <f>T4*EXP(T5*0)+V4*EXP(V5*0)</f>
        <v>22.501399999999997</v>
      </c>
      <c r="V7" s="9"/>
      <c r="W7" s="2"/>
      <c r="X7" s="10"/>
      <c r="Y7" s="1" t="s">
        <v>20</v>
      </c>
      <c r="Z7" s="1">
        <v>6.8890887999999997E-2</v>
      </c>
      <c r="AB7" s="1" t="s">
        <v>21</v>
      </c>
      <c r="AC7" s="1">
        <v>20.0025332446505</v>
      </c>
      <c r="BA7"/>
      <c r="BB7" s="5"/>
      <c r="BE7" s="47"/>
      <c r="BI7" s="48"/>
      <c r="BM7" s="48"/>
      <c r="BQ7" s="48"/>
    </row>
    <row r="8" spans="1:69" ht="15.75" x14ac:dyDescent="0.25">
      <c r="A8" s="1" t="s">
        <v>22</v>
      </c>
      <c r="B8" s="53">
        <v>2870</v>
      </c>
      <c r="C8" s="1" t="s">
        <v>23</v>
      </c>
      <c r="D8" s="12" t="s">
        <v>24</v>
      </c>
      <c r="F8" s="1" t="s">
        <v>22</v>
      </c>
      <c r="G8" s="53">
        <v>2870</v>
      </c>
      <c r="H8" s="52"/>
      <c r="I8" s="52"/>
      <c r="J8" s="52"/>
      <c r="K8" s="52"/>
      <c r="L8" s="3"/>
      <c r="M8" s="3"/>
      <c r="N8" s="3"/>
      <c r="Q8" s="6"/>
      <c r="R8" s="6"/>
      <c r="S8" s="6"/>
      <c r="T8" s="6"/>
      <c r="V8" s="9"/>
      <c r="W8" s="2"/>
      <c r="X8" s="10"/>
      <c r="BA8"/>
      <c r="BB8" s="5"/>
      <c r="BE8" s="47"/>
      <c r="BI8" s="48"/>
      <c r="BM8" s="48"/>
      <c r="BQ8" s="48"/>
    </row>
    <row r="9" spans="1:69" x14ac:dyDescent="0.25">
      <c r="A9" s="1" t="s">
        <v>25</v>
      </c>
      <c r="B9" s="6">
        <v>6460</v>
      </c>
      <c r="C9" s="1" t="s">
        <v>23</v>
      </c>
      <c r="D9" s="12" t="s">
        <v>24</v>
      </c>
      <c r="F9" s="1" t="s">
        <v>25</v>
      </c>
      <c r="G9" s="6">
        <v>6460</v>
      </c>
      <c r="H9" s="6"/>
      <c r="I9" s="6"/>
      <c r="J9" s="6"/>
      <c r="K9" s="6"/>
      <c r="L9" s="6"/>
      <c r="M9" s="6"/>
      <c r="N9" s="6"/>
      <c r="Q9" s="6"/>
      <c r="R9" s="6"/>
      <c r="V9" s="9"/>
      <c r="W9" s="2"/>
      <c r="X9" s="10"/>
      <c r="BA9"/>
      <c r="BB9" s="5"/>
      <c r="BE9" s="47"/>
      <c r="BI9" s="48"/>
      <c r="BM9" s="48"/>
      <c r="BQ9" s="48"/>
    </row>
    <row r="10" spans="1:69" x14ac:dyDescent="0.25">
      <c r="A10" s="1" t="s">
        <v>26</v>
      </c>
      <c r="B10" s="6">
        <v>10</v>
      </c>
      <c r="C10" s="1" t="s">
        <v>23</v>
      </c>
      <c r="D10" s="12" t="s">
        <v>24</v>
      </c>
      <c r="F10" s="1" t="s">
        <v>26</v>
      </c>
      <c r="G10" s="6">
        <v>10</v>
      </c>
      <c r="H10" s="6"/>
      <c r="I10" s="6"/>
      <c r="J10" s="6"/>
      <c r="K10" s="6"/>
      <c r="L10" s="6"/>
      <c r="M10" s="6"/>
      <c r="N10" s="6"/>
      <c r="V10" s="25"/>
      <c r="W10" s="2"/>
      <c r="X10" s="25"/>
      <c r="AC10" s="2"/>
      <c r="AH10"/>
      <c r="AJ10" s="26"/>
      <c r="BA10"/>
      <c r="BB10" s="5"/>
      <c r="BE10" s="47"/>
      <c r="BI10" s="48"/>
      <c r="BM10" s="48"/>
      <c r="BQ10" s="48"/>
    </row>
    <row r="11" spans="1:69" ht="15" customHeight="1" x14ac:dyDescent="0.25">
      <c r="A11" s="1" t="s">
        <v>16</v>
      </c>
      <c r="B11" s="7">
        <v>0</v>
      </c>
      <c r="C11" s="1" t="s">
        <v>27</v>
      </c>
      <c r="D11" s="5"/>
      <c r="F11" s="1" t="s">
        <v>16</v>
      </c>
      <c r="G11" s="7">
        <v>0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V11" s="10"/>
      <c r="W11" s="2"/>
      <c r="X11" s="10"/>
      <c r="AB11"/>
      <c r="AD11" s="29"/>
      <c r="AH11"/>
      <c r="AJ11" s="26"/>
      <c r="BA11"/>
      <c r="BB11" s="5"/>
      <c r="BE11" s="47"/>
      <c r="BI11" s="48"/>
      <c r="BM11" s="48"/>
      <c r="BQ11" s="48"/>
    </row>
    <row r="12" spans="1:69" x14ac:dyDescent="0.25">
      <c r="A12" s="1" t="s">
        <v>21</v>
      </c>
      <c r="B12" s="7">
        <v>0</v>
      </c>
      <c r="C12" s="1" t="s">
        <v>27</v>
      </c>
      <c r="E12" s="12"/>
      <c r="F12" s="1" t="s">
        <v>21</v>
      </c>
      <c r="G12" s="7">
        <v>0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V12" s="10"/>
      <c r="W12" s="2"/>
      <c r="X12" s="10"/>
      <c r="Y12" s="13"/>
      <c r="BA12"/>
      <c r="BB12" s="5"/>
      <c r="BE12" s="47"/>
      <c r="BI12" s="48"/>
      <c r="BM12" s="48"/>
      <c r="BQ12" s="48"/>
    </row>
    <row r="13" spans="1:69" x14ac:dyDescent="0.25">
      <c r="A13" s="1" t="s">
        <v>28</v>
      </c>
      <c r="B13" s="7">
        <v>0</v>
      </c>
      <c r="C13" s="1" t="s">
        <v>29</v>
      </c>
      <c r="D13" s="7"/>
      <c r="F13" s="1" t="s">
        <v>28</v>
      </c>
      <c r="G13" s="7">
        <v>0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V13" s="9"/>
      <c r="W13" s="2"/>
      <c r="X13" s="9"/>
      <c r="Y13" s="13"/>
      <c r="BA13"/>
      <c r="BB13" s="5"/>
      <c r="BE13" s="47"/>
      <c r="BI13" s="48"/>
      <c r="BM13" s="48"/>
      <c r="BQ13" s="48"/>
    </row>
    <row r="14" spans="1:69" x14ac:dyDescent="0.25">
      <c r="A14" s="1" t="s">
        <v>30</v>
      </c>
      <c r="B14" s="7">
        <v>0</v>
      </c>
      <c r="C14" s="1" t="s">
        <v>29</v>
      </c>
      <c r="F14" s="1" t="s">
        <v>30</v>
      </c>
      <c r="G14" s="7">
        <v>0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V14" s="9"/>
      <c r="W14" s="2"/>
      <c r="X14" s="9"/>
      <c r="Y14" s="13"/>
      <c r="AN14" s="5"/>
      <c r="BA14"/>
      <c r="BB14" s="5"/>
      <c r="BE14" s="47"/>
      <c r="BI14" s="48"/>
      <c r="BM14" s="48"/>
      <c r="BQ14" s="48"/>
    </row>
    <row r="15" spans="1:69" x14ac:dyDescent="0.25">
      <c r="A15" s="1" t="s">
        <v>31</v>
      </c>
      <c r="B15" s="7">
        <v>0</v>
      </c>
      <c r="C15" s="1" t="s">
        <v>29</v>
      </c>
      <c r="F15" s="1" t="s">
        <v>31</v>
      </c>
      <c r="G15" s="7"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V15" s="9"/>
      <c r="W15" s="2"/>
      <c r="X15" s="9"/>
      <c r="Y15" s="13"/>
      <c r="AB15" s="18" t="s">
        <v>32</v>
      </c>
      <c r="AG15" s="39">
        <f>SQRT(AVERAGE(AG17:AG411))</f>
        <v>0.23274972469448016</v>
      </c>
      <c r="AH15" s="35"/>
      <c r="AI15" s="18" t="s">
        <v>33</v>
      </c>
      <c r="AN15" s="39">
        <f>SQRT(AVERAGE(AN17:AN351))</f>
        <v>1.8215407053494652</v>
      </c>
      <c r="BA15"/>
      <c r="BB15" s="5"/>
      <c r="BE15" s="47"/>
      <c r="BI15" s="48"/>
      <c r="BM15" s="48"/>
      <c r="BQ15" s="48"/>
    </row>
    <row r="16" spans="1:69" x14ac:dyDescent="0.25">
      <c r="A16" s="1" t="s">
        <v>34</v>
      </c>
      <c r="B16" s="3">
        <v>85.1</v>
      </c>
      <c r="C16" s="1" t="s">
        <v>35</v>
      </c>
      <c r="E16" s="1" t="s">
        <v>36</v>
      </c>
      <c r="F16" s="1" t="s">
        <v>34</v>
      </c>
      <c r="G16" s="3">
        <v>85.1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V16" s="9"/>
      <c r="W16" s="2"/>
      <c r="X16" s="9"/>
      <c r="Y16" s="13"/>
      <c r="AB16" t="s">
        <v>37</v>
      </c>
      <c r="AC16" t="s">
        <v>38</v>
      </c>
      <c r="AD16" s="30" t="s">
        <v>39</v>
      </c>
      <c r="AE16" t="s">
        <v>40</v>
      </c>
      <c r="AF16" s="1" t="s">
        <v>41</v>
      </c>
      <c r="AG16" s="1" t="s">
        <v>42</v>
      </c>
      <c r="AI16" t="s">
        <v>37</v>
      </c>
      <c r="AJ16" t="s">
        <v>38</v>
      </c>
      <c r="AK16" s="30" t="s">
        <v>39</v>
      </c>
      <c r="AL16" t="s">
        <v>40</v>
      </c>
      <c r="AM16" s="1" t="s">
        <v>41</v>
      </c>
      <c r="AN16" s="1" t="s">
        <v>42</v>
      </c>
      <c r="BA16"/>
      <c r="BB16" s="5"/>
      <c r="BE16" s="47"/>
      <c r="BI16" s="48"/>
      <c r="BM16" s="48"/>
      <c r="BQ16" s="48"/>
    </row>
    <row r="17" spans="1:69" x14ac:dyDescent="0.25">
      <c r="A17" s="1" t="s">
        <v>43</v>
      </c>
      <c r="B17" s="3">
        <v>0</v>
      </c>
      <c r="C17" s="1" t="s">
        <v>44</v>
      </c>
      <c r="E17" s="1" t="s">
        <v>27</v>
      </c>
      <c r="F17" s="1" t="s">
        <v>43</v>
      </c>
      <c r="G17" s="3"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V17" s="10"/>
      <c r="W17" s="2"/>
      <c r="X17" s="10"/>
      <c r="AB17">
        <v>1978</v>
      </c>
      <c r="AC17" t="s">
        <v>45</v>
      </c>
      <c r="AD17" s="32">
        <v>74.660300000000007</v>
      </c>
      <c r="AE17" s="7">
        <v>1.7045299999999999E-2</v>
      </c>
      <c r="AF17" s="7">
        <f>$Z$7*EXP($AC$5*(AD17-$Z$6)*((AD17-$AC$6)/$AC$7)^2)</f>
        <v>1.6873429593056908E-2</v>
      </c>
      <c r="AG17" s="42">
        <f t="shared" ref="AG17:AG80" si="0">((AE17-AF17)/AE17)^2</f>
        <v>1.0167002069507446E-4</v>
      </c>
      <c r="AI17">
        <v>1930</v>
      </c>
      <c r="AJ17" t="s">
        <v>46</v>
      </c>
      <c r="AK17" s="30">
        <v>96.619</v>
      </c>
      <c r="AL17">
        <v>58.8399</v>
      </c>
      <c r="AM17" s="5">
        <f>$Z$7*(1+$AF$5*(AK17/$Z$6-1)+$AF$6*(AK17/$Z$6-1)^2)</f>
        <v>62.605334494474853</v>
      </c>
      <c r="AN17" s="5">
        <f t="shared" ref="AN17:AN80" si="1">((AL17-AM17)/AL17)^2</f>
        <v>4.0953058489797117E-3</v>
      </c>
      <c r="BA17"/>
      <c r="BB17" s="5"/>
      <c r="BE17" s="47"/>
      <c r="BI17" s="48"/>
      <c r="BM17" s="48"/>
      <c r="BQ17" s="48"/>
    </row>
    <row r="18" spans="1:69" x14ac:dyDescent="0.25">
      <c r="A18" s="1" t="s">
        <v>47</v>
      </c>
      <c r="B18" s="3">
        <v>0</v>
      </c>
      <c r="C18" s="1" t="s">
        <v>48</v>
      </c>
      <c r="E18" s="1" t="s">
        <v>27</v>
      </c>
      <c r="F18" s="1" t="s">
        <v>47</v>
      </c>
      <c r="G18" s="3"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V18" s="10"/>
      <c r="W18" s="2"/>
      <c r="X18" s="33"/>
      <c r="Y18" s="29"/>
      <c r="AB18">
        <v>1978</v>
      </c>
      <c r="AC18" t="s">
        <v>45</v>
      </c>
      <c r="AD18" s="32">
        <v>74.922300000000007</v>
      </c>
      <c r="AE18" s="7">
        <v>1.7823899999999997E-2</v>
      </c>
      <c r="AF18" s="7">
        <f t="shared" ref="AF18:AF80" si="2">$Z$7*EXP($AC$5*(AD18-$Z$6)*((AD18-$AC$6)/$AC$7)^2)</f>
        <v>1.7694699059531433E-2</v>
      </c>
      <c r="AG18" s="42">
        <f t="shared" si="0"/>
        <v>5.2544332106375417E-5</v>
      </c>
      <c r="AH18" s="5"/>
      <c r="AI18">
        <v>1930</v>
      </c>
      <c r="AJ18" t="s">
        <v>46</v>
      </c>
      <c r="AK18" s="30">
        <v>97.518699999999995</v>
      </c>
      <c r="AL18">
        <v>60.801199999999994</v>
      </c>
      <c r="AM18" s="5">
        <f t="shared" ref="AM18:AM81" si="3">$Z$7*(1+$AF$5*(AK18/$Z$6-1)+$AF$6*(AK18/$Z$6-1)^2)</f>
        <v>67.080261052767909</v>
      </c>
      <c r="AN18" s="5">
        <f t="shared" si="1"/>
        <v>1.0665104375053769E-2</v>
      </c>
      <c r="AP18"/>
      <c r="BA18"/>
      <c r="BB18" s="5"/>
      <c r="BE18" s="47"/>
      <c r="BI18" s="48"/>
      <c r="BM18" s="48"/>
      <c r="BQ18" s="48"/>
    </row>
    <row r="19" spans="1:69" x14ac:dyDescent="0.25">
      <c r="A19" s="1" t="s">
        <v>49</v>
      </c>
      <c r="B19" s="3">
        <v>0</v>
      </c>
      <c r="C19" s="1" t="s">
        <v>50</v>
      </c>
      <c r="E19" s="1" t="s">
        <v>29</v>
      </c>
      <c r="F19" s="1" t="s">
        <v>49</v>
      </c>
      <c r="G19" s="3"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X19" s="33"/>
      <c r="Y19" s="29"/>
      <c r="AB19">
        <v>1978</v>
      </c>
      <c r="AC19" t="s">
        <v>45</v>
      </c>
      <c r="AD19" s="32">
        <v>75.131299999999996</v>
      </c>
      <c r="AE19" s="7">
        <v>1.8470500000000001E-2</v>
      </c>
      <c r="AF19" s="7">
        <f t="shared" si="2"/>
        <v>1.8372542707015431E-2</v>
      </c>
      <c r="AG19" s="42">
        <f t="shared" si="0"/>
        <v>2.8126535823516214E-5</v>
      </c>
      <c r="AH19" s="5"/>
      <c r="AI19">
        <v>1930</v>
      </c>
      <c r="AJ19" t="s">
        <v>46</v>
      </c>
      <c r="AK19" s="30">
        <v>102.517</v>
      </c>
      <c r="AL19">
        <v>90.221199999999996</v>
      </c>
      <c r="AM19" s="5">
        <f t="shared" si="3"/>
        <v>92.141099488867269</v>
      </c>
      <c r="AN19" s="5">
        <f t="shared" si="1"/>
        <v>4.528347926292192E-4</v>
      </c>
      <c r="AP19"/>
      <c r="BA19"/>
      <c r="BB19" s="5"/>
      <c r="BE19" s="47"/>
      <c r="BI19" s="48"/>
      <c r="BM19" s="48"/>
      <c r="BQ19" s="48"/>
    </row>
    <row r="20" spans="1:69" x14ac:dyDescent="0.25">
      <c r="A20" s="1" t="s">
        <v>51</v>
      </c>
      <c r="B20" s="3">
        <v>0</v>
      </c>
      <c r="C20" s="1" t="s">
        <v>52</v>
      </c>
      <c r="E20" s="1" t="s">
        <v>29</v>
      </c>
      <c r="F20" s="1" t="s">
        <v>51</v>
      </c>
      <c r="G20" s="3"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V20" s="4"/>
      <c r="X20" s="33"/>
      <c r="Y20" s="29"/>
      <c r="Z20" s="4"/>
      <c r="AB20">
        <v>1978</v>
      </c>
      <c r="AC20" t="s">
        <v>45</v>
      </c>
      <c r="AD20" s="32">
        <v>75.394300000000001</v>
      </c>
      <c r="AE20" s="7">
        <v>1.9307700000000001E-2</v>
      </c>
      <c r="AF20" s="7">
        <f t="shared" si="2"/>
        <v>1.9254823267729922E-2</v>
      </c>
      <c r="AG20" s="42">
        <f t="shared" si="0"/>
        <v>7.5001186223055032E-6</v>
      </c>
      <c r="AH20" s="5"/>
      <c r="AI20">
        <v>1930</v>
      </c>
      <c r="AJ20" t="s">
        <v>46</v>
      </c>
      <c r="AK20" s="30">
        <v>102.517</v>
      </c>
      <c r="AL20">
        <v>93.163200000000003</v>
      </c>
      <c r="AM20" s="5">
        <f t="shared" si="3"/>
        <v>92.141099488867269</v>
      </c>
      <c r="AN20" s="5">
        <f t="shared" si="1"/>
        <v>1.2036450000811307E-4</v>
      </c>
      <c r="AP20"/>
      <c r="BA20"/>
      <c r="BB20" s="5"/>
      <c r="BE20" s="47"/>
      <c r="BI20" s="48"/>
      <c r="BM20" s="48"/>
      <c r="BQ20" s="48"/>
    </row>
    <row r="21" spans="1:69" x14ac:dyDescent="0.25">
      <c r="A21" s="1" t="s">
        <v>53</v>
      </c>
      <c r="B21" s="3">
        <v>0</v>
      </c>
      <c r="C21" s="1" t="s">
        <v>54</v>
      </c>
      <c r="E21" s="1" t="s">
        <v>29</v>
      </c>
      <c r="F21" s="1" t="s">
        <v>53</v>
      </c>
      <c r="G21" s="3"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V21" s="4"/>
      <c r="X21" s="33"/>
      <c r="Y21" s="29"/>
      <c r="Z21" s="4"/>
      <c r="AB21">
        <v>1978</v>
      </c>
      <c r="AC21" t="s">
        <v>45</v>
      </c>
      <c r="AD21" s="32">
        <v>75.638400000000004</v>
      </c>
      <c r="AE21" s="7">
        <v>2.0116999999999999E-2</v>
      </c>
      <c r="AF21" s="7">
        <f t="shared" si="2"/>
        <v>2.010356133780138E-2</v>
      </c>
      <c r="AG21" s="42">
        <f t="shared" si="0"/>
        <v>4.4625761803914649E-7</v>
      </c>
      <c r="AH21" s="5"/>
      <c r="AI21">
        <v>1930</v>
      </c>
      <c r="AJ21" t="s">
        <v>46</v>
      </c>
      <c r="AK21" s="30">
        <v>107.21299999999999</v>
      </c>
      <c r="AL21">
        <v>113.75700000000001</v>
      </c>
      <c r="AM21" s="5">
        <f t="shared" si="3"/>
        <v>115.9955592042779</v>
      </c>
      <c r="AN21" s="5">
        <f t="shared" si="1"/>
        <v>3.8724062206143926E-4</v>
      </c>
      <c r="AP21"/>
      <c r="BA21"/>
      <c r="BB21" s="5"/>
      <c r="BE21" s="47"/>
      <c r="BI21" s="48"/>
      <c r="BM21" s="48"/>
      <c r="BQ21" s="48"/>
    </row>
    <row r="22" spans="1:69" x14ac:dyDescent="0.25">
      <c r="A22" s="1" t="s">
        <v>55</v>
      </c>
      <c r="B22" s="7">
        <v>3</v>
      </c>
      <c r="C22" s="1" t="s">
        <v>56</v>
      </c>
      <c r="E22" s="1" t="s">
        <v>36</v>
      </c>
      <c r="F22" s="1" t="s">
        <v>55</v>
      </c>
      <c r="G22" s="7">
        <v>3</v>
      </c>
      <c r="H22" s="7"/>
      <c r="I22" s="7"/>
      <c r="J22" s="7"/>
      <c r="K22" s="7"/>
      <c r="L22" s="7"/>
      <c r="M22" s="5"/>
      <c r="N22" s="5"/>
      <c r="O22" s="5"/>
      <c r="P22" s="5"/>
      <c r="Q22" s="5"/>
      <c r="R22" s="5"/>
      <c r="S22" s="5"/>
      <c r="T22" s="5"/>
      <c r="V22" s="2"/>
      <c r="W22" s="2"/>
      <c r="X22" s="33"/>
      <c r="Y22" s="29"/>
      <c r="Z22" s="2"/>
      <c r="AB22">
        <v>1978</v>
      </c>
      <c r="AC22" t="s">
        <v>45</v>
      </c>
      <c r="AD22" s="32">
        <v>75.892399999999995</v>
      </c>
      <c r="AE22" s="7">
        <v>2.0986299999999999E-2</v>
      </c>
      <c r="AF22" s="7">
        <f t="shared" si="2"/>
        <v>2.1017939452614872E-2</v>
      </c>
      <c r="AG22" s="42">
        <f t="shared" si="0"/>
        <v>2.2729305655552238E-6</v>
      </c>
      <c r="AH22" s="5"/>
      <c r="AI22">
        <v>1930</v>
      </c>
      <c r="AJ22" t="s">
        <v>46</v>
      </c>
      <c r="AK22" s="30">
        <v>114.206</v>
      </c>
      <c r="AL22">
        <v>144.15799999999999</v>
      </c>
      <c r="AM22" s="5">
        <f t="shared" si="3"/>
        <v>152.07357092797633</v>
      </c>
      <c r="AN22" s="5">
        <f t="shared" si="1"/>
        <v>3.0149977523003363E-3</v>
      </c>
      <c r="AP22"/>
      <c r="BA22"/>
      <c r="BB22" s="5"/>
      <c r="BE22" s="47"/>
      <c r="BI22" s="48"/>
      <c r="BM22" s="48"/>
      <c r="BQ22" s="48"/>
    </row>
    <row r="23" spans="1:69" x14ac:dyDescent="0.25">
      <c r="A23" s="1" t="s">
        <v>57</v>
      </c>
      <c r="B23" s="7">
        <v>0</v>
      </c>
      <c r="C23" s="1" t="s">
        <v>58</v>
      </c>
      <c r="E23" s="1" t="s">
        <v>27</v>
      </c>
      <c r="F23" s="1" t="s">
        <v>57</v>
      </c>
      <c r="G23" s="7">
        <v>0</v>
      </c>
      <c r="H23" s="7"/>
      <c r="I23" s="7"/>
      <c r="J23" s="7"/>
      <c r="K23" s="7"/>
      <c r="L23" s="7"/>
      <c r="M23" s="5"/>
      <c r="N23" s="5"/>
      <c r="O23" s="5"/>
      <c r="P23" s="5"/>
      <c r="Q23" s="5"/>
      <c r="R23" s="5"/>
      <c r="S23" s="5"/>
      <c r="T23" s="5"/>
      <c r="V23" s="2"/>
      <c r="W23" s="2"/>
      <c r="X23" s="33"/>
      <c r="Y23" s="29"/>
      <c r="Z23" s="2"/>
      <c r="AB23">
        <v>1978</v>
      </c>
      <c r="AC23" t="s">
        <v>45</v>
      </c>
      <c r="AD23" s="32">
        <v>76.157399999999996</v>
      </c>
      <c r="AE23" s="7">
        <v>2.19262E-2</v>
      </c>
      <c r="AF23" s="7">
        <f t="shared" si="2"/>
        <v>2.2006608714981734E-2</v>
      </c>
      <c r="AG23" s="42">
        <f t="shared" si="0"/>
        <v>1.3448675072952017E-5</v>
      </c>
      <c r="AH23" s="5"/>
      <c r="AI23">
        <v>1930</v>
      </c>
      <c r="AJ23" t="s">
        <v>46</v>
      </c>
      <c r="AK23" s="30">
        <v>116.804</v>
      </c>
      <c r="AL23">
        <v>155.92599999999999</v>
      </c>
      <c r="AM23" s="5">
        <f t="shared" si="3"/>
        <v>165.64637170944158</v>
      </c>
      <c r="AN23" s="5">
        <f t="shared" si="1"/>
        <v>3.8862315171752653E-3</v>
      </c>
      <c r="AP23"/>
      <c r="BA23"/>
      <c r="BB23" s="5"/>
      <c r="BE23" s="47"/>
      <c r="BI23" s="48"/>
      <c r="BM23" s="48"/>
      <c r="BQ23" s="48"/>
    </row>
    <row r="24" spans="1:69" x14ac:dyDescent="0.25">
      <c r="A24" s="1" t="s">
        <v>59</v>
      </c>
      <c r="B24" s="7">
        <v>0</v>
      </c>
      <c r="C24" s="1" t="s">
        <v>60</v>
      </c>
      <c r="E24" s="1" t="s">
        <v>27</v>
      </c>
      <c r="F24" s="1" t="s">
        <v>59</v>
      </c>
      <c r="G24" s="7">
        <v>0</v>
      </c>
      <c r="H24" s="7"/>
      <c r="I24" s="7"/>
      <c r="J24" s="7"/>
      <c r="K24" s="7"/>
      <c r="L24" s="7"/>
      <c r="M24" s="5"/>
      <c r="N24" s="5"/>
      <c r="O24" s="5"/>
      <c r="P24" s="5"/>
      <c r="Q24" s="5"/>
      <c r="R24" s="5"/>
      <c r="S24" s="5"/>
      <c r="T24" s="5"/>
      <c r="V24" s="2"/>
      <c r="W24" s="2"/>
      <c r="X24" s="33"/>
      <c r="Y24" s="29"/>
      <c r="Z24" s="2"/>
      <c r="AB24">
        <v>1978</v>
      </c>
      <c r="AC24" t="s">
        <v>45</v>
      </c>
      <c r="AD24" s="32">
        <v>76.390500000000003</v>
      </c>
      <c r="AE24" s="7">
        <v>2.27821E-2</v>
      </c>
      <c r="AF24" s="7">
        <f t="shared" si="2"/>
        <v>2.2906176539877834E-2</v>
      </c>
      <c r="AG24" s="42">
        <f t="shared" si="0"/>
        <v>2.9661413273724385E-5</v>
      </c>
      <c r="AH24" s="5"/>
      <c r="AI24">
        <v>1930</v>
      </c>
      <c r="AJ24" t="s">
        <v>46</v>
      </c>
      <c r="AK24" s="30">
        <v>121.20099999999999</v>
      </c>
      <c r="AL24">
        <v>178.48099999999999</v>
      </c>
      <c r="AM24" s="5">
        <f t="shared" si="3"/>
        <v>188.82671419751759</v>
      </c>
      <c r="AN24" s="5">
        <f t="shared" si="1"/>
        <v>3.3599821670724076E-3</v>
      </c>
      <c r="AP24"/>
      <c r="BA24"/>
      <c r="BB24" s="5"/>
      <c r="BE24" s="47"/>
      <c r="BI24" s="48"/>
      <c r="BM24" s="48"/>
      <c r="BQ24" s="48"/>
    </row>
    <row r="25" spans="1:69" x14ac:dyDescent="0.25">
      <c r="A25" s="1" t="s">
        <v>61</v>
      </c>
      <c r="B25" s="7">
        <v>0</v>
      </c>
      <c r="C25" s="1" t="s">
        <v>62</v>
      </c>
      <c r="E25" s="1" t="s">
        <v>29</v>
      </c>
      <c r="F25" s="1" t="s">
        <v>61</v>
      </c>
      <c r="G25" s="7">
        <v>0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V25" s="2"/>
      <c r="W25" s="2"/>
      <c r="X25" s="33"/>
      <c r="Y25" s="29"/>
      <c r="Z25" s="2"/>
      <c r="AB25">
        <v>1978</v>
      </c>
      <c r="AC25" t="s">
        <v>45</v>
      </c>
      <c r="AD25" s="32">
        <v>76.632499999999993</v>
      </c>
      <c r="AE25" s="7">
        <v>2.3699400000000002E-2</v>
      </c>
      <c r="AF25" s="7">
        <f t="shared" si="2"/>
        <v>2.387031495609104E-2</v>
      </c>
      <c r="AG25" s="42">
        <f t="shared" si="0"/>
        <v>5.2009829899838063E-5</v>
      </c>
      <c r="AH25" s="5"/>
      <c r="AI25">
        <v>1930</v>
      </c>
      <c r="AJ25" t="s">
        <v>46</v>
      </c>
      <c r="AK25" s="30">
        <v>121.20099999999999</v>
      </c>
      <c r="AL25">
        <v>178.48099999999999</v>
      </c>
      <c r="AM25" s="5">
        <f t="shared" si="3"/>
        <v>188.82671419751759</v>
      </c>
      <c r="AN25" s="5">
        <f t="shared" si="1"/>
        <v>3.3599821670724076E-3</v>
      </c>
      <c r="AP25"/>
      <c r="BA25"/>
      <c r="BB25" s="5"/>
      <c r="BE25" s="47"/>
      <c r="BI25" s="48"/>
      <c r="BM25" s="48"/>
      <c r="BQ25" s="48"/>
    </row>
    <row r="26" spans="1:69" x14ac:dyDescent="0.25">
      <c r="A26" s="1" t="s">
        <v>63</v>
      </c>
      <c r="B26" s="7">
        <v>0</v>
      </c>
      <c r="C26" s="1" t="s">
        <v>64</v>
      </c>
      <c r="E26" s="1" t="s">
        <v>29</v>
      </c>
      <c r="F26" s="1" t="s">
        <v>63</v>
      </c>
      <c r="G26" s="7">
        <v>0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V26" s="2"/>
      <c r="W26" s="2"/>
      <c r="X26" s="33"/>
      <c r="Y26" s="29"/>
      <c r="Z26" s="2"/>
      <c r="AB26">
        <v>1978</v>
      </c>
      <c r="AC26" t="s">
        <v>45</v>
      </c>
      <c r="AD26" s="32">
        <v>76.896500000000003</v>
      </c>
      <c r="AE26" s="7">
        <v>2.4735299999999998E-2</v>
      </c>
      <c r="AF26" s="7">
        <f t="shared" si="2"/>
        <v>2.4957912713373151E-2</v>
      </c>
      <c r="AG26" s="42">
        <f t="shared" si="0"/>
        <v>8.0996371247652203E-5</v>
      </c>
      <c r="AH26" s="5"/>
      <c r="AI26">
        <v>1930</v>
      </c>
      <c r="AJ26" t="s">
        <v>46</v>
      </c>
      <c r="AK26" s="30">
        <v>126.2</v>
      </c>
      <c r="AL26">
        <v>204.46899999999999</v>
      </c>
      <c r="AM26" s="5">
        <f t="shared" si="3"/>
        <v>215.49985374536899</v>
      </c>
      <c r="AN26" s="5">
        <f t="shared" si="1"/>
        <v>2.9104712051977017E-3</v>
      </c>
      <c r="AP26"/>
      <c r="BA26"/>
      <c r="BB26" s="5"/>
      <c r="BE26" s="47"/>
      <c r="BI26" s="48"/>
      <c r="BM26" s="48"/>
      <c r="BQ26" s="48"/>
    </row>
    <row r="27" spans="1:69" x14ac:dyDescent="0.25">
      <c r="A27" s="1" t="s">
        <v>65</v>
      </c>
      <c r="B27" s="7">
        <v>0</v>
      </c>
      <c r="C27" s="1" t="s">
        <v>66</v>
      </c>
      <c r="E27" s="1" t="s">
        <v>29</v>
      </c>
      <c r="F27" s="1" t="s">
        <v>65</v>
      </c>
      <c r="G27" s="7">
        <v>0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V27" s="2"/>
      <c r="W27" s="2"/>
      <c r="X27" s="33"/>
      <c r="Y27" s="29"/>
      <c r="Z27" s="2"/>
      <c r="AB27">
        <v>1978</v>
      </c>
      <c r="AC27" t="s">
        <v>45</v>
      </c>
      <c r="AD27" s="32">
        <v>77.158600000000007</v>
      </c>
      <c r="AE27" s="7">
        <v>2.5799199999999998E-2</v>
      </c>
      <c r="AF27" s="7">
        <f t="shared" si="2"/>
        <v>2.6075384203218713E-2</v>
      </c>
      <c r="AG27" s="42">
        <f t="shared" si="0"/>
        <v>1.1460015132573023E-4</v>
      </c>
      <c r="AH27" s="5"/>
      <c r="AI27">
        <v>1930</v>
      </c>
      <c r="AJ27" t="s">
        <v>46</v>
      </c>
      <c r="AK27" s="30">
        <v>127</v>
      </c>
      <c r="AL27">
        <v>208.88200000000001</v>
      </c>
      <c r="AM27" s="5">
        <f t="shared" si="3"/>
        <v>219.79993074184316</v>
      </c>
      <c r="AN27" s="5">
        <f t="shared" si="1"/>
        <v>2.7319870463719084E-3</v>
      </c>
      <c r="AP27"/>
      <c r="BA27"/>
      <c r="BB27" s="5"/>
      <c r="BE27" s="47"/>
      <c r="BI27" s="48"/>
      <c r="BM27" s="48"/>
      <c r="BQ27" s="48"/>
    </row>
    <row r="28" spans="1:69" ht="15" customHeight="1" x14ac:dyDescent="0.25">
      <c r="A28" s="1" t="s">
        <v>67</v>
      </c>
      <c r="B28" s="7">
        <v>0.29809999999999998</v>
      </c>
      <c r="C28" s="1" t="s">
        <v>68</v>
      </c>
      <c r="E28" s="1" t="s">
        <v>69</v>
      </c>
      <c r="F28" s="1" t="s">
        <v>67</v>
      </c>
      <c r="G28" s="7">
        <v>0.29809999999999998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V28" s="2"/>
      <c r="W28" s="2"/>
      <c r="X28" s="33"/>
      <c r="Y28" s="29"/>
      <c r="Z28" s="2"/>
      <c r="AB28">
        <v>1978</v>
      </c>
      <c r="AC28" t="s">
        <v>45</v>
      </c>
      <c r="AD28" s="32">
        <v>77.403599999999997</v>
      </c>
      <c r="AE28" s="7">
        <v>2.6833800000000001E-2</v>
      </c>
      <c r="AF28" s="7">
        <f t="shared" si="2"/>
        <v>2.7154575106977892E-2</v>
      </c>
      <c r="AG28" s="42">
        <f t="shared" si="0"/>
        <v>1.4290155673301493E-4</v>
      </c>
      <c r="AH28" s="5"/>
      <c r="AI28">
        <v>1930</v>
      </c>
      <c r="AJ28" t="s">
        <v>46</v>
      </c>
      <c r="AK28" s="30">
        <v>135.00200000000001</v>
      </c>
      <c r="AL28">
        <v>248.108</v>
      </c>
      <c r="AM28" s="5">
        <f t="shared" si="3"/>
        <v>263.29001070378598</v>
      </c>
      <c r="AN28" s="5">
        <f t="shared" si="1"/>
        <v>3.7443552892751034E-3</v>
      </c>
      <c r="AP28"/>
      <c r="BA28"/>
      <c r="BB28" s="5"/>
      <c r="BE28" s="47"/>
      <c r="BI28" s="48"/>
      <c r="BM28" s="48"/>
      <c r="BQ28" s="48"/>
    </row>
    <row r="29" spans="1:69" ht="15" customHeight="1" x14ac:dyDescent="0.25">
      <c r="A29" s="1" t="s">
        <v>70</v>
      </c>
      <c r="B29" s="7">
        <v>0</v>
      </c>
      <c r="C29" s="1" t="s">
        <v>71</v>
      </c>
      <c r="E29" s="1" t="s">
        <v>27</v>
      </c>
      <c r="F29" s="1" t="s">
        <v>70</v>
      </c>
      <c r="G29" s="7">
        <v>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V29" s="2"/>
      <c r="W29" s="2"/>
      <c r="X29" s="33"/>
      <c r="Y29" s="29"/>
      <c r="Z29" s="2"/>
      <c r="AB29">
        <v>1978</v>
      </c>
      <c r="AC29" t="s">
        <v>45</v>
      </c>
      <c r="AD29" s="32">
        <v>77.664599999999993</v>
      </c>
      <c r="AE29" s="7">
        <v>2.7970999999999999E-2</v>
      </c>
      <c r="AF29" s="7">
        <f t="shared" si="2"/>
        <v>2.8341735881562254E-2</v>
      </c>
      <c r="AG29" s="42">
        <f t="shared" si="0"/>
        <v>1.7567633226728117E-4</v>
      </c>
      <c r="AH29" s="5"/>
      <c r="AI29">
        <v>1930</v>
      </c>
      <c r="AJ29" t="s">
        <v>46</v>
      </c>
      <c r="AK29" s="30">
        <v>135.50299999999999</v>
      </c>
      <c r="AL29">
        <v>261.34699999999998</v>
      </c>
      <c r="AM29" s="5">
        <f t="shared" si="3"/>
        <v>266.04184075070606</v>
      </c>
      <c r="AN29" s="5">
        <f t="shared" si="1"/>
        <v>3.2270574178274944E-4</v>
      </c>
      <c r="AP29"/>
      <c r="BA29"/>
      <c r="BB29" s="5"/>
      <c r="BE29" s="47"/>
      <c r="BI29" s="48"/>
      <c r="BM29" s="48"/>
      <c r="BQ29" s="48"/>
    </row>
    <row r="30" spans="1:69" ht="15" customHeight="1" x14ac:dyDescent="0.25">
      <c r="A30" s="1" t="s">
        <v>72</v>
      </c>
      <c r="B30" s="7">
        <v>0</v>
      </c>
      <c r="C30" s="1" t="s">
        <v>73</v>
      </c>
      <c r="E30" s="1" t="s">
        <v>27</v>
      </c>
      <c r="F30" s="1" t="s">
        <v>72</v>
      </c>
      <c r="G30" s="7">
        <v>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V30" s="2"/>
      <c r="W30" s="2"/>
      <c r="X30" s="33"/>
      <c r="Y30" s="29"/>
      <c r="Z30" s="2"/>
      <c r="AB30">
        <v>1978</v>
      </c>
      <c r="AC30" t="s">
        <v>45</v>
      </c>
      <c r="AD30" s="32">
        <v>77.947699999999998</v>
      </c>
      <c r="AE30" s="7">
        <v>2.92456E-2</v>
      </c>
      <c r="AF30" s="7">
        <f t="shared" si="2"/>
        <v>2.9673953633878116E-2</v>
      </c>
      <c r="AG30" s="42">
        <f t="shared" si="0"/>
        <v>2.1452792869272778E-4</v>
      </c>
      <c r="AH30" s="5"/>
      <c r="AI30">
        <v>1930</v>
      </c>
      <c r="AJ30" t="s">
        <v>46</v>
      </c>
      <c r="AK30" s="30">
        <v>137.70400000000001</v>
      </c>
      <c r="AL30">
        <v>268.702</v>
      </c>
      <c r="AM30" s="5">
        <f t="shared" si="3"/>
        <v>278.17162533630534</v>
      </c>
      <c r="AN30" s="5">
        <f t="shared" si="1"/>
        <v>1.2420062897315464E-3</v>
      </c>
      <c r="AP30"/>
      <c r="BA30"/>
      <c r="BB30" s="5"/>
      <c r="BE30" s="47"/>
      <c r="BI30" s="48"/>
      <c r="BM30" s="48"/>
      <c r="BQ30" s="48"/>
    </row>
    <row r="31" spans="1:69" ht="15" customHeight="1" x14ac:dyDescent="0.25">
      <c r="A31" s="1" t="s">
        <v>74</v>
      </c>
      <c r="B31" s="7">
        <v>0</v>
      </c>
      <c r="C31" s="1" t="s">
        <v>75</v>
      </c>
      <c r="E31" s="1" t="s">
        <v>29</v>
      </c>
      <c r="F31" s="1" t="s">
        <v>74</v>
      </c>
      <c r="G31" s="7">
        <v>0</v>
      </c>
      <c r="H31" s="7"/>
      <c r="I31" s="7"/>
      <c r="J31" s="7"/>
      <c r="K31" s="7"/>
      <c r="L31" s="7"/>
      <c r="M31" s="5"/>
      <c r="N31" s="5"/>
      <c r="O31" s="5"/>
      <c r="P31" s="5"/>
      <c r="Q31" s="5"/>
      <c r="R31" s="7"/>
      <c r="S31" s="5"/>
      <c r="T31" s="5"/>
      <c r="V31" s="2"/>
      <c r="W31" s="2"/>
      <c r="X31" s="33"/>
      <c r="Y31" s="29"/>
      <c r="Z31" s="2"/>
      <c r="AB31">
        <v>1978</v>
      </c>
      <c r="AC31" t="s">
        <v>45</v>
      </c>
      <c r="AD31" s="32">
        <v>78.206699999999998</v>
      </c>
      <c r="AE31" s="7">
        <v>3.0457499999999998E-2</v>
      </c>
      <c r="AF31" s="7">
        <f t="shared" si="2"/>
        <v>3.0934087877555548E-2</v>
      </c>
      <c r="AG31" s="42">
        <f t="shared" si="0"/>
        <v>2.4484851658642385E-4</v>
      </c>
      <c r="AH31" s="5"/>
      <c r="AI31">
        <v>1930</v>
      </c>
      <c r="AJ31" t="s">
        <v>46</v>
      </c>
      <c r="AK31" s="30">
        <v>138.70500000000001</v>
      </c>
      <c r="AL31">
        <v>271.64400000000001</v>
      </c>
      <c r="AM31" s="5">
        <f t="shared" si="3"/>
        <v>283.70994748756738</v>
      </c>
      <c r="AN31" s="5">
        <f t="shared" si="1"/>
        <v>1.9729797506975932E-3</v>
      </c>
      <c r="AP31"/>
      <c r="BA31"/>
      <c r="BB31" s="5"/>
      <c r="BE31" s="47"/>
      <c r="BI31" s="48"/>
      <c r="BM31" s="48"/>
      <c r="BQ31" s="48"/>
    </row>
    <row r="32" spans="1:69" ht="15" customHeight="1" x14ac:dyDescent="0.25">
      <c r="A32" s="1" t="s">
        <v>76</v>
      </c>
      <c r="B32" s="7">
        <v>0</v>
      </c>
      <c r="C32" s="1" t="s">
        <v>77</v>
      </c>
      <c r="E32" s="1" t="s">
        <v>29</v>
      </c>
      <c r="F32" s="1" t="s">
        <v>76</v>
      </c>
      <c r="G32" s="7">
        <v>0</v>
      </c>
      <c r="H32" s="7"/>
      <c r="I32" s="7"/>
      <c r="J32" s="7"/>
      <c r="K32" s="7"/>
      <c r="L32" s="7"/>
      <c r="M32" s="5"/>
      <c r="N32" s="5"/>
      <c r="O32" s="5"/>
      <c r="P32" s="5"/>
      <c r="Q32" s="5"/>
      <c r="R32" s="7"/>
      <c r="S32" s="5"/>
      <c r="T32" s="5"/>
      <c r="V32" s="2"/>
      <c r="W32" s="2"/>
      <c r="X32" s="33"/>
      <c r="Y32" s="29"/>
      <c r="Z32" s="2"/>
      <c r="AB32">
        <v>1978</v>
      </c>
      <c r="AC32" t="s">
        <v>45</v>
      </c>
      <c r="AD32" s="32">
        <v>78.511700000000005</v>
      </c>
      <c r="AE32" s="7">
        <v>3.1930699999999999E-2</v>
      </c>
      <c r="AF32" s="7">
        <f t="shared" si="2"/>
        <v>3.2469586784299453E-2</v>
      </c>
      <c r="AG32" s="42">
        <f t="shared" si="0"/>
        <v>2.8482505322186149E-4</v>
      </c>
      <c r="AH32" s="5"/>
      <c r="AI32">
        <v>1930</v>
      </c>
      <c r="AJ32" t="s">
        <v>46</v>
      </c>
      <c r="AK32" s="30">
        <v>138.20500000000001</v>
      </c>
      <c r="AL32">
        <v>272.625</v>
      </c>
      <c r="AM32" s="5">
        <f t="shared" si="3"/>
        <v>280.94185078905366</v>
      </c>
      <c r="AN32" s="5">
        <f t="shared" si="1"/>
        <v>9.3065017372797991E-4</v>
      </c>
      <c r="AP32"/>
      <c r="BA32"/>
      <c r="BB32" s="5"/>
      <c r="BE32" s="47"/>
      <c r="BI32" s="48"/>
      <c r="BM32" s="48"/>
      <c r="BQ32" s="48"/>
    </row>
    <row r="33" spans="1:69" ht="15" customHeight="1" x14ac:dyDescent="0.25">
      <c r="A33" s="1" t="s">
        <v>78</v>
      </c>
      <c r="B33" s="7">
        <v>0</v>
      </c>
      <c r="C33" s="1" t="s">
        <v>79</v>
      </c>
      <c r="E33" s="1" t="s">
        <v>29</v>
      </c>
      <c r="F33" s="1" t="s">
        <v>78</v>
      </c>
      <c r="G33" s="7">
        <v>0</v>
      </c>
      <c r="H33" s="7"/>
      <c r="I33" s="7"/>
      <c r="J33" s="7"/>
      <c r="K33" s="7"/>
      <c r="L33" s="7"/>
      <c r="M33" s="5"/>
      <c r="N33" s="5"/>
      <c r="O33" s="5"/>
      <c r="P33" s="5"/>
      <c r="Q33" s="5"/>
      <c r="R33" s="7"/>
      <c r="S33" s="5"/>
      <c r="T33" s="5"/>
      <c r="V33" s="2"/>
      <c r="W33" s="2"/>
      <c r="X33" s="33"/>
      <c r="Y33" s="29"/>
      <c r="Z33" s="2"/>
      <c r="AB33">
        <v>1978</v>
      </c>
      <c r="AC33" t="s">
        <v>45</v>
      </c>
      <c r="AD33" s="32">
        <v>78.779700000000005</v>
      </c>
      <c r="AE33" s="7">
        <v>3.32813E-2</v>
      </c>
      <c r="AF33" s="7">
        <f t="shared" si="2"/>
        <v>3.386562606781076E-2</v>
      </c>
      <c r="AG33" s="42">
        <f t="shared" si="0"/>
        <v>3.0825487877125389E-4</v>
      </c>
      <c r="AH33" s="5"/>
      <c r="AI33">
        <v>1930</v>
      </c>
      <c r="AJ33" t="s">
        <v>46</v>
      </c>
      <c r="AK33" s="30">
        <v>141.107</v>
      </c>
      <c r="AL33">
        <v>280.47000000000003</v>
      </c>
      <c r="AM33" s="5">
        <f t="shared" si="3"/>
        <v>297.05524566569943</v>
      </c>
      <c r="AN33" s="5">
        <f t="shared" si="1"/>
        <v>3.4968015711048339E-3</v>
      </c>
      <c r="AP33"/>
      <c r="BA33"/>
      <c r="BB33" s="5"/>
      <c r="BE33" s="47"/>
      <c r="BI33" s="48"/>
      <c r="BM33" s="48"/>
      <c r="BQ33" s="48"/>
    </row>
    <row r="34" spans="1:69" ht="15" customHeight="1" x14ac:dyDescent="0.25">
      <c r="A34" s="1" t="s">
        <v>80</v>
      </c>
      <c r="B34" s="7">
        <v>5.1279999999999999E-2</v>
      </c>
      <c r="C34" s="1" t="s">
        <v>81</v>
      </c>
      <c r="F34" s="1" t="s">
        <v>82</v>
      </c>
      <c r="G34" s="7">
        <v>5.1279999999999999E-2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X34" s="33"/>
      <c r="Y34" s="29"/>
      <c r="AB34">
        <v>1978</v>
      </c>
      <c r="AC34" t="s">
        <v>45</v>
      </c>
      <c r="AD34" s="32">
        <v>79.024799999999999</v>
      </c>
      <c r="AE34" s="7">
        <v>3.4557200000000003E-2</v>
      </c>
      <c r="AF34" s="7">
        <f t="shared" si="2"/>
        <v>3.5181331560706408E-2</v>
      </c>
      <c r="AG34" s="42">
        <f t="shared" si="0"/>
        <v>3.2619341955792785E-4</v>
      </c>
      <c r="AH34" s="5"/>
      <c r="AI34">
        <v>1930</v>
      </c>
      <c r="AJ34" t="s">
        <v>46</v>
      </c>
      <c r="AK34" s="30">
        <v>140.80600000000001</v>
      </c>
      <c r="AL34">
        <v>284.39299999999997</v>
      </c>
      <c r="AM34" s="5">
        <f t="shared" si="3"/>
        <v>295.37861962343305</v>
      </c>
      <c r="AN34" s="5">
        <f t="shared" si="1"/>
        <v>1.4921459687880444E-3</v>
      </c>
      <c r="AP34"/>
      <c r="BA34"/>
      <c r="BB34" s="5"/>
      <c r="BE34" s="47"/>
      <c r="BI34" s="48"/>
      <c r="BM34" s="48"/>
      <c r="BQ34" s="48"/>
    </row>
    <row r="35" spans="1:69" ht="15" customHeight="1" x14ac:dyDescent="0.25">
      <c r="A35" s="1" t="s">
        <v>83</v>
      </c>
      <c r="B35" s="7">
        <v>0.43869999999999998</v>
      </c>
      <c r="C35" s="1" t="s">
        <v>84</v>
      </c>
      <c r="F35" s="1" t="s">
        <v>85</v>
      </c>
      <c r="G35" s="7">
        <v>0.43869999999999998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X35" s="33"/>
      <c r="Y35" s="29"/>
      <c r="AB35">
        <v>1978</v>
      </c>
      <c r="AC35" t="s">
        <v>45</v>
      </c>
      <c r="AD35" s="32">
        <v>79.268799999999999</v>
      </c>
      <c r="AE35" s="7">
        <v>3.58664E-2</v>
      </c>
      <c r="AF35" s="7">
        <f t="shared" si="2"/>
        <v>3.6528622158065641E-2</v>
      </c>
      <c r="AG35" s="42">
        <f t="shared" si="0"/>
        <v>3.4090379913540383E-4</v>
      </c>
      <c r="AH35" s="5"/>
      <c r="AI35">
        <v>1930</v>
      </c>
      <c r="AJ35" t="s">
        <v>46</v>
      </c>
      <c r="AK35" s="30">
        <v>142.00700000000001</v>
      </c>
      <c r="AL35">
        <v>288.31599999999997</v>
      </c>
      <c r="AM35" s="5">
        <f t="shared" si="3"/>
        <v>302.07575738876648</v>
      </c>
      <c r="AN35" s="5">
        <f t="shared" si="1"/>
        <v>2.2776346692980789E-3</v>
      </c>
      <c r="AP35"/>
      <c r="BA35"/>
      <c r="BB35" s="5"/>
      <c r="BE35" s="47"/>
      <c r="BI35" s="48"/>
      <c r="BM35" s="48"/>
      <c r="BQ35" s="48"/>
    </row>
    <row r="36" spans="1:69" ht="15" customHeight="1" x14ac:dyDescent="0.25">
      <c r="A36" s="1" t="s">
        <v>86</v>
      </c>
      <c r="B36" s="7">
        <v>3.2463000000000002</v>
      </c>
      <c r="C36" s="1" t="s">
        <v>87</v>
      </c>
      <c r="F36" s="1" t="s">
        <v>88</v>
      </c>
      <c r="G36" s="7">
        <v>3.2463000000000002</v>
      </c>
      <c r="H36" s="6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X36" s="33"/>
      <c r="Y36" s="29"/>
      <c r="AB36">
        <v>1978</v>
      </c>
      <c r="AC36" t="s">
        <v>45</v>
      </c>
      <c r="AD36" s="32">
        <v>79.535799999999995</v>
      </c>
      <c r="AE36" s="7">
        <v>3.7348899999999997E-2</v>
      </c>
      <c r="AF36" s="7">
        <f t="shared" si="2"/>
        <v>3.8046350041234814E-2</v>
      </c>
      <c r="AG36" s="42">
        <f t="shared" si="0"/>
        <v>3.4871495872264448E-4</v>
      </c>
      <c r="AH36" s="5"/>
      <c r="AI36">
        <v>1930</v>
      </c>
      <c r="AJ36" t="s">
        <v>46</v>
      </c>
      <c r="AK36" s="30">
        <v>143.40799999999999</v>
      </c>
      <c r="AL36">
        <v>298.12200000000001</v>
      </c>
      <c r="AM36" s="5">
        <f t="shared" si="3"/>
        <v>309.91292401380963</v>
      </c>
      <c r="AN36" s="5">
        <f t="shared" si="1"/>
        <v>1.5642552777723898E-3</v>
      </c>
      <c r="AP36"/>
      <c r="BA36"/>
      <c r="BB36" s="5"/>
      <c r="BE36" s="47"/>
      <c r="BI36" s="48"/>
      <c r="BM36" s="48"/>
      <c r="BQ36" s="48"/>
    </row>
    <row r="37" spans="1:69" ht="15" customHeight="1" x14ac:dyDescent="0.25">
      <c r="B37" s="7"/>
      <c r="G37" s="7"/>
      <c r="H37" s="7"/>
      <c r="K37" s="7"/>
      <c r="L37" s="7"/>
      <c r="M37" s="7"/>
      <c r="N37" s="7"/>
      <c r="O37" s="7"/>
      <c r="P37" s="7"/>
      <c r="Q37" s="7"/>
      <c r="R37" s="7"/>
      <c r="S37" s="7"/>
      <c r="T37" s="7"/>
      <c r="X37" s="33"/>
      <c r="Y37" s="29"/>
      <c r="AB37">
        <v>1978</v>
      </c>
      <c r="AC37" t="s">
        <v>45</v>
      </c>
      <c r="AD37" s="32">
        <v>79.800899999999999</v>
      </c>
      <c r="AE37" s="7">
        <v>3.8864800000000005E-2</v>
      </c>
      <c r="AF37" s="7">
        <f t="shared" si="2"/>
        <v>3.9598778124102688E-2</v>
      </c>
      <c r="AG37" s="42">
        <f t="shared" si="0"/>
        <v>3.5665913997443889E-4</v>
      </c>
      <c r="AH37" s="5"/>
      <c r="AI37">
        <v>1930</v>
      </c>
      <c r="AJ37" t="s">
        <v>46</v>
      </c>
      <c r="AK37" s="30">
        <v>144.309</v>
      </c>
      <c r="AL37">
        <v>304.00599999999997</v>
      </c>
      <c r="AM37" s="5">
        <f t="shared" si="3"/>
        <v>314.96719285588171</v>
      </c>
      <c r="AN37" s="5">
        <f t="shared" si="1"/>
        <v>1.3000238734628368E-3</v>
      </c>
      <c r="AP37"/>
      <c r="BA37"/>
      <c r="BB37" s="5"/>
      <c r="BE37" s="47"/>
      <c r="BI37" s="48"/>
      <c r="BM37" s="48"/>
      <c r="BQ37" s="48"/>
    </row>
    <row r="38" spans="1:69" ht="15" customHeight="1" x14ac:dyDescent="0.25">
      <c r="B38" s="7"/>
      <c r="G38" s="7"/>
      <c r="H38"/>
      <c r="I38" s="45"/>
      <c r="X38" s="33"/>
      <c r="Y38" s="29"/>
      <c r="AB38">
        <v>1978</v>
      </c>
      <c r="AC38" t="s">
        <v>45</v>
      </c>
      <c r="AD38" s="32">
        <v>80.046899999999994</v>
      </c>
      <c r="AE38" s="7">
        <v>4.0319399999999998E-2</v>
      </c>
      <c r="AF38" s="7">
        <f t="shared" si="2"/>
        <v>4.1080417814182313E-2</v>
      </c>
      <c r="AG38" s="42">
        <f t="shared" si="0"/>
        <v>3.5625545637293584E-4</v>
      </c>
      <c r="AH38" s="5"/>
      <c r="AI38">
        <v>1930</v>
      </c>
      <c r="AJ38" t="s">
        <v>46</v>
      </c>
      <c r="AK38" s="30">
        <v>150.01400000000001</v>
      </c>
      <c r="AL38">
        <v>331.46499999999997</v>
      </c>
      <c r="AM38" s="5">
        <f t="shared" si="3"/>
        <v>347.2261478730469</v>
      </c>
      <c r="AN38" s="5">
        <f t="shared" si="1"/>
        <v>2.2609988054991107E-3</v>
      </c>
      <c r="AP38"/>
      <c r="BA38"/>
      <c r="BB38" s="5"/>
      <c r="BE38" s="47"/>
      <c r="BI38" s="48"/>
      <c r="BM38" s="48"/>
      <c r="BQ38" s="48"/>
    </row>
    <row r="39" spans="1:69" ht="15" customHeight="1" x14ac:dyDescent="0.25">
      <c r="A39" s="1" t="s">
        <v>89</v>
      </c>
      <c r="B39" s="7">
        <v>8.3145100000000003</v>
      </c>
      <c r="C39" s="1" t="s">
        <v>90</v>
      </c>
      <c r="D39" s="1" t="s">
        <v>91</v>
      </c>
      <c r="E39" s="1" t="s">
        <v>92</v>
      </c>
      <c r="F39" t="s">
        <v>93</v>
      </c>
      <c r="H39" s="26"/>
      <c r="I39" s="7"/>
      <c r="K39" s="26"/>
      <c r="L39" s="26"/>
      <c r="M39" s="26"/>
      <c r="X39" s="33"/>
      <c r="Y39" s="29"/>
      <c r="AB39">
        <v>1978</v>
      </c>
      <c r="AC39" t="s">
        <v>45</v>
      </c>
      <c r="AD39" s="32">
        <v>80.299899999999994</v>
      </c>
      <c r="AE39" s="7">
        <v>4.1864600000000002E-2</v>
      </c>
      <c r="AF39" s="7">
        <f t="shared" si="2"/>
        <v>4.2645923359842935E-2</v>
      </c>
      <c r="AG39" s="42">
        <f t="shared" si="0"/>
        <v>3.4831142962760407E-4</v>
      </c>
      <c r="AH39" s="5"/>
      <c r="AI39">
        <v>1940</v>
      </c>
      <c r="AJ39" t="s">
        <v>94</v>
      </c>
      <c r="AK39" s="30">
        <v>83.83</v>
      </c>
      <c r="AL39">
        <v>0.33439999999999998</v>
      </c>
      <c r="AM39" s="5">
        <f t="shared" si="3"/>
        <v>0.18489919972398616</v>
      </c>
      <c r="AN39" s="5">
        <f t="shared" si="1"/>
        <v>0.19987316856843307</v>
      </c>
      <c r="AP39"/>
      <c r="BA39"/>
      <c r="BB39" s="5"/>
      <c r="BE39" s="47"/>
      <c r="BI39" s="48"/>
      <c r="BM39" s="48"/>
      <c r="BQ39" s="48"/>
    </row>
    <row r="40" spans="1:69" ht="15" customHeight="1" x14ac:dyDescent="0.25">
      <c r="A40" s="1" t="s">
        <v>95</v>
      </c>
      <c r="B40" s="7">
        <v>83.805800000000005</v>
      </c>
      <c r="C40" s="1" t="s">
        <v>96</v>
      </c>
      <c r="D40" s="1" t="s">
        <v>97</v>
      </c>
      <c r="H40" s="7"/>
      <c r="I40" s="7"/>
      <c r="K40" s="7"/>
      <c r="L40" s="7"/>
      <c r="M40" s="7"/>
      <c r="X40" s="33"/>
      <c r="Y40" s="29"/>
      <c r="AB40">
        <v>1978</v>
      </c>
      <c r="AC40" t="s">
        <v>45</v>
      </c>
      <c r="AD40" s="32">
        <v>80.606999999999999</v>
      </c>
      <c r="AE40" s="7">
        <v>4.3803099999999998E-2</v>
      </c>
      <c r="AF40" s="7">
        <f t="shared" si="2"/>
        <v>4.4603656003476155E-2</v>
      </c>
      <c r="AG40" s="42">
        <f t="shared" si="0"/>
        <v>3.3402097785441824E-4</v>
      </c>
      <c r="AH40" s="5"/>
      <c r="AI40">
        <v>1940</v>
      </c>
      <c r="AJ40" t="s">
        <v>94</v>
      </c>
      <c r="AK40" s="30">
        <v>83.96</v>
      </c>
      <c r="AL40">
        <v>0.7903</v>
      </c>
      <c r="AM40" s="5">
        <f t="shared" si="3"/>
        <v>0.80822054752091521</v>
      </c>
      <c r="AN40" s="5">
        <f t="shared" si="1"/>
        <v>5.1418403131225031E-4</v>
      </c>
      <c r="AP40"/>
      <c r="BA40"/>
      <c r="BB40" s="5"/>
      <c r="BE40" s="47"/>
      <c r="BI40" s="48"/>
      <c r="BM40" s="48"/>
      <c r="BQ40" s="48"/>
    </row>
    <row r="41" spans="1:69" ht="15" customHeight="1" x14ac:dyDescent="0.25">
      <c r="A41" s="1" t="s">
        <v>98</v>
      </c>
      <c r="B41" s="7">
        <v>6.8890887999999997E-2</v>
      </c>
      <c r="C41" s="1" t="s">
        <v>23</v>
      </c>
      <c r="D41" s="1" t="s">
        <v>99</v>
      </c>
      <c r="I41" s="7"/>
      <c r="X41" s="33"/>
      <c r="Y41" s="29"/>
      <c r="AB41">
        <v>1978</v>
      </c>
      <c r="AC41" t="s">
        <v>45</v>
      </c>
      <c r="AD41" s="32">
        <v>80.924000000000007</v>
      </c>
      <c r="AE41" s="7">
        <v>4.5886899999999994E-2</v>
      </c>
      <c r="AF41" s="7">
        <f t="shared" si="2"/>
        <v>4.6691359014277706E-2</v>
      </c>
      <c r="AG41" s="42">
        <f t="shared" si="0"/>
        <v>3.0734801120176281E-4</v>
      </c>
      <c r="AH41" s="5"/>
      <c r="AI41">
        <v>1940</v>
      </c>
      <c r="AJ41" t="s">
        <v>94</v>
      </c>
      <c r="AK41" s="30">
        <v>84.18</v>
      </c>
      <c r="AL41">
        <v>1.6819999999999999</v>
      </c>
      <c r="AM41" s="5">
        <f t="shared" si="3"/>
        <v>1.8635952342367383</v>
      </c>
      <c r="AN41" s="5">
        <f t="shared" si="1"/>
        <v>1.1656197853998584E-2</v>
      </c>
      <c r="AP41"/>
      <c r="BA41"/>
      <c r="BB41" s="5"/>
      <c r="BE41" s="47"/>
      <c r="BI41" s="48"/>
      <c r="BM41" s="48"/>
      <c r="BQ41" s="48"/>
    </row>
    <row r="42" spans="1:69" ht="15" customHeight="1" x14ac:dyDescent="0.25">
      <c r="A42" s="1" t="s">
        <v>100</v>
      </c>
      <c r="B42" s="7">
        <v>131.15</v>
      </c>
      <c r="C42" s="1" t="s">
        <v>90</v>
      </c>
      <c r="D42" s="1" t="s">
        <v>101</v>
      </c>
      <c r="G42" s="6"/>
      <c r="H42" s="6"/>
      <c r="I42" s="7"/>
      <c r="X42" s="33"/>
      <c r="Y42" s="29"/>
      <c r="AB42">
        <v>1978</v>
      </c>
      <c r="AC42" t="s">
        <v>45</v>
      </c>
      <c r="AD42" s="32">
        <v>81.209999999999994</v>
      </c>
      <c r="AE42" s="7">
        <v>4.7830699999999997E-2</v>
      </c>
      <c r="AF42" s="7">
        <f t="shared" si="2"/>
        <v>4.8633819774849131E-2</v>
      </c>
      <c r="AG42" s="42">
        <f t="shared" si="0"/>
        <v>2.8193381324152485E-4</v>
      </c>
      <c r="AH42" s="5"/>
      <c r="AI42">
        <v>1940</v>
      </c>
      <c r="AJ42" t="s">
        <v>94</v>
      </c>
      <c r="AK42" s="30">
        <v>84.24</v>
      </c>
      <c r="AL42">
        <v>1.9657</v>
      </c>
      <c r="AM42" s="5">
        <f t="shared" si="3"/>
        <v>2.1515388415358188</v>
      </c>
      <c r="AN42" s="5">
        <f t="shared" si="1"/>
        <v>8.9379619965998178E-3</v>
      </c>
      <c r="AP42"/>
      <c r="BA42"/>
      <c r="BB42" s="5"/>
      <c r="BE42" s="47"/>
      <c r="BI42" s="48"/>
      <c r="BM42" s="48"/>
      <c r="BQ42" s="48"/>
    </row>
    <row r="43" spans="1:69" ht="15" customHeight="1" x14ac:dyDescent="0.25">
      <c r="A43" s="1" t="s">
        <v>102</v>
      </c>
      <c r="B43" s="2">
        <v>-4851.1000000000004</v>
      </c>
      <c r="C43" s="1" t="s">
        <v>103</v>
      </c>
      <c r="D43" s="1" t="s">
        <v>101</v>
      </c>
      <c r="G43" s="7"/>
      <c r="H43" s="6"/>
      <c r="I43" s="2"/>
      <c r="X43" s="33"/>
      <c r="Y43" s="29"/>
      <c r="AB43">
        <v>1978</v>
      </c>
      <c r="AC43" t="s">
        <v>45</v>
      </c>
      <c r="AD43" s="32">
        <v>81.467100000000002</v>
      </c>
      <c r="AE43" s="7">
        <v>4.9643900000000005E-2</v>
      </c>
      <c r="AF43" s="7">
        <f t="shared" si="2"/>
        <v>5.0428147061383488E-2</v>
      </c>
      <c r="AG43" s="42">
        <f t="shared" si="0"/>
        <v>2.4955944771376905E-4</v>
      </c>
      <c r="AH43" s="5"/>
      <c r="AI43">
        <v>1940</v>
      </c>
      <c r="AJ43" t="s">
        <v>94</v>
      </c>
      <c r="AK43" s="30">
        <v>84.42</v>
      </c>
      <c r="AL43">
        <v>2.6141999999999999</v>
      </c>
      <c r="AM43" s="5">
        <f t="shared" si="3"/>
        <v>3.015663185024966</v>
      </c>
      <c r="AN43" s="5">
        <f t="shared" si="1"/>
        <v>2.3583802590115652E-2</v>
      </c>
      <c r="AP43"/>
      <c r="BA43"/>
      <c r="BB43" s="5"/>
      <c r="BE43" s="48"/>
      <c r="BI43" s="48"/>
      <c r="BM43" s="48"/>
      <c r="BQ43" s="48"/>
    </row>
    <row r="44" spans="1:69" ht="15" customHeight="1" x14ac:dyDescent="0.25">
      <c r="A44" s="1" t="s">
        <v>100</v>
      </c>
      <c r="B44" s="7">
        <v>131.15</v>
      </c>
      <c r="C44" s="1" t="s">
        <v>90</v>
      </c>
      <c r="D44" s="1" t="s">
        <v>104</v>
      </c>
      <c r="G44" s="6"/>
      <c r="H44" s="6"/>
      <c r="I44" s="7"/>
      <c r="J44" s="7"/>
      <c r="X44" s="33"/>
      <c r="Y44" s="29"/>
      <c r="AB44">
        <v>1978</v>
      </c>
      <c r="AC44" t="s">
        <v>45</v>
      </c>
      <c r="AD44" s="32">
        <v>81.705100000000002</v>
      </c>
      <c r="AE44" s="7">
        <v>5.1234399999999999E-2</v>
      </c>
      <c r="AF44" s="7">
        <f t="shared" si="2"/>
        <v>5.2130119438491634E-2</v>
      </c>
      <c r="AG44" s="42">
        <f t="shared" si="0"/>
        <v>3.056473882815595E-4</v>
      </c>
      <c r="AH44" s="5"/>
      <c r="AI44">
        <v>1940</v>
      </c>
      <c r="AJ44" t="s">
        <v>94</v>
      </c>
      <c r="AK44" s="30">
        <v>84.64</v>
      </c>
      <c r="AL44">
        <v>3.6071999999999997</v>
      </c>
      <c r="AM44" s="5">
        <f t="shared" si="3"/>
        <v>4.0724130747543024</v>
      </c>
      <c r="AN44" s="5">
        <f t="shared" si="1"/>
        <v>1.6632723940806469E-2</v>
      </c>
      <c r="AP44"/>
      <c r="BA44"/>
      <c r="BB44" s="5"/>
      <c r="BE44" s="48"/>
      <c r="BI44" s="48"/>
      <c r="BM44" s="48"/>
      <c r="BQ44" s="48"/>
    </row>
    <row r="45" spans="1:69" ht="15" customHeight="1" x14ac:dyDescent="0.25">
      <c r="A45" s="1" t="s">
        <v>102</v>
      </c>
      <c r="B45" s="3">
        <f>Props(B40,B41,12,$B$7:$B$36)+B40*B44</f>
        <v>9440.3546202143298</v>
      </c>
      <c r="C45" s="1" t="s">
        <v>103</v>
      </c>
      <c r="D45" s="1" t="s">
        <v>105</v>
      </c>
      <c r="G45" s="6"/>
      <c r="H45" s="6"/>
      <c r="I45" s="3"/>
      <c r="X45" s="33"/>
      <c r="Y45" s="29"/>
      <c r="AB45">
        <v>1978</v>
      </c>
      <c r="AC45" t="s">
        <v>45</v>
      </c>
      <c r="AD45" s="32">
        <v>81.944100000000006</v>
      </c>
      <c r="AE45" s="7">
        <v>5.3141000000000001E-2</v>
      </c>
      <c r="AF45" s="7">
        <f t="shared" si="2"/>
        <v>5.3879115062500545E-2</v>
      </c>
      <c r="AG45" s="42">
        <f t="shared" si="0"/>
        <v>1.9292508070149089E-4</v>
      </c>
      <c r="AH45" s="5"/>
      <c r="AI45">
        <v>1940</v>
      </c>
      <c r="AJ45" t="s">
        <v>94</v>
      </c>
      <c r="AK45" s="30">
        <v>84.73</v>
      </c>
      <c r="AL45">
        <v>3.8807</v>
      </c>
      <c r="AM45" s="5">
        <f t="shared" si="3"/>
        <v>4.5049094138534391</v>
      </c>
      <c r="AN45" s="5">
        <f t="shared" si="1"/>
        <v>2.5872624586095509E-2</v>
      </c>
      <c r="AP45"/>
      <c r="BA45"/>
      <c r="BB45" s="5"/>
      <c r="BE45" s="48"/>
      <c r="BI45" s="48"/>
      <c r="BM45" s="48"/>
      <c r="BQ45" s="48"/>
    </row>
    <row r="46" spans="1:69" ht="15" customHeight="1" x14ac:dyDescent="0.25">
      <c r="A46" s="1" t="s">
        <v>106</v>
      </c>
      <c r="B46" s="7">
        <f>B44-B42</f>
        <v>0</v>
      </c>
      <c r="C46" s="1" t="s">
        <v>90</v>
      </c>
      <c r="D46" s="1" t="s">
        <v>107</v>
      </c>
      <c r="G46" s="6"/>
      <c r="H46" s="6"/>
      <c r="I46" s="7"/>
      <c r="X46" s="33"/>
      <c r="Y46" s="29"/>
      <c r="AB46">
        <v>1978</v>
      </c>
      <c r="AC46" t="s">
        <v>45</v>
      </c>
      <c r="AD46" s="32">
        <v>82.186099999999996</v>
      </c>
      <c r="AE46" s="7">
        <v>5.5000799999999996E-2</v>
      </c>
      <c r="AF46" s="7">
        <f t="shared" si="2"/>
        <v>5.5691006601350679E-2</v>
      </c>
      <c r="AG46" s="42">
        <f t="shared" si="0"/>
        <v>1.5747811384239898E-4</v>
      </c>
      <c r="AH46" s="5"/>
      <c r="AI46">
        <v>1940</v>
      </c>
      <c r="AJ46" t="s">
        <v>94</v>
      </c>
      <c r="AK46" s="30">
        <v>84.92</v>
      </c>
      <c r="AL46">
        <v>4.6508000000000003</v>
      </c>
      <c r="AM46" s="5">
        <f t="shared" si="3"/>
        <v>5.4183187072452217</v>
      </c>
      <c r="AN46" s="5">
        <f t="shared" si="1"/>
        <v>2.7234700999686882E-2</v>
      </c>
      <c r="AP46"/>
      <c r="BA46"/>
      <c r="BB46" s="5"/>
      <c r="BE46" s="48"/>
      <c r="BI46" s="48"/>
      <c r="BM46" s="48"/>
      <c r="BQ46" s="48"/>
    </row>
    <row r="47" spans="1:69" ht="15" customHeight="1" x14ac:dyDescent="0.25">
      <c r="A47" s="1" t="s">
        <v>108</v>
      </c>
      <c r="B47" s="3">
        <f>B45-B43</f>
        <v>14291.45462021433</v>
      </c>
      <c r="C47" s="1" t="s">
        <v>103</v>
      </c>
      <c r="D47" s="1" t="s">
        <v>109</v>
      </c>
      <c r="G47" s="6"/>
      <c r="H47" s="6"/>
      <c r="I47" s="3"/>
      <c r="X47" s="33"/>
      <c r="Y47" s="29"/>
      <c r="AB47">
        <v>1978</v>
      </c>
      <c r="AC47" t="s">
        <v>45</v>
      </c>
      <c r="AD47" s="32">
        <v>82.3142</v>
      </c>
      <c r="AE47" s="7">
        <v>5.60101E-2</v>
      </c>
      <c r="AF47" s="7">
        <f t="shared" si="2"/>
        <v>5.6666858073947265E-2</v>
      </c>
      <c r="AG47" s="42">
        <f t="shared" si="0"/>
        <v>1.374922265505949E-4</v>
      </c>
      <c r="AH47" s="5"/>
      <c r="AI47">
        <v>1940</v>
      </c>
      <c r="AJ47" t="s">
        <v>94</v>
      </c>
      <c r="AK47" s="30">
        <v>85.23</v>
      </c>
      <c r="AL47">
        <v>5.8869999999999996</v>
      </c>
      <c r="AM47" s="5">
        <f t="shared" si="3"/>
        <v>6.9096712252742334</v>
      </c>
      <c r="AN47" s="5">
        <f t="shared" si="1"/>
        <v>3.0177551606264934E-2</v>
      </c>
      <c r="AP47"/>
      <c r="BA47"/>
      <c r="BB47" s="5"/>
      <c r="BE47" s="48"/>
      <c r="BI47" s="48"/>
      <c r="BM47" s="48"/>
      <c r="BQ47" s="48"/>
    </row>
    <row r="48" spans="1:69" ht="15" customHeight="1" x14ac:dyDescent="0.25">
      <c r="A48" s="1" t="s">
        <v>110</v>
      </c>
      <c r="B48" s="43">
        <f>(B43+B47)-B40*(B42+B46)</f>
        <v>-1550.7760497856707</v>
      </c>
      <c r="C48" s="1" t="s">
        <v>103</v>
      </c>
      <c r="D48" s="1" t="s">
        <v>111</v>
      </c>
      <c r="G48" s="6"/>
      <c r="H48" s="6"/>
      <c r="I48" s="43"/>
      <c r="X48" s="33"/>
      <c r="Y48" s="29"/>
      <c r="AB48">
        <v>1978</v>
      </c>
      <c r="AC48" t="s">
        <v>45</v>
      </c>
      <c r="AD48" s="32">
        <v>82.568200000000004</v>
      </c>
      <c r="AE48" s="7">
        <v>5.8040599999999998E-2</v>
      </c>
      <c r="AF48" s="7">
        <f t="shared" si="2"/>
        <v>5.8636216488293737E-2</v>
      </c>
      <c r="AG48" s="42">
        <f t="shared" si="0"/>
        <v>1.0531000580713892E-4</v>
      </c>
      <c r="AH48" s="5"/>
      <c r="AI48">
        <v>1940</v>
      </c>
      <c r="AJ48" t="s">
        <v>94</v>
      </c>
      <c r="AK48" s="30">
        <v>85.24</v>
      </c>
      <c r="AL48">
        <v>5.9173999999999998</v>
      </c>
      <c r="AM48" s="5">
        <f t="shared" si="3"/>
        <v>6.9578011133572195</v>
      </c>
      <c r="AN48" s="5">
        <f t="shared" si="1"/>
        <v>3.0912900909803566E-2</v>
      </c>
      <c r="AP48"/>
      <c r="BA48"/>
      <c r="BB48" s="5"/>
      <c r="BE48" s="48"/>
      <c r="BI48" s="48"/>
      <c r="BM48" s="48"/>
      <c r="BQ48" s="48"/>
    </row>
    <row r="49" spans="1:69" ht="15" customHeight="1" x14ac:dyDescent="0.25">
      <c r="A49" s="1" t="s">
        <v>112</v>
      </c>
      <c r="B49" s="3">
        <f>Props(B40,B41,12,$B$7:$B$36)</f>
        <v>-1550.7760497856714</v>
      </c>
      <c r="C49" s="1" t="s">
        <v>103</v>
      </c>
      <c r="D49" s="4" t="s">
        <v>113</v>
      </c>
      <c r="I49" s="3"/>
      <c r="X49" s="33"/>
      <c r="Y49" s="29"/>
      <c r="AB49">
        <v>1978</v>
      </c>
      <c r="AC49" t="s">
        <v>45</v>
      </c>
      <c r="AD49" s="32">
        <v>82.8232</v>
      </c>
      <c r="AE49" s="7">
        <v>6.0139000000000005E-2</v>
      </c>
      <c r="AF49" s="7">
        <f t="shared" si="2"/>
        <v>6.0659507642395763E-2</v>
      </c>
      <c r="AG49" s="42">
        <f t="shared" si="0"/>
        <v>7.4910348288914405E-5</v>
      </c>
      <c r="AH49" s="5"/>
      <c r="AI49">
        <v>1940</v>
      </c>
      <c r="AJ49" t="s">
        <v>94</v>
      </c>
      <c r="AK49" s="30">
        <v>85.41</v>
      </c>
      <c r="AL49">
        <v>6.5556999999999999</v>
      </c>
      <c r="AM49" s="5">
        <f t="shared" si="3"/>
        <v>7.7762171218958711</v>
      </c>
      <c r="AN49" s="5">
        <f t="shared" si="1"/>
        <v>3.4661680112557304E-2</v>
      </c>
      <c r="AP49"/>
      <c r="BA49"/>
      <c r="BB49" s="5"/>
      <c r="BE49" s="48"/>
      <c r="BI49" s="48"/>
      <c r="BM49" s="48"/>
      <c r="BQ49" s="48"/>
    </row>
    <row r="50" spans="1:69" x14ac:dyDescent="0.25">
      <c r="D50" s="4"/>
      <c r="X50" s="33"/>
      <c r="Y50" s="29"/>
      <c r="AB50">
        <v>1978</v>
      </c>
      <c r="AC50" t="s">
        <v>45</v>
      </c>
      <c r="AD50" s="32">
        <v>83.203299999999999</v>
      </c>
      <c r="AE50" s="7">
        <v>6.3393400000000003E-2</v>
      </c>
      <c r="AF50" s="7">
        <f t="shared" si="2"/>
        <v>6.3761610601517887E-2</v>
      </c>
      <c r="AG50" s="42">
        <f t="shared" si="0"/>
        <v>3.3736846643116228E-5</v>
      </c>
      <c r="AH50" s="5"/>
      <c r="AI50">
        <v>1940</v>
      </c>
      <c r="AJ50" t="s">
        <v>94</v>
      </c>
      <c r="AK50" s="30">
        <v>85.47</v>
      </c>
      <c r="AL50">
        <v>6.8496000000000006</v>
      </c>
      <c r="AM50" s="5">
        <f t="shared" si="3"/>
        <v>8.0651635946336597</v>
      </c>
      <c r="AN50" s="5">
        <f t="shared" si="1"/>
        <v>3.1493791540035919E-2</v>
      </c>
      <c r="AP50"/>
      <c r="BA50"/>
      <c r="BB50" s="5"/>
      <c r="BE50" s="48"/>
      <c r="BI50" s="48"/>
      <c r="BM50" s="48"/>
      <c r="BQ50" s="48"/>
    </row>
    <row r="51" spans="1:69" x14ac:dyDescent="0.25">
      <c r="X51" s="33"/>
      <c r="Y51" s="29"/>
      <c r="AB51">
        <v>1978</v>
      </c>
      <c r="AC51" t="s">
        <v>45</v>
      </c>
      <c r="AD51" s="32">
        <v>83.461299999999994</v>
      </c>
      <c r="AE51" s="7">
        <v>6.568389999999999E-2</v>
      </c>
      <c r="AF51" s="7">
        <f t="shared" si="2"/>
        <v>6.5926170591488156E-2</v>
      </c>
      <c r="AG51" s="42">
        <f t="shared" si="0"/>
        <v>1.3604529814872866E-5</v>
      </c>
      <c r="AH51" s="5"/>
      <c r="AI51">
        <v>1940</v>
      </c>
      <c r="AJ51" t="s">
        <v>94</v>
      </c>
      <c r="AK51" s="30">
        <v>85.49</v>
      </c>
      <c r="AL51">
        <v>6.9660900000000003</v>
      </c>
      <c r="AM51" s="5">
        <f t="shared" si="3"/>
        <v>8.1614899567162933</v>
      </c>
      <c r="AN51" s="5">
        <f t="shared" si="1"/>
        <v>2.944749178462798E-2</v>
      </c>
      <c r="AP51"/>
      <c r="BA51"/>
      <c r="BB51" s="5"/>
      <c r="BE51" s="48"/>
      <c r="BI51" s="48"/>
      <c r="BM51" s="48"/>
      <c r="BQ51" s="48"/>
    </row>
    <row r="52" spans="1:69" x14ac:dyDescent="0.25">
      <c r="B52" s="3"/>
      <c r="D52" s="4"/>
      <c r="X52" s="33"/>
      <c r="Y52" s="29"/>
      <c r="AB52">
        <v>1978</v>
      </c>
      <c r="AC52" t="s">
        <v>45</v>
      </c>
      <c r="AD52" s="32">
        <v>83.709299999999999</v>
      </c>
      <c r="AE52" s="7">
        <v>6.7941100000000004E-2</v>
      </c>
      <c r="AF52" s="7">
        <f t="shared" si="2"/>
        <v>6.8051836678115429E-2</v>
      </c>
      <c r="AG52" s="42">
        <f t="shared" si="0"/>
        <v>2.6565490234017917E-6</v>
      </c>
      <c r="AH52" s="5"/>
      <c r="AI52">
        <v>1940</v>
      </c>
      <c r="AJ52" t="s">
        <v>94</v>
      </c>
      <c r="AK52" s="30">
        <v>85.76</v>
      </c>
      <c r="AL52">
        <v>7.9945000000000004</v>
      </c>
      <c r="AM52" s="5">
        <f t="shared" si="3"/>
        <v>9.4624278527176404</v>
      </c>
      <c r="AN52" s="5">
        <f t="shared" si="1"/>
        <v>3.3715282903005898E-2</v>
      </c>
      <c r="AP52"/>
      <c r="BA52"/>
      <c r="BB52" s="5"/>
      <c r="BE52" s="48"/>
      <c r="BI52" s="48"/>
      <c r="BM52" s="48"/>
      <c r="BQ52" s="48"/>
    </row>
    <row r="53" spans="1:69" x14ac:dyDescent="0.25">
      <c r="A53" s="5"/>
      <c r="B53" s="26"/>
      <c r="C53" s="5"/>
      <c r="D53" s="28"/>
      <c r="E53" s="5"/>
      <c r="F53" s="3"/>
      <c r="X53" s="33"/>
      <c r="Y53" s="29"/>
      <c r="AB53">
        <v>1978</v>
      </c>
      <c r="AC53" t="s">
        <v>45</v>
      </c>
      <c r="AD53" s="32">
        <v>83.740300000000005</v>
      </c>
      <c r="AE53" s="7">
        <v>6.8233000000000002E-2</v>
      </c>
      <c r="AF53" s="7">
        <f t="shared" si="2"/>
        <v>6.8320647972900314E-2</v>
      </c>
      <c r="AG53" s="42">
        <f t="shared" si="0"/>
        <v>1.6500413203033816E-6</v>
      </c>
      <c r="AH53" s="5"/>
      <c r="AI53">
        <v>1940</v>
      </c>
      <c r="AJ53" t="s">
        <v>94</v>
      </c>
      <c r="AK53" s="30">
        <v>85.95</v>
      </c>
      <c r="AL53">
        <v>8.7849000000000004</v>
      </c>
      <c r="AM53" s="5">
        <f t="shared" si="3"/>
        <v>10.378496506087137</v>
      </c>
      <c r="AN53" s="5">
        <f t="shared" si="1"/>
        <v>3.2906606157415454E-2</v>
      </c>
      <c r="AP53"/>
      <c r="BA53"/>
      <c r="BB53" s="5"/>
      <c r="BE53" s="48"/>
      <c r="BI53" s="48"/>
      <c r="BM53" s="48"/>
      <c r="BQ53" s="48"/>
    </row>
    <row r="54" spans="1:69" x14ac:dyDescent="0.25">
      <c r="C54" s="5"/>
      <c r="D54" s="4"/>
      <c r="X54" s="33"/>
      <c r="Y54" s="29"/>
      <c r="AB54">
        <v>1978</v>
      </c>
      <c r="AC54" t="s">
        <v>45</v>
      </c>
      <c r="AD54" s="32">
        <v>83.771299999999997</v>
      </c>
      <c r="AE54" s="7">
        <v>6.8522400000000011E-2</v>
      </c>
      <c r="AF54" s="7">
        <f t="shared" si="2"/>
        <v>6.8590148854489358E-2</v>
      </c>
      <c r="AG54" s="42">
        <f t="shared" si="0"/>
        <v>9.7754955299806584E-7</v>
      </c>
      <c r="AH54" s="5"/>
      <c r="AI54">
        <v>1940</v>
      </c>
      <c r="AJ54" t="s">
        <v>94</v>
      </c>
      <c r="AK54" s="30">
        <v>86.16</v>
      </c>
      <c r="AL54">
        <v>9.6157000000000004</v>
      </c>
      <c r="AM54" s="5">
        <f t="shared" si="3"/>
        <v>11.391564175187181</v>
      </c>
      <c r="AN54" s="5">
        <f t="shared" si="1"/>
        <v>3.4108112110353153E-2</v>
      </c>
      <c r="AP54"/>
      <c r="BA54"/>
      <c r="BB54" s="5"/>
      <c r="BE54" s="48"/>
      <c r="BI54" s="48"/>
      <c r="BM54" s="48"/>
      <c r="BQ54" s="48"/>
    </row>
    <row r="55" spans="1:69" x14ac:dyDescent="0.25">
      <c r="C55" s="5"/>
      <c r="D55" s="19"/>
      <c r="E55" s="19"/>
      <c r="X55" s="33"/>
      <c r="Y55" s="29"/>
      <c r="AB55">
        <v>1978</v>
      </c>
      <c r="AC55" t="s">
        <v>45</v>
      </c>
      <c r="AD55" s="32">
        <v>83.812299999999993</v>
      </c>
      <c r="AE55" s="7">
        <v>6.8907700000000002E-2</v>
      </c>
      <c r="AF55" s="7">
        <f t="shared" si="2"/>
        <v>6.8947644609626851E-2</v>
      </c>
      <c r="AG55" s="42">
        <f t="shared" si="0"/>
        <v>3.3603216795252169E-7</v>
      </c>
      <c r="AH55" s="5"/>
      <c r="AI55">
        <v>1940</v>
      </c>
      <c r="AJ55" t="s">
        <v>94</v>
      </c>
      <c r="AK55" s="30">
        <v>86.38</v>
      </c>
      <c r="AL55">
        <v>10.608700000000001</v>
      </c>
      <c r="AM55" s="5">
        <f t="shared" si="3"/>
        <v>12.453515919793718</v>
      </c>
      <c r="AN55" s="5">
        <f t="shared" si="1"/>
        <v>3.023999665429045E-2</v>
      </c>
      <c r="AP55"/>
      <c r="BA55"/>
      <c r="BB55" s="5"/>
      <c r="BE55" s="48"/>
      <c r="BI55" s="48"/>
      <c r="BM55" s="48"/>
      <c r="BQ55" s="48"/>
    </row>
    <row r="56" spans="1:69" x14ac:dyDescent="0.25">
      <c r="C56" s="5"/>
      <c r="E56" s="2"/>
      <c r="F56" s="2"/>
      <c r="G56" s="2"/>
      <c r="H56" s="2"/>
      <c r="X56" s="33"/>
      <c r="Y56" s="29"/>
      <c r="AB56">
        <v>1961</v>
      </c>
      <c r="AC56" t="s">
        <v>114</v>
      </c>
      <c r="AD56" s="32">
        <v>65.685000000000002</v>
      </c>
      <c r="AE56" s="7">
        <v>3.2983862799999997E-3</v>
      </c>
      <c r="AF56" s="7">
        <f t="shared" si="2"/>
        <v>2.5012640782534424E-3</v>
      </c>
      <c r="AG56" s="42">
        <f t="shared" si="0"/>
        <v>5.8404563201453069E-2</v>
      </c>
      <c r="AH56" s="5"/>
      <c r="AI56">
        <v>1940</v>
      </c>
      <c r="AJ56" t="s">
        <v>94</v>
      </c>
      <c r="AK56" s="30">
        <v>86.67</v>
      </c>
      <c r="AL56">
        <v>11.7638</v>
      </c>
      <c r="AM56" s="5">
        <f t="shared" si="3"/>
        <v>13.854366305103561</v>
      </c>
      <c r="AN56" s="5">
        <f t="shared" si="1"/>
        <v>3.1581490876696573E-2</v>
      </c>
      <c r="AP56"/>
      <c r="BA56"/>
      <c r="BB56" s="5"/>
      <c r="BE56" s="48"/>
      <c r="BI56" s="48"/>
      <c r="BM56" s="48"/>
      <c r="BQ56" s="48"/>
    </row>
    <row r="57" spans="1:69" x14ac:dyDescent="0.25">
      <c r="C57" s="5"/>
      <c r="E57" s="2"/>
      <c r="F57" s="2"/>
      <c r="G57" s="2"/>
      <c r="H57" s="2"/>
      <c r="X57" s="33"/>
      <c r="Y57" s="29"/>
      <c r="AB57">
        <v>1961</v>
      </c>
      <c r="AC57" t="s">
        <v>114</v>
      </c>
      <c r="AD57" s="32">
        <v>66.113299999999995</v>
      </c>
      <c r="AE57" s="7">
        <v>3.5530312999999996E-3</v>
      </c>
      <c r="AF57" s="7">
        <f t="shared" si="2"/>
        <v>2.7754119501336586E-3</v>
      </c>
      <c r="AG57" s="42">
        <f t="shared" si="0"/>
        <v>4.7900059277973812E-2</v>
      </c>
      <c r="AH57" s="5"/>
      <c r="AI57">
        <v>1940</v>
      </c>
      <c r="AJ57" t="s">
        <v>94</v>
      </c>
      <c r="AK57" s="30">
        <v>86.71</v>
      </c>
      <c r="AL57">
        <v>11.967499999999999</v>
      </c>
      <c r="AM57" s="5">
        <f t="shared" si="3"/>
        <v>14.047676735057989</v>
      </c>
      <c r="AN57" s="5">
        <f t="shared" si="1"/>
        <v>3.0212982381049278E-2</v>
      </c>
      <c r="AP57"/>
      <c r="BA57"/>
      <c r="BB57" s="5"/>
      <c r="BE57" s="48"/>
      <c r="BI57" s="48"/>
      <c r="BM57" s="48"/>
      <c r="BQ57" s="48"/>
    </row>
    <row r="58" spans="1:69" x14ac:dyDescent="0.25">
      <c r="C58" s="5"/>
      <c r="D58" s="19"/>
      <c r="E58" s="19"/>
      <c r="F58" s="2"/>
      <c r="G58" s="2"/>
      <c r="H58" s="2"/>
      <c r="X58" s="33"/>
      <c r="Y58" s="29"/>
      <c r="AB58">
        <v>1961</v>
      </c>
      <c r="AC58" t="s">
        <v>114</v>
      </c>
      <c r="AD58" s="32">
        <v>67.457400000000007</v>
      </c>
      <c r="AE58" s="7">
        <v>4.7062665999999991E-3</v>
      </c>
      <c r="AF58" s="7">
        <f t="shared" si="2"/>
        <v>3.8133710680091307E-3</v>
      </c>
      <c r="AG58" s="42">
        <f t="shared" si="0"/>
        <v>3.5995503166436647E-2</v>
      </c>
      <c r="AH58" s="5"/>
      <c r="AI58">
        <v>1940</v>
      </c>
      <c r="AJ58" t="s">
        <v>94</v>
      </c>
      <c r="AK58" s="30">
        <v>86.92</v>
      </c>
      <c r="AL58">
        <v>12.8277</v>
      </c>
      <c r="AM58" s="5">
        <f t="shared" si="3"/>
        <v>15.062913202586547</v>
      </c>
      <c r="AN58" s="5">
        <f t="shared" si="1"/>
        <v>3.0362695127296099E-2</v>
      </c>
      <c r="AP58"/>
      <c r="BA58"/>
      <c r="BB58" s="5"/>
      <c r="BE58" s="48"/>
      <c r="BI58" s="48"/>
      <c r="BM58" s="48"/>
      <c r="BQ58" s="48"/>
    </row>
    <row r="59" spans="1:69" x14ac:dyDescent="0.25">
      <c r="C59" s="5"/>
      <c r="E59" s="2"/>
      <c r="F59" s="2"/>
      <c r="G59" s="2"/>
      <c r="H59" s="2"/>
      <c r="X59" s="33"/>
      <c r="Y59" s="29"/>
      <c r="AB59">
        <v>1961</v>
      </c>
      <c r="AC59" t="s">
        <v>114</v>
      </c>
      <c r="AD59" s="32">
        <v>68.135999999999996</v>
      </c>
      <c r="AE59" s="7">
        <v>5.3755430399999998E-3</v>
      </c>
      <c r="AF59" s="7">
        <f t="shared" si="2"/>
        <v>4.4547750278762302E-3</v>
      </c>
      <c r="AG59" s="42">
        <f t="shared" si="0"/>
        <v>2.9339706139364072E-2</v>
      </c>
      <c r="AH59" s="5"/>
      <c r="AI59">
        <v>1940</v>
      </c>
      <c r="AJ59" t="s">
        <v>94</v>
      </c>
      <c r="AK59" s="30">
        <v>87.17</v>
      </c>
      <c r="AL59">
        <v>13.9221</v>
      </c>
      <c r="AM59" s="5">
        <f t="shared" si="3"/>
        <v>16.27230941023095</v>
      </c>
      <c r="AN59" s="5">
        <f t="shared" si="1"/>
        <v>2.8497294063701956E-2</v>
      </c>
      <c r="AP59"/>
      <c r="BA59"/>
      <c r="BB59" s="5"/>
      <c r="BE59" s="48"/>
      <c r="BI59" s="48"/>
      <c r="BM59" s="48"/>
      <c r="BQ59" s="48"/>
    </row>
    <row r="60" spans="1:69" x14ac:dyDescent="0.25">
      <c r="X60" s="33"/>
      <c r="Y60" s="29"/>
      <c r="AB60">
        <v>1961</v>
      </c>
      <c r="AC60" t="s">
        <v>114</v>
      </c>
      <c r="AD60" s="32">
        <v>68.708699999999993</v>
      </c>
      <c r="AE60" s="7">
        <v>6.0101557600000001E-3</v>
      </c>
      <c r="AF60" s="7">
        <f t="shared" si="2"/>
        <v>5.0663836649214103E-3</v>
      </c>
      <c r="AG60" s="42">
        <f t="shared" si="0"/>
        <v>2.4658281697664902E-2</v>
      </c>
      <c r="AH60" s="5"/>
      <c r="AI60">
        <v>1940</v>
      </c>
      <c r="AJ60" t="s">
        <v>94</v>
      </c>
      <c r="AK60" s="30">
        <v>87.44</v>
      </c>
      <c r="AL60">
        <v>14.9049</v>
      </c>
      <c r="AM60" s="5">
        <f t="shared" si="3"/>
        <v>17.579411259660365</v>
      </c>
      <c r="AN60" s="5">
        <f t="shared" si="1"/>
        <v>3.2198135819019584E-2</v>
      </c>
      <c r="AP60"/>
      <c r="BA60"/>
      <c r="BB60" s="5"/>
      <c r="BE60" s="48"/>
      <c r="BI60" s="48"/>
      <c r="BM60" s="48"/>
      <c r="BQ60" s="48"/>
    </row>
    <row r="61" spans="1:69" ht="15.75" x14ac:dyDescent="0.25">
      <c r="A61" s="37" t="s">
        <v>115</v>
      </c>
      <c r="C61" s="1" t="s">
        <v>116</v>
      </c>
      <c r="X61" s="33"/>
      <c r="Y61" s="29"/>
      <c r="AB61">
        <v>1961</v>
      </c>
      <c r="AC61" t="s">
        <v>114</v>
      </c>
      <c r="AD61" s="32">
        <v>69.518900000000002</v>
      </c>
      <c r="AE61" s="7">
        <v>7.0127371999999999E-3</v>
      </c>
      <c r="AF61" s="7">
        <f t="shared" si="2"/>
        <v>6.0537456393328949E-3</v>
      </c>
      <c r="AG61" s="42">
        <f t="shared" si="0"/>
        <v>1.8700552694001886E-2</v>
      </c>
      <c r="AH61" s="5"/>
      <c r="AI61">
        <v>1940</v>
      </c>
      <c r="AJ61" t="s">
        <v>94</v>
      </c>
      <c r="AK61" s="30">
        <v>87.7</v>
      </c>
      <c r="AL61">
        <v>15.989100000000001</v>
      </c>
      <c r="AM61" s="5">
        <f t="shared" si="3"/>
        <v>18.839038209003352</v>
      </c>
      <c r="AN61" s="5">
        <f t="shared" si="1"/>
        <v>3.1770412266770305E-2</v>
      </c>
      <c r="AP61"/>
      <c r="BA61"/>
      <c r="BB61" s="5"/>
      <c r="BE61" s="48"/>
      <c r="BI61" s="48"/>
      <c r="BM61" s="48"/>
      <c r="BQ61" s="48"/>
    </row>
    <row r="62" spans="1:69" x14ac:dyDescent="0.25">
      <c r="A62" s="1" t="s">
        <v>117</v>
      </c>
      <c r="B62" s="3" t="s">
        <v>40</v>
      </c>
      <c r="C62" s="1" t="s">
        <v>118</v>
      </c>
      <c r="D62" s="4" t="s">
        <v>119</v>
      </c>
      <c r="E62" s="1" t="s">
        <v>120</v>
      </c>
      <c r="F62" s="8" t="s">
        <v>121</v>
      </c>
      <c r="G62" s="4" t="s">
        <v>122</v>
      </c>
      <c r="H62" s="8" t="s">
        <v>123</v>
      </c>
      <c r="I62" s="28" t="s">
        <v>124</v>
      </c>
      <c r="J62" s="28" t="s">
        <v>125</v>
      </c>
      <c r="K62" s="1" t="s">
        <v>126</v>
      </c>
      <c r="X62" s="33"/>
      <c r="Y62" s="29"/>
      <c r="AB62">
        <v>1961</v>
      </c>
      <c r="AC62" t="s">
        <v>114</v>
      </c>
      <c r="AD62" s="32">
        <v>69.812399999999997</v>
      </c>
      <c r="AE62" s="7">
        <v>7.3860387999999996E-3</v>
      </c>
      <c r="AF62" s="7">
        <f t="shared" si="2"/>
        <v>6.4497582568329055E-3</v>
      </c>
      <c r="AG62" s="42">
        <f t="shared" si="0"/>
        <v>1.6068999134059951E-2</v>
      </c>
      <c r="AH62" s="5"/>
      <c r="AI62">
        <v>1940</v>
      </c>
      <c r="AJ62" t="s">
        <v>94</v>
      </c>
      <c r="AK62" s="30">
        <v>87.89</v>
      </c>
      <c r="AL62">
        <v>16.733799999999999</v>
      </c>
      <c r="AM62" s="5">
        <f t="shared" si="3"/>
        <v>19.760115753981356</v>
      </c>
      <c r="AN62" s="5">
        <f t="shared" si="1"/>
        <v>3.270689593806575E-2</v>
      </c>
      <c r="AP62"/>
      <c r="BA62"/>
      <c r="BB62" s="5"/>
      <c r="BE62" s="48"/>
      <c r="BI62" s="48"/>
      <c r="BM62" s="48"/>
      <c r="BQ62" s="48"/>
    </row>
    <row r="63" spans="1:69" x14ac:dyDescent="0.25">
      <c r="A63" s="1">
        <v>86.718699999999998</v>
      </c>
      <c r="B63" s="5">
        <f>$Z$7*(1+$AF$5*(A63/$Z$6-1)+$AF$6*(A63/$Z$6-1)^2)</f>
        <v>14.089724632326826</v>
      </c>
      <c r="C63" s="2">
        <v>24.533580605951201</v>
      </c>
      <c r="D63" s="2">
        <f>0.02</f>
        <v>0.02</v>
      </c>
      <c r="E63" s="47">
        <f>Props(A63,B63,1,$B$7:$B$36)</f>
        <v>24.528080699753009</v>
      </c>
      <c r="F63" s="2">
        <f>C63-E63</f>
        <v>5.4999061981924058E-3</v>
      </c>
      <c r="G63" s="2">
        <f>ABS(F63)</f>
        <v>5.4999061981924058E-3</v>
      </c>
      <c r="H63" s="2">
        <f>F63/D63</f>
        <v>0.27499530990962029</v>
      </c>
      <c r="I63" s="5">
        <f>F63/C63</f>
        <v>2.2417869965781813E-4</v>
      </c>
      <c r="J63" s="5">
        <f>ABS(I63)</f>
        <v>2.2417869965781813E-4</v>
      </c>
      <c r="K63" s="6">
        <f>B63-Props(A63,C63,-1,$B$7:$B$36)</f>
        <v>0.31322982321115767</v>
      </c>
      <c r="L63" s="2"/>
      <c r="N63" s="47">
        <v>0.14000000000000001</v>
      </c>
      <c r="P63" s="1">
        <v>0.72</v>
      </c>
      <c r="R63" s="1">
        <v>0.15</v>
      </c>
      <c r="T63" s="1">
        <v>11.47</v>
      </c>
      <c r="V63" s="1">
        <v>0.12</v>
      </c>
      <c r="X63" s="33">
        <v>0.14000000000000001</v>
      </c>
      <c r="Y63" s="29"/>
      <c r="AB63">
        <v>1961</v>
      </c>
      <c r="AC63" t="s">
        <v>114</v>
      </c>
      <c r="AD63" s="32">
        <v>70.926199999999994</v>
      </c>
      <c r="AE63" s="7">
        <v>9.1192248000000007E-3</v>
      </c>
      <c r="AF63" s="7">
        <f t="shared" si="2"/>
        <v>8.1586099045756946E-3</v>
      </c>
      <c r="AG63" s="42">
        <f t="shared" si="0"/>
        <v>1.1096417528479173E-2</v>
      </c>
      <c r="AH63" s="5"/>
      <c r="AI63">
        <v>1940</v>
      </c>
      <c r="AJ63" t="s">
        <v>94</v>
      </c>
      <c r="AK63" s="30">
        <v>88.09</v>
      </c>
      <c r="AL63">
        <v>17.6204</v>
      </c>
      <c r="AM63" s="5">
        <f t="shared" si="3"/>
        <v>20.730201034025367</v>
      </c>
      <c r="AN63" s="5">
        <f t="shared" si="1"/>
        <v>3.1148252103880066E-2</v>
      </c>
      <c r="AP63"/>
      <c r="BA63"/>
      <c r="BB63" s="5"/>
      <c r="BE63" s="48"/>
      <c r="BI63" s="48"/>
      <c r="BM63" s="48"/>
      <c r="BQ63" s="48"/>
    </row>
    <row r="64" spans="1:69" x14ac:dyDescent="0.25">
      <c r="A64" s="1">
        <v>88.348799999999997</v>
      </c>
      <c r="B64" s="5">
        <f t="shared" ref="B64:B77" si="4">$Z$7*(1+$AF$5*(A64/$Z$6-1)+$AF$6*(A64/$Z$6-1)^2)</f>
        <v>21.986298145716944</v>
      </c>
      <c r="C64" s="2">
        <v>24.489549276113149</v>
      </c>
      <c r="D64" s="2">
        <f t="shared" ref="D64:D77" si="5">0.02</f>
        <v>0.02</v>
      </c>
      <c r="E64" s="47">
        <f>Props(A64,B64,1,$B$7:$B$36)</f>
        <v>24.471620444087538</v>
      </c>
      <c r="F64" s="2">
        <f t="shared" ref="F64:F77" si="6">C64-E64</f>
        <v>1.7928832025610575E-2</v>
      </c>
      <c r="G64" s="2">
        <f t="shared" ref="G64:G77" si="7">ABS(F64)</f>
        <v>1.7928832025610575E-2</v>
      </c>
      <c r="H64" s="2">
        <f t="shared" ref="H64:H77" si="8">F64/D64</f>
        <v>0.89644160128052874</v>
      </c>
      <c r="I64" s="5">
        <f t="shared" ref="I64:I77" si="9">F64/C64</f>
        <v>7.3210134753677039E-4</v>
      </c>
      <c r="J64" s="5">
        <f>ABS(I64)</f>
        <v>7.3210134753677039E-4</v>
      </c>
      <c r="K64" s="6">
        <f t="shared" ref="K64:K77" si="10">B64-Props(A64,C64,-1,$B$7:$B$36)</f>
        <v>1.0474208510203447</v>
      </c>
      <c r="L64" s="2"/>
      <c r="N64" s="47">
        <v>0.06</v>
      </c>
      <c r="P64" s="1">
        <v>0.26</v>
      </c>
      <c r="R64" s="1">
        <v>0.16</v>
      </c>
      <c r="T64" s="1">
        <v>2.19</v>
      </c>
      <c r="V64" s="1">
        <v>0.42</v>
      </c>
      <c r="X64" s="33">
        <v>1.46</v>
      </c>
      <c r="Y64" s="29"/>
      <c r="AB64">
        <v>1961</v>
      </c>
      <c r="AC64" t="s">
        <v>114</v>
      </c>
      <c r="AD64" s="32">
        <v>71.660499999999999</v>
      </c>
      <c r="AE64" s="7">
        <v>1.040444888E-2</v>
      </c>
      <c r="AF64" s="7">
        <f t="shared" si="2"/>
        <v>9.4817137541568439E-3</v>
      </c>
      <c r="AG64" s="42">
        <f t="shared" si="0"/>
        <v>7.8653118228395134E-3</v>
      </c>
      <c r="AH64" s="5"/>
      <c r="AI64">
        <v>1940</v>
      </c>
      <c r="AJ64" t="s">
        <v>94</v>
      </c>
      <c r="AK64" s="30">
        <v>88.33</v>
      </c>
      <c r="AL64">
        <v>18.588099999999997</v>
      </c>
      <c r="AM64" s="5">
        <f t="shared" si="3"/>
        <v>21.895020867302534</v>
      </c>
      <c r="AN64" s="5">
        <f t="shared" si="1"/>
        <v>3.1650283524439E-2</v>
      </c>
      <c r="AP64"/>
      <c r="BA64"/>
      <c r="BB64" s="5"/>
      <c r="BE64" s="48"/>
      <c r="BI64" s="48"/>
      <c r="BM64" s="48"/>
      <c r="BQ64" s="48"/>
    </row>
    <row r="65" spans="1:69" x14ac:dyDescent="0.25">
      <c r="A65" s="1">
        <v>93.569400000000002</v>
      </c>
      <c r="B65" s="5">
        <f t="shared" si="4"/>
        <v>47.519069700478056</v>
      </c>
      <c r="C65" s="2">
        <v>24.331499537867273</v>
      </c>
      <c r="D65" s="2">
        <f t="shared" si="5"/>
        <v>0.02</v>
      </c>
      <c r="E65" s="47">
        <f t="shared" ref="E65:E77" si="11">Props(A65,B65,1,$B$7:$B$36)</f>
        <v>24.29693582253903</v>
      </c>
      <c r="F65" s="2">
        <f t="shared" si="6"/>
        <v>3.4563715328243205E-2</v>
      </c>
      <c r="G65" s="2">
        <f t="shared" si="7"/>
        <v>3.4563715328243205E-2</v>
      </c>
      <c r="H65" s="2">
        <f t="shared" si="8"/>
        <v>1.7281857664121603</v>
      </c>
      <c r="I65" s="5">
        <f t="shared" si="9"/>
        <v>1.4205337108159515E-3</v>
      </c>
      <c r="J65" s="5">
        <f t="shared" ref="J65:J77" si="12">ABS(I65)</f>
        <v>1.4205337108159515E-3</v>
      </c>
      <c r="K65" s="6">
        <f t="shared" si="10"/>
        <v>2.1910102395415052</v>
      </c>
      <c r="L65" s="2"/>
      <c r="N65" s="47">
        <v>0.04</v>
      </c>
      <c r="P65" s="1">
        <v>0.76</v>
      </c>
      <c r="T65" s="1">
        <v>20.98</v>
      </c>
      <c r="V65" s="1">
        <v>2.31</v>
      </c>
      <c r="X65" s="33">
        <v>1.56</v>
      </c>
      <c r="Y65" s="29"/>
      <c r="AB65">
        <v>1961</v>
      </c>
      <c r="AC65" t="s">
        <v>114</v>
      </c>
      <c r="AD65" s="32">
        <v>72.364400000000003</v>
      </c>
      <c r="AE65" s="7">
        <v>1.1786998019999998E-2</v>
      </c>
      <c r="AF65" s="7">
        <f t="shared" si="2"/>
        <v>1.091348802998739E-2</v>
      </c>
      <c r="AG65" s="42">
        <f t="shared" si="0"/>
        <v>5.4919848592928505E-3</v>
      </c>
      <c r="AH65" s="5"/>
      <c r="AI65">
        <v>1940</v>
      </c>
      <c r="AJ65" t="s">
        <v>94</v>
      </c>
      <c r="AK65" s="30">
        <v>88.41</v>
      </c>
      <c r="AL65">
        <v>18.887</v>
      </c>
      <c r="AM65" s="5">
        <f t="shared" si="3"/>
        <v>22.283468083782601</v>
      </c>
      <c r="AN65" s="5">
        <f t="shared" si="1"/>
        <v>3.2339188309303268E-2</v>
      </c>
      <c r="AP65"/>
      <c r="BA65"/>
      <c r="BB65" s="5"/>
      <c r="BE65" s="48"/>
      <c r="BI65" s="48"/>
      <c r="BM65" s="48"/>
      <c r="BQ65" s="48"/>
    </row>
    <row r="66" spans="1:69" x14ac:dyDescent="0.25">
      <c r="A66" s="1">
        <v>94.849599999999995</v>
      </c>
      <c r="B66" s="5">
        <f t="shared" si="4"/>
        <v>53.836783668923601</v>
      </c>
      <c r="C66" s="2">
        <v>24.297079799725573</v>
      </c>
      <c r="D66" s="2">
        <f t="shared" si="5"/>
        <v>0.02</v>
      </c>
      <c r="E66" s="47">
        <f t="shared" si="11"/>
        <v>24.255391444575579</v>
      </c>
      <c r="F66" s="2">
        <f t="shared" si="6"/>
        <v>4.1688355149993583E-2</v>
      </c>
      <c r="G66" s="2">
        <f t="shared" si="7"/>
        <v>4.1688355149993583E-2</v>
      </c>
      <c r="H66" s="2">
        <f t="shared" si="8"/>
        <v>2.0844177574996792</v>
      </c>
      <c r="I66" s="5">
        <f t="shared" si="9"/>
        <v>1.7157763605182067E-3</v>
      </c>
      <c r="J66" s="5">
        <f t="shared" si="12"/>
        <v>1.7157763605182067E-3</v>
      </c>
      <c r="K66" s="6">
        <f t="shared" si="10"/>
        <v>2.6914317002748973</v>
      </c>
      <c r="L66" s="2"/>
      <c r="N66" s="47">
        <v>0.3</v>
      </c>
      <c r="P66" s="1">
        <v>0.32</v>
      </c>
      <c r="T66" s="1">
        <v>15.17</v>
      </c>
      <c r="V66" s="1">
        <v>5.07</v>
      </c>
      <c r="X66" s="33">
        <v>2.21</v>
      </c>
      <c r="Y66" s="29"/>
      <c r="AB66">
        <v>1961</v>
      </c>
      <c r="AC66" t="s">
        <v>114</v>
      </c>
      <c r="AD66" s="32">
        <v>73.440100000000001</v>
      </c>
      <c r="AE66" s="7">
        <v>1.4209458759999998E-2</v>
      </c>
      <c r="AF66" s="7">
        <f t="shared" si="2"/>
        <v>1.3443521313758137E-2</v>
      </c>
      <c r="AG66" s="42">
        <f t="shared" si="0"/>
        <v>2.9055712731675637E-3</v>
      </c>
      <c r="AH66" s="5"/>
      <c r="AI66">
        <v>1940</v>
      </c>
      <c r="AJ66" t="s">
        <v>94</v>
      </c>
      <c r="AK66" s="30">
        <v>88.68</v>
      </c>
      <c r="AL66">
        <v>20.092700000000001</v>
      </c>
      <c r="AM66" s="5">
        <f t="shared" si="3"/>
        <v>23.595119517885276</v>
      </c>
      <c r="AN66" s="5">
        <f t="shared" si="1"/>
        <v>3.0385034162943272E-2</v>
      </c>
      <c r="AP66"/>
      <c r="BA66"/>
      <c r="BB66" s="5"/>
      <c r="BE66" s="48"/>
      <c r="BI66" s="48"/>
      <c r="BM66" s="48"/>
      <c r="BQ66" s="48"/>
    </row>
    <row r="67" spans="1:69" x14ac:dyDescent="0.25">
      <c r="A67" s="1">
        <v>95.7697</v>
      </c>
      <c r="B67" s="5">
        <f t="shared" si="4"/>
        <v>58.391180080391372</v>
      </c>
      <c r="C67" s="2">
        <v>24.267641232136139</v>
      </c>
      <c r="D67" s="2">
        <f t="shared" si="5"/>
        <v>0.02</v>
      </c>
      <c r="E67" s="47">
        <f t="shared" si="11"/>
        <v>24.225820857202073</v>
      </c>
      <c r="F67" s="2">
        <f t="shared" si="6"/>
        <v>4.1820374934065541E-2</v>
      </c>
      <c r="G67" s="2">
        <f t="shared" si="7"/>
        <v>4.1820374934065541E-2</v>
      </c>
      <c r="H67" s="2">
        <f t="shared" si="8"/>
        <v>2.091018746703277</v>
      </c>
      <c r="I67" s="5">
        <f t="shared" si="9"/>
        <v>1.7232978901420958E-3</v>
      </c>
      <c r="J67" s="5">
        <f t="shared" si="12"/>
        <v>1.7232978901420958E-3</v>
      </c>
      <c r="K67" s="6">
        <f t="shared" si="10"/>
        <v>2.7379393647924388</v>
      </c>
      <c r="L67" s="2"/>
      <c r="N67" s="47">
        <v>0.11</v>
      </c>
      <c r="P67" s="2">
        <v>0.14000000000000001</v>
      </c>
      <c r="T67" s="1">
        <v>30.77</v>
      </c>
      <c r="V67" s="1">
        <v>1.9</v>
      </c>
      <c r="X67" s="33">
        <v>0.98</v>
      </c>
      <c r="Y67" s="29"/>
      <c r="AB67">
        <v>1961</v>
      </c>
      <c r="AC67" t="s">
        <v>114</v>
      </c>
      <c r="AD67" s="32">
        <v>73.881699999999995</v>
      </c>
      <c r="AE67" s="7">
        <v>1.533203E-2</v>
      </c>
      <c r="AF67" s="7">
        <f t="shared" si="2"/>
        <v>1.4612348193400746E-2</v>
      </c>
      <c r="AG67" s="42">
        <f t="shared" si="0"/>
        <v>2.2033410571407714E-3</v>
      </c>
      <c r="AH67" s="5"/>
      <c r="AI67">
        <v>1962</v>
      </c>
      <c r="AJ67" t="s">
        <v>127</v>
      </c>
      <c r="AK67" s="30">
        <v>83.817300000000003</v>
      </c>
      <c r="AL67">
        <v>6.8901000000000004E-2</v>
      </c>
      <c r="AM67" s="5">
        <f t="shared" si="3"/>
        <v>0.12401781239439798</v>
      </c>
      <c r="AN67" s="5">
        <f t="shared" si="1"/>
        <v>0.63990740427304571</v>
      </c>
      <c r="AP67"/>
      <c r="BA67"/>
      <c r="BB67" s="5"/>
      <c r="BE67" s="48"/>
      <c r="BI67" s="48"/>
      <c r="BM67" s="48"/>
      <c r="BQ67" s="48"/>
    </row>
    <row r="68" spans="1:69" x14ac:dyDescent="0.25">
      <c r="A68" s="1">
        <v>96.849800000000002</v>
      </c>
      <c r="B68" s="5">
        <f t="shared" si="4"/>
        <v>63.752238254121934</v>
      </c>
      <c r="C68" s="2">
        <v>24.233949920629758</v>
      </c>
      <c r="D68" s="2">
        <f t="shared" si="5"/>
        <v>0.02</v>
      </c>
      <c r="E68" s="47">
        <f t="shared" si="11"/>
        <v>24.191404557153341</v>
      </c>
      <c r="F68" s="2">
        <f t="shared" si="6"/>
        <v>4.2545363476417464E-2</v>
      </c>
      <c r="G68" s="2">
        <f t="shared" si="7"/>
        <v>4.2545363476417464E-2</v>
      </c>
      <c r="H68" s="2">
        <f t="shared" si="8"/>
        <v>2.1272681738208732</v>
      </c>
      <c r="I68" s="5">
        <f t="shared" si="9"/>
        <v>1.755609944551369E-3</v>
      </c>
      <c r="J68" s="5">
        <f t="shared" si="12"/>
        <v>1.755609944551369E-3</v>
      </c>
      <c r="K68" s="6">
        <f t="shared" si="10"/>
        <v>2.8304064028661173</v>
      </c>
      <c r="L68" s="2"/>
      <c r="N68" s="47">
        <v>0.06</v>
      </c>
      <c r="P68" s="31"/>
      <c r="T68" s="1">
        <v>9.2799999999999994</v>
      </c>
      <c r="V68" s="1">
        <v>0.31</v>
      </c>
      <c r="X68" s="33">
        <v>0.49</v>
      </c>
      <c r="Y68" s="29"/>
      <c r="AB68">
        <v>1961</v>
      </c>
      <c r="AC68" t="s">
        <v>114</v>
      </c>
      <c r="AD68" s="32">
        <v>75.309700000000007</v>
      </c>
      <c r="AE68" s="7">
        <v>1.944768014E-2</v>
      </c>
      <c r="AF68" s="7">
        <f t="shared" si="2"/>
        <v>1.896741254044304E-2</v>
      </c>
      <c r="AG68" s="42">
        <f t="shared" si="0"/>
        <v>6.0986115431495671E-4</v>
      </c>
      <c r="AH68" s="5"/>
      <c r="AI68">
        <v>1962</v>
      </c>
      <c r="AJ68" t="s">
        <v>127</v>
      </c>
      <c r="AK68" s="30">
        <v>85.540499999999994</v>
      </c>
      <c r="AL68">
        <v>7.0309399999999993</v>
      </c>
      <c r="AM68" s="5">
        <f t="shared" si="3"/>
        <v>8.4047382110270696</v>
      </c>
      <c r="AN68" s="5">
        <f t="shared" si="1"/>
        <v>3.8178521804966198E-2</v>
      </c>
      <c r="AP68"/>
      <c r="BA68"/>
      <c r="BB68" s="5"/>
      <c r="BE68" s="48"/>
      <c r="BI68" s="48"/>
      <c r="BM68" s="48"/>
      <c r="BQ68" s="48"/>
    </row>
    <row r="69" spans="1:69" x14ac:dyDescent="0.25">
      <c r="A69" s="1">
        <v>98.399900000000002</v>
      </c>
      <c r="B69" s="5">
        <f t="shared" si="4"/>
        <v>71.473835114902258</v>
      </c>
      <c r="C69" s="2">
        <v>24.190010992035848</v>
      </c>
      <c r="D69" s="2">
        <f t="shared" si="5"/>
        <v>0.02</v>
      </c>
      <c r="E69" s="47">
        <f t="shared" si="11"/>
        <v>24.142550787637759</v>
      </c>
      <c r="F69" s="2">
        <f t="shared" si="6"/>
        <v>4.7460204398088734E-2</v>
      </c>
      <c r="G69" s="2">
        <f t="shared" si="7"/>
        <v>4.7460204398088734E-2</v>
      </c>
      <c r="H69" s="2">
        <f t="shared" si="8"/>
        <v>2.3730102199044367</v>
      </c>
      <c r="I69" s="5">
        <f t="shared" si="9"/>
        <v>1.9619753134347152E-3</v>
      </c>
      <c r="J69" s="5">
        <f t="shared" si="12"/>
        <v>1.9619753134347152E-3</v>
      </c>
      <c r="K69" s="6">
        <f t="shared" si="10"/>
        <v>3.2267957722215073</v>
      </c>
      <c r="L69" s="2"/>
      <c r="N69" s="47">
        <v>0.12</v>
      </c>
      <c r="P69" s="31"/>
      <c r="V69" s="1">
        <v>0.57999999999999996</v>
      </c>
      <c r="X69" s="33">
        <v>2.27</v>
      </c>
      <c r="Y69" s="29"/>
      <c r="AB69">
        <v>1961</v>
      </c>
      <c r="AC69" t="s">
        <v>114</v>
      </c>
      <c r="AD69" s="32">
        <v>75.325999999999993</v>
      </c>
      <c r="AE69" s="7">
        <v>1.9495676059999998E-2</v>
      </c>
      <c r="AF69" s="7">
        <f t="shared" si="2"/>
        <v>1.9022520881381275E-2</v>
      </c>
      <c r="AG69" s="42">
        <f t="shared" si="0"/>
        <v>5.8902075152205129E-4</v>
      </c>
      <c r="AH69" s="5"/>
      <c r="AI69">
        <v>1962</v>
      </c>
      <c r="AJ69" t="s">
        <v>127</v>
      </c>
      <c r="AK69" s="30">
        <v>87.466800000000006</v>
      </c>
      <c r="AL69">
        <v>14.9414</v>
      </c>
      <c r="AM69" s="5">
        <f t="shared" si="3"/>
        <v>17.709207265946077</v>
      </c>
      <c r="AN69" s="5">
        <f t="shared" si="1"/>
        <v>3.4315403121734242E-2</v>
      </c>
      <c r="AP69"/>
      <c r="BA69"/>
      <c r="BB69" s="5"/>
      <c r="BE69" s="48"/>
      <c r="BI69" s="48"/>
      <c r="BM69" s="48"/>
      <c r="BQ69" s="48"/>
    </row>
    <row r="70" spans="1:69" x14ac:dyDescent="0.25">
      <c r="A70" s="1">
        <v>100.4101</v>
      </c>
      <c r="B70" s="5">
        <f t="shared" si="4"/>
        <v>81.535980484100108</v>
      </c>
      <c r="C70" s="2">
        <v>24.128932206687047</v>
      </c>
      <c r="D70" s="2">
        <f t="shared" si="5"/>
        <v>0.02</v>
      </c>
      <c r="E70" s="47">
        <f t="shared" si="11"/>
        <v>24.080097454884598</v>
      </c>
      <c r="F70" s="2">
        <f t="shared" si="6"/>
        <v>4.8834751802449006E-2</v>
      </c>
      <c r="G70" s="2">
        <f t="shared" si="7"/>
        <v>4.8834751802449006E-2</v>
      </c>
      <c r="H70" s="2">
        <f t="shared" si="8"/>
        <v>2.4417375901224503</v>
      </c>
      <c r="I70" s="5">
        <f t="shared" si="9"/>
        <v>2.0239085337110372E-3</v>
      </c>
      <c r="J70" s="5">
        <f t="shared" si="12"/>
        <v>2.0239085337110372E-3</v>
      </c>
      <c r="K70" s="6">
        <f t="shared" si="10"/>
        <v>3.4162277612751097</v>
      </c>
      <c r="L70" s="2"/>
      <c r="N70" s="47">
        <v>0.13</v>
      </c>
      <c r="P70" s="31"/>
      <c r="X70" s="33">
        <v>2.4500000000000002</v>
      </c>
      <c r="Y70" s="29"/>
      <c r="AB70">
        <v>1961</v>
      </c>
      <c r="AC70" t="s">
        <v>114</v>
      </c>
      <c r="AD70" s="32">
        <v>76.900099999999995</v>
      </c>
      <c r="AE70" s="7">
        <v>2.509653328E-2</v>
      </c>
      <c r="AF70" s="7">
        <f t="shared" si="2"/>
        <v>2.4973005266980038E-2</v>
      </c>
      <c r="AG70" s="42">
        <f t="shared" si="0"/>
        <v>2.4227212195582405E-5</v>
      </c>
      <c r="AH70" s="5"/>
      <c r="AI70">
        <v>1962</v>
      </c>
      <c r="AJ70" t="s">
        <v>127</v>
      </c>
      <c r="AK70" s="30">
        <v>89.118899999999996</v>
      </c>
      <c r="AL70">
        <v>21.791</v>
      </c>
      <c r="AM70" s="5">
        <f t="shared" si="3"/>
        <v>25.729395802701134</v>
      </c>
      <c r="AN70" s="5">
        <f t="shared" si="1"/>
        <v>3.2665130565803287E-2</v>
      </c>
      <c r="AP70"/>
      <c r="BA70"/>
      <c r="BB70" s="5"/>
      <c r="BE70" s="48"/>
      <c r="BI70" s="48"/>
      <c r="BM70" s="48"/>
      <c r="BQ70" s="48"/>
    </row>
    <row r="71" spans="1:69" x14ac:dyDescent="0.25">
      <c r="A71" s="1">
        <v>111.9913</v>
      </c>
      <c r="B71" s="5">
        <f t="shared" si="4"/>
        <v>140.5756748201272</v>
      </c>
      <c r="C71" s="2">
        <v>23.77411564329271</v>
      </c>
      <c r="D71" s="2">
        <f t="shared" si="5"/>
        <v>0.02</v>
      </c>
      <c r="E71" s="47">
        <f t="shared" si="11"/>
        <v>23.737513488689423</v>
      </c>
      <c r="F71" s="2">
        <f t="shared" si="6"/>
        <v>3.6602154603286863E-2</v>
      </c>
      <c r="G71" s="2">
        <f t="shared" si="7"/>
        <v>3.6602154603286863E-2</v>
      </c>
      <c r="H71" s="2">
        <f t="shared" si="8"/>
        <v>1.8301077301643431</v>
      </c>
      <c r="I71" s="5">
        <f t="shared" si="9"/>
        <v>1.5395800690324846E-3</v>
      </c>
      <c r="J71" s="5">
        <f t="shared" si="12"/>
        <v>1.5395800690324846E-3</v>
      </c>
      <c r="K71" s="6">
        <f t="shared" si="10"/>
        <v>2.9867508157575742</v>
      </c>
      <c r="L71" s="2"/>
      <c r="N71" s="47">
        <v>0.97</v>
      </c>
      <c r="P71" s="31"/>
      <c r="X71" s="33"/>
      <c r="Y71" s="29"/>
      <c r="AB71">
        <v>1961</v>
      </c>
      <c r="AC71" t="s">
        <v>114</v>
      </c>
      <c r="AD71" s="32">
        <v>76.956100000000006</v>
      </c>
      <c r="AE71" s="7">
        <v>2.5308515260000001E-2</v>
      </c>
      <c r="AF71" s="7">
        <f t="shared" si="2"/>
        <v>2.5208692387049623E-2</v>
      </c>
      <c r="AG71" s="42">
        <f t="shared" si="0"/>
        <v>1.5557033766114813E-5</v>
      </c>
      <c r="AH71" s="5"/>
      <c r="AI71">
        <v>1962</v>
      </c>
      <c r="AJ71" t="s">
        <v>127</v>
      </c>
      <c r="AK71" s="30">
        <v>93.572299999999998</v>
      </c>
      <c r="AL71">
        <v>40.570500000000003</v>
      </c>
      <c r="AM71" s="5">
        <f t="shared" si="3"/>
        <v>47.533355867128009</v>
      </c>
      <c r="AN71" s="5">
        <f t="shared" si="1"/>
        <v>2.945466518142402E-2</v>
      </c>
      <c r="AP71"/>
      <c r="BA71"/>
      <c r="BB71" s="5"/>
      <c r="BE71" s="48"/>
      <c r="BI71" s="48"/>
      <c r="BM71" s="48"/>
      <c r="BQ71" s="48"/>
    </row>
    <row r="72" spans="1:69" x14ac:dyDescent="0.25">
      <c r="A72" s="1">
        <v>113.9114</v>
      </c>
      <c r="B72" s="5">
        <f t="shared" si="4"/>
        <v>150.54027426537667</v>
      </c>
      <c r="C72" s="2">
        <v>23.722960460576033</v>
      </c>
      <c r="D72" s="2">
        <f t="shared" si="5"/>
        <v>0.02</v>
      </c>
      <c r="E72" s="47">
        <f t="shared" si="11"/>
        <v>23.683194680625675</v>
      </c>
      <c r="F72" s="2">
        <f t="shared" si="6"/>
        <v>3.9765779950357683E-2</v>
      </c>
      <c r="G72" s="2">
        <f t="shared" si="7"/>
        <v>3.9765779950357683E-2</v>
      </c>
      <c r="H72" s="2">
        <f t="shared" si="8"/>
        <v>1.9882889975178841</v>
      </c>
      <c r="I72" s="5">
        <f t="shared" si="9"/>
        <v>1.6762570597561963E-3</v>
      </c>
      <c r="J72" s="5">
        <f t="shared" si="12"/>
        <v>1.6762570597561963E-3</v>
      </c>
      <c r="K72" s="6">
        <f t="shared" si="10"/>
        <v>3.3189286284028299</v>
      </c>
      <c r="L72" s="2"/>
      <c r="N72" s="47">
        <v>0.08</v>
      </c>
      <c r="P72" s="31"/>
      <c r="X72" s="33"/>
      <c r="Y72" s="29"/>
      <c r="AB72">
        <v>1961</v>
      </c>
      <c r="AC72" t="s">
        <v>114</v>
      </c>
      <c r="AD72" s="32">
        <v>77.131100000000004</v>
      </c>
      <c r="AE72" s="7">
        <v>2.5988457459999999E-2</v>
      </c>
      <c r="AF72" s="7">
        <f t="shared" si="2"/>
        <v>2.5956351026169652E-2</v>
      </c>
      <c r="AG72" s="42">
        <f t="shared" si="0"/>
        <v>1.5262410625499213E-6</v>
      </c>
      <c r="AH72" s="5"/>
      <c r="AI72">
        <v>1962</v>
      </c>
      <c r="AJ72" t="s">
        <v>127</v>
      </c>
      <c r="AK72" s="30">
        <v>98.157399999999996</v>
      </c>
      <c r="AL72">
        <v>60.537599999999998</v>
      </c>
      <c r="AM72" s="5">
        <f t="shared" si="3"/>
        <v>70.263702283475396</v>
      </c>
      <c r="AN72" s="5">
        <f t="shared" si="1"/>
        <v>2.5812333404582586E-2</v>
      </c>
      <c r="AP72"/>
      <c r="BA72"/>
      <c r="BB72" s="5"/>
      <c r="BE72" s="48"/>
      <c r="BI72" s="48"/>
      <c r="BM72" s="48"/>
      <c r="BQ72" s="48"/>
    </row>
    <row r="73" spans="1:69" x14ac:dyDescent="0.25">
      <c r="A73" s="1">
        <v>116.68170000000001</v>
      </c>
      <c r="B73" s="5">
        <f t="shared" si="4"/>
        <v>165.00537933312779</v>
      </c>
      <c r="C73" s="2">
        <v>23.6403184901048</v>
      </c>
      <c r="D73" s="2">
        <f t="shared" si="5"/>
        <v>0.02</v>
      </c>
      <c r="E73" s="47">
        <f t="shared" si="11"/>
        <v>23.605914999322135</v>
      </c>
      <c r="F73" s="2">
        <f t="shared" si="6"/>
        <v>3.4403490782665358E-2</v>
      </c>
      <c r="G73" s="2">
        <f t="shared" si="7"/>
        <v>3.4403490782665358E-2</v>
      </c>
      <c r="H73" s="2">
        <f t="shared" si="8"/>
        <v>1.7201745391332679</v>
      </c>
      <c r="I73" s="5">
        <f t="shared" si="9"/>
        <v>1.4552888023511921E-3</v>
      </c>
      <c r="J73" s="5">
        <f t="shared" si="12"/>
        <v>1.4552888023511921E-3</v>
      </c>
      <c r="K73" s="6">
        <f t="shared" si="10"/>
        <v>2.9693259965436027</v>
      </c>
      <c r="L73" s="2"/>
      <c r="N73" s="47"/>
      <c r="P73" s="31"/>
      <c r="X73" s="33"/>
      <c r="Y73" s="29"/>
      <c r="AB73">
        <v>1961</v>
      </c>
      <c r="AC73" t="s">
        <v>114</v>
      </c>
      <c r="AD73" s="32">
        <v>78.186400000000006</v>
      </c>
      <c r="AE73" s="7">
        <v>3.066272678E-2</v>
      </c>
      <c r="AF73" s="7">
        <f t="shared" si="2"/>
        <v>3.0833878172191704E-2</v>
      </c>
      <c r="AG73" s="42">
        <f t="shared" si="0"/>
        <v>3.1155830025084751E-5</v>
      </c>
      <c r="AH73" s="5"/>
      <c r="AI73">
        <v>1962</v>
      </c>
      <c r="AJ73" t="s">
        <v>127</v>
      </c>
      <c r="AK73" s="30">
        <v>102.6144</v>
      </c>
      <c r="AL73">
        <v>80.464199999999991</v>
      </c>
      <c r="AM73" s="5">
        <f t="shared" si="3"/>
        <v>92.632822905973441</v>
      </c>
      <c r="AN73" s="5">
        <f t="shared" si="1"/>
        <v>2.2870595371090898E-2</v>
      </c>
      <c r="AP73"/>
      <c r="BA73"/>
      <c r="BB73" s="5"/>
      <c r="BE73" s="48"/>
      <c r="BI73" s="48"/>
      <c r="BM73" s="48"/>
      <c r="BQ73" s="48"/>
    </row>
    <row r="74" spans="1:69" x14ac:dyDescent="0.25">
      <c r="A74" s="1">
        <v>119.0919</v>
      </c>
      <c r="B74" s="5">
        <f t="shared" si="4"/>
        <v>177.67506055300646</v>
      </c>
      <c r="C74" s="2">
        <v>23.571903079714936</v>
      </c>
      <c r="D74" s="2">
        <f t="shared" si="5"/>
        <v>0.02</v>
      </c>
      <c r="E74" s="47">
        <f t="shared" si="11"/>
        <v>23.539676976239484</v>
      </c>
      <c r="F74" s="2">
        <f t="shared" si="6"/>
        <v>3.222610347545185E-2</v>
      </c>
      <c r="G74" s="2">
        <f t="shared" si="7"/>
        <v>3.222610347545185E-2</v>
      </c>
      <c r="H74" s="2">
        <f t="shared" si="8"/>
        <v>1.6113051737725925</v>
      </c>
      <c r="I74" s="5">
        <f t="shared" si="9"/>
        <v>1.3671405047980358E-3</v>
      </c>
      <c r="J74" s="5">
        <f t="shared" si="12"/>
        <v>1.3671405047980358E-3</v>
      </c>
      <c r="K74" s="6">
        <f t="shared" si="10"/>
        <v>2.8602267285407095</v>
      </c>
      <c r="L74" s="2"/>
      <c r="N74" s="47">
        <f>AVERAGE(N63:N72)</f>
        <v>0.20099999999999998</v>
      </c>
      <c r="P74" s="47">
        <f>AVERAGE(P63:P67)</f>
        <v>0.44000000000000006</v>
      </c>
      <c r="T74" s="2">
        <f>AVERAGE(T63:T68)</f>
        <v>14.976666666666667</v>
      </c>
      <c r="V74" s="2">
        <f>AVERAGE(V63:V69)</f>
        <v>1.53</v>
      </c>
      <c r="X74" s="2">
        <f>AVERAGE(X63:X70)</f>
        <v>1.4449999999999998</v>
      </c>
      <c r="Y74" s="29"/>
      <c r="AB74">
        <v>1961</v>
      </c>
      <c r="AC74" t="s">
        <v>114</v>
      </c>
      <c r="AD74" s="32">
        <v>79.553899999999999</v>
      </c>
      <c r="AE74" s="7">
        <v>3.7707461259999998E-2</v>
      </c>
      <c r="AF74" s="7">
        <f t="shared" si="2"/>
        <v>3.8150895006037182E-2</v>
      </c>
      <c r="AG74" s="42">
        <f t="shared" si="0"/>
        <v>1.3829385854012761E-4</v>
      </c>
      <c r="AH74" s="5"/>
      <c r="AI74">
        <v>1962</v>
      </c>
      <c r="AJ74" t="s">
        <v>127</v>
      </c>
      <c r="AK74" s="30">
        <v>106.8198</v>
      </c>
      <c r="AL74">
        <v>99.753399999999999</v>
      </c>
      <c r="AM74" s="5">
        <f t="shared" si="3"/>
        <v>113.9867100620838</v>
      </c>
      <c r="AN74" s="5">
        <f t="shared" si="1"/>
        <v>2.0358998305740814E-2</v>
      </c>
      <c r="AP74"/>
      <c r="BA74"/>
      <c r="BB74" s="5"/>
      <c r="BE74" s="48"/>
      <c r="BI74" s="48"/>
      <c r="BM74" s="48"/>
      <c r="BQ74" s="48"/>
    </row>
    <row r="75" spans="1:69" x14ac:dyDescent="0.25">
      <c r="A75" s="1">
        <v>120.33199999999999</v>
      </c>
      <c r="B75" s="5">
        <f t="shared" si="4"/>
        <v>184.22464224439838</v>
      </c>
      <c r="C75" s="2">
        <v>23.535975636982801</v>
      </c>
      <c r="D75" s="2">
        <f t="shared" si="5"/>
        <v>0.02</v>
      </c>
      <c r="E75" s="47">
        <f t="shared" si="11"/>
        <v>23.505941666084372</v>
      </c>
      <c r="F75" s="2">
        <f t="shared" si="6"/>
        <v>3.0033970898429629E-2</v>
      </c>
      <c r="G75" s="2">
        <f t="shared" si="7"/>
        <v>3.0033970898429629E-2</v>
      </c>
      <c r="H75" s="2">
        <f t="shared" si="8"/>
        <v>1.5016985449214815</v>
      </c>
      <c r="I75" s="5">
        <f t="shared" si="9"/>
        <v>1.2760877799021992E-3</v>
      </c>
      <c r="J75" s="5">
        <f t="shared" si="12"/>
        <v>1.2760877799021992E-3</v>
      </c>
      <c r="K75" s="6">
        <f t="shared" si="10"/>
        <v>2.7040760287684407</v>
      </c>
      <c r="L75" s="2"/>
      <c r="N75" s="47"/>
      <c r="P75" s="31"/>
      <c r="X75" s="33"/>
      <c r="Y75" s="29"/>
      <c r="AB75">
        <v>1961</v>
      </c>
      <c r="AC75" t="s">
        <v>114</v>
      </c>
      <c r="AD75" s="32">
        <v>79.594399999999993</v>
      </c>
      <c r="AE75" s="7">
        <v>3.792877578E-2</v>
      </c>
      <c r="AF75" s="7">
        <f t="shared" si="2"/>
        <v>3.8385588140817252E-2</v>
      </c>
      <c r="AG75" s="42">
        <f t="shared" si="0"/>
        <v>1.4505678352793902E-4</v>
      </c>
      <c r="AH75" s="5"/>
      <c r="AI75">
        <v>1962</v>
      </c>
      <c r="AJ75" t="s">
        <v>127</v>
      </c>
      <c r="AK75" s="30">
        <v>109.9421</v>
      </c>
      <c r="AL75">
        <v>114.40900000000001</v>
      </c>
      <c r="AM75" s="5">
        <f t="shared" si="3"/>
        <v>129.99636031536667</v>
      </c>
      <c r="AN75" s="5">
        <f t="shared" si="1"/>
        <v>1.8562000069303732E-2</v>
      </c>
      <c r="AP75"/>
      <c r="BA75"/>
      <c r="BB75" s="5"/>
      <c r="BE75" s="48"/>
      <c r="BI75" s="48"/>
      <c r="BM75" s="48"/>
      <c r="BQ75" s="48"/>
    </row>
    <row r="76" spans="1:69" x14ac:dyDescent="0.25">
      <c r="A76" s="1">
        <v>122.3721</v>
      </c>
      <c r="B76" s="5">
        <f t="shared" si="4"/>
        <v>195.04488800337799</v>
      </c>
      <c r="C76" s="2">
        <v>23.475872446323748</v>
      </c>
      <c r="D76" s="2">
        <f t="shared" si="5"/>
        <v>0.02</v>
      </c>
      <c r="E76" s="47">
        <f t="shared" si="11"/>
        <v>23.45093539268581</v>
      </c>
      <c r="F76" s="2">
        <f t="shared" si="6"/>
        <v>2.4937053637938078E-2</v>
      </c>
      <c r="G76" s="2">
        <f t="shared" si="7"/>
        <v>2.4937053637938078E-2</v>
      </c>
      <c r="H76" s="2">
        <f t="shared" si="8"/>
        <v>1.2468526818969039</v>
      </c>
      <c r="I76" s="5">
        <f t="shared" si="9"/>
        <v>1.0622418270058009E-3</v>
      </c>
      <c r="J76" s="5">
        <f t="shared" si="12"/>
        <v>1.0622418270058009E-3</v>
      </c>
      <c r="K76" s="6">
        <f t="shared" si="10"/>
        <v>2.2983895438206616</v>
      </c>
      <c r="L76" s="2"/>
      <c r="N76" s="47"/>
      <c r="P76" s="31"/>
      <c r="X76" s="33"/>
      <c r="Y76" s="29"/>
      <c r="AB76">
        <v>1961</v>
      </c>
      <c r="AC76" t="s">
        <v>114</v>
      </c>
      <c r="AD76" s="32">
        <v>80.864999999999995</v>
      </c>
      <c r="AE76" s="7">
        <v>4.5697448719999999E-2</v>
      </c>
      <c r="AF76" s="7">
        <f t="shared" si="2"/>
        <v>4.62976160721148E-2</v>
      </c>
      <c r="AG76" s="42">
        <f t="shared" si="0"/>
        <v>1.724887701445643E-4</v>
      </c>
      <c r="AH76" s="5"/>
      <c r="AI76">
        <v>1962</v>
      </c>
      <c r="AJ76" t="s">
        <v>127</v>
      </c>
      <c r="AK76" s="30">
        <v>112.5453</v>
      </c>
      <c r="AL76">
        <v>126.81</v>
      </c>
      <c r="AM76" s="5">
        <f t="shared" si="3"/>
        <v>143.44558501415855</v>
      </c>
      <c r="AN76" s="5">
        <f t="shared" si="1"/>
        <v>1.7209535599671495E-2</v>
      </c>
      <c r="AP76"/>
      <c r="BA76"/>
      <c r="BB76" s="5"/>
      <c r="BE76" s="48"/>
      <c r="BI76" s="48"/>
      <c r="BM76" s="48"/>
      <c r="BQ76" s="48"/>
    </row>
    <row r="77" spans="1:69" x14ac:dyDescent="0.25">
      <c r="A77" s="1">
        <v>124.3523</v>
      </c>
      <c r="B77" s="5">
        <f t="shared" si="4"/>
        <v>205.60152806998323</v>
      </c>
      <c r="C77" s="2">
        <v>23.418875804642681</v>
      </c>
      <c r="D77" s="2">
        <f t="shared" si="5"/>
        <v>0.02</v>
      </c>
      <c r="E77" s="47">
        <f t="shared" si="11"/>
        <v>23.398110152275304</v>
      </c>
      <c r="F77" s="2">
        <f t="shared" si="6"/>
        <v>2.076565236737693E-2</v>
      </c>
      <c r="G77" s="2">
        <f t="shared" si="7"/>
        <v>2.076565236737693E-2</v>
      </c>
      <c r="H77" s="2">
        <f t="shared" si="8"/>
        <v>1.0382826183688465</v>
      </c>
      <c r="I77" s="5">
        <f t="shared" si="9"/>
        <v>8.8670577275362802E-4</v>
      </c>
      <c r="J77" s="5">
        <f t="shared" si="12"/>
        <v>8.8670577275362802E-4</v>
      </c>
      <c r="K77" s="6">
        <f t="shared" si="10"/>
        <v>1.9568101492610026</v>
      </c>
      <c r="L77" s="2"/>
      <c r="N77" s="47"/>
      <c r="P77" s="31"/>
      <c r="X77" s="33"/>
      <c r="Y77" s="29"/>
      <c r="AB77">
        <v>1961</v>
      </c>
      <c r="AC77" t="s">
        <v>114</v>
      </c>
      <c r="AD77" s="32">
        <v>82.278700000000001</v>
      </c>
      <c r="AE77" s="7">
        <v>5.5889915619999994E-2</v>
      </c>
      <c r="AF77" s="7">
        <f t="shared" si="2"/>
        <v>5.6395259340819397E-2</v>
      </c>
      <c r="AG77" s="42">
        <f t="shared" si="0"/>
        <v>8.1753591293647334E-5</v>
      </c>
      <c r="AH77" s="5"/>
      <c r="AI77">
        <v>1962</v>
      </c>
      <c r="AJ77" t="s">
        <v>127</v>
      </c>
      <c r="AK77" s="30">
        <v>115.1125</v>
      </c>
      <c r="AL77">
        <v>139.20500000000001</v>
      </c>
      <c r="AM77" s="5">
        <f t="shared" si="3"/>
        <v>156.79900480449487</v>
      </c>
      <c r="AN77" s="5">
        <f t="shared" si="1"/>
        <v>1.5974223009913111E-2</v>
      </c>
      <c r="AP77"/>
      <c r="BA77"/>
      <c r="BB77" s="5"/>
      <c r="BE77" s="48"/>
      <c r="BI77" s="48"/>
      <c r="BM77" s="48"/>
      <c r="BQ77" s="48"/>
    </row>
    <row r="78" spans="1:69" x14ac:dyDescent="0.25">
      <c r="I78" s="54">
        <f>AVERAGE(J63:J77)</f>
        <v>1.3880455743978332E-3</v>
      </c>
      <c r="J78" s="46" t="s">
        <v>128</v>
      </c>
      <c r="X78" s="33"/>
      <c r="Y78" s="29"/>
      <c r="AB78">
        <v>1961</v>
      </c>
      <c r="AC78" t="s">
        <v>114</v>
      </c>
      <c r="AD78" s="32">
        <v>82.572199999999995</v>
      </c>
      <c r="AE78" s="7">
        <v>5.8231049940000001E-2</v>
      </c>
      <c r="AF78" s="7">
        <f t="shared" si="2"/>
        <v>5.8667596730706727E-2</v>
      </c>
      <c r="AG78" s="42">
        <f t="shared" si="0"/>
        <v>5.6202076031597747E-5</v>
      </c>
      <c r="AH78" s="5"/>
      <c r="AI78">
        <v>1962</v>
      </c>
      <c r="AJ78" t="s">
        <v>127</v>
      </c>
      <c r="AK78" s="30">
        <v>117.6647</v>
      </c>
      <c r="AL78">
        <v>151.68600000000001</v>
      </c>
      <c r="AM78" s="5">
        <f t="shared" si="3"/>
        <v>170.16317621740964</v>
      </c>
      <c r="AN78" s="5">
        <f t="shared" si="1"/>
        <v>1.4838165247895191E-2</v>
      </c>
      <c r="AP78"/>
      <c r="BA78"/>
      <c r="BB78" s="5"/>
      <c r="BE78" s="48"/>
      <c r="BI78" s="48"/>
      <c r="BM78" s="48"/>
      <c r="BQ78" s="48"/>
    </row>
    <row r="79" spans="1:69" x14ac:dyDescent="0.25">
      <c r="I79" s="54">
        <f>AVERAGE(I63:I77)</f>
        <v>1.3880455743978332E-3</v>
      </c>
      <c r="J79" s="46" t="s">
        <v>129</v>
      </c>
      <c r="X79" s="33"/>
      <c r="Y79" s="29"/>
      <c r="AB79">
        <v>1961</v>
      </c>
      <c r="AC79" t="s">
        <v>114</v>
      </c>
      <c r="AD79" s="32">
        <v>83.621499999999997</v>
      </c>
      <c r="AE79" s="7">
        <v>6.7252949680000007E-2</v>
      </c>
      <c r="AF79" s="7">
        <f t="shared" si="2"/>
        <v>6.7294236127781085E-2</v>
      </c>
      <c r="AG79" s="42">
        <f t="shared" si="0"/>
        <v>3.7687069011275928E-7</v>
      </c>
      <c r="AH79" s="5"/>
      <c r="AI79">
        <v>1986</v>
      </c>
      <c r="AJ79" t="s">
        <v>130</v>
      </c>
      <c r="AK79" s="30">
        <v>174.47669999999999</v>
      </c>
      <c r="AL79">
        <v>463.7</v>
      </c>
      <c r="AM79" s="5">
        <f t="shared" si="3"/>
        <v>490.56483882446491</v>
      </c>
      <c r="AN79" s="5">
        <f t="shared" si="1"/>
        <v>3.3565590117932993E-3</v>
      </c>
      <c r="AP79"/>
      <c r="BA79"/>
      <c r="BB79" s="5"/>
      <c r="BE79" s="48"/>
      <c r="BI79" s="48"/>
      <c r="BM79" s="48"/>
      <c r="BQ79" s="48"/>
    </row>
    <row r="80" spans="1:69" x14ac:dyDescent="0.25">
      <c r="I80" s="35">
        <f>SUMSQ(H63:H77)/COUNT(H63:H77)</f>
        <v>3.0964803877825466</v>
      </c>
      <c r="J80" s="46" t="s">
        <v>131</v>
      </c>
      <c r="X80" s="33"/>
      <c r="Y80" s="29"/>
      <c r="AB80">
        <v>1961</v>
      </c>
      <c r="AC80" t="s">
        <v>114</v>
      </c>
      <c r="AD80" s="32">
        <v>83.626499999999993</v>
      </c>
      <c r="AE80" s="7">
        <v>6.7288946619999984E-2</v>
      </c>
      <c r="AF80" s="7">
        <f t="shared" si="2"/>
        <v>6.7337231129709255E-2</v>
      </c>
      <c r="AG80" s="42">
        <f t="shared" si="0"/>
        <v>5.149062843788651E-7</v>
      </c>
      <c r="AH80" s="5"/>
      <c r="AI80">
        <v>1971</v>
      </c>
      <c r="AJ80" t="s">
        <v>132</v>
      </c>
      <c r="AK80" s="30">
        <v>83.819100000000006</v>
      </c>
      <c r="AL80">
        <v>6.8899999999999989E-2</v>
      </c>
      <c r="AM80" s="5">
        <f t="shared" si="3"/>
        <v>0.13264653713333421</v>
      </c>
      <c r="AN80" s="5">
        <f t="shared" si="1"/>
        <v>0.85600194566736265</v>
      </c>
      <c r="AP80"/>
      <c r="BA80"/>
      <c r="BB80" s="5"/>
      <c r="BE80" s="48"/>
      <c r="BI80" s="48"/>
      <c r="BM80" s="48"/>
      <c r="BQ80" s="48"/>
    </row>
    <row r="81" spans="1:69" x14ac:dyDescent="0.25">
      <c r="A81"/>
      <c r="C81" s="3"/>
      <c r="X81" s="33"/>
      <c r="Y81" s="29"/>
      <c r="AB81">
        <v>1951</v>
      </c>
      <c r="AC81" t="s">
        <v>133</v>
      </c>
      <c r="AD81" s="32">
        <v>69.728399999999993</v>
      </c>
      <c r="AE81" s="7">
        <v>7.6926794000000001E-3</v>
      </c>
      <c r="AF81" s="7">
        <f t="shared" ref="AF81:AF144" si="13">$Z$7*EXP($AC$5*(AD81-$Z$6)*((AD81-$AC$6)/$AC$7)^2)</f>
        <v>6.3342329711377609E-3</v>
      </c>
      <c r="AG81" s="42">
        <f t="shared" ref="AG81:AG144" si="14">((AE81-AF81)/AE81)^2</f>
        <v>3.118385242644816E-2</v>
      </c>
      <c r="AH81" s="5"/>
      <c r="AI81">
        <v>1971</v>
      </c>
      <c r="AJ81" t="s">
        <v>132</v>
      </c>
      <c r="AK81" s="30">
        <v>97.804900000000004</v>
      </c>
      <c r="AL81">
        <v>58.664000000000001</v>
      </c>
      <c r="AM81" s="5">
        <f t="shared" si="3"/>
        <v>68.506068276756267</v>
      </c>
      <c r="AN81" s="5">
        <f t="shared" ref="AN81:AN144" si="15">((AL81-AM81)/AL81)^2</f>
        <v>2.8146824358696594E-2</v>
      </c>
      <c r="AP81"/>
      <c r="BA81"/>
      <c r="BB81" s="5"/>
      <c r="BE81" s="48"/>
      <c r="BI81" s="48"/>
      <c r="BM81" s="48"/>
      <c r="BQ81" s="48"/>
    </row>
    <row r="82" spans="1:69" ht="15.75" x14ac:dyDescent="0.25">
      <c r="A82" s="37" t="s">
        <v>134</v>
      </c>
      <c r="C82" s="1" t="s">
        <v>116</v>
      </c>
      <c r="X82" s="33"/>
      <c r="Y82" s="29"/>
      <c r="AB82">
        <v>1951</v>
      </c>
      <c r="AC82" t="s">
        <v>133</v>
      </c>
      <c r="AD82" s="32">
        <v>71.794399999999996</v>
      </c>
      <c r="AE82" s="7">
        <v>1.1132386999999999E-2</v>
      </c>
      <c r="AF82" s="7">
        <f t="shared" si="13"/>
        <v>9.7413069722617606E-3</v>
      </c>
      <c r="AG82" s="42">
        <f t="shared" si="14"/>
        <v>1.5614484096111153E-2</v>
      </c>
      <c r="AH82" s="5"/>
      <c r="AI82">
        <v>1971</v>
      </c>
      <c r="AJ82" t="s">
        <v>132</v>
      </c>
      <c r="AK82" s="30">
        <v>97.805899999999994</v>
      </c>
      <c r="AL82">
        <v>58.676000000000002</v>
      </c>
      <c r="AM82" s="5">
        <f t="shared" ref="AM82:AM145" si="16">$Z$7*(1+$AF$5*(AK82/$Z$6-1)+$AF$6*(AK82/$Z$6-1)^2)</f>
        <v>68.511052084259774</v>
      </c>
      <c r="AN82" s="5">
        <f t="shared" si="15"/>
        <v>2.8095212973115062E-2</v>
      </c>
      <c r="AP82"/>
      <c r="BA82"/>
      <c r="BB82" s="5"/>
      <c r="BE82" s="48"/>
      <c r="BI82" s="48"/>
      <c r="BM82" s="48"/>
      <c r="BQ82" s="48"/>
    </row>
    <row r="83" spans="1:69" x14ac:dyDescent="0.25">
      <c r="A83" s="1" t="s">
        <v>117</v>
      </c>
      <c r="B83" s="3" t="s">
        <v>40</v>
      </c>
      <c r="C83" s="1" t="s">
        <v>118</v>
      </c>
      <c r="D83" s="4" t="s">
        <v>119</v>
      </c>
      <c r="E83" s="1" t="s">
        <v>120</v>
      </c>
      <c r="F83" s="8" t="s">
        <v>121</v>
      </c>
      <c r="G83" s="4" t="s">
        <v>122</v>
      </c>
      <c r="H83" s="8" t="s">
        <v>123</v>
      </c>
      <c r="I83" s="28" t="s">
        <v>124</v>
      </c>
      <c r="J83" s="28" t="s">
        <v>125</v>
      </c>
      <c r="K83" s="1" t="s">
        <v>126</v>
      </c>
      <c r="X83" s="33"/>
      <c r="Y83" s="29"/>
      <c r="AB83">
        <v>1951</v>
      </c>
      <c r="AC83" t="s">
        <v>133</v>
      </c>
      <c r="AD83" s="32">
        <v>73.847999999999999</v>
      </c>
      <c r="AE83" s="7">
        <v>1.5798657000000001E-2</v>
      </c>
      <c r="AF83" s="7">
        <f t="shared" si="13"/>
        <v>1.4520334053141654E-2</v>
      </c>
      <c r="AG83" s="42">
        <f t="shared" si="14"/>
        <v>6.5469772092314801E-3</v>
      </c>
      <c r="AH83" s="5"/>
      <c r="AI83">
        <v>1971</v>
      </c>
      <c r="AJ83" t="s">
        <v>132</v>
      </c>
      <c r="AK83" s="30">
        <v>105.28959999999999</v>
      </c>
      <c r="AL83">
        <v>92.308000000000007</v>
      </c>
      <c r="AM83" s="5">
        <f t="shared" si="16"/>
        <v>106.18895327379911</v>
      </c>
      <c r="AN83" s="5">
        <f t="shared" si="15"/>
        <v>2.2613089509990629E-2</v>
      </c>
      <c r="AP83"/>
      <c r="BA83"/>
      <c r="BB83" s="5"/>
      <c r="BE83" s="48"/>
      <c r="BI83" s="48"/>
      <c r="BM83" s="48"/>
      <c r="BQ83" s="48"/>
    </row>
    <row r="84" spans="1:69" x14ac:dyDescent="0.25">
      <c r="A84" s="1">
        <v>7.9555999999999996</v>
      </c>
      <c r="B84" s="7">
        <f>$Z$7*EXP($AC$5*(A84-$Z$6)*((A84-$AC$6)/$AC$7)^2)</f>
        <v>4.3838184321452491E-16</v>
      </c>
      <c r="C84" s="2">
        <v>22.539420159999999</v>
      </c>
      <c r="D84" s="2">
        <f t="shared" ref="D84:D120" si="17">0.02</f>
        <v>0.02</v>
      </c>
      <c r="E84" s="47">
        <f>Props(A84,B84,1,$B$7:$B$36)</f>
        <v>22.504685401486942</v>
      </c>
      <c r="F84" s="2">
        <f>C84-E84</f>
        <v>3.4734758513057074E-2</v>
      </c>
      <c r="G84" s="2">
        <f>ABS(F84)</f>
        <v>3.4734758513057074E-2</v>
      </c>
      <c r="H84" s="2">
        <f>F84/D84</f>
        <v>1.7367379256528537</v>
      </c>
      <c r="I84" s="5">
        <f>F84/C84</f>
        <v>1.5410670845339561E-3</v>
      </c>
      <c r="J84" s="5">
        <f>ABS(I84)</f>
        <v>1.5410670845339561E-3</v>
      </c>
      <c r="K84" s="6">
        <f t="shared" ref="K84:K98" si="18">B84-Props(A84,C84,-1,$B$7:$B$36)</f>
        <v>4.3946111746889054</v>
      </c>
      <c r="X84" s="33"/>
      <c r="Y84" s="29"/>
      <c r="AB84">
        <v>1951</v>
      </c>
      <c r="AC84" t="s">
        <v>133</v>
      </c>
      <c r="AD84" s="32">
        <v>75.891099999999994</v>
      </c>
      <c r="AE84" s="7">
        <v>2.2011462199999998E-2</v>
      </c>
      <c r="AF84" s="7">
        <f t="shared" si="13"/>
        <v>2.1013177328851336E-2</v>
      </c>
      <c r="AG84" s="42">
        <f t="shared" si="14"/>
        <v>2.0568905952584276E-3</v>
      </c>
      <c r="AH84" s="5"/>
      <c r="AI84">
        <v>1971</v>
      </c>
      <c r="AJ84" t="s">
        <v>132</v>
      </c>
      <c r="AK84" s="30">
        <v>105.2916</v>
      </c>
      <c r="AL84">
        <v>92.34</v>
      </c>
      <c r="AM84" s="5">
        <f t="shared" si="16"/>
        <v>106.19912432101178</v>
      </c>
      <c r="AN84" s="5">
        <f t="shared" si="15"/>
        <v>2.2526402546059112E-2</v>
      </c>
      <c r="AP84"/>
      <c r="BA84"/>
      <c r="BB84" s="5"/>
      <c r="BE84" s="48"/>
      <c r="BI84" s="48"/>
      <c r="BM84" s="48"/>
      <c r="BQ84" s="48"/>
    </row>
    <row r="85" spans="1:69" x14ac:dyDescent="0.25">
      <c r="A85" s="1">
        <v>9.9124999999999996</v>
      </c>
      <c r="B85" s="7">
        <f t="shared" ref="B85:B120" si="19">$Z$7*EXP($AC$5*(A85-$Z$6)*((A85-$AC$6)/$AC$7)^2)</f>
        <v>2.1520088537971522E-15</v>
      </c>
      <c r="C85" s="2">
        <v>22.54871648</v>
      </c>
      <c r="D85" s="2">
        <f t="shared" si="17"/>
        <v>0.02</v>
      </c>
      <c r="E85" s="47">
        <f>Props(A85,B85,1,$B$7:$B$36)</f>
        <v>22.509172179866994</v>
      </c>
      <c r="F85" s="2">
        <f t="shared" ref="F85:F99" si="20">C85-E85</f>
        <v>3.9544300133005805E-2</v>
      </c>
      <c r="G85" s="2">
        <f t="shared" ref="G85:G99" si="21">ABS(F85)</f>
        <v>3.9544300133005805E-2</v>
      </c>
      <c r="H85" s="2">
        <f t="shared" ref="H85:H99" si="22">F85/D85</f>
        <v>1.9772150066502903</v>
      </c>
      <c r="I85" s="5">
        <f t="shared" ref="I85:I99" si="23">F85/C85</f>
        <v>1.7537273204920711E-3</v>
      </c>
      <c r="J85" s="5">
        <f t="shared" ref="J85:J99" si="24">ABS(I85)</f>
        <v>1.7537273204920711E-3</v>
      </c>
      <c r="K85" s="6">
        <f t="shared" si="18"/>
        <v>4.9839569870793259</v>
      </c>
      <c r="X85" s="33"/>
      <c r="Y85" s="29"/>
      <c r="AB85">
        <v>1951</v>
      </c>
      <c r="AC85" t="s">
        <v>133</v>
      </c>
      <c r="AD85" s="32">
        <v>77.9255</v>
      </c>
      <c r="AE85" s="7">
        <v>3.0144104199999997E-2</v>
      </c>
      <c r="AF85" s="7">
        <f t="shared" si="13"/>
        <v>2.9567790068564408E-2</v>
      </c>
      <c r="AG85" s="42">
        <f t="shared" si="14"/>
        <v>3.6552221166332713E-4</v>
      </c>
      <c r="AH85" s="5"/>
      <c r="AI85">
        <v>1971</v>
      </c>
      <c r="AJ85" t="s">
        <v>132</v>
      </c>
      <c r="AK85" s="30">
        <v>105.2916</v>
      </c>
      <c r="AL85">
        <v>92.338999999999999</v>
      </c>
      <c r="AM85" s="5">
        <f t="shared" si="16"/>
        <v>106.19912432101178</v>
      </c>
      <c r="AN85" s="5">
        <f t="shared" si="15"/>
        <v>2.2530141411488441E-2</v>
      </c>
      <c r="AP85"/>
      <c r="BA85"/>
      <c r="BB85" s="5"/>
      <c r="BE85" s="48"/>
      <c r="BI85" s="48"/>
      <c r="BM85" s="48"/>
      <c r="BQ85" s="48"/>
    </row>
    <row r="86" spans="1:69" x14ac:dyDescent="0.25">
      <c r="A86" s="1">
        <v>12.0296</v>
      </c>
      <c r="B86" s="7">
        <f t="shared" si="19"/>
        <v>1.1397605072651187E-14</v>
      </c>
      <c r="C86" s="2">
        <v>22.554066219999999</v>
      </c>
      <c r="D86" s="2">
        <f t="shared" si="17"/>
        <v>0.02</v>
      </c>
      <c r="E86" s="47">
        <f t="shared" ref="E86:E100" si="25">Props(A86,B86,1,$B$7:$B$36)</f>
        <v>22.517526421041644</v>
      </c>
      <c r="F86" s="2">
        <f t="shared" si="20"/>
        <v>3.6539798958354908E-2</v>
      </c>
      <c r="G86" s="2">
        <f t="shared" si="21"/>
        <v>3.6539798958354908E-2</v>
      </c>
      <c r="H86" s="2">
        <f t="shared" si="22"/>
        <v>1.8269899479177454</v>
      </c>
      <c r="I86" s="5">
        <f t="shared" si="23"/>
        <v>1.6200980613399524E-3</v>
      </c>
      <c r="J86" s="5">
        <f t="shared" si="24"/>
        <v>1.6200980613399524E-3</v>
      </c>
      <c r="K86" s="6">
        <f t="shared" si="18"/>
        <v>4.5831480473011803</v>
      </c>
      <c r="X86" s="33"/>
      <c r="Y86" s="29"/>
      <c r="AB86">
        <v>1951</v>
      </c>
      <c r="AC86" t="s">
        <v>133</v>
      </c>
      <c r="AD86" s="32">
        <v>79.952799999999996</v>
      </c>
      <c r="AE86" s="7">
        <v>4.0636545599999997E-2</v>
      </c>
      <c r="AF86" s="7">
        <f t="shared" si="13"/>
        <v>4.0508962554632648E-2</v>
      </c>
      <c r="AG86" s="42">
        <f t="shared" si="14"/>
        <v>9.8571726525139869E-6</v>
      </c>
      <c r="AH86" s="5"/>
      <c r="AI86">
        <v>1971</v>
      </c>
      <c r="AJ86" t="s">
        <v>132</v>
      </c>
      <c r="AK86" s="30">
        <v>111.4092</v>
      </c>
      <c r="AL86">
        <v>120.85899999999999</v>
      </c>
      <c r="AM86" s="5">
        <f t="shared" si="16"/>
        <v>137.56469033132515</v>
      </c>
      <c r="AN86" s="5">
        <f t="shared" si="15"/>
        <v>1.9106047822046172E-2</v>
      </c>
      <c r="AP86"/>
      <c r="BA86"/>
      <c r="BB86" s="5"/>
      <c r="BE86" s="48"/>
      <c r="BI86" s="48"/>
      <c r="BM86" s="48"/>
      <c r="BQ86" s="48"/>
    </row>
    <row r="87" spans="1:69" x14ac:dyDescent="0.25">
      <c r="A87" s="1">
        <v>14.0085</v>
      </c>
      <c r="B87" s="7">
        <f t="shared" si="19"/>
        <v>5.1486069227749474E-14</v>
      </c>
      <c r="C87" s="2">
        <v>22.565277909999999</v>
      </c>
      <c r="D87" s="2">
        <f t="shared" si="17"/>
        <v>0.02</v>
      </c>
      <c r="E87" s="47">
        <f t="shared" si="25"/>
        <v>22.529218789091377</v>
      </c>
      <c r="F87" s="2">
        <f t="shared" si="20"/>
        <v>3.6059120908621622E-2</v>
      </c>
      <c r="G87" s="2">
        <f t="shared" si="21"/>
        <v>3.6059120908621622E-2</v>
      </c>
      <c r="H87" s="2">
        <f t="shared" si="22"/>
        <v>1.8029560454310811</v>
      </c>
      <c r="I87" s="5">
        <f t="shared" si="23"/>
        <v>1.5979914385473493E-3</v>
      </c>
      <c r="J87" s="5">
        <f t="shared" si="24"/>
        <v>1.5979914385473493E-3</v>
      </c>
      <c r="K87" s="6">
        <f t="shared" si="18"/>
        <v>4.491831079990531</v>
      </c>
      <c r="X87" s="33"/>
      <c r="Y87" s="29"/>
      <c r="AB87">
        <v>1951</v>
      </c>
      <c r="AC87" t="s">
        <v>133</v>
      </c>
      <c r="AD87" s="32">
        <v>81.9739</v>
      </c>
      <c r="AE87" s="7">
        <v>5.3995410000000001E-2</v>
      </c>
      <c r="AF87" s="7">
        <f t="shared" si="13"/>
        <v>5.4100003700279418E-2</v>
      </c>
      <c r="AG87" s="42">
        <f t="shared" si="14"/>
        <v>3.7522984048189743E-6</v>
      </c>
      <c r="AH87" s="5"/>
      <c r="AI87">
        <v>1971</v>
      </c>
      <c r="AJ87" t="s">
        <v>132</v>
      </c>
      <c r="AK87" s="30">
        <v>111.4442</v>
      </c>
      <c r="AL87">
        <v>121.02500000000001</v>
      </c>
      <c r="AM87" s="5">
        <f t="shared" si="16"/>
        <v>137.7456020707117</v>
      </c>
      <c r="AN87" s="5">
        <f t="shared" si="15"/>
        <v>1.9087701733610147E-2</v>
      </c>
      <c r="AP87"/>
      <c r="BA87"/>
      <c r="BB87" s="5"/>
      <c r="BE87" s="48"/>
      <c r="BI87" s="48"/>
      <c r="BM87" s="48"/>
      <c r="BQ87" s="48"/>
    </row>
    <row r="88" spans="1:69" x14ac:dyDescent="0.25">
      <c r="A88" s="1">
        <v>15.967499999999999</v>
      </c>
      <c r="B88" s="7">
        <f t="shared" si="19"/>
        <v>2.1853373523878852E-13</v>
      </c>
      <c r="C88" s="2">
        <v>22.584269819999999</v>
      </c>
      <c r="D88" s="2">
        <f t="shared" si="17"/>
        <v>0.02</v>
      </c>
      <c r="E88" s="47">
        <f t="shared" si="25"/>
        <v>22.544736233641103</v>
      </c>
      <c r="F88" s="2">
        <f t="shared" si="20"/>
        <v>3.9533586358896144E-2</v>
      </c>
      <c r="G88" s="2">
        <f t="shared" si="21"/>
        <v>3.9533586358896144E-2</v>
      </c>
      <c r="H88" s="2">
        <f t="shared" si="22"/>
        <v>1.9766793179448072</v>
      </c>
      <c r="I88" s="5">
        <f t="shared" si="23"/>
        <v>1.7504921201342673E-3</v>
      </c>
      <c r="J88" s="5">
        <f t="shared" si="24"/>
        <v>1.7504921201342673E-3</v>
      </c>
      <c r="K88" s="6">
        <f t="shared" si="18"/>
        <v>4.8792882643983182</v>
      </c>
      <c r="X88" s="33"/>
      <c r="Y88" s="29"/>
      <c r="AB88">
        <v>1951</v>
      </c>
      <c r="AC88" t="s">
        <v>133</v>
      </c>
      <c r="AD88" s="32">
        <v>83.768500000000003</v>
      </c>
      <c r="AE88" s="7">
        <v>6.8754155400000003E-2</v>
      </c>
      <c r="AF88" s="7">
        <f t="shared" si="13"/>
        <v>6.8565778510026459E-2</v>
      </c>
      <c r="AG88" s="42">
        <f t="shared" si="14"/>
        <v>7.5068431614457859E-6</v>
      </c>
      <c r="AH88" s="5"/>
      <c r="AI88">
        <v>1971</v>
      </c>
      <c r="AJ88" t="s">
        <v>132</v>
      </c>
      <c r="AK88" s="30">
        <v>117.5407</v>
      </c>
      <c r="AL88">
        <v>150.43899999999999</v>
      </c>
      <c r="AM88" s="5">
        <f t="shared" si="16"/>
        <v>169.51182501561536</v>
      </c>
      <c r="AN88" s="5">
        <f t="shared" si="15"/>
        <v>1.6073452563635598E-2</v>
      </c>
      <c r="AP88"/>
      <c r="BA88"/>
      <c r="BB88" s="5"/>
      <c r="BE88" s="48"/>
      <c r="BI88" s="48"/>
      <c r="BM88" s="48"/>
      <c r="BQ88" s="48"/>
    </row>
    <row r="89" spans="1:69" x14ac:dyDescent="0.25">
      <c r="A89" s="1">
        <v>17.964200000000002</v>
      </c>
      <c r="B89" s="7">
        <f t="shared" si="19"/>
        <v>9.0949242400765527E-13</v>
      </c>
      <c r="C89" s="2">
        <v>22.607737620000002</v>
      </c>
      <c r="D89" s="2">
        <f t="shared" si="17"/>
        <v>0.02</v>
      </c>
      <c r="E89" s="47">
        <f t="shared" si="25"/>
        <v>22.564587151442911</v>
      </c>
      <c r="F89" s="2">
        <f t="shared" si="20"/>
        <v>4.3150468557090704E-2</v>
      </c>
      <c r="G89" s="2">
        <f t="shared" si="21"/>
        <v>4.3150468557090704E-2</v>
      </c>
      <c r="H89" s="2">
        <f t="shared" si="22"/>
        <v>2.1575234278545352</v>
      </c>
      <c r="I89" s="5">
        <f t="shared" si="23"/>
        <v>1.9086592954315569E-3</v>
      </c>
      <c r="J89" s="5">
        <f t="shared" si="24"/>
        <v>1.9086592954315569E-3</v>
      </c>
      <c r="K89" s="6">
        <f t="shared" si="18"/>
        <v>5.2671930243453566</v>
      </c>
      <c r="X89" s="33"/>
      <c r="Y89" s="29"/>
      <c r="AB89">
        <v>1970</v>
      </c>
      <c r="AC89" t="s">
        <v>135</v>
      </c>
      <c r="AD89" s="32">
        <v>62.822800000000001</v>
      </c>
      <c r="AE89" s="7">
        <v>1.5878650199999999E-3</v>
      </c>
      <c r="AF89" s="7">
        <f t="shared" si="13"/>
        <v>1.2054049663586699E-3</v>
      </c>
      <c r="AG89" s="42">
        <f t="shared" si="14"/>
        <v>5.8015628338943734E-2</v>
      </c>
      <c r="AH89" s="5"/>
      <c r="AI89">
        <v>1971</v>
      </c>
      <c r="AJ89" t="s">
        <v>132</v>
      </c>
      <c r="AK89" s="30">
        <v>117.5407</v>
      </c>
      <c r="AL89">
        <v>150.43199999999999</v>
      </c>
      <c r="AM89" s="5">
        <f t="shared" si="16"/>
        <v>169.51182501561536</v>
      </c>
      <c r="AN89" s="5">
        <f t="shared" si="15"/>
        <v>1.6086750117229126E-2</v>
      </c>
      <c r="AP89"/>
      <c r="BA89"/>
      <c r="BB89" s="5"/>
      <c r="BE89" s="48"/>
      <c r="BI89" s="48"/>
      <c r="BM89" s="48"/>
      <c r="BQ89" s="48"/>
    </row>
    <row r="90" spans="1:69" x14ac:dyDescent="0.25">
      <c r="A90" s="1">
        <v>20.015999999999998</v>
      </c>
      <c r="B90" s="7">
        <f t="shared" si="19"/>
        <v>3.7481086067531763E-12</v>
      </c>
      <c r="C90" s="2">
        <v>22.631093979999999</v>
      </c>
      <c r="D90" s="2">
        <f t="shared" si="17"/>
        <v>0.02</v>
      </c>
      <c r="E90" s="47">
        <f t="shared" si="25"/>
        <v>22.589065175794886</v>
      </c>
      <c r="F90" s="2">
        <f t="shared" si="20"/>
        <v>4.2028804205113346E-2</v>
      </c>
      <c r="G90" s="2">
        <f t="shared" si="21"/>
        <v>4.2028804205113346E-2</v>
      </c>
      <c r="H90" s="2">
        <f t="shared" si="22"/>
        <v>2.1014402102556673</v>
      </c>
      <c r="I90" s="5">
        <f t="shared" si="23"/>
        <v>1.8571264934101673E-3</v>
      </c>
      <c r="J90" s="5">
        <f t="shared" si="24"/>
        <v>1.8571264934101673E-3</v>
      </c>
      <c r="K90" s="6">
        <f t="shared" si="18"/>
        <v>5.0692665457570696</v>
      </c>
      <c r="X90" s="33"/>
      <c r="Y90" s="29"/>
      <c r="AB90">
        <v>1970</v>
      </c>
      <c r="AC90" t="s">
        <v>135</v>
      </c>
      <c r="AD90" s="32">
        <v>63.3979</v>
      </c>
      <c r="AE90" s="7">
        <v>1.799847E-3</v>
      </c>
      <c r="AF90" s="7">
        <f t="shared" si="13"/>
        <v>1.4027416860402306E-3</v>
      </c>
      <c r="AG90" s="42">
        <f t="shared" si="14"/>
        <v>4.8678839981674688E-2</v>
      </c>
      <c r="AH90" s="5"/>
      <c r="AI90">
        <v>1971</v>
      </c>
      <c r="AJ90" t="s">
        <v>132</v>
      </c>
      <c r="AK90" s="30">
        <v>117.5407</v>
      </c>
      <c r="AL90">
        <v>150.43600000000001</v>
      </c>
      <c r="AM90" s="5">
        <f t="shared" si="16"/>
        <v>169.51182501561536</v>
      </c>
      <c r="AN90" s="5">
        <f t="shared" si="15"/>
        <v>1.6079150690393038E-2</v>
      </c>
      <c r="AP90"/>
      <c r="BA90"/>
      <c r="BB90" s="5"/>
      <c r="BE90" s="48"/>
      <c r="BI90" s="48"/>
      <c r="BM90" s="48"/>
      <c r="BQ90" s="48"/>
    </row>
    <row r="91" spans="1:69" x14ac:dyDescent="0.25">
      <c r="A91" s="1">
        <v>22.0107</v>
      </c>
      <c r="B91" s="7">
        <f t="shared" si="19"/>
        <v>1.4167398938266216E-11</v>
      </c>
      <c r="C91" s="2">
        <v>22.655233020000001</v>
      </c>
      <c r="D91" s="2">
        <f t="shared" si="17"/>
        <v>0.02</v>
      </c>
      <c r="E91" s="47">
        <f t="shared" si="25"/>
        <v>22.616585525668995</v>
      </c>
      <c r="F91" s="2">
        <f t="shared" si="20"/>
        <v>3.8647494331005561E-2</v>
      </c>
      <c r="G91" s="2">
        <f t="shared" si="21"/>
        <v>3.8647494331005561E-2</v>
      </c>
      <c r="H91" s="2">
        <f t="shared" si="22"/>
        <v>1.932374716550278</v>
      </c>
      <c r="I91" s="5">
        <f t="shared" si="23"/>
        <v>1.7058970127072901E-3</v>
      </c>
      <c r="J91" s="5">
        <f t="shared" si="24"/>
        <v>1.7058970127072901E-3</v>
      </c>
      <c r="K91" s="6">
        <f t="shared" si="18"/>
        <v>4.6038715910579668</v>
      </c>
      <c r="X91" s="33"/>
      <c r="Y91" s="29"/>
      <c r="AB91">
        <v>1970</v>
      </c>
      <c r="AC91" t="s">
        <v>135</v>
      </c>
      <c r="AD91" s="32">
        <v>63.419899999999998</v>
      </c>
      <c r="AE91" s="7">
        <v>1.80917954E-3</v>
      </c>
      <c r="AF91" s="7">
        <f t="shared" si="13"/>
        <v>1.4108307561073441E-3</v>
      </c>
      <c r="AG91" s="42">
        <f t="shared" si="14"/>
        <v>4.8480116633023235E-2</v>
      </c>
      <c r="AH91" s="5"/>
      <c r="AI91">
        <v>1971</v>
      </c>
      <c r="AJ91" t="s">
        <v>132</v>
      </c>
      <c r="AK91" s="30">
        <v>126.08240000000001</v>
      </c>
      <c r="AL91">
        <v>193.10999999999999</v>
      </c>
      <c r="AM91" s="5">
        <f t="shared" si="16"/>
        <v>214.86847561773288</v>
      </c>
      <c r="AN91" s="5">
        <f t="shared" si="15"/>
        <v>1.2695429666545053E-2</v>
      </c>
      <c r="AP91"/>
      <c r="BA91"/>
      <c r="BB91" s="5"/>
      <c r="BE91" s="48"/>
      <c r="BI91" s="48"/>
      <c r="BM91" s="48"/>
      <c r="BQ91" s="48"/>
    </row>
    <row r="92" spans="1:69" x14ac:dyDescent="0.25">
      <c r="A92" s="1">
        <v>24.007300000000001</v>
      </c>
      <c r="B92" s="7">
        <f t="shared" si="19"/>
        <v>5.1225475431649455E-11</v>
      </c>
      <c r="C92" s="2">
        <v>22.684375970000001</v>
      </c>
      <c r="D92" s="2">
        <f t="shared" si="17"/>
        <v>0.02</v>
      </c>
      <c r="E92" s="47">
        <f t="shared" si="25"/>
        <v>22.647544016334042</v>
      </c>
      <c r="F92" s="2">
        <f t="shared" si="20"/>
        <v>3.6831953665959816E-2</v>
      </c>
      <c r="G92" s="2">
        <f t="shared" si="21"/>
        <v>3.6831953665959816E-2</v>
      </c>
      <c r="H92" s="2">
        <f t="shared" si="22"/>
        <v>1.8415976832979908</v>
      </c>
      <c r="I92" s="5">
        <f t="shared" si="23"/>
        <v>1.6236705702052342E-3</v>
      </c>
      <c r="J92" s="5">
        <f t="shared" si="24"/>
        <v>1.6236705702052342E-3</v>
      </c>
      <c r="K92" s="6">
        <f t="shared" si="18"/>
        <v>4.3278271709453779</v>
      </c>
      <c r="X92" s="33"/>
      <c r="Y92" s="29"/>
      <c r="AB92">
        <v>1970</v>
      </c>
      <c r="AC92" t="s">
        <v>135</v>
      </c>
      <c r="AD92" s="32">
        <v>63.453899999999997</v>
      </c>
      <c r="AE92" s="7">
        <v>1.8225117399999998E-3</v>
      </c>
      <c r="AF92" s="7">
        <f t="shared" si="13"/>
        <v>1.4234136480594409E-3</v>
      </c>
      <c r="AG92" s="42">
        <f t="shared" si="14"/>
        <v>4.7953314840624171E-2</v>
      </c>
      <c r="AH92" s="5"/>
      <c r="AI92">
        <v>1971</v>
      </c>
      <c r="AJ92" t="s">
        <v>132</v>
      </c>
      <c r="AK92" s="30">
        <v>126.0874</v>
      </c>
      <c r="AL92">
        <v>193.131</v>
      </c>
      <c r="AM92" s="5">
        <f t="shared" si="16"/>
        <v>214.89531610058771</v>
      </c>
      <c r="AN92" s="5">
        <f t="shared" si="15"/>
        <v>1.2699483886500404E-2</v>
      </c>
      <c r="AP92"/>
      <c r="BA92"/>
      <c r="BB92" s="5"/>
      <c r="BE92" s="48"/>
      <c r="BI92" s="48"/>
      <c r="BM92" s="48"/>
      <c r="BQ92" s="48"/>
    </row>
    <row r="93" spans="1:69" x14ac:dyDescent="0.25">
      <c r="A93" s="1">
        <v>26.003499999999999</v>
      </c>
      <c r="B93" s="7">
        <f t="shared" si="19"/>
        <v>1.7703524312190356E-10</v>
      </c>
      <c r="C93" s="2">
        <v>22.716999640000001</v>
      </c>
      <c r="D93" s="2">
        <f t="shared" si="17"/>
        <v>0.02</v>
      </c>
      <c r="E93" s="47">
        <f t="shared" si="25"/>
        <v>22.681650534609997</v>
      </c>
      <c r="F93" s="2">
        <f t="shared" si="20"/>
        <v>3.5349105390004354E-2</v>
      </c>
      <c r="G93" s="2">
        <f t="shared" si="21"/>
        <v>3.5349105390004354E-2</v>
      </c>
      <c r="H93" s="2">
        <f t="shared" si="22"/>
        <v>1.7674552695002177</v>
      </c>
      <c r="I93" s="5">
        <f t="shared" si="23"/>
        <v>1.5560640027374826E-3</v>
      </c>
      <c r="J93" s="5">
        <f t="shared" si="24"/>
        <v>1.5560640027374826E-3</v>
      </c>
      <c r="K93" s="6">
        <f t="shared" si="18"/>
        <v>4.0931785847138631</v>
      </c>
      <c r="X93" s="33"/>
      <c r="Y93" s="29"/>
      <c r="AB93">
        <v>1970</v>
      </c>
      <c r="AC93" t="s">
        <v>135</v>
      </c>
      <c r="AD93" s="32">
        <v>63.634900000000002</v>
      </c>
      <c r="AE93" s="7">
        <v>1.8958388400000001E-3</v>
      </c>
      <c r="AF93" s="7">
        <f t="shared" si="13"/>
        <v>1.4920931278830569E-3</v>
      </c>
      <c r="AG93" s="42">
        <f t="shared" si="14"/>
        <v>4.5353730312895503E-2</v>
      </c>
      <c r="AH93" s="5"/>
      <c r="AI93">
        <v>1971</v>
      </c>
      <c r="AJ93" t="s">
        <v>132</v>
      </c>
      <c r="AK93" s="30">
        <v>126.0894</v>
      </c>
      <c r="AL93">
        <v>193.14600000000002</v>
      </c>
      <c r="AM93" s="5">
        <f t="shared" si="16"/>
        <v>214.90605238885234</v>
      </c>
      <c r="AN93" s="5">
        <f t="shared" si="15"/>
        <v>1.2692536948621541E-2</v>
      </c>
      <c r="AP93"/>
      <c r="BA93"/>
      <c r="BB93" s="5"/>
      <c r="BE93" s="48"/>
      <c r="BI93" s="48"/>
      <c r="BM93" s="48"/>
      <c r="BQ93" s="48"/>
    </row>
    <row r="94" spans="1:69" x14ac:dyDescent="0.25">
      <c r="A94" s="1">
        <v>28.0044</v>
      </c>
      <c r="B94" s="7">
        <f t="shared" si="19"/>
        <v>5.8701740826586873E-10</v>
      </c>
      <c r="C94" s="2">
        <v>22.745939310000001</v>
      </c>
      <c r="D94" s="2">
        <f t="shared" si="17"/>
        <v>0.02</v>
      </c>
      <c r="E94" s="47">
        <f t="shared" si="25"/>
        <v>22.7187624729509</v>
      </c>
      <c r="F94" s="2">
        <f t="shared" si="20"/>
        <v>2.717683704910101E-2</v>
      </c>
      <c r="G94" s="2">
        <f t="shared" si="21"/>
        <v>2.717683704910101E-2</v>
      </c>
      <c r="H94" s="2">
        <f t="shared" si="22"/>
        <v>1.3588418524550505</v>
      </c>
      <c r="I94" s="5">
        <f t="shared" si="23"/>
        <v>1.1947995059123813E-3</v>
      </c>
      <c r="J94" s="5">
        <f t="shared" si="24"/>
        <v>1.1947995059123813E-3</v>
      </c>
      <c r="K94" s="6">
        <f t="shared" si="18"/>
        <v>3.1022201132641172</v>
      </c>
      <c r="X94" s="33"/>
      <c r="Y94" s="29"/>
      <c r="AB94">
        <v>1970</v>
      </c>
      <c r="AC94" t="s">
        <v>135</v>
      </c>
      <c r="AD94" s="32">
        <v>63.851900000000001</v>
      </c>
      <c r="AE94" s="7">
        <v>1.9891642400000002E-3</v>
      </c>
      <c r="AF94" s="7">
        <f t="shared" si="13"/>
        <v>1.5783004618987306E-3</v>
      </c>
      <c r="AG94" s="42">
        <f t="shared" si="14"/>
        <v>4.2663297982800545E-2</v>
      </c>
      <c r="AH94" s="5"/>
      <c r="AI94">
        <v>1971</v>
      </c>
      <c r="AJ94" t="s">
        <v>132</v>
      </c>
      <c r="AK94" s="30">
        <v>136.27699999999999</v>
      </c>
      <c r="AL94">
        <v>246.18099999999998</v>
      </c>
      <c r="AM94" s="5">
        <f t="shared" si="16"/>
        <v>270.29987613669732</v>
      </c>
      <c r="AN94" s="5">
        <f t="shared" si="15"/>
        <v>9.5985376209174328E-3</v>
      </c>
      <c r="AP94"/>
      <c r="BA94"/>
      <c r="BB94" s="5"/>
      <c r="BE94" s="48"/>
      <c r="BI94" s="48"/>
      <c r="BM94" s="48"/>
      <c r="BQ94" s="48"/>
    </row>
    <row r="95" spans="1:69" x14ac:dyDescent="0.25">
      <c r="A95" s="1">
        <v>30.009</v>
      </c>
      <c r="B95" s="7">
        <f t="shared" si="19"/>
        <v>1.867268264412844E-9</v>
      </c>
      <c r="C95" s="2">
        <v>22.781571360000001</v>
      </c>
      <c r="D95" s="2">
        <f t="shared" si="17"/>
        <v>0.02</v>
      </c>
      <c r="E95" s="47">
        <f t="shared" si="25"/>
        <v>22.758665167228109</v>
      </c>
      <c r="F95" s="2">
        <f t="shared" si="20"/>
        <v>2.2906192771891654E-2</v>
      </c>
      <c r="G95" s="2">
        <f t="shared" si="21"/>
        <v>2.2906192771891654E-2</v>
      </c>
      <c r="H95" s="2">
        <f t="shared" si="22"/>
        <v>1.1453096385945827</v>
      </c>
      <c r="I95" s="5">
        <f t="shared" si="23"/>
        <v>1.005470272876368E-3</v>
      </c>
      <c r="J95" s="5">
        <f t="shared" si="24"/>
        <v>1.005470272876368E-3</v>
      </c>
      <c r="K95" s="6">
        <f t="shared" si="18"/>
        <v>2.5739498365944757</v>
      </c>
      <c r="X95" s="33"/>
      <c r="Y95" s="29"/>
      <c r="AB95">
        <v>1970</v>
      </c>
      <c r="AC95" t="s">
        <v>135</v>
      </c>
      <c r="AD95" s="32">
        <v>64.221999999999994</v>
      </c>
      <c r="AE95" s="7">
        <v>2.1584831800000003E-3</v>
      </c>
      <c r="AF95" s="7">
        <f t="shared" si="13"/>
        <v>1.7355589005409182E-3</v>
      </c>
      <c r="AG95" s="42">
        <f t="shared" si="14"/>
        <v>3.8390865099175185E-2</v>
      </c>
      <c r="AH95" s="5"/>
      <c r="AI95">
        <v>1971</v>
      </c>
      <c r="AJ95" t="s">
        <v>132</v>
      </c>
      <c r="AK95" s="30">
        <v>136.28200000000001</v>
      </c>
      <c r="AL95">
        <v>246.20599999999999</v>
      </c>
      <c r="AM95" s="5">
        <f t="shared" si="16"/>
        <v>270.32740928974215</v>
      </c>
      <c r="AN95" s="5">
        <f t="shared" si="15"/>
        <v>9.5986043533687372E-3</v>
      </c>
      <c r="AP95"/>
      <c r="BA95"/>
      <c r="BB95" s="5"/>
      <c r="BE95" s="48"/>
      <c r="BI95" s="48"/>
      <c r="BM95" s="48"/>
      <c r="BQ95" s="48"/>
    </row>
    <row r="96" spans="1:69" x14ac:dyDescent="0.25">
      <c r="A96" s="1">
        <v>32.0032</v>
      </c>
      <c r="B96" s="7">
        <f t="shared" si="19"/>
        <v>5.6573532638853821E-9</v>
      </c>
      <c r="C96" s="2">
        <v>22.819679780000001</v>
      </c>
      <c r="D96" s="2">
        <f t="shared" si="17"/>
        <v>0.02</v>
      </c>
      <c r="E96" s="47">
        <f t="shared" si="25"/>
        <v>22.800879750212996</v>
      </c>
      <c r="F96" s="2">
        <f t="shared" si="20"/>
        <v>1.8800029787005457E-2</v>
      </c>
      <c r="G96" s="2">
        <f t="shared" si="21"/>
        <v>1.8800029787005457E-2</v>
      </c>
      <c r="H96" s="2">
        <f t="shared" si="22"/>
        <v>0.94000148935027283</v>
      </c>
      <c r="I96" s="5">
        <f t="shared" si="23"/>
        <v>8.2385160388983583E-4</v>
      </c>
      <c r="J96" s="5">
        <f t="shared" si="24"/>
        <v>8.2385160388983583E-4</v>
      </c>
      <c r="K96" s="6">
        <f t="shared" si="18"/>
        <v>2.0783519580641046</v>
      </c>
      <c r="X96" s="33"/>
      <c r="Y96" s="29"/>
      <c r="AB96">
        <v>1970</v>
      </c>
      <c r="AC96" t="s">
        <v>135</v>
      </c>
      <c r="AD96" s="32">
        <v>64.42</v>
      </c>
      <c r="AE96" s="7">
        <v>2.2544750200000001E-3</v>
      </c>
      <c r="AF96" s="7">
        <f t="shared" si="13"/>
        <v>1.825259317939262E-3</v>
      </c>
      <c r="AG96" s="42">
        <f t="shared" si="14"/>
        <v>3.6246021829733348E-2</v>
      </c>
      <c r="AH96" s="5"/>
      <c r="AI96">
        <v>1971</v>
      </c>
      <c r="AJ96" t="s">
        <v>132</v>
      </c>
      <c r="AK96" s="30">
        <v>144.82040000000001</v>
      </c>
      <c r="AL96">
        <v>292.41399999999999</v>
      </c>
      <c r="AM96" s="5">
        <f t="shared" si="16"/>
        <v>317.84086088059718</v>
      </c>
      <c r="AN96" s="5">
        <f t="shared" si="15"/>
        <v>7.5611729234110392E-3</v>
      </c>
      <c r="AP96"/>
      <c r="BA96"/>
      <c r="BB96" s="5"/>
      <c r="BE96" s="48"/>
      <c r="BI96" s="48"/>
      <c r="BM96" s="48"/>
      <c r="BQ96" s="48"/>
    </row>
    <row r="97" spans="1:69" x14ac:dyDescent="0.25">
      <c r="A97" s="1">
        <v>34.008800000000001</v>
      </c>
      <c r="B97" s="7">
        <f t="shared" si="19"/>
        <v>1.6536656278840438E-8</v>
      </c>
      <c r="C97" s="2">
        <v>22.865285979999999</v>
      </c>
      <c r="D97" s="2">
        <f t="shared" si="17"/>
        <v>0.02</v>
      </c>
      <c r="E97" s="47">
        <f t="shared" si="25"/>
        <v>22.845711783679242</v>
      </c>
      <c r="F97" s="2">
        <f t="shared" si="20"/>
        <v>1.9574196320757409E-2</v>
      </c>
      <c r="G97" s="2">
        <f t="shared" si="21"/>
        <v>1.9574196320757409E-2</v>
      </c>
      <c r="H97" s="2">
        <f t="shared" si="22"/>
        <v>0.97870981603787044</v>
      </c>
      <c r="I97" s="5">
        <f t="shared" si="23"/>
        <v>8.5606610553127268E-4</v>
      </c>
      <c r="J97" s="5">
        <f t="shared" si="24"/>
        <v>8.5606610553127268E-4</v>
      </c>
      <c r="K97" s="6">
        <f t="shared" si="18"/>
        <v>2.1255239243900044</v>
      </c>
      <c r="X97" s="33"/>
      <c r="Y97" s="29"/>
      <c r="AB97">
        <v>1970</v>
      </c>
      <c r="AC97" t="s">
        <v>135</v>
      </c>
      <c r="AD97" s="32">
        <v>64.53</v>
      </c>
      <c r="AE97" s="7">
        <v>2.3104702599999996E-3</v>
      </c>
      <c r="AF97" s="7">
        <f t="shared" si="13"/>
        <v>1.8768435616967093E-3</v>
      </c>
      <c r="AG97" s="42">
        <f t="shared" si="14"/>
        <v>3.5223398979228771E-2</v>
      </c>
      <c r="AH97" s="5"/>
      <c r="AI97">
        <v>1971</v>
      </c>
      <c r="AJ97" t="s">
        <v>132</v>
      </c>
      <c r="AK97" s="30">
        <v>144.82140000000001</v>
      </c>
      <c r="AL97">
        <v>292.42200000000003</v>
      </c>
      <c r="AM97" s="5">
        <f t="shared" si="16"/>
        <v>317.84648357997116</v>
      </c>
      <c r="AN97" s="5">
        <f t="shared" si="15"/>
        <v>7.5593454861766166E-3</v>
      </c>
      <c r="AP97"/>
      <c r="BA97"/>
      <c r="BB97" s="5"/>
      <c r="BE97" s="48"/>
      <c r="BI97" s="48"/>
      <c r="BM97" s="48"/>
      <c r="BQ97" s="48"/>
    </row>
    <row r="98" spans="1:69" x14ac:dyDescent="0.25">
      <c r="A98" s="1">
        <v>36.006999999999998</v>
      </c>
      <c r="B98" s="7">
        <f t="shared" si="19"/>
        <v>4.6197194896803798E-8</v>
      </c>
      <c r="C98" s="2">
        <v>22.905546900000001</v>
      </c>
      <c r="D98" s="2">
        <f t="shared" si="17"/>
        <v>0.02</v>
      </c>
      <c r="E98" s="47">
        <f t="shared" si="25"/>
        <v>22.892616884064761</v>
      </c>
      <c r="F98" s="2">
        <f t="shared" si="20"/>
        <v>1.293001593523968E-2</v>
      </c>
      <c r="G98" s="2">
        <f t="shared" si="21"/>
        <v>1.293001593523968E-2</v>
      </c>
      <c r="H98" s="2">
        <f t="shared" si="22"/>
        <v>0.64650079676198402</v>
      </c>
      <c r="I98" s="5">
        <f t="shared" si="23"/>
        <v>5.644927838522677E-4</v>
      </c>
      <c r="J98" s="5">
        <f t="shared" si="24"/>
        <v>5.644927838522677E-4</v>
      </c>
      <c r="K98" s="6">
        <f t="shared" si="18"/>
        <v>1.3802095055762142</v>
      </c>
      <c r="X98" s="33"/>
      <c r="Y98" s="29"/>
      <c r="AB98">
        <v>1970</v>
      </c>
      <c r="AC98" t="s">
        <v>135</v>
      </c>
      <c r="AD98" s="32">
        <v>64.941100000000006</v>
      </c>
      <c r="AE98" s="7">
        <v>2.5291183399999998E-3</v>
      </c>
      <c r="AF98" s="7">
        <f t="shared" si="13"/>
        <v>2.0812092016421428E-3</v>
      </c>
      <c r="AG98" s="42">
        <f t="shared" si="14"/>
        <v>3.136472936024403E-2</v>
      </c>
      <c r="AH98" s="5"/>
      <c r="AI98">
        <v>1971</v>
      </c>
      <c r="AJ98" t="s">
        <v>132</v>
      </c>
      <c r="AK98" s="30">
        <v>144.8254</v>
      </c>
      <c r="AL98">
        <v>292.47699999999998</v>
      </c>
      <c r="AM98" s="5">
        <f t="shared" si="16"/>
        <v>317.86897451335653</v>
      </c>
      <c r="AN98" s="5">
        <f t="shared" si="15"/>
        <v>7.5371907791857299E-3</v>
      </c>
      <c r="AP98"/>
      <c r="BA98"/>
      <c r="BB98" s="5"/>
      <c r="BE98" s="48"/>
      <c r="BI98" s="48"/>
      <c r="BM98" s="48"/>
      <c r="BQ98" s="48"/>
    </row>
    <row r="99" spans="1:69" x14ac:dyDescent="0.25">
      <c r="A99" s="1">
        <v>38.006700000000002</v>
      </c>
      <c r="B99" s="7">
        <f t="shared" si="19"/>
        <v>1.2402547071537254E-7</v>
      </c>
      <c r="C99" s="1">
        <v>22.948947700000002</v>
      </c>
      <c r="D99" s="2">
        <f t="shared" si="17"/>
        <v>0.02</v>
      </c>
      <c r="E99" s="47">
        <f t="shared" si="25"/>
        <v>22.941686364551533</v>
      </c>
      <c r="F99" s="2">
        <f t="shared" si="20"/>
        <v>7.261335448468742E-3</v>
      </c>
      <c r="G99" s="2">
        <f t="shared" si="21"/>
        <v>7.261335448468742E-3</v>
      </c>
      <c r="H99" s="2">
        <f t="shared" si="22"/>
        <v>0.3630667724234371</v>
      </c>
      <c r="I99" s="5">
        <f t="shared" si="23"/>
        <v>3.164125668589476E-4</v>
      </c>
      <c r="J99" s="5">
        <f t="shared" si="24"/>
        <v>3.164125668589476E-4</v>
      </c>
      <c r="K99" s="6">
        <f t="shared" ref="K99:K120" si="26">B99-Props(A99,C99,-1,$B$7:$B$36)</f>
        <v>0.76136152473553054</v>
      </c>
      <c r="X99" s="33"/>
      <c r="Y99" s="29"/>
      <c r="AB99">
        <v>1970</v>
      </c>
      <c r="AC99" t="s">
        <v>135</v>
      </c>
      <c r="AD99" s="32">
        <v>65.302099999999996</v>
      </c>
      <c r="AE99" s="7">
        <v>2.7371006599999997E-3</v>
      </c>
      <c r="AF99" s="7">
        <f t="shared" si="13"/>
        <v>2.2765855218426522E-3</v>
      </c>
      <c r="AG99" s="42">
        <f t="shared" si="14"/>
        <v>2.8307810732619672E-2</v>
      </c>
      <c r="AH99" s="5"/>
      <c r="AI99">
        <v>1971</v>
      </c>
      <c r="AJ99" t="s">
        <v>132</v>
      </c>
      <c r="AK99" s="30">
        <v>151.57169999999999</v>
      </c>
      <c r="AL99">
        <v>329.99</v>
      </c>
      <c r="AM99" s="5">
        <f t="shared" si="16"/>
        <v>356.11103810080658</v>
      </c>
      <c r="AN99" s="5">
        <f t="shared" si="15"/>
        <v>6.2658400861503507E-3</v>
      </c>
      <c r="AP99"/>
      <c r="BA99"/>
      <c r="BB99" s="5"/>
      <c r="BE99" s="48"/>
      <c r="BI99" s="48"/>
      <c r="BM99" s="48"/>
      <c r="BQ99" s="48"/>
    </row>
    <row r="100" spans="1:69" x14ac:dyDescent="0.25">
      <c r="A100" s="1">
        <v>40.009900000000002</v>
      </c>
      <c r="B100" s="7">
        <f t="shared" si="19"/>
        <v>3.2049733995186622E-7</v>
      </c>
      <c r="C100" s="1">
        <v>22.991242060000001</v>
      </c>
      <c r="D100" s="2">
        <f t="shared" si="17"/>
        <v>0.02</v>
      </c>
      <c r="E100" s="47">
        <f t="shared" si="25"/>
        <v>22.992890553488728</v>
      </c>
      <c r="F100" s="2">
        <f t="shared" ref="F100:F120" si="27">C100-E100</f>
        <v>-1.6484934887266434E-3</v>
      </c>
      <c r="G100" s="2">
        <f t="shared" ref="G100:G120" si="28">ABS(F100)</f>
        <v>1.6484934887266434E-3</v>
      </c>
      <c r="H100" s="2">
        <f t="shared" ref="H100:H120" si="29">F100/D100</f>
        <v>-8.2424674436332168E-2</v>
      </c>
      <c r="I100" s="5">
        <f t="shared" ref="I100:I120" si="30">F100/C100</f>
        <v>-7.1700932225609527E-5</v>
      </c>
      <c r="J100" s="5">
        <f t="shared" ref="J100:J120" si="31">ABS(I100)</f>
        <v>7.1700932225609527E-5</v>
      </c>
      <c r="K100" s="6">
        <f t="shared" si="26"/>
        <v>-0.16977693984091646</v>
      </c>
      <c r="X100" s="33"/>
      <c r="Y100" s="29"/>
      <c r="AB100">
        <v>1970</v>
      </c>
      <c r="AC100" t="s">
        <v>135</v>
      </c>
      <c r="AD100" s="32">
        <v>65.630099999999999</v>
      </c>
      <c r="AE100" s="7">
        <v>2.9410833199999997E-3</v>
      </c>
      <c r="AF100" s="7">
        <f t="shared" si="13"/>
        <v>2.4679003079333827E-3</v>
      </c>
      <c r="AG100" s="42">
        <f t="shared" si="14"/>
        <v>2.5884729607147841E-2</v>
      </c>
      <c r="AH100" s="5"/>
      <c r="AI100">
        <v>1971</v>
      </c>
      <c r="AJ100" t="s">
        <v>132</v>
      </c>
      <c r="AK100" s="30">
        <v>151.5727</v>
      </c>
      <c r="AL100">
        <v>329.99099999999999</v>
      </c>
      <c r="AM100" s="5">
        <f t="shared" si="16"/>
        <v>356.11675254334369</v>
      </c>
      <c r="AN100" s="5">
        <f t="shared" si="15"/>
        <v>6.268064074829399E-3</v>
      </c>
      <c r="AP100"/>
      <c r="BA100"/>
      <c r="BB100" s="5"/>
      <c r="BE100" s="48"/>
      <c r="BI100" s="48"/>
      <c r="BM100" s="48"/>
      <c r="BQ100" s="48"/>
    </row>
    <row r="101" spans="1:69" x14ac:dyDescent="0.25">
      <c r="A101" s="1">
        <v>42.010899999999999</v>
      </c>
      <c r="B101" s="7">
        <f t="shared" si="19"/>
        <v>7.955987181031133E-7</v>
      </c>
      <c r="C101" s="1">
        <v>23.044053810000001</v>
      </c>
      <c r="D101" s="2">
        <f t="shared" si="17"/>
        <v>0.02</v>
      </c>
      <c r="E101" s="47">
        <f t="shared" ref="E101:E120" si="32">Props(A101,B101,1,$B$7:$B$36)</f>
        <v>23.046017987052839</v>
      </c>
      <c r="F101" s="2">
        <f t="shared" si="27"/>
        <v>-1.964177052837357E-3</v>
      </c>
      <c r="G101" s="2">
        <f t="shared" si="28"/>
        <v>1.964177052837357E-3</v>
      </c>
      <c r="H101" s="2">
        <f t="shared" si="29"/>
        <v>-9.820885264186785E-2</v>
      </c>
      <c r="I101" s="5">
        <f t="shared" si="30"/>
        <v>-8.5235743200052735E-5</v>
      </c>
      <c r="J101" s="5">
        <f t="shared" si="31"/>
        <v>8.5235743200052735E-5</v>
      </c>
      <c r="K101" s="6">
        <f t="shared" si="26"/>
        <v>-0.19827373334045334</v>
      </c>
      <c r="X101" s="33"/>
      <c r="Y101" s="29"/>
      <c r="AB101">
        <v>1970</v>
      </c>
      <c r="AC101" t="s">
        <v>135</v>
      </c>
      <c r="AD101" s="32">
        <v>65.679199999999994</v>
      </c>
      <c r="AE101" s="7">
        <v>2.9730805999999997E-3</v>
      </c>
      <c r="AF101" s="7">
        <f t="shared" si="13"/>
        <v>2.497720718922819E-3</v>
      </c>
      <c r="AG101" s="42">
        <f t="shared" si="14"/>
        <v>2.5564169328513263E-2</v>
      </c>
      <c r="AH101" s="5"/>
      <c r="AI101">
        <v>1971</v>
      </c>
      <c r="AJ101" t="s">
        <v>132</v>
      </c>
      <c r="AK101" s="30">
        <v>157.81880000000001</v>
      </c>
      <c r="AL101">
        <v>365.57100000000003</v>
      </c>
      <c r="AM101" s="5">
        <f t="shared" si="16"/>
        <v>392.07485281078482</v>
      </c>
      <c r="AN101" s="5">
        <f t="shared" si="15"/>
        <v>5.2562322744945794E-3</v>
      </c>
      <c r="AP101"/>
      <c r="BA101"/>
      <c r="BB101" s="5"/>
      <c r="BE101" s="48"/>
      <c r="BI101" s="48"/>
      <c r="BM101" s="48"/>
      <c r="BQ101" s="48"/>
    </row>
    <row r="102" spans="1:69" x14ac:dyDescent="0.25">
      <c r="A102" s="1">
        <v>44.011699999999998</v>
      </c>
      <c r="B102" s="7">
        <f t="shared" si="19"/>
        <v>1.9005215799199632E-6</v>
      </c>
      <c r="C102" s="2">
        <v>23.089699589999999</v>
      </c>
      <c r="D102" s="2">
        <f t="shared" si="17"/>
        <v>0.02</v>
      </c>
      <c r="E102" s="47">
        <f t="shared" si="32"/>
        <v>23.10106744396559</v>
      </c>
      <c r="F102" s="2">
        <f t="shared" si="27"/>
        <v>-1.1367853965591479E-2</v>
      </c>
      <c r="G102" s="2">
        <f t="shared" si="28"/>
        <v>1.1367853965591479E-2</v>
      </c>
      <c r="H102" s="2">
        <f t="shared" si="29"/>
        <v>-0.56839269827957395</v>
      </c>
      <c r="I102" s="5">
        <f t="shared" si="30"/>
        <v>-4.9233442476292869E-4</v>
      </c>
      <c r="J102" s="5">
        <f t="shared" si="31"/>
        <v>4.9233442476292869E-4</v>
      </c>
      <c r="K102" s="6">
        <f t="shared" si="26"/>
        <v>-1.1259530386324681</v>
      </c>
      <c r="X102" s="33"/>
      <c r="Y102" s="29"/>
      <c r="AB102">
        <v>1970</v>
      </c>
      <c r="AC102" t="s">
        <v>135</v>
      </c>
      <c r="AD102" s="32">
        <v>65.737200000000001</v>
      </c>
      <c r="AE102" s="7">
        <v>3.0104107599999998E-3</v>
      </c>
      <c r="AF102" s="7">
        <f t="shared" si="13"/>
        <v>2.5333532006233087E-3</v>
      </c>
      <c r="AG102" s="42">
        <f t="shared" si="14"/>
        <v>2.5112505727309418E-2</v>
      </c>
      <c r="AH102" s="5"/>
      <c r="AI102">
        <v>1971</v>
      </c>
      <c r="AJ102" t="s">
        <v>132</v>
      </c>
      <c r="AK102" s="30">
        <v>157.82380000000001</v>
      </c>
      <c r="AL102">
        <v>365.61</v>
      </c>
      <c r="AM102" s="5">
        <f t="shared" si="16"/>
        <v>392.10384961740044</v>
      </c>
      <c r="AN102" s="5">
        <f t="shared" si="15"/>
        <v>5.251144896049555E-3</v>
      </c>
      <c r="AP102"/>
      <c r="BA102"/>
      <c r="BB102" s="5"/>
      <c r="BE102" s="48"/>
      <c r="BI102" s="48"/>
      <c r="BM102" s="48"/>
      <c r="BQ102" s="48"/>
    </row>
    <row r="103" spans="1:69" x14ac:dyDescent="0.25">
      <c r="A103" s="1">
        <v>46.0124</v>
      </c>
      <c r="B103" s="7">
        <f t="shared" si="19"/>
        <v>4.3723089390552028E-6</v>
      </c>
      <c r="C103" s="2">
        <v>23.138774430000002</v>
      </c>
      <c r="D103" s="2">
        <f t="shared" si="17"/>
        <v>0.02</v>
      </c>
      <c r="E103" s="47">
        <f t="shared" si="32"/>
        <v>23.158005779788851</v>
      </c>
      <c r="F103" s="2">
        <f t="shared" si="27"/>
        <v>-1.9231349788849883E-2</v>
      </c>
      <c r="G103" s="2">
        <f t="shared" si="28"/>
        <v>1.9231349788849883E-2</v>
      </c>
      <c r="H103" s="2">
        <f t="shared" si="29"/>
        <v>-0.96156748944249415</v>
      </c>
      <c r="I103" s="5">
        <f t="shared" si="30"/>
        <v>-8.3113087285711885E-4</v>
      </c>
      <c r="J103" s="5">
        <f t="shared" si="31"/>
        <v>8.3113087285711885E-4</v>
      </c>
      <c r="K103" s="6">
        <f t="shared" si="26"/>
        <v>-1.8673487888190134</v>
      </c>
      <c r="X103" s="33"/>
      <c r="Y103" s="29"/>
      <c r="AB103">
        <v>1970</v>
      </c>
      <c r="AC103" t="s">
        <v>135</v>
      </c>
      <c r="AD103" s="32">
        <v>66.071200000000005</v>
      </c>
      <c r="AE103" s="7">
        <v>3.2370581599999999E-3</v>
      </c>
      <c r="AF103" s="7">
        <f t="shared" si="13"/>
        <v>2.7473468952164148E-3</v>
      </c>
      <c r="AG103" s="42">
        <f t="shared" si="14"/>
        <v>2.2886489555383732E-2</v>
      </c>
      <c r="AH103" s="5"/>
      <c r="AI103">
        <v>1971</v>
      </c>
      <c r="AJ103" t="s">
        <v>132</v>
      </c>
      <c r="AK103" s="30">
        <v>168.4118</v>
      </c>
      <c r="AL103">
        <v>427.649</v>
      </c>
      <c r="AM103" s="5">
        <f t="shared" si="16"/>
        <v>454.26954738677739</v>
      </c>
      <c r="AN103" s="5">
        <f t="shared" si="15"/>
        <v>3.8748869924661354E-3</v>
      </c>
      <c r="AP103"/>
      <c r="BA103"/>
      <c r="BB103" s="5"/>
      <c r="BE103" s="48"/>
      <c r="BI103" s="48"/>
      <c r="BM103" s="48"/>
      <c r="BQ103" s="48"/>
    </row>
    <row r="104" spans="1:69" x14ac:dyDescent="0.25">
      <c r="A104" s="1">
        <v>48.014099999999999</v>
      </c>
      <c r="B104" s="7">
        <f t="shared" si="19"/>
        <v>9.6989329399413286E-6</v>
      </c>
      <c r="C104" s="2">
        <v>23.194277580000001</v>
      </c>
      <c r="D104" s="2">
        <f t="shared" si="17"/>
        <v>0.02</v>
      </c>
      <c r="E104" s="47">
        <f t="shared" si="32"/>
        <v>23.216843984162669</v>
      </c>
      <c r="F104" s="2">
        <f t="shared" si="27"/>
        <v>-2.2566404162667197E-2</v>
      </c>
      <c r="G104" s="2">
        <f t="shared" si="28"/>
        <v>2.2566404162667197E-2</v>
      </c>
      <c r="H104" s="2">
        <f t="shared" si="29"/>
        <v>-1.1283202081333599</v>
      </c>
      <c r="I104" s="5">
        <f t="shared" si="30"/>
        <v>-9.7292981360737839E-4</v>
      </c>
      <c r="J104" s="5">
        <f t="shared" si="31"/>
        <v>9.7292981360737839E-4</v>
      </c>
      <c r="K104" s="6">
        <f t="shared" si="26"/>
        <v>-2.1449172989066239</v>
      </c>
      <c r="X104" s="33"/>
      <c r="Y104" s="29"/>
      <c r="AB104">
        <v>1970</v>
      </c>
      <c r="AC104" t="s">
        <v>135</v>
      </c>
      <c r="AD104" s="32">
        <v>66.175200000000004</v>
      </c>
      <c r="AE104" s="7">
        <v>3.3103852599999997E-3</v>
      </c>
      <c r="AF104" s="7">
        <f t="shared" si="13"/>
        <v>2.8171314758939393E-3</v>
      </c>
      <c r="AG104" s="42">
        <f t="shared" si="14"/>
        <v>2.2201574362569323E-2</v>
      </c>
      <c r="AH104" s="5"/>
      <c r="AI104">
        <v>1971</v>
      </c>
      <c r="AJ104" t="s">
        <v>132</v>
      </c>
      <c r="AK104" s="30">
        <v>168.41480000000001</v>
      </c>
      <c r="AL104">
        <v>427.65800000000002</v>
      </c>
      <c r="AM104" s="5">
        <f t="shared" si="16"/>
        <v>454.28737727362193</v>
      </c>
      <c r="AN104" s="5">
        <f t="shared" si="15"/>
        <v>3.8772947761665714E-3</v>
      </c>
      <c r="AP104"/>
      <c r="BA104"/>
      <c r="BB104" s="5"/>
      <c r="BE104" s="48"/>
      <c r="BI104" s="48"/>
      <c r="BM104" s="48"/>
      <c r="BQ104" s="48"/>
    </row>
    <row r="105" spans="1:69" x14ac:dyDescent="0.25">
      <c r="A105" s="1">
        <v>50.015700000000002</v>
      </c>
      <c r="B105" s="7">
        <f t="shared" si="19"/>
        <v>2.0751006273008448E-5</v>
      </c>
      <c r="C105" s="2">
        <v>23.245320029999998</v>
      </c>
      <c r="D105" s="2">
        <f t="shared" si="17"/>
        <v>0.02</v>
      </c>
      <c r="E105" s="47">
        <f t="shared" si="32"/>
        <v>23.277542198358784</v>
      </c>
      <c r="F105" s="2">
        <f t="shared" si="27"/>
        <v>-3.2222168358785552E-2</v>
      </c>
      <c r="G105" s="2">
        <f t="shared" si="28"/>
        <v>3.2222168358785552E-2</v>
      </c>
      <c r="H105" s="2">
        <f t="shared" si="29"/>
        <v>-1.6111084179392776</v>
      </c>
      <c r="I105" s="5">
        <f t="shared" si="30"/>
        <v>-1.3861787369328618E-3</v>
      </c>
      <c r="J105" s="5">
        <f t="shared" si="31"/>
        <v>1.3861787369328618E-3</v>
      </c>
      <c r="K105" s="6">
        <f t="shared" si="26"/>
        <v>-2.9996225375788983</v>
      </c>
      <c r="X105" s="33"/>
      <c r="Y105" s="29"/>
      <c r="AB105">
        <v>1970</v>
      </c>
      <c r="AC105" t="s">
        <v>135</v>
      </c>
      <c r="AD105" s="32">
        <v>66.643299999999996</v>
      </c>
      <c r="AE105" s="7">
        <v>3.6610221200000003E-3</v>
      </c>
      <c r="AF105" s="7">
        <f t="shared" si="13"/>
        <v>3.1507571697202415E-3</v>
      </c>
      <c r="AG105" s="42">
        <f t="shared" si="14"/>
        <v>1.9426151445921854E-2</v>
      </c>
      <c r="AH105" s="5"/>
      <c r="AI105">
        <v>1971</v>
      </c>
      <c r="AJ105" t="s">
        <v>132</v>
      </c>
      <c r="AK105" s="30">
        <v>168.41480000000001</v>
      </c>
      <c r="AL105">
        <v>427.65600000000006</v>
      </c>
      <c r="AM105" s="5">
        <f t="shared" si="16"/>
        <v>454.28737727362193</v>
      </c>
      <c r="AN105" s="5">
        <f t="shared" si="15"/>
        <v>3.8779134777465543E-3</v>
      </c>
      <c r="AP105"/>
      <c r="BA105"/>
      <c r="BB105" s="5"/>
      <c r="BE105" s="48"/>
      <c r="BI105" s="48"/>
      <c r="BM105" s="48"/>
      <c r="BQ105" s="48"/>
    </row>
    <row r="106" spans="1:69" x14ac:dyDescent="0.25">
      <c r="A106" s="1">
        <v>52.017099999999999</v>
      </c>
      <c r="B106" s="7">
        <f t="shared" si="19"/>
        <v>4.2852030940509963E-5</v>
      </c>
      <c r="C106" s="2">
        <v>23.298129490000001</v>
      </c>
      <c r="D106" s="2">
        <f t="shared" si="17"/>
        <v>0.02</v>
      </c>
      <c r="E106" s="47">
        <f t="shared" si="32"/>
        <v>23.340100168327798</v>
      </c>
      <c r="F106" s="2">
        <f t="shared" si="27"/>
        <v>-4.1970678327796662E-2</v>
      </c>
      <c r="G106" s="2">
        <f t="shared" si="28"/>
        <v>4.1970678327796662E-2</v>
      </c>
      <c r="H106" s="2">
        <f t="shared" si="29"/>
        <v>-2.0985339163898331</v>
      </c>
      <c r="I106" s="5">
        <f t="shared" si="30"/>
        <v>-1.8014612866587112E-3</v>
      </c>
      <c r="J106" s="5">
        <f t="shared" si="31"/>
        <v>1.8014612866587112E-3</v>
      </c>
      <c r="K106" s="6">
        <f t="shared" si="26"/>
        <v>-3.824197349292568</v>
      </c>
      <c r="X106" s="33"/>
      <c r="Y106" s="29"/>
      <c r="AB106">
        <v>1970</v>
      </c>
      <c r="AC106" t="s">
        <v>135</v>
      </c>
      <c r="AD106" s="32">
        <v>66.701300000000003</v>
      </c>
      <c r="AE106" s="7">
        <v>3.7063516000000003E-3</v>
      </c>
      <c r="AF106" s="7">
        <f t="shared" si="13"/>
        <v>3.194401632252911E-3</v>
      </c>
      <c r="AG106" s="42">
        <f t="shared" si="14"/>
        <v>1.907927237815276E-2</v>
      </c>
      <c r="AH106" s="5"/>
      <c r="AI106">
        <v>1971</v>
      </c>
      <c r="AJ106" t="s">
        <v>132</v>
      </c>
      <c r="AK106" s="30">
        <v>168.41679999999999</v>
      </c>
      <c r="AL106">
        <v>427.66400000000004</v>
      </c>
      <c r="AM106" s="5">
        <f t="shared" si="16"/>
        <v>454.29926393279629</v>
      </c>
      <c r="AN106" s="5">
        <f t="shared" si="15"/>
        <v>3.8789003442374417E-3</v>
      </c>
      <c r="AP106"/>
      <c r="BA106"/>
      <c r="BB106" s="5"/>
      <c r="BE106" s="48"/>
      <c r="BI106" s="48"/>
      <c r="BM106" s="48"/>
      <c r="BQ106" s="48"/>
    </row>
    <row r="107" spans="1:69" x14ac:dyDescent="0.25">
      <c r="A107" s="1">
        <v>54.020499999999998</v>
      </c>
      <c r="B107" s="7">
        <f t="shared" si="19"/>
        <v>8.5541068135100589E-5</v>
      </c>
      <c r="C107" s="2">
        <v>23.34267633</v>
      </c>
      <c r="D107" s="2">
        <f t="shared" si="17"/>
        <v>0.02</v>
      </c>
      <c r="E107" s="47">
        <f t="shared" si="32"/>
        <v>23.404603806032025</v>
      </c>
      <c r="F107" s="2">
        <f t="shared" si="27"/>
        <v>-6.1927476032025197E-2</v>
      </c>
      <c r="G107" s="2">
        <f t="shared" si="28"/>
        <v>6.1927476032025197E-2</v>
      </c>
      <c r="H107" s="2">
        <f t="shared" si="29"/>
        <v>-3.0963738016012599</v>
      </c>
      <c r="I107" s="5">
        <f t="shared" si="30"/>
        <v>-2.6529723994174578E-3</v>
      </c>
      <c r="J107" s="5">
        <f t="shared" si="31"/>
        <v>2.6529723994174578E-3</v>
      </c>
      <c r="K107" s="6">
        <f t="shared" si="26"/>
        <v>-5.5295827761070742</v>
      </c>
      <c r="X107" s="33"/>
      <c r="Y107" s="29"/>
      <c r="AB107">
        <v>1970</v>
      </c>
      <c r="AC107" t="s">
        <v>135</v>
      </c>
      <c r="AD107" s="32">
        <v>66.811300000000003</v>
      </c>
      <c r="AE107" s="7">
        <v>3.7943441199999998E-3</v>
      </c>
      <c r="AF107" s="7">
        <f t="shared" si="13"/>
        <v>3.2786234107379571E-3</v>
      </c>
      <c r="AG107" s="42">
        <f t="shared" si="14"/>
        <v>1.847377760186051E-2</v>
      </c>
      <c r="AH107" s="5"/>
      <c r="AI107">
        <v>1971</v>
      </c>
      <c r="AJ107" t="s">
        <v>132</v>
      </c>
      <c r="AK107" s="30">
        <v>174.7227</v>
      </c>
      <c r="AL107">
        <v>465.71499999999997</v>
      </c>
      <c r="AM107" s="5">
        <f t="shared" si="16"/>
        <v>492.04756996820845</v>
      </c>
      <c r="AN107" s="5">
        <f t="shared" si="15"/>
        <v>3.197025066082848E-3</v>
      </c>
      <c r="AP107"/>
      <c r="BA107"/>
      <c r="BB107" s="5"/>
      <c r="BE107" s="48"/>
      <c r="BI107" s="48"/>
      <c r="BM107" s="48"/>
      <c r="BQ107" s="48"/>
    </row>
    <row r="108" spans="1:69" x14ac:dyDescent="0.25">
      <c r="A108" s="1">
        <v>56.020299999999999</v>
      </c>
      <c r="B108" s="7">
        <f t="shared" si="19"/>
        <v>1.6487525876553662E-4</v>
      </c>
      <c r="C108" s="2">
        <v>23.403727109999998</v>
      </c>
      <c r="D108" s="2">
        <f t="shared" si="17"/>
        <v>0.02</v>
      </c>
      <c r="E108" s="47">
        <f t="shared" si="32"/>
        <v>23.470896184307023</v>
      </c>
      <c r="F108" s="2">
        <f t="shared" si="27"/>
        <v>-6.7169074307024346E-2</v>
      </c>
      <c r="G108" s="2">
        <f t="shared" si="28"/>
        <v>6.7169074307024346E-2</v>
      </c>
      <c r="H108" s="2">
        <f t="shared" si="29"/>
        <v>-3.3584537153512173</v>
      </c>
      <c r="I108" s="5">
        <f t="shared" si="30"/>
        <v>-2.8700161299660765E-3</v>
      </c>
      <c r="J108" s="5">
        <f t="shared" si="31"/>
        <v>2.8700161299660765E-3</v>
      </c>
      <c r="K108" s="6">
        <f t="shared" si="26"/>
        <v>-5.8570196272710389</v>
      </c>
      <c r="X108" s="33"/>
      <c r="Y108" s="29"/>
      <c r="AB108">
        <v>1970</v>
      </c>
      <c r="AC108" t="s">
        <v>135</v>
      </c>
      <c r="AD108" s="32">
        <v>67.056299999999993</v>
      </c>
      <c r="AE108" s="7">
        <v>3.9969935600000003E-3</v>
      </c>
      <c r="AF108" s="7">
        <f t="shared" si="13"/>
        <v>3.4731818361539569E-3</v>
      </c>
      <c r="AG108" s="42">
        <f t="shared" si="14"/>
        <v>1.7174477443227986E-2</v>
      </c>
      <c r="AH108" s="5"/>
      <c r="AI108">
        <v>1971</v>
      </c>
      <c r="AJ108" t="s">
        <v>132</v>
      </c>
      <c r="AK108" s="30">
        <v>174.72370000000001</v>
      </c>
      <c r="AL108">
        <v>465.71499999999997</v>
      </c>
      <c r="AM108" s="5">
        <f t="shared" si="16"/>
        <v>492.05359900881831</v>
      </c>
      <c r="AN108" s="5">
        <f t="shared" si="15"/>
        <v>3.1984891997055885E-3</v>
      </c>
      <c r="AP108"/>
      <c r="BA108"/>
      <c r="BB108" s="5"/>
      <c r="BE108" s="48"/>
      <c r="BI108" s="48"/>
      <c r="BM108" s="48"/>
      <c r="BQ108" s="48"/>
    </row>
    <row r="109" spans="1:69" x14ac:dyDescent="0.25">
      <c r="A109" s="1">
        <v>58.021700000000003</v>
      </c>
      <c r="B109" s="7">
        <f t="shared" si="19"/>
        <v>3.0761301182441475E-4</v>
      </c>
      <c r="C109" s="2">
        <v>23.459391440000001</v>
      </c>
      <c r="D109" s="2">
        <f t="shared" si="17"/>
        <v>0.02</v>
      </c>
      <c r="E109" s="47">
        <f t="shared" si="32"/>
        <v>23.539183363117306</v>
      </c>
      <c r="F109" s="2">
        <f t="shared" si="27"/>
        <v>-7.979192311730543E-2</v>
      </c>
      <c r="G109" s="2">
        <f t="shared" si="28"/>
        <v>7.979192311730543E-2</v>
      </c>
      <c r="H109" s="2">
        <f t="shared" si="29"/>
        <v>-3.9895961558652715</v>
      </c>
      <c r="I109" s="5">
        <f t="shared" si="30"/>
        <v>-3.401278473969887E-3</v>
      </c>
      <c r="J109" s="5">
        <f t="shared" si="31"/>
        <v>3.401278473969887E-3</v>
      </c>
      <c r="K109" s="6">
        <f t="shared" si="26"/>
        <v>-6.7988407450481203</v>
      </c>
      <c r="X109" s="33"/>
      <c r="Y109" s="29"/>
      <c r="AB109">
        <v>1970</v>
      </c>
      <c r="AC109" t="s">
        <v>135</v>
      </c>
      <c r="AD109" s="32">
        <v>67.181299999999993</v>
      </c>
      <c r="AE109" s="7">
        <v>4.1049843799999992E-3</v>
      </c>
      <c r="AF109" s="7">
        <f t="shared" si="13"/>
        <v>3.5762547624668072E-3</v>
      </c>
      <c r="AG109" s="42">
        <f t="shared" si="14"/>
        <v>1.6589918770356642E-2</v>
      </c>
      <c r="AH109" s="5"/>
      <c r="AI109">
        <v>1971</v>
      </c>
      <c r="AJ109" t="s">
        <v>132</v>
      </c>
      <c r="AK109" s="30">
        <v>174.72470000000001</v>
      </c>
      <c r="AL109">
        <v>465.71499999999997</v>
      </c>
      <c r="AM109" s="5">
        <f t="shared" si="16"/>
        <v>492.05962806301716</v>
      </c>
      <c r="AN109" s="5">
        <f t="shared" si="15"/>
        <v>3.199953671815576E-3</v>
      </c>
      <c r="AP109"/>
      <c r="BA109"/>
      <c r="BB109" s="5"/>
      <c r="BE109" s="48"/>
      <c r="BI109" s="48"/>
      <c r="BM109" s="48"/>
      <c r="BQ109" s="48"/>
    </row>
    <row r="110" spans="1:69" x14ac:dyDescent="0.25">
      <c r="A110" s="1">
        <v>60.021999999999998</v>
      </c>
      <c r="B110" s="7">
        <f t="shared" si="19"/>
        <v>5.5549352664983551E-4</v>
      </c>
      <c r="C110" s="2">
        <v>23.52208649</v>
      </c>
      <c r="D110" s="2">
        <f t="shared" si="17"/>
        <v>0.02</v>
      </c>
      <c r="E110" s="47">
        <f t="shared" si="32"/>
        <v>23.609421404383866</v>
      </c>
      <c r="F110" s="2">
        <f t="shared" si="27"/>
        <v>-8.7334914383866646E-2</v>
      </c>
      <c r="G110" s="2">
        <f t="shared" si="28"/>
        <v>8.7334914383866646E-2</v>
      </c>
      <c r="H110" s="2">
        <f t="shared" si="29"/>
        <v>-4.3667457191933323</v>
      </c>
      <c r="I110" s="5">
        <f t="shared" si="30"/>
        <v>-3.7128897736599833E-3</v>
      </c>
      <c r="J110" s="5">
        <f t="shared" si="31"/>
        <v>3.7128897736599833E-3</v>
      </c>
      <c r="K110" s="6">
        <f t="shared" si="26"/>
        <v>-7.2586065460277212</v>
      </c>
      <c r="X110" s="33"/>
      <c r="Y110" s="29"/>
      <c r="AB110">
        <v>1970</v>
      </c>
      <c r="AC110" t="s">
        <v>135</v>
      </c>
      <c r="AD110" s="32">
        <v>67.2423</v>
      </c>
      <c r="AE110" s="7">
        <v>4.1569799600000004E-3</v>
      </c>
      <c r="AF110" s="7">
        <f t="shared" si="13"/>
        <v>3.6275110281991322E-3</v>
      </c>
      <c r="AG110" s="42">
        <f t="shared" si="14"/>
        <v>1.6222773383895536E-2</v>
      </c>
      <c r="AH110" s="5"/>
      <c r="AI110">
        <v>1971</v>
      </c>
      <c r="AJ110" t="s">
        <v>132</v>
      </c>
      <c r="AK110" s="30">
        <v>183.12739999999999</v>
      </c>
      <c r="AL110">
        <v>517.43399999999997</v>
      </c>
      <c r="AM110" s="5">
        <f t="shared" si="16"/>
        <v>543.19974571829277</v>
      </c>
      <c r="AN110" s="5">
        <f t="shared" si="15"/>
        <v>2.4795650613384812E-3</v>
      </c>
      <c r="AP110"/>
      <c r="BA110"/>
      <c r="BB110" s="5"/>
      <c r="BE110" s="48"/>
      <c r="BI110" s="48"/>
      <c r="BM110" s="48"/>
      <c r="BQ110" s="48"/>
    </row>
    <row r="111" spans="1:69" x14ac:dyDescent="0.25">
      <c r="A111" s="1">
        <v>62.0214</v>
      </c>
      <c r="B111" s="7">
        <f t="shared" si="19"/>
        <v>9.7174479465454938E-4</v>
      </c>
      <c r="C111" s="2">
        <v>23.5839745</v>
      </c>
      <c r="D111" s="2">
        <f t="shared" si="17"/>
        <v>0.02</v>
      </c>
      <c r="E111" s="47">
        <f t="shared" si="32"/>
        <v>23.681672963488165</v>
      </c>
      <c r="F111" s="2">
        <f t="shared" si="27"/>
        <v>-9.7698463488164577E-2</v>
      </c>
      <c r="G111" s="2">
        <f t="shared" si="28"/>
        <v>9.7698463488164577E-2</v>
      </c>
      <c r="H111" s="2">
        <f t="shared" si="29"/>
        <v>-4.8849231744082289</v>
      </c>
      <c r="I111" s="5">
        <f t="shared" si="30"/>
        <v>-4.142578405864736E-3</v>
      </c>
      <c r="J111" s="5">
        <f t="shared" si="31"/>
        <v>4.142578405864736E-3</v>
      </c>
      <c r="K111" s="6">
        <f t="shared" si="26"/>
        <v>-7.9178345735706452</v>
      </c>
      <c r="X111" s="33"/>
      <c r="Y111" s="29"/>
      <c r="AB111">
        <v>1970</v>
      </c>
      <c r="AC111" t="s">
        <v>135</v>
      </c>
      <c r="AD111" s="32">
        <v>67.807400000000001</v>
      </c>
      <c r="AE111" s="7">
        <v>4.6796021999999998E-3</v>
      </c>
      <c r="AF111" s="7">
        <f t="shared" si="13"/>
        <v>4.1334295072645378E-3</v>
      </c>
      <c r="AG111" s="42">
        <f t="shared" si="14"/>
        <v>1.3622038157468588E-2</v>
      </c>
      <c r="AH111" s="5"/>
      <c r="AI111">
        <v>1971</v>
      </c>
      <c r="AJ111" t="s">
        <v>132</v>
      </c>
      <c r="AK111" s="30">
        <v>183.13140000000001</v>
      </c>
      <c r="AL111">
        <v>517.45100000000002</v>
      </c>
      <c r="AM111" s="5">
        <f t="shared" si="16"/>
        <v>543.22431880688134</v>
      </c>
      <c r="AN111" s="5">
        <f t="shared" si="15"/>
        <v>2.4808598498798459E-3</v>
      </c>
      <c r="AP111"/>
      <c r="BA111"/>
      <c r="BB111" s="5"/>
      <c r="BE111" s="48"/>
      <c r="BI111" s="48"/>
      <c r="BM111" s="48"/>
      <c r="BQ111" s="48"/>
    </row>
    <row r="112" spans="1:69" x14ac:dyDescent="0.25">
      <c r="A112" s="1">
        <v>64.023899999999998</v>
      </c>
      <c r="B112" s="7">
        <f t="shared" si="19"/>
        <v>1.6497401439208477E-3</v>
      </c>
      <c r="C112" s="2">
        <v>23.642421630000001</v>
      </c>
      <c r="D112" s="2">
        <f t="shared" si="17"/>
        <v>0.02</v>
      </c>
      <c r="E112" s="47">
        <f t="shared" si="32"/>
        <v>23.756156434632793</v>
      </c>
      <c r="F112" s="2">
        <f t="shared" si="27"/>
        <v>-0.11373480463279151</v>
      </c>
      <c r="G112" s="2">
        <f t="shared" si="28"/>
        <v>0.11373480463279151</v>
      </c>
      <c r="H112" s="2">
        <f t="shared" si="29"/>
        <v>-5.6867402316395754</v>
      </c>
      <c r="I112" s="5">
        <f t="shared" si="30"/>
        <v>-4.8106241574032661E-3</v>
      </c>
      <c r="J112" s="5">
        <f t="shared" si="31"/>
        <v>4.8106241574032661E-3</v>
      </c>
      <c r="K112" s="6">
        <f t="shared" si="26"/>
        <v>-8.9894622869528398</v>
      </c>
      <c r="X112" s="33"/>
      <c r="Y112" s="29"/>
      <c r="AB112">
        <v>1970</v>
      </c>
      <c r="AC112" t="s">
        <v>135</v>
      </c>
      <c r="AD112" s="32">
        <v>68.0565</v>
      </c>
      <c r="AE112" s="7">
        <v>4.9275811199999998E-3</v>
      </c>
      <c r="AF112" s="7">
        <f t="shared" si="13"/>
        <v>4.3751187512339343E-3</v>
      </c>
      <c r="AG112" s="42">
        <f t="shared" si="14"/>
        <v>1.2570074083548365E-2</v>
      </c>
      <c r="AH112" s="5"/>
      <c r="AI112">
        <v>1971</v>
      </c>
      <c r="AJ112" t="s">
        <v>132</v>
      </c>
      <c r="AK112" s="30">
        <v>193.13679999999999</v>
      </c>
      <c r="AL112">
        <v>580.62700000000007</v>
      </c>
      <c r="AM112" s="5">
        <f t="shared" si="16"/>
        <v>605.37066800475475</v>
      </c>
      <c r="AN112" s="5">
        <f t="shared" si="15"/>
        <v>1.8160746876814801E-3</v>
      </c>
      <c r="AP112"/>
      <c r="BA112"/>
      <c r="BB112" s="5"/>
      <c r="BE112" s="48"/>
      <c r="BI112" s="48"/>
      <c r="BM112" s="48"/>
      <c r="BQ112" s="48"/>
    </row>
    <row r="113" spans="1:69" x14ac:dyDescent="0.25">
      <c r="A113" s="1">
        <v>66.026700000000005</v>
      </c>
      <c r="B113" s="7">
        <f t="shared" si="19"/>
        <v>2.7179521055419073E-3</v>
      </c>
      <c r="C113" s="2">
        <v>23.715451590000001</v>
      </c>
      <c r="D113" s="2">
        <f t="shared" si="17"/>
        <v>0.02</v>
      </c>
      <c r="E113" s="47">
        <f t="shared" si="32"/>
        <v>23.832856119777844</v>
      </c>
      <c r="F113" s="2">
        <f t="shared" si="27"/>
        <v>-0.11740452977784344</v>
      </c>
      <c r="G113" s="2">
        <f t="shared" si="28"/>
        <v>0.11740452977784344</v>
      </c>
      <c r="H113" s="2">
        <f t="shared" si="29"/>
        <v>-5.8702264888921718</v>
      </c>
      <c r="I113" s="5">
        <f t="shared" si="30"/>
        <v>-4.9505500383281312E-3</v>
      </c>
      <c r="J113" s="5">
        <f t="shared" si="31"/>
        <v>4.9505500383281312E-3</v>
      </c>
      <c r="K113" s="6">
        <f t="shared" si="26"/>
        <v>-9.0185022288592034</v>
      </c>
      <c r="X113" s="33"/>
      <c r="Y113" s="29"/>
      <c r="AB113">
        <v>1970</v>
      </c>
      <c r="AC113" t="s">
        <v>135</v>
      </c>
      <c r="AD113" s="32">
        <v>68.097499999999997</v>
      </c>
      <c r="AE113" s="7">
        <v>4.9689109400000006E-3</v>
      </c>
      <c r="AF113" s="7">
        <f t="shared" si="13"/>
        <v>4.416044672510948E-3</v>
      </c>
      <c r="AG113" s="42">
        <f t="shared" si="14"/>
        <v>1.2379917769316826E-2</v>
      </c>
      <c r="AH113" s="5"/>
      <c r="AI113">
        <v>1971</v>
      </c>
      <c r="AJ113" t="s">
        <v>132</v>
      </c>
      <c r="AK113" s="30">
        <v>193.13679999999999</v>
      </c>
      <c r="AL113">
        <v>580.63400000000001</v>
      </c>
      <c r="AM113" s="5">
        <f t="shared" si="16"/>
        <v>605.37066800475475</v>
      </c>
      <c r="AN113" s="5">
        <f t="shared" si="15"/>
        <v>1.8150035321884189E-3</v>
      </c>
      <c r="AP113"/>
      <c r="BA113"/>
      <c r="BB113" s="5"/>
      <c r="BE113" s="48"/>
      <c r="BI113" s="48"/>
      <c r="BM113" s="48"/>
      <c r="BQ113" s="48"/>
    </row>
    <row r="114" spans="1:69" x14ac:dyDescent="0.25">
      <c r="A114" s="1">
        <v>68.024600000000007</v>
      </c>
      <c r="B114" s="7">
        <f t="shared" si="19"/>
        <v>4.3435029405879347E-3</v>
      </c>
      <c r="C114" s="2">
        <v>23.772928230000002</v>
      </c>
      <c r="D114" s="2">
        <f t="shared" si="17"/>
        <v>0.02</v>
      </c>
      <c r="E114" s="47">
        <f t="shared" si="32"/>
        <v>23.911661466848351</v>
      </c>
      <c r="F114" s="2">
        <f t="shared" si="27"/>
        <v>-0.13873323684834915</v>
      </c>
      <c r="G114" s="2">
        <f t="shared" si="28"/>
        <v>0.13873323684834915</v>
      </c>
      <c r="H114" s="2">
        <f t="shared" si="29"/>
        <v>-6.9366618424174575</v>
      </c>
      <c r="I114" s="5">
        <f t="shared" si="30"/>
        <v>-5.8357656030474268E-3</v>
      </c>
      <c r="J114" s="5">
        <f t="shared" si="31"/>
        <v>5.8357656030474268E-3</v>
      </c>
      <c r="K114" s="6">
        <f t="shared" si="26"/>
        <v>-10.383835244892703</v>
      </c>
      <c r="X114" s="33"/>
      <c r="Y114" s="29"/>
      <c r="AB114">
        <v>1970</v>
      </c>
      <c r="AC114" t="s">
        <v>135</v>
      </c>
      <c r="AD114" s="32">
        <v>68.219499999999996</v>
      </c>
      <c r="AE114" s="7">
        <v>5.0969000599999995E-3</v>
      </c>
      <c r="AF114" s="7">
        <f t="shared" si="13"/>
        <v>4.5397813352113202E-3</v>
      </c>
      <c r="AG114" s="42">
        <f t="shared" si="14"/>
        <v>1.1947671540161867E-2</v>
      </c>
      <c r="AH114" s="5"/>
      <c r="AI114">
        <v>1971</v>
      </c>
      <c r="AJ114" t="s">
        <v>132</v>
      </c>
      <c r="AK114" s="30">
        <v>193.13679999999999</v>
      </c>
      <c r="AL114">
        <v>580.62900000000002</v>
      </c>
      <c r="AM114" s="5">
        <f t="shared" si="16"/>
        <v>605.37066800475475</v>
      </c>
      <c r="AN114" s="5">
        <f t="shared" si="15"/>
        <v>1.8157686083756855E-3</v>
      </c>
      <c r="AP114"/>
      <c r="BA114"/>
      <c r="BB114" s="5"/>
      <c r="BE114" s="48"/>
      <c r="BI114" s="48"/>
      <c r="BM114" s="48"/>
      <c r="BQ114" s="48"/>
    </row>
    <row r="115" spans="1:69" x14ac:dyDescent="0.25">
      <c r="A115" s="1">
        <v>70.022800000000004</v>
      </c>
      <c r="B115" s="7">
        <f t="shared" si="19"/>
        <v>6.7470010646044926E-3</v>
      </c>
      <c r="C115" s="2">
        <v>23.811737780000001</v>
      </c>
      <c r="D115" s="2">
        <f t="shared" si="17"/>
        <v>0.02</v>
      </c>
      <c r="E115" s="47">
        <f t="shared" si="32"/>
        <v>23.992880490432299</v>
      </c>
      <c r="F115" s="2">
        <f t="shared" si="27"/>
        <v>-0.18114271043229735</v>
      </c>
      <c r="G115" s="2">
        <f t="shared" si="28"/>
        <v>0.18114271043229735</v>
      </c>
      <c r="H115" s="2">
        <f t="shared" si="29"/>
        <v>-9.0571355216148675</v>
      </c>
      <c r="I115" s="5">
        <f t="shared" si="30"/>
        <v>-7.6072864612360663E-3</v>
      </c>
      <c r="J115" s="5">
        <f t="shared" si="31"/>
        <v>7.6072864612360663E-3</v>
      </c>
      <c r="K115" s="6">
        <f t="shared" si="26"/>
        <v>-13.253605420544183</v>
      </c>
      <c r="X115" s="33"/>
      <c r="Y115" s="29"/>
      <c r="AB115">
        <v>1970</v>
      </c>
      <c r="AC115" t="s">
        <v>135</v>
      </c>
      <c r="AD115" s="32">
        <v>68.293499999999995</v>
      </c>
      <c r="AE115" s="7">
        <v>5.1742268200000007E-3</v>
      </c>
      <c r="AF115" s="7">
        <f t="shared" si="13"/>
        <v>4.6162798064214167E-3</v>
      </c>
      <c r="AG115" s="42">
        <f t="shared" si="14"/>
        <v>1.1627731351252764E-2</v>
      </c>
      <c r="AH115" s="5"/>
      <c r="AI115">
        <v>1971</v>
      </c>
      <c r="AJ115" t="s">
        <v>132</v>
      </c>
      <c r="AK115" s="30">
        <v>193.1378</v>
      </c>
      <c r="AL115">
        <v>580.62900000000002</v>
      </c>
      <c r="AM115" s="5">
        <f t="shared" si="16"/>
        <v>605.37694727388055</v>
      </c>
      <c r="AN115" s="5">
        <f t="shared" si="15"/>
        <v>1.8166903850802617E-3</v>
      </c>
      <c r="AP115"/>
      <c r="BA115"/>
      <c r="BB115" s="5"/>
      <c r="BE115" s="48"/>
      <c r="BI115" s="48"/>
      <c r="BM115" s="48"/>
      <c r="BQ115" s="48"/>
    </row>
    <row r="116" spans="1:69" x14ac:dyDescent="0.25">
      <c r="A116" s="1">
        <v>72.027500000000003</v>
      </c>
      <c r="B116" s="7">
        <f t="shared" si="19"/>
        <v>1.0207334464895933E-2</v>
      </c>
      <c r="C116" s="2">
        <v>23.8545564</v>
      </c>
      <c r="D116" s="2">
        <f t="shared" si="17"/>
        <v>0.02</v>
      </c>
      <c r="E116" s="47">
        <f t="shared" si="32"/>
        <v>24.076905625167392</v>
      </c>
      <c r="F116" s="2">
        <f t="shared" si="27"/>
        <v>-0.22234922516739175</v>
      </c>
      <c r="G116" s="2">
        <f t="shared" si="28"/>
        <v>0.22234922516739175</v>
      </c>
      <c r="H116" s="2">
        <f t="shared" si="29"/>
        <v>-11.117461258369588</v>
      </c>
      <c r="I116" s="5">
        <f t="shared" si="30"/>
        <v>-9.3210379366933747E-3</v>
      </c>
      <c r="J116" s="5">
        <f t="shared" si="31"/>
        <v>9.3210379366933747E-3</v>
      </c>
      <c r="K116" s="6">
        <f t="shared" si="26"/>
        <v>-15.880010229102426</v>
      </c>
      <c r="X116" s="33"/>
      <c r="Y116" s="29"/>
      <c r="AB116">
        <v>1970</v>
      </c>
      <c r="AC116" t="s">
        <v>135</v>
      </c>
      <c r="AD116" s="32">
        <v>68.3095</v>
      </c>
      <c r="AE116" s="7">
        <v>5.1915586799999996E-3</v>
      </c>
      <c r="AF116" s="7">
        <f t="shared" si="13"/>
        <v>4.6329650675020883E-3</v>
      </c>
      <c r="AG116" s="42">
        <f t="shared" si="14"/>
        <v>1.1577009671728944E-2</v>
      </c>
      <c r="AH116" s="5"/>
      <c r="AI116">
        <v>1971</v>
      </c>
      <c r="AJ116" t="s">
        <v>132</v>
      </c>
      <c r="AK116" s="30">
        <v>193.14580000000001</v>
      </c>
      <c r="AL116">
        <v>580.67499999999995</v>
      </c>
      <c r="AM116" s="5">
        <f t="shared" si="16"/>
        <v>605.4271819160889</v>
      </c>
      <c r="AN116" s="5">
        <f t="shared" si="15"/>
        <v>1.8170242323174498E-3</v>
      </c>
      <c r="AP116"/>
      <c r="BA116"/>
      <c r="BB116" s="5"/>
      <c r="BE116" s="48"/>
      <c r="BI116" s="48"/>
      <c r="BM116" s="48"/>
      <c r="BQ116" s="48"/>
    </row>
    <row r="117" spans="1:69" x14ac:dyDescent="0.25">
      <c r="A117" s="1">
        <v>74.029600000000002</v>
      </c>
      <c r="B117" s="7">
        <f t="shared" si="19"/>
        <v>1.5021791408153181E-2</v>
      </c>
      <c r="C117" s="2">
        <v>23.879689949999999</v>
      </c>
      <c r="D117" s="2">
        <f t="shared" si="17"/>
        <v>0.02</v>
      </c>
      <c r="E117" s="47">
        <f t="shared" si="32"/>
        <v>24.163510283795592</v>
      </c>
      <c r="F117" s="2">
        <f t="shared" si="27"/>
        <v>-0.28382033379559246</v>
      </c>
      <c r="G117" s="2">
        <f t="shared" si="28"/>
        <v>0.28382033379559246</v>
      </c>
      <c r="H117" s="2">
        <f t="shared" si="29"/>
        <v>-14.191016689779623</v>
      </c>
      <c r="I117" s="5">
        <f t="shared" si="30"/>
        <v>-1.1885427925984963E-2</v>
      </c>
      <c r="J117" s="5">
        <f t="shared" si="31"/>
        <v>1.1885427925984963E-2</v>
      </c>
      <c r="K117" s="6">
        <f t="shared" si="26"/>
        <v>-19.847794954837251</v>
      </c>
      <c r="X117" s="33"/>
      <c r="Y117" s="29"/>
      <c r="AB117">
        <v>1970</v>
      </c>
      <c r="AC117" t="s">
        <v>135</v>
      </c>
      <c r="AD117" s="32">
        <v>68.570499999999996</v>
      </c>
      <c r="AE117" s="7">
        <v>5.4755345400000002E-3</v>
      </c>
      <c r="AF117" s="7">
        <f t="shared" si="13"/>
        <v>4.9125586055645447E-3</v>
      </c>
      <c r="AG117" s="42">
        <f t="shared" si="14"/>
        <v>1.0571256609872256E-2</v>
      </c>
      <c r="AH117" s="5"/>
      <c r="AI117">
        <v>1971</v>
      </c>
      <c r="AJ117" t="s">
        <v>132</v>
      </c>
      <c r="AK117" s="30">
        <v>205.8227</v>
      </c>
      <c r="AL117">
        <v>663.21299999999997</v>
      </c>
      <c r="AM117" s="5">
        <f t="shared" si="16"/>
        <v>686.12221187575949</v>
      </c>
      <c r="AN117" s="5">
        <f t="shared" si="15"/>
        <v>1.1932027254939355E-3</v>
      </c>
      <c r="AP117"/>
      <c r="BA117"/>
      <c r="BB117" s="5"/>
      <c r="BE117" s="48"/>
      <c r="BI117" s="48"/>
      <c r="BM117" s="48"/>
      <c r="BQ117" s="48"/>
    </row>
    <row r="118" spans="1:69" x14ac:dyDescent="0.25">
      <c r="A118" s="1">
        <v>76.027199999999993</v>
      </c>
      <c r="B118" s="7">
        <f t="shared" si="19"/>
        <v>2.1516378939908602E-2</v>
      </c>
      <c r="C118" s="2">
        <v>24.02368689</v>
      </c>
      <c r="D118" s="2">
        <f t="shared" si="17"/>
        <v>0.02</v>
      </c>
      <c r="E118" s="47">
        <f t="shared" si="32"/>
        <v>24.252767147520171</v>
      </c>
      <c r="F118" s="2">
        <f t="shared" si="27"/>
        <v>-0.22908025752017025</v>
      </c>
      <c r="G118" s="2">
        <f t="shared" si="28"/>
        <v>0.22908025752017025</v>
      </c>
      <c r="H118" s="2">
        <f t="shared" si="29"/>
        <v>-11.454012876008512</v>
      </c>
      <c r="I118" s="5">
        <f t="shared" si="30"/>
        <v>-9.5355995342882287E-3</v>
      </c>
      <c r="J118" s="5">
        <f t="shared" si="31"/>
        <v>9.5355995342882287E-3</v>
      </c>
      <c r="K118" s="6">
        <f t="shared" si="26"/>
        <v>-15.283101960751729</v>
      </c>
      <c r="X118" s="33"/>
      <c r="Y118" s="29"/>
      <c r="AB118">
        <v>1970</v>
      </c>
      <c r="AC118" t="s">
        <v>135</v>
      </c>
      <c r="AD118" s="32">
        <v>68.635499999999993</v>
      </c>
      <c r="AE118" s="7">
        <v>5.5488616399999996E-3</v>
      </c>
      <c r="AF118" s="7">
        <f t="shared" si="13"/>
        <v>4.9844008434484161E-3</v>
      </c>
      <c r="AG118" s="42">
        <f t="shared" si="14"/>
        <v>1.0348079982520898E-2</v>
      </c>
      <c r="AH118" s="5"/>
      <c r="AI118">
        <v>1971</v>
      </c>
      <c r="AJ118" t="s">
        <v>132</v>
      </c>
      <c r="AK118" s="30">
        <v>205.82470000000001</v>
      </c>
      <c r="AL118">
        <v>663.22399999999993</v>
      </c>
      <c r="AM118" s="5">
        <f t="shared" si="16"/>
        <v>686.13511520404086</v>
      </c>
      <c r="AN118" s="5">
        <f t="shared" si="15"/>
        <v>1.193361413189606E-3</v>
      </c>
      <c r="AP118"/>
      <c r="BA118"/>
      <c r="BB118" s="5"/>
      <c r="BE118" s="48"/>
      <c r="BI118" s="48"/>
      <c r="BM118" s="48"/>
      <c r="BQ118" s="48"/>
    </row>
    <row r="119" spans="1:69" x14ac:dyDescent="0.25">
      <c r="A119" s="1">
        <v>78.029200000000003</v>
      </c>
      <c r="B119" s="7">
        <f t="shared" si="19"/>
        <v>3.0066190508547402E-2</v>
      </c>
      <c r="C119" s="1">
        <v>24.168928510000001</v>
      </c>
      <c r="D119" s="2">
        <f t="shared" si="17"/>
        <v>0.02</v>
      </c>
      <c r="E119" s="47">
        <f t="shared" si="32"/>
        <v>24.34526976089742</v>
      </c>
      <c r="F119" s="2">
        <f t="shared" si="27"/>
        <v>-0.17634125089741914</v>
      </c>
      <c r="G119" s="2">
        <f t="shared" si="28"/>
        <v>0.17634125089741914</v>
      </c>
      <c r="H119" s="2">
        <f t="shared" si="29"/>
        <v>-8.8170625448709572</v>
      </c>
      <c r="I119" s="5">
        <f t="shared" si="30"/>
        <v>-7.2961964707892275E-3</v>
      </c>
      <c r="J119" s="5">
        <f t="shared" si="31"/>
        <v>7.2961964707892275E-3</v>
      </c>
      <c r="K119" s="6">
        <f t="shared" si="26"/>
        <v>-11.203803358897357</v>
      </c>
      <c r="X119" s="33"/>
      <c r="Y119" s="29"/>
      <c r="AB119">
        <v>1970</v>
      </c>
      <c r="AC119" t="s">
        <v>135</v>
      </c>
      <c r="AD119" s="32">
        <v>68.949600000000004</v>
      </c>
      <c r="AE119" s="7">
        <v>5.9128306999999998E-3</v>
      </c>
      <c r="AF119" s="7">
        <f t="shared" si="13"/>
        <v>5.3444018500348797E-3</v>
      </c>
      <c r="AG119" s="42">
        <f t="shared" si="14"/>
        <v>9.2419015005327076E-3</v>
      </c>
      <c r="AH119" s="5"/>
      <c r="AI119">
        <v>1971</v>
      </c>
      <c r="AJ119" t="s">
        <v>132</v>
      </c>
      <c r="AK119" s="30">
        <v>205.82769999999999</v>
      </c>
      <c r="AL119">
        <v>663.23099999999999</v>
      </c>
      <c r="AM119" s="5">
        <f t="shared" si="16"/>
        <v>686.15447029837981</v>
      </c>
      <c r="AN119" s="5">
        <f t="shared" si="15"/>
        <v>1.1946236117523518E-3</v>
      </c>
      <c r="AP119"/>
      <c r="BA119"/>
      <c r="BB119" s="5"/>
      <c r="BE119" s="48"/>
      <c r="BI119" s="48"/>
      <c r="BM119" s="48"/>
      <c r="BQ119" s="48"/>
    </row>
    <row r="120" spans="1:69" x14ac:dyDescent="0.25">
      <c r="A120" s="1">
        <v>80.030900000000003</v>
      </c>
      <c r="B120" s="7">
        <f t="shared" si="19"/>
        <v>4.098284008695862E-2</v>
      </c>
      <c r="C120" s="3">
        <v>24.269915180000002</v>
      </c>
      <c r="D120" s="2">
        <f t="shared" si="17"/>
        <v>0.02</v>
      </c>
      <c r="E120" s="47">
        <f t="shared" si="32"/>
        <v>24.441038781122746</v>
      </c>
      <c r="F120" s="2">
        <f t="shared" si="27"/>
        <v>-0.17112360112274416</v>
      </c>
      <c r="G120" s="2">
        <f t="shared" si="28"/>
        <v>0.17112360112274416</v>
      </c>
      <c r="H120" s="2">
        <f t="shared" si="29"/>
        <v>-8.5561800561372081</v>
      </c>
      <c r="I120" s="5">
        <f t="shared" si="30"/>
        <v>-7.0508528708728745E-3</v>
      </c>
      <c r="J120" s="5">
        <f t="shared" si="31"/>
        <v>7.0508528708728745E-3</v>
      </c>
      <c r="K120" s="6">
        <f t="shared" si="26"/>
        <v>-10.440030764578317</v>
      </c>
      <c r="X120" s="33"/>
      <c r="Y120" s="29"/>
      <c r="AB120">
        <v>1970</v>
      </c>
      <c r="AC120" t="s">
        <v>135</v>
      </c>
      <c r="AD120" s="32">
        <v>69.139600000000002</v>
      </c>
      <c r="AE120" s="7">
        <v>6.1421445399999991E-3</v>
      </c>
      <c r="AF120" s="7">
        <f t="shared" si="13"/>
        <v>5.5727912825045498E-3</v>
      </c>
      <c r="AG120" s="42">
        <f t="shared" si="14"/>
        <v>8.5925794210873624E-3</v>
      </c>
      <c r="AH120" s="5"/>
      <c r="AI120">
        <v>1971</v>
      </c>
      <c r="AJ120" t="s">
        <v>132</v>
      </c>
      <c r="AK120" s="30">
        <v>205.83170000000001</v>
      </c>
      <c r="AL120">
        <v>663.27600000000007</v>
      </c>
      <c r="AM120" s="5">
        <f t="shared" si="16"/>
        <v>686.18027728107779</v>
      </c>
      <c r="AN120" s="5">
        <f t="shared" si="15"/>
        <v>1.1924621945300683E-3</v>
      </c>
      <c r="AP120"/>
      <c r="BA120"/>
      <c r="BB120" s="5"/>
      <c r="BE120" s="48"/>
      <c r="BI120" s="48"/>
      <c r="BM120" s="48"/>
      <c r="BQ120" s="48"/>
    </row>
    <row r="121" spans="1:69" x14ac:dyDescent="0.25">
      <c r="C121" s="3"/>
      <c r="E121" s="2"/>
      <c r="F121" s="2"/>
      <c r="G121" s="2"/>
      <c r="H121" s="2"/>
      <c r="I121" s="54">
        <f>AVERAGE(J84:J120)</f>
        <v>3.0375657900061285E-3</v>
      </c>
      <c r="J121" s="46" t="s">
        <v>128</v>
      </c>
      <c r="X121" s="33"/>
      <c r="Y121" s="29"/>
      <c r="AB121">
        <v>1970</v>
      </c>
      <c r="AC121" t="s">
        <v>135</v>
      </c>
      <c r="AD121" s="32">
        <v>69.490600000000001</v>
      </c>
      <c r="AE121" s="7">
        <v>6.5887732399999999E-3</v>
      </c>
      <c r="AF121" s="7">
        <f t="shared" si="13"/>
        <v>6.0166797108050646E-3</v>
      </c>
      <c r="AG121" s="42">
        <f t="shared" si="14"/>
        <v>7.5391945249981265E-3</v>
      </c>
      <c r="AH121" s="5"/>
      <c r="AI121">
        <v>1971</v>
      </c>
      <c r="AJ121" t="s">
        <v>132</v>
      </c>
      <c r="AK121" s="30">
        <v>215.17869999999999</v>
      </c>
      <c r="AL121">
        <v>725.86800000000005</v>
      </c>
      <c r="AM121" s="5">
        <f t="shared" si="16"/>
        <v>747.07860756367427</v>
      </c>
      <c r="AN121" s="5">
        <f t="shared" si="15"/>
        <v>8.5386834947090103E-4</v>
      </c>
      <c r="AP121"/>
      <c r="BA121"/>
      <c r="BB121" s="5"/>
      <c r="BE121" s="48"/>
      <c r="BI121" s="48"/>
      <c r="BM121" s="48"/>
      <c r="BQ121" s="48"/>
    </row>
    <row r="122" spans="1:69" x14ac:dyDescent="0.25">
      <c r="C122" s="3"/>
      <c r="E122" s="2"/>
      <c r="F122" s="2"/>
      <c r="G122" s="2"/>
      <c r="H122" s="2"/>
      <c r="I122" s="54">
        <f>AVERAGE(I84:I120)</f>
        <v>-1.8658962636028638E-3</v>
      </c>
      <c r="J122" s="46" t="s">
        <v>129</v>
      </c>
      <c r="X122" s="33"/>
      <c r="Y122" s="29"/>
      <c r="AB122">
        <v>1970</v>
      </c>
      <c r="AC122" t="s">
        <v>135</v>
      </c>
      <c r="AD122" s="32">
        <v>69.562600000000003</v>
      </c>
      <c r="AE122" s="7">
        <v>6.6834318600000001E-3</v>
      </c>
      <c r="AF122" s="7">
        <f t="shared" si="13"/>
        <v>6.1113635957338206E-3</v>
      </c>
      <c r="AG122" s="42">
        <f t="shared" si="14"/>
        <v>7.3265018275543731E-3</v>
      </c>
      <c r="AH122" s="5"/>
      <c r="AI122">
        <v>1971</v>
      </c>
      <c r="AJ122" t="s">
        <v>132</v>
      </c>
      <c r="AK122" s="30">
        <v>215.1797</v>
      </c>
      <c r="AL122">
        <v>725.89400000000001</v>
      </c>
      <c r="AM122" s="5">
        <f t="shared" si="16"/>
        <v>747.08518635935457</v>
      </c>
      <c r="AN122" s="5">
        <f t="shared" si="15"/>
        <v>8.5224434497624879E-4</v>
      </c>
      <c r="AP122"/>
      <c r="BA122"/>
      <c r="BB122" s="5"/>
      <c r="BE122" s="48"/>
      <c r="BI122" s="48"/>
      <c r="BM122" s="48"/>
      <c r="BQ122" s="48"/>
    </row>
    <row r="123" spans="1:69" x14ac:dyDescent="0.25">
      <c r="C123" s="3"/>
      <c r="E123" s="2"/>
      <c r="F123" s="2"/>
      <c r="G123" s="2"/>
      <c r="H123" s="2"/>
      <c r="I123" s="35">
        <f>SUMSQ(H84:H120)/COUNT(H84:H120)</f>
        <v>25.286926300753905</v>
      </c>
      <c r="J123" s="46" t="s">
        <v>131</v>
      </c>
      <c r="X123" s="33"/>
      <c r="Y123" s="29"/>
      <c r="AB123">
        <v>1970</v>
      </c>
      <c r="AC123" t="s">
        <v>135</v>
      </c>
      <c r="AD123" s="32">
        <v>69.653599999999997</v>
      </c>
      <c r="AE123" s="7">
        <v>6.8034216599999996E-3</v>
      </c>
      <c r="AF123" s="7">
        <f t="shared" si="13"/>
        <v>6.2328454108391681E-3</v>
      </c>
      <c r="AG123" s="42">
        <f t="shared" si="14"/>
        <v>7.0335179926934313E-3</v>
      </c>
      <c r="AH123" s="5"/>
      <c r="AI123">
        <v>1971</v>
      </c>
      <c r="AJ123" t="s">
        <v>132</v>
      </c>
      <c r="AK123" s="30">
        <v>215.1807</v>
      </c>
      <c r="AL123">
        <v>725.88699999999994</v>
      </c>
      <c r="AM123" s="5">
        <f t="shared" si="16"/>
        <v>747.09176516862362</v>
      </c>
      <c r="AN123" s="5">
        <f t="shared" si="15"/>
        <v>8.5335334897451893E-4</v>
      </c>
      <c r="AP123"/>
      <c r="BA123"/>
      <c r="BB123" s="5"/>
      <c r="BE123" s="48"/>
      <c r="BI123" s="48"/>
      <c r="BM123" s="48"/>
      <c r="BQ123" s="48"/>
    </row>
    <row r="124" spans="1:69" x14ac:dyDescent="0.25">
      <c r="C124" s="3"/>
      <c r="E124" s="2"/>
      <c r="F124" s="2"/>
      <c r="G124" s="2"/>
      <c r="H124" s="2"/>
      <c r="I124" s="35"/>
      <c r="J124" s="46"/>
      <c r="X124" s="33"/>
      <c r="Y124" s="29"/>
      <c r="AB124">
        <v>1970</v>
      </c>
      <c r="AC124" t="s">
        <v>135</v>
      </c>
      <c r="AD124" s="32">
        <v>70.233699999999999</v>
      </c>
      <c r="AE124" s="7">
        <v>7.62201874E-3</v>
      </c>
      <c r="AF124" s="7">
        <f t="shared" si="13"/>
        <v>7.0565225991314666E-3</v>
      </c>
      <c r="AG124" s="42">
        <f t="shared" si="14"/>
        <v>5.5045176240584243E-3</v>
      </c>
      <c r="AH124" s="5"/>
      <c r="AI124">
        <v>1971</v>
      </c>
      <c r="AJ124" t="s">
        <v>132</v>
      </c>
      <c r="AK124" s="30">
        <v>218.38630000000001</v>
      </c>
      <c r="AL124">
        <v>747.66800000000001</v>
      </c>
      <c r="AM124" s="5">
        <f t="shared" si="16"/>
        <v>768.25063715771182</v>
      </c>
      <c r="AN124" s="5">
        <f t="shared" si="15"/>
        <v>7.5785208460188718E-4</v>
      </c>
      <c r="AP124"/>
      <c r="BA124"/>
      <c r="BB124" s="5"/>
      <c r="BE124" s="48"/>
      <c r="BI124" s="48"/>
      <c r="BM124" s="48"/>
      <c r="BQ124" s="48"/>
    </row>
    <row r="125" spans="1:69" ht="15.75" x14ac:dyDescent="0.25">
      <c r="A125" s="37" t="s">
        <v>136</v>
      </c>
      <c r="C125" s="1" t="s">
        <v>116</v>
      </c>
      <c r="X125" s="33"/>
      <c r="Y125" s="29"/>
      <c r="AB125">
        <v>1970</v>
      </c>
      <c r="AC125" t="s">
        <v>135</v>
      </c>
      <c r="AD125" s="32">
        <v>70.590800000000002</v>
      </c>
      <c r="AE125" s="7">
        <v>8.1659725000000002E-3</v>
      </c>
      <c r="AF125" s="7">
        <f t="shared" si="13"/>
        <v>7.6079916445664988E-3</v>
      </c>
      <c r="AG125" s="42">
        <f t="shared" si="14"/>
        <v>4.6689881386861526E-3</v>
      </c>
      <c r="AH125" s="5"/>
      <c r="AI125">
        <v>1971</v>
      </c>
      <c r="AJ125" t="s">
        <v>132</v>
      </c>
      <c r="AK125" s="30">
        <v>218.39230000000001</v>
      </c>
      <c r="AL125">
        <v>747.72299999999996</v>
      </c>
      <c r="AM125" s="5">
        <f t="shared" si="16"/>
        <v>768.29037166336548</v>
      </c>
      <c r="AN125" s="5">
        <f t="shared" si="15"/>
        <v>7.5661703067201865E-4</v>
      </c>
      <c r="AP125"/>
      <c r="BA125"/>
      <c r="BB125" s="5"/>
      <c r="BE125" s="48"/>
      <c r="BI125" s="48"/>
      <c r="BM125" s="48"/>
      <c r="BQ125" s="48"/>
    </row>
    <row r="126" spans="1:69" x14ac:dyDescent="0.25">
      <c r="A126" s="1" t="s">
        <v>117</v>
      </c>
      <c r="B126" s="3" t="s">
        <v>40</v>
      </c>
      <c r="C126" s="1" t="s">
        <v>118</v>
      </c>
      <c r="D126" s="4" t="s">
        <v>119</v>
      </c>
      <c r="E126" s="1" t="s">
        <v>120</v>
      </c>
      <c r="F126" s="8" t="s">
        <v>121</v>
      </c>
      <c r="G126" s="4" t="s">
        <v>122</v>
      </c>
      <c r="H126" s="8" t="s">
        <v>123</v>
      </c>
      <c r="I126" s="28" t="s">
        <v>124</v>
      </c>
      <c r="J126" s="28" t="s">
        <v>125</v>
      </c>
      <c r="K126" s="1" t="s">
        <v>126</v>
      </c>
      <c r="X126" s="33"/>
      <c r="Y126" s="29"/>
      <c r="AB126">
        <v>1970</v>
      </c>
      <c r="AC126" t="s">
        <v>135</v>
      </c>
      <c r="AD126" s="32">
        <v>70.767799999999994</v>
      </c>
      <c r="AE126" s="7">
        <v>8.4472819200000007E-3</v>
      </c>
      <c r="AF126" s="7">
        <f t="shared" si="13"/>
        <v>7.8945314793347904E-3</v>
      </c>
      <c r="AG126" s="42">
        <f t="shared" si="14"/>
        <v>4.2817787036906968E-3</v>
      </c>
      <c r="AH126" s="5"/>
      <c r="AI126">
        <v>1971</v>
      </c>
      <c r="AJ126" t="s">
        <v>132</v>
      </c>
      <c r="AK126" s="30">
        <v>226.17920000000001</v>
      </c>
      <c r="AL126">
        <v>801.18399999999997</v>
      </c>
      <c r="AM126" s="5">
        <f t="shared" si="16"/>
        <v>820.27078167751858</v>
      </c>
      <c r="AN126" s="5">
        <f t="shared" si="15"/>
        <v>5.6754575080861334E-4</v>
      </c>
      <c r="AP126"/>
      <c r="BA126"/>
      <c r="BB126" s="5"/>
      <c r="BE126" s="48"/>
      <c r="BI126" s="48"/>
      <c r="BM126" s="48"/>
      <c r="BQ126" s="48"/>
    </row>
    <row r="127" spans="1:69" x14ac:dyDescent="0.25">
      <c r="A127" s="1">
        <v>20</v>
      </c>
      <c r="B127" s="7">
        <f>$Z$7*EXP($AC$5*(A127-$Z$6)*((A127-$AC$6)/$AC$7)^2)</f>
        <v>3.7076533806131897E-12</v>
      </c>
      <c r="C127" s="2">
        <v>22.646258503401359</v>
      </c>
      <c r="D127" s="2">
        <f t="shared" ref="D127:D130" si="33">0.02</f>
        <v>0.02</v>
      </c>
      <c r="E127" s="47">
        <f>Props(A127,B127,1,$B$7:$B$36)</f>
        <v>22.588858917074983</v>
      </c>
      <c r="F127" s="2">
        <f>C127-E127</f>
        <v>5.7399586326376095E-2</v>
      </c>
      <c r="G127" s="2">
        <f>ABS(F127)</f>
        <v>5.7399586326376095E-2</v>
      </c>
      <c r="H127" s="2">
        <f>F127/D127</f>
        <v>2.8699793163188048</v>
      </c>
      <c r="I127" s="5">
        <f>F127/C127</f>
        <v>2.5346167587795994E-3</v>
      </c>
      <c r="J127" s="5">
        <f>ABS(I127)</f>
        <v>2.5346167587795994E-3</v>
      </c>
      <c r="K127" s="6">
        <f t="shared" ref="K127:K130" si="34">B127-Props(A127,C127,-1,$B$7:$B$36)</f>
        <v>6.9055828067978293</v>
      </c>
      <c r="X127" s="33"/>
      <c r="Y127" s="29"/>
      <c r="AB127">
        <v>1970</v>
      </c>
      <c r="AC127" t="s">
        <v>135</v>
      </c>
      <c r="AD127" s="32">
        <v>70.823800000000006</v>
      </c>
      <c r="AE127" s="7">
        <v>8.5379408800000008E-3</v>
      </c>
      <c r="AF127" s="7">
        <f t="shared" si="13"/>
        <v>7.9870583628326077E-3</v>
      </c>
      <c r="AG127" s="42">
        <f t="shared" si="14"/>
        <v>4.1630506337592237E-3</v>
      </c>
      <c r="AH127" s="5"/>
      <c r="AI127">
        <v>1971</v>
      </c>
      <c r="AJ127" t="s">
        <v>132</v>
      </c>
      <c r="AK127" s="30">
        <v>226.17920000000001</v>
      </c>
      <c r="AL127">
        <v>801.18100000000004</v>
      </c>
      <c r="AM127" s="5">
        <f t="shared" si="16"/>
        <v>820.27078167751858</v>
      </c>
      <c r="AN127" s="5">
        <f t="shared" si="15"/>
        <v>5.6772842658590319E-4</v>
      </c>
      <c r="AP127"/>
      <c r="BA127"/>
      <c r="BB127" s="5"/>
      <c r="BE127" s="48"/>
      <c r="BI127" s="48"/>
      <c r="BM127" s="48"/>
      <c r="BQ127" s="48"/>
    </row>
    <row r="128" spans="1:69" x14ac:dyDescent="0.25">
      <c r="A128" s="1">
        <v>40</v>
      </c>
      <c r="B128" s="7">
        <f t="shared" ref="B128:B130" si="35">$Z$7*EXP($AC$5*(A128-$Z$6)*((A128-$AC$6)/$AC$7)^2)</f>
        <v>3.1902803965038864E-7</v>
      </c>
      <c r="C128" s="2">
        <v>22.998272884283246</v>
      </c>
      <c r="D128" s="2">
        <f t="shared" si="33"/>
        <v>0.02</v>
      </c>
      <c r="E128" s="47">
        <f>Props(A128,B128,1,$B$7:$B$36)</f>
        <v>22.992632573795564</v>
      </c>
      <c r="F128" s="2">
        <f t="shared" ref="F128:F130" si="36">C128-E128</f>
        <v>5.6403104876814325E-3</v>
      </c>
      <c r="G128" s="2">
        <f t="shared" ref="G128:G130" si="37">ABS(F128)</f>
        <v>5.6403104876814325E-3</v>
      </c>
      <c r="H128" s="2">
        <f t="shared" ref="H128:H130" si="38">F128/D128</f>
        <v>0.28201552438407163</v>
      </c>
      <c r="I128" s="5">
        <f t="shared" ref="I128:I130" si="39">F128/C128</f>
        <v>2.4524930702670095E-4</v>
      </c>
      <c r="J128" s="5">
        <f t="shared" ref="J128:J130" si="40">ABS(I128)</f>
        <v>2.4524930702670095E-4</v>
      </c>
      <c r="K128" s="6">
        <f t="shared" si="34"/>
        <v>0.58017869760716601</v>
      </c>
      <c r="X128" s="33"/>
      <c r="Y128" s="29"/>
      <c r="AB128">
        <v>1970</v>
      </c>
      <c r="AC128" t="s">
        <v>135</v>
      </c>
      <c r="AD128" s="32">
        <v>71.366900000000001</v>
      </c>
      <c r="AE128" s="7">
        <v>9.4618623400000001E-3</v>
      </c>
      <c r="AF128" s="7">
        <f t="shared" si="13"/>
        <v>8.9326594618493616E-3</v>
      </c>
      <c r="AG128" s="42">
        <f t="shared" si="14"/>
        <v>3.1281757465729007E-3</v>
      </c>
      <c r="AH128" s="5"/>
      <c r="AI128">
        <v>1971</v>
      </c>
      <c r="AJ128" t="s">
        <v>132</v>
      </c>
      <c r="AK128" s="30">
        <v>226.17920000000001</v>
      </c>
      <c r="AL128">
        <v>801.19100000000003</v>
      </c>
      <c r="AM128" s="5">
        <f t="shared" si="16"/>
        <v>820.27078167751858</v>
      </c>
      <c r="AN128" s="5">
        <f t="shared" si="15"/>
        <v>5.6711962695660722E-4</v>
      </c>
      <c r="AP128"/>
      <c r="BA128"/>
      <c r="BB128" s="5"/>
      <c r="BE128" s="48"/>
      <c r="BI128" s="48"/>
      <c r="BM128" s="48"/>
      <c r="BQ128" s="48"/>
    </row>
    <row r="129" spans="1:69" x14ac:dyDescent="0.25">
      <c r="A129" s="1">
        <v>60</v>
      </c>
      <c r="B129" s="7">
        <f t="shared" si="35"/>
        <v>5.5198984771105133E-4</v>
      </c>
      <c r="C129" s="2">
        <v>23.623891188645771</v>
      </c>
      <c r="D129" s="2">
        <f t="shared" si="33"/>
        <v>0.02</v>
      </c>
      <c r="E129" s="47">
        <f t="shared" ref="E129:E130" si="41">Props(A129,B129,1,$B$7:$B$36)</f>
        <v>23.608637889404793</v>
      </c>
      <c r="F129" s="2">
        <f t="shared" si="36"/>
        <v>1.525329924097818E-2</v>
      </c>
      <c r="G129" s="2">
        <f t="shared" si="37"/>
        <v>1.525329924097818E-2</v>
      </c>
      <c r="H129" s="2">
        <f t="shared" si="38"/>
        <v>0.76266496204890899</v>
      </c>
      <c r="I129" s="5">
        <f t="shared" si="39"/>
        <v>6.4567259979208223E-4</v>
      </c>
      <c r="J129" s="5">
        <f t="shared" si="40"/>
        <v>6.4567259979208223E-4</v>
      </c>
      <c r="K129" s="6">
        <f t="shared" si="34"/>
        <v>1.2428100196626592</v>
      </c>
      <c r="X129" s="33"/>
      <c r="Y129" s="29"/>
      <c r="AB129">
        <v>1970</v>
      </c>
      <c r="AC129" t="s">
        <v>135</v>
      </c>
      <c r="AD129" s="32">
        <v>71.5839</v>
      </c>
      <c r="AE129" s="7">
        <v>9.8524957999999996E-3</v>
      </c>
      <c r="AF129" s="7">
        <f t="shared" si="13"/>
        <v>9.3358206853295118E-3</v>
      </c>
      <c r="AG129" s="42">
        <f t="shared" si="14"/>
        <v>2.7500625519757205E-3</v>
      </c>
      <c r="AH129" s="5"/>
      <c r="AI129">
        <v>1971</v>
      </c>
      <c r="AJ129" t="s">
        <v>132</v>
      </c>
      <c r="AK129" s="30">
        <v>226.17920000000001</v>
      </c>
      <c r="AL129">
        <v>801.19299999999998</v>
      </c>
      <c r="AM129" s="5">
        <f t="shared" si="16"/>
        <v>820.27078167751858</v>
      </c>
      <c r="AN129" s="5">
        <f t="shared" si="15"/>
        <v>5.6699790804528444E-4</v>
      </c>
      <c r="AP129"/>
      <c r="BA129"/>
      <c r="BB129" s="5"/>
      <c r="BE129" s="48"/>
      <c r="BI129" s="48"/>
      <c r="BM129" s="48"/>
      <c r="BQ129" s="48"/>
    </row>
    <row r="130" spans="1:69" x14ac:dyDescent="0.25">
      <c r="A130" s="1">
        <v>80</v>
      </c>
      <c r="B130" s="7">
        <f t="shared" si="35"/>
        <v>4.0794871378077739E-2</v>
      </c>
      <c r="C130" s="2">
        <v>24.418092909535453</v>
      </c>
      <c r="D130" s="2">
        <f t="shared" si="33"/>
        <v>0.02</v>
      </c>
      <c r="E130" s="47">
        <f t="shared" si="41"/>
        <v>24.439534189834347</v>
      </c>
      <c r="F130" s="2">
        <f t="shared" si="36"/>
        <v>-2.1441280298894583E-2</v>
      </c>
      <c r="G130" s="2">
        <f t="shared" si="37"/>
        <v>2.1441280298894583E-2</v>
      </c>
      <c r="H130" s="2">
        <f t="shared" si="38"/>
        <v>-1.0720640149447291</v>
      </c>
      <c r="I130" s="5">
        <f t="shared" si="39"/>
        <v>-8.7808988107017968E-4</v>
      </c>
      <c r="J130" s="5">
        <f t="shared" si="40"/>
        <v>8.7808988107017968E-4</v>
      </c>
      <c r="K130" s="6">
        <f t="shared" si="34"/>
        <v>-1.2656819662032546</v>
      </c>
      <c r="X130" s="33"/>
      <c r="Y130" s="29"/>
      <c r="AB130">
        <v>1970</v>
      </c>
      <c r="AC130" t="s">
        <v>135</v>
      </c>
      <c r="AD130" s="32">
        <v>71.745900000000006</v>
      </c>
      <c r="AE130" s="7">
        <v>1.0153803519999999E-2</v>
      </c>
      <c r="AF130" s="7">
        <f t="shared" si="13"/>
        <v>9.6466040733995586E-3</v>
      </c>
      <c r="AG130" s="42">
        <f t="shared" si="14"/>
        <v>2.4951693744026935E-3</v>
      </c>
      <c r="AH130" s="5"/>
      <c r="AI130">
        <v>1971</v>
      </c>
      <c r="AJ130" t="s">
        <v>132</v>
      </c>
      <c r="AK130" s="30">
        <v>226.18119999999999</v>
      </c>
      <c r="AL130">
        <v>801.20399999999995</v>
      </c>
      <c r="AM130" s="5">
        <f t="shared" si="16"/>
        <v>820.28423825323353</v>
      </c>
      <c r="AN130" s="5">
        <f t="shared" si="15"/>
        <v>5.6712836499917408E-4</v>
      </c>
      <c r="AP130"/>
      <c r="BA130"/>
      <c r="BB130" s="5"/>
      <c r="BE130" s="48"/>
      <c r="BI130" s="48"/>
      <c r="BM130" s="48"/>
      <c r="BQ130" s="48"/>
    </row>
    <row r="131" spans="1:69" x14ac:dyDescent="0.25">
      <c r="E131" s="29"/>
      <c r="I131" s="54">
        <f>AVERAGE(J127:J130)</f>
        <v>1.0759071366671406E-3</v>
      </c>
      <c r="J131" s="46" t="s">
        <v>128</v>
      </c>
      <c r="X131" s="33"/>
      <c r="Y131" s="29"/>
      <c r="AB131">
        <v>1970</v>
      </c>
      <c r="AC131" t="s">
        <v>135</v>
      </c>
      <c r="AD131" s="32">
        <v>72.0749</v>
      </c>
      <c r="AE131" s="7">
        <v>1.0789749460000001E-2</v>
      </c>
      <c r="AF131" s="7">
        <f t="shared" si="13"/>
        <v>1.0304330374611181E-2</v>
      </c>
      <c r="AG131" s="42">
        <f t="shared" si="14"/>
        <v>2.0240021731797613E-3</v>
      </c>
      <c r="AH131" s="5"/>
      <c r="AI131">
        <v>1971</v>
      </c>
      <c r="AJ131" t="s">
        <v>132</v>
      </c>
      <c r="AK131" s="30">
        <v>229.68369999999999</v>
      </c>
      <c r="AL131">
        <v>825.65499999999997</v>
      </c>
      <c r="AM131" s="5">
        <f t="shared" si="16"/>
        <v>843.93346541122594</v>
      </c>
      <c r="AN131" s="5">
        <f t="shared" si="15"/>
        <v>4.900972120675637E-4</v>
      </c>
      <c r="AP131"/>
      <c r="BA131"/>
      <c r="BB131" s="5"/>
      <c r="BE131" s="48"/>
      <c r="BI131" s="48"/>
      <c r="BM131" s="48"/>
      <c r="BQ131" s="48"/>
    </row>
    <row r="132" spans="1:69" x14ac:dyDescent="0.25">
      <c r="E132" s="29"/>
      <c r="I132" s="54">
        <f>AVERAGE(I127:I130)</f>
        <v>6.3686219613205068E-4</v>
      </c>
      <c r="J132" s="46" t="s">
        <v>129</v>
      </c>
      <c r="X132" s="33"/>
      <c r="Y132" s="29"/>
      <c r="AB132">
        <v>1970</v>
      </c>
      <c r="AC132" t="s">
        <v>135</v>
      </c>
      <c r="AD132" s="32">
        <v>72.537999999999997</v>
      </c>
      <c r="AE132" s="7">
        <v>1.174166854E-2</v>
      </c>
      <c r="AF132" s="7">
        <f t="shared" si="13"/>
        <v>1.1292858547129756E-2</v>
      </c>
      <c r="AG132" s="42">
        <f t="shared" si="14"/>
        <v>1.4610510925791582E-3</v>
      </c>
      <c r="AH132" s="5"/>
      <c r="AI132">
        <v>1971</v>
      </c>
      <c r="AJ132" t="s">
        <v>132</v>
      </c>
      <c r="AK132" s="30">
        <v>229.6857</v>
      </c>
      <c r="AL132">
        <v>825.67499999999995</v>
      </c>
      <c r="AM132" s="5">
        <f t="shared" si="16"/>
        <v>843.94701723197966</v>
      </c>
      <c r="AN132" s="5">
        <f t="shared" si="15"/>
        <v>4.8972775948785783E-4</v>
      </c>
      <c r="AP132"/>
      <c r="BA132"/>
      <c r="BB132" s="5"/>
      <c r="BE132" s="48"/>
      <c r="BI132" s="48"/>
      <c r="BM132" s="48"/>
      <c r="BQ132" s="48"/>
    </row>
    <row r="133" spans="1:69" x14ac:dyDescent="0.25">
      <c r="E133" s="29"/>
      <c r="I133" s="35">
        <f>SUMSQ(H127:H130)/COUNT(H127:H130)</f>
        <v>2.5118232821419633</v>
      </c>
      <c r="J133" s="46" t="s">
        <v>131</v>
      </c>
      <c r="X133" s="33"/>
      <c r="Y133" s="29"/>
      <c r="AB133">
        <v>1970</v>
      </c>
      <c r="AC133" t="s">
        <v>135</v>
      </c>
      <c r="AD133" s="32">
        <v>72.846000000000004</v>
      </c>
      <c r="AE133" s="7">
        <v>1.2413611419999998E-2</v>
      </c>
      <c r="AF133" s="7">
        <f t="shared" si="13"/>
        <v>1.1992720953208776E-2</v>
      </c>
      <c r="AG133" s="42">
        <f t="shared" si="14"/>
        <v>1.1495871080229305E-3</v>
      </c>
      <c r="AH133" s="5"/>
      <c r="AI133">
        <v>1971</v>
      </c>
      <c r="AJ133" t="s">
        <v>132</v>
      </c>
      <c r="AK133" s="30">
        <v>229.68870000000001</v>
      </c>
      <c r="AL133">
        <v>825.69699999999989</v>
      </c>
      <c r="AM133" s="5">
        <f t="shared" si="16"/>
        <v>843.96734506502776</v>
      </c>
      <c r="AN133" s="5">
        <f t="shared" si="15"/>
        <v>4.8961203689876036E-4</v>
      </c>
      <c r="AP133"/>
      <c r="BA133"/>
      <c r="BB133" s="5"/>
      <c r="BE133" s="48"/>
      <c r="BI133" s="48"/>
      <c r="BM133" s="48"/>
      <c r="BQ133" s="48"/>
    </row>
    <row r="134" spans="1:69" x14ac:dyDescent="0.25">
      <c r="C134" s="3"/>
      <c r="E134" s="29"/>
      <c r="F134" s="2"/>
      <c r="G134" s="2"/>
      <c r="H134" s="2"/>
      <c r="I134" s="35"/>
      <c r="J134" s="46"/>
      <c r="X134" s="33"/>
      <c r="Y134" s="29"/>
      <c r="AB134">
        <v>1970</v>
      </c>
      <c r="AC134" t="s">
        <v>135</v>
      </c>
      <c r="AD134" s="32">
        <v>73.036100000000005</v>
      </c>
      <c r="AE134" s="7">
        <v>1.2841575039999999E-2</v>
      </c>
      <c r="AF134" s="7">
        <f t="shared" si="13"/>
        <v>1.2442226591536694E-2</v>
      </c>
      <c r="AG134" s="42">
        <f t="shared" si="14"/>
        <v>9.6709116351950447E-4</v>
      </c>
      <c r="AH134" s="5"/>
      <c r="AI134">
        <v>1971</v>
      </c>
      <c r="AJ134" t="s">
        <v>132</v>
      </c>
      <c r="AK134" s="30">
        <v>231.80330000000001</v>
      </c>
      <c r="AL134">
        <v>840.51100000000008</v>
      </c>
      <c r="AM134" s="5">
        <f t="shared" si="16"/>
        <v>858.32618183727823</v>
      </c>
      <c r="AN134" s="5">
        <f t="shared" si="15"/>
        <v>4.4925582404383487E-4</v>
      </c>
      <c r="AP134"/>
      <c r="BA134"/>
      <c r="BB134" s="5"/>
      <c r="BE134" s="48"/>
      <c r="BI134" s="48"/>
      <c r="BM134" s="48"/>
      <c r="BQ134" s="48"/>
    </row>
    <row r="135" spans="1:69" ht="15.75" x14ac:dyDescent="0.25">
      <c r="A135" s="37" t="s">
        <v>137</v>
      </c>
      <c r="C135" s="1" t="s">
        <v>116</v>
      </c>
      <c r="E135" s="29"/>
      <c r="X135" s="33"/>
      <c r="Y135" s="29"/>
      <c r="AB135">
        <v>1970</v>
      </c>
      <c r="AC135" t="s">
        <v>135</v>
      </c>
      <c r="AD135" s="32">
        <v>73.739099999999993</v>
      </c>
      <c r="AE135" s="7">
        <v>1.4541430539999999E-2</v>
      </c>
      <c r="AF135" s="7">
        <f t="shared" si="13"/>
        <v>1.4226210465660541E-2</v>
      </c>
      <c r="AG135" s="42">
        <f t="shared" si="14"/>
        <v>4.6990868076925152E-4</v>
      </c>
      <c r="AH135" s="5"/>
      <c r="AI135">
        <v>1971</v>
      </c>
      <c r="AJ135" t="s">
        <v>132</v>
      </c>
      <c r="AK135" s="30">
        <v>231.80930000000001</v>
      </c>
      <c r="AL135">
        <v>840.53199999999993</v>
      </c>
      <c r="AM135" s="5">
        <f t="shared" si="16"/>
        <v>858.36701028159769</v>
      </c>
      <c r="AN135" s="5">
        <f t="shared" si="15"/>
        <v>4.5023393315984727E-4</v>
      </c>
      <c r="AP135"/>
      <c r="BA135"/>
      <c r="BB135" s="5"/>
      <c r="BE135" s="48"/>
      <c r="BI135" s="48"/>
      <c r="BM135" s="48"/>
      <c r="BQ135" s="48"/>
    </row>
    <row r="136" spans="1:69" x14ac:dyDescent="0.25">
      <c r="A136" s="1" t="s">
        <v>117</v>
      </c>
      <c r="B136" s="3" t="s">
        <v>40</v>
      </c>
      <c r="C136" s="1" t="s">
        <v>118</v>
      </c>
      <c r="D136" s="4" t="s">
        <v>119</v>
      </c>
      <c r="E136" s="29" t="s">
        <v>120</v>
      </c>
      <c r="F136" s="8" t="s">
        <v>121</v>
      </c>
      <c r="G136" s="4" t="s">
        <v>122</v>
      </c>
      <c r="H136" s="8" t="s">
        <v>123</v>
      </c>
      <c r="I136" s="28" t="s">
        <v>124</v>
      </c>
      <c r="J136" s="28" t="s">
        <v>125</v>
      </c>
      <c r="K136" s="1" t="s">
        <v>126</v>
      </c>
      <c r="X136" s="33"/>
      <c r="Y136" s="29"/>
      <c r="AB136">
        <v>1970</v>
      </c>
      <c r="AC136" t="s">
        <v>135</v>
      </c>
      <c r="AD136" s="32">
        <v>74.128200000000007</v>
      </c>
      <c r="AE136" s="7">
        <v>1.5560010619999998E-2</v>
      </c>
      <c r="AF136" s="7">
        <f t="shared" si="13"/>
        <v>1.5299887256061193E-2</v>
      </c>
      <c r="AG136" s="42">
        <f t="shared" si="14"/>
        <v>2.7947241337430501E-4</v>
      </c>
      <c r="AH136" s="5"/>
      <c r="AI136">
        <v>1971</v>
      </c>
      <c r="AJ136" t="s">
        <v>132</v>
      </c>
      <c r="AK136" s="30">
        <v>240.30789999999999</v>
      </c>
      <c r="AL136">
        <v>900.67000000000007</v>
      </c>
      <c r="AM136" s="5">
        <f t="shared" si="16"/>
        <v>916.68886580327955</v>
      </c>
      <c r="AN136" s="5">
        <f t="shared" si="15"/>
        <v>3.1632399122496271E-4</v>
      </c>
      <c r="AP136"/>
      <c r="BA136"/>
      <c r="BB136" s="5"/>
      <c r="BE136" s="48"/>
      <c r="BI136" s="48"/>
      <c r="BM136" s="48"/>
      <c r="BQ136" s="48"/>
    </row>
    <row r="137" spans="1:69" x14ac:dyDescent="0.25">
      <c r="A137" s="1">
        <v>4</v>
      </c>
      <c r="B137" s="7">
        <f>$Z$7*EXP($AC$5*(A137-$Z$6)*((A137-$AC$6)/$AC$7)^2)</f>
        <v>1.5130919612604461E-17</v>
      </c>
      <c r="C137" s="2">
        <v>22.556747600225862</v>
      </c>
      <c r="D137" s="2">
        <f t="shared" ref="D137:D156" si="42">0.02</f>
        <v>0.02</v>
      </c>
      <c r="E137" s="47">
        <f>Props(A137,B137,1,$B$7:$B$36)</f>
        <v>22.501610821321833</v>
      </c>
      <c r="F137" s="2">
        <f>C137-E137</f>
        <v>5.5136778904028461E-2</v>
      </c>
      <c r="G137" s="2">
        <f>ABS(F137)</f>
        <v>5.5136778904028461E-2</v>
      </c>
      <c r="H137" s="2">
        <f>F137/D137</f>
        <v>2.756838945201423</v>
      </c>
      <c r="I137" s="5">
        <f>F137/C137</f>
        <v>2.4443585520935816E-3</v>
      </c>
      <c r="J137" s="5">
        <f>ABS(I137)</f>
        <v>2.4443585520935816E-3</v>
      </c>
      <c r="K137" s="6">
        <f t="shared" ref="K137:K151" si="43">B137-Props(A137,C137,-1,$B$7:$B$36)</f>
        <v>6.9671517450987697</v>
      </c>
      <c r="L137" s="2"/>
      <c r="M137" s="2"/>
      <c r="X137" s="33"/>
      <c r="Y137" s="29"/>
      <c r="AB137">
        <v>1970</v>
      </c>
      <c r="AC137" t="s">
        <v>135</v>
      </c>
      <c r="AD137" s="32">
        <v>74.163200000000003</v>
      </c>
      <c r="AE137" s="7">
        <v>1.5654669240000002E-2</v>
      </c>
      <c r="AF137" s="7">
        <f t="shared" si="13"/>
        <v>1.5399600043427723E-2</v>
      </c>
      <c r="AG137" s="42">
        <f t="shared" si="14"/>
        <v>2.6547781608249533E-4</v>
      </c>
      <c r="AH137" s="5"/>
      <c r="AI137">
        <v>1971</v>
      </c>
      <c r="AJ137" t="s">
        <v>132</v>
      </c>
      <c r="AK137" s="30">
        <v>240.30889999999999</v>
      </c>
      <c r="AL137">
        <v>900.67900000000009</v>
      </c>
      <c r="AM137" s="5">
        <f t="shared" si="16"/>
        <v>916.69578607871836</v>
      </c>
      <c r="AN137" s="5">
        <f t="shared" si="15"/>
        <v>3.1623554002081512E-4</v>
      </c>
      <c r="AP137"/>
      <c r="BA137"/>
      <c r="BB137" s="5"/>
      <c r="BE137" s="48"/>
      <c r="BI137" s="48"/>
      <c r="BM137" s="48"/>
      <c r="BQ137" s="48"/>
    </row>
    <row r="138" spans="1:69" x14ac:dyDescent="0.25">
      <c r="A138" s="1">
        <v>6</v>
      </c>
      <c r="B138" s="7">
        <f t="shared" ref="B138:B156" si="44">$Z$7*EXP($AC$5*(A138-$Z$6)*((A138-$AC$6)/$AC$7)^2)</f>
        <v>8.5129385354370779E-17</v>
      </c>
      <c r="C138" s="2">
        <v>22.556747600225862</v>
      </c>
      <c r="D138" s="2">
        <f t="shared" si="42"/>
        <v>0.02</v>
      </c>
      <c r="E138" s="47">
        <f>Props(A138,B138,1,$B$7:$B$36)</f>
        <v>22.50246737018486</v>
      </c>
      <c r="F138" s="2">
        <f t="shared" ref="F138:F151" si="45">C138-E138</f>
        <v>5.4280230041001687E-2</v>
      </c>
      <c r="G138" s="2">
        <f t="shared" ref="G138:G151" si="46">ABS(F138)</f>
        <v>5.4280230041001687E-2</v>
      </c>
      <c r="H138" s="2">
        <f t="shared" ref="H138:H151" si="47">F138/D138</f>
        <v>2.7140115020500843</v>
      </c>
      <c r="I138" s="5">
        <f t="shared" ref="I138:I151" si="48">F138/C138</f>
        <v>2.4063854861974062E-3</v>
      </c>
      <c r="J138" s="5">
        <f t="shared" ref="J138:J151" si="49">ABS(I138)</f>
        <v>2.4063854861974062E-3</v>
      </c>
      <c r="K138" s="6">
        <f t="shared" si="43"/>
        <v>6.8557295419383744</v>
      </c>
      <c r="L138" s="2"/>
      <c r="M138" s="2"/>
      <c r="X138" s="33"/>
      <c r="Y138" s="29"/>
      <c r="AB138">
        <v>1970</v>
      </c>
      <c r="AC138" t="s">
        <v>135</v>
      </c>
      <c r="AD138" s="32">
        <v>74.343199999999996</v>
      </c>
      <c r="AE138" s="7">
        <v>1.614929386E-2</v>
      </c>
      <c r="AF138" s="7">
        <f t="shared" si="13"/>
        <v>1.5920750184987127E-2</v>
      </c>
      <c r="AG138" s="42">
        <f t="shared" si="14"/>
        <v>2.0027712054588659E-4</v>
      </c>
      <c r="AH138" s="5"/>
      <c r="AI138">
        <v>1971</v>
      </c>
      <c r="AJ138" t="s">
        <v>132</v>
      </c>
      <c r="AK138" s="30">
        <v>240.3109</v>
      </c>
      <c r="AL138">
        <v>900.69200000000001</v>
      </c>
      <c r="AM138" s="5">
        <f t="shared" si="16"/>
        <v>916.70962667036281</v>
      </c>
      <c r="AN138" s="5">
        <f t="shared" si="15"/>
        <v>3.162596046200785E-4</v>
      </c>
      <c r="AP138"/>
      <c r="BA138"/>
      <c r="BB138" s="5"/>
      <c r="BE138" s="48"/>
      <c r="BI138" s="48"/>
      <c r="BM138" s="48"/>
      <c r="BQ138" s="48"/>
    </row>
    <row r="139" spans="1:69" x14ac:dyDescent="0.25">
      <c r="A139" s="1">
        <v>8</v>
      </c>
      <c r="B139" s="7">
        <f t="shared" si="44"/>
        <v>4.5474193039142688E-16</v>
      </c>
      <c r="C139" s="2">
        <v>22.559295233792636</v>
      </c>
      <c r="D139" s="2">
        <f t="shared" si="42"/>
        <v>0.02</v>
      </c>
      <c r="E139" s="47">
        <f t="shared" ref="E139:E151" si="50">Props(A139,B139,1,$B$7:$B$36)</f>
        <v>22.504758614086061</v>
      </c>
      <c r="F139" s="2">
        <f t="shared" si="45"/>
        <v>5.4536619706574641E-2</v>
      </c>
      <c r="G139" s="2">
        <f t="shared" si="46"/>
        <v>5.4536619706574641E-2</v>
      </c>
      <c r="H139" s="2">
        <f t="shared" si="47"/>
        <v>2.726830985328732</v>
      </c>
      <c r="I139" s="5">
        <f t="shared" si="48"/>
        <v>2.4174788769500944E-3</v>
      </c>
      <c r="J139" s="5">
        <f t="shared" si="49"/>
        <v>2.4174788769500944E-3</v>
      </c>
      <c r="K139" s="6">
        <f t="shared" si="43"/>
        <v>6.8767592054082138</v>
      </c>
      <c r="L139" s="2"/>
      <c r="M139" s="2"/>
      <c r="X139" s="33"/>
      <c r="Y139" s="29"/>
      <c r="AB139">
        <v>1970</v>
      </c>
      <c r="AC139" t="s">
        <v>135</v>
      </c>
      <c r="AD139" s="32">
        <v>74.734300000000005</v>
      </c>
      <c r="AE139" s="7">
        <v>1.7267865440000002E-2</v>
      </c>
      <c r="AF139" s="7">
        <f t="shared" si="13"/>
        <v>1.7102222093261843E-2</v>
      </c>
      <c r="AG139" s="42">
        <f t="shared" si="14"/>
        <v>9.2017553365429918E-5</v>
      </c>
      <c r="AH139" s="5"/>
      <c r="AI139">
        <v>1971</v>
      </c>
      <c r="AJ139" t="s">
        <v>132</v>
      </c>
      <c r="AK139" s="30">
        <v>240.31190000000001</v>
      </c>
      <c r="AL139">
        <v>900.69500000000005</v>
      </c>
      <c r="AM139" s="5">
        <f t="shared" si="16"/>
        <v>916.71654698656835</v>
      </c>
      <c r="AN139" s="5">
        <f t="shared" si="15"/>
        <v>3.1641232492502614E-4</v>
      </c>
      <c r="AP139"/>
      <c r="BA139"/>
      <c r="BB139" s="5"/>
      <c r="BE139" s="48"/>
      <c r="BI139" s="48"/>
      <c r="BM139" s="48"/>
      <c r="BQ139" s="48"/>
    </row>
    <row r="140" spans="1:69" x14ac:dyDescent="0.25">
      <c r="A140" s="1">
        <v>10</v>
      </c>
      <c r="B140" s="7">
        <f t="shared" si="44"/>
        <v>2.3080703055263643E-15</v>
      </c>
      <c r="C140" s="2">
        <v>22.563117763343691</v>
      </c>
      <c r="D140" s="2">
        <f t="shared" si="42"/>
        <v>0.02</v>
      </c>
      <c r="E140" s="47">
        <f t="shared" si="50"/>
        <v>22.509439708924333</v>
      </c>
      <c r="F140" s="2">
        <f t="shared" si="45"/>
        <v>5.3678054419357579E-2</v>
      </c>
      <c r="G140" s="2">
        <f t="shared" si="46"/>
        <v>5.3678054419357579E-2</v>
      </c>
      <c r="H140" s="2">
        <f t="shared" si="47"/>
        <v>2.683902720967879</v>
      </c>
      <c r="I140" s="5">
        <f t="shared" si="48"/>
        <v>2.3790176066254276E-3</v>
      </c>
      <c r="J140" s="5">
        <f t="shared" si="49"/>
        <v>2.3790176066254276E-3</v>
      </c>
      <c r="K140" s="6">
        <f t="shared" si="43"/>
        <v>6.7480815117503177</v>
      </c>
      <c r="L140" s="2"/>
      <c r="M140" s="2"/>
      <c r="X140" s="33"/>
      <c r="Y140" s="29"/>
      <c r="AB140">
        <v>1970</v>
      </c>
      <c r="AC140" t="s">
        <v>135</v>
      </c>
      <c r="AD140" s="32">
        <v>75.197299999999998</v>
      </c>
      <c r="AE140" s="7">
        <v>1.8675745760000001E-2</v>
      </c>
      <c r="AF140" s="7">
        <f t="shared" si="13"/>
        <v>1.8590856598854948E-2</v>
      </c>
      <c r="AG140" s="42">
        <f t="shared" si="14"/>
        <v>2.0660868703618407E-5</v>
      </c>
      <c r="AH140" s="5"/>
      <c r="AI140">
        <v>1971</v>
      </c>
      <c r="AJ140" t="s">
        <v>132</v>
      </c>
      <c r="AK140" s="30">
        <v>245.8509</v>
      </c>
      <c r="AL140">
        <v>940.55200000000002</v>
      </c>
      <c r="AM140" s="5">
        <f t="shared" si="16"/>
        <v>955.25667430987573</v>
      </c>
      <c r="AN140" s="5">
        <f t="shared" si="15"/>
        <v>2.4442475989530079E-4</v>
      </c>
      <c r="AP140"/>
      <c r="BA140"/>
      <c r="BB140" s="5"/>
      <c r="BE140" s="48"/>
      <c r="BI140" s="48"/>
      <c r="BM140" s="48"/>
      <c r="BQ140" s="48"/>
    </row>
    <row r="141" spans="1:69" x14ac:dyDescent="0.25">
      <c r="A141" s="1">
        <v>12</v>
      </c>
      <c r="B141" s="7">
        <f t="shared" si="44"/>
        <v>1.1139322951129254E-14</v>
      </c>
      <c r="C141" s="2">
        <v>22.572042038648434</v>
      </c>
      <c r="D141" s="2">
        <f t="shared" si="42"/>
        <v>0.02</v>
      </c>
      <c r="E141" s="47">
        <f t="shared" si="50"/>
        <v>22.517381066159434</v>
      </c>
      <c r="F141" s="2">
        <f t="shared" si="45"/>
        <v>5.4660972488999704E-2</v>
      </c>
      <c r="G141" s="2">
        <f t="shared" si="46"/>
        <v>5.4660972488999704E-2</v>
      </c>
      <c r="H141" s="2">
        <f t="shared" si="47"/>
        <v>2.7330486244499852</v>
      </c>
      <c r="I141" s="5">
        <f t="shared" si="48"/>
        <v>2.4216228374644958E-3</v>
      </c>
      <c r="J141" s="5">
        <f t="shared" si="49"/>
        <v>2.4216228374644958E-3</v>
      </c>
      <c r="K141" s="6">
        <f t="shared" si="43"/>
        <v>6.8357685393509646</v>
      </c>
      <c r="L141" s="2"/>
      <c r="M141" s="2"/>
      <c r="P141" s="31"/>
      <c r="X141" s="33"/>
      <c r="Y141" s="29"/>
      <c r="AB141">
        <v>1970</v>
      </c>
      <c r="AC141" t="s">
        <v>135</v>
      </c>
      <c r="AD141" s="32">
        <v>75.298299999999998</v>
      </c>
      <c r="AE141" s="7">
        <v>1.8995718559999996E-2</v>
      </c>
      <c r="AF141" s="7">
        <f t="shared" si="13"/>
        <v>1.8928946161406814E-2</v>
      </c>
      <c r="AG141" s="42">
        <f t="shared" si="14"/>
        <v>1.2356130927012204E-5</v>
      </c>
      <c r="AH141" s="5"/>
      <c r="AI141">
        <v>1971</v>
      </c>
      <c r="AJ141" t="s">
        <v>132</v>
      </c>
      <c r="AK141" s="30">
        <v>245.8519</v>
      </c>
      <c r="AL141">
        <v>940.55599999999993</v>
      </c>
      <c r="AM141" s="5">
        <f t="shared" si="16"/>
        <v>955.26366990893416</v>
      </c>
      <c r="AN141" s="5">
        <f t="shared" si="15"/>
        <v>2.4452227740313139E-4</v>
      </c>
      <c r="AP141"/>
      <c r="BA141"/>
      <c r="BB141" s="5"/>
      <c r="BE141" s="48"/>
      <c r="BI141" s="48"/>
      <c r="BM141" s="48"/>
      <c r="BQ141" s="48"/>
    </row>
    <row r="142" spans="1:69" x14ac:dyDescent="0.25">
      <c r="A142" s="1">
        <v>15</v>
      </c>
      <c r="B142" s="7">
        <f t="shared" si="44"/>
        <v>1.0764030727572041E-13</v>
      </c>
      <c r="C142" s="2">
        <v>22.589911784664103</v>
      </c>
      <c r="D142" s="2">
        <f t="shared" si="42"/>
        <v>0.02</v>
      </c>
      <c r="E142" s="47">
        <f t="shared" si="50"/>
        <v>22.536577945568112</v>
      </c>
      <c r="F142" s="2">
        <f t="shared" si="45"/>
        <v>5.3333839095991209E-2</v>
      </c>
      <c r="G142" s="2">
        <f t="shared" si="46"/>
        <v>5.3333839095991209E-2</v>
      </c>
      <c r="H142" s="2">
        <f t="shared" si="47"/>
        <v>2.6666919547995604</v>
      </c>
      <c r="I142" s="5">
        <f t="shared" si="48"/>
        <v>2.3609582721876151E-3</v>
      </c>
      <c r="J142" s="5">
        <f t="shared" si="49"/>
        <v>2.3609582721876151E-3</v>
      </c>
      <c r="K142" s="6">
        <f t="shared" si="43"/>
        <v>6.5966432147913929</v>
      </c>
      <c r="L142" s="2"/>
      <c r="M142" s="2"/>
      <c r="P142" s="31"/>
      <c r="X142" s="33"/>
      <c r="Y142" s="29"/>
      <c r="AB142">
        <v>1970</v>
      </c>
      <c r="AC142" t="s">
        <v>135</v>
      </c>
      <c r="AD142" s="32">
        <v>75.439400000000006</v>
      </c>
      <c r="AE142" s="7">
        <v>1.9450346579999996E-2</v>
      </c>
      <c r="AF142" s="7">
        <f t="shared" si="13"/>
        <v>1.9409451280639648E-2</v>
      </c>
      <c r="AG142" s="42">
        <f t="shared" si="14"/>
        <v>4.4207106994741579E-6</v>
      </c>
      <c r="AH142" s="5"/>
      <c r="AI142">
        <v>1971</v>
      </c>
      <c r="AJ142" t="s">
        <v>132</v>
      </c>
      <c r="AK142" s="30">
        <v>245.85489999999999</v>
      </c>
      <c r="AL142">
        <v>940.57199999999989</v>
      </c>
      <c r="AM142" s="5">
        <f t="shared" si="16"/>
        <v>955.28465678764258</v>
      </c>
      <c r="AN142" s="5">
        <f t="shared" si="15"/>
        <v>2.4467979948673255E-4</v>
      </c>
      <c r="AP142"/>
      <c r="BA142"/>
      <c r="BB142" s="5"/>
      <c r="BE142" s="48"/>
      <c r="BI142" s="48"/>
      <c r="BM142" s="48"/>
      <c r="BQ142" s="48"/>
    </row>
    <row r="143" spans="1:69" x14ac:dyDescent="0.25">
      <c r="A143" s="1">
        <v>20</v>
      </c>
      <c r="B143" s="7">
        <f t="shared" si="44"/>
        <v>3.7076533806131897E-12</v>
      </c>
      <c r="C143" s="2">
        <v>22.644974774672637</v>
      </c>
      <c r="D143" s="2">
        <f t="shared" si="42"/>
        <v>0.02</v>
      </c>
      <c r="E143" s="47">
        <f t="shared" si="50"/>
        <v>22.588858917074983</v>
      </c>
      <c r="F143" s="2">
        <f t="shared" si="45"/>
        <v>5.6115857597653473E-2</v>
      </c>
      <c r="G143" s="2">
        <f t="shared" si="46"/>
        <v>5.6115857597653473E-2</v>
      </c>
      <c r="H143" s="2">
        <f t="shared" si="47"/>
        <v>2.8057928798826737</v>
      </c>
      <c r="I143" s="5">
        <f t="shared" si="48"/>
        <v>2.4780711021332859E-3</v>
      </c>
      <c r="J143" s="5">
        <f t="shared" si="49"/>
        <v>2.4780711021332859E-3</v>
      </c>
      <c r="K143" s="6">
        <f t="shared" si="43"/>
        <v>6.7526342849103465</v>
      </c>
      <c r="L143" s="2"/>
      <c r="M143" s="2"/>
      <c r="P143" s="31"/>
      <c r="X143" s="33"/>
      <c r="Y143" s="29"/>
      <c r="AB143">
        <v>1970</v>
      </c>
      <c r="AC143" t="s">
        <v>135</v>
      </c>
      <c r="AD143" s="32">
        <v>77.102599999999995</v>
      </c>
      <c r="AE143" s="7">
        <v>2.5523163679999999E-2</v>
      </c>
      <c r="AF143" s="7">
        <f t="shared" si="13"/>
        <v>2.5833433466686928E-2</v>
      </c>
      <c r="AG143" s="42">
        <f t="shared" si="14"/>
        <v>1.4777806070030567E-4</v>
      </c>
      <c r="AH143" s="5"/>
      <c r="AI143">
        <v>1971</v>
      </c>
      <c r="AJ143" t="s">
        <v>132</v>
      </c>
      <c r="AK143" s="30">
        <v>246.92670000000001</v>
      </c>
      <c r="AL143">
        <v>948.27199999999993</v>
      </c>
      <c r="AM143" s="5">
        <f t="shared" si="16"/>
        <v>962.79039603058811</v>
      </c>
      <c r="AN143" s="5">
        <f t="shared" si="15"/>
        <v>2.3440745698265707E-4</v>
      </c>
      <c r="AP143"/>
      <c r="BA143"/>
      <c r="BB143" s="5"/>
      <c r="BE143" s="48"/>
      <c r="BI143" s="48"/>
      <c r="BM143" s="48"/>
      <c r="BQ143" s="48"/>
    </row>
    <row r="144" spans="1:69" x14ac:dyDescent="0.25">
      <c r="A144" s="1">
        <v>25</v>
      </c>
      <c r="B144" s="7">
        <f t="shared" si="44"/>
        <v>9.5440811139595483E-11</v>
      </c>
      <c r="C144" s="2">
        <v>22.714505032126006</v>
      </c>
      <c r="D144" s="2">
        <f t="shared" si="42"/>
        <v>0.02</v>
      </c>
      <c r="E144" s="47">
        <f t="shared" si="50"/>
        <v>22.664126259312855</v>
      </c>
      <c r="F144" s="2">
        <f t="shared" si="45"/>
        <v>5.0378772813150619E-2</v>
      </c>
      <c r="G144" s="2">
        <f t="shared" si="46"/>
        <v>5.0378772813150619E-2</v>
      </c>
      <c r="H144" s="2">
        <f t="shared" si="47"/>
        <v>2.5189386406575309</v>
      </c>
      <c r="I144" s="5">
        <f t="shared" si="48"/>
        <v>2.2179119792352054E-3</v>
      </c>
      <c r="J144" s="5">
        <f t="shared" si="49"/>
        <v>2.2179119792352054E-3</v>
      </c>
      <c r="K144" s="6">
        <f t="shared" si="43"/>
        <v>5.8626073514256252</v>
      </c>
      <c r="L144" s="2"/>
      <c r="M144" s="2"/>
      <c r="P144" s="31"/>
      <c r="X144" s="33"/>
      <c r="Y144" s="29"/>
      <c r="AB144">
        <v>1970</v>
      </c>
      <c r="AC144" t="s">
        <v>135</v>
      </c>
      <c r="AD144" s="32">
        <v>77.461600000000004</v>
      </c>
      <c r="AE144" s="7">
        <v>2.7025702620000001E-2</v>
      </c>
      <c r="AF144" s="7">
        <f t="shared" si="13"/>
        <v>2.7415022232448044E-2</v>
      </c>
      <c r="AG144" s="42">
        <f t="shared" si="14"/>
        <v>2.0751933997865442E-4</v>
      </c>
      <c r="AH144" s="5"/>
      <c r="AI144">
        <v>1971</v>
      </c>
      <c r="AJ144" t="s">
        <v>132</v>
      </c>
      <c r="AK144" s="30">
        <v>246.92670000000001</v>
      </c>
      <c r="AL144">
        <v>948.28099999999995</v>
      </c>
      <c r="AM144" s="5">
        <f t="shared" si="16"/>
        <v>962.79039603058811</v>
      </c>
      <c r="AN144" s="5">
        <f t="shared" si="15"/>
        <v>2.3411248328070134E-4</v>
      </c>
      <c r="AP144"/>
      <c r="BA144"/>
      <c r="BB144" s="5"/>
      <c r="BE144" s="48"/>
      <c r="BI144" s="48"/>
      <c r="BM144" s="48"/>
      <c r="BQ144" s="48"/>
    </row>
    <row r="145" spans="1:69" x14ac:dyDescent="0.25">
      <c r="A145" s="1">
        <v>30</v>
      </c>
      <c r="B145" s="7">
        <f t="shared" si="44"/>
        <v>1.8577719918507602E-9</v>
      </c>
      <c r="C145" s="2">
        <v>22.803973056284963</v>
      </c>
      <c r="D145" s="2">
        <f t="shared" si="42"/>
        <v>0.02</v>
      </c>
      <c r="E145" s="47">
        <f t="shared" si="50"/>
        <v>22.758480215802528</v>
      </c>
      <c r="F145" s="2">
        <f t="shared" si="45"/>
        <v>4.5492840482435071E-2</v>
      </c>
      <c r="G145" s="2">
        <f t="shared" si="46"/>
        <v>4.5492840482435071E-2</v>
      </c>
      <c r="H145" s="2">
        <f t="shared" si="47"/>
        <v>2.2746420241217535</v>
      </c>
      <c r="I145" s="5">
        <f t="shared" si="48"/>
        <v>1.9949523870313847E-3</v>
      </c>
      <c r="J145" s="5">
        <f t="shared" si="49"/>
        <v>1.9949523870313847E-3</v>
      </c>
      <c r="K145" s="6">
        <f t="shared" si="43"/>
        <v>5.0920081783208611</v>
      </c>
      <c r="L145" s="2"/>
      <c r="M145" s="2"/>
      <c r="P145" s="31"/>
      <c r="X145" s="33"/>
      <c r="Y145" s="29"/>
      <c r="AB145">
        <v>1970</v>
      </c>
      <c r="AC145" t="s">
        <v>135</v>
      </c>
      <c r="AD145" s="32">
        <v>78.202699999999993</v>
      </c>
      <c r="AE145" s="7">
        <v>3.0361419059999999E-2</v>
      </c>
      <c r="AF145" s="7">
        <f t="shared" ref="AF145:AF208" si="51">$Z$7*EXP($AC$5*(AD145-$Z$6)*((AD145-$AC$6)/$AC$7)^2)</f>
        <v>3.0914322609295244E-2</v>
      </c>
      <c r="AG145" s="42">
        <f t="shared" ref="AG145:AG208" si="52">((AE145-AF145)/AE145)^2</f>
        <v>3.3163062040741036E-4</v>
      </c>
      <c r="AH145" s="5"/>
      <c r="AI145">
        <v>1971</v>
      </c>
      <c r="AJ145" t="s">
        <v>132</v>
      </c>
      <c r="AK145" s="30">
        <v>246.92670000000001</v>
      </c>
      <c r="AL145">
        <v>948.27199999999993</v>
      </c>
      <c r="AM145" s="5">
        <f t="shared" si="16"/>
        <v>962.79039603058811</v>
      </c>
      <c r="AN145" s="5">
        <f t="shared" ref="AN145:AN208" si="53">((AL145-AM145)/AL145)^2</f>
        <v>2.3440745698265707E-4</v>
      </c>
      <c r="AP145"/>
      <c r="BA145"/>
      <c r="BB145" s="5"/>
      <c r="BE145" s="48"/>
      <c r="BI145" s="48"/>
      <c r="BM145" s="48"/>
      <c r="BQ145" s="48"/>
    </row>
    <row r="146" spans="1:69" x14ac:dyDescent="0.25">
      <c r="A146" s="1">
        <v>35</v>
      </c>
      <c r="B146" s="7">
        <f t="shared" si="44"/>
        <v>2.7668555748634422E-8</v>
      </c>
      <c r="C146" s="2">
        <v>22.909904226644493</v>
      </c>
      <c r="D146" s="2">
        <f t="shared" si="42"/>
        <v>0.02</v>
      </c>
      <c r="E146" s="47">
        <f t="shared" si="50"/>
        <v>22.868706851440479</v>
      </c>
      <c r="F146" s="2">
        <f t="shared" si="45"/>
        <v>4.1197375204014008E-2</v>
      </c>
      <c r="G146" s="2">
        <f t="shared" si="46"/>
        <v>4.1197375204014008E-2</v>
      </c>
      <c r="H146" s="2">
        <f t="shared" si="47"/>
        <v>2.0598687602007004</v>
      </c>
      <c r="I146" s="5">
        <f t="shared" si="48"/>
        <v>1.7982342831490744E-3</v>
      </c>
      <c r="J146" s="5">
        <f t="shared" si="49"/>
        <v>1.7982342831490744E-3</v>
      </c>
      <c r="K146" s="6">
        <f t="shared" si="43"/>
        <v>4.4162706789013448</v>
      </c>
      <c r="L146" s="2"/>
      <c r="M146" s="2"/>
      <c r="P146" s="31"/>
      <c r="X146" s="33"/>
      <c r="Y146" s="29"/>
      <c r="AB146">
        <v>1970</v>
      </c>
      <c r="AC146" t="s">
        <v>135</v>
      </c>
      <c r="AD146" s="32">
        <v>78.410700000000006</v>
      </c>
      <c r="AE146" s="7">
        <v>3.1360000839999999E-2</v>
      </c>
      <c r="AF146" s="7">
        <f t="shared" si="51"/>
        <v>3.195487531876496E-2</v>
      </c>
      <c r="AG146" s="42">
        <f t="shared" si="52"/>
        <v>3.5983097306487315E-4</v>
      </c>
      <c r="AH146" s="5"/>
      <c r="AI146">
        <v>1971</v>
      </c>
      <c r="AJ146" t="s">
        <v>132</v>
      </c>
      <c r="AK146" s="30">
        <v>246.92769999999999</v>
      </c>
      <c r="AL146">
        <v>948.27099999999996</v>
      </c>
      <c r="AM146" s="5">
        <f t="shared" ref="AM146:AM209" si="54">$Z$7*(1+$AF$5*(AK146/$Z$6-1)+$AF$6*(AK146/$Z$6-1)^2)</f>
        <v>962.79740624865201</v>
      </c>
      <c r="AN146" s="5">
        <f t="shared" si="53"/>
        <v>2.3466668198967444E-4</v>
      </c>
      <c r="AP146"/>
      <c r="BA146"/>
      <c r="BB146" s="5"/>
      <c r="BE146" s="48"/>
      <c r="BI146" s="48"/>
      <c r="BM146" s="48"/>
      <c r="BQ146" s="48"/>
    </row>
    <row r="147" spans="1:69" x14ac:dyDescent="0.25">
      <c r="A147" s="1">
        <v>40</v>
      </c>
      <c r="B147" s="7">
        <f t="shared" si="44"/>
        <v>3.1902803965038864E-7</v>
      </c>
      <c r="C147" s="2">
        <v>23.026111015044094</v>
      </c>
      <c r="D147" s="2">
        <f t="shared" si="42"/>
        <v>0.02</v>
      </c>
      <c r="E147" s="47">
        <f t="shared" si="50"/>
        <v>22.992632573795564</v>
      </c>
      <c r="F147" s="2">
        <f t="shared" si="45"/>
        <v>3.3478441248529833E-2</v>
      </c>
      <c r="G147" s="2">
        <f t="shared" si="46"/>
        <v>3.3478441248529833E-2</v>
      </c>
      <c r="H147" s="2">
        <f t="shared" si="47"/>
        <v>1.6739220624264917</v>
      </c>
      <c r="I147" s="5">
        <f t="shared" si="48"/>
        <v>1.4539338070009614E-3</v>
      </c>
      <c r="J147" s="5">
        <f t="shared" si="49"/>
        <v>1.4539338070009614E-3</v>
      </c>
      <c r="K147" s="6">
        <f t="shared" si="43"/>
        <v>3.4263030720587273</v>
      </c>
      <c r="L147" s="2"/>
      <c r="M147" s="2"/>
      <c r="P147" s="31"/>
      <c r="X147" s="33"/>
      <c r="Y147" s="29"/>
      <c r="AB147">
        <v>1970</v>
      </c>
      <c r="AC147" t="s">
        <v>135</v>
      </c>
      <c r="AD147" s="32">
        <v>79.119799999999998</v>
      </c>
      <c r="AE147" s="7">
        <v>3.4966360939999996E-2</v>
      </c>
      <c r="AF147" s="7">
        <f t="shared" si="51"/>
        <v>3.5701417364458983E-2</v>
      </c>
      <c r="AG147" s="42">
        <f t="shared" si="52"/>
        <v>4.4191677028897512E-4</v>
      </c>
      <c r="AH147" s="5"/>
      <c r="AI147">
        <v>1971</v>
      </c>
      <c r="AJ147" t="s">
        <v>132</v>
      </c>
      <c r="AK147" s="30">
        <v>246.92769999999999</v>
      </c>
      <c r="AL147">
        <v>948.26900000000001</v>
      </c>
      <c r="AM147" s="5">
        <f t="shared" si="54"/>
        <v>962.79740624865201</v>
      </c>
      <c r="AN147" s="5">
        <f t="shared" si="53"/>
        <v>2.3473229454482693E-4</v>
      </c>
      <c r="AP147"/>
      <c r="BA147"/>
      <c r="BB147" s="5"/>
      <c r="BE147" s="48"/>
      <c r="BI147" s="48"/>
      <c r="BM147" s="48"/>
      <c r="BQ147" s="48"/>
    </row>
    <row r="148" spans="1:69" x14ac:dyDescent="0.25">
      <c r="A148" s="1">
        <v>45</v>
      </c>
      <c r="B148" s="7">
        <f t="shared" si="44"/>
        <v>2.8815887624206456E-6</v>
      </c>
      <c r="C148" s="2">
        <v>23.155576165082309</v>
      </c>
      <c r="D148" s="2">
        <f t="shared" si="42"/>
        <v>0.02</v>
      </c>
      <c r="E148" s="47">
        <f t="shared" si="50"/>
        <v>23.12895891890976</v>
      </c>
      <c r="F148" s="2">
        <f t="shared" si="45"/>
        <v>2.6617246172548903E-2</v>
      </c>
      <c r="G148" s="2">
        <f t="shared" si="46"/>
        <v>2.6617246172548903E-2</v>
      </c>
      <c r="H148" s="2">
        <f t="shared" si="47"/>
        <v>1.3308623086274451</v>
      </c>
      <c r="I148" s="5">
        <f t="shared" si="48"/>
        <v>1.1494961724462143E-3</v>
      </c>
      <c r="J148" s="5">
        <f t="shared" si="49"/>
        <v>1.1494961724462143E-3</v>
      </c>
      <c r="K148" s="6">
        <f t="shared" si="43"/>
        <v>2.5907000358484131</v>
      </c>
      <c r="L148" s="2"/>
      <c r="M148" s="2"/>
      <c r="P148" s="31"/>
      <c r="X148" s="33"/>
      <c r="Y148" s="29"/>
      <c r="AB148">
        <v>1970</v>
      </c>
      <c r="AC148" t="s">
        <v>135</v>
      </c>
      <c r="AD148" s="32">
        <v>79.136799999999994</v>
      </c>
      <c r="AE148" s="7">
        <v>3.5053020240000003E-2</v>
      </c>
      <c r="AF148" s="7">
        <f t="shared" si="51"/>
        <v>3.5795085748505769E-2</v>
      </c>
      <c r="AG148" s="42">
        <f t="shared" si="52"/>
        <v>4.4816052942962098E-4</v>
      </c>
      <c r="AH148" s="5"/>
      <c r="AI148">
        <v>1971</v>
      </c>
      <c r="AJ148" t="s">
        <v>132</v>
      </c>
      <c r="AK148" s="30">
        <v>246.92769999999999</v>
      </c>
      <c r="AL148">
        <v>948.26599999999996</v>
      </c>
      <c r="AM148" s="5">
        <f t="shared" si="54"/>
        <v>962.79740624865201</v>
      </c>
      <c r="AN148" s="5">
        <f t="shared" si="53"/>
        <v>2.3483073109286718E-4</v>
      </c>
      <c r="AP148"/>
      <c r="BA148"/>
      <c r="BB148" s="5"/>
      <c r="BE148" s="48"/>
      <c r="BI148" s="48"/>
      <c r="BM148" s="48"/>
      <c r="BQ148" s="48"/>
    </row>
    <row r="149" spans="1:69" x14ac:dyDescent="0.25">
      <c r="A149" s="1">
        <v>50</v>
      </c>
      <c r="B149" s="7">
        <f t="shared" si="44"/>
        <v>2.0630436927938624E-5</v>
      </c>
      <c r="C149" s="2">
        <v>23.296011196641008</v>
      </c>
      <c r="D149" s="2">
        <f t="shared" si="42"/>
        <v>0.02</v>
      </c>
      <c r="E149" s="47">
        <f t="shared" si="50"/>
        <v>23.277058848799413</v>
      </c>
      <c r="F149" s="2">
        <f t="shared" si="45"/>
        <v>1.8952347841594275E-2</v>
      </c>
      <c r="G149" s="2">
        <f t="shared" si="46"/>
        <v>1.8952347841594275E-2</v>
      </c>
      <c r="H149" s="2">
        <f t="shared" si="47"/>
        <v>0.94761739207971374</v>
      </c>
      <c r="I149" s="5">
        <f t="shared" si="48"/>
        <v>8.1354476015735116E-4</v>
      </c>
      <c r="J149" s="5">
        <f t="shared" si="49"/>
        <v>8.1354476015735116E-4</v>
      </c>
      <c r="K149" s="6">
        <f t="shared" si="43"/>
        <v>1.7477193984311632</v>
      </c>
      <c r="L149" s="2"/>
      <c r="M149" s="2"/>
      <c r="P149" s="31"/>
      <c r="X149" s="33"/>
      <c r="Y149" s="29"/>
      <c r="AB149">
        <v>1970</v>
      </c>
      <c r="AC149" t="s">
        <v>135</v>
      </c>
      <c r="AD149" s="32">
        <v>79.478800000000007</v>
      </c>
      <c r="AE149" s="7">
        <v>3.6922194679999999E-2</v>
      </c>
      <c r="AF149" s="7">
        <f t="shared" si="51"/>
        <v>3.7718500060473552E-2</v>
      </c>
      <c r="AG149" s="42">
        <f t="shared" si="52"/>
        <v>4.6514063839602252E-4</v>
      </c>
      <c r="AH149" s="5"/>
      <c r="AI149">
        <v>1971</v>
      </c>
      <c r="AJ149" t="s">
        <v>132</v>
      </c>
      <c r="AK149" s="30">
        <v>252.19159999999999</v>
      </c>
      <c r="AL149">
        <v>986.54200000000003</v>
      </c>
      <c r="AM149" s="5">
        <f t="shared" si="54"/>
        <v>999.88679474041771</v>
      </c>
      <c r="AN149" s="5">
        <f t="shared" si="53"/>
        <v>1.8297537167777305E-4</v>
      </c>
      <c r="AP149"/>
      <c r="BA149"/>
      <c r="BB149" s="5"/>
      <c r="BE149" s="48"/>
      <c r="BI149" s="48"/>
      <c r="BM149" s="48"/>
      <c r="BQ149" s="48"/>
    </row>
    <row r="150" spans="1:69" x14ac:dyDescent="0.25">
      <c r="A150" s="1">
        <v>55</v>
      </c>
      <c r="B150" s="7">
        <f t="shared" si="44"/>
        <v>1.1845969862117378E-4</v>
      </c>
      <c r="C150" s="2">
        <v>23.447790103891531</v>
      </c>
      <c r="D150" s="2">
        <f t="shared" si="42"/>
        <v>0.02</v>
      </c>
      <c r="E150" s="47">
        <f t="shared" si="50"/>
        <v>23.436833966636648</v>
      </c>
      <c r="F150" s="2">
        <f t="shared" si="45"/>
        <v>1.0956137254883203E-2</v>
      </c>
      <c r="G150" s="2">
        <f t="shared" si="46"/>
        <v>1.0956137254883203E-2</v>
      </c>
      <c r="H150" s="2">
        <f t="shared" si="47"/>
        <v>0.54780686274416013</v>
      </c>
      <c r="I150" s="5">
        <f t="shared" si="48"/>
        <v>4.6725670975128947E-4</v>
      </c>
      <c r="J150" s="5">
        <f t="shared" si="49"/>
        <v>4.6725670975128947E-4</v>
      </c>
      <c r="K150" s="6">
        <f t="shared" si="43"/>
        <v>0.95317523660966497</v>
      </c>
      <c r="L150" s="2"/>
      <c r="M150" s="2"/>
      <c r="P150" s="31"/>
      <c r="X150" s="33"/>
      <c r="Y150" s="29"/>
      <c r="AB150">
        <v>1970</v>
      </c>
      <c r="AC150" t="s">
        <v>135</v>
      </c>
      <c r="AD150" s="32">
        <v>79.570800000000006</v>
      </c>
      <c r="AE150" s="7">
        <v>3.7435484380000002E-2</v>
      </c>
      <c r="AF150" s="7">
        <f t="shared" si="51"/>
        <v>3.8248699789126601E-2</v>
      </c>
      <c r="AG150" s="42">
        <f t="shared" si="52"/>
        <v>4.7189381450310535E-4</v>
      </c>
      <c r="AH150" s="5"/>
      <c r="AI150">
        <v>1971</v>
      </c>
      <c r="AJ150" t="s">
        <v>132</v>
      </c>
      <c r="AK150" s="30">
        <v>252.1926</v>
      </c>
      <c r="AL150">
        <v>986.58500000000004</v>
      </c>
      <c r="AM150" s="5">
        <f t="shared" si="54"/>
        <v>999.89387650301126</v>
      </c>
      <c r="AN150" s="5">
        <f t="shared" si="53"/>
        <v>1.8197585724204259E-4</v>
      </c>
      <c r="AP150"/>
      <c r="BA150"/>
      <c r="BB150" s="5"/>
      <c r="BE150" s="48"/>
      <c r="BI150" s="48"/>
      <c r="BM150" s="48"/>
      <c r="BQ150" s="48"/>
    </row>
    <row r="151" spans="1:69" x14ac:dyDescent="0.25">
      <c r="A151" s="1">
        <v>60</v>
      </c>
      <c r="B151" s="7">
        <f t="shared" si="44"/>
        <v>5.5198984771105133E-4</v>
      </c>
      <c r="C151" s="2">
        <v>23.611324546367989</v>
      </c>
      <c r="D151" s="2">
        <f t="shared" si="42"/>
        <v>0.02</v>
      </c>
      <c r="E151" s="47">
        <f t="shared" si="50"/>
        <v>23.608637889404793</v>
      </c>
      <c r="F151" s="2">
        <f t="shared" si="45"/>
        <v>2.6866569631955883E-3</v>
      </c>
      <c r="G151" s="2">
        <f t="shared" si="46"/>
        <v>2.6866569631955883E-3</v>
      </c>
      <c r="H151" s="2">
        <f t="shared" si="47"/>
        <v>0.13433284815977942</v>
      </c>
      <c r="I151" s="5">
        <f t="shared" si="48"/>
        <v>1.1378679573522119E-4</v>
      </c>
      <c r="J151" s="5">
        <f t="shared" si="49"/>
        <v>1.1378679573522119E-4</v>
      </c>
      <c r="K151" s="6">
        <f t="shared" si="43"/>
        <v>0.21944594645775836</v>
      </c>
      <c r="L151" s="2"/>
      <c r="M151" s="2"/>
      <c r="N151" s="31"/>
      <c r="P151" s="31"/>
      <c r="X151" s="33"/>
      <c r="Y151" s="29"/>
      <c r="AB151">
        <v>1970</v>
      </c>
      <c r="AC151" t="s">
        <v>135</v>
      </c>
      <c r="AD151" s="32">
        <v>80.038899999999998</v>
      </c>
      <c r="AE151" s="7">
        <v>4.0156586399999993E-2</v>
      </c>
      <c r="AF151" s="7">
        <f t="shared" si="51"/>
        <v>4.1031607816901773E-2</v>
      </c>
      <c r="AG151" s="42">
        <f t="shared" si="52"/>
        <v>4.7481430060139279E-4</v>
      </c>
      <c r="AH151" s="5"/>
      <c r="AI151">
        <v>1971</v>
      </c>
      <c r="AJ151" t="s">
        <v>132</v>
      </c>
      <c r="AK151" s="30">
        <v>252.1936</v>
      </c>
      <c r="AL151">
        <v>986.57999999999993</v>
      </c>
      <c r="AM151" s="5">
        <f t="shared" si="54"/>
        <v>999.90095827919345</v>
      </c>
      <c r="AN151" s="5">
        <f t="shared" si="53"/>
        <v>1.8230824984229467E-4</v>
      </c>
      <c r="AP151"/>
      <c r="BA151"/>
      <c r="BB151" s="5"/>
      <c r="BE151" s="48"/>
      <c r="BI151" s="48"/>
      <c r="BM151" s="48"/>
      <c r="BQ151" s="48"/>
    </row>
    <row r="152" spans="1:69" x14ac:dyDescent="0.25">
      <c r="A152" s="1">
        <v>65</v>
      </c>
      <c r="B152" s="7">
        <f t="shared" si="44"/>
        <v>2.1120408904847831E-3</v>
      </c>
      <c r="C152" s="1">
        <v>23.788483296611684</v>
      </c>
      <c r="D152" s="2">
        <f t="shared" si="42"/>
        <v>0.02</v>
      </c>
      <c r="E152" s="47">
        <f>Props(A152,B152,1,$B$7:$B$36)</f>
        <v>23.79325625323348</v>
      </c>
      <c r="F152" s="2">
        <f t="shared" ref="F152:F156" si="55">C152-E152</f>
        <v>-4.7729566217959984E-3</v>
      </c>
      <c r="G152" s="2">
        <f t="shared" ref="G152:G156" si="56">ABS(F152)</f>
        <v>4.7729566217959984E-3</v>
      </c>
      <c r="H152" s="2">
        <f t="shared" ref="H152:H156" si="57">F152/D152</f>
        <v>-0.23864783108979992</v>
      </c>
      <c r="I152" s="5">
        <f t="shared" ref="I152:I156" si="58">F152/C152</f>
        <v>-2.0064148530544759E-4</v>
      </c>
      <c r="J152" s="5">
        <f t="shared" ref="J152:J156" si="59">ABS(I152)</f>
        <v>2.0064148530544759E-4</v>
      </c>
      <c r="K152" s="6">
        <f t="shared" ref="K152:K156" si="60">B152-Props(A152,C152,-1,$B$7:$B$36)</f>
        <v>-0.36387480590489896</v>
      </c>
      <c r="X152" s="33"/>
      <c r="Y152" s="29"/>
      <c r="AB152">
        <v>1970</v>
      </c>
      <c r="AC152" t="s">
        <v>135</v>
      </c>
      <c r="AD152" s="32">
        <v>80.197900000000004</v>
      </c>
      <c r="AE152" s="7">
        <v>4.1119171240000002E-2</v>
      </c>
      <c r="AF152" s="7">
        <f t="shared" si="51"/>
        <v>4.2009653760683399E-2</v>
      </c>
      <c r="AG152" s="42">
        <f t="shared" si="52"/>
        <v>4.6898839087895181E-4</v>
      </c>
      <c r="AH152" s="5"/>
      <c r="AI152">
        <v>1971</v>
      </c>
      <c r="AJ152" t="s">
        <v>132</v>
      </c>
      <c r="AK152" s="30">
        <v>252.1936</v>
      </c>
      <c r="AL152">
        <v>986.58899999999994</v>
      </c>
      <c r="AM152" s="5">
        <f t="shared" si="54"/>
        <v>999.90095827919345</v>
      </c>
      <c r="AN152" s="5">
        <f t="shared" si="53"/>
        <v>1.820586666364049E-4</v>
      </c>
      <c r="AP152"/>
      <c r="BA152"/>
      <c r="BB152" s="5"/>
      <c r="BE152" s="48"/>
      <c r="BI152" s="48"/>
      <c r="BM152" s="48"/>
      <c r="BQ152" s="48"/>
    </row>
    <row r="153" spans="1:69" x14ac:dyDescent="0.25">
      <c r="A153" s="1">
        <v>70</v>
      </c>
      <c r="B153" s="7">
        <f t="shared" si="44"/>
        <v>6.7142392922097888E-3</v>
      </c>
      <c r="C153" s="1">
        <v>23.982709971783635</v>
      </c>
      <c r="D153" s="2">
        <f t="shared" si="42"/>
        <v>0.02</v>
      </c>
      <c r="E153" s="47">
        <f t="shared" ref="E153:E156" si="61">Props(A153,B153,1,$B$7:$B$36)</f>
        <v>23.991939752760537</v>
      </c>
      <c r="F153" s="2">
        <f t="shared" si="55"/>
        <v>-9.229780976902191E-3</v>
      </c>
      <c r="G153" s="2">
        <f t="shared" si="56"/>
        <v>9.229780976902191E-3</v>
      </c>
      <c r="H153" s="2">
        <f t="shared" si="57"/>
        <v>-0.46148904884510955</v>
      </c>
      <c r="I153" s="5">
        <f t="shared" si="58"/>
        <v>-3.8485146123024878E-4</v>
      </c>
      <c r="J153" s="5">
        <f t="shared" si="59"/>
        <v>3.8485146123024878E-4</v>
      </c>
      <c r="K153" s="6">
        <f t="shared" si="60"/>
        <v>-0.65188637150253637</v>
      </c>
      <c r="X153" s="33"/>
      <c r="Y153" s="29"/>
      <c r="AB153">
        <v>1970</v>
      </c>
      <c r="AC153" t="s">
        <v>135</v>
      </c>
      <c r="AD153" s="32">
        <v>80.413899999999998</v>
      </c>
      <c r="AE153" s="7">
        <v>4.2451058020000002E-2</v>
      </c>
      <c r="AF153" s="7">
        <f t="shared" si="51"/>
        <v>4.336527099594864E-2</v>
      </c>
      <c r="AG153" s="42">
        <f t="shared" si="52"/>
        <v>4.637860962296822E-4</v>
      </c>
      <c r="AH153" s="5"/>
      <c r="AI153">
        <v>1971</v>
      </c>
      <c r="AJ153" t="s">
        <v>132</v>
      </c>
      <c r="AK153" s="30">
        <v>260.52690000000001</v>
      </c>
      <c r="AL153">
        <v>1047.9690000000001</v>
      </c>
      <c r="AM153" s="5">
        <f t="shared" si="54"/>
        <v>1059.3874155636518</v>
      </c>
      <c r="AN153" s="5">
        <f t="shared" si="53"/>
        <v>1.1871752052234121E-4</v>
      </c>
      <c r="AP153"/>
      <c r="BA153"/>
      <c r="BB153" s="5"/>
      <c r="BE153" s="48"/>
      <c r="BI153" s="48"/>
      <c r="BM153" s="48"/>
      <c r="BQ153" s="48"/>
    </row>
    <row r="154" spans="1:69" x14ac:dyDescent="0.25">
      <c r="A154" s="1">
        <v>75</v>
      </c>
      <c r="B154" s="7">
        <f t="shared" si="44"/>
        <v>1.7944322474159193E-2</v>
      </c>
      <c r="C154" s="1">
        <v>24.197710339814645</v>
      </c>
      <c r="D154" s="2">
        <f t="shared" si="42"/>
        <v>0.02</v>
      </c>
      <c r="E154" s="47">
        <f t="shared" si="61"/>
        <v>24.206503164203959</v>
      </c>
      <c r="F154" s="2">
        <f t="shared" si="55"/>
        <v>-8.7928243893138358E-3</v>
      </c>
      <c r="G154" s="2">
        <f t="shared" si="56"/>
        <v>8.7928243893138358E-3</v>
      </c>
      <c r="H154" s="2">
        <f t="shared" si="57"/>
        <v>-0.43964121946569179</v>
      </c>
      <c r="I154" s="5">
        <f t="shared" si="58"/>
        <v>-3.6337423110839622E-4</v>
      </c>
      <c r="J154" s="5">
        <f t="shared" si="59"/>
        <v>3.6337423110839622E-4</v>
      </c>
      <c r="K154" s="6">
        <f t="shared" si="60"/>
        <v>-0.56993545667000289</v>
      </c>
      <c r="X154" s="33"/>
      <c r="Y154" s="29"/>
      <c r="AB154">
        <v>1970</v>
      </c>
      <c r="AC154" t="s">
        <v>135</v>
      </c>
      <c r="AD154" s="32">
        <v>80.659000000000006</v>
      </c>
      <c r="AE154" s="7">
        <v>4.40162583E-2</v>
      </c>
      <c r="AF154" s="7">
        <f t="shared" si="51"/>
        <v>4.4941440617129264E-2</v>
      </c>
      <c r="AG154" s="42">
        <f t="shared" si="52"/>
        <v>4.4180273891351472E-4</v>
      </c>
      <c r="AH154" s="5"/>
      <c r="AI154">
        <v>1971</v>
      </c>
      <c r="AJ154" t="s">
        <v>132</v>
      </c>
      <c r="AK154" s="30">
        <v>260.52690000000001</v>
      </c>
      <c r="AL154">
        <v>1047.9659999999999</v>
      </c>
      <c r="AM154" s="5">
        <f t="shared" si="54"/>
        <v>1059.3874155636518</v>
      </c>
      <c r="AN154" s="5">
        <f t="shared" si="53"/>
        <v>1.1878059091139552E-4</v>
      </c>
      <c r="AP154"/>
      <c r="BA154"/>
      <c r="BB154" s="5"/>
      <c r="BE154" s="48"/>
      <c r="BI154" s="48"/>
      <c r="BM154" s="48"/>
      <c r="BQ154" s="48"/>
    </row>
    <row r="155" spans="1:69" x14ac:dyDescent="0.25">
      <c r="A155" s="1">
        <v>80</v>
      </c>
      <c r="B155" s="7">
        <f t="shared" si="44"/>
        <v>4.0794871378077739E-2</v>
      </c>
      <c r="C155" s="3">
        <v>24.434521989112483</v>
      </c>
      <c r="D155" s="2">
        <f t="shared" si="42"/>
        <v>0.02</v>
      </c>
      <c r="E155" s="47">
        <f t="shared" si="61"/>
        <v>24.439534189834347</v>
      </c>
      <c r="F155" s="2">
        <f t="shared" si="55"/>
        <v>-5.0122007218647013E-3</v>
      </c>
      <c r="G155" s="2">
        <f t="shared" si="56"/>
        <v>5.0122007218647013E-3</v>
      </c>
      <c r="H155" s="2">
        <f t="shared" si="57"/>
        <v>-0.25061003609323507</v>
      </c>
      <c r="I155" s="5">
        <f t="shared" si="58"/>
        <v>-2.0512784019667069E-4</v>
      </c>
      <c r="J155" s="5">
        <f t="shared" si="59"/>
        <v>2.0512784019667069E-4</v>
      </c>
      <c r="K155" s="6">
        <f t="shared" si="60"/>
        <v>-0.29477509773275223</v>
      </c>
      <c r="X155" s="33"/>
      <c r="Y155" s="29"/>
      <c r="AB155">
        <v>1970</v>
      </c>
      <c r="AC155" t="s">
        <v>135</v>
      </c>
      <c r="AD155" s="32">
        <v>80.745000000000005</v>
      </c>
      <c r="AE155" s="7">
        <v>4.457087782E-2</v>
      </c>
      <c r="AF155" s="7">
        <f t="shared" si="51"/>
        <v>4.5504104384951137E-2</v>
      </c>
      <c r="AG155" s="42">
        <f t="shared" si="52"/>
        <v>4.3840127694202394E-4</v>
      </c>
      <c r="AH155" s="5"/>
      <c r="AI155">
        <v>1971</v>
      </c>
      <c r="AJ155" t="s">
        <v>132</v>
      </c>
      <c r="AK155" s="30">
        <v>260.52690000000001</v>
      </c>
      <c r="AL155">
        <v>1047.9670000000001</v>
      </c>
      <c r="AM155" s="5">
        <f t="shared" si="54"/>
        <v>1059.3874155636518</v>
      </c>
      <c r="AN155" s="5">
        <f t="shared" si="53"/>
        <v>1.1875956554724158E-4</v>
      </c>
      <c r="AP155"/>
      <c r="BA155"/>
      <c r="BB155" s="5"/>
      <c r="BE155" s="48"/>
      <c r="BI155" s="48"/>
      <c r="BM155" s="48"/>
      <c r="BQ155" s="48"/>
    </row>
    <row r="156" spans="1:69" x14ac:dyDescent="0.25">
      <c r="A156" s="1">
        <v>83</v>
      </c>
      <c r="B156" s="7">
        <f t="shared" si="44"/>
        <v>6.2089566774523694E-2</v>
      </c>
      <c r="C156" s="3">
        <v>24.587923924416817</v>
      </c>
      <c r="D156" s="2">
        <f t="shared" si="42"/>
        <v>0.02</v>
      </c>
      <c r="E156" s="47">
        <f t="shared" si="61"/>
        <v>24.589718441023614</v>
      </c>
      <c r="F156" s="2">
        <f t="shared" si="55"/>
        <v>-1.7945166067967477E-3</v>
      </c>
      <c r="G156" s="2">
        <f t="shared" si="56"/>
        <v>1.7945166067967477E-3</v>
      </c>
      <c r="H156" s="2">
        <f t="shared" si="57"/>
        <v>-8.9725830339837387E-2</v>
      </c>
      <c r="I156" s="5">
        <f t="shared" si="58"/>
        <v>-7.2983657030706821E-5</v>
      </c>
      <c r="J156" s="5">
        <f t="shared" si="59"/>
        <v>7.2983657030706821E-5</v>
      </c>
      <c r="K156" s="6">
        <f t="shared" si="60"/>
        <v>-9.8894519181874627E-2</v>
      </c>
      <c r="X156" s="33"/>
      <c r="Y156" s="29"/>
      <c r="AB156">
        <v>1970</v>
      </c>
      <c r="AC156" t="s">
        <v>135</v>
      </c>
      <c r="AD156" s="32">
        <v>80.914000000000001</v>
      </c>
      <c r="AE156" s="7">
        <v>4.5690782619999995E-2</v>
      </c>
      <c r="AF156" s="7">
        <f t="shared" si="51"/>
        <v>4.6624455580230623E-2</v>
      </c>
      <c r="AG156" s="42">
        <f t="shared" si="52"/>
        <v>4.1757296097573909E-4</v>
      </c>
      <c r="AH156" s="5"/>
      <c r="AI156">
        <v>1971</v>
      </c>
      <c r="AJ156" t="s">
        <v>132</v>
      </c>
      <c r="AK156" s="30">
        <v>260.52789999999999</v>
      </c>
      <c r="AL156">
        <v>1047.991</v>
      </c>
      <c r="AM156" s="5">
        <f t="shared" si="54"/>
        <v>1059.3946105943246</v>
      </c>
      <c r="AN156" s="5">
        <f t="shared" si="53"/>
        <v>1.1840489351519539E-4</v>
      </c>
      <c r="AP156"/>
      <c r="BA156"/>
      <c r="BB156" s="5"/>
      <c r="BE156" s="48"/>
      <c r="BI156" s="48"/>
      <c r="BM156" s="48"/>
      <c r="BQ156" s="48"/>
    </row>
    <row r="157" spans="1:69" x14ac:dyDescent="0.25">
      <c r="C157" s="3"/>
      <c r="E157" s="2"/>
      <c r="F157" s="2"/>
      <c r="G157" s="2"/>
      <c r="H157" s="2"/>
      <c r="I157" s="54">
        <f>AVERAGE(J137:J156)</f>
        <v>1.4071994151515037E-3</v>
      </c>
      <c r="J157" s="46" t="s">
        <v>128</v>
      </c>
      <c r="X157" s="33"/>
      <c r="Y157" s="29"/>
      <c r="AB157">
        <v>1970</v>
      </c>
      <c r="AC157" t="s">
        <v>135</v>
      </c>
      <c r="AD157" s="32">
        <v>80.948999999999998</v>
      </c>
      <c r="AE157" s="7">
        <v>4.5924096119999994E-2</v>
      </c>
      <c r="AF157" s="7">
        <f t="shared" si="51"/>
        <v>4.6858916710295004E-2</v>
      </c>
      <c r="AG157" s="42">
        <f t="shared" si="52"/>
        <v>4.1435759588359953E-4</v>
      </c>
      <c r="AH157" s="5"/>
      <c r="AI157">
        <v>1971</v>
      </c>
      <c r="AJ157" t="s">
        <v>132</v>
      </c>
      <c r="AK157" s="30">
        <v>260.64679999999998</v>
      </c>
      <c r="AL157">
        <v>1048.8589999999999</v>
      </c>
      <c r="AM157" s="5">
        <f t="shared" si="54"/>
        <v>1060.2501966042387</v>
      </c>
      <c r="AN157" s="5">
        <f t="shared" si="53"/>
        <v>1.1795177393448677E-4</v>
      </c>
      <c r="AP157"/>
      <c r="BA157"/>
      <c r="BB157" s="5"/>
      <c r="BE157" s="48"/>
      <c r="BI157" s="48"/>
      <c r="BM157" s="48"/>
      <c r="BQ157" s="48"/>
    </row>
    <row r="158" spans="1:69" x14ac:dyDescent="0.25">
      <c r="C158" s="3"/>
      <c r="E158" s="2"/>
      <c r="F158" s="2"/>
      <c r="G158" s="2"/>
      <c r="H158" s="2"/>
      <c r="I158" s="54">
        <f>AVERAGE(I137:I156)</f>
        <v>1.2845015476643565E-3</v>
      </c>
      <c r="J158" s="46" t="s">
        <v>129</v>
      </c>
      <c r="X158" s="33"/>
      <c r="Y158" s="29"/>
      <c r="AB158">
        <v>1970</v>
      </c>
      <c r="AC158" t="s">
        <v>135</v>
      </c>
      <c r="AD158" s="32">
        <v>81.042000000000002</v>
      </c>
      <c r="AE158" s="7">
        <v>4.6550709520000004E-2</v>
      </c>
      <c r="AF158" s="7">
        <f t="shared" si="51"/>
        <v>4.7485988089838782E-2</v>
      </c>
      <c r="AG158" s="42">
        <f t="shared" si="52"/>
        <v>4.0367267925899133E-4</v>
      </c>
      <c r="AH158" s="5"/>
      <c r="AI158">
        <v>1971</v>
      </c>
      <c r="AJ158" t="s">
        <v>132</v>
      </c>
      <c r="AK158" s="30">
        <v>260.64679999999998</v>
      </c>
      <c r="AL158">
        <v>1048.8690000000001</v>
      </c>
      <c r="AM158" s="5">
        <f t="shared" si="54"/>
        <v>1060.2501966042387</v>
      </c>
      <c r="AN158" s="5">
        <f t="shared" si="53"/>
        <v>1.1774252681007629E-4</v>
      </c>
      <c r="AP158"/>
      <c r="BA158"/>
      <c r="BB158" s="5"/>
      <c r="BE158" s="48"/>
      <c r="BI158" s="48"/>
      <c r="BM158" s="48"/>
      <c r="BQ158" s="48"/>
    </row>
    <row r="159" spans="1:69" x14ac:dyDescent="0.25">
      <c r="C159" s="3"/>
      <c r="E159" s="2"/>
      <c r="F159" s="2"/>
      <c r="G159" s="2"/>
      <c r="H159" s="2"/>
      <c r="I159" s="35">
        <f>SUMSQ(H137:H156)/COUNT(H137:H156)</f>
        <v>3.707186690522934</v>
      </c>
      <c r="J159" s="46" t="s">
        <v>131</v>
      </c>
      <c r="X159" s="33"/>
      <c r="Y159" s="29"/>
      <c r="AB159">
        <v>1970</v>
      </c>
      <c r="AC159" t="s">
        <v>135</v>
      </c>
      <c r="AD159" s="32">
        <v>81.076999999999998</v>
      </c>
      <c r="AE159" s="7">
        <v>4.6786689459999996E-2</v>
      </c>
      <c r="AF159" s="7">
        <f t="shared" si="51"/>
        <v>4.7723518938216539E-2</v>
      </c>
      <c r="AG159" s="42">
        <f t="shared" si="52"/>
        <v>4.009373012049094E-4</v>
      </c>
      <c r="AH159" s="5"/>
      <c r="AI159">
        <v>1971</v>
      </c>
      <c r="AJ159" t="s">
        <v>132</v>
      </c>
      <c r="AK159" s="30">
        <v>260.64780000000002</v>
      </c>
      <c r="AL159">
        <v>1048.875</v>
      </c>
      <c r="AM159" s="5">
        <f t="shared" si="54"/>
        <v>1060.2573932642288</v>
      </c>
      <c r="AN159" s="5">
        <f t="shared" si="53"/>
        <v>1.1776594050656573E-4</v>
      </c>
      <c r="AP159"/>
      <c r="BA159"/>
      <c r="BB159" s="5"/>
      <c r="BE159" s="48"/>
      <c r="BI159" s="48"/>
      <c r="BM159" s="48"/>
      <c r="BQ159" s="48"/>
    </row>
    <row r="160" spans="1:69" x14ac:dyDescent="0.25">
      <c r="C160" s="3"/>
      <c r="E160" s="2"/>
      <c r="F160" s="2"/>
      <c r="G160" s="2"/>
      <c r="H160" s="2"/>
      <c r="I160" s="35"/>
      <c r="J160" s="46"/>
      <c r="X160" s="33"/>
      <c r="Y160" s="29"/>
      <c r="AB160">
        <v>1970</v>
      </c>
      <c r="AC160" t="s">
        <v>135</v>
      </c>
      <c r="AD160" s="32">
        <v>81.134</v>
      </c>
      <c r="AE160" s="7">
        <v>4.7178656140000004E-2</v>
      </c>
      <c r="AF160" s="7">
        <f t="shared" si="51"/>
        <v>4.8112156733790011E-2</v>
      </c>
      <c r="AG160" s="42">
        <f t="shared" si="52"/>
        <v>3.9150567793576384E-4</v>
      </c>
      <c r="AH160" s="5"/>
      <c r="AI160">
        <v>1971</v>
      </c>
      <c r="AJ160" t="s">
        <v>132</v>
      </c>
      <c r="AK160" s="30">
        <v>260.64879999999999</v>
      </c>
      <c r="AL160">
        <v>1048.876</v>
      </c>
      <c r="AM160" s="5">
        <f t="shared" si="54"/>
        <v>1060.2645899378074</v>
      </c>
      <c r="AN160" s="5">
        <f t="shared" si="53"/>
        <v>1.1789397620729961E-4</v>
      </c>
      <c r="AP160"/>
      <c r="BA160"/>
      <c r="BB160" s="5"/>
      <c r="BE160" s="48"/>
      <c r="BI160" s="48"/>
      <c r="BM160" s="48"/>
      <c r="BQ160" s="48"/>
    </row>
    <row r="161" spans="1:69" ht="15.75" x14ac:dyDescent="0.25">
      <c r="A161" s="37" t="s">
        <v>138</v>
      </c>
      <c r="C161" s="1" t="s">
        <v>116</v>
      </c>
      <c r="X161" s="33"/>
      <c r="Y161" s="29"/>
      <c r="AB161">
        <v>1970</v>
      </c>
      <c r="AC161" t="s">
        <v>135</v>
      </c>
      <c r="AD161" s="32">
        <v>81.210999999999999</v>
      </c>
      <c r="AE161" s="7">
        <v>4.7707944479999993E-2</v>
      </c>
      <c r="AF161" s="7">
        <f t="shared" si="51"/>
        <v>4.8640710303831984E-2</v>
      </c>
      <c r="AG161" s="42">
        <f t="shared" si="52"/>
        <v>3.8226438761934927E-4</v>
      </c>
      <c r="AH161" s="5"/>
      <c r="AI161">
        <v>1971</v>
      </c>
      <c r="AJ161" t="s">
        <v>132</v>
      </c>
      <c r="AK161" s="30">
        <v>260.64879999999999</v>
      </c>
      <c r="AL161">
        <v>1048.8709999999999</v>
      </c>
      <c r="AM161" s="5">
        <f t="shared" si="54"/>
        <v>1060.2645899378074</v>
      </c>
      <c r="AN161" s="5">
        <f t="shared" si="53"/>
        <v>1.1799864330922625E-4</v>
      </c>
      <c r="AP161"/>
      <c r="BA161"/>
      <c r="BB161" s="5"/>
      <c r="BE161" s="48"/>
      <c r="BI161" s="48"/>
      <c r="BM161" s="48"/>
      <c r="BQ161" s="48"/>
    </row>
    <row r="162" spans="1:69" x14ac:dyDescent="0.25">
      <c r="A162" s="1" t="s">
        <v>117</v>
      </c>
      <c r="B162" s="3" t="s">
        <v>40</v>
      </c>
      <c r="C162" s="1" t="s">
        <v>118</v>
      </c>
      <c r="D162" s="4" t="s">
        <v>119</v>
      </c>
      <c r="E162" s="1" t="s">
        <v>120</v>
      </c>
      <c r="F162" s="8" t="s">
        <v>121</v>
      </c>
      <c r="G162" s="4" t="s">
        <v>122</v>
      </c>
      <c r="H162" s="8" t="s">
        <v>123</v>
      </c>
      <c r="I162" s="28" t="s">
        <v>124</v>
      </c>
      <c r="J162" s="28" t="s">
        <v>125</v>
      </c>
      <c r="K162" s="1" t="s">
        <v>126</v>
      </c>
      <c r="X162" s="33"/>
      <c r="Y162" s="29"/>
      <c r="AB162">
        <v>1970</v>
      </c>
      <c r="AC162" t="s">
        <v>135</v>
      </c>
      <c r="AD162" s="32">
        <v>81.210999999999999</v>
      </c>
      <c r="AE162" s="7">
        <v>4.771061092E-2</v>
      </c>
      <c r="AF162" s="7">
        <f t="shared" si="51"/>
        <v>4.8640710303831984E-2</v>
      </c>
      <c r="AG162" s="42">
        <f t="shared" si="52"/>
        <v>3.800395175738522E-4</v>
      </c>
      <c r="AH162" s="5"/>
      <c r="AI162">
        <v>1971</v>
      </c>
      <c r="AJ162" t="s">
        <v>132</v>
      </c>
      <c r="AK162" s="30">
        <v>272.95499999999998</v>
      </c>
      <c r="AL162">
        <v>1141.3319999999999</v>
      </c>
      <c r="AM162" s="5">
        <f t="shared" si="54"/>
        <v>1149.8573515771011</v>
      </c>
      <c r="AN162" s="5">
        <f t="shared" si="53"/>
        <v>5.5795684255066863E-5</v>
      </c>
      <c r="AP162"/>
      <c r="BA162"/>
      <c r="BB162" s="5"/>
      <c r="BE162" s="48"/>
      <c r="BI162" s="48"/>
      <c r="BM162" s="48"/>
      <c r="BQ162" s="48"/>
    </row>
    <row r="163" spans="1:69" x14ac:dyDescent="0.25">
      <c r="A163" s="1">
        <v>77.25</v>
      </c>
      <c r="B163" s="7">
        <f t="shared" ref="B163:B168" si="62">$Z$7*EXP($AC$5*(A163-$Z$6)*((A163-$AC$6)/$AC$7)^2)</f>
        <v>2.647404203745302E-2</v>
      </c>
      <c r="C163" s="2">
        <v>24.283022308674244</v>
      </c>
      <c r="D163" s="2">
        <f t="shared" ref="D163:D168" si="63">0.02</f>
        <v>0.02</v>
      </c>
      <c r="E163" s="47">
        <f>Props(A163,B163,1,$B$7:$B$36)</f>
        <v>24.308890130617904</v>
      </c>
      <c r="F163" s="2">
        <f>C163-E163</f>
        <v>-2.5867821943659663E-2</v>
      </c>
      <c r="G163" s="2">
        <f>ABS(F163)</f>
        <v>2.5867821943659663E-2</v>
      </c>
      <c r="H163" s="2">
        <f>F163/D163</f>
        <v>-1.2933910971829832</v>
      </c>
      <c r="I163" s="5">
        <f>F163/C163</f>
        <v>-1.0652636897845829E-3</v>
      </c>
      <c r="J163" s="5">
        <f>ABS(I163)</f>
        <v>1.0652636897845829E-3</v>
      </c>
      <c r="K163" s="6">
        <f t="shared" ref="K163:K166" si="64">B163-Props(A163,C163,-1,$B$7:$B$36)</f>
        <v>-1.613967303709865</v>
      </c>
      <c r="X163" s="33"/>
      <c r="Y163" s="29"/>
      <c r="AB163">
        <v>1970</v>
      </c>
      <c r="AC163" t="s">
        <v>135</v>
      </c>
      <c r="AD163" s="32">
        <v>81.248000000000005</v>
      </c>
      <c r="AE163" s="7">
        <v>4.7963922719999996E-2</v>
      </c>
      <c r="AF163" s="7">
        <f t="shared" si="51"/>
        <v>4.8896145087566657E-2</v>
      </c>
      <c r="AG163" s="42">
        <f t="shared" si="52"/>
        <v>3.7775450216685037E-4</v>
      </c>
      <c r="AH163" s="5"/>
      <c r="AI163">
        <v>1971</v>
      </c>
      <c r="AJ163" t="s">
        <v>132</v>
      </c>
      <c r="AK163" s="30">
        <v>272.96300000000002</v>
      </c>
      <c r="AL163">
        <v>1141.3870000000002</v>
      </c>
      <c r="AM163" s="5">
        <f t="shared" si="54"/>
        <v>1149.9162632828647</v>
      </c>
      <c r="AN163" s="5">
        <f t="shared" si="53"/>
        <v>5.584151565619769E-5</v>
      </c>
      <c r="AP163"/>
      <c r="BA163"/>
      <c r="BB163" s="5"/>
      <c r="BE163" s="48"/>
      <c r="BI163" s="48"/>
      <c r="BM163" s="48"/>
      <c r="BQ163" s="48"/>
    </row>
    <row r="164" spans="1:69" x14ac:dyDescent="0.25">
      <c r="A164" s="1">
        <v>77.400000000000006</v>
      </c>
      <c r="B164" s="7">
        <f t="shared" si="62"/>
        <v>2.7138472437180192E-2</v>
      </c>
      <c r="C164" s="2">
        <v>24.296314316993065</v>
      </c>
      <c r="D164" s="2">
        <f t="shared" si="63"/>
        <v>0.02</v>
      </c>
      <c r="E164" s="47">
        <f>Props(A164,B164,1,$B$7:$B$36)</f>
        <v>24.315855470343326</v>
      </c>
      <c r="F164" s="2">
        <f t="shared" ref="F164:F166" si="65">C164-E164</f>
        <v>-1.9541153350260743E-2</v>
      </c>
      <c r="G164" s="2">
        <f t="shared" ref="G164:G166" si="66">ABS(F164)</f>
        <v>1.9541153350260743E-2</v>
      </c>
      <c r="H164" s="2">
        <f t="shared" ref="H164:H166" si="67">F164/D164</f>
        <v>-0.97705766751303713</v>
      </c>
      <c r="I164" s="5">
        <f t="shared" ref="I164:I166" si="68">F164/C164</f>
        <v>-8.0428467854457583E-4</v>
      </c>
      <c r="J164" s="5">
        <f t="shared" ref="J164:J166" si="69">ABS(I164)</f>
        <v>8.0428467854457583E-4</v>
      </c>
      <c r="K164" s="6">
        <f t="shared" si="64"/>
        <v>-1.2140391970366287</v>
      </c>
      <c r="X164" s="33"/>
      <c r="Y164" s="29"/>
      <c r="AB164">
        <v>1970</v>
      </c>
      <c r="AC164" t="s">
        <v>135</v>
      </c>
      <c r="AD164" s="32">
        <v>81.34</v>
      </c>
      <c r="AE164" s="7">
        <v>4.8606534759999993E-2</v>
      </c>
      <c r="AF164" s="7">
        <f t="shared" si="51"/>
        <v>4.9535381256326498E-2</v>
      </c>
      <c r="AG164" s="42">
        <f t="shared" si="52"/>
        <v>3.6517292760622738E-4</v>
      </c>
      <c r="AH164" s="5"/>
      <c r="AI164">
        <v>1971</v>
      </c>
      <c r="AJ164" t="s">
        <v>132</v>
      </c>
      <c r="AK164" s="30">
        <v>272.971</v>
      </c>
      <c r="AL164">
        <v>1141.4670000000001</v>
      </c>
      <c r="AM164" s="5">
        <f t="shared" si="54"/>
        <v>1149.9751758583218</v>
      </c>
      <c r="AN164" s="5">
        <f t="shared" si="53"/>
        <v>5.5557947729480021E-5</v>
      </c>
      <c r="AP164"/>
      <c r="BA164"/>
      <c r="BB164" s="5"/>
      <c r="BE164" s="48"/>
      <c r="BI164" s="48"/>
      <c r="BM164" s="48"/>
      <c r="BQ164" s="48"/>
    </row>
    <row r="165" spans="1:69" x14ac:dyDescent="0.25">
      <c r="A165" s="1">
        <v>77.45</v>
      </c>
      <c r="B165" s="7">
        <f t="shared" si="62"/>
        <v>2.736277968464499E-2</v>
      </c>
      <c r="C165" s="2">
        <v>24.330348985930936</v>
      </c>
      <c r="D165" s="2">
        <f t="shared" si="63"/>
        <v>0.02</v>
      </c>
      <c r="E165" s="47">
        <f t="shared" ref="E165:E166" si="70">Props(A165,B165,1,$B$7:$B$36)</f>
        <v>24.318181240171381</v>
      </c>
      <c r="F165" s="2">
        <f t="shared" si="65"/>
        <v>1.216774575955526E-2</v>
      </c>
      <c r="G165" s="2">
        <f t="shared" si="66"/>
        <v>1.216774575955526E-2</v>
      </c>
      <c r="H165" s="2">
        <f t="shared" si="67"/>
        <v>0.60838728797776298</v>
      </c>
      <c r="I165" s="5">
        <f t="shared" si="68"/>
        <v>5.0010568145123109E-4</v>
      </c>
      <c r="J165" s="5">
        <f t="shared" si="69"/>
        <v>5.0010568145123109E-4</v>
      </c>
      <c r="K165" s="6">
        <f t="shared" si="64"/>
        <v>0.74995371715322967</v>
      </c>
      <c r="X165" s="33"/>
      <c r="Y165" s="29"/>
      <c r="AB165">
        <v>1970</v>
      </c>
      <c r="AC165" t="s">
        <v>135</v>
      </c>
      <c r="AD165" s="32">
        <v>81.343000000000004</v>
      </c>
      <c r="AE165" s="7">
        <v>4.8630532720000001E-2</v>
      </c>
      <c r="AF165" s="7">
        <f t="shared" si="51"/>
        <v>4.9556324526398375E-2</v>
      </c>
      <c r="AG165" s="42">
        <f t="shared" si="52"/>
        <v>3.6241704209377554E-4</v>
      </c>
      <c r="AH165" s="5"/>
      <c r="AI165">
        <v>2011</v>
      </c>
      <c r="AJ165" t="s">
        <v>139</v>
      </c>
      <c r="AK165" s="30">
        <v>294.39999999999998</v>
      </c>
      <c r="AL165">
        <v>1300</v>
      </c>
      <c r="AM165" s="5">
        <f t="shared" si="54"/>
        <v>1310.9010777605711</v>
      </c>
      <c r="AN165" s="5">
        <f t="shared" si="53"/>
        <v>7.03156783088859E-5</v>
      </c>
      <c r="AP165"/>
      <c r="BA165"/>
      <c r="BB165" s="5"/>
      <c r="BE165" s="48"/>
      <c r="BI165" s="48"/>
      <c r="BM165" s="48"/>
      <c r="BQ165" s="48"/>
    </row>
    <row r="166" spans="1:69" x14ac:dyDescent="0.25">
      <c r="A166" s="1">
        <v>77.45</v>
      </c>
      <c r="B166" s="7">
        <f t="shared" si="62"/>
        <v>2.736277968464499E-2</v>
      </c>
      <c r="C166" s="2">
        <v>24.30222654824188</v>
      </c>
      <c r="D166" s="2">
        <f t="shared" si="63"/>
        <v>0.02</v>
      </c>
      <c r="E166" s="47">
        <f t="shared" si="70"/>
        <v>24.318181240171381</v>
      </c>
      <c r="F166" s="2">
        <f t="shared" si="65"/>
        <v>-1.5954691929501053E-2</v>
      </c>
      <c r="G166" s="2">
        <f t="shared" si="66"/>
        <v>1.5954691929501053E-2</v>
      </c>
      <c r="H166" s="2">
        <f t="shared" si="67"/>
        <v>-0.79773459647505263</v>
      </c>
      <c r="I166" s="5">
        <f t="shared" si="68"/>
        <v>-6.5651152983162684E-4</v>
      </c>
      <c r="J166" s="5">
        <f t="shared" si="69"/>
        <v>6.5651152983162684E-4</v>
      </c>
      <c r="K166" s="6">
        <f t="shared" si="64"/>
        <v>-0.98948783626904513</v>
      </c>
      <c r="X166" s="33"/>
      <c r="Y166" s="29"/>
      <c r="AB166">
        <v>1970</v>
      </c>
      <c r="AC166" t="s">
        <v>135</v>
      </c>
      <c r="AD166" s="32">
        <v>81.525099999999995</v>
      </c>
      <c r="AE166" s="7">
        <v>4.9925089339999999E-2</v>
      </c>
      <c r="AF166" s="7">
        <f t="shared" si="51"/>
        <v>5.0839275101026135E-2</v>
      </c>
      <c r="AG166" s="42">
        <f t="shared" si="52"/>
        <v>3.3529818597685066E-4</v>
      </c>
      <c r="AH166" s="5"/>
      <c r="AI166">
        <v>2011</v>
      </c>
      <c r="AJ166" t="s">
        <v>139</v>
      </c>
      <c r="AK166" s="30">
        <v>684.4</v>
      </c>
      <c r="AL166">
        <v>5120</v>
      </c>
      <c r="AM166" s="5">
        <f t="shared" si="54"/>
        <v>5329.9181074939979</v>
      </c>
      <c r="AN166" s="5">
        <f t="shared" si="53"/>
        <v>1.6809696904701869E-3</v>
      </c>
      <c r="AP166"/>
      <c r="BA166"/>
      <c r="BB166" s="5"/>
      <c r="BE166" s="48"/>
      <c r="BI166" s="48"/>
      <c r="BM166" s="48"/>
      <c r="BQ166" s="48"/>
    </row>
    <row r="167" spans="1:69" x14ac:dyDescent="0.25">
      <c r="A167" s="1">
        <v>78.8</v>
      </c>
      <c r="B167" s="7">
        <f t="shared" si="62"/>
        <v>3.397317590842748E-2</v>
      </c>
      <c r="C167" s="1">
        <v>24.394235466536397</v>
      </c>
      <c r="D167" s="2">
        <f t="shared" si="63"/>
        <v>0.02</v>
      </c>
      <c r="E167" s="47">
        <f>Props(A167,B167,1,$B$7:$B$36)</f>
        <v>24.381745759562374</v>
      </c>
      <c r="F167" s="2">
        <f>C167-E167</f>
        <v>1.2489706974022852E-2</v>
      </c>
      <c r="G167" s="2">
        <f>ABS(F167)</f>
        <v>1.2489706974022852E-2</v>
      </c>
      <c r="H167" s="2">
        <f>F167/D167</f>
        <v>0.62448534870114258</v>
      </c>
      <c r="I167" s="5">
        <f>F167/C167</f>
        <v>5.1199419597125809E-4</v>
      </c>
      <c r="J167" s="5">
        <f>ABS(I167)</f>
        <v>5.1199419597125809E-4</v>
      </c>
      <c r="K167" s="6">
        <f t="shared" ref="K167:K168" si="71">B167-Props(A167,C167,-1,$B$7:$B$36)</f>
        <v>0.74964116817918247</v>
      </c>
      <c r="X167" s="33"/>
      <c r="Y167" s="29"/>
      <c r="AB167">
        <v>1970</v>
      </c>
      <c r="AC167" t="s">
        <v>135</v>
      </c>
      <c r="AD167" s="32">
        <v>81.655100000000004</v>
      </c>
      <c r="AE167" s="7">
        <v>5.0873008759999998E-2</v>
      </c>
      <c r="AF167" s="7">
        <f t="shared" si="51"/>
        <v>5.1769282569764236E-2</v>
      </c>
      <c r="AG167" s="42">
        <f t="shared" si="52"/>
        <v>3.1038917359041938E-4</v>
      </c>
      <c r="AH167" s="5"/>
      <c r="AI167">
        <v>2011</v>
      </c>
      <c r="AJ167" t="s">
        <v>139</v>
      </c>
      <c r="AK167" s="30">
        <v>474</v>
      </c>
      <c r="AL167">
        <v>2870</v>
      </c>
      <c r="AM167" s="5">
        <f t="shared" si="54"/>
        <v>2904.961173864815</v>
      </c>
      <c r="AN167" s="5">
        <f t="shared" si="53"/>
        <v>1.4839122461190787E-4</v>
      </c>
      <c r="AP167"/>
      <c r="BA167"/>
      <c r="BB167" s="5"/>
      <c r="BE167" s="48"/>
      <c r="BI167" s="48"/>
      <c r="BM167" s="48"/>
      <c r="BQ167" s="48"/>
    </row>
    <row r="168" spans="1:69" x14ac:dyDescent="0.25">
      <c r="A168" s="1">
        <v>81.7</v>
      </c>
      <c r="B168" s="7">
        <f t="shared" si="62"/>
        <v>5.2093234022984734E-2</v>
      </c>
      <c r="C168" s="1">
        <v>24.532056005895356</v>
      </c>
      <c r="D168" s="2">
        <f t="shared" si="63"/>
        <v>0.02</v>
      </c>
      <c r="E168" s="47">
        <f>Props(A168,B168,1,$B$7:$B$36)</f>
        <v>24.5235949564034</v>
      </c>
      <c r="F168" s="2">
        <f t="shared" ref="F168" si="72">C168-E168</f>
        <v>8.4610494919559187E-3</v>
      </c>
      <c r="G168" s="2">
        <f t="shared" ref="G168" si="73">ABS(F168)</f>
        <v>8.4610494919559187E-3</v>
      </c>
      <c r="H168" s="2">
        <f t="shared" ref="H168" si="74">F168/D168</f>
        <v>0.42305247459779594</v>
      </c>
      <c r="I168" s="5">
        <f t="shared" ref="I168" si="75">F168/C168</f>
        <v>3.448976918168874E-4</v>
      </c>
      <c r="J168" s="5">
        <f t="shared" ref="J168" si="76">ABS(I168)</f>
        <v>3.448976918168874E-4</v>
      </c>
      <c r="K168" s="6">
        <f t="shared" si="71"/>
        <v>0.47864644366358494</v>
      </c>
      <c r="X168" s="33"/>
      <c r="Y168" s="29"/>
      <c r="AB168">
        <v>1970</v>
      </c>
      <c r="AC168" t="s">
        <v>135</v>
      </c>
      <c r="AD168" s="32">
        <v>81.823099999999997</v>
      </c>
      <c r="AE168" s="7">
        <v>5.210757047999999E-2</v>
      </c>
      <c r="AF168" s="7">
        <f t="shared" si="51"/>
        <v>5.2988631987378965E-2</v>
      </c>
      <c r="AG168" s="42">
        <f t="shared" si="52"/>
        <v>2.8589779533469574E-4</v>
      </c>
      <c r="AH168" s="5"/>
      <c r="AI168">
        <v>2011</v>
      </c>
      <c r="AJ168" t="s">
        <v>139</v>
      </c>
      <c r="AK168" s="30">
        <v>301.2</v>
      </c>
      <c r="AL168">
        <v>1350</v>
      </c>
      <c r="AM168" s="5">
        <f t="shared" si="54"/>
        <v>1363.2714589125303</v>
      </c>
      <c r="AN168" s="5">
        <f t="shared" si="53"/>
        <v>9.6642865112197591E-5</v>
      </c>
      <c r="AP168"/>
      <c r="BA168"/>
      <c r="BB168" s="5"/>
      <c r="BE168" s="48"/>
      <c r="BI168" s="48"/>
      <c r="BM168" s="48"/>
      <c r="BQ168" s="48"/>
    </row>
    <row r="169" spans="1:69" x14ac:dyDescent="0.25">
      <c r="I169" s="54">
        <f>AVERAGE(J163:J168)</f>
        <v>6.4717624456669368E-4</v>
      </c>
      <c r="J169" s="46" t="s">
        <v>128</v>
      </c>
      <c r="X169" s="33"/>
      <c r="Y169" s="29"/>
      <c r="AB169">
        <v>1970</v>
      </c>
      <c r="AC169" t="s">
        <v>135</v>
      </c>
      <c r="AD169" s="32">
        <v>81.943100000000001</v>
      </c>
      <c r="AE169" s="7">
        <v>5.3012826859999994E-2</v>
      </c>
      <c r="AF169" s="7">
        <f t="shared" si="51"/>
        <v>5.3871713528023668E-2</v>
      </c>
      <c r="AG169" s="42">
        <f t="shared" si="52"/>
        <v>2.62488207182852E-4</v>
      </c>
      <c r="AH169" s="5"/>
      <c r="AI169">
        <v>2011</v>
      </c>
      <c r="AJ169" t="s">
        <v>139</v>
      </c>
      <c r="AK169" s="30">
        <v>304.5</v>
      </c>
      <c r="AL169">
        <v>1380</v>
      </c>
      <c r="AM169" s="5">
        <f t="shared" si="54"/>
        <v>1388.9129568859744</v>
      </c>
      <c r="AN169" s="5">
        <f t="shared" si="53"/>
        <v>4.1714345962632932E-5</v>
      </c>
      <c r="AP169"/>
      <c r="BA169"/>
      <c r="BB169" s="5"/>
      <c r="BE169" s="48"/>
      <c r="BI169" s="48"/>
      <c r="BM169" s="48"/>
      <c r="BQ169" s="48"/>
    </row>
    <row r="170" spans="1:69" x14ac:dyDescent="0.25">
      <c r="C170" s="3"/>
      <c r="E170" s="2"/>
      <c r="F170" s="2"/>
      <c r="G170" s="2"/>
      <c r="H170" s="2"/>
      <c r="I170" s="54">
        <f>AVERAGE(I163:I168)</f>
        <v>-1.9484372148690146E-4</v>
      </c>
      <c r="J170" s="46" t="s">
        <v>129</v>
      </c>
      <c r="X170" s="33"/>
      <c r="Y170" s="29"/>
      <c r="AB170">
        <v>1970</v>
      </c>
      <c r="AC170" t="s">
        <v>135</v>
      </c>
      <c r="AD170" s="32">
        <v>82.020099999999999</v>
      </c>
      <c r="AE170" s="7">
        <v>5.3602110099999996E-2</v>
      </c>
      <c r="AF170" s="7">
        <f t="shared" si="51"/>
        <v>5.4443691201235017E-2</v>
      </c>
      <c r="AG170" s="42">
        <f t="shared" si="52"/>
        <v>2.4650638659891891E-4</v>
      </c>
      <c r="AH170" s="5"/>
      <c r="AI170">
        <v>2011</v>
      </c>
      <c r="AJ170" t="s">
        <v>139</v>
      </c>
      <c r="AK170" s="30">
        <v>303.8</v>
      </c>
      <c r="AL170">
        <v>1420</v>
      </c>
      <c r="AM170" s="5">
        <f t="shared" si="54"/>
        <v>1383.4614852992925</v>
      </c>
      <c r="AN170" s="5">
        <f t="shared" si="53"/>
        <v>6.6210228949306735E-4</v>
      </c>
      <c r="AP170"/>
      <c r="BA170"/>
      <c r="BB170" s="5"/>
      <c r="BE170" s="48"/>
      <c r="BI170" s="48"/>
      <c r="BM170" s="48"/>
      <c r="BQ170" s="48"/>
    </row>
    <row r="171" spans="1:69" x14ac:dyDescent="0.25">
      <c r="C171" s="3"/>
      <c r="E171" s="2"/>
      <c r="F171" s="2"/>
      <c r="G171" s="2"/>
      <c r="H171" s="2"/>
      <c r="I171" s="35">
        <f>SUMSQ(H163:H168)/COUNT(H163:H168)</f>
        <v>0.70049552358501288</v>
      </c>
      <c r="J171" s="46" t="s">
        <v>131</v>
      </c>
      <c r="X171" s="33"/>
      <c r="Y171" s="29"/>
      <c r="AB171">
        <v>1970</v>
      </c>
      <c r="AC171" t="s">
        <v>135</v>
      </c>
      <c r="AD171" s="32">
        <v>82.085099999999997</v>
      </c>
      <c r="AE171" s="7">
        <v>5.4100734380000001E-2</v>
      </c>
      <c r="AF171" s="7">
        <f t="shared" si="51"/>
        <v>5.4929781140622885E-2</v>
      </c>
      <c r="AG171" s="42">
        <f t="shared" si="52"/>
        <v>2.348290021148857E-4</v>
      </c>
      <c r="AH171" s="5"/>
      <c r="AI171">
        <v>2011</v>
      </c>
      <c r="AJ171" t="s">
        <v>139</v>
      </c>
      <c r="AK171" s="30">
        <v>370.8</v>
      </c>
      <c r="AL171">
        <v>1940</v>
      </c>
      <c r="AM171" s="5">
        <f t="shared" si="54"/>
        <v>1935.4269596577619</v>
      </c>
      <c r="AN171" s="5">
        <f t="shared" si="53"/>
        <v>5.5565676404870099E-6</v>
      </c>
      <c r="AP171"/>
      <c r="BA171"/>
      <c r="BB171" s="5"/>
      <c r="BE171" s="48"/>
      <c r="BI171" s="48"/>
      <c r="BM171" s="48"/>
      <c r="BQ171" s="48"/>
    </row>
    <row r="172" spans="1:69" x14ac:dyDescent="0.25">
      <c r="C172" s="3"/>
      <c r="E172" s="2"/>
      <c r="F172" s="2"/>
      <c r="G172" s="2"/>
      <c r="H172" s="2"/>
      <c r="I172" s="35"/>
      <c r="J172" s="46"/>
      <c r="X172" s="33"/>
      <c r="Y172" s="29"/>
      <c r="AB172">
        <v>1970</v>
      </c>
      <c r="AC172" t="s">
        <v>135</v>
      </c>
      <c r="AD172" s="32">
        <v>82.208100000000002</v>
      </c>
      <c r="AE172" s="7">
        <v>5.5052653460000003E-2</v>
      </c>
      <c r="AF172" s="7">
        <f t="shared" si="51"/>
        <v>5.5857774194984312E-2</v>
      </c>
      <c r="AG172" s="42">
        <f t="shared" si="52"/>
        <v>2.1387770275457403E-4</v>
      </c>
      <c r="AH172" s="5"/>
      <c r="AI172">
        <v>2011</v>
      </c>
      <c r="AJ172" t="s">
        <v>139</v>
      </c>
      <c r="AK172" s="30">
        <v>295.10000000000002</v>
      </c>
      <c r="AL172">
        <v>1340</v>
      </c>
      <c r="AM172" s="5">
        <f t="shared" si="54"/>
        <v>1316.2631339734501</v>
      </c>
      <c r="AN172" s="5">
        <f t="shared" si="53"/>
        <v>3.1378859922164199E-4</v>
      </c>
      <c r="AP172"/>
      <c r="BA172"/>
      <c r="BB172" s="5"/>
      <c r="BE172" s="48"/>
      <c r="BI172" s="48"/>
      <c r="BM172" s="48"/>
      <c r="BQ172" s="48"/>
    </row>
    <row r="173" spans="1:69" ht="15.75" x14ac:dyDescent="0.25">
      <c r="A173" s="37" t="s">
        <v>140</v>
      </c>
      <c r="C173" s="1" t="s">
        <v>116</v>
      </c>
      <c r="L173" s="20"/>
      <c r="X173" s="33"/>
      <c r="Y173" s="29"/>
      <c r="AB173">
        <v>1970</v>
      </c>
      <c r="AC173" t="s">
        <v>135</v>
      </c>
      <c r="AD173" s="32">
        <v>82.315200000000004</v>
      </c>
      <c r="AE173" s="7">
        <v>5.5899248159999991E-2</v>
      </c>
      <c r="AF173" s="7">
        <f t="shared" si="51"/>
        <v>5.667452167361596E-2</v>
      </c>
      <c r="AG173" s="42">
        <f t="shared" si="52"/>
        <v>1.9235255555913257E-4</v>
      </c>
      <c r="AH173" s="5"/>
      <c r="AI173">
        <v>2011</v>
      </c>
      <c r="AJ173" t="s">
        <v>139</v>
      </c>
      <c r="AK173" s="30">
        <v>499.4</v>
      </c>
      <c r="AL173">
        <v>3140</v>
      </c>
      <c r="AM173" s="5">
        <f t="shared" si="54"/>
        <v>3165.7806083370233</v>
      </c>
      <c r="AN173" s="5">
        <f t="shared" si="53"/>
        <v>6.7410418904113268E-5</v>
      </c>
      <c r="AP173"/>
      <c r="BA173"/>
      <c r="BB173" s="5"/>
      <c r="BE173" s="48"/>
      <c r="BI173" s="48"/>
      <c r="BM173" s="48"/>
      <c r="BQ173" s="48"/>
    </row>
    <row r="174" spans="1:69" x14ac:dyDescent="0.25">
      <c r="A174" s="1" t="s">
        <v>117</v>
      </c>
      <c r="B174" s="3" t="s">
        <v>40</v>
      </c>
      <c r="C174" s="1" t="s">
        <v>118</v>
      </c>
      <c r="D174" s="4" t="s">
        <v>119</v>
      </c>
      <c r="E174" s="1" t="s">
        <v>120</v>
      </c>
      <c r="F174" s="8" t="s">
        <v>121</v>
      </c>
      <c r="G174" s="4" t="s">
        <v>122</v>
      </c>
      <c r="H174" s="8" t="s">
        <v>123</v>
      </c>
      <c r="I174" s="28" t="s">
        <v>124</v>
      </c>
      <c r="J174" s="28" t="s">
        <v>125</v>
      </c>
      <c r="K174" s="1" t="s">
        <v>126</v>
      </c>
      <c r="X174" s="33"/>
      <c r="Y174" s="29"/>
      <c r="AB174">
        <v>1970</v>
      </c>
      <c r="AC174" t="s">
        <v>135</v>
      </c>
      <c r="AD174" s="32">
        <v>82.508200000000002</v>
      </c>
      <c r="AE174" s="7">
        <v>5.7441783699999999E-2</v>
      </c>
      <c r="AF174" s="7">
        <f t="shared" si="51"/>
        <v>5.8166878780037845E-2</v>
      </c>
      <c r="AG174" s="42">
        <f t="shared" si="52"/>
        <v>1.5934340087096142E-4</v>
      </c>
      <c r="AH174" s="5"/>
      <c r="AI174">
        <v>2011</v>
      </c>
      <c r="AJ174" t="s">
        <v>139</v>
      </c>
      <c r="AK174" s="30">
        <v>495</v>
      </c>
      <c r="AL174">
        <v>3110</v>
      </c>
      <c r="AM174" s="5">
        <f t="shared" si="54"/>
        <v>3119.9714789082473</v>
      </c>
      <c r="AN174" s="5">
        <f t="shared" si="53"/>
        <v>1.0280124442222479E-5</v>
      </c>
      <c r="AP174"/>
      <c r="BA174"/>
      <c r="BB174" s="5"/>
      <c r="BE174" s="48"/>
      <c r="BI174" s="48"/>
      <c r="BM174" s="48"/>
      <c r="BQ174" s="48"/>
    </row>
    <row r="175" spans="1:69" x14ac:dyDescent="0.25">
      <c r="A175" s="1">
        <v>4.25</v>
      </c>
      <c r="B175" s="1">
        <v>22.547824947177816</v>
      </c>
      <c r="C175" s="1">
        <v>22.547824947177816</v>
      </c>
      <c r="D175" s="2">
        <f t="shared" ref="D175" si="77">0.02</f>
        <v>0.02</v>
      </c>
      <c r="E175" s="47">
        <f>Props(A175,B175,1,$B$7:$B$36)</f>
        <v>22.329842504035689</v>
      </c>
      <c r="F175" s="2">
        <f>C175-E175</f>
        <v>0.21798244314212667</v>
      </c>
      <c r="G175" s="2">
        <f>ABS(F175)</f>
        <v>0.21798244314212667</v>
      </c>
      <c r="H175" s="2">
        <f>F175/D175</f>
        <v>10.899122157106333</v>
      </c>
      <c r="I175" s="5">
        <f>F175/C175</f>
        <v>9.66755967162191E-3</v>
      </c>
      <c r="J175" s="5">
        <f>ABS(I175)</f>
        <v>9.66755967162191E-3</v>
      </c>
      <c r="K175" s="6">
        <f>B175-Props(A175,C175,-1,$B$7:$B$36)</f>
        <v>28.388694477762833</v>
      </c>
      <c r="X175" s="33"/>
      <c r="Y175" s="29"/>
      <c r="AB175">
        <v>1970</v>
      </c>
      <c r="AC175" t="s">
        <v>135</v>
      </c>
      <c r="AD175" s="32">
        <v>82.618200000000002</v>
      </c>
      <c r="AE175" s="36">
        <v>5.8336374319999995E-2</v>
      </c>
      <c r="AF175" s="7">
        <f t="shared" si="51"/>
        <v>5.9029288091084008E-2</v>
      </c>
      <c r="AG175" s="42">
        <f t="shared" si="52"/>
        <v>1.4108456971651963E-4</v>
      </c>
      <c r="AH175" s="5"/>
      <c r="AI175">
        <v>2011</v>
      </c>
      <c r="AJ175" t="s">
        <v>139</v>
      </c>
      <c r="AK175" s="30">
        <v>600.70000000000005</v>
      </c>
      <c r="AL175">
        <v>4210</v>
      </c>
      <c r="AM175" s="5">
        <f t="shared" si="54"/>
        <v>4293.1829987082356</v>
      </c>
      <c r="AN175" s="5">
        <f t="shared" si="53"/>
        <v>3.9039563498819807E-4</v>
      </c>
      <c r="AP175"/>
      <c r="BA175"/>
      <c r="BB175" s="5"/>
      <c r="BE175" s="48"/>
      <c r="BI175" s="48"/>
      <c r="BM175" s="48"/>
      <c r="BQ175" s="48"/>
    </row>
    <row r="176" spans="1:69" x14ac:dyDescent="0.25">
      <c r="E176" s="47"/>
      <c r="I176" s="54">
        <f>AVERAGE(J175:J175)</f>
        <v>9.66755967162191E-3</v>
      </c>
      <c r="J176" s="46" t="s">
        <v>128</v>
      </c>
      <c r="X176" s="34"/>
      <c r="Y176" s="29"/>
      <c r="Z176" s="32"/>
      <c r="AB176">
        <v>1970</v>
      </c>
      <c r="AC176" t="s">
        <v>135</v>
      </c>
      <c r="AD176" s="32">
        <v>82.672200000000004</v>
      </c>
      <c r="AE176" s="36">
        <v>5.8784336239999999E-2</v>
      </c>
      <c r="AF176" s="7">
        <f t="shared" si="51"/>
        <v>5.9455805103324585E-2</v>
      </c>
      <c r="AG176" s="42">
        <f t="shared" si="52"/>
        <v>1.3047536489845641E-4</v>
      </c>
      <c r="AH176" s="5"/>
      <c r="AI176">
        <v>2011</v>
      </c>
      <c r="AJ176" t="s">
        <v>139</v>
      </c>
      <c r="AK176" s="30">
        <v>603.1</v>
      </c>
      <c r="AL176">
        <v>4250</v>
      </c>
      <c r="AM176" s="5">
        <f t="shared" si="54"/>
        <v>4321.5844310966149</v>
      </c>
      <c r="AN176" s="5">
        <f t="shared" si="53"/>
        <v>2.8369997372600759E-4</v>
      </c>
      <c r="AP176"/>
      <c r="BA176"/>
      <c r="BB176" s="5"/>
      <c r="BE176" s="48"/>
      <c r="BI176" s="48"/>
      <c r="BM176" s="48"/>
      <c r="BQ176" s="48"/>
    </row>
    <row r="177" spans="1:69" x14ac:dyDescent="0.25">
      <c r="E177" s="47"/>
      <c r="I177" s="54">
        <f>AVERAGE(I175:I175)</f>
        <v>9.66755967162191E-3</v>
      </c>
      <c r="J177" s="46" t="s">
        <v>129</v>
      </c>
      <c r="X177" s="34"/>
      <c r="Y177" s="29"/>
      <c r="Z177" s="32"/>
      <c r="AB177">
        <v>1970</v>
      </c>
      <c r="AC177" t="s">
        <v>135</v>
      </c>
      <c r="AD177" s="32">
        <v>82.6952</v>
      </c>
      <c r="AE177" s="36">
        <v>5.8977653140000003E-2</v>
      </c>
      <c r="AF177" s="7">
        <f t="shared" si="51"/>
        <v>5.9638100720718693E-2</v>
      </c>
      <c r="AG177" s="42">
        <f t="shared" si="52"/>
        <v>1.2540121183750804E-4</v>
      </c>
      <c r="AH177" s="5"/>
      <c r="AI177">
        <v>2011</v>
      </c>
      <c r="AJ177" t="s">
        <v>139</v>
      </c>
      <c r="AK177" s="30">
        <v>735.7</v>
      </c>
      <c r="AL177">
        <v>5730</v>
      </c>
      <c r="AM177" s="5">
        <f t="shared" si="54"/>
        <v>6012.391580163754</v>
      </c>
      <c r="AN177" s="5">
        <f t="shared" si="53"/>
        <v>2.4288139197994065E-3</v>
      </c>
      <c r="AP177"/>
      <c r="BA177"/>
      <c r="BB177" s="5"/>
      <c r="BE177" s="48"/>
      <c r="BI177" s="48"/>
      <c r="BM177" s="48"/>
      <c r="BQ177" s="48"/>
    </row>
    <row r="178" spans="1:69" x14ac:dyDescent="0.25">
      <c r="E178" s="47"/>
      <c r="I178" s="35">
        <f>SUMSQ(H175:H175)/COUNT(H175:H175)</f>
        <v>118.79086379552622</v>
      </c>
      <c r="J178" s="46" t="s">
        <v>131</v>
      </c>
      <c r="X178" s="34"/>
      <c r="Y178" s="29"/>
      <c r="Z178" s="32"/>
      <c r="AB178">
        <v>1970</v>
      </c>
      <c r="AC178" t="s">
        <v>135</v>
      </c>
      <c r="AD178" s="32">
        <v>82.774199999999993</v>
      </c>
      <c r="AE178" s="36">
        <v>5.9634930599999997E-2</v>
      </c>
      <c r="AF178" s="7">
        <f t="shared" si="51"/>
        <v>6.0267119359394578E-2</v>
      </c>
      <c r="AG178" s="42">
        <f t="shared" si="52"/>
        <v>1.1238079573326509E-4</v>
      </c>
      <c r="AH178" s="5"/>
      <c r="AI178">
        <v>2011</v>
      </c>
      <c r="AJ178" t="s">
        <v>139</v>
      </c>
      <c r="AK178" s="30">
        <v>735.7</v>
      </c>
      <c r="AL178">
        <v>5780</v>
      </c>
      <c r="AM178" s="5">
        <f t="shared" si="54"/>
        <v>6012.391580163754</v>
      </c>
      <c r="AN178" s="5">
        <f t="shared" si="53"/>
        <v>1.6165349592020724E-3</v>
      </c>
      <c r="AP178"/>
      <c r="BA178"/>
      <c r="BB178" s="5"/>
      <c r="BE178" s="48"/>
      <c r="BI178" s="48"/>
      <c r="BM178" s="48"/>
      <c r="BQ178" s="48"/>
    </row>
    <row r="179" spans="1:69" x14ac:dyDescent="0.25">
      <c r="E179" s="47"/>
      <c r="X179" s="34"/>
      <c r="Y179" s="29"/>
      <c r="Z179" s="32"/>
      <c r="AB179">
        <v>1970</v>
      </c>
      <c r="AC179" t="s">
        <v>135</v>
      </c>
      <c r="AD179" s="32">
        <v>82.933199999999999</v>
      </c>
      <c r="AE179" s="36">
        <v>6.097614992E-2</v>
      </c>
      <c r="AF179" s="7">
        <f t="shared" si="51"/>
        <v>6.1546624457909808E-2</v>
      </c>
      <c r="AG179" s="42">
        <f t="shared" si="52"/>
        <v>8.752911392948959E-5</v>
      </c>
      <c r="AH179" s="5"/>
      <c r="AI179">
        <v>2011</v>
      </c>
      <c r="AJ179" t="s">
        <v>139</v>
      </c>
      <c r="AK179" s="30">
        <v>756.7</v>
      </c>
      <c r="AL179">
        <v>6020</v>
      </c>
      <c r="AM179" s="5">
        <f t="shared" si="54"/>
        <v>6302.0827468807347</v>
      </c>
      <c r="AN179" s="5">
        <f t="shared" si="53"/>
        <v>2.1956345980668158E-3</v>
      </c>
      <c r="AP179"/>
      <c r="BA179"/>
      <c r="BB179" s="5"/>
      <c r="BE179" s="48"/>
      <c r="BI179" s="48"/>
      <c r="BM179" s="48"/>
      <c r="BQ179" s="48"/>
    </row>
    <row r="180" spans="1:69" ht="15.75" x14ac:dyDescent="0.25">
      <c r="A180" s="37" t="s">
        <v>141</v>
      </c>
      <c r="C180" s="1" t="s">
        <v>116</v>
      </c>
      <c r="E180" s="47"/>
      <c r="X180" s="34"/>
      <c r="Y180" s="29"/>
      <c r="Z180" s="32"/>
      <c r="AB180">
        <v>1970</v>
      </c>
      <c r="AC180" t="s">
        <v>135</v>
      </c>
      <c r="AD180" s="32">
        <v>83.024199999999993</v>
      </c>
      <c r="AE180" s="36">
        <v>6.1761416499999992E-2</v>
      </c>
      <c r="AF180" s="7">
        <f t="shared" si="51"/>
        <v>6.2287048936943971E-2</v>
      </c>
      <c r="AG180" s="42">
        <f t="shared" si="52"/>
        <v>7.2431890342907011E-5</v>
      </c>
      <c r="AH180" s="5"/>
      <c r="AI180">
        <v>2011</v>
      </c>
      <c r="AJ180" t="s">
        <v>139</v>
      </c>
      <c r="AK180" s="30">
        <v>756.7</v>
      </c>
      <c r="AL180">
        <v>6060</v>
      </c>
      <c r="AM180" s="5">
        <f t="shared" si="54"/>
        <v>6302.0827468807347</v>
      </c>
      <c r="AN180" s="5">
        <f t="shared" si="53"/>
        <v>1.5958145807415903E-3</v>
      </c>
      <c r="AP180"/>
      <c r="BA180"/>
      <c r="BB180" s="5"/>
      <c r="BE180" s="48"/>
      <c r="BI180" s="48"/>
      <c r="BM180" s="48"/>
      <c r="BQ180" s="48"/>
    </row>
    <row r="181" spans="1:69" x14ac:dyDescent="0.25">
      <c r="A181" s="1" t="s">
        <v>117</v>
      </c>
      <c r="B181" s="3" t="s">
        <v>40</v>
      </c>
      <c r="C181" s="1" t="s">
        <v>118</v>
      </c>
      <c r="D181" s="4" t="s">
        <v>119</v>
      </c>
      <c r="E181" s="47" t="s">
        <v>120</v>
      </c>
      <c r="F181" s="8" t="s">
        <v>121</v>
      </c>
      <c r="G181" s="4" t="s">
        <v>122</v>
      </c>
      <c r="H181" s="8" t="s">
        <v>123</v>
      </c>
      <c r="I181" s="28" t="s">
        <v>124</v>
      </c>
      <c r="J181" s="28" t="s">
        <v>125</v>
      </c>
      <c r="K181" s="1" t="s">
        <v>126</v>
      </c>
      <c r="X181" s="34"/>
      <c r="Y181" s="29"/>
      <c r="Z181" s="32"/>
      <c r="AB181">
        <v>1970</v>
      </c>
      <c r="AC181" t="s">
        <v>135</v>
      </c>
      <c r="AD181" s="32">
        <v>83.155299999999997</v>
      </c>
      <c r="AE181" s="36">
        <v>6.2899986379999995E-2</v>
      </c>
      <c r="AF181" s="7">
        <f t="shared" si="51"/>
        <v>6.3364165260525948E-2</v>
      </c>
      <c r="AG181" s="42">
        <f t="shared" si="52"/>
        <v>5.4458998545688504E-5</v>
      </c>
      <c r="AH181" s="5"/>
      <c r="AI181">
        <v>2011</v>
      </c>
      <c r="AJ181" t="s">
        <v>139</v>
      </c>
      <c r="AK181" s="30">
        <v>422.1</v>
      </c>
      <c r="AL181">
        <v>2410</v>
      </c>
      <c r="AM181" s="5">
        <f t="shared" si="54"/>
        <v>2399.2855507422246</v>
      </c>
      <c r="AN181" s="5">
        <f t="shared" si="53"/>
        <v>1.9765400543627713E-5</v>
      </c>
      <c r="AP181"/>
      <c r="BA181"/>
      <c r="BB181" s="5"/>
      <c r="BE181" s="48"/>
      <c r="BI181" s="48"/>
      <c r="BM181" s="48"/>
      <c r="BQ181" s="48"/>
    </row>
    <row r="182" spans="1:69" x14ac:dyDescent="0.25">
      <c r="A182">
        <v>20</v>
      </c>
      <c r="B182" s="7">
        <f t="shared" ref="B182:B188" si="78">$Z$7*EXP($AC$5*(A182-$Z$6)*((A182-$AC$6)/$AC$7)^2)</f>
        <v>3.7076533806131897E-12</v>
      </c>
      <c r="C182">
        <v>22.64</v>
      </c>
      <c r="D182" s="2">
        <f t="shared" ref="D182:D188" si="79">0.02</f>
        <v>0.02</v>
      </c>
      <c r="E182" s="47">
        <f>Props(A182,B182,1,$B$7:$B$36)</f>
        <v>22.588858917074983</v>
      </c>
      <c r="F182" s="2">
        <f>C182-E182</f>
        <v>5.11410829250174E-2</v>
      </c>
      <c r="G182" s="2">
        <f>ABS(F182)</f>
        <v>5.11410829250174E-2</v>
      </c>
      <c r="H182" s="2">
        <f>F182/D182</f>
        <v>2.55705414625087</v>
      </c>
      <c r="I182" s="5">
        <f>F182/C182</f>
        <v>2.2588817546385777E-3</v>
      </c>
      <c r="J182" s="5">
        <f>ABS(I182)</f>
        <v>2.2588817546385777E-3</v>
      </c>
      <c r="K182" s="6">
        <f t="shared" ref="K182:K185" si="80">B182-Props(A182,C182,-1,$B$7:$B$36)</f>
        <v>6.1592770371863041</v>
      </c>
      <c r="X182" s="34"/>
      <c r="Y182" s="29"/>
      <c r="Z182" s="32"/>
      <c r="AB182">
        <v>1970</v>
      </c>
      <c r="AC182" t="s">
        <v>135</v>
      </c>
      <c r="AD182" s="32">
        <v>83.344300000000004</v>
      </c>
      <c r="AE182" s="36">
        <v>6.456917781999999E-2</v>
      </c>
      <c r="AF182" s="7">
        <f t="shared" si="51"/>
        <v>6.4938654044512767E-2</v>
      </c>
      <c r="AG182" s="42">
        <f t="shared" si="52"/>
        <v>3.2743302579688181E-5</v>
      </c>
      <c r="AH182" s="5"/>
      <c r="AI182">
        <v>2011</v>
      </c>
      <c r="AJ182" t="s">
        <v>139</v>
      </c>
      <c r="AK182" s="30">
        <v>424.3</v>
      </c>
      <c r="AL182">
        <v>2450</v>
      </c>
      <c r="AM182" s="5">
        <f t="shared" si="54"/>
        <v>2419.977832347919</v>
      </c>
      <c r="AN182" s="5">
        <f t="shared" si="53"/>
        <v>1.5015919209157116E-4</v>
      </c>
      <c r="AP182"/>
      <c r="BA182"/>
      <c r="BB182" s="5"/>
      <c r="BE182" s="48"/>
      <c r="BI182" s="48"/>
      <c r="BM182" s="48"/>
      <c r="BQ182" s="48"/>
    </row>
    <row r="183" spans="1:69" x14ac:dyDescent="0.25">
      <c r="A183">
        <v>30</v>
      </c>
      <c r="B183" s="7">
        <f t="shared" si="78"/>
        <v>1.8577719918507602E-9</v>
      </c>
      <c r="C183">
        <v>22.79</v>
      </c>
      <c r="D183" s="2">
        <f t="shared" si="79"/>
        <v>0.02</v>
      </c>
      <c r="E183" s="47">
        <f>Props(A183,B183,1,$B$7:$B$36)</f>
        <v>22.758480215802528</v>
      </c>
      <c r="F183" s="2">
        <f t="shared" ref="F183:F185" si="81">C183-E183</f>
        <v>3.1519784197470813E-2</v>
      </c>
      <c r="G183" s="2">
        <f t="shared" ref="G183:G185" si="82">ABS(F183)</f>
        <v>3.1519784197470813E-2</v>
      </c>
      <c r="H183" s="2">
        <f t="shared" ref="H183:H185" si="83">F183/D183</f>
        <v>1.5759892098735406</v>
      </c>
      <c r="I183" s="5">
        <f t="shared" ref="I183:I185" si="84">F183/C183</f>
        <v>1.3830532776424227E-3</v>
      </c>
      <c r="J183" s="5">
        <f t="shared" ref="J183:J185" si="85">ABS(I183)</f>
        <v>1.3830532776424227E-3</v>
      </c>
      <c r="K183" s="6">
        <f t="shared" si="80"/>
        <v>3.5367312050880857</v>
      </c>
      <c r="X183" s="34"/>
      <c r="Y183" s="29"/>
      <c r="Z183" s="32"/>
      <c r="AB183">
        <v>1970</v>
      </c>
      <c r="AC183" t="s">
        <v>135</v>
      </c>
      <c r="AD183" s="32">
        <v>83.437299999999993</v>
      </c>
      <c r="AE183" s="36">
        <v>6.5413106079999991E-2</v>
      </c>
      <c r="AF183" s="7">
        <f t="shared" si="51"/>
        <v>6.5722802700422717E-2</v>
      </c>
      <c r="AG183" s="42">
        <f t="shared" si="52"/>
        <v>2.2415239775907925E-5</v>
      </c>
      <c r="AH183" s="5"/>
      <c r="AI183">
        <v>2011</v>
      </c>
      <c r="AJ183" t="s">
        <v>139</v>
      </c>
      <c r="AK183" s="30">
        <v>294.2</v>
      </c>
      <c r="AL183">
        <v>1290</v>
      </c>
      <c r="AM183" s="5">
        <f t="shared" si="54"/>
        <v>1309.370284706381</v>
      </c>
      <c r="AN183" s="5">
        <f t="shared" si="53"/>
        <v>2.2547198462006886E-4</v>
      </c>
      <c r="AP183"/>
      <c r="BA183"/>
      <c r="BB183" s="5"/>
      <c r="BE183" s="48"/>
      <c r="BI183" s="48"/>
      <c r="BM183" s="48"/>
      <c r="BQ183" s="48"/>
    </row>
    <row r="184" spans="1:69" x14ac:dyDescent="0.25">
      <c r="A184">
        <v>40</v>
      </c>
      <c r="B184" s="7">
        <f t="shared" si="78"/>
        <v>3.1902803965038864E-7</v>
      </c>
      <c r="C184">
        <v>23.01</v>
      </c>
      <c r="D184" s="2">
        <f t="shared" si="79"/>
        <v>0.02</v>
      </c>
      <c r="E184" s="47">
        <f t="shared" ref="E184:E185" si="86">Props(A184,B184,1,$B$7:$B$36)</f>
        <v>22.992632573795564</v>
      </c>
      <c r="F184" s="2">
        <f t="shared" si="81"/>
        <v>1.7367426204437209E-2</v>
      </c>
      <c r="G184" s="2">
        <f t="shared" si="82"/>
        <v>1.7367426204437209E-2</v>
      </c>
      <c r="H184" s="2">
        <f t="shared" si="83"/>
        <v>0.86837131022186043</v>
      </c>
      <c r="I184" s="5">
        <f t="shared" si="84"/>
        <v>7.5477732309592381E-4</v>
      </c>
      <c r="J184" s="5">
        <f t="shared" si="85"/>
        <v>7.5477732309592381E-4</v>
      </c>
      <c r="K184" s="6">
        <f t="shared" si="80"/>
        <v>1.7826596280490445</v>
      </c>
      <c r="X184" s="34"/>
      <c r="Y184" s="29"/>
      <c r="Z184" s="32"/>
      <c r="AB184">
        <v>1970</v>
      </c>
      <c r="AC184" t="s">
        <v>135</v>
      </c>
      <c r="AD184" s="32">
        <v>83.559299999999993</v>
      </c>
      <c r="AE184" s="36">
        <v>6.651967868E-2</v>
      </c>
      <c r="AF184" s="7">
        <f t="shared" si="51"/>
        <v>6.6760877904727442E-2</v>
      </c>
      <c r="AG184" s="42">
        <f t="shared" si="52"/>
        <v>1.3147752789146977E-5</v>
      </c>
      <c r="AH184" s="5"/>
      <c r="AI184">
        <v>1964</v>
      </c>
      <c r="AJ184" t="s">
        <v>142</v>
      </c>
      <c r="AK184" s="30">
        <v>83.184200000000004</v>
      </c>
      <c r="AL184">
        <v>0.101325</v>
      </c>
      <c r="AM184" s="5">
        <f t="shared" si="54"/>
        <v>-2.9081653507320477</v>
      </c>
      <c r="AN184" s="5">
        <f t="shared" si="53"/>
        <v>882.17081441921482</v>
      </c>
      <c r="AP184"/>
      <c r="BA184"/>
      <c r="BB184" s="5"/>
      <c r="BE184" s="48"/>
      <c r="BI184" s="48"/>
      <c r="BM184" s="48"/>
      <c r="BQ184" s="48"/>
    </row>
    <row r="185" spans="1:69" x14ac:dyDescent="0.25">
      <c r="A185">
        <v>50</v>
      </c>
      <c r="B185" s="7">
        <f t="shared" si="78"/>
        <v>2.0630436927938624E-5</v>
      </c>
      <c r="C185">
        <v>23.3</v>
      </c>
      <c r="D185" s="2">
        <f t="shared" si="79"/>
        <v>0.02</v>
      </c>
      <c r="E185" s="47">
        <f t="shared" si="86"/>
        <v>23.277058848799413</v>
      </c>
      <c r="F185" s="2">
        <f t="shared" si="81"/>
        <v>2.2941151200587484E-2</v>
      </c>
      <c r="G185" s="2">
        <f t="shared" si="82"/>
        <v>2.2941151200587484E-2</v>
      </c>
      <c r="H185" s="2">
        <f t="shared" si="83"/>
        <v>1.1470575600293742</v>
      </c>
      <c r="I185" s="5">
        <f t="shared" si="84"/>
        <v>9.8459876397371171E-4</v>
      </c>
      <c r="J185" s="5">
        <f t="shared" si="85"/>
        <v>9.8459876397371171E-4</v>
      </c>
      <c r="K185" s="6">
        <f t="shared" si="80"/>
        <v>2.1139642827734551</v>
      </c>
      <c r="X185" s="34"/>
      <c r="Y185" s="29"/>
      <c r="Z185" s="32"/>
      <c r="AB185">
        <v>1970</v>
      </c>
      <c r="AC185" t="s">
        <v>135</v>
      </c>
      <c r="AD185" s="32">
        <v>83.570300000000003</v>
      </c>
      <c r="AE185" s="36">
        <v>6.662100339999999E-2</v>
      </c>
      <c r="AF185" s="7">
        <f t="shared" si="51"/>
        <v>6.6854999652153635E-2</v>
      </c>
      <c r="AG185" s="42">
        <f t="shared" si="52"/>
        <v>1.23365994500738E-5</v>
      </c>
      <c r="AH185" s="5"/>
      <c r="AI185">
        <v>1964</v>
      </c>
      <c r="AJ185" t="s">
        <v>142</v>
      </c>
      <c r="AK185" s="30">
        <v>104.5164</v>
      </c>
      <c r="AL185">
        <v>101.325</v>
      </c>
      <c r="AM185" s="5">
        <f t="shared" si="54"/>
        <v>102.26089892912927</v>
      </c>
      <c r="AN185" s="5">
        <f t="shared" si="53"/>
        <v>8.5314858708863703E-5</v>
      </c>
      <c r="AP185"/>
      <c r="BA185"/>
      <c r="BB185" s="5"/>
      <c r="BE185" s="48"/>
      <c r="BI185" s="48"/>
      <c r="BM185" s="48"/>
      <c r="BQ185" s="48"/>
    </row>
    <row r="186" spans="1:69" x14ac:dyDescent="0.25">
      <c r="A186">
        <v>60</v>
      </c>
      <c r="B186" s="7">
        <f t="shared" si="78"/>
        <v>5.5198984771105133E-4</v>
      </c>
      <c r="C186">
        <v>23.65</v>
      </c>
      <c r="D186" s="2">
        <f t="shared" si="79"/>
        <v>0.02</v>
      </c>
      <c r="E186" s="47">
        <f>Props(A186,B186,1,$B$7:$B$36)</f>
        <v>23.608637889404793</v>
      </c>
      <c r="F186" s="2">
        <f>C186-E186</f>
        <v>4.1362110595205337E-2</v>
      </c>
      <c r="G186" s="2">
        <f>ABS(F186)</f>
        <v>4.1362110595205337E-2</v>
      </c>
      <c r="H186" s="2">
        <f>F186/D186</f>
        <v>2.0681055297602668</v>
      </c>
      <c r="I186" s="5">
        <f>F186/C186</f>
        <v>1.7489264522285556E-3</v>
      </c>
      <c r="J186" s="5">
        <f>ABS(I186)</f>
        <v>1.7489264522285556E-3</v>
      </c>
      <c r="K186" s="6">
        <f t="shared" ref="K186:K188" si="87">B186-Props(A186,C186,-1,$B$7:$B$36)</f>
        <v>3.3528137129665869</v>
      </c>
      <c r="X186" s="34"/>
      <c r="Y186" s="29"/>
      <c r="Z186" s="32"/>
      <c r="AB186">
        <v>1970</v>
      </c>
      <c r="AC186" t="s">
        <v>135</v>
      </c>
      <c r="AD186" s="32">
        <v>83.635300000000001</v>
      </c>
      <c r="AE186" s="36">
        <v>6.7222285619999989E-2</v>
      </c>
      <c r="AF186" s="7">
        <f t="shared" si="51"/>
        <v>6.741294590338473E-2</v>
      </c>
      <c r="AG186" s="42">
        <f t="shared" si="52"/>
        <v>8.0444048428772458E-6</v>
      </c>
      <c r="AH186" s="5"/>
      <c r="AI186">
        <v>1964</v>
      </c>
      <c r="AJ186" t="s">
        <v>142</v>
      </c>
      <c r="AK186" s="30">
        <v>123.99930000000001</v>
      </c>
      <c r="AL186">
        <v>202.65</v>
      </c>
      <c r="AM186" s="5">
        <f t="shared" si="54"/>
        <v>203.71574774946208</v>
      </c>
      <c r="AN186" s="5">
        <f t="shared" si="53"/>
        <v>2.7657672661403212E-5</v>
      </c>
      <c r="AP186"/>
      <c r="BA186"/>
      <c r="BB186" s="5"/>
      <c r="BE186" s="48"/>
      <c r="BI186" s="48"/>
      <c r="BM186" s="48"/>
      <c r="BQ186" s="48"/>
    </row>
    <row r="187" spans="1:69" x14ac:dyDescent="0.25">
      <c r="A187">
        <v>70</v>
      </c>
      <c r="B187" s="7">
        <f t="shared" si="78"/>
        <v>6.7142392922097888E-3</v>
      </c>
      <c r="C187">
        <v>24</v>
      </c>
      <c r="D187" s="2">
        <f t="shared" si="79"/>
        <v>0.02</v>
      </c>
      <c r="E187" s="47">
        <f>Props(A187,B187,1,$B$7:$B$36)</f>
        <v>23.991939752760537</v>
      </c>
      <c r="F187" s="2">
        <f t="shared" ref="F187:F188" si="88">C187-E187</f>
        <v>8.0602472394630809E-3</v>
      </c>
      <c r="G187" s="2">
        <f t="shared" ref="G187:G188" si="89">ABS(F187)</f>
        <v>8.0602472394630809E-3</v>
      </c>
      <c r="H187" s="2">
        <f t="shared" ref="H187:H188" si="90">F187/D187</f>
        <v>0.40301236197315404</v>
      </c>
      <c r="I187" s="5">
        <f t="shared" ref="I187:I188" si="91">F187/C187</f>
        <v>3.3584363497762837E-4</v>
      </c>
      <c r="J187" s="5">
        <f t="shared" ref="J187:J188" si="92">ABS(I187)</f>
        <v>3.3584363497762837E-4</v>
      </c>
      <c r="K187" s="6">
        <f t="shared" si="87"/>
        <v>0.56723385816015526</v>
      </c>
      <c r="X187" s="34"/>
      <c r="Y187" s="29"/>
      <c r="Z187" s="32"/>
      <c r="AB187">
        <v>1970</v>
      </c>
      <c r="AC187" t="s">
        <v>135</v>
      </c>
      <c r="AD187" s="32">
        <v>83.641300000000001</v>
      </c>
      <c r="AE187" s="36">
        <v>6.7280947299999991E-2</v>
      </c>
      <c r="AF187" s="7">
        <f t="shared" si="51"/>
        <v>6.7464601472583208E-2</v>
      </c>
      <c r="AG187" s="42">
        <f t="shared" si="52"/>
        <v>7.4510487444903331E-6</v>
      </c>
      <c r="AH187" s="5"/>
      <c r="AI187">
        <v>1964</v>
      </c>
      <c r="AJ187" t="s">
        <v>142</v>
      </c>
      <c r="AK187" s="30">
        <v>144.0077</v>
      </c>
      <c r="AL187">
        <v>303.97500000000002</v>
      </c>
      <c r="AM187" s="5">
        <f t="shared" si="54"/>
        <v>313.27578624903828</v>
      </c>
      <c r="AN187" s="5">
        <f t="shared" si="53"/>
        <v>9.3618912677358699E-4</v>
      </c>
      <c r="AP187"/>
      <c r="BA187"/>
      <c r="BB187" s="5"/>
      <c r="BE187" s="48"/>
      <c r="BI187" s="48"/>
      <c r="BM187" s="48"/>
      <c r="BQ187" s="48"/>
    </row>
    <row r="188" spans="1:69" x14ac:dyDescent="0.25">
      <c r="A188">
        <v>80</v>
      </c>
      <c r="B188" s="7">
        <f t="shared" si="78"/>
        <v>4.0794871378077739E-2</v>
      </c>
      <c r="C188">
        <v>24.42</v>
      </c>
      <c r="D188" s="2">
        <f t="shared" si="79"/>
        <v>0.02</v>
      </c>
      <c r="E188" s="47">
        <f t="shared" ref="E188" si="93">Props(A188,B188,1,$B$7:$B$36)</f>
        <v>24.439534189834347</v>
      </c>
      <c r="F188" s="2">
        <f t="shared" si="88"/>
        <v>-1.9534189834345739E-2</v>
      </c>
      <c r="G188" s="2">
        <f t="shared" si="89"/>
        <v>1.9534189834345739E-2</v>
      </c>
      <c r="H188" s="2">
        <f t="shared" si="90"/>
        <v>-0.97670949171728694</v>
      </c>
      <c r="I188" s="5">
        <f t="shared" si="91"/>
        <v>-7.999258736423316E-4</v>
      </c>
      <c r="J188" s="5">
        <f t="shared" si="92"/>
        <v>7.999258736423316E-4</v>
      </c>
      <c r="K188" s="6">
        <f t="shared" si="87"/>
        <v>-1.1526098313753312</v>
      </c>
      <c r="X188" s="34"/>
      <c r="Y188" s="29"/>
      <c r="Z188" s="32"/>
      <c r="AB188">
        <v>1970</v>
      </c>
      <c r="AC188" t="s">
        <v>135</v>
      </c>
      <c r="AD188" s="32">
        <v>83.647300000000001</v>
      </c>
      <c r="AE188" s="36">
        <v>6.7339608979999993E-2</v>
      </c>
      <c r="AF188" s="7">
        <f t="shared" si="51"/>
        <v>6.7516282874251793E-2</v>
      </c>
      <c r="AG188" s="42">
        <f t="shared" si="52"/>
        <v>6.8834091256899168E-6</v>
      </c>
      <c r="AH188" s="5"/>
      <c r="AI188">
        <v>1964</v>
      </c>
      <c r="AJ188" t="s">
        <v>142</v>
      </c>
      <c r="AK188" s="30">
        <v>162.02600000000001</v>
      </c>
      <c r="AL188">
        <v>405.3</v>
      </c>
      <c r="AM188" s="5">
        <f t="shared" si="54"/>
        <v>416.59404877315416</v>
      </c>
      <c r="AN188" s="5">
        <f t="shared" si="53"/>
        <v>7.7650831448995749E-4</v>
      </c>
      <c r="AP188"/>
      <c r="BA188"/>
      <c r="BB188" s="5"/>
      <c r="BE188" s="48"/>
      <c r="BI188" s="48"/>
      <c r="BM188" s="48"/>
      <c r="BQ188" s="48"/>
    </row>
    <row r="189" spans="1:69" x14ac:dyDescent="0.25">
      <c r="C189" s="3"/>
      <c r="E189" s="47"/>
      <c r="F189" s="2"/>
      <c r="G189" s="2"/>
      <c r="H189" s="2"/>
      <c r="I189" s="54">
        <f>AVERAGE(J182:J188)</f>
        <v>1.1808581543141644E-3</v>
      </c>
      <c r="J189" s="46" t="s">
        <v>128</v>
      </c>
      <c r="X189" s="34"/>
      <c r="Y189" s="29"/>
      <c r="Z189" s="32"/>
      <c r="AB189">
        <v>1970</v>
      </c>
      <c r="AC189" t="s">
        <v>135</v>
      </c>
      <c r="AD189" s="32">
        <v>83.654300000000006</v>
      </c>
      <c r="AE189" s="36">
        <v>6.7400937099999988E-2</v>
      </c>
      <c r="AF189" s="7">
        <f t="shared" si="51"/>
        <v>6.7576610492378897E-2</v>
      </c>
      <c r="AG189" s="42">
        <f t="shared" si="52"/>
        <v>6.7932892444932622E-6</v>
      </c>
      <c r="AH189" s="5"/>
      <c r="AI189">
        <v>1964</v>
      </c>
      <c r="AJ189" t="s">
        <v>142</v>
      </c>
      <c r="AK189" s="30">
        <v>179.0402</v>
      </c>
      <c r="AL189">
        <v>506.625</v>
      </c>
      <c r="AM189" s="5">
        <f t="shared" si="54"/>
        <v>518.20457807527123</v>
      </c>
      <c r="AN189" s="5">
        <f t="shared" si="53"/>
        <v>5.2241090875795404E-4</v>
      </c>
      <c r="AP189"/>
      <c r="BA189"/>
      <c r="BB189" s="5"/>
      <c r="BE189" s="48"/>
      <c r="BI189" s="48"/>
      <c r="BM189" s="48"/>
      <c r="BQ189" s="48"/>
    </row>
    <row r="190" spans="1:69" x14ac:dyDescent="0.25">
      <c r="C190" s="3"/>
      <c r="E190" s="47"/>
      <c r="F190" s="2"/>
      <c r="G190" s="2"/>
      <c r="H190" s="2"/>
      <c r="I190" s="54">
        <f>AVERAGE(I182:I188)</f>
        <v>9.5230790470206988E-4</v>
      </c>
      <c r="J190" s="46" t="s">
        <v>129</v>
      </c>
      <c r="X190" s="34"/>
      <c r="Y190" s="29"/>
      <c r="Z190" s="32"/>
      <c r="AB190">
        <v>1970</v>
      </c>
      <c r="AC190" t="s">
        <v>135</v>
      </c>
      <c r="AD190" s="32">
        <v>83.660300000000007</v>
      </c>
      <c r="AE190" s="36">
        <v>6.7454265899999991E-2</v>
      </c>
      <c r="AF190" s="7">
        <f t="shared" si="51"/>
        <v>6.7628347864748944E-2</v>
      </c>
      <c r="AG190" s="42">
        <f t="shared" si="52"/>
        <v>6.6602222049951763E-6</v>
      </c>
      <c r="AH190" s="5"/>
      <c r="AI190">
        <v>1964</v>
      </c>
      <c r="AJ190" t="s">
        <v>142</v>
      </c>
      <c r="AK190" s="30">
        <v>197.04589999999999</v>
      </c>
      <c r="AL190">
        <v>607.95000000000005</v>
      </c>
      <c r="AM190" s="5">
        <f t="shared" si="54"/>
        <v>630.02075927926717</v>
      </c>
      <c r="AN190" s="5">
        <f t="shared" si="53"/>
        <v>1.3179496602531624E-3</v>
      </c>
      <c r="AP190"/>
      <c r="BA190"/>
      <c r="BB190" s="5"/>
      <c r="BE190" s="48"/>
      <c r="BI190" s="48"/>
      <c r="BM190" s="48"/>
      <c r="BQ190" s="48"/>
    </row>
    <row r="191" spans="1:69" x14ac:dyDescent="0.25">
      <c r="C191" s="3"/>
      <c r="E191" s="47"/>
      <c r="F191" s="2"/>
      <c r="G191" s="2"/>
      <c r="H191" s="2"/>
      <c r="I191" s="35">
        <f>SUMSQ(H182:H188)/COUNT(H182:H188)</f>
        <v>2.3550740788960547</v>
      </c>
      <c r="J191" s="46" t="s">
        <v>131</v>
      </c>
      <c r="X191" s="34"/>
      <c r="Y191" s="29"/>
      <c r="Z191" s="32"/>
      <c r="AB191">
        <v>1970</v>
      </c>
      <c r="AC191" t="s">
        <v>135</v>
      </c>
      <c r="AD191" s="32">
        <v>83.666300000000007</v>
      </c>
      <c r="AE191" s="36">
        <v>6.751559402E-2</v>
      </c>
      <c r="AF191" s="7">
        <f t="shared" si="51"/>
        <v>6.7680111069884169E-2</v>
      </c>
      <c r="AG191" s="42">
        <f t="shared" si="52"/>
        <v>5.9376369577472226E-6</v>
      </c>
      <c r="AH191" s="5"/>
      <c r="AI191">
        <v>1964</v>
      </c>
      <c r="AJ191" t="s">
        <v>142</v>
      </c>
      <c r="AK191" s="30">
        <v>213.5429</v>
      </c>
      <c r="AL191">
        <v>709.27499999999998</v>
      </c>
      <c r="AM191" s="5">
        <f t="shared" si="54"/>
        <v>736.3352056605039</v>
      </c>
      <c r="AN191" s="5">
        <f t="shared" si="53"/>
        <v>1.4555692796639162E-3</v>
      </c>
      <c r="AP191"/>
      <c r="BA191"/>
      <c r="BB191" s="5"/>
      <c r="BE191" s="48"/>
      <c r="BI191" s="48"/>
      <c r="BM191" s="48"/>
      <c r="BQ191" s="48"/>
    </row>
    <row r="192" spans="1:69" x14ac:dyDescent="0.25">
      <c r="C192" s="3"/>
      <c r="E192" s="47"/>
      <c r="F192" s="2"/>
      <c r="G192" s="2"/>
      <c r="H192" s="2"/>
      <c r="I192" s="35"/>
      <c r="J192" s="46"/>
      <c r="X192" s="34"/>
      <c r="Y192" s="29"/>
      <c r="Z192" s="32"/>
      <c r="AB192">
        <v>1970</v>
      </c>
      <c r="AC192" t="s">
        <v>135</v>
      </c>
      <c r="AD192" s="32">
        <v>83.672300000000007</v>
      </c>
      <c r="AE192" s="36">
        <v>6.7568922820000002E-2</v>
      </c>
      <c r="AF192" s="7">
        <f t="shared" si="51"/>
        <v>6.7731900107851586E-2</v>
      </c>
      <c r="AG192" s="42">
        <f t="shared" si="52"/>
        <v>5.8178186788166768E-6</v>
      </c>
      <c r="AH192" s="5"/>
      <c r="AI192">
        <v>1964</v>
      </c>
      <c r="AJ192" t="s">
        <v>142</v>
      </c>
      <c r="AK192" s="30">
        <v>231.53299999999999</v>
      </c>
      <c r="AL192">
        <v>810.6</v>
      </c>
      <c r="AM192" s="5">
        <f t="shared" si="54"/>
        <v>856.48736785898086</v>
      </c>
      <c r="AN192" s="5">
        <f t="shared" si="53"/>
        <v>3.2045945883729266E-3</v>
      </c>
      <c r="AP192"/>
      <c r="BA192"/>
      <c r="BB192" s="5"/>
      <c r="BE192" s="48"/>
      <c r="BI192" s="48"/>
      <c r="BM192" s="48"/>
      <c r="BQ192" s="48"/>
    </row>
    <row r="193" spans="1:69" ht="15.75" x14ac:dyDescent="0.25">
      <c r="A193" s="37" t="s">
        <v>143</v>
      </c>
      <c r="C193" s="1" t="s">
        <v>116</v>
      </c>
      <c r="E193" s="47"/>
      <c r="Y193" s="29"/>
      <c r="Z193" s="32"/>
      <c r="AB193">
        <v>1970</v>
      </c>
      <c r="AC193" t="s">
        <v>135</v>
      </c>
      <c r="AD193" s="32">
        <v>83.683300000000003</v>
      </c>
      <c r="AE193" s="7">
        <v>6.7670247539999992E-2</v>
      </c>
      <c r="AF193" s="7">
        <f t="shared" si="51"/>
        <v>6.7826913771236341E-2</v>
      </c>
      <c r="AG193" s="42">
        <f t="shared" si="52"/>
        <v>5.3598824121570698E-6</v>
      </c>
      <c r="AH193" s="5"/>
      <c r="AI193">
        <v>1964</v>
      </c>
      <c r="AJ193" t="s">
        <v>142</v>
      </c>
      <c r="AK193" s="30">
        <v>234.03120000000001</v>
      </c>
      <c r="AL193">
        <v>834.35625000000005</v>
      </c>
      <c r="AM193" s="5">
        <f t="shared" si="54"/>
        <v>873.52009753147752</v>
      </c>
      <c r="AN193" s="5">
        <f t="shared" si="53"/>
        <v>2.203269666174294E-3</v>
      </c>
      <c r="AP193"/>
      <c r="BA193"/>
      <c r="BB193" s="5"/>
      <c r="BE193" s="48"/>
      <c r="BI193" s="48"/>
      <c r="BM193" s="48"/>
      <c r="BQ193" s="48"/>
    </row>
    <row r="194" spans="1:69" x14ac:dyDescent="0.25">
      <c r="A194" s="1" t="s">
        <v>117</v>
      </c>
      <c r="B194" s="3" t="s">
        <v>40</v>
      </c>
      <c r="C194" s="1" t="s">
        <v>118</v>
      </c>
      <c r="D194" s="4" t="s">
        <v>119</v>
      </c>
      <c r="E194" s="47" t="s">
        <v>120</v>
      </c>
      <c r="F194" s="8" t="s">
        <v>121</v>
      </c>
      <c r="G194" s="4" t="s">
        <v>122</v>
      </c>
      <c r="H194" s="8" t="s">
        <v>123</v>
      </c>
      <c r="I194" s="28" t="s">
        <v>144</v>
      </c>
      <c r="J194" s="28" t="s">
        <v>145</v>
      </c>
      <c r="Y194" s="29"/>
      <c r="AB194">
        <v>1970</v>
      </c>
      <c r="AC194" t="s">
        <v>135</v>
      </c>
      <c r="AD194" s="32">
        <v>83.689300000000003</v>
      </c>
      <c r="AE194" s="7">
        <v>6.7724909560000005E-2</v>
      </c>
      <c r="AF194" s="7">
        <f t="shared" si="51"/>
        <v>6.787877600248228E-2</v>
      </c>
      <c r="AG194" s="42">
        <f t="shared" si="52"/>
        <v>5.1616785857137445E-6</v>
      </c>
      <c r="AH194" s="5"/>
      <c r="AI194">
        <v>2000</v>
      </c>
      <c r="AJ194" t="s">
        <v>146</v>
      </c>
      <c r="AK194" s="30">
        <v>296.5</v>
      </c>
      <c r="AL194">
        <v>1280</v>
      </c>
      <c r="AM194" s="5">
        <f t="shared" si="54"/>
        <v>1327.0072221742059</v>
      </c>
      <c r="AN194" s="5">
        <f t="shared" si="53"/>
        <v>1.348680991537572E-3</v>
      </c>
      <c r="AP194"/>
      <c r="BA194"/>
      <c r="BB194" s="5"/>
      <c r="BE194" s="48"/>
      <c r="BI194" s="48"/>
      <c r="BM194" s="48"/>
      <c r="BQ194" s="48"/>
    </row>
    <row r="195" spans="1:69" x14ac:dyDescent="0.25">
      <c r="A195" s="1">
        <v>70.001000000000005</v>
      </c>
      <c r="B195" s="7">
        <f t="shared" ref="B195:B207" si="94">$Z$7*EXP($AC$5*(A195-$Z$6)*((A195-$AC$6)/$AC$7)^2)</f>
        <v>6.7156733788038166E-3</v>
      </c>
      <c r="C195">
        <v>23.976552558965043</v>
      </c>
      <c r="D195" s="2">
        <f t="shared" ref="D195:D207" si="95">0.02</f>
        <v>0.02</v>
      </c>
      <c r="E195" s="47">
        <f>Props(A195,B195,1,$B$7:$B$36)</f>
        <v>23.991981006286768</v>
      </c>
      <c r="F195" s="2">
        <f>C195-E195</f>
        <v>-1.5428447321724548E-2</v>
      </c>
      <c r="G195" s="2">
        <f>ABS(F195)</f>
        <v>1.5428447321724548E-2</v>
      </c>
      <c r="H195" s="2">
        <f>F195/D195</f>
        <v>-0.77142236608622738</v>
      </c>
      <c r="I195" s="5">
        <f>F195/C195</f>
        <v>-6.4348063733439933E-4</v>
      </c>
      <c r="J195" s="5">
        <f>ABS(I195)</f>
        <v>6.4348063733439933E-4</v>
      </c>
      <c r="Y195" s="29"/>
      <c r="AB195">
        <v>1970</v>
      </c>
      <c r="AC195" t="s">
        <v>135</v>
      </c>
      <c r="AD195" s="32">
        <v>83.699299999999994</v>
      </c>
      <c r="AE195" s="7">
        <v>6.7818234960000001E-2</v>
      </c>
      <c r="AF195" s="7">
        <f t="shared" si="51"/>
        <v>6.7965270461168126E-2</v>
      </c>
      <c r="AG195" s="42">
        <f t="shared" si="52"/>
        <v>4.7005799858030263E-6</v>
      </c>
      <c r="AH195" s="5"/>
      <c r="AI195">
        <v>2000</v>
      </c>
      <c r="AJ195" t="s">
        <v>146</v>
      </c>
      <c r="AK195" s="30">
        <v>326.89999999999998</v>
      </c>
      <c r="AL195">
        <v>1610</v>
      </c>
      <c r="AM195" s="5">
        <f t="shared" si="54"/>
        <v>1566.8757840595686</v>
      </c>
      <c r="AN195" s="5">
        <f t="shared" si="53"/>
        <v>7.1744840109446437E-4</v>
      </c>
      <c r="AP195"/>
      <c r="BA195"/>
      <c r="BB195" s="5"/>
      <c r="BE195" s="48"/>
      <c r="BI195" s="48"/>
      <c r="BM195" s="48"/>
      <c r="BQ195" s="48"/>
    </row>
    <row r="196" spans="1:69" x14ac:dyDescent="0.25">
      <c r="A196" s="1">
        <v>70.013999999999996</v>
      </c>
      <c r="B196" s="7">
        <f t="shared" si="94"/>
        <v>6.7343401485828588E-3</v>
      </c>
      <c r="C196">
        <v>23.976419873369089</v>
      </c>
      <c r="D196" s="2">
        <f t="shared" si="95"/>
        <v>0.02</v>
      </c>
      <c r="E196" s="47">
        <f t="shared" ref="E196:E207" si="96">Props(A196,B196,1,$B$7:$B$36)</f>
        <v>23.99251735971178</v>
      </c>
      <c r="F196" s="2">
        <f t="shared" ref="F196:F207" si="97">C196-E196</f>
        <v>-1.6097486342690814E-2</v>
      </c>
      <c r="G196" s="2">
        <f t="shared" ref="G196:G207" si="98">ABS(F196)</f>
        <v>1.6097486342690814E-2</v>
      </c>
      <c r="H196" s="2">
        <f t="shared" ref="H196:H207" si="99">F196/D196</f>
        <v>-0.80487431713454072</v>
      </c>
      <c r="I196" s="5">
        <f t="shared" ref="I196:I207" si="100">F196/C196</f>
        <v>-6.713882401004536E-4</v>
      </c>
      <c r="J196" s="5">
        <f t="shared" ref="J196:J207" si="101">ABS(I196)</f>
        <v>6.713882401004536E-4</v>
      </c>
      <c r="Y196" s="29"/>
      <c r="AB196">
        <v>1970</v>
      </c>
      <c r="AC196" t="s">
        <v>135</v>
      </c>
      <c r="AD196" s="32">
        <v>83.704300000000003</v>
      </c>
      <c r="AE196" s="7">
        <v>6.7870230539999993E-2</v>
      </c>
      <c r="AF196" s="7">
        <f t="shared" si="51"/>
        <v>6.8008544599862386E-2</v>
      </c>
      <c r="AG196" s="42">
        <f t="shared" si="52"/>
        <v>4.1531155026630089E-6</v>
      </c>
      <c r="AH196" s="5"/>
      <c r="AI196">
        <v>2000</v>
      </c>
      <c r="AJ196" t="s">
        <v>146</v>
      </c>
      <c r="AK196" s="30">
        <v>335.6</v>
      </c>
      <c r="AL196">
        <v>1670</v>
      </c>
      <c r="AM196" s="5">
        <f t="shared" si="54"/>
        <v>1637.833657773934</v>
      </c>
      <c r="AN196" s="5">
        <f t="shared" si="53"/>
        <v>3.7099701394972888E-4</v>
      </c>
      <c r="AP196"/>
      <c r="BA196"/>
      <c r="BB196" s="5"/>
      <c r="BE196" s="48"/>
      <c r="BI196" s="48"/>
      <c r="BM196" s="48"/>
      <c r="BQ196" s="48"/>
    </row>
    <row r="197" spans="1:69" x14ac:dyDescent="0.25">
      <c r="A197" s="1">
        <v>72.009</v>
      </c>
      <c r="B197" s="7">
        <f t="shared" si="94"/>
        <v>1.0169683764007774E-2</v>
      </c>
      <c r="C197">
        <v>24.059044891735091</v>
      </c>
      <c r="D197" s="2">
        <f t="shared" si="95"/>
        <v>0.02</v>
      </c>
      <c r="E197" s="47">
        <f t="shared" si="96"/>
        <v>24.076118143543916</v>
      </c>
      <c r="F197" s="2">
        <f t="shared" si="97"/>
        <v>-1.7073251808824352E-2</v>
      </c>
      <c r="G197" s="2">
        <f t="shared" si="98"/>
        <v>1.7073251808824352E-2</v>
      </c>
      <c r="H197" s="2">
        <f t="shared" si="99"/>
        <v>-0.85366259044121762</v>
      </c>
      <c r="I197" s="5">
        <f t="shared" si="100"/>
        <v>-7.0963963389458816E-4</v>
      </c>
      <c r="J197" s="5">
        <f t="shared" si="101"/>
        <v>7.0963963389458816E-4</v>
      </c>
      <c r="Y197" s="29"/>
      <c r="AB197">
        <v>1970</v>
      </c>
      <c r="AC197" t="s">
        <v>135</v>
      </c>
      <c r="AD197" s="32">
        <v>83.707300000000004</v>
      </c>
      <c r="AE197" s="7">
        <v>6.7892895280000004E-2</v>
      </c>
      <c r="AF197" s="7">
        <f t="shared" si="51"/>
        <v>6.8034517694067931E-2</v>
      </c>
      <c r="AG197" s="42">
        <f t="shared" si="52"/>
        <v>4.3512629324805692E-6</v>
      </c>
      <c r="AH197" s="5"/>
      <c r="AI197">
        <v>2000</v>
      </c>
      <c r="AJ197" t="s">
        <v>146</v>
      </c>
      <c r="AK197" s="30">
        <v>347.4</v>
      </c>
      <c r="AL197">
        <v>1770</v>
      </c>
      <c r="AM197" s="5">
        <f t="shared" si="54"/>
        <v>1735.7189565719896</v>
      </c>
      <c r="AN197" s="5">
        <f t="shared" si="53"/>
        <v>3.7511249593448156E-4</v>
      </c>
      <c r="AP197"/>
      <c r="BA197"/>
      <c r="BB197" s="5"/>
      <c r="BE197" s="48"/>
      <c r="BI197" s="48"/>
      <c r="BM197" s="48"/>
      <c r="BQ197" s="48"/>
    </row>
    <row r="198" spans="1:69" x14ac:dyDescent="0.25">
      <c r="A198" s="1">
        <v>74.02</v>
      </c>
      <c r="B198" s="7">
        <f t="shared" si="94"/>
        <v>1.4994935580576957E-2</v>
      </c>
      <c r="C198">
        <v>24.145591967512534</v>
      </c>
      <c r="D198" s="2">
        <f t="shared" si="95"/>
        <v>0.02</v>
      </c>
      <c r="E198" s="47">
        <f t="shared" si="96"/>
        <v>24.163088347161267</v>
      </c>
      <c r="F198" s="2">
        <f t="shared" si="97"/>
        <v>-1.7496379648733296E-2</v>
      </c>
      <c r="G198" s="2">
        <f t="shared" si="98"/>
        <v>1.7496379648733296E-2</v>
      </c>
      <c r="H198" s="2">
        <f t="shared" si="99"/>
        <v>-0.87481898243666478</v>
      </c>
      <c r="I198" s="5">
        <f t="shared" si="100"/>
        <v>-7.2462003301780153E-4</v>
      </c>
      <c r="J198" s="5">
        <f t="shared" si="101"/>
        <v>7.2462003301780153E-4</v>
      </c>
      <c r="Y198" s="29"/>
      <c r="AB198">
        <v>1970</v>
      </c>
      <c r="AC198" t="s">
        <v>135</v>
      </c>
      <c r="AD198" s="32">
        <v>83.709299999999999</v>
      </c>
      <c r="AE198" s="7">
        <v>6.7918226459999995E-2</v>
      </c>
      <c r="AF198" s="7">
        <f t="shared" si="51"/>
        <v>6.8051836678115429E-2</v>
      </c>
      <c r="AG198" s="42">
        <f t="shared" si="52"/>
        <v>3.8699617497719056E-6</v>
      </c>
      <c r="AH198" s="5"/>
      <c r="AI198">
        <v>2000</v>
      </c>
      <c r="AJ198" t="s">
        <v>146</v>
      </c>
      <c r="AK198" s="30">
        <v>354.1</v>
      </c>
      <c r="AL198">
        <v>1820</v>
      </c>
      <c r="AM198" s="5">
        <f t="shared" si="54"/>
        <v>1792.140073371105</v>
      </c>
      <c r="AN198" s="5">
        <f t="shared" si="53"/>
        <v>2.3432420956629989E-4</v>
      </c>
      <c r="AP198"/>
      <c r="BA198"/>
      <c r="BB198" s="5"/>
      <c r="BE198" s="48"/>
      <c r="BI198" s="48"/>
      <c r="BM198" s="48"/>
      <c r="BQ198" s="48"/>
    </row>
    <row r="199" spans="1:69" x14ac:dyDescent="0.25">
      <c r="A199" s="1">
        <v>76.007000000000005</v>
      </c>
      <c r="B199" s="7">
        <f t="shared" si="94"/>
        <v>2.1441099083551941E-2</v>
      </c>
      <c r="C199">
        <v>24.234350824154863</v>
      </c>
      <c r="D199" s="2">
        <f t="shared" si="95"/>
        <v>0.02</v>
      </c>
      <c r="E199" s="47">
        <f t="shared" si="96"/>
        <v>24.251849713949724</v>
      </c>
      <c r="F199" s="2">
        <f t="shared" si="97"/>
        <v>-1.7498889794861583E-2</v>
      </c>
      <c r="G199" s="2">
        <f t="shared" si="98"/>
        <v>1.7498889794861583E-2</v>
      </c>
      <c r="H199" s="2">
        <f t="shared" si="99"/>
        <v>-0.87494448974307915</v>
      </c>
      <c r="I199" s="5">
        <f t="shared" si="100"/>
        <v>-7.2206967382101644E-4</v>
      </c>
      <c r="J199" s="5">
        <f t="shared" si="101"/>
        <v>7.2206967382101644E-4</v>
      </c>
      <c r="Y199" s="29"/>
      <c r="AB199">
        <v>1970</v>
      </c>
      <c r="AC199" t="s">
        <v>135</v>
      </c>
      <c r="AD199" s="32">
        <v>83.711299999999994</v>
      </c>
      <c r="AE199" s="7">
        <v>6.7935558319999992E-2</v>
      </c>
      <c r="AF199" s="7">
        <f t="shared" si="51"/>
        <v>6.8069158532490182E-2</v>
      </c>
      <c r="AG199" s="42">
        <f t="shared" si="52"/>
        <v>3.867408076631821E-6</v>
      </c>
      <c r="AH199" s="5"/>
      <c r="AI199">
        <v>2000</v>
      </c>
      <c r="AJ199" t="s">
        <v>146</v>
      </c>
      <c r="AK199" s="30">
        <v>354.2</v>
      </c>
      <c r="AL199">
        <v>1820</v>
      </c>
      <c r="AM199" s="5">
        <f t="shared" si="54"/>
        <v>1792.9867998392654</v>
      </c>
      <c r="AN199" s="5">
        <f t="shared" si="53"/>
        <v>2.202973623124967E-4</v>
      </c>
      <c r="AP199"/>
      <c r="BA199"/>
      <c r="BB199" s="5"/>
      <c r="BE199" s="48"/>
      <c r="BI199" s="48"/>
      <c r="BM199" s="48"/>
      <c r="BQ199" s="48"/>
    </row>
    <row r="200" spans="1:69" x14ac:dyDescent="0.25">
      <c r="A200" s="1">
        <v>77.031999999999996</v>
      </c>
      <c r="B200" s="7">
        <f t="shared" si="94"/>
        <v>2.5530883710929753E-2</v>
      </c>
      <c r="C200">
        <v>24.280618031633775</v>
      </c>
      <c r="D200" s="2">
        <f t="shared" si="95"/>
        <v>0.02</v>
      </c>
      <c r="E200" s="47">
        <f t="shared" si="96"/>
        <v>24.298799017127834</v>
      </c>
      <c r="F200" s="2">
        <f t="shared" si="97"/>
        <v>-1.8180985494058888E-2</v>
      </c>
      <c r="G200" s="2">
        <f t="shared" si="98"/>
        <v>1.8180985494058888E-2</v>
      </c>
      <c r="H200" s="2">
        <f t="shared" si="99"/>
        <v>-0.90904927470294439</v>
      </c>
      <c r="I200" s="5">
        <f t="shared" si="100"/>
        <v>-7.4878594401394402E-4</v>
      </c>
      <c r="J200" s="5">
        <f t="shared" si="101"/>
        <v>7.4878594401394402E-4</v>
      </c>
      <c r="Y200" s="29"/>
      <c r="AB200">
        <v>1970</v>
      </c>
      <c r="AC200" t="s">
        <v>135</v>
      </c>
      <c r="AD200" s="32">
        <v>83.717299999999994</v>
      </c>
      <c r="AE200" s="7">
        <v>6.7994219999999994E-2</v>
      </c>
      <c r="AF200" s="7">
        <f t="shared" si="51"/>
        <v>6.8121141317565539E-2</v>
      </c>
      <c r="AG200" s="42">
        <f t="shared" si="52"/>
        <v>3.4843771053896101E-6</v>
      </c>
      <c r="AH200" s="5"/>
      <c r="AI200">
        <v>2000</v>
      </c>
      <c r="AJ200" t="s">
        <v>146</v>
      </c>
      <c r="AK200" s="30">
        <v>362.6</v>
      </c>
      <c r="AL200">
        <v>1890</v>
      </c>
      <c r="AM200" s="5">
        <f t="shared" si="54"/>
        <v>1864.5969491290357</v>
      </c>
      <c r="AN200" s="5">
        <f t="shared" si="53"/>
        <v>1.8065423519856679E-4</v>
      </c>
      <c r="AP200"/>
      <c r="BA200"/>
      <c r="BB200" s="5"/>
      <c r="BE200" s="48"/>
      <c r="BI200" s="48"/>
      <c r="BM200" s="48"/>
      <c r="BQ200" s="48"/>
    </row>
    <row r="201" spans="1:69" x14ac:dyDescent="0.25">
      <c r="A201" s="1">
        <v>78.006</v>
      </c>
      <c r="B201" s="7">
        <f t="shared" si="94"/>
        <v>2.995413579893717E-2</v>
      </c>
      <c r="C201">
        <v>24.327613972525761</v>
      </c>
      <c r="D201" s="2">
        <f t="shared" si="95"/>
        <v>0.02</v>
      </c>
      <c r="E201" s="47">
        <f t="shared" si="96"/>
        <v>24.344179488287157</v>
      </c>
      <c r="F201" s="2">
        <f t="shared" si="97"/>
        <v>-1.6565515761396199E-2</v>
      </c>
      <c r="G201" s="2">
        <f t="shared" si="98"/>
        <v>1.6565515761396199E-2</v>
      </c>
      <c r="H201" s="2">
        <f t="shared" si="99"/>
        <v>-0.82827578806980995</v>
      </c>
      <c r="I201" s="5">
        <f t="shared" si="100"/>
        <v>-6.8093466873094747E-4</v>
      </c>
      <c r="J201" s="5">
        <f t="shared" si="101"/>
        <v>6.8093466873094747E-4</v>
      </c>
      <c r="Y201" s="29"/>
      <c r="AB201">
        <v>1970</v>
      </c>
      <c r="AC201" t="s">
        <v>135</v>
      </c>
      <c r="AD201" s="32">
        <v>83.719300000000004</v>
      </c>
      <c r="AE201" s="7">
        <v>6.8011551859999991E-2</v>
      </c>
      <c r="AF201" s="7">
        <f t="shared" si="51"/>
        <v>6.8138474653236122E-2</v>
      </c>
      <c r="AG201" s="42">
        <f t="shared" si="52"/>
        <v>3.4826824177319163E-6</v>
      </c>
      <c r="AH201" s="5"/>
      <c r="AI201">
        <v>2000</v>
      </c>
      <c r="AJ201" t="s">
        <v>146</v>
      </c>
      <c r="AK201" s="30">
        <v>375.6</v>
      </c>
      <c r="AL201">
        <v>1990</v>
      </c>
      <c r="AM201" s="5">
        <f t="shared" si="54"/>
        <v>1977.3124048681784</v>
      </c>
      <c r="AN201" s="5">
        <f t="shared" si="53"/>
        <v>4.0649243763799575E-5</v>
      </c>
      <c r="AP201"/>
      <c r="BA201"/>
      <c r="BB201" s="5"/>
      <c r="BE201" s="48"/>
      <c r="BI201" s="48"/>
      <c r="BM201" s="48"/>
      <c r="BQ201" s="48"/>
    </row>
    <row r="202" spans="1:69" x14ac:dyDescent="0.25">
      <c r="A202" s="1">
        <v>78.998000000000005</v>
      </c>
      <c r="B202" s="7">
        <f t="shared" si="94"/>
        <v>3.5035639379548372E-2</v>
      </c>
      <c r="C202">
        <v>24.375609581991228</v>
      </c>
      <c r="D202" s="2">
        <f t="shared" si="95"/>
        <v>0.02</v>
      </c>
      <c r="E202" s="47">
        <f t="shared" si="96"/>
        <v>24.39119575658804</v>
      </c>
      <c r="F202" s="2">
        <f t="shared" si="97"/>
        <v>-1.5586174596812441E-2</v>
      </c>
      <c r="G202" s="2">
        <f t="shared" si="98"/>
        <v>1.5586174596812441E-2</v>
      </c>
      <c r="H202" s="2">
        <f t="shared" si="99"/>
        <v>-0.77930872984062205</v>
      </c>
      <c r="I202" s="5">
        <f t="shared" si="100"/>
        <v>-6.3941681312157026E-4</v>
      </c>
      <c r="J202" s="5">
        <f t="shared" si="101"/>
        <v>6.3941681312157026E-4</v>
      </c>
      <c r="Y202" s="29"/>
      <c r="AB202">
        <v>1970</v>
      </c>
      <c r="AC202" t="s">
        <v>135</v>
      </c>
      <c r="AD202" s="32">
        <v>83.723299999999995</v>
      </c>
      <c r="AE202" s="7">
        <v>6.8048882020000007E-2</v>
      </c>
      <c r="AF202" s="7">
        <f t="shared" si="51"/>
        <v>6.817314993553461E-2</v>
      </c>
      <c r="AG202" s="42">
        <f t="shared" si="52"/>
        <v>3.3348479551584632E-6</v>
      </c>
      <c r="AH202" s="5"/>
      <c r="AI202">
        <v>2000</v>
      </c>
      <c r="AJ202" t="s">
        <v>146</v>
      </c>
      <c r="AK202" s="30">
        <v>375.9</v>
      </c>
      <c r="AL202">
        <v>2010</v>
      </c>
      <c r="AM202" s="5">
        <f t="shared" si="54"/>
        <v>1979.9406407502054</v>
      </c>
      <c r="AN202" s="5">
        <f t="shared" si="53"/>
        <v>2.2364918653206941E-4</v>
      </c>
      <c r="AP202"/>
      <c r="BA202"/>
      <c r="BB202" s="5"/>
      <c r="BE202" s="48"/>
      <c r="BI202" s="48"/>
      <c r="BM202" s="48"/>
      <c r="BQ202" s="48"/>
    </row>
    <row r="203" spans="1:69" x14ac:dyDescent="0.25">
      <c r="A203" s="1">
        <v>79.061000000000007</v>
      </c>
      <c r="B203" s="7">
        <f t="shared" si="94"/>
        <v>3.5378841327675936E-2</v>
      </c>
      <c r="C203">
        <v>24.378695255027989</v>
      </c>
      <c r="D203" s="2">
        <f t="shared" si="95"/>
        <v>0.02</v>
      </c>
      <c r="E203" s="47">
        <f t="shared" si="96"/>
        <v>24.394209539435799</v>
      </c>
      <c r="F203" s="2">
        <f t="shared" si="97"/>
        <v>-1.5514284407810663E-2</v>
      </c>
      <c r="G203" s="2">
        <f t="shared" si="98"/>
        <v>1.5514284407810663E-2</v>
      </c>
      <c r="H203" s="2">
        <f t="shared" si="99"/>
        <v>-0.77571422039053317</v>
      </c>
      <c r="I203" s="5">
        <f t="shared" si="100"/>
        <v>-6.3638698648611704E-4</v>
      </c>
      <c r="J203" s="5">
        <f t="shared" si="101"/>
        <v>6.3638698648611704E-4</v>
      </c>
      <c r="Y203" s="29"/>
      <c r="AB203">
        <v>1970</v>
      </c>
      <c r="AC203" t="s">
        <v>135</v>
      </c>
      <c r="AD203" s="32">
        <v>83.729299999999995</v>
      </c>
      <c r="AE203" s="7">
        <v>6.8099544380000002E-2</v>
      </c>
      <c r="AF203" s="7">
        <f t="shared" si="51"/>
        <v>6.822518438634477E-2</v>
      </c>
      <c r="AG203" s="42">
        <f t="shared" si="52"/>
        <v>3.4038270616991119E-6</v>
      </c>
      <c r="AH203" s="5"/>
      <c r="AI203">
        <v>2000</v>
      </c>
      <c r="AJ203" t="s">
        <v>146</v>
      </c>
      <c r="AK203" s="30">
        <v>385.7</v>
      </c>
      <c r="AL203">
        <v>2080</v>
      </c>
      <c r="AM203" s="5">
        <f t="shared" si="54"/>
        <v>2066.4688639880696</v>
      </c>
      <c r="AN203" s="5">
        <f t="shared" si="53"/>
        <v>4.2319628738294785E-5</v>
      </c>
      <c r="AP203"/>
      <c r="BA203"/>
      <c r="BB203" s="5"/>
      <c r="BE203" s="48"/>
      <c r="BI203" s="48"/>
      <c r="BM203" s="48"/>
      <c r="BQ203" s="48"/>
    </row>
    <row r="204" spans="1:69" x14ac:dyDescent="0.25">
      <c r="A204" s="1">
        <v>80</v>
      </c>
      <c r="B204" s="7">
        <f t="shared" si="94"/>
        <v>4.0794871378077739E-2</v>
      </c>
      <c r="C204">
        <v>24.425683286616703</v>
      </c>
      <c r="D204" s="2">
        <f t="shared" si="95"/>
        <v>0.02</v>
      </c>
      <c r="E204" s="47">
        <f t="shared" si="96"/>
        <v>24.439534189834347</v>
      </c>
      <c r="F204" s="2">
        <f t="shared" si="97"/>
        <v>-1.3850903217644372E-2</v>
      </c>
      <c r="G204" s="2">
        <f t="shared" si="98"/>
        <v>1.3850903217644372E-2</v>
      </c>
      <c r="H204" s="2">
        <f t="shared" si="99"/>
        <v>-0.69254516088221862</v>
      </c>
      <c r="I204" s="5">
        <f t="shared" si="100"/>
        <v>-5.6706308090195975E-4</v>
      </c>
      <c r="J204" s="5">
        <f t="shared" si="101"/>
        <v>5.6706308090195975E-4</v>
      </c>
      <c r="Y204" s="29"/>
      <c r="AB204">
        <v>1970</v>
      </c>
      <c r="AC204" t="s">
        <v>135</v>
      </c>
      <c r="AD204" s="32">
        <v>83.7333</v>
      </c>
      <c r="AE204" s="7">
        <v>6.8135541320000007E-2</v>
      </c>
      <c r="AF204" s="7">
        <f t="shared" si="51"/>
        <v>6.8259888371764901E-2</v>
      </c>
      <c r="AG204" s="42">
        <f t="shared" si="52"/>
        <v>3.3306083321267992E-6</v>
      </c>
      <c r="AH204" s="5"/>
      <c r="AI204">
        <v>2000</v>
      </c>
      <c r="AJ204" t="s">
        <v>146</v>
      </c>
      <c r="AK204" s="30">
        <v>392.6</v>
      </c>
      <c r="AL204">
        <v>2140</v>
      </c>
      <c r="AM204" s="5">
        <f t="shared" si="54"/>
        <v>2128.174724755238</v>
      </c>
      <c r="AN204" s="5">
        <f t="shared" si="53"/>
        <v>3.053479225573869E-5</v>
      </c>
      <c r="AP204"/>
      <c r="BA204"/>
      <c r="BB204" s="5"/>
      <c r="BE204" s="48"/>
      <c r="BI204" s="48"/>
      <c r="BM204" s="48"/>
      <c r="BQ204" s="48"/>
    </row>
    <row r="205" spans="1:69" x14ac:dyDescent="0.25">
      <c r="A205" s="1">
        <v>80.998999999999995</v>
      </c>
      <c r="B205" s="7">
        <f t="shared" si="94"/>
        <v>4.7195315232560389E-2</v>
      </c>
      <c r="C205">
        <v>24.474749364305122</v>
      </c>
      <c r="D205" s="2">
        <f t="shared" si="95"/>
        <v>0.02</v>
      </c>
      <c r="E205" s="47">
        <f t="shared" si="96"/>
        <v>24.488611063547165</v>
      </c>
      <c r="F205" s="2">
        <f t="shared" si="97"/>
        <v>-1.3861699242042391E-2</v>
      </c>
      <c r="G205" s="2">
        <f t="shared" si="98"/>
        <v>1.3861699242042391E-2</v>
      </c>
      <c r="H205" s="2">
        <f t="shared" si="99"/>
        <v>-0.69308496210211956</v>
      </c>
      <c r="I205" s="5">
        <f t="shared" si="100"/>
        <v>-5.6636736236648883E-4</v>
      </c>
      <c r="J205" s="5">
        <f t="shared" si="101"/>
        <v>5.6636736236648883E-4</v>
      </c>
      <c r="Y205" s="29"/>
      <c r="AB205">
        <v>1970</v>
      </c>
      <c r="AC205" t="s">
        <v>135</v>
      </c>
      <c r="AD205" s="32">
        <v>83.7423</v>
      </c>
      <c r="AE205" s="7">
        <v>6.822086740000001E-2</v>
      </c>
      <c r="AF205" s="7">
        <f t="shared" si="51"/>
        <v>6.8338014317101334E-2</v>
      </c>
      <c r="AG205" s="42">
        <f t="shared" si="52"/>
        <v>2.9486773511168782E-6</v>
      </c>
      <c r="AH205" s="5"/>
      <c r="AI205">
        <v>2000</v>
      </c>
      <c r="AJ205" t="s">
        <v>146</v>
      </c>
      <c r="AK205" s="30">
        <v>397.1</v>
      </c>
      <c r="AL205">
        <v>2200</v>
      </c>
      <c r="AM205" s="5">
        <f t="shared" si="54"/>
        <v>2168.7662343197603</v>
      </c>
      <c r="AN205" s="5">
        <f t="shared" si="53"/>
        <v>2.0155952862977654E-4</v>
      </c>
      <c r="AP205"/>
      <c r="BA205"/>
      <c r="BB205" s="5"/>
      <c r="BE205" s="48"/>
      <c r="BI205" s="48"/>
      <c r="BM205" s="48"/>
      <c r="BQ205" s="48"/>
    </row>
    <row r="206" spans="1:69" x14ac:dyDescent="0.25">
      <c r="A206" s="1">
        <v>81.992000000000004</v>
      </c>
      <c r="B206" s="7">
        <f t="shared" si="94"/>
        <v>5.423447273420947E-2</v>
      </c>
      <c r="C206">
        <v>24.525632216271905</v>
      </c>
      <c r="D206" s="2">
        <f t="shared" si="95"/>
        <v>0.02</v>
      </c>
      <c r="E206" s="47">
        <f t="shared" si="96"/>
        <v>24.538304242562617</v>
      </c>
      <c r="F206" s="2">
        <f t="shared" si="97"/>
        <v>-1.2672026290712068E-2</v>
      </c>
      <c r="G206" s="2">
        <f t="shared" si="98"/>
        <v>1.2672026290712068E-2</v>
      </c>
      <c r="H206" s="2">
        <f t="shared" si="99"/>
        <v>-0.63360131453560342</v>
      </c>
      <c r="I206" s="5">
        <f t="shared" si="100"/>
        <v>-5.1668500036890458E-4</v>
      </c>
      <c r="J206" s="5">
        <f t="shared" si="101"/>
        <v>5.1668500036890458E-4</v>
      </c>
      <c r="Y206" s="29"/>
      <c r="AB206">
        <v>1970</v>
      </c>
      <c r="AC206" t="s">
        <v>135</v>
      </c>
      <c r="AD206" s="32">
        <v>83.743300000000005</v>
      </c>
      <c r="AE206" s="7">
        <v>6.823553282E-2</v>
      </c>
      <c r="AF206" s="7">
        <f t="shared" si="51"/>
        <v>6.8346698565560138E-2</v>
      </c>
      <c r="AG206" s="42">
        <f t="shared" si="52"/>
        <v>2.6541214743437246E-6</v>
      </c>
      <c r="AH206" s="5"/>
      <c r="AI206">
        <v>2000</v>
      </c>
      <c r="AJ206" t="s">
        <v>146</v>
      </c>
      <c r="AK206" s="30">
        <v>399</v>
      </c>
      <c r="AL206">
        <v>2200</v>
      </c>
      <c r="AM206" s="5">
        <f t="shared" si="54"/>
        <v>2185.9874925839595</v>
      </c>
      <c r="AN206" s="5">
        <f t="shared" si="53"/>
        <v>4.0568257042270872E-5</v>
      </c>
      <c r="AP206"/>
      <c r="BA206"/>
      <c r="BB206" s="5"/>
      <c r="BE206" s="48"/>
      <c r="BI206" s="48"/>
      <c r="BM206" s="48"/>
      <c r="BQ206" s="48"/>
    </row>
    <row r="207" spans="1:69" x14ac:dyDescent="0.25">
      <c r="A207" s="1">
        <v>83</v>
      </c>
      <c r="B207" s="7">
        <f t="shared" si="94"/>
        <v>6.2089566774523694E-2</v>
      </c>
      <c r="C207">
        <v>24.579553251598082</v>
      </c>
      <c r="D207" s="2">
        <f t="shared" si="95"/>
        <v>0.02</v>
      </c>
      <c r="E207" s="47">
        <f t="shared" si="96"/>
        <v>24.589718441023614</v>
      </c>
      <c r="F207" s="2">
        <f t="shared" si="97"/>
        <v>-1.0165189425531906E-2</v>
      </c>
      <c r="G207" s="2">
        <f t="shared" si="98"/>
        <v>1.0165189425531906E-2</v>
      </c>
      <c r="H207" s="2">
        <f t="shared" si="99"/>
        <v>-0.50825947127659532</v>
      </c>
      <c r="I207" s="5">
        <f t="shared" si="100"/>
        <v>-4.1356282278527575E-4</v>
      </c>
      <c r="J207" s="5">
        <f t="shared" si="101"/>
        <v>4.1356282278527575E-4</v>
      </c>
      <c r="Y207" s="29"/>
      <c r="AB207">
        <v>1970</v>
      </c>
      <c r="AC207" t="s">
        <v>135</v>
      </c>
      <c r="AD207" s="32">
        <v>83.7453</v>
      </c>
      <c r="AE207" s="7">
        <v>6.8251531460000001E-2</v>
      </c>
      <c r="AF207" s="7">
        <f t="shared" si="51"/>
        <v>6.8364069215191739E-2</v>
      </c>
      <c r="AG207" s="42">
        <f t="shared" si="52"/>
        <v>2.7187651507227556E-6</v>
      </c>
      <c r="AH207" s="5"/>
      <c r="AI207">
        <v>2000</v>
      </c>
      <c r="AJ207" t="s">
        <v>146</v>
      </c>
      <c r="AK207" s="30">
        <v>406.6</v>
      </c>
      <c r="AL207">
        <v>2270</v>
      </c>
      <c r="AM207" s="5">
        <f t="shared" si="54"/>
        <v>2255.3630871900409</v>
      </c>
      <c r="AN207" s="5">
        <f t="shared" si="53"/>
        <v>4.1576435911107208E-5</v>
      </c>
      <c r="AP207"/>
      <c r="BA207"/>
      <c r="BB207" s="5"/>
      <c r="BE207" s="48"/>
      <c r="BI207" s="48"/>
      <c r="BM207" s="48"/>
      <c r="BQ207" s="48"/>
    </row>
    <row r="208" spans="1:69" x14ac:dyDescent="0.25">
      <c r="C208" s="3"/>
      <c r="E208" s="2"/>
      <c r="F208" s="2"/>
      <c r="G208" s="2"/>
      <c r="H208" s="2"/>
      <c r="I208" s="54">
        <f>AVERAGE(J195:J207)</f>
        <v>6.3387699207257428E-4</v>
      </c>
      <c r="J208" s="46" t="s">
        <v>128</v>
      </c>
      <c r="Y208" s="29"/>
      <c r="AB208">
        <v>1970</v>
      </c>
      <c r="AC208" t="s">
        <v>135</v>
      </c>
      <c r="AD208" s="32">
        <v>83.7453</v>
      </c>
      <c r="AE208" s="7">
        <v>6.8255531120000004E-2</v>
      </c>
      <c r="AF208" s="7">
        <f t="shared" si="51"/>
        <v>6.8364069215191739E-2</v>
      </c>
      <c r="AG208" s="42">
        <f t="shared" si="52"/>
        <v>2.5286498206575158E-6</v>
      </c>
      <c r="AH208" s="5"/>
      <c r="AI208">
        <v>2000</v>
      </c>
      <c r="AJ208" t="s">
        <v>146</v>
      </c>
      <c r="AK208" s="30">
        <v>414.8</v>
      </c>
      <c r="AL208">
        <v>2350</v>
      </c>
      <c r="AM208" s="5">
        <f t="shared" si="54"/>
        <v>2331.0959954191185</v>
      </c>
      <c r="AN208" s="5">
        <f t="shared" si="53"/>
        <v>6.4710075001175079E-5</v>
      </c>
      <c r="AP208"/>
      <c r="BA208"/>
      <c r="BB208" s="5"/>
      <c r="BE208" s="48"/>
      <c r="BI208" s="48"/>
      <c r="BM208" s="48"/>
      <c r="BQ208" s="48"/>
    </row>
    <row r="209" spans="1:69" x14ac:dyDescent="0.25">
      <c r="C209" s="3"/>
      <c r="E209" s="2"/>
      <c r="F209" s="2"/>
      <c r="G209" s="2"/>
      <c r="H209" s="2"/>
      <c r="I209" s="54">
        <f>AVERAGE(I195:I207)</f>
        <v>-6.3387699207257428E-4</v>
      </c>
      <c r="J209" s="46" t="s">
        <v>129</v>
      </c>
      <c r="Y209" s="29"/>
      <c r="AB209">
        <v>1970</v>
      </c>
      <c r="AC209" t="s">
        <v>135</v>
      </c>
      <c r="AD209" s="32">
        <v>83.746300000000005</v>
      </c>
      <c r="AE209" s="7">
        <v>6.8262197219999987E-2</v>
      </c>
      <c r="AF209" s="7">
        <f t="shared" ref="AF209:AF272" si="102">$Z$7*EXP($AC$5*(AD209-$Z$6)*((AD209-$AC$6)/$AC$7)^2)</f>
        <v>6.8372755616363731E-2</v>
      </c>
      <c r="AG209" s="42">
        <f t="shared" ref="AG209:AG272" si="103">((AE209-AF209)/AE209)^2</f>
        <v>2.6231488482390493E-6</v>
      </c>
      <c r="AH209" s="5"/>
      <c r="AI209">
        <v>2000</v>
      </c>
      <c r="AJ209" t="s">
        <v>146</v>
      </c>
      <c r="AK209" s="30">
        <v>418.2</v>
      </c>
      <c r="AL209">
        <v>2400</v>
      </c>
      <c r="AM209" s="5">
        <f t="shared" si="54"/>
        <v>2362.7654195147961</v>
      </c>
      <c r="AN209" s="5">
        <f t="shared" ref="AN209:AN272" si="104">((AL209-AM209)/AL209)^2</f>
        <v>2.4069687220644537E-4</v>
      </c>
      <c r="AP209"/>
      <c r="BA209"/>
      <c r="BB209" s="5"/>
      <c r="BE209" s="48"/>
      <c r="BI209" s="48"/>
      <c r="BM209" s="48"/>
      <c r="BQ209" s="48"/>
    </row>
    <row r="210" spans="1:69" x14ac:dyDescent="0.25">
      <c r="C210" s="3"/>
      <c r="E210" s="2"/>
      <c r="F210" s="2"/>
      <c r="G210" s="2"/>
      <c r="H210" s="2"/>
      <c r="I210" s="35">
        <f>SUMSQ(H195:H207)/COUNT(H195:H207)</f>
        <v>0.60336315056173606</v>
      </c>
      <c r="J210" s="46" t="s">
        <v>131</v>
      </c>
      <c r="X210" s="34"/>
      <c r="Y210" s="29"/>
      <c r="AB210">
        <v>1970</v>
      </c>
      <c r="AC210" t="s">
        <v>135</v>
      </c>
      <c r="AD210" s="32">
        <v>83.7483</v>
      </c>
      <c r="AE210" s="7">
        <v>6.8279529079999998E-2</v>
      </c>
      <c r="AF210" s="7">
        <f t="shared" si="102"/>
        <v>6.8390130571417337E-2</v>
      </c>
      <c r="AG210" s="42">
        <f t="shared" si="103"/>
        <v>2.6238616518573103E-6</v>
      </c>
      <c r="AH210" s="5"/>
      <c r="AI210">
        <v>2000</v>
      </c>
      <c r="AJ210" t="s">
        <v>146</v>
      </c>
      <c r="AK210" s="30">
        <v>421.7</v>
      </c>
      <c r="AL210">
        <v>2410</v>
      </c>
      <c r="AM210" s="5">
        <f t="shared" ref="AM210:AM273" si="105">$Z$7*(1+$AF$5*(AK210/$Z$6-1)+$AF$6*(AK210/$Z$6-1)^2)</f>
        <v>2395.5303839835519</v>
      </c>
      <c r="AN210" s="5">
        <f t="shared" si="104"/>
        <v>3.6047896500310012E-5</v>
      </c>
      <c r="AP210"/>
      <c r="BA210"/>
      <c r="BB210" s="5"/>
      <c r="BE210" s="48"/>
      <c r="BI210" s="48"/>
      <c r="BM210" s="48"/>
      <c r="BQ210" s="48"/>
    </row>
    <row r="211" spans="1:69" x14ac:dyDescent="0.25">
      <c r="X211" s="34"/>
      <c r="Y211" s="29"/>
      <c r="AB211">
        <v>1970</v>
      </c>
      <c r="AC211" t="s">
        <v>135</v>
      </c>
      <c r="AD211" s="32">
        <v>83.7483</v>
      </c>
      <c r="AE211" s="7">
        <v>6.8282195519999991E-2</v>
      </c>
      <c r="AF211" s="7">
        <f t="shared" si="102"/>
        <v>6.8390130571417337E-2</v>
      </c>
      <c r="AG211" s="42">
        <f t="shared" si="103"/>
        <v>2.4986766126760117E-6</v>
      </c>
      <c r="AH211" s="5"/>
      <c r="AI211">
        <v>2000</v>
      </c>
      <c r="AJ211" t="s">
        <v>146</v>
      </c>
      <c r="AK211" s="30">
        <v>430.3</v>
      </c>
      <c r="AL211">
        <v>2470</v>
      </c>
      <c r="AM211" s="5">
        <f t="shared" si="105"/>
        <v>2476.7456161157438</v>
      </c>
      <c r="AN211" s="5">
        <f t="shared" si="104"/>
        <v>7.45846297775454E-6</v>
      </c>
      <c r="AP211"/>
      <c r="BA211"/>
      <c r="BB211" s="5"/>
      <c r="BE211" s="48"/>
      <c r="BI211" s="48"/>
      <c r="BM211" s="48"/>
      <c r="BQ211" s="48"/>
    </row>
    <row r="212" spans="1:69" ht="15.75" x14ac:dyDescent="0.25">
      <c r="A212" s="37" t="s">
        <v>147</v>
      </c>
      <c r="C212" s="1" t="s">
        <v>116</v>
      </c>
      <c r="X212" s="34"/>
      <c r="Y212" s="29"/>
      <c r="AB212">
        <v>1970</v>
      </c>
      <c r="AC212" t="s">
        <v>135</v>
      </c>
      <c r="AD212" s="32">
        <v>83.751300000000001</v>
      </c>
      <c r="AE212" s="7">
        <v>6.8308859920000006E-2</v>
      </c>
      <c r="AF212" s="7">
        <f t="shared" si="102"/>
        <v>6.8416198385764543E-2</v>
      </c>
      <c r="AG212" s="42">
        <f t="shared" si="103"/>
        <v>2.4692024140803365E-6</v>
      </c>
      <c r="AH212" s="5"/>
      <c r="AI212">
        <v>2000</v>
      </c>
      <c r="AJ212" t="s">
        <v>146</v>
      </c>
      <c r="AK212" s="30">
        <v>442.6</v>
      </c>
      <c r="AL212">
        <v>2620</v>
      </c>
      <c r="AM212" s="5">
        <f t="shared" si="105"/>
        <v>2594.6489426338148</v>
      </c>
      <c r="AN212" s="5">
        <f t="shared" si="104"/>
        <v>9.3624513370958981E-5</v>
      </c>
      <c r="AP212"/>
      <c r="BA212"/>
      <c r="BB212" s="5"/>
      <c r="BE212" s="48"/>
      <c r="BI212" s="48"/>
      <c r="BM212" s="48"/>
      <c r="BQ212" s="48"/>
    </row>
    <row r="213" spans="1:69" x14ac:dyDescent="0.25">
      <c r="A213" s="1" t="s">
        <v>117</v>
      </c>
      <c r="B213" s="3" t="s">
        <v>40</v>
      </c>
      <c r="C213" s="1" t="s">
        <v>118</v>
      </c>
      <c r="D213" s="4" t="s">
        <v>119</v>
      </c>
      <c r="E213" s="1" t="s">
        <v>120</v>
      </c>
      <c r="F213" s="8" t="s">
        <v>121</v>
      </c>
      <c r="G213" s="4" t="s">
        <v>122</v>
      </c>
      <c r="H213" s="8" t="s">
        <v>123</v>
      </c>
      <c r="I213" s="28" t="s">
        <v>124</v>
      </c>
      <c r="J213" s="28" t="s">
        <v>125</v>
      </c>
      <c r="K213" s="1" t="s">
        <v>126</v>
      </c>
      <c r="X213" s="33"/>
      <c r="Y213" s="29"/>
      <c r="AB213">
        <v>1970</v>
      </c>
      <c r="AC213" t="s">
        <v>135</v>
      </c>
      <c r="AD213" s="32">
        <v>83.752300000000005</v>
      </c>
      <c r="AE213" s="7">
        <v>6.8319525680000007E-2</v>
      </c>
      <c r="AF213" s="7">
        <f t="shared" si="102"/>
        <v>6.8424889092349325E-2</v>
      </c>
      <c r="AG213" s="42">
        <f t="shared" si="103"/>
        <v>2.3784277858128271E-6</v>
      </c>
      <c r="AH213" s="5"/>
      <c r="AI213">
        <v>2000</v>
      </c>
      <c r="AJ213" t="s">
        <v>146</v>
      </c>
      <c r="AK213" s="30">
        <v>446.2</v>
      </c>
      <c r="AL213">
        <v>2610</v>
      </c>
      <c r="AM213" s="5">
        <f t="shared" si="105"/>
        <v>2629.5461494311885</v>
      </c>
      <c r="AN213" s="5">
        <f t="shared" si="104"/>
        <v>5.6084314321039086E-5</v>
      </c>
      <c r="AP213"/>
      <c r="BA213"/>
      <c r="BB213" s="5"/>
      <c r="BE213" s="48"/>
      <c r="BI213" s="48"/>
      <c r="BM213" s="48"/>
      <c r="BQ213" s="48"/>
    </row>
    <row r="214" spans="1:69" x14ac:dyDescent="0.25">
      <c r="A214" s="1">
        <v>4.2</v>
      </c>
      <c r="B214" s="7">
        <f t="shared" ref="B214:B218" si="106">$Z$7*EXP($AC$5*(A214-$Z$6)*((A214-$AC$6)/$AC$7)^2)</f>
        <v>1.8026435406232962E-17</v>
      </c>
      <c r="C214" s="32">
        <v>22.55597703463431</v>
      </c>
      <c r="D214" s="2">
        <f t="shared" ref="D214:D218" si="107">0.02</f>
        <v>0.02</v>
      </c>
      <c r="E214" s="47">
        <f>Props(A214,B214,1,$B$7:$B$36)</f>
        <v>22.501656260542518</v>
      </c>
      <c r="F214" s="2">
        <f>C214-E214</f>
        <v>5.4320774091792146E-2</v>
      </c>
      <c r="G214" s="2">
        <f>ABS(F214)</f>
        <v>5.4320774091792146E-2</v>
      </c>
      <c r="H214" s="2">
        <f>F214/D214</f>
        <v>2.7160387045896073</v>
      </c>
      <c r="I214" s="5">
        <f>F214/C214</f>
        <v>2.4082651799291841E-3</v>
      </c>
      <c r="J214" s="5">
        <f>ABS(I214)</f>
        <v>2.4082651799291841E-3</v>
      </c>
      <c r="K214" s="6">
        <f>B214-Props(A214,C214,-1,$B$7:$B$36)</f>
        <v>6.8647535865748788</v>
      </c>
      <c r="X214" s="33"/>
      <c r="Y214" s="29"/>
      <c r="AB214">
        <v>1970</v>
      </c>
      <c r="AC214" t="s">
        <v>135</v>
      </c>
      <c r="AD214" s="32">
        <v>83.753299999999996</v>
      </c>
      <c r="AE214" s="7">
        <v>6.8328858219999997E-2</v>
      </c>
      <c r="AF214" s="7">
        <f t="shared" si="102"/>
        <v>6.8433580516500933E-2</v>
      </c>
      <c r="AG214" s="42">
        <f t="shared" si="103"/>
        <v>2.3489295290731976E-6</v>
      </c>
      <c r="AH214" s="5"/>
      <c r="AI214">
        <v>2000</v>
      </c>
      <c r="AJ214" t="s">
        <v>146</v>
      </c>
      <c r="AK214" s="30">
        <v>459.2</v>
      </c>
      <c r="AL214">
        <v>2740</v>
      </c>
      <c r="AM214" s="5">
        <f t="shared" si="105"/>
        <v>2757.0300897067523</v>
      </c>
      <c r="AN214" s="5">
        <f t="shared" si="104"/>
        <v>3.8630714931540023E-5</v>
      </c>
      <c r="AP214"/>
      <c r="BA214"/>
      <c r="BB214" s="5"/>
      <c r="BE214" s="48"/>
      <c r="BI214" s="48"/>
      <c r="BM214" s="48"/>
      <c r="BQ214" s="48"/>
    </row>
    <row r="215" spans="1:69" x14ac:dyDescent="0.25">
      <c r="A215" s="1">
        <v>15</v>
      </c>
      <c r="B215" s="7">
        <f t="shared" si="106"/>
        <v>1.0764030727572041E-13</v>
      </c>
      <c r="C215" s="32">
        <v>22.55597703463431</v>
      </c>
      <c r="D215" s="2">
        <f t="shared" si="107"/>
        <v>0.02</v>
      </c>
      <c r="E215" s="47">
        <f t="shared" ref="E215:E218" si="108">Props(A215,B215,1,$B$7:$B$36)</f>
        <v>22.536577945568112</v>
      </c>
      <c r="F215" s="2">
        <f>C215-E215</f>
        <v>1.9399089066197917E-2</v>
      </c>
      <c r="G215" s="2">
        <f>ABS(F215)</f>
        <v>1.9399089066197917E-2</v>
      </c>
      <c r="H215" s="2">
        <f>F215/D215</f>
        <v>0.96995445330989583</v>
      </c>
      <c r="I215" s="5">
        <f>F215/C215</f>
        <v>8.6004206496623724E-4</v>
      </c>
      <c r="J215" s="5">
        <f>ABS(I215)</f>
        <v>8.6004206496623724E-4</v>
      </c>
      <c r="K215" s="6">
        <f>B215-Props(A215,C215,-1,$B$7:$B$36)</f>
        <v>2.413265457576824</v>
      </c>
      <c r="Y215" s="29"/>
      <c r="AB215">
        <v>1970</v>
      </c>
      <c r="AC215" t="s">
        <v>135</v>
      </c>
      <c r="AD215" s="32">
        <v>83.754300000000001</v>
      </c>
      <c r="AE215" s="7">
        <v>6.8331524660000004E-2</v>
      </c>
      <c r="AF215" s="7">
        <f t="shared" si="102"/>
        <v>6.8442272658219019E-2</v>
      </c>
      <c r="AG215" s="42">
        <f t="shared" si="103"/>
        <v>2.6268153646863333E-6</v>
      </c>
      <c r="AH215" s="5"/>
      <c r="AI215">
        <v>2000</v>
      </c>
      <c r="AJ215" t="s">
        <v>146</v>
      </c>
      <c r="AK215" s="30">
        <v>472.8</v>
      </c>
      <c r="AL215">
        <v>2920</v>
      </c>
      <c r="AM215" s="5">
        <f t="shared" si="105"/>
        <v>2892.855875701096</v>
      </c>
      <c r="AN215" s="5">
        <f t="shared" si="104"/>
        <v>8.6414369951485966E-5</v>
      </c>
      <c r="AP215"/>
      <c r="BA215"/>
      <c r="BB215" s="5"/>
      <c r="BE215" s="48"/>
      <c r="BI215" s="48"/>
      <c r="BM215" s="48"/>
      <c r="BQ215" s="48"/>
    </row>
    <row r="216" spans="1:69" x14ac:dyDescent="0.25">
      <c r="A216" s="1">
        <v>21</v>
      </c>
      <c r="B216" s="7">
        <f t="shared" si="106"/>
        <v>7.2640974480684681E-12</v>
      </c>
      <c r="C216" s="32">
        <v>22.643991549335546</v>
      </c>
      <c r="D216" s="2">
        <f t="shared" si="107"/>
        <v>0.02</v>
      </c>
      <c r="E216" s="47">
        <f t="shared" si="108"/>
        <v>22.602198758307988</v>
      </c>
      <c r="F216" s="2">
        <f>C216-E216</f>
        <v>4.1792791027557286E-2</v>
      </c>
      <c r="G216" s="2">
        <f>ABS(F216)</f>
        <v>4.1792791027557286E-2</v>
      </c>
      <c r="H216" s="2">
        <f>F216/D216</f>
        <v>2.0896395513778643</v>
      </c>
      <c r="I216" s="5">
        <f>F216/C216</f>
        <v>1.8456459381951868E-3</v>
      </c>
      <c r="J216" s="5">
        <f>ABS(I216)</f>
        <v>1.8456459381951868E-3</v>
      </c>
      <c r="K216" s="6">
        <f>B216-Props(A216,C216,-1,$B$7:$B$36)</f>
        <v>5.0094342571822645</v>
      </c>
      <c r="Y216" s="29"/>
      <c r="AB216">
        <v>1970</v>
      </c>
      <c r="AC216" t="s">
        <v>135</v>
      </c>
      <c r="AD216" s="32">
        <v>83.754300000000001</v>
      </c>
      <c r="AE216" s="7">
        <v>6.8332857879999986E-2</v>
      </c>
      <c r="AF216" s="7">
        <f t="shared" si="102"/>
        <v>6.8442272658219019E-2</v>
      </c>
      <c r="AG216" s="42">
        <f t="shared" si="103"/>
        <v>2.5638511026502223E-6</v>
      </c>
      <c r="AH216" s="5"/>
      <c r="AI216">
        <v>2000</v>
      </c>
      <c r="AJ216" t="s">
        <v>146</v>
      </c>
      <c r="AK216" s="30">
        <v>476.5</v>
      </c>
      <c r="AL216">
        <v>2940</v>
      </c>
      <c r="AM216" s="5">
        <f t="shared" si="105"/>
        <v>2930.2433939911798</v>
      </c>
      <c r="AN216" s="5">
        <f t="shared" si="104"/>
        <v>1.1012929891636173E-5</v>
      </c>
      <c r="AP216"/>
      <c r="BA216"/>
      <c r="BB216" s="5"/>
      <c r="BE216" s="48"/>
      <c r="BI216" s="48"/>
      <c r="BM216" s="48"/>
      <c r="BQ216" s="48"/>
    </row>
    <row r="217" spans="1:69" x14ac:dyDescent="0.25">
      <c r="A217" s="1">
        <v>64</v>
      </c>
      <c r="B217" s="7">
        <f t="shared" si="106"/>
        <v>1.6396449461907928E-3</v>
      </c>
      <c r="C217" s="32">
        <v>23.741805498317511</v>
      </c>
      <c r="D217" s="2">
        <f t="shared" si="107"/>
        <v>0.02</v>
      </c>
      <c r="E217" s="47">
        <f t="shared" si="108"/>
        <v>23.755254647693015</v>
      </c>
      <c r="F217" s="2">
        <f>C217-E217</f>
        <v>-1.3449149375503566E-2</v>
      </c>
      <c r="G217" s="2">
        <f>ABS(F217)</f>
        <v>1.3449149375503566E-2</v>
      </c>
      <c r="H217" s="2">
        <f>F217/D217</f>
        <v>-0.67245746877517831</v>
      </c>
      <c r="I217" s="5">
        <f>F217/C217</f>
        <v>-5.6647542565609239E-4</v>
      </c>
      <c r="J217" s="5">
        <f>ABS(I217)</f>
        <v>5.6647542565609239E-4</v>
      </c>
      <c r="K217" s="6">
        <f>B217-Props(A217,C217,-1,$B$7:$B$36)</f>
        <v>-1.0422126493605419</v>
      </c>
      <c r="Y217" s="29"/>
      <c r="AB217">
        <v>1970</v>
      </c>
      <c r="AC217" t="s">
        <v>135</v>
      </c>
      <c r="AD217" s="32">
        <v>83.754300000000001</v>
      </c>
      <c r="AE217" s="7">
        <v>6.8335524319999993E-2</v>
      </c>
      <c r="AF217" s="7">
        <f t="shared" si="102"/>
        <v>6.8442272658219019E-2</v>
      </c>
      <c r="AG217" s="42">
        <f t="shared" si="103"/>
        <v>2.4402211331865889E-6</v>
      </c>
      <c r="AH217" s="5"/>
      <c r="AI217">
        <v>2000</v>
      </c>
      <c r="AJ217" t="s">
        <v>146</v>
      </c>
      <c r="AK217" s="30">
        <v>489.1</v>
      </c>
      <c r="AL217">
        <v>3050</v>
      </c>
      <c r="AM217" s="5">
        <f t="shared" si="105"/>
        <v>3058.958501438688</v>
      </c>
      <c r="AN217" s="5">
        <f t="shared" si="104"/>
        <v>8.6272236524563593E-6</v>
      </c>
      <c r="AP217"/>
      <c r="BA217"/>
      <c r="BB217" s="5"/>
      <c r="BE217" s="48"/>
      <c r="BI217" s="48"/>
      <c r="BM217" s="48"/>
      <c r="BQ217" s="48"/>
    </row>
    <row r="218" spans="1:69" x14ac:dyDescent="0.25">
      <c r="A218" s="1">
        <v>81</v>
      </c>
      <c r="B218" s="7">
        <f t="shared" si="106"/>
        <v>4.7202060668393192E-2</v>
      </c>
      <c r="C218" s="32">
        <v>24.470176052755995</v>
      </c>
      <c r="D218" s="2">
        <f t="shared" si="107"/>
        <v>0.02</v>
      </c>
      <c r="E218" s="47">
        <f t="shared" si="108"/>
        <v>24.488660643641783</v>
      </c>
      <c r="F218" s="2">
        <f>C218-E218</f>
        <v>-1.8484590885787355E-2</v>
      </c>
      <c r="G218" s="2">
        <f>ABS(F218)</f>
        <v>1.8484590885787355E-2</v>
      </c>
      <c r="H218" s="2">
        <f>F218/D218</f>
        <v>-0.92422954428936777</v>
      </c>
      <c r="I218" s="5">
        <f>F218/C218</f>
        <v>-7.5539263983781177E-4</v>
      </c>
      <c r="J218" s="5">
        <f>ABS(I218)</f>
        <v>7.5539263983781177E-4</v>
      </c>
      <c r="K218" s="6">
        <f>B218-Props(A218,C218,-1,$B$7:$B$36)</f>
        <v>-1.0679772800603442</v>
      </c>
      <c r="Y218" s="29"/>
      <c r="AB218">
        <v>1970</v>
      </c>
      <c r="AC218" t="s">
        <v>135</v>
      </c>
      <c r="AD218" s="32">
        <v>83.754300000000001</v>
      </c>
      <c r="AE218" s="7">
        <v>6.833819076E-2</v>
      </c>
      <c r="AF218" s="7">
        <f t="shared" si="102"/>
        <v>6.8442272658219019E-2</v>
      </c>
      <c r="AG218" s="42">
        <f t="shared" si="103"/>
        <v>2.3196553062693432E-6</v>
      </c>
      <c r="AH218" s="5"/>
      <c r="AI218">
        <v>2000</v>
      </c>
      <c r="AJ218" t="s">
        <v>146</v>
      </c>
      <c r="AK218" s="30">
        <v>500.2</v>
      </c>
      <c r="AL218">
        <v>3250</v>
      </c>
      <c r="AM218" s="5">
        <f t="shared" si="105"/>
        <v>3174.1378060026127</v>
      </c>
      <c r="AN218" s="5">
        <f t="shared" si="104"/>
        <v>5.4485893283760703E-4</v>
      </c>
      <c r="AP218"/>
      <c r="BA218"/>
      <c r="BB218" s="5"/>
      <c r="BE218" s="48"/>
      <c r="BI218" s="48"/>
      <c r="BM218" s="48"/>
      <c r="BQ218" s="48"/>
    </row>
    <row r="219" spans="1:69" x14ac:dyDescent="0.25">
      <c r="C219" s="3"/>
      <c r="E219" s="47"/>
      <c r="F219" s="2"/>
      <c r="G219" s="2"/>
      <c r="H219" s="2"/>
      <c r="I219" s="54">
        <f>AVERAGE(J214:J218)</f>
        <v>1.2871642497169025E-3</v>
      </c>
      <c r="J219" s="46" t="s">
        <v>128</v>
      </c>
      <c r="Y219" s="29"/>
      <c r="AB219">
        <v>1970</v>
      </c>
      <c r="AC219" t="s">
        <v>135</v>
      </c>
      <c r="AD219" s="32">
        <v>83.755300000000005</v>
      </c>
      <c r="AE219" s="7">
        <v>6.8343523640000001E-2</v>
      </c>
      <c r="AF219" s="7">
        <f t="shared" si="102"/>
        <v>6.845096551750289E-2</v>
      </c>
      <c r="AG219" s="42">
        <f t="shared" si="103"/>
        <v>2.4714535079898668E-6</v>
      </c>
      <c r="AH219" s="5"/>
      <c r="AI219">
        <v>2000</v>
      </c>
      <c r="AJ219" t="s">
        <v>146</v>
      </c>
      <c r="AK219" s="30">
        <v>506</v>
      </c>
      <c r="AL219">
        <v>3230</v>
      </c>
      <c r="AM219" s="5">
        <f t="shared" si="105"/>
        <v>3234.987581821993</v>
      </c>
      <c r="AN219" s="5">
        <f t="shared" si="104"/>
        <v>2.38437753942575E-6</v>
      </c>
      <c r="AP219"/>
      <c r="BA219"/>
      <c r="BB219" s="5"/>
      <c r="BE219" s="48"/>
      <c r="BI219" s="48"/>
      <c r="BM219" s="48"/>
      <c r="BQ219" s="48"/>
    </row>
    <row r="220" spans="1:69" x14ac:dyDescent="0.25">
      <c r="C220" s="3"/>
      <c r="E220" s="47"/>
      <c r="F220" s="2"/>
      <c r="G220" s="2"/>
      <c r="H220" s="2"/>
      <c r="I220" s="54">
        <f>AVERAGE(I214:I218)</f>
        <v>7.5841702351934072E-4</v>
      </c>
      <c r="J220" s="46" t="s">
        <v>129</v>
      </c>
      <c r="Y220" s="29"/>
      <c r="AB220">
        <v>1970</v>
      </c>
      <c r="AC220" t="s">
        <v>135</v>
      </c>
      <c r="AD220" s="32">
        <v>83.755300000000005</v>
      </c>
      <c r="AE220" s="7">
        <v>6.834752329999999E-2</v>
      </c>
      <c r="AF220" s="7">
        <f t="shared" si="102"/>
        <v>6.845096551750289E-2</v>
      </c>
      <c r="AG220" s="42">
        <f t="shared" si="103"/>
        <v>2.2906043469138681E-6</v>
      </c>
      <c r="AH220" s="5"/>
      <c r="AI220">
        <v>2000</v>
      </c>
      <c r="AJ220" t="s">
        <v>146</v>
      </c>
      <c r="AK220" s="30">
        <v>514.29999999999995</v>
      </c>
      <c r="AL220">
        <v>3320</v>
      </c>
      <c r="AM220" s="5">
        <f t="shared" si="105"/>
        <v>3322.8608674332672</v>
      </c>
      <c r="AN220" s="5">
        <f t="shared" si="104"/>
        <v>7.4253905417413927E-7</v>
      </c>
      <c r="AP220"/>
      <c r="BA220"/>
      <c r="BB220" s="5"/>
      <c r="BE220" s="48"/>
      <c r="BI220" s="48"/>
      <c r="BM220" s="48"/>
      <c r="BQ220" s="48"/>
    </row>
    <row r="221" spans="1:69" x14ac:dyDescent="0.25">
      <c r="C221" s="3"/>
      <c r="E221" s="47"/>
      <c r="F221" s="2"/>
      <c r="G221" s="2"/>
      <c r="H221" s="2"/>
      <c r="I221" s="35">
        <f>SUMSQ(H214:H218)/COUNT(H214:H218)</f>
        <v>2.7981341277712048</v>
      </c>
      <c r="J221" s="46" t="s">
        <v>131</v>
      </c>
      <c r="Y221" s="29"/>
      <c r="AB221">
        <v>1970</v>
      </c>
      <c r="AC221" t="s">
        <v>135</v>
      </c>
      <c r="AD221" s="32">
        <v>83.755300000000005</v>
      </c>
      <c r="AE221" s="7">
        <v>6.8348856520000001E-2</v>
      </c>
      <c r="AF221" s="7">
        <f t="shared" si="102"/>
        <v>6.845096551750289E-2</v>
      </c>
      <c r="AG221" s="42">
        <f t="shared" si="103"/>
        <v>2.2318526490620873E-6</v>
      </c>
      <c r="AH221" s="5"/>
      <c r="AI221">
        <v>2000</v>
      </c>
      <c r="AJ221" t="s">
        <v>146</v>
      </c>
      <c r="AK221" s="30">
        <v>532</v>
      </c>
      <c r="AL221">
        <v>3540</v>
      </c>
      <c r="AM221" s="5">
        <f t="shared" si="105"/>
        <v>3513.380116075627</v>
      </c>
      <c r="AN221" s="5">
        <f t="shared" si="104"/>
        <v>5.6546508039443533E-5</v>
      </c>
      <c r="AP221"/>
      <c r="BA221"/>
      <c r="BB221" s="5"/>
      <c r="BE221" s="48"/>
      <c r="BI221" s="48"/>
      <c r="BM221" s="48"/>
      <c r="BQ221" s="48"/>
    </row>
    <row r="222" spans="1:69" x14ac:dyDescent="0.25">
      <c r="C222" s="3"/>
      <c r="E222" s="47"/>
      <c r="F222" s="2"/>
      <c r="G222" s="2"/>
      <c r="H222" s="2"/>
      <c r="I222" s="35"/>
      <c r="J222" s="46"/>
      <c r="Y222" s="29"/>
      <c r="AB222">
        <v>1970</v>
      </c>
      <c r="AC222" t="s">
        <v>148</v>
      </c>
      <c r="AD222" s="32">
        <v>25.509499999999999</v>
      </c>
      <c r="AE222" s="7">
        <v>3.0664060000000002E-10</v>
      </c>
      <c r="AF222" s="7">
        <f t="shared" si="102"/>
        <v>1.3079092001605018E-10</v>
      </c>
      <c r="AG222" s="42">
        <f t="shared" si="103"/>
        <v>0.32886969275206956</v>
      </c>
      <c r="AH222" s="5"/>
      <c r="AI222">
        <v>2000</v>
      </c>
      <c r="AJ222" t="s">
        <v>146</v>
      </c>
      <c r="AK222" s="30">
        <v>538.6</v>
      </c>
      <c r="AL222">
        <v>3640</v>
      </c>
      <c r="AM222" s="5">
        <f t="shared" si="105"/>
        <v>3585.5108907501949</v>
      </c>
      <c r="AN222" s="5">
        <f t="shared" si="104"/>
        <v>2.2408699333090773E-4</v>
      </c>
      <c r="AP222"/>
      <c r="BA222"/>
      <c r="BB222" s="5"/>
      <c r="BE222" s="48"/>
      <c r="BI222" s="48"/>
      <c r="BM222" s="48"/>
      <c r="BQ222" s="48"/>
    </row>
    <row r="223" spans="1:69" ht="15.75" x14ac:dyDescent="0.25">
      <c r="A223" s="37" t="s">
        <v>149</v>
      </c>
      <c r="C223" s="1" t="s">
        <v>116</v>
      </c>
      <c r="E223" s="47"/>
      <c r="Y223" s="29"/>
      <c r="AB223">
        <v>1970</v>
      </c>
      <c r="AC223" t="s">
        <v>148</v>
      </c>
      <c r="AD223" s="32">
        <v>26.0656</v>
      </c>
      <c r="AE223" s="7">
        <v>3.5996940000000001E-10</v>
      </c>
      <c r="AF223" s="7">
        <f t="shared" si="102"/>
        <v>1.8386748226413802E-10</v>
      </c>
      <c r="AG223" s="42">
        <f t="shared" si="103"/>
        <v>0.23932992378881365</v>
      </c>
      <c r="AH223" s="5"/>
      <c r="AI223">
        <v>2000</v>
      </c>
      <c r="AJ223" t="s">
        <v>146</v>
      </c>
      <c r="AK223">
        <v>538.70000000000005</v>
      </c>
      <c r="AL223">
        <v>3640</v>
      </c>
      <c r="AM223" s="5">
        <f t="shared" si="105"/>
        <v>3586.6083335780331</v>
      </c>
      <c r="AN223" s="5">
        <f t="shared" si="104"/>
        <v>2.1515140406612918E-4</v>
      </c>
      <c r="AP223"/>
      <c r="BA223"/>
      <c r="BB223" s="5"/>
      <c r="BE223" s="48"/>
      <c r="BI223" s="48"/>
      <c r="BM223" s="48"/>
      <c r="BQ223" s="48"/>
    </row>
    <row r="224" spans="1:69" x14ac:dyDescent="0.25">
      <c r="A224" s="1" t="s">
        <v>117</v>
      </c>
      <c r="B224" s="3" t="s">
        <v>40</v>
      </c>
      <c r="C224" s="1" t="s">
        <v>118</v>
      </c>
      <c r="D224" s="4" t="s">
        <v>119</v>
      </c>
      <c r="E224" s="47" t="s">
        <v>120</v>
      </c>
      <c r="F224" s="8" t="s">
        <v>121</v>
      </c>
      <c r="G224" s="4" t="s">
        <v>122</v>
      </c>
      <c r="H224" s="8" t="s">
        <v>123</v>
      </c>
      <c r="I224" s="28" t="s">
        <v>124</v>
      </c>
      <c r="J224" s="28" t="s">
        <v>125</v>
      </c>
      <c r="K224" s="1" t="s">
        <v>126</v>
      </c>
      <c r="Y224" s="29"/>
      <c r="AB224">
        <v>1970</v>
      </c>
      <c r="AC224" t="s">
        <v>148</v>
      </c>
      <c r="AD224" s="32">
        <v>27.5258</v>
      </c>
      <c r="AE224" s="7">
        <v>4.5329480000000002E-10</v>
      </c>
      <c r="AF224" s="7">
        <f t="shared" si="102"/>
        <v>4.4245154455545919E-10</v>
      </c>
      <c r="AG224" s="42">
        <f t="shared" si="103"/>
        <v>5.7221324190498825E-4</v>
      </c>
      <c r="AH224" s="5"/>
      <c r="AI224">
        <v>2000</v>
      </c>
      <c r="AJ224" t="s">
        <v>146</v>
      </c>
      <c r="AK224">
        <v>555.70000000000005</v>
      </c>
      <c r="AL224">
        <v>3840</v>
      </c>
      <c r="AM224" s="5">
        <f t="shared" si="105"/>
        <v>3775.1487700220823</v>
      </c>
      <c r="AN224" s="5">
        <f t="shared" si="104"/>
        <v>2.8521606646381088E-4</v>
      </c>
      <c r="AP224"/>
      <c r="BA224"/>
      <c r="BB224" s="5"/>
      <c r="BE224" s="48"/>
      <c r="BI224" s="48"/>
      <c r="BM224" s="48"/>
      <c r="BQ224" s="48"/>
    </row>
    <row r="225" spans="1:69" x14ac:dyDescent="0.25">
      <c r="A225">
        <v>94.739500000000007</v>
      </c>
      <c r="B225">
        <v>44.227991500000002</v>
      </c>
      <c r="C225">
        <v>24.34</v>
      </c>
      <c r="D225" s="2">
        <f t="shared" ref="D225:D232" si="109">0.02</f>
        <v>0.02</v>
      </c>
      <c r="E225" s="47">
        <f>Props(A225,B225,1,$B$7:$B$36)</f>
        <v>24.402681362367595</v>
      </c>
      <c r="F225" s="2">
        <f>C225-E225</f>
        <v>-6.2681362367595028E-2</v>
      </c>
      <c r="G225" s="2">
        <f>ABS(F225)</f>
        <v>6.2681362367595028E-2</v>
      </c>
      <c r="H225" s="2">
        <f>F225/D225</f>
        <v>-3.1340681183797514</v>
      </c>
      <c r="I225" s="5">
        <f>F225/C225</f>
        <v>-2.5752408532290481E-3</v>
      </c>
      <c r="J225" s="5">
        <f>ABS(I225)</f>
        <v>2.5752408532290481E-3</v>
      </c>
      <c r="K225" s="6">
        <f t="shared" ref="K225:K231" si="110">B225-Props(A225,C225,-1,$B$7:$B$36)</f>
        <v>-3.8840756503960776</v>
      </c>
      <c r="Y225" s="29"/>
      <c r="AB225">
        <v>1970</v>
      </c>
      <c r="AC225" t="s">
        <v>148</v>
      </c>
      <c r="AD225" s="32">
        <v>27.601800000000001</v>
      </c>
      <c r="AE225" s="7">
        <v>4.6662699999999994E-10</v>
      </c>
      <c r="AF225" s="7">
        <f t="shared" si="102"/>
        <v>4.6284562740113121E-10</v>
      </c>
      <c r="AG225" s="42">
        <f t="shared" si="103"/>
        <v>6.5668820665503729E-5</v>
      </c>
      <c r="AH225" s="5"/>
      <c r="AI225">
        <v>2000</v>
      </c>
      <c r="AJ225" t="s">
        <v>146</v>
      </c>
      <c r="AK225">
        <v>555.79999999999995</v>
      </c>
      <c r="AL225">
        <v>3820</v>
      </c>
      <c r="AM225" s="5">
        <f t="shared" si="105"/>
        <v>3776.2694499759382</v>
      </c>
      <c r="AN225" s="5">
        <f t="shared" si="104"/>
        <v>1.3105184927818405E-4</v>
      </c>
      <c r="AP225"/>
      <c r="BA225"/>
      <c r="BB225" s="5"/>
      <c r="BE225" s="48"/>
      <c r="BI225" s="48"/>
      <c r="BM225" s="48"/>
      <c r="BQ225" s="48"/>
    </row>
    <row r="226" spans="1:69" x14ac:dyDescent="0.25">
      <c r="A226">
        <v>108.1309</v>
      </c>
      <c r="B226">
        <v>103.0678915</v>
      </c>
      <c r="C226">
        <v>24.02</v>
      </c>
      <c r="D226" s="2">
        <f t="shared" si="109"/>
        <v>0.02</v>
      </c>
      <c r="E226" s="47">
        <f>Props(A226,B226,1,$B$7:$B$36)</f>
        <v>24.084257668218701</v>
      </c>
      <c r="F226" s="2">
        <f t="shared" ref="F226:F228" si="111">C226-E226</f>
        <v>-6.4257668218701269E-2</v>
      </c>
      <c r="G226" s="2">
        <f t="shared" ref="G226:G228" si="112">ABS(F226)</f>
        <v>6.4257668218701269E-2</v>
      </c>
      <c r="H226" s="2">
        <f t="shared" ref="H226:H228" si="113">F226/D226</f>
        <v>-3.2128834109350635</v>
      </c>
      <c r="I226" s="5">
        <f t="shared" ref="I226:I228" si="114">F226/C226</f>
        <v>-2.6751735311699113E-3</v>
      </c>
      <c r="J226" s="5">
        <f t="shared" ref="J226:J228" si="115">ABS(I226)</f>
        <v>2.6751735311699113E-3</v>
      </c>
      <c r="K226" s="6">
        <f t="shared" si="110"/>
        <v>-4.6475528438365927</v>
      </c>
      <c r="Y226" s="29"/>
      <c r="AB226">
        <v>1970</v>
      </c>
      <c r="AC226" t="s">
        <v>148</v>
      </c>
      <c r="AD226" s="32">
        <v>29.100100000000001</v>
      </c>
      <c r="AE226" s="7">
        <v>6.6661000000000004E-10</v>
      </c>
      <c r="AF226" s="7">
        <f t="shared" si="102"/>
        <v>1.1109119766760247E-9</v>
      </c>
      <c r="AG226" s="42">
        <f t="shared" si="103"/>
        <v>0.44423507132852869</v>
      </c>
      <c r="AH226" s="5"/>
      <c r="AI226">
        <v>2000</v>
      </c>
      <c r="AJ226" t="s">
        <v>146</v>
      </c>
      <c r="AK226">
        <v>564.4</v>
      </c>
      <c r="AL226">
        <v>3940</v>
      </c>
      <c r="AM226" s="5">
        <f t="shared" si="105"/>
        <v>3873.156289097893</v>
      </c>
      <c r="AN226" s="5">
        <f t="shared" si="104"/>
        <v>2.8782509773277176E-4</v>
      </c>
      <c r="AP226"/>
      <c r="BA226"/>
      <c r="BB226" s="5"/>
      <c r="BE226" s="48"/>
      <c r="BI226" s="48"/>
      <c r="BM226" s="48"/>
      <c r="BQ226" s="48"/>
    </row>
    <row r="227" spans="1:69" x14ac:dyDescent="0.25">
      <c r="A227">
        <v>120.86199999999999</v>
      </c>
      <c r="B227">
        <v>164.163321</v>
      </c>
      <c r="C227">
        <v>23.65</v>
      </c>
      <c r="D227" s="2">
        <f t="shared" si="109"/>
        <v>0.02</v>
      </c>
      <c r="E227" s="47">
        <f t="shared" ref="E227:E228" si="116">Props(A227,B227,1,$B$7:$B$36)</f>
        <v>23.754887874714139</v>
      </c>
      <c r="F227" s="2">
        <f t="shared" si="111"/>
        <v>-0.10488787471414085</v>
      </c>
      <c r="G227" s="2">
        <f t="shared" si="112"/>
        <v>0.10488787471414085</v>
      </c>
      <c r="H227" s="2">
        <f t="shared" si="113"/>
        <v>-5.2443937357070425</v>
      </c>
      <c r="I227" s="5">
        <f t="shared" si="114"/>
        <v>-4.4350052733251946E-3</v>
      </c>
      <c r="J227" s="5">
        <f t="shared" si="115"/>
        <v>4.4350052733251946E-3</v>
      </c>
      <c r="K227" s="6">
        <f t="shared" si="110"/>
        <v>-8.8471900012975198</v>
      </c>
      <c r="Y227" s="29"/>
      <c r="AB227">
        <v>1970</v>
      </c>
      <c r="AC227" t="s">
        <v>148</v>
      </c>
      <c r="AD227" s="32">
        <v>30.401299999999999</v>
      </c>
      <c r="AE227" s="7">
        <v>1.1599013999999999E-9</v>
      </c>
      <c r="AF227" s="7">
        <f t="shared" si="102"/>
        <v>2.3300228673902563E-9</v>
      </c>
      <c r="AG227" s="42">
        <f t="shared" si="103"/>
        <v>1.0176999401383735</v>
      </c>
      <c r="AH227" s="5"/>
      <c r="AI227">
        <v>2000</v>
      </c>
      <c r="AJ227" t="s">
        <v>146</v>
      </c>
      <c r="AK227">
        <v>577.20000000000005</v>
      </c>
      <c r="AL227">
        <v>4120</v>
      </c>
      <c r="AM227" s="5">
        <f t="shared" si="105"/>
        <v>4019.2211009437647</v>
      </c>
      <c r="AN227" s="5">
        <f t="shared" si="104"/>
        <v>5.9833552260974581E-4</v>
      </c>
      <c r="AP227"/>
      <c r="BA227"/>
      <c r="BB227" s="5"/>
      <c r="BE227" s="48"/>
      <c r="BI227" s="48"/>
      <c r="BM227" s="48"/>
      <c r="BQ227" s="48"/>
    </row>
    <row r="228" spans="1:69" x14ac:dyDescent="0.25">
      <c r="A228">
        <v>140.89330000000001</v>
      </c>
      <c r="B228">
        <v>265.56408199999998</v>
      </c>
      <c r="C228">
        <v>23.04</v>
      </c>
      <c r="D228" s="2">
        <f t="shared" si="109"/>
        <v>0.02</v>
      </c>
      <c r="E228" s="47">
        <f t="shared" si="116"/>
        <v>23.260890089383441</v>
      </c>
      <c r="F228" s="2">
        <f t="shared" si="111"/>
        <v>-0.22089008938344179</v>
      </c>
      <c r="G228" s="2">
        <f t="shared" si="112"/>
        <v>0.22089008938344179</v>
      </c>
      <c r="H228" s="2">
        <f t="shared" si="113"/>
        <v>-11.04450446917209</v>
      </c>
      <c r="I228" s="5">
        <f t="shared" si="114"/>
        <v>-9.587243462822994E-3</v>
      </c>
      <c r="J228" s="5">
        <f t="shared" si="115"/>
        <v>9.587243462822994E-3</v>
      </c>
      <c r="K228" s="6">
        <f t="shared" si="110"/>
        <v>-23.260968193046722</v>
      </c>
      <c r="Y228" s="29"/>
      <c r="AB228">
        <v>1970</v>
      </c>
      <c r="AC228" t="s">
        <v>148</v>
      </c>
      <c r="AD228" s="32">
        <v>32.147500000000001</v>
      </c>
      <c r="AE228" s="7">
        <v>1.9998299999999997E-9</v>
      </c>
      <c r="AF228" s="7">
        <f t="shared" si="102"/>
        <v>6.1198250120004361E-9</v>
      </c>
      <c r="AG228" s="42">
        <f t="shared" si="103"/>
        <v>4.2443112269705567</v>
      </c>
      <c r="AH228" s="5"/>
      <c r="AI228">
        <v>2000</v>
      </c>
      <c r="AJ228" t="s">
        <v>146</v>
      </c>
      <c r="AK228">
        <v>578.4</v>
      </c>
      <c r="AL228">
        <v>4100</v>
      </c>
      <c r="AM228" s="5">
        <f t="shared" si="105"/>
        <v>4033.0288243400219</v>
      </c>
      <c r="AN228" s="5">
        <f t="shared" si="104"/>
        <v>2.6681370429980069E-4</v>
      </c>
      <c r="AP228"/>
      <c r="BA228"/>
      <c r="BB228" s="5"/>
      <c r="BE228" s="48"/>
      <c r="BI228" s="48"/>
      <c r="BM228" s="48"/>
      <c r="BQ228" s="48"/>
    </row>
    <row r="229" spans="1:69" x14ac:dyDescent="0.25">
      <c r="A229">
        <v>160.41380000000001</v>
      </c>
      <c r="B229">
        <v>373.1430325</v>
      </c>
      <c r="C229">
        <v>22.54</v>
      </c>
      <c r="D229" s="2">
        <f t="shared" si="109"/>
        <v>0.02</v>
      </c>
      <c r="E229" s="47">
        <f>Props(A229,B229,1,$B$7:$B$36)</f>
        <v>22.783527900433853</v>
      </c>
      <c r="F229" s="2">
        <f>C229-E229</f>
        <v>-0.24352790043385397</v>
      </c>
      <c r="G229" s="2">
        <f>ABS(F229)</f>
        <v>0.24352790043385397</v>
      </c>
      <c r="H229" s="2">
        <f>F229/D229</f>
        <v>-12.176395021692699</v>
      </c>
      <c r="I229" s="5">
        <f>F229/C229</f>
        <v>-1.0804254677633273E-2</v>
      </c>
      <c r="J229" s="5">
        <f>ABS(I229)</f>
        <v>1.0804254677633273E-2</v>
      </c>
      <c r="K229" s="6">
        <f t="shared" si="110"/>
        <v>-30.762279381551366</v>
      </c>
      <c r="Y229" s="29"/>
      <c r="AB229">
        <v>1970</v>
      </c>
      <c r="AC229" t="s">
        <v>148</v>
      </c>
      <c r="AD229" s="32">
        <v>33.931800000000003</v>
      </c>
      <c r="AE229" s="7">
        <v>4.5329479999999999E-9</v>
      </c>
      <c r="AF229" s="7">
        <f t="shared" si="102"/>
        <v>1.5881751471985618E-8</v>
      </c>
      <c r="AG229" s="42">
        <f t="shared" si="103"/>
        <v>6.2681398367752497</v>
      </c>
      <c r="AH229" s="5"/>
      <c r="AI229">
        <v>2000</v>
      </c>
      <c r="AJ229" t="s">
        <v>146</v>
      </c>
      <c r="AK229">
        <v>586.20000000000005</v>
      </c>
      <c r="AL229">
        <v>4160</v>
      </c>
      <c r="AM229" s="5">
        <f t="shared" si="105"/>
        <v>4123.2559990023947</v>
      </c>
      <c r="AN229" s="5">
        <f t="shared" si="104"/>
        <v>7.8016457638684658E-5</v>
      </c>
      <c r="AP229"/>
      <c r="BA229"/>
      <c r="BB229" s="5"/>
      <c r="BE229" s="48"/>
      <c r="BI229" s="48"/>
      <c r="BM229" s="48"/>
      <c r="BQ229" s="48"/>
    </row>
    <row r="230" spans="1:69" x14ac:dyDescent="0.25">
      <c r="A230">
        <v>180.1635</v>
      </c>
      <c r="B230">
        <v>490.23443350000002</v>
      </c>
      <c r="C230">
        <v>22.08</v>
      </c>
      <c r="D230" s="2">
        <f t="shared" si="109"/>
        <v>0.02</v>
      </c>
      <c r="E230" s="47">
        <f>Props(A230,B230,1,$B$7:$B$36)</f>
        <v>22.315292979645285</v>
      </c>
      <c r="F230" s="2">
        <f t="shared" ref="F230:F231" si="117">C230-E230</f>
        <v>-0.23529297964528695</v>
      </c>
      <c r="G230" s="2">
        <f t="shared" ref="G230:G231" si="118">ABS(F230)</f>
        <v>0.23529297964528695</v>
      </c>
      <c r="H230" s="2">
        <f t="shared" ref="H230:H231" si="119">F230/D230</f>
        <v>-11.764648982264347</v>
      </c>
      <c r="I230" s="5">
        <f t="shared" ref="I230:I231" si="120">F230/C230</f>
        <v>-1.0656384947703214E-2</v>
      </c>
      <c r="J230" s="5">
        <f t="shared" ref="J230:J231" si="121">ABS(I230)</f>
        <v>1.0656384947703214E-2</v>
      </c>
      <c r="K230" s="6">
        <f t="shared" si="110"/>
        <v>-34.965248425089953</v>
      </c>
      <c r="Y230" s="29"/>
      <c r="AB230">
        <v>1970</v>
      </c>
      <c r="AC230" t="s">
        <v>148</v>
      </c>
      <c r="AD230" s="32">
        <v>34.978999999999999</v>
      </c>
      <c r="AE230" s="7">
        <v>9.3325399999999989E-9</v>
      </c>
      <c r="AF230" s="7">
        <f t="shared" si="102"/>
        <v>2.737133197734001E-8</v>
      </c>
      <c r="AG230" s="42">
        <f t="shared" si="103"/>
        <v>3.7360715133474649</v>
      </c>
      <c r="AH230" s="5"/>
      <c r="AI230">
        <v>2000</v>
      </c>
      <c r="AJ230" t="s">
        <v>146</v>
      </c>
      <c r="AK230">
        <v>589</v>
      </c>
      <c r="AL230">
        <v>4290</v>
      </c>
      <c r="AM230" s="5">
        <f t="shared" si="105"/>
        <v>4155.8469013936365</v>
      </c>
      <c r="AN230" s="5">
        <f t="shared" si="104"/>
        <v>9.7788285575978683E-4</v>
      </c>
      <c r="AP230"/>
      <c r="BA230"/>
      <c r="BB230" s="5"/>
      <c r="BE230" s="48"/>
      <c r="BI230" s="48"/>
      <c r="BM230" s="48"/>
      <c r="BQ230" s="48"/>
    </row>
    <row r="231" spans="1:69" x14ac:dyDescent="0.25">
      <c r="A231">
        <v>180.21350000000001</v>
      </c>
      <c r="B231">
        <v>490.62669950000003</v>
      </c>
      <c r="C231">
        <v>22.11</v>
      </c>
      <c r="D231" s="2">
        <f t="shared" si="109"/>
        <v>0.02</v>
      </c>
      <c r="E231" s="47">
        <f t="shared" ref="E231" si="122">Props(A231,B231,1,$B$7:$B$36)</f>
        <v>22.313534064399288</v>
      </c>
      <c r="F231" s="2">
        <f t="shared" si="117"/>
        <v>-0.20353406439928889</v>
      </c>
      <c r="G231" s="2">
        <f t="shared" si="118"/>
        <v>0.20353406439928889</v>
      </c>
      <c r="H231" s="2">
        <f t="shared" si="119"/>
        <v>-10.176703219964445</v>
      </c>
      <c r="I231" s="5">
        <f t="shared" si="120"/>
        <v>-9.2055207778963775E-3</v>
      </c>
      <c r="J231" s="5">
        <f t="shared" si="121"/>
        <v>9.2055207778963775E-3</v>
      </c>
      <c r="K231" s="6">
        <f t="shared" si="110"/>
        <v>-30.121999928476441</v>
      </c>
      <c r="Y231" s="29"/>
      <c r="AB231">
        <v>1970</v>
      </c>
      <c r="AC231" t="s">
        <v>148</v>
      </c>
      <c r="AD231" s="32">
        <v>36.805300000000003</v>
      </c>
      <c r="AE231" s="7">
        <v>2.9330839999999998E-8</v>
      </c>
      <c r="AF231" s="7">
        <f t="shared" si="102"/>
        <v>6.8853949797816656E-8</v>
      </c>
      <c r="AG231" s="42">
        <f t="shared" si="103"/>
        <v>1.8157381397426877</v>
      </c>
      <c r="AH231" s="5"/>
      <c r="AI231">
        <v>2000</v>
      </c>
      <c r="AJ231" t="s">
        <v>146</v>
      </c>
      <c r="AK231">
        <v>589.5</v>
      </c>
      <c r="AL231">
        <v>4230</v>
      </c>
      <c r="AM231" s="5">
        <f t="shared" si="105"/>
        <v>4161.6779162862049</v>
      </c>
      <c r="AN231" s="5">
        <f t="shared" si="104"/>
        <v>2.6088041195081998E-4</v>
      </c>
      <c r="AP231"/>
      <c r="BA231"/>
      <c r="BB231" s="5"/>
      <c r="BE231" s="48"/>
      <c r="BI231" s="48"/>
      <c r="BM231" s="48"/>
      <c r="BQ231" s="48"/>
    </row>
    <row r="232" spans="1:69" x14ac:dyDescent="0.25">
      <c r="A232">
        <v>201.3322</v>
      </c>
      <c r="B232">
        <v>621.25127750000001</v>
      </c>
      <c r="C232">
        <v>21.69</v>
      </c>
      <c r="D232" s="2">
        <f t="shared" si="109"/>
        <v>0.02</v>
      </c>
      <c r="E232" s="47">
        <f>Props(A232,B232,1,$B$7:$B$36)</f>
        <v>21.853544481085944</v>
      </c>
      <c r="F232" s="2">
        <f>C232-E232</f>
        <v>-0.16354448108594255</v>
      </c>
      <c r="G232" s="2">
        <f>ABS(F232)</f>
        <v>0.16354448108594255</v>
      </c>
      <c r="H232" s="2">
        <f>F232/D232</f>
        <v>-8.1772240542971275</v>
      </c>
      <c r="I232" s="5">
        <f>F232/C232</f>
        <v>-7.5400867259540127E-3</v>
      </c>
      <c r="J232" s="5">
        <f>ABS(I232)</f>
        <v>7.5400867259540127E-3</v>
      </c>
      <c r="K232" s="6">
        <f t="shared" ref="K232" si="123">B232-Props(A232,C232,-1,$B$7:$B$36)</f>
        <v>-28.063505499326993</v>
      </c>
      <c r="X232" s="34"/>
      <c r="Y232" s="29"/>
      <c r="AB232">
        <v>1970</v>
      </c>
      <c r="AC232" t="s">
        <v>148</v>
      </c>
      <c r="AD232" s="32">
        <v>38.709499999999998</v>
      </c>
      <c r="AE232" s="7">
        <v>1.0932403999999999E-7</v>
      </c>
      <c r="AF232" s="7">
        <f t="shared" si="102"/>
        <v>1.7383012426904918E-7</v>
      </c>
      <c r="AG232" s="42">
        <f t="shared" si="103"/>
        <v>0.34815289787278586</v>
      </c>
      <c r="AH232" s="5"/>
      <c r="AI232">
        <v>2000</v>
      </c>
      <c r="AJ232" t="s">
        <v>146</v>
      </c>
      <c r="AK232">
        <v>589.9</v>
      </c>
      <c r="AL232">
        <v>4320</v>
      </c>
      <c r="AM232" s="5">
        <f t="shared" si="105"/>
        <v>4166.345174213523</v>
      </c>
      <c r="AN232" s="5">
        <f t="shared" si="104"/>
        <v>1.2651001740115202E-3</v>
      </c>
      <c r="AP232"/>
      <c r="BA232"/>
      <c r="BB232" s="5"/>
      <c r="BE232" s="48"/>
      <c r="BI232" s="48"/>
      <c r="BM232" s="48"/>
      <c r="BQ232" s="48"/>
    </row>
    <row r="233" spans="1:69" x14ac:dyDescent="0.25">
      <c r="C233" s="3"/>
      <c r="E233" s="47"/>
      <c r="F233" s="2"/>
      <c r="G233" s="2"/>
      <c r="H233" s="2"/>
      <c r="I233" s="54">
        <f>AVERAGE(J225:J232)</f>
        <v>7.1848637812167533E-3</v>
      </c>
      <c r="J233" s="46" t="s">
        <v>128</v>
      </c>
      <c r="X233" s="34"/>
      <c r="Y233" s="29"/>
      <c r="AB233">
        <v>1970</v>
      </c>
      <c r="AC233" t="s">
        <v>148</v>
      </c>
      <c r="AD233" s="32">
        <v>41.874000000000002</v>
      </c>
      <c r="AE233" s="7">
        <v>5.066236E-7</v>
      </c>
      <c r="AF233" s="7">
        <f t="shared" si="102"/>
        <v>7.4853686508514387E-7</v>
      </c>
      <c r="AG233" s="42">
        <f t="shared" si="103"/>
        <v>0.22800718513566712</v>
      </c>
      <c r="AH233" s="5"/>
      <c r="AI233">
        <v>2000</v>
      </c>
      <c r="AJ233" t="s">
        <v>146</v>
      </c>
      <c r="AK233">
        <v>601.6</v>
      </c>
      <c r="AL233">
        <v>4350</v>
      </c>
      <c r="AM233" s="5">
        <f t="shared" si="105"/>
        <v>4303.8243633041338</v>
      </c>
      <c r="AN233" s="5">
        <f t="shared" si="104"/>
        <v>1.1268011226152049E-4</v>
      </c>
      <c r="AP233"/>
      <c r="BA233"/>
      <c r="BB233" s="5"/>
      <c r="BE233" s="48"/>
      <c r="BI233" s="48"/>
      <c r="BM233" s="48"/>
      <c r="BQ233" s="48"/>
    </row>
    <row r="234" spans="1:69" x14ac:dyDescent="0.25">
      <c r="C234" s="3"/>
      <c r="E234" s="47"/>
      <c r="F234" s="2"/>
      <c r="G234" s="2"/>
      <c r="H234" s="2"/>
      <c r="I234" s="54">
        <f>AVERAGE(I225:I232)</f>
        <v>-7.1848637812167533E-3</v>
      </c>
      <c r="J234" s="46" t="s">
        <v>129</v>
      </c>
      <c r="X234" s="34"/>
      <c r="Y234" s="29"/>
      <c r="AB234">
        <v>1970</v>
      </c>
      <c r="AC234" t="s">
        <v>148</v>
      </c>
      <c r="AD234" s="32">
        <v>42.772100000000002</v>
      </c>
      <c r="AE234" s="7">
        <v>7.9993199999999999E-7</v>
      </c>
      <c r="AF234" s="7">
        <f t="shared" si="102"/>
        <v>1.1130531870853747E-6</v>
      </c>
      <c r="AG234" s="42">
        <f t="shared" si="103"/>
        <v>0.15322116805678765</v>
      </c>
      <c r="AH234" s="5"/>
      <c r="AI234">
        <v>2000</v>
      </c>
      <c r="AJ234" t="s">
        <v>146</v>
      </c>
      <c r="AK234">
        <v>612.79999999999995</v>
      </c>
      <c r="AL234">
        <v>4500</v>
      </c>
      <c r="AM234" s="5">
        <f t="shared" si="105"/>
        <v>4437.1710219355646</v>
      </c>
      <c r="AN234" s="5">
        <f t="shared" si="104"/>
        <v>1.9493730788253377E-4</v>
      </c>
      <c r="AP234"/>
      <c r="BA234"/>
      <c r="BB234" s="5"/>
      <c r="BE234" s="48"/>
      <c r="BI234" s="48"/>
      <c r="BM234" s="48"/>
      <c r="BQ234" s="48"/>
    </row>
    <row r="235" spans="1:69" x14ac:dyDescent="0.25">
      <c r="C235" s="3"/>
      <c r="E235" s="47"/>
      <c r="F235" s="2"/>
      <c r="G235" s="2"/>
      <c r="H235" s="2"/>
      <c r="I235" s="35">
        <f>SUMSQ(H225:H232)/COUNT(H225:H232)</f>
        <v>78.341698808649781</v>
      </c>
      <c r="J235" s="46" t="s">
        <v>131</v>
      </c>
      <c r="X235" s="34"/>
      <c r="Y235" s="29"/>
      <c r="AB235">
        <v>1970</v>
      </c>
      <c r="AC235" t="s">
        <v>148</v>
      </c>
      <c r="AD235" s="32">
        <v>43.163200000000003</v>
      </c>
      <c r="AE235" s="7">
        <v>9.9991499999999994E-7</v>
      </c>
      <c r="AF235" s="7">
        <f t="shared" si="102"/>
        <v>1.3197964488382815E-6</v>
      </c>
      <c r="AG235" s="42">
        <f t="shared" si="103"/>
        <v>0.10234153863302817</v>
      </c>
      <c r="AH235" s="5"/>
      <c r="AI235">
        <v>2000</v>
      </c>
      <c r="AJ235" t="s">
        <v>146</v>
      </c>
      <c r="AK235">
        <v>615.20000000000005</v>
      </c>
      <c r="AL235">
        <v>4530</v>
      </c>
      <c r="AM235" s="5">
        <f t="shared" si="105"/>
        <v>4465.9670777973888</v>
      </c>
      <c r="AN235" s="5">
        <f t="shared" si="104"/>
        <v>1.9980678848421156E-4</v>
      </c>
      <c r="AP235"/>
      <c r="BA235"/>
      <c r="BB235" s="5"/>
      <c r="BE235" s="48"/>
      <c r="BI235" s="48"/>
      <c r="BM235" s="48"/>
      <c r="BQ235" s="48"/>
    </row>
    <row r="236" spans="1:69" x14ac:dyDescent="0.25">
      <c r="E236" s="47"/>
      <c r="X236" s="34"/>
      <c r="Y236" s="29"/>
      <c r="AB236">
        <v>1970</v>
      </c>
      <c r="AC236" t="s">
        <v>148</v>
      </c>
      <c r="AD236" s="32">
        <v>44.018300000000004</v>
      </c>
      <c r="AE236" s="7">
        <v>1.4398776E-6</v>
      </c>
      <c r="AF236" s="7">
        <f t="shared" si="102"/>
        <v>1.9058692584552272E-6</v>
      </c>
      <c r="AG236" s="42">
        <f t="shared" si="103"/>
        <v>0.10473820681686526</v>
      </c>
      <c r="AH236" s="5"/>
      <c r="AI236">
        <v>2000</v>
      </c>
      <c r="AJ236" t="s">
        <v>146</v>
      </c>
      <c r="AK236">
        <v>616.1</v>
      </c>
      <c r="AL236">
        <v>4550</v>
      </c>
      <c r="AM236" s="5">
        <f t="shared" si="105"/>
        <v>4476.7857783550089</v>
      </c>
      <c r="AN236" s="5">
        <f t="shared" si="104"/>
        <v>2.5892149504078648E-4</v>
      </c>
      <c r="AP236"/>
      <c r="BA236"/>
      <c r="BB236" s="5"/>
      <c r="BE236" s="48"/>
      <c r="BI236" s="48"/>
      <c r="BM236" s="48"/>
      <c r="BQ236" s="48"/>
    </row>
    <row r="237" spans="1:69" ht="15.75" x14ac:dyDescent="0.25">
      <c r="A237" s="37" t="s">
        <v>150</v>
      </c>
      <c r="C237" s="1" t="s">
        <v>116</v>
      </c>
      <c r="E237" s="47"/>
      <c r="X237" s="34"/>
      <c r="Y237" s="29"/>
      <c r="AB237">
        <v>1970</v>
      </c>
      <c r="AC237" t="s">
        <v>148</v>
      </c>
      <c r="AD237" s="32">
        <v>44.810400000000001</v>
      </c>
      <c r="AE237" s="7">
        <v>2.1064876E-6</v>
      </c>
      <c r="AF237" s="7">
        <f t="shared" si="102"/>
        <v>2.6623259118477389E-6</v>
      </c>
      <c r="AG237" s="42">
        <f t="shared" si="103"/>
        <v>6.9627233805840683E-2</v>
      </c>
      <c r="AH237" s="5"/>
      <c r="AI237">
        <v>2000</v>
      </c>
      <c r="AJ237" t="s">
        <v>146</v>
      </c>
      <c r="AK237">
        <v>619.79999999999995</v>
      </c>
      <c r="AL237">
        <v>4670</v>
      </c>
      <c r="AM237" s="5">
        <f t="shared" si="105"/>
        <v>4521.3783004968182</v>
      </c>
      <c r="AN237" s="5">
        <f t="shared" si="104"/>
        <v>1.0128163072513554E-3</v>
      </c>
      <c r="AP237"/>
      <c r="BA237"/>
      <c r="BB237" s="5"/>
      <c r="BE237" s="48"/>
      <c r="BI237" s="48"/>
      <c r="BM237" s="48"/>
      <c r="BQ237" s="48"/>
    </row>
    <row r="238" spans="1:69" x14ac:dyDescent="0.25">
      <c r="A238" s="1" t="s">
        <v>117</v>
      </c>
      <c r="B238" s="3" t="s">
        <v>40</v>
      </c>
      <c r="C238" s="1" t="s">
        <v>118</v>
      </c>
      <c r="D238" s="4" t="s">
        <v>119</v>
      </c>
      <c r="E238" s="47" t="s">
        <v>120</v>
      </c>
      <c r="F238" s="8" t="s">
        <v>121</v>
      </c>
      <c r="G238" s="4" t="s">
        <v>122</v>
      </c>
      <c r="H238" s="8" t="s">
        <v>123</v>
      </c>
      <c r="I238" s="28" t="s">
        <v>124</v>
      </c>
      <c r="J238" s="28" t="s">
        <v>125</v>
      </c>
      <c r="K238" s="1" t="s">
        <v>126</v>
      </c>
      <c r="X238" s="34"/>
      <c r="Y238" s="29"/>
      <c r="AB238">
        <v>1970</v>
      </c>
      <c r="AC238" t="s">
        <v>148</v>
      </c>
      <c r="AD238" s="32">
        <v>45.4955</v>
      </c>
      <c r="AE238" s="7">
        <v>2.9064195999999998E-6</v>
      </c>
      <c r="AF238" s="7">
        <f t="shared" si="102"/>
        <v>3.5381152167263737E-6</v>
      </c>
      <c r="AG238" s="42">
        <f t="shared" si="103"/>
        <v>4.723882640589628E-2</v>
      </c>
      <c r="AH238" s="5"/>
      <c r="AI238">
        <v>2000</v>
      </c>
      <c r="AJ238" t="s">
        <v>146</v>
      </c>
      <c r="AK238">
        <v>642.70000000000005</v>
      </c>
      <c r="AL238">
        <v>4820</v>
      </c>
      <c r="AM238" s="5">
        <f t="shared" si="105"/>
        <v>4801.5086467898336</v>
      </c>
      <c r="AN238" s="5">
        <f t="shared" si="104"/>
        <v>1.4717814067557828E-5</v>
      </c>
      <c r="AP238"/>
      <c r="BA238"/>
      <c r="BB238" s="5"/>
      <c r="BE238" s="48"/>
      <c r="BI238" s="48"/>
      <c r="BM238" s="48"/>
      <c r="BQ238" s="48"/>
    </row>
    <row r="239" spans="1:69" x14ac:dyDescent="0.25">
      <c r="A239">
        <v>74.007199999999997</v>
      </c>
      <c r="B239" s="7">
        <f t="shared" ref="B239:B258" si="124">$Z$7*EXP($AC$5*(A239-$Z$6)*((A239-$AC$6)/$AC$7)^2)</f>
        <v>1.4959188407631432E-2</v>
      </c>
      <c r="C239">
        <v>24.15</v>
      </c>
      <c r="D239" s="2">
        <f t="shared" ref="D239:D258" si="125">0.02</f>
        <v>0.02</v>
      </c>
      <c r="E239" s="47">
        <f>Props(A239,B239,1,$B$7:$B$36)</f>
        <v>24.162525867035257</v>
      </c>
      <c r="F239" s="2">
        <f>C239-E239</f>
        <v>-1.2525867035257932E-2</v>
      </c>
      <c r="G239" s="2">
        <f>ABS(F239)</f>
        <v>1.2525867035257932E-2</v>
      </c>
      <c r="H239" s="2">
        <f>F239/D239</f>
        <v>-0.62629335176289658</v>
      </c>
      <c r="I239" s="5">
        <f>F239/C239</f>
        <v>-5.1866944245374457E-4</v>
      </c>
      <c r="J239" s="5">
        <f>ABS(I239)</f>
        <v>5.1866944245374457E-4</v>
      </c>
      <c r="K239" s="6">
        <f t="shared" ref="K239:K258" si="126">B239-Props(A239,C239,-1,$B$7:$B$36)</f>
        <v>-0.82714234415527255</v>
      </c>
      <c r="X239" s="34"/>
      <c r="Y239" s="29"/>
      <c r="AB239">
        <v>1970</v>
      </c>
      <c r="AC239" t="s">
        <v>148</v>
      </c>
      <c r="AD239" s="32">
        <v>45.932600000000001</v>
      </c>
      <c r="AE239" s="7">
        <v>3.4930363999999997E-6</v>
      </c>
      <c r="AF239" s="7">
        <f t="shared" si="102"/>
        <v>4.2324025906642244E-6</v>
      </c>
      <c r="AG239" s="42">
        <f t="shared" si="103"/>
        <v>4.4803604240219015E-2</v>
      </c>
      <c r="AH239" s="5"/>
      <c r="AI239">
        <v>2000</v>
      </c>
      <c r="AJ239" t="s">
        <v>146</v>
      </c>
      <c r="AK239">
        <v>643</v>
      </c>
      <c r="AL239">
        <v>4820</v>
      </c>
      <c r="AM239" s="5">
        <f t="shared" si="105"/>
        <v>4805.225766243726</v>
      </c>
      <c r="AN239" s="5">
        <f t="shared" si="104"/>
        <v>9.3954125740357202E-6</v>
      </c>
      <c r="AP239"/>
      <c r="BA239"/>
      <c r="BB239" s="5"/>
      <c r="BE239" s="48"/>
      <c r="BI239" s="48"/>
      <c r="BM239" s="48"/>
      <c r="BQ239" s="48"/>
    </row>
    <row r="240" spans="1:69" x14ac:dyDescent="0.25">
      <c r="A240">
        <v>74.507199999999997</v>
      </c>
      <c r="B240" s="7">
        <f t="shared" si="124"/>
        <v>1.6407891520719833E-2</v>
      </c>
      <c r="C240">
        <v>24.17</v>
      </c>
      <c r="D240" s="2">
        <f t="shared" si="125"/>
        <v>0.02</v>
      </c>
      <c r="E240" s="47">
        <f>Props(A240,B240,1,$B$7:$B$36)</f>
        <v>24.184584895438412</v>
      </c>
      <c r="F240" s="2">
        <f t="shared" ref="F240:F258" si="127">C240-E240</f>
        <v>-1.4584895438410683E-2</v>
      </c>
      <c r="G240" s="2">
        <f t="shared" ref="G240:G258" si="128">ABS(F240)</f>
        <v>1.4584895438410683E-2</v>
      </c>
      <c r="H240" s="2">
        <f t="shared" ref="H240:H258" si="129">F240/D240</f>
        <v>-0.72924477192053416</v>
      </c>
      <c r="I240" s="5">
        <f t="shared" ref="I240:I258" si="130">F240/C240</f>
        <v>-6.0342968301244028E-4</v>
      </c>
      <c r="J240" s="5">
        <f t="shared" ref="J240:J258" si="131">ABS(I240)</f>
        <v>6.0342968301244028E-4</v>
      </c>
      <c r="K240" s="6">
        <f t="shared" si="126"/>
        <v>-0.95499297866225752</v>
      </c>
      <c r="X240" s="34"/>
      <c r="Y240" s="29"/>
      <c r="AB240">
        <v>1970</v>
      </c>
      <c r="AC240" t="s">
        <v>148</v>
      </c>
      <c r="AD240" s="32">
        <v>47.742800000000003</v>
      </c>
      <c r="AE240" s="7">
        <v>8.799252000000001E-6</v>
      </c>
      <c r="AF240" s="7">
        <f t="shared" si="102"/>
        <v>8.7247520436802239E-6</v>
      </c>
      <c r="AG240" s="42">
        <f t="shared" si="103"/>
        <v>7.1683718405958662E-5</v>
      </c>
      <c r="AH240" s="5"/>
      <c r="AI240">
        <v>2000</v>
      </c>
      <c r="AJ240" t="s">
        <v>146</v>
      </c>
      <c r="AK240">
        <v>651.5</v>
      </c>
      <c r="AL240">
        <v>4960</v>
      </c>
      <c r="AM240" s="5">
        <f t="shared" si="105"/>
        <v>4911.0523779713512</v>
      </c>
      <c r="AN240" s="5">
        <f t="shared" si="104"/>
        <v>9.7386743230499733E-5</v>
      </c>
      <c r="AP240"/>
      <c r="BA240"/>
      <c r="BB240" s="5"/>
      <c r="BE240" s="48"/>
      <c r="BI240" s="48"/>
      <c r="BM240" s="48"/>
      <c r="BQ240" s="48"/>
    </row>
    <row r="241" spans="1:69" x14ac:dyDescent="0.25">
      <c r="A241">
        <v>75.007300000000001</v>
      </c>
      <c r="B241" s="7">
        <f t="shared" si="124"/>
        <v>1.7967918985202853E-2</v>
      </c>
      <c r="C241">
        <v>24.2</v>
      </c>
      <c r="D241" s="2">
        <f t="shared" si="125"/>
        <v>0.02</v>
      </c>
      <c r="E241" s="47">
        <f t="shared" ref="E241:E253" si="132">Props(A241,B241,1,$B$7:$B$36)</f>
        <v>24.206829180700073</v>
      </c>
      <c r="F241" s="2">
        <f t="shared" si="127"/>
        <v>-6.8291807000733229E-3</v>
      </c>
      <c r="G241" s="2">
        <f t="shared" si="128"/>
        <v>6.8291807000733229E-3</v>
      </c>
      <c r="H241" s="2">
        <f t="shared" si="129"/>
        <v>-0.34145903500366614</v>
      </c>
      <c r="I241" s="5">
        <f t="shared" si="130"/>
        <v>-2.8219754958980675E-4</v>
      </c>
      <c r="J241" s="5">
        <f t="shared" si="131"/>
        <v>2.8219754958980675E-4</v>
      </c>
      <c r="K241" s="6">
        <f t="shared" si="126"/>
        <v>-0.44240894378734069</v>
      </c>
      <c r="X241" s="34"/>
      <c r="Y241" s="29"/>
      <c r="AB241">
        <v>1970</v>
      </c>
      <c r="AC241" t="s">
        <v>148</v>
      </c>
      <c r="AD241" s="32">
        <v>47.848799999999997</v>
      </c>
      <c r="AE241" s="7">
        <v>8.9992349999999992E-6</v>
      </c>
      <c r="AF241" s="7">
        <f t="shared" si="102"/>
        <v>9.0938706716923727E-6</v>
      </c>
      <c r="AG241" s="42">
        <f t="shared" si="103"/>
        <v>1.1058559327862574E-4</v>
      </c>
      <c r="AH241" s="5"/>
      <c r="AI241">
        <v>2000</v>
      </c>
      <c r="AJ241" t="s">
        <v>146</v>
      </c>
      <c r="AK241">
        <v>657.2</v>
      </c>
      <c r="AL241">
        <v>5040</v>
      </c>
      <c r="AM241" s="5">
        <f t="shared" si="105"/>
        <v>4982.5684040927144</v>
      </c>
      <c r="AN241" s="5">
        <f t="shared" si="104"/>
        <v>1.2984962397871545E-4</v>
      </c>
      <c r="AP241"/>
      <c r="BA241"/>
      <c r="BB241" s="5"/>
      <c r="BE241" s="48"/>
      <c r="BI241" s="48"/>
      <c r="BM241" s="48"/>
      <c r="BQ241" s="48"/>
    </row>
    <row r="242" spans="1:69" x14ac:dyDescent="0.25">
      <c r="A242">
        <v>75.507400000000004</v>
      </c>
      <c r="B242" s="7">
        <f t="shared" si="124"/>
        <v>1.9644458482783317E-2</v>
      </c>
      <c r="C242">
        <v>24.22</v>
      </c>
      <c r="D242" s="2">
        <f t="shared" si="125"/>
        <v>0.02</v>
      </c>
      <c r="E242" s="47">
        <f t="shared" si="132"/>
        <v>24.2292573204005</v>
      </c>
      <c r="F242" s="2">
        <f t="shared" si="127"/>
        <v>-9.257320400500646E-3</v>
      </c>
      <c r="G242" s="2">
        <f t="shared" si="128"/>
        <v>9.257320400500646E-3</v>
      </c>
      <c r="H242" s="2">
        <f t="shared" si="129"/>
        <v>-0.4628660200250323</v>
      </c>
      <c r="I242" s="5">
        <f t="shared" si="130"/>
        <v>-3.822180181874751E-4</v>
      </c>
      <c r="J242" s="5">
        <f t="shared" si="131"/>
        <v>3.822180181874751E-4</v>
      </c>
      <c r="K242" s="6">
        <f t="shared" si="126"/>
        <v>-0.5945767661992295</v>
      </c>
      <c r="AB242">
        <v>1970</v>
      </c>
      <c r="AC242" t="s">
        <v>148</v>
      </c>
      <c r="AD242" s="32">
        <v>50.022100000000002</v>
      </c>
      <c r="AE242" s="7">
        <v>2.7197687999999999E-5</v>
      </c>
      <c r="AF242" s="7">
        <f t="shared" si="102"/>
        <v>2.0800344513949782E-5</v>
      </c>
      <c r="AG242" s="42">
        <f t="shared" si="103"/>
        <v>5.5326776041179408E-2</v>
      </c>
      <c r="AH242" s="5"/>
      <c r="AI242">
        <v>2000</v>
      </c>
      <c r="AJ242" t="s">
        <v>146</v>
      </c>
      <c r="AK242">
        <v>657.5</v>
      </c>
      <c r="AL242">
        <v>5050</v>
      </c>
      <c r="AM242" s="5">
        <f t="shared" si="105"/>
        <v>4986.3446355338483</v>
      </c>
      <c r="AN242" s="5">
        <f t="shared" si="104"/>
        <v>1.5888659642460969E-4</v>
      </c>
      <c r="AP242"/>
      <c r="BA242"/>
      <c r="BB242" s="5"/>
      <c r="BE242" s="48"/>
      <c r="BI242" s="48"/>
      <c r="BM242" s="48"/>
      <c r="BQ242" s="48"/>
    </row>
    <row r="243" spans="1:69" x14ac:dyDescent="0.25">
      <c r="A243">
        <v>76.007400000000004</v>
      </c>
      <c r="B243" s="7">
        <f t="shared" si="124"/>
        <v>2.1442587755927108E-2</v>
      </c>
      <c r="C243">
        <v>24.24</v>
      </c>
      <c r="D243" s="2">
        <f t="shared" si="125"/>
        <v>0.02</v>
      </c>
      <c r="E243" s="47">
        <f t="shared" si="132"/>
        <v>24.251867877939347</v>
      </c>
      <c r="F243" s="2">
        <f t="shared" si="127"/>
        <v>-1.1867877939348404E-2</v>
      </c>
      <c r="G243" s="2">
        <f t="shared" si="128"/>
        <v>1.1867877939348404E-2</v>
      </c>
      <c r="H243" s="2">
        <f t="shared" si="129"/>
        <v>-0.59339389696742018</v>
      </c>
      <c r="I243" s="5">
        <f t="shared" si="130"/>
        <v>-4.8959892489061076E-4</v>
      </c>
      <c r="J243" s="5">
        <f t="shared" si="131"/>
        <v>4.8959892489061076E-4</v>
      </c>
      <c r="K243" s="6">
        <f t="shared" si="126"/>
        <v>-0.75567653824873204</v>
      </c>
      <c r="AB243">
        <v>1970</v>
      </c>
      <c r="AC243" t="s">
        <v>148</v>
      </c>
      <c r="AD243" s="32">
        <v>52.4925</v>
      </c>
      <c r="AE243" s="7">
        <v>8.0126521999999986E-5</v>
      </c>
      <c r="AF243" s="7">
        <f t="shared" si="102"/>
        <v>5.064754433763501E-5</v>
      </c>
      <c r="AG243" s="42">
        <f t="shared" si="103"/>
        <v>0.13535436071596968</v>
      </c>
      <c r="AH243" s="5"/>
      <c r="AI243">
        <v>2000</v>
      </c>
      <c r="AJ243" t="s">
        <v>146</v>
      </c>
      <c r="AK243">
        <v>660.2</v>
      </c>
      <c r="AL243">
        <v>5040</v>
      </c>
      <c r="AM243" s="5">
        <f t="shared" si="105"/>
        <v>5020.3857538025222</v>
      </c>
      <c r="AN243" s="5">
        <f t="shared" si="104"/>
        <v>1.5145449652591613E-5</v>
      </c>
      <c r="AP243"/>
      <c r="BA243"/>
      <c r="BB243" s="5"/>
      <c r="BE243" s="48"/>
      <c r="BI243" s="48"/>
      <c r="BM243" s="48"/>
      <c r="BQ243" s="48"/>
    </row>
    <row r="244" spans="1:69" x14ac:dyDescent="0.25">
      <c r="A244">
        <v>76.507499999999993</v>
      </c>
      <c r="B244" s="7">
        <f t="shared" si="124"/>
        <v>2.3368428844666847E-2</v>
      </c>
      <c r="C244">
        <v>24.26</v>
      </c>
      <c r="D244" s="2">
        <f t="shared" si="125"/>
        <v>0.02</v>
      </c>
      <c r="E244" s="47">
        <f t="shared" si="132"/>
        <v>24.274673119829128</v>
      </c>
      <c r="F244" s="2">
        <f t="shared" si="127"/>
        <v>-1.4673119829126335E-2</v>
      </c>
      <c r="G244" s="2">
        <f t="shared" si="128"/>
        <v>1.4673119829126335E-2</v>
      </c>
      <c r="H244" s="2">
        <f t="shared" si="129"/>
        <v>-0.73365599145631677</v>
      </c>
      <c r="I244" s="5">
        <f t="shared" si="130"/>
        <v>-6.0482769287412759E-4</v>
      </c>
      <c r="J244" s="5">
        <f t="shared" si="131"/>
        <v>6.0482769287412759E-4</v>
      </c>
      <c r="K244" s="6">
        <f t="shared" si="126"/>
        <v>-0.92618357166405529</v>
      </c>
      <c r="AB244">
        <v>1970</v>
      </c>
      <c r="AC244" t="s">
        <v>148</v>
      </c>
      <c r="AD244" s="32">
        <v>56.613</v>
      </c>
      <c r="AE244" s="7">
        <v>2.8277596199999998E-4</v>
      </c>
      <c r="AF244" s="7">
        <f t="shared" si="102"/>
        <v>1.9899763975795323E-4</v>
      </c>
      <c r="AG244" s="42">
        <f t="shared" si="103"/>
        <v>8.7776516346428191E-2</v>
      </c>
      <c r="AH244" s="5"/>
      <c r="AI244">
        <v>2000</v>
      </c>
      <c r="AJ244" t="s">
        <v>146</v>
      </c>
      <c r="AK244">
        <v>662.4</v>
      </c>
      <c r="AL244">
        <v>5220</v>
      </c>
      <c r="AM244" s="5">
        <f t="shared" si="105"/>
        <v>5048.1962057890287</v>
      </c>
      <c r="AN244" s="5">
        <f t="shared" si="104"/>
        <v>1.0832395188446215E-3</v>
      </c>
      <c r="AP244"/>
      <c r="BA244"/>
      <c r="BB244" s="5"/>
      <c r="BE244" s="48"/>
      <c r="BI244" s="48"/>
      <c r="BM244" s="48"/>
      <c r="BQ244" s="48"/>
    </row>
    <row r="245" spans="1:69" x14ac:dyDescent="0.25">
      <c r="A245">
        <v>77.007499999999993</v>
      </c>
      <c r="B245" s="7">
        <f t="shared" si="124"/>
        <v>2.5426535570186041E-2</v>
      </c>
      <c r="C245">
        <v>24.29</v>
      </c>
      <c r="D245" s="2">
        <f t="shared" si="125"/>
        <v>0.02</v>
      </c>
      <c r="E245" s="47">
        <f t="shared" si="132"/>
        <v>24.29766727146832</v>
      </c>
      <c r="F245" s="2">
        <f t="shared" si="127"/>
        <v>-7.6672714683212462E-3</v>
      </c>
      <c r="G245" s="2">
        <f t="shared" si="128"/>
        <v>7.6672714683212462E-3</v>
      </c>
      <c r="H245" s="2">
        <f t="shared" si="129"/>
        <v>-0.38336357341606231</v>
      </c>
      <c r="I245" s="5">
        <f t="shared" si="130"/>
        <v>-3.1565547420013367E-4</v>
      </c>
      <c r="J245" s="5">
        <f t="shared" si="131"/>
        <v>3.1565547420013367E-4</v>
      </c>
      <c r="K245" s="6">
        <f t="shared" si="126"/>
        <v>-0.47867851189794375</v>
      </c>
      <c r="AB245">
        <v>1970</v>
      </c>
      <c r="AC245" t="s">
        <v>148</v>
      </c>
      <c r="AD245" s="32">
        <v>58.100200000000001</v>
      </c>
      <c r="AE245" s="7">
        <v>4.32363246E-4</v>
      </c>
      <c r="AF245" s="7">
        <f t="shared" si="102"/>
        <v>3.1502126040996612E-4</v>
      </c>
      <c r="AG245" s="42">
        <f t="shared" si="103"/>
        <v>7.3656203199708142E-2</v>
      </c>
      <c r="AH245" s="5"/>
      <c r="AI245">
        <v>2000</v>
      </c>
      <c r="AJ245" t="s">
        <v>146</v>
      </c>
      <c r="AK245">
        <v>683.1</v>
      </c>
      <c r="AL245">
        <v>5380</v>
      </c>
      <c r="AM245" s="5">
        <f t="shared" si="105"/>
        <v>5313.0880647198619</v>
      </c>
      <c r="AN245" s="5">
        <f t="shared" si="104"/>
        <v>1.5468301581422967E-4</v>
      </c>
      <c r="AP245"/>
      <c r="BA245"/>
      <c r="BB245" s="5"/>
      <c r="BE245" s="48"/>
      <c r="BI245" s="48"/>
      <c r="BM245" s="48"/>
      <c r="BQ245" s="48"/>
    </row>
    <row r="246" spans="1:69" x14ac:dyDescent="0.25">
      <c r="A246">
        <v>77.507599999999996</v>
      </c>
      <c r="B246" s="7">
        <f t="shared" si="124"/>
        <v>2.7622946574933329E-2</v>
      </c>
      <c r="C246">
        <v>24.31</v>
      </c>
      <c r="D246" s="2">
        <f t="shared" si="125"/>
        <v>0.02</v>
      </c>
      <c r="E246" s="47">
        <f t="shared" si="132"/>
        <v>24.320863007645702</v>
      </c>
      <c r="F246" s="2">
        <f t="shared" si="127"/>
        <v>-1.0863007645703249E-2</v>
      </c>
      <c r="G246" s="2">
        <f t="shared" si="128"/>
        <v>1.0863007645703249E-2</v>
      </c>
      <c r="H246" s="2">
        <f t="shared" si="129"/>
        <v>-0.54315038228516244</v>
      </c>
      <c r="I246" s="5">
        <f t="shared" si="130"/>
        <v>-4.4685346136171325E-4</v>
      </c>
      <c r="J246" s="5">
        <f t="shared" si="131"/>
        <v>4.4685346136171325E-4</v>
      </c>
      <c r="K246" s="6">
        <f t="shared" si="126"/>
        <v>-0.67220671724025149</v>
      </c>
      <c r="AB246">
        <v>1970</v>
      </c>
      <c r="AC246" t="s">
        <v>148</v>
      </c>
      <c r="AD246" s="32">
        <v>58.813299999999998</v>
      </c>
      <c r="AE246" s="7">
        <v>5.3102152599999997E-4</v>
      </c>
      <c r="AF246" s="7">
        <f t="shared" si="102"/>
        <v>3.9015708725469877E-4</v>
      </c>
      <c r="AG246" s="42">
        <f t="shared" si="103"/>
        <v>7.0368531118612965E-2</v>
      </c>
      <c r="AH246" s="5"/>
      <c r="AI246">
        <v>2000</v>
      </c>
      <c r="AJ246" t="s">
        <v>146</v>
      </c>
      <c r="AK246">
        <v>739.5</v>
      </c>
      <c r="AL246">
        <v>6300</v>
      </c>
      <c r="AM246" s="5">
        <f t="shared" si="105"/>
        <v>6064.3677992248167</v>
      </c>
      <c r="AN246" s="5">
        <f t="shared" si="104"/>
        <v>1.3989048637479537E-3</v>
      </c>
      <c r="AP246"/>
      <c r="BA246"/>
      <c r="BB246" s="5"/>
      <c r="BE246" s="48"/>
      <c r="BI246" s="48"/>
      <c r="BM246" s="48"/>
      <c r="BQ246" s="48"/>
    </row>
    <row r="247" spans="1:69" x14ac:dyDescent="0.25">
      <c r="A247">
        <v>78.0077</v>
      </c>
      <c r="B247" s="7">
        <f t="shared" si="124"/>
        <v>2.9962335893382375E-2</v>
      </c>
      <c r="C247">
        <v>24.33</v>
      </c>
      <c r="D247" s="2">
        <f t="shared" si="125"/>
        <v>0.02</v>
      </c>
      <c r="E247" s="47">
        <f t="shared" si="132"/>
        <v>24.344259364015606</v>
      </c>
      <c r="F247" s="2">
        <f t="shared" si="127"/>
        <v>-1.42593640156079E-2</v>
      </c>
      <c r="G247" s="2">
        <f t="shared" si="128"/>
        <v>1.42593640156079E-2</v>
      </c>
      <c r="H247" s="2">
        <f t="shared" si="129"/>
        <v>-0.71296820078039502</v>
      </c>
      <c r="I247" s="5">
        <f t="shared" si="130"/>
        <v>-5.8608154605868895E-4</v>
      </c>
      <c r="J247" s="5">
        <f t="shared" si="131"/>
        <v>5.8608154605868895E-4</v>
      </c>
      <c r="K247" s="6">
        <f t="shared" si="126"/>
        <v>-0.87452534695503126</v>
      </c>
      <c r="AB247">
        <v>1970</v>
      </c>
      <c r="AC247" t="s">
        <v>148</v>
      </c>
      <c r="AD247" s="32">
        <v>59.448399999999999</v>
      </c>
      <c r="AE247" s="7">
        <v>6.27013366E-4</v>
      </c>
      <c r="AF247" s="7">
        <f t="shared" si="102"/>
        <v>4.7042532259261485E-4</v>
      </c>
      <c r="AG247" s="42">
        <f t="shared" si="103"/>
        <v>6.2368255648714233E-2</v>
      </c>
      <c r="AH247" s="5"/>
      <c r="AI247">
        <v>1968</v>
      </c>
      <c r="AJ247" t="s">
        <v>151</v>
      </c>
      <c r="AK247">
        <v>94.739500000000007</v>
      </c>
      <c r="AL247">
        <v>45.1</v>
      </c>
      <c r="AM247" s="5">
        <f t="shared" si="105"/>
        <v>53.292571130293183</v>
      </c>
      <c r="AN247" s="5">
        <f t="shared" si="104"/>
        <v>3.2997980209002561E-2</v>
      </c>
      <c r="AP247"/>
      <c r="BA247"/>
      <c r="BB247" s="5"/>
      <c r="BE247" s="48"/>
      <c r="BI247" s="48"/>
      <c r="BM247" s="48"/>
      <c r="BQ247" s="48"/>
    </row>
    <row r="248" spans="1:69" x14ac:dyDescent="0.25">
      <c r="A248">
        <v>78.5077</v>
      </c>
      <c r="B248" s="7">
        <f t="shared" si="124"/>
        <v>3.2449084045496561E-2</v>
      </c>
      <c r="C248">
        <v>24.36</v>
      </c>
      <c r="D248" s="2">
        <f t="shared" si="125"/>
        <v>0.02</v>
      </c>
      <c r="E248" s="47">
        <f t="shared" si="132"/>
        <v>24.367855360232987</v>
      </c>
      <c r="F248" s="2">
        <f t="shared" si="127"/>
        <v>-7.8553602329876071E-3</v>
      </c>
      <c r="G248" s="2">
        <f t="shared" si="128"/>
        <v>7.8553602329876071E-3</v>
      </c>
      <c r="H248" s="2">
        <f t="shared" si="129"/>
        <v>-0.39276801164938036</v>
      </c>
      <c r="I248" s="5">
        <f t="shared" si="130"/>
        <v>-3.2246963189604301E-4</v>
      </c>
      <c r="J248" s="5">
        <f t="shared" si="131"/>
        <v>3.2246963189604301E-4</v>
      </c>
      <c r="K248" s="6">
        <f t="shared" si="126"/>
        <v>-0.47638692705142965</v>
      </c>
      <c r="AB248">
        <v>1970</v>
      </c>
      <c r="AC248" t="s">
        <v>148</v>
      </c>
      <c r="AD248" s="32">
        <v>61.526600000000002</v>
      </c>
      <c r="AE248" s="7">
        <v>1.084174504E-3</v>
      </c>
      <c r="AF248" s="7">
        <f t="shared" si="102"/>
        <v>8.486011622942897E-4</v>
      </c>
      <c r="AG248" s="42">
        <f t="shared" si="103"/>
        <v>4.7212163810336931E-2</v>
      </c>
      <c r="AH248" s="5"/>
      <c r="AI248">
        <v>1968</v>
      </c>
      <c r="AJ248" t="s">
        <v>151</v>
      </c>
      <c r="AK248">
        <v>94.749499999999998</v>
      </c>
      <c r="AL248">
        <v>45.9</v>
      </c>
      <c r="AM248" s="5">
        <f t="shared" si="105"/>
        <v>53.341993260773116</v>
      </c>
      <c r="AN248" s="5">
        <f t="shared" si="104"/>
        <v>2.6287735340819768E-2</v>
      </c>
      <c r="AP248"/>
      <c r="BA248"/>
      <c r="BB248" s="5"/>
      <c r="BE248" s="48"/>
      <c r="BI248" s="48"/>
      <c r="BM248" s="48"/>
      <c r="BQ248" s="48"/>
    </row>
    <row r="249" spans="1:69" x14ac:dyDescent="0.25">
      <c r="A249">
        <v>79.007800000000003</v>
      </c>
      <c r="B249" s="7">
        <f t="shared" si="124"/>
        <v>3.5088862581107563E-2</v>
      </c>
      <c r="C249">
        <v>24.38</v>
      </c>
      <c r="D249" s="2">
        <f t="shared" si="125"/>
        <v>0.02</v>
      </c>
      <c r="E249" s="47">
        <f t="shared" si="132"/>
        <v>24.391664345796041</v>
      </c>
      <c r="F249" s="2">
        <f t="shared" si="127"/>
        <v>-1.1664345796042142E-2</v>
      </c>
      <c r="G249" s="2">
        <f t="shared" si="128"/>
        <v>1.1664345796042142E-2</v>
      </c>
      <c r="H249" s="2">
        <f t="shared" si="129"/>
        <v>-0.58321728980210708</v>
      </c>
      <c r="I249" s="5">
        <f t="shared" si="130"/>
        <v>-4.7843912206899677E-4</v>
      </c>
      <c r="J249" s="5">
        <f t="shared" si="131"/>
        <v>4.7843912206899677E-4</v>
      </c>
      <c r="K249" s="6">
        <f t="shared" si="126"/>
        <v>-0.70098208854924515</v>
      </c>
      <c r="AB249">
        <v>1970</v>
      </c>
      <c r="AC249" t="s">
        <v>148</v>
      </c>
      <c r="AD249" s="32">
        <v>62.5578</v>
      </c>
      <c r="AE249" s="7">
        <v>1.4180127919999998E-3</v>
      </c>
      <c r="AF249" s="7">
        <f t="shared" si="102"/>
        <v>1.1231161073012527E-3</v>
      </c>
      <c r="AG249" s="42">
        <f t="shared" si="103"/>
        <v>4.3249339857106162E-2</v>
      </c>
      <c r="AH249" s="5"/>
      <c r="AI249">
        <v>1968</v>
      </c>
      <c r="AJ249" t="s">
        <v>151</v>
      </c>
      <c r="AK249">
        <v>100.7702</v>
      </c>
      <c r="AL249">
        <v>72.099999999999994</v>
      </c>
      <c r="AM249" s="5">
        <f t="shared" si="105"/>
        <v>83.344276421201428</v>
      </c>
      <c r="AN249" s="5">
        <f t="shared" si="104"/>
        <v>2.4321619925397678E-2</v>
      </c>
      <c r="AP249"/>
      <c r="BA249"/>
      <c r="BB249" s="5"/>
      <c r="BE249" s="48"/>
      <c r="BI249" s="48"/>
      <c r="BM249" s="48"/>
      <c r="BQ249" s="48"/>
    </row>
    <row r="250" spans="1:69" x14ac:dyDescent="0.25">
      <c r="A250">
        <v>79.507800000000003</v>
      </c>
      <c r="B250" s="7">
        <f t="shared" si="124"/>
        <v>3.788503935227925E-2</v>
      </c>
      <c r="C250">
        <v>24.41</v>
      </c>
      <c r="D250" s="2">
        <f t="shared" si="125"/>
        <v>0.02</v>
      </c>
      <c r="E250" s="47">
        <f t="shared" si="132"/>
        <v>24.415680869440365</v>
      </c>
      <c r="F250" s="2">
        <f t="shared" si="127"/>
        <v>-5.680869440364944E-3</v>
      </c>
      <c r="G250" s="2">
        <f t="shared" si="128"/>
        <v>5.680869440364944E-3</v>
      </c>
      <c r="H250" s="2">
        <f t="shared" si="129"/>
        <v>-0.2840434720182472</v>
      </c>
      <c r="I250" s="5">
        <f t="shared" si="130"/>
        <v>-2.3272713807312347E-4</v>
      </c>
      <c r="J250" s="5">
        <f t="shared" si="131"/>
        <v>2.3272713807312347E-4</v>
      </c>
      <c r="K250" s="6">
        <f t="shared" si="126"/>
        <v>-0.33752464712564484</v>
      </c>
      <c r="AB250">
        <v>1970</v>
      </c>
      <c r="AC250" t="s">
        <v>148</v>
      </c>
      <c r="AD250" s="32">
        <v>63.561900000000001</v>
      </c>
      <c r="AE250" s="7">
        <v>1.8061131340000001E-3</v>
      </c>
      <c r="AF250" s="7">
        <f t="shared" si="102"/>
        <v>1.4640472478309975E-3</v>
      </c>
      <c r="AG250" s="42">
        <f t="shared" si="103"/>
        <v>3.5869855545934227E-2</v>
      </c>
      <c r="AH250" s="5"/>
      <c r="AI250">
        <v>1968</v>
      </c>
      <c r="AJ250" t="s">
        <v>151</v>
      </c>
      <c r="AK250">
        <v>108.1309</v>
      </c>
      <c r="AL250">
        <v>105.1</v>
      </c>
      <c r="AM250" s="5">
        <f t="shared" si="105"/>
        <v>120.69326463630917</v>
      </c>
      <c r="AN250" s="5">
        <f t="shared" si="104"/>
        <v>2.2012464411852811E-2</v>
      </c>
      <c r="AP250"/>
      <c r="BA250"/>
      <c r="BB250" s="5"/>
      <c r="BE250" s="48"/>
      <c r="BI250" s="48"/>
      <c r="BM250" s="48"/>
      <c r="BQ250" s="48"/>
    </row>
    <row r="251" spans="1:69" x14ac:dyDescent="0.25">
      <c r="A251">
        <v>80.007900000000006</v>
      </c>
      <c r="B251" s="7">
        <f t="shared" si="124"/>
        <v>4.084286817154105E-2</v>
      </c>
      <c r="C251">
        <v>24.43</v>
      </c>
      <c r="D251" s="2">
        <f t="shared" si="125"/>
        <v>0.02</v>
      </c>
      <c r="E251" s="47">
        <f t="shared" si="132"/>
        <v>24.43991877850587</v>
      </c>
      <c r="F251" s="2">
        <f t="shared" si="127"/>
        <v>-9.9187785058703071E-3</v>
      </c>
      <c r="G251" s="2">
        <f t="shared" si="128"/>
        <v>9.9187785058703071E-3</v>
      </c>
      <c r="H251" s="2">
        <f t="shared" si="129"/>
        <v>-0.49593892529351535</v>
      </c>
      <c r="I251" s="5">
        <f t="shared" si="130"/>
        <v>-4.0600812549612393E-4</v>
      </c>
      <c r="J251" s="5">
        <f t="shared" si="131"/>
        <v>4.0600812549612393E-4</v>
      </c>
      <c r="K251" s="6">
        <f t="shared" si="126"/>
        <v>-0.58389072309239165</v>
      </c>
      <c r="AB251">
        <v>1970</v>
      </c>
      <c r="AC251" t="s">
        <v>148</v>
      </c>
      <c r="AD251" s="32">
        <v>63.759900000000002</v>
      </c>
      <c r="AE251" s="7">
        <v>1.8930390779999999E-3</v>
      </c>
      <c r="AF251" s="7">
        <f t="shared" si="102"/>
        <v>1.5412263851072216E-3</v>
      </c>
      <c r="AG251" s="42">
        <f t="shared" si="103"/>
        <v>3.4538530024037874E-2</v>
      </c>
      <c r="AH251" s="5"/>
      <c r="AI251">
        <v>1968</v>
      </c>
      <c r="AJ251" t="s">
        <v>151</v>
      </c>
      <c r="AK251">
        <v>110.7811</v>
      </c>
      <c r="AL251">
        <v>118.6</v>
      </c>
      <c r="AM251" s="5">
        <f t="shared" si="105"/>
        <v>134.32092980000715</v>
      </c>
      <c r="AN251" s="5">
        <f t="shared" si="104"/>
        <v>1.757061969298598E-2</v>
      </c>
      <c r="AP251"/>
      <c r="BA251"/>
      <c r="BB251" s="5"/>
      <c r="BE251" s="48"/>
      <c r="BI251" s="48"/>
      <c r="BM251" s="48"/>
      <c r="BQ251" s="48"/>
    </row>
    <row r="252" spans="1:69" x14ac:dyDescent="0.25">
      <c r="A252">
        <v>80.507999999999996</v>
      </c>
      <c r="B252" s="7">
        <f t="shared" si="124"/>
        <v>4.3965614767978521E-2</v>
      </c>
      <c r="C252">
        <v>24.46</v>
      </c>
      <c r="D252" s="2">
        <f t="shared" si="125"/>
        <v>0.02</v>
      </c>
      <c r="E252" s="47">
        <f t="shared" si="132"/>
        <v>24.464377711173611</v>
      </c>
      <c r="F252" s="2">
        <f t="shared" si="127"/>
        <v>-4.3777111736105212E-3</v>
      </c>
      <c r="G252" s="2">
        <f t="shared" si="128"/>
        <v>4.3777111736105212E-3</v>
      </c>
      <c r="H252" s="2">
        <f t="shared" si="129"/>
        <v>-0.21888555868052606</v>
      </c>
      <c r="I252" s="5">
        <f t="shared" si="130"/>
        <v>-1.7897429164392972E-4</v>
      </c>
      <c r="J252" s="5">
        <f t="shared" si="131"/>
        <v>1.7897429164392972E-4</v>
      </c>
      <c r="K252" s="6">
        <f t="shared" si="126"/>
        <v>-0.25473167190181029</v>
      </c>
      <c r="AB252">
        <v>1970</v>
      </c>
      <c r="AC252" t="s">
        <v>148</v>
      </c>
      <c r="AD252" s="32">
        <v>64.317999999999998</v>
      </c>
      <c r="AE252" s="7">
        <v>2.1560833839999998E-3</v>
      </c>
      <c r="AF252" s="7">
        <f t="shared" si="102"/>
        <v>1.7785507751152086E-3</v>
      </c>
      <c r="AG252" s="42">
        <f t="shared" si="103"/>
        <v>3.0660401174850936E-2</v>
      </c>
      <c r="AH252" s="5"/>
      <c r="AI252">
        <v>1968</v>
      </c>
      <c r="AJ252" t="s">
        <v>151</v>
      </c>
      <c r="AK252">
        <v>120.86199999999999</v>
      </c>
      <c r="AL252">
        <v>167.4</v>
      </c>
      <c r="AM252" s="5">
        <f t="shared" si="105"/>
        <v>187.03020874709438</v>
      </c>
      <c r="AN252" s="5">
        <f t="shared" si="104"/>
        <v>1.375114711950216E-2</v>
      </c>
      <c r="AP252"/>
      <c r="BA252"/>
      <c r="BB252" s="5"/>
      <c r="BE252" s="48"/>
      <c r="BI252" s="48"/>
      <c r="BM252" s="48"/>
      <c r="BQ252" s="48"/>
    </row>
    <row r="253" spans="1:69" x14ac:dyDescent="0.25">
      <c r="A253">
        <v>81.007999999999996</v>
      </c>
      <c r="B253" s="7">
        <f t="shared" si="124"/>
        <v>4.7256048828207761E-2</v>
      </c>
      <c r="C253">
        <v>24.48</v>
      </c>
      <c r="D253" s="2">
        <f t="shared" si="125"/>
        <v>0.02</v>
      </c>
      <c r="E253" s="47">
        <f t="shared" si="132"/>
        <v>24.48905731755826</v>
      </c>
      <c r="F253" s="2">
        <f t="shared" si="127"/>
        <v>-9.0573175582591148E-3</v>
      </c>
      <c r="G253" s="2">
        <f t="shared" si="128"/>
        <v>9.0573175582591148E-3</v>
      </c>
      <c r="H253" s="2">
        <f t="shared" si="129"/>
        <v>-0.45286587791295574</v>
      </c>
      <c r="I253" s="5">
        <f t="shared" si="130"/>
        <v>-3.6998846234718606E-4</v>
      </c>
      <c r="J253" s="5">
        <f t="shared" si="131"/>
        <v>3.6998846234718606E-4</v>
      </c>
      <c r="K253" s="6">
        <f t="shared" si="126"/>
        <v>-0.52208923457318979</v>
      </c>
      <c r="AB253">
        <v>1970</v>
      </c>
      <c r="AC253" t="s">
        <v>148</v>
      </c>
      <c r="AD253" s="32">
        <v>64.643000000000001</v>
      </c>
      <c r="AE253" s="7">
        <v>2.324602392E-3</v>
      </c>
      <c r="AF253" s="7">
        <f t="shared" si="102"/>
        <v>1.9311716209427553E-3</v>
      </c>
      <c r="AG253" s="42">
        <f t="shared" si="103"/>
        <v>2.8644370819352991E-2</v>
      </c>
      <c r="AH253" s="5"/>
      <c r="AI253">
        <v>1968</v>
      </c>
      <c r="AJ253" t="s">
        <v>151</v>
      </c>
      <c r="AK253">
        <v>140.89330000000001</v>
      </c>
      <c r="AL253">
        <v>270.8</v>
      </c>
      <c r="AM253" s="5">
        <f t="shared" si="105"/>
        <v>295.86477011964121</v>
      </c>
      <c r="AN253" s="5">
        <f t="shared" si="104"/>
        <v>8.5670269221244204E-3</v>
      </c>
      <c r="AP253"/>
      <c r="BA253"/>
      <c r="BB253" s="5"/>
      <c r="BE253" s="48"/>
      <c r="BI253" s="48"/>
      <c r="BM253" s="48"/>
      <c r="BQ253" s="48"/>
    </row>
    <row r="254" spans="1:69" x14ac:dyDescent="0.25">
      <c r="A254">
        <v>81.508099999999999</v>
      </c>
      <c r="B254" s="7">
        <f t="shared" si="124"/>
        <v>5.0718529578173965E-2</v>
      </c>
      <c r="C254">
        <v>24.51</v>
      </c>
      <c r="D254" s="2">
        <f t="shared" si="125"/>
        <v>0.02</v>
      </c>
      <c r="E254" s="47">
        <f>Props(A254,B254,1,$B$7:$B$36)</f>
        <v>24.513972277211614</v>
      </c>
      <c r="F254" s="2">
        <f t="shared" si="127"/>
        <v>-3.9722772116128624E-3</v>
      </c>
      <c r="G254" s="2">
        <f t="shared" si="128"/>
        <v>3.9722772116128624E-3</v>
      </c>
      <c r="H254" s="2">
        <f t="shared" si="129"/>
        <v>-0.19861386058064312</v>
      </c>
      <c r="I254" s="5">
        <f t="shared" si="130"/>
        <v>-1.6206761369289523E-4</v>
      </c>
      <c r="J254" s="5">
        <f t="shared" si="131"/>
        <v>1.6206761369289523E-4</v>
      </c>
      <c r="K254" s="6">
        <f t="shared" si="126"/>
        <v>-0.22628804561605298</v>
      </c>
      <c r="AB254">
        <v>1970</v>
      </c>
      <c r="AC254" t="s">
        <v>148</v>
      </c>
      <c r="AD254" s="32">
        <v>65.086100000000002</v>
      </c>
      <c r="AE254" s="7">
        <v>2.5736478879999996E-3</v>
      </c>
      <c r="AF254" s="7">
        <f t="shared" si="102"/>
        <v>2.157834526341535E-3</v>
      </c>
      <c r="AG254" s="42">
        <f t="shared" si="103"/>
        <v>2.6103492878550336E-2</v>
      </c>
      <c r="AH254" s="5"/>
      <c r="AI254">
        <v>1968</v>
      </c>
      <c r="AJ254" t="s">
        <v>151</v>
      </c>
      <c r="AK254">
        <v>160.41380000000001</v>
      </c>
      <c r="AL254">
        <v>380.5</v>
      </c>
      <c r="AM254" s="5">
        <f t="shared" si="105"/>
        <v>407.16986149276983</v>
      </c>
      <c r="AN254" s="5">
        <f t="shared" si="104"/>
        <v>4.9128352247183359E-3</v>
      </c>
      <c r="AP254"/>
      <c r="BA254"/>
      <c r="BB254" s="5"/>
      <c r="BE254" s="48"/>
      <c r="BI254" s="48"/>
      <c r="BM254" s="48"/>
      <c r="BQ254" s="48"/>
    </row>
    <row r="255" spans="1:69" x14ac:dyDescent="0.25">
      <c r="A255">
        <v>82.008099999999999</v>
      </c>
      <c r="B255" s="7">
        <f t="shared" si="124"/>
        <v>5.4354277187409435E-2</v>
      </c>
      <c r="C255">
        <v>24.53</v>
      </c>
      <c r="D255" s="2">
        <f t="shared" si="125"/>
        <v>0.02</v>
      </c>
      <c r="E255" s="47">
        <f t="shared" ref="E255:E258" si="133">Props(A255,B255,1,$B$7:$B$36)</f>
        <v>24.539117643678587</v>
      </c>
      <c r="F255" s="2">
        <f t="shared" si="127"/>
        <v>-9.1176436785858073E-3</v>
      </c>
      <c r="G255" s="2">
        <f t="shared" si="128"/>
        <v>9.1176436785858073E-3</v>
      </c>
      <c r="H255" s="2">
        <f t="shared" si="129"/>
        <v>-0.45588218392929036</v>
      </c>
      <c r="I255" s="5">
        <f t="shared" si="130"/>
        <v>-3.7169358657096642E-4</v>
      </c>
      <c r="J255" s="5">
        <f t="shared" si="131"/>
        <v>3.7169358657096642E-4</v>
      </c>
      <c r="K255" s="6">
        <f t="shared" si="126"/>
        <v>-0.51444168058794815</v>
      </c>
      <c r="AB255">
        <v>1970</v>
      </c>
      <c r="AC255" t="s">
        <v>148</v>
      </c>
      <c r="AD255" s="32">
        <v>65.808199999999999</v>
      </c>
      <c r="AE255" s="7">
        <v>3.0268093659999999E-3</v>
      </c>
      <c r="AF255" s="7">
        <f t="shared" si="102"/>
        <v>2.5775783446915189E-3</v>
      </c>
      <c r="AG255" s="42">
        <f t="shared" si="103"/>
        <v>2.2027709413420606E-2</v>
      </c>
      <c r="AH255" s="5"/>
      <c r="AI255">
        <v>1968</v>
      </c>
      <c r="AJ255" t="s">
        <v>151</v>
      </c>
      <c r="AK255">
        <v>180.1635</v>
      </c>
      <c r="AL255">
        <v>499.9</v>
      </c>
      <c r="AM255" s="5">
        <f t="shared" si="105"/>
        <v>525.05146945578588</v>
      </c>
      <c r="AN255" s="5">
        <f t="shared" si="104"/>
        <v>2.5313981211338532E-3</v>
      </c>
      <c r="AP255"/>
      <c r="BA255"/>
      <c r="BB255" s="5"/>
      <c r="BE255" s="48"/>
      <c r="BI255" s="48"/>
      <c r="BM255" s="48"/>
      <c r="BQ255" s="48"/>
    </row>
    <row r="256" spans="1:69" x14ac:dyDescent="0.25">
      <c r="A256">
        <v>82.508200000000002</v>
      </c>
      <c r="B256" s="7">
        <f t="shared" si="124"/>
        <v>5.8166878780037845E-2</v>
      </c>
      <c r="C256">
        <v>24.56</v>
      </c>
      <c r="D256" s="2">
        <f t="shared" si="125"/>
        <v>0.02</v>
      </c>
      <c r="E256" s="47">
        <f t="shared" si="133"/>
        <v>24.56450871758895</v>
      </c>
      <c r="F256" s="2">
        <f t="shared" si="127"/>
        <v>-4.5087175889513276E-3</v>
      </c>
      <c r="G256" s="2">
        <f t="shared" si="128"/>
        <v>4.5087175889513276E-3</v>
      </c>
      <c r="H256" s="2">
        <f t="shared" si="129"/>
        <v>-0.22543587944756638</v>
      </c>
      <c r="I256" s="5">
        <f t="shared" si="130"/>
        <v>-1.8357970639052638E-4</v>
      </c>
      <c r="J256" s="5">
        <f t="shared" si="131"/>
        <v>1.8357970639052638E-4</v>
      </c>
      <c r="K256" s="6">
        <f t="shared" si="126"/>
        <v>-0.25135835644927157</v>
      </c>
      <c r="AB256">
        <v>1970</v>
      </c>
      <c r="AC256" t="s">
        <v>148</v>
      </c>
      <c r="AD256" s="32">
        <v>66.184200000000004</v>
      </c>
      <c r="AE256" s="7">
        <v>3.287853842E-3</v>
      </c>
      <c r="AF256" s="7">
        <f t="shared" si="102"/>
        <v>2.8232427382872192E-3</v>
      </c>
      <c r="AG256" s="42">
        <f t="shared" si="103"/>
        <v>1.996890096520881E-2</v>
      </c>
      <c r="AH256" s="5"/>
      <c r="AI256">
        <v>1968</v>
      </c>
      <c r="AJ256" t="s">
        <v>151</v>
      </c>
      <c r="AK256">
        <v>180.21350000000001</v>
      </c>
      <c r="AL256">
        <v>500.3</v>
      </c>
      <c r="AM256" s="5">
        <f t="shared" si="105"/>
        <v>525.35663487413763</v>
      </c>
      <c r="AN256" s="5">
        <f t="shared" si="104"/>
        <v>2.5083289071763789E-3</v>
      </c>
      <c r="AP256"/>
      <c r="BA256"/>
      <c r="BB256" s="5"/>
      <c r="BE256" s="48"/>
      <c r="BI256" s="48"/>
      <c r="BM256" s="48"/>
      <c r="BQ256" s="48"/>
    </row>
    <row r="257" spans="1:69" x14ac:dyDescent="0.25">
      <c r="A257">
        <v>83.008200000000002</v>
      </c>
      <c r="B257" s="7">
        <f t="shared" si="124"/>
        <v>6.2156435290945979E-2</v>
      </c>
      <c r="C257">
        <v>24.59</v>
      </c>
      <c r="D257" s="2">
        <f t="shared" si="125"/>
        <v>0.02</v>
      </c>
      <c r="E257" s="47">
        <f t="shared" si="133"/>
        <v>24.590140822536146</v>
      </c>
      <c r="F257" s="2">
        <f t="shared" si="127"/>
        <v>-1.4082253614589035E-4</v>
      </c>
      <c r="G257" s="2">
        <f t="shared" si="128"/>
        <v>1.4082253614589035E-4</v>
      </c>
      <c r="H257" s="2">
        <f t="shared" si="129"/>
        <v>-7.0411268072945177E-3</v>
      </c>
      <c r="I257" s="5">
        <f t="shared" si="130"/>
        <v>-5.7268213154083108E-6</v>
      </c>
      <c r="J257" s="5">
        <f t="shared" si="131"/>
        <v>5.7268213154083108E-6</v>
      </c>
      <c r="K257" s="6">
        <f t="shared" si="126"/>
        <v>-7.7562153699947192E-3</v>
      </c>
      <c r="AB257">
        <v>1970</v>
      </c>
      <c r="AC257" t="s">
        <v>148</v>
      </c>
      <c r="AD257" s="32">
        <v>66.592299999999994</v>
      </c>
      <c r="AE257" s="7">
        <v>3.595294374E-3</v>
      </c>
      <c r="AF257" s="7">
        <f t="shared" si="102"/>
        <v>3.1128103203071616E-3</v>
      </c>
      <c r="AG257" s="42">
        <f t="shared" si="103"/>
        <v>1.8009307698180595E-2</v>
      </c>
      <c r="AH257" s="5"/>
      <c r="AI257">
        <v>1968</v>
      </c>
      <c r="AJ257" t="s">
        <v>151</v>
      </c>
      <c r="AK257">
        <v>201.3322</v>
      </c>
      <c r="AL257">
        <v>633.5</v>
      </c>
      <c r="AM257" s="5">
        <f t="shared" si="105"/>
        <v>657.28808300454125</v>
      </c>
      <c r="AN257" s="5">
        <f t="shared" si="104"/>
        <v>1.4100212311451564E-3</v>
      </c>
      <c r="AP257"/>
      <c r="BA257"/>
      <c r="BB257" s="5"/>
      <c r="BE257" s="48"/>
      <c r="BI257" s="48"/>
      <c r="BM257" s="48"/>
      <c r="BQ257" s="48"/>
    </row>
    <row r="258" spans="1:69" x14ac:dyDescent="0.25">
      <c r="A258">
        <v>83.508300000000006</v>
      </c>
      <c r="B258" s="7">
        <f t="shared" si="124"/>
        <v>6.6325629583994766E-2</v>
      </c>
      <c r="C258">
        <v>24.61</v>
      </c>
      <c r="D258" s="2">
        <f t="shared" si="125"/>
        <v>0.02</v>
      </c>
      <c r="E258" s="47">
        <f t="shared" si="133"/>
        <v>24.616029942142951</v>
      </c>
      <c r="F258" s="2">
        <f t="shared" si="127"/>
        <v>-6.0299421429519384E-3</v>
      </c>
      <c r="G258" s="2">
        <f t="shared" si="128"/>
        <v>6.0299421429519384E-3</v>
      </c>
      <c r="H258" s="2">
        <f t="shared" si="129"/>
        <v>-0.30149710714759692</v>
      </c>
      <c r="I258" s="5">
        <f t="shared" si="130"/>
        <v>-2.450199976819154E-4</v>
      </c>
      <c r="J258" s="5">
        <f t="shared" si="131"/>
        <v>2.450199976819154E-4</v>
      </c>
      <c r="K258" s="6">
        <f t="shared" si="126"/>
        <v>-0.32884729611319807</v>
      </c>
      <c r="AB258">
        <v>1970</v>
      </c>
      <c r="AC258" t="s">
        <v>148</v>
      </c>
      <c r="AD258" s="32">
        <v>66.783299999999997</v>
      </c>
      <c r="AE258" s="7">
        <v>3.7468814879999994E-3</v>
      </c>
      <c r="AF258" s="7">
        <f t="shared" si="102"/>
        <v>3.2570038450961849E-3</v>
      </c>
      <c r="AG258" s="42">
        <f t="shared" si="103"/>
        <v>1.7093670392951798E-2</v>
      </c>
      <c r="AH258" s="5"/>
      <c r="AI258">
        <v>1980</v>
      </c>
      <c r="AJ258" t="s">
        <v>152</v>
      </c>
      <c r="AK258">
        <v>86.528599999999997</v>
      </c>
      <c r="AL258">
        <v>11.1</v>
      </c>
      <c r="AM258" s="5">
        <f t="shared" si="105"/>
        <v>13.171188213388033</v>
      </c>
      <c r="AN258" s="5">
        <f t="shared" si="104"/>
        <v>3.481714645952045E-2</v>
      </c>
      <c r="AP258"/>
      <c r="BA258"/>
      <c r="BB258" s="5"/>
      <c r="BE258" s="48"/>
      <c r="BI258" s="48"/>
      <c r="BM258" s="48"/>
      <c r="BQ258" s="48"/>
    </row>
    <row r="259" spans="1:69" x14ac:dyDescent="0.25">
      <c r="A259"/>
      <c r="B259" s="7"/>
      <c r="C259"/>
      <c r="D259" s="2"/>
      <c r="E259" s="47"/>
      <c r="F259" s="2"/>
      <c r="G259" s="2"/>
      <c r="H259" s="2"/>
      <c r="K259" s="6"/>
      <c r="AB259">
        <v>1970</v>
      </c>
      <c r="AC259" t="s">
        <v>148</v>
      </c>
      <c r="AD259" s="32">
        <v>67.403400000000005</v>
      </c>
      <c r="AE259" s="7">
        <v>4.2784363020000006E-3</v>
      </c>
      <c r="AF259" s="7">
        <f t="shared" si="102"/>
        <v>3.7659527560642302E-3</v>
      </c>
      <c r="AG259" s="42">
        <f t="shared" si="103"/>
        <v>1.4347945272320511E-2</v>
      </c>
      <c r="AH259" s="5"/>
      <c r="AI259">
        <v>1980</v>
      </c>
      <c r="AJ259" t="s">
        <v>152</v>
      </c>
      <c r="AK259">
        <v>93.6494</v>
      </c>
      <c r="AL259">
        <v>40.700000000000003</v>
      </c>
      <c r="AM259" s="5">
        <f t="shared" si="105"/>
        <v>47.913212757803173</v>
      </c>
      <c r="AN259" s="5">
        <f t="shared" si="104"/>
        <v>3.1410052755727114E-2</v>
      </c>
      <c r="AP259"/>
      <c r="BA259"/>
      <c r="BB259" s="5"/>
      <c r="BE259" s="48"/>
      <c r="BI259" s="48"/>
      <c r="BM259" s="48"/>
      <c r="BQ259" s="48"/>
    </row>
    <row r="260" spans="1:69" x14ac:dyDescent="0.25">
      <c r="C260" s="3"/>
      <c r="E260" s="47"/>
      <c r="F260" s="2"/>
      <c r="G260" s="2"/>
      <c r="H260" s="2"/>
      <c r="I260" s="54">
        <f>AVERAGE(J239:J259)</f>
        <v>3.5931131449029282E-4</v>
      </c>
      <c r="J260" s="46" t="s">
        <v>128</v>
      </c>
      <c r="AB260">
        <v>1970</v>
      </c>
      <c r="AC260" t="s">
        <v>148</v>
      </c>
      <c r="AD260" s="32">
        <v>67.741399999999999</v>
      </c>
      <c r="AE260" s="7">
        <v>4.5965425939999997E-3</v>
      </c>
      <c r="AF260" s="7">
        <f t="shared" si="102"/>
        <v>4.0713590554021448E-3</v>
      </c>
      <c r="AG260" s="42">
        <f t="shared" si="103"/>
        <v>1.3054481657983053E-2</v>
      </c>
      <c r="AH260" s="5"/>
      <c r="AI260">
        <v>1980</v>
      </c>
      <c r="AJ260" t="s">
        <v>152</v>
      </c>
      <c r="AK260">
        <v>95.709699999999998</v>
      </c>
      <c r="AL260">
        <v>49.6</v>
      </c>
      <c r="AM260" s="5">
        <f t="shared" si="105"/>
        <v>58.093835873377927</v>
      </c>
      <c r="AN260" s="5">
        <f t="shared" si="104"/>
        <v>2.9325429176916027E-2</v>
      </c>
      <c r="AP260"/>
      <c r="BA260"/>
      <c r="BB260" s="5"/>
      <c r="BE260" s="48"/>
      <c r="BI260" s="48"/>
      <c r="BM260" s="48"/>
      <c r="BQ260" s="48"/>
    </row>
    <row r="261" spans="1:69" x14ac:dyDescent="0.25">
      <c r="C261" s="3"/>
      <c r="E261" s="47"/>
      <c r="F261" s="2"/>
      <c r="G261" s="2"/>
      <c r="H261" s="2"/>
      <c r="I261" s="54">
        <f>AVERAGE(I239:I259)</f>
        <v>-3.5931131449029282E-4</v>
      </c>
      <c r="J261" s="46" t="s">
        <v>129</v>
      </c>
      <c r="AB261">
        <v>1970</v>
      </c>
      <c r="AC261" t="s">
        <v>148</v>
      </c>
      <c r="AD261" s="32">
        <v>67.998400000000004</v>
      </c>
      <c r="AE261" s="7">
        <v>4.8495877499999994E-3</v>
      </c>
      <c r="AF261" s="7">
        <f t="shared" si="102"/>
        <v>4.3176838796572508E-3</v>
      </c>
      <c r="AG261" s="42">
        <f t="shared" si="103"/>
        <v>1.2029751519279741E-2</v>
      </c>
      <c r="AH261" s="5"/>
      <c r="AI261">
        <v>1980</v>
      </c>
      <c r="AJ261" t="s">
        <v>152</v>
      </c>
      <c r="AK261">
        <v>121.52209999999999</v>
      </c>
      <c r="AL261">
        <v>170.1</v>
      </c>
      <c r="AM261" s="5">
        <f t="shared" si="105"/>
        <v>190.52980006603067</v>
      </c>
      <c r="AN261" s="5">
        <f t="shared" si="104"/>
        <v>1.4425125682129341E-2</v>
      </c>
      <c r="AP261"/>
      <c r="BA261"/>
      <c r="BB261" s="5"/>
      <c r="BE261" s="48"/>
      <c r="BI261" s="48"/>
      <c r="BM261" s="48"/>
      <c r="BQ261" s="48"/>
    </row>
    <row r="262" spans="1:69" x14ac:dyDescent="0.25">
      <c r="C262" s="3"/>
      <c r="E262" s="47"/>
      <c r="F262" s="2"/>
      <c r="G262" s="2"/>
      <c r="H262" s="2"/>
      <c r="I262" s="35">
        <f>SUMSQ(H239:H259)/COUNT(H239:H259)</f>
        <v>0.22793213245778593</v>
      </c>
      <c r="J262" s="46" t="s">
        <v>131</v>
      </c>
      <c r="AB262">
        <v>1970</v>
      </c>
      <c r="AC262" t="s">
        <v>148</v>
      </c>
      <c r="AD262" s="32">
        <v>68.112499999999997</v>
      </c>
      <c r="AE262" s="7">
        <v>4.9657112120000003E-3</v>
      </c>
      <c r="AF262" s="7">
        <f t="shared" si="102"/>
        <v>4.4310997797591348E-3</v>
      </c>
      <c r="AG262" s="42">
        <f t="shared" si="103"/>
        <v>1.1590804086876186E-2</v>
      </c>
      <c r="AH262" s="5"/>
      <c r="AI262">
        <v>1980</v>
      </c>
      <c r="AJ262" t="s">
        <v>152</v>
      </c>
      <c r="AK262">
        <v>119.3219</v>
      </c>
      <c r="AL262">
        <v>159.1</v>
      </c>
      <c r="AM262" s="5">
        <f t="shared" si="105"/>
        <v>178.88822584085818</v>
      </c>
      <c r="AN262" s="5">
        <f t="shared" si="104"/>
        <v>1.5469396006559832E-2</v>
      </c>
      <c r="AP262"/>
      <c r="BA262"/>
      <c r="BB262" s="5"/>
      <c r="BE262" s="48"/>
      <c r="BI262" s="48"/>
      <c r="BM262" s="48"/>
      <c r="BQ262" s="48"/>
    </row>
    <row r="263" spans="1:69" x14ac:dyDescent="0.25">
      <c r="E263" s="47"/>
      <c r="K263" s="6"/>
      <c r="AB263">
        <v>1970</v>
      </c>
      <c r="AC263" t="s">
        <v>148</v>
      </c>
      <c r="AD263" s="32">
        <v>68.649500000000003</v>
      </c>
      <c r="AE263" s="7">
        <v>5.5452619459999998E-3</v>
      </c>
      <c r="AF263" s="7">
        <f t="shared" si="102"/>
        <v>4.9999919963102822E-3</v>
      </c>
      <c r="AG263" s="42">
        <f t="shared" si="103"/>
        <v>9.6689429066518888E-3</v>
      </c>
      <c r="AH263" s="5"/>
      <c r="AI263">
        <v>1969</v>
      </c>
      <c r="AJ263" t="s">
        <v>153</v>
      </c>
      <c r="AK263">
        <v>291.59539999999998</v>
      </c>
      <c r="AL263">
        <v>1297.419795</v>
      </c>
      <c r="AM263" s="5">
        <f t="shared" si="105"/>
        <v>1289.4843995041585</v>
      </c>
      <c r="AN263" s="5">
        <f t="shared" si="104"/>
        <v>3.7409001269874743E-5</v>
      </c>
      <c r="AP263"/>
      <c r="BA263"/>
      <c r="BB263" s="5"/>
      <c r="BE263" s="48"/>
      <c r="BI263" s="48"/>
      <c r="BM263" s="48"/>
      <c r="BQ263" s="48"/>
    </row>
    <row r="264" spans="1:69" ht="15.75" x14ac:dyDescent="0.25">
      <c r="A264" s="37" t="s">
        <v>154</v>
      </c>
      <c r="C264" s="1" t="s">
        <v>116</v>
      </c>
      <c r="AB264">
        <v>1970</v>
      </c>
      <c r="AC264" t="s">
        <v>148</v>
      </c>
      <c r="AD264" s="32">
        <v>69.2256</v>
      </c>
      <c r="AE264" s="7">
        <v>6.2282705519999997E-3</v>
      </c>
      <c r="AF264" s="7">
        <f t="shared" si="102"/>
        <v>5.6788780716406683E-3</v>
      </c>
      <c r="AG264" s="42">
        <f t="shared" si="103"/>
        <v>7.7809116160057921E-3</v>
      </c>
      <c r="AH264" s="5"/>
      <c r="AI264">
        <v>1969</v>
      </c>
      <c r="AJ264" t="s">
        <v>153</v>
      </c>
      <c r="AK264">
        <v>294.23480000000001</v>
      </c>
      <c r="AL264">
        <v>1316.5427625</v>
      </c>
      <c r="AM264" s="5">
        <f t="shared" si="105"/>
        <v>1309.6366036366089</v>
      </c>
      <c r="AN264" s="5">
        <f t="shared" si="104"/>
        <v>2.7517133361239492E-5</v>
      </c>
      <c r="AP264"/>
      <c r="BA264"/>
      <c r="BB264" s="5"/>
      <c r="BE264" s="48"/>
      <c r="BI264" s="48"/>
      <c r="BM264" s="48"/>
      <c r="BQ264" s="48"/>
    </row>
    <row r="265" spans="1:69" x14ac:dyDescent="0.25">
      <c r="A265" s="1" t="s">
        <v>117</v>
      </c>
      <c r="B265" s="3" t="s">
        <v>40</v>
      </c>
      <c r="C265" s="1" t="s">
        <v>118</v>
      </c>
      <c r="D265" s="4" t="s">
        <v>119</v>
      </c>
      <c r="E265" s="1" t="s">
        <v>120</v>
      </c>
      <c r="F265" s="8" t="s">
        <v>121</v>
      </c>
      <c r="G265" s="4" t="s">
        <v>122</v>
      </c>
      <c r="H265" s="8" t="s">
        <v>123</v>
      </c>
      <c r="I265" s="28" t="s">
        <v>124</v>
      </c>
      <c r="J265" s="28" t="s">
        <v>125</v>
      </c>
      <c r="K265" s="1" t="s">
        <v>126</v>
      </c>
      <c r="AB265">
        <v>1970</v>
      </c>
      <c r="AC265" t="s">
        <v>148</v>
      </c>
      <c r="AD265" s="32">
        <v>69.566599999999994</v>
      </c>
      <c r="AE265" s="7">
        <v>6.6645001359999997E-3</v>
      </c>
      <c r="AF265" s="7">
        <f t="shared" si="102"/>
        <v>6.1166607920921821E-3</v>
      </c>
      <c r="AG265" s="42">
        <f t="shared" si="103"/>
        <v>6.7572700376811587E-3</v>
      </c>
      <c r="AH265" s="5"/>
      <c r="AI265">
        <v>1969</v>
      </c>
      <c r="AJ265" t="s">
        <v>153</v>
      </c>
      <c r="AK265">
        <v>321.98739999999998</v>
      </c>
      <c r="AL265">
        <v>1552.8830275</v>
      </c>
      <c r="AM265" s="5">
        <f t="shared" si="105"/>
        <v>1527.2626071411071</v>
      </c>
      <c r="AN265" s="5">
        <f t="shared" si="104"/>
        <v>2.7220432131498179E-4</v>
      </c>
      <c r="AP265"/>
      <c r="BA265"/>
      <c r="BB265" s="5"/>
      <c r="BE265" s="48"/>
      <c r="BI265" s="48"/>
      <c r="BM265" s="48"/>
      <c r="BQ265" s="48"/>
    </row>
    <row r="266" spans="1:69" x14ac:dyDescent="0.25">
      <c r="A266">
        <v>96.432599999999994</v>
      </c>
      <c r="B266">
        <v>52.965716650000005</v>
      </c>
      <c r="C266">
        <v>24.358536585365854</v>
      </c>
      <c r="D266" s="2">
        <f t="shared" ref="D266:D271" si="134">0.02</f>
        <v>0.02</v>
      </c>
      <c r="E266" s="47">
        <f>Props(A266,B266,1,$B$7:$B$36)</f>
        <v>24.339029942409599</v>
      </c>
      <c r="F266" s="2">
        <f>C266-E266</f>
        <v>1.9506642956255149E-2</v>
      </c>
      <c r="G266" s="2">
        <f>ABS(F266)</f>
        <v>1.9506642956255149E-2</v>
      </c>
      <c r="H266" s="2">
        <f>F266/D266</f>
        <v>0.97533214781275746</v>
      </c>
      <c r="I266" s="5">
        <f>F266/C266</f>
        <v>8.0081341865070703E-4</v>
      </c>
      <c r="J266" s="5">
        <f>ABS(I266)</f>
        <v>8.0081341865070703E-4</v>
      </c>
      <c r="K266" s="6">
        <f t="shared" ref="K266:K271" si="135">B266-Props(A266,C266,-1,$B$7:$B$36)</f>
        <v>1.2240305472892388</v>
      </c>
      <c r="AB266">
        <v>1970</v>
      </c>
      <c r="AC266" t="s">
        <v>148</v>
      </c>
      <c r="AD266" s="32">
        <v>69.873699999999999</v>
      </c>
      <c r="AE266" s="7">
        <v>7.0801981319999997E-3</v>
      </c>
      <c r="AF266" s="7">
        <f t="shared" si="102"/>
        <v>6.5351893131347788E-3</v>
      </c>
      <c r="AG266" s="42">
        <f t="shared" si="103"/>
        <v>5.9253804075789715E-3</v>
      </c>
      <c r="AH266" s="5"/>
      <c r="AI266">
        <v>1971</v>
      </c>
      <c r="AJ266" t="s">
        <v>153</v>
      </c>
      <c r="AK266" s="30">
        <v>197.79249999999999</v>
      </c>
      <c r="AL266">
        <v>613.99435649999998</v>
      </c>
      <c r="AM266" s="5">
        <f t="shared" si="105"/>
        <v>634.75230370834402</v>
      </c>
      <c r="AN266" s="5">
        <f t="shared" si="104"/>
        <v>1.1429837276639493E-3</v>
      </c>
      <c r="AP266"/>
      <c r="BA266"/>
      <c r="BB266" s="5"/>
      <c r="BE266" s="48"/>
      <c r="BI266" s="48"/>
      <c r="BM266" s="48"/>
      <c r="BQ266" s="48"/>
    </row>
    <row r="267" spans="1:69" x14ac:dyDescent="0.25">
      <c r="A267">
        <v>101.12990000000001</v>
      </c>
      <c r="B267">
        <v>73.795041249999997</v>
      </c>
      <c r="C267">
        <v>24.181598062953995</v>
      </c>
      <c r="D267" s="2">
        <f t="shared" si="134"/>
        <v>0.02</v>
      </c>
      <c r="E267" s="47">
        <f>Props(A267,B267,1,$B$7:$B$36)</f>
        <v>24.222508505176091</v>
      </c>
      <c r="F267" s="2">
        <f t="shared" ref="F267:F269" si="136">C267-E267</f>
        <v>-4.0910442222095611E-2</v>
      </c>
      <c r="G267" s="2">
        <f t="shared" ref="G267:G269" si="137">ABS(F267)</f>
        <v>4.0910442222095611E-2</v>
      </c>
      <c r="H267" s="2">
        <f t="shared" ref="H267:H269" si="138">F267/D267</f>
        <v>-2.0455221111047805</v>
      </c>
      <c r="I267" s="5">
        <f t="shared" ref="I267:I269" si="139">F267/C267</f>
        <v>-1.6918006045584747E-3</v>
      </c>
      <c r="J267" s="5">
        <f t="shared" ref="J267:J269" si="140">ABS(I267)</f>
        <v>1.6918006045584747E-3</v>
      </c>
      <c r="K267" s="6">
        <f t="shared" si="135"/>
        <v>-2.7525907511803922</v>
      </c>
      <c r="AB267">
        <v>1970</v>
      </c>
      <c r="AC267" t="s">
        <v>148</v>
      </c>
      <c r="AD267" s="32">
        <v>69.892700000000005</v>
      </c>
      <c r="AE267" s="7">
        <v>7.1112621579999995E-3</v>
      </c>
      <c r="AF267" s="7">
        <f t="shared" si="102"/>
        <v>6.5618629751019123E-3</v>
      </c>
      <c r="AG267" s="42">
        <f t="shared" si="103"/>
        <v>5.9687397041135503E-3</v>
      </c>
      <c r="AH267" s="5"/>
      <c r="AI267">
        <v>1971</v>
      </c>
      <c r="AJ267" t="s">
        <v>153</v>
      </c>
      <c r="AK267" s="30">
        <v>222.87970000000001</v>
      </c>
      <c r="AL267">
        <v>779.33447550000005</v>
      </c>
      <c r="AM267" s="5">
        <f t="shared" si="105"/>
        <v>798.14481020962114</v>
      </c>
      <c r="AN267" s="5">
        <f t="shared" si="104"/>
        <v>5.8256618126206229E-4</v>
      </c>
      <c r="AP267"/>
      <c r="BA267"/>
      <c r="BB267" s="5"/>
      <c r="BE267" s="48"/>
      <c r="BI267" s="48"/>
      <c r="BM267" s="48"/>
      <c r="BQ267" s="48"/>
    </row>
    <row r="268" spans="1:69" x14ac:dyDescent="0.25">
      <c r="A268">
        <v>105.8248</v>
      </c>
      <c r="B268">
        <v>95.212764849999999</v>
      </c>
      <c r="C268">
        <v>24.036101083032491</v>
      </c>
      <c r="D268" s="2">
        <f t="shared" si="134"/>
        <v>0.02</v>
      </c>
      <c r="E268" s="47">
        <f t="shared" ref="E268:E269" si="141">Props(A268,B268,1,$B$7:$B$36)</f>
        <v>24.103442918480948</v>
      </c>
      <c r="F268" s="2">
        <f t="shared" si="136"/>
        <v>-6.7341835448456067E-2</v>
      </c>
      <c r="G268" s="2">
        <f t="shared" si="137"/>
        <v>6.7341835448456067E-2</v>
      </c>
      <c r="H268" s="2">
        <f t="shared" si="138"/>
        <v>-3.3670917724228033</v>
      </c>
      <c r="I268" s="5">
        <f t="shared" si="139"/>
        <v>-2.8016954669904371E-3</v>
      </c>
      <c r="J268" s="5">
        <f t="shared" si="140"/>
        <v>2.8016954669904371E-3</v>
      </c>
      <c r="K268" s="6">
        <f t="shared" si="135"/>
        <v>-4.8185204438467224</v>
      </c>
      <c r="AB268">
        <v>1970</v>
      </c>
      <c r="AC268" t="s">
        <v>148</v>
      </c>
      <c r="AD268" s="32">
        <v>70.292699999999996</v>
      </c>
      <c r="AE268" s="7">
        <v>7.6856133339999995E-3</v>
      </c>
      <c r="AF268" s="7">
        <f t="shared" si="102"/>
        <v>7.1452327383346014E-3</v>
      </c>
      <c r="AG268" s="42">
        <f t="shared" si="103"/>
        <v>4.9435898180126949E-3</v>
      </c>
      <c r="AH268" s="5"/>
      <c r="AI268">
        <v>1971</v>
      </c>
      <c r="AJ268" t="s">
        <v>153</v>
      </c>
      <c r="AK268" s="30">
        <v>222.61969999999999</v>
      </c>
      <c r="AL268">
        <v>777.5692785</v>
      </c>
      <c r="AM268" s="5">
        <f t="shared" si="105"/>
        <v>796.40757577006559</v>
      </c>
      <c r="AN268" s="5">
        <f t="shared" si="104"/>
        <v>5.8695540310290794E-4</v>
      </c>
      <c r="AP268"/>
      <c r="BA268"/>
      <c r="BB268" s="5"/>
      <c r="BE268" s="48"/>
      <c r="BI268" s="48"/>
      <c r="BM268" s="48"/>
      <c r="BQ268" s="48"/>
    </row>
    <row r="269" spans="1:69" x14ac:dyDescent="0.25">
      <c r="A269">
        <v>110.5591</v>
      </c>
      <c r="B269">
        <v>117.39540715</v>
      </c>
      <c r="C269">
        <v>23.878063359234908</v>
      </c>
      <c r="D269" s="2">
        <f t="shared" si="134"/>
        <v>0.02</v>
      </c>
      <c r="E269" s="47">
        <f t="shared" si="141"/>
        <v>23.98161222084515</v>
      </c>
      <c r="F269" s="2">
        <f t="shared" si="136"/>
        <v>-0.10354886161024268</v>
      </c>
      <c r="G269" s="2">
        <f t="shared" si="137"/>
        <v>0.10354886161024268</v>
      </c>
      <c r="H269" s="2">
        <f t="shared" si="138"/>
        <v>-5.1774430805121341</v>
      </c>
      <c r="I269" s="5">
        <f t="shared" si="139"/>
        <v>-4.3365686761273657E-3</v>
      </c>
      <c r="J269" s="5">
        <f t="shared" si="140"/>
        <v>4.3365686761273657E-3</v>
      </c>
      <c r="K269" s="6">
        <f t="shared" si="135"/>
        <v>-7.8887646477645745</v>
      </c>
      <c r="AB269">
        <v>1970</v>
      </c>
      <c r="AC269" t="s">
        <v>148</v>
      </c>
      <c r="AD269" s="32">
        <v>70.6798</v>
      </c>
      <c r="AE269" s="7">
        <v>8.2812960299999995E-3</v>
      </c>
      <c r="AF269" s="7">
        <f t="shared" si="102"/>
        <v>7.7509555622035688E-3</v>
      </c>
      <c r="AG269" s="42">
        <f t="shared" si="103"/>
        <v>4.101218574055353E-3</v>
      </c>
      <c r="AH269" s="5"/>
      <c r="AI269">
        <v>1971</v>
      </c>
      <c r="AJ269" t="s">
        <v>153</v>
      </c>
      <c r="AK269">
        <v>247.93549999999999</v>
      </c>
      <c r="AL269">
        <v>954.57931099999996</v>
      </c>
      <c r="AM269" s="5">
        <f t="shared" si="105"/>
        <v>969.86921174985241</v>
      </c>
      <c r="AN269" s="5">
        <f t="shared" si="104"/>
        <v>2.5655784420943481E-4</v>
      </c>
      <c r="AP269"/>
      <c r="BA269"/>
      <c r="BB269" s="5"/>
      <c r="BE269" s="48"/>
      <c r="BI269" s="48"/>
      <c r="BM269" s="48"/>
      <c r="BQ269" s="48"/>
    </row>
    <row r="270" spans="1:69" x14ac:dyDescent="0.25">
      <c r="A270">
        <v>115.30419999999999</v>
      </c>
      <c r="B270">
        <v>140.19586839999999</v>
      </c>
      <c r="C270">
        <v>23.750297265160523</v>
      </c>
      <c r="D270" s="2">
        <f t="shared" si="134"/>
        <v>0.02</v>
      </c>
      <c r="E270" s="47">
        <f>Props(A270,B270,1,$B$7:$B$36)</f>
        <v>23.858468669606978</v>
      </c>
      <c r="F270" s="2">
        <f>C270-E270</f>
        <v>-0.10817140444645545</v>
      </c>
      <c r="G270" s="2">
        <f>ABS(F270)</f>
        <v>0.10817140444645545</v>
      </c>
      <c r="H270" s="2">
        <f>F270/D270</f>
        <v>-5.4085702223227727</v>
      </c>
      <c r="I270" s="5">
        <f>F270/C270</f>
        <v>-4.5545284439505876E-3</v>
      </c>
      <c r="J270" s="5">
        <f>ABS(I270)</f>
        <v>4.5545284439505876E-3</v>
      </c>
      <c r="K270" s="6">
        <f t="shared" si="135"/>
        <v>-8.7099201910883437</v>
      </c>
      <c r="AB270">
        <v>1970</v>
      </c>
      <c r="AC270" t="s">
        <v>148</v>
      </c>
      <c r="AD270" s="32">
        <v>71.197800000000001</v>
      </c>
      <c r="AE270" s="7">
        <v>9.1410896079999974E-3</v>
      </c>
      <c r="AF270" s="7">
        <f t="shared" si="102"/>
        <v>8.6286808410100807E-3</v>
      </c>
      <c r="AG270" s="42">
        <f t="shared" si="103"/>
        <v>3.1422242125660094E-3</v>
      </c>
      <c r="AH270" s="5"/>
      <c r="AI270">
        <v>1971</v>
      </c>
      <c r="AJ270" t="s">
        <v>153</v>
      </c>
      <c r="AK270">
        <v>247.77549999999999</v>
      </c>
      <c r="AL270">
        <v>953.89284550000002</v>
      </c>
      <c r="AM270" s="5">
        <f t="shared" si="105"/>
        <v>968.74555851813852</v>
      </c>
      <c r="AN270" s="5">
        <f t="shared" si="104"/>
        <v>2.4244453365381848E-4</v>
      </c>
      <c r="AP270"/>
      <c r="BA270"/>
      <c r="BB270" s="5"/>
      <c r="BE270" s="48"/>
      <c r="BI270" s="48"/>
      <c r="BM270" s="48"/>
      <c r="BQ270" s="48"/>
    </row>
    <row r="271" spans="1:69" x14ac:dyDescent="0.25">
      <c r="A271">
        <v>120.0808</v>
      </c>
      <c r="B271">
        <v>163.70240845000001</v>
      </c>
      <c r="C271">
        <v>23.764425936942295</v>
      </c>
      <c r="D271" s="2">
        <f t="shared" si="134"/>
        <v>0.02</v>
      </c>
      <c r="E271" s="47">
        <f>Props(A271,B271,1,$B$7:$B$36)</f>
        <v>23.734039685885232</v>
      </c>
      <c r="F271" s="2">
        <f t="shared" ref="F271" si="142">C271-E271</f>
        <v>3.0386251057063163E-2</v>
      </c>
      <c r="G271" s="2">
        <f t="shared" ref="G271" si="143">ABS(F271)</f>
        <v>3.0386251057063163E-2</v>
      </c>
      <c r="H271" s="2">
        <f t="shared" ref="H271" si="144">F271/D271</f>
        <v>1.5193125528531581</v>
      </c>
      <c r="I271" s="5">
        <f t="shared" ref="I271" si="145">F271/C271</f>
        <v>1.2786444384430555E-3</v>
      </c>
      <c r="J271" s="5">
        <f t="shared" ref="J271" si="146">ABS(I271)</f>
        <v>1.2786444384430555E-3</v>
      </c>
      <c r="K271" s="6">
        <f t="shared" si="135"/>
        <v>2.5159889647340208</v>
      </c>
      <c r="AB271">
        <v>1970</v>
      </c>
      <c r="AC271" t="s">
        <v>148</v>
      </c>
      <c r="AD271" s="32">
        <v>71.5959</v>
      </c>
      <c r="AE271" s="7">
        <v>9.8524957999999996E-3</v>
      </c>
      <c r="AF271" s="7">
        <f t="shared" si="102"/>
        <v>9.358551447878628E-3</v>
      </c>
      <c r="AG271" s="42">
        <f t="shared" si="103"/>
        <v>2.5134111139044572E-3</v>
      </c>
      <c r="AH271" s="5"/>
      <c r="AI271">
        <v>1971</v>
      </c>
      <c r="AJ271" t="s">
        <v>153</v>
      </c>
      <c r="AK271">
        <v>273.12</v>
      </c>
      <c r="AL271">
        <v>1137.9636660000001</v>
      </c>
      <c r="AM271" s="5">
        <f t="shared" si="105"/>
        <v>1151.0725815195121</v>
      </c>
      <c r="AN271" s="5">
        <f t="shared" si="104"/>
        <v>1.3270177681458593E-4</v>
      </c>
      <c r="AP271"/>
      <c r="BA271"/>
      <c r="BB271" s="5"/>
      <c r="BE271" s="48"/>
      <c r="BI271" s="48"/>
      <c r="BM271" s="48"/>
      <c r="BQ271" s="48"/>
    </row>
    <row r="272" spans="1:69" x14ac:dyDescent="0.25">
      <c r="C272" s="3"/>
      <c r="E272" s="47"/>
      <c r="F272" s="2"/>
      <c r="G272" s="2"/>
      <c r="H272" s="2"/>
      <c r="I272" s="54">
        <f>AVERAGE(J266:J271)</f>
        <v>2.5773418414534381E-3</v>
      </c>
      <c r="J272" s="46" t="s">
        <v>128</v>
      </c>
      <c r="AB272">
        <v>1970</v>
      </c>
      <c r="AC272" t="s">
        <v>148</v>
      </c>
      <c r="AD272" s="32">
        <v>72.019900000000007</v>
      </c>
      <c r="AE272" s="7">
        <v>1.0662026983999999E-2</v>
      </c>
      <c r="AF272" s="7">
        <f t="shared" si="102"/>
        <v>1.0191853159608943E-2</v>
      </c>
      <c r="AG272" s="42">
        <f t="shared" si="103"/>
        <v>1.9446316059105843E-3</v>
      </c>
      <c r="AH272" s="5"/>
      <c r="AI272">
        <v>1971</v>
      </c>
      <c r="AJ272" t="s">
        <v>153</v>
      </c>
      <c r="AK272">
        <v>273</v>
      </c>
      <c r="AL272">
        <v>1136.9830010000001</v>
      </c>
      <c r="AM272" s="5">
        <f t="shared" si="105"/>
        <v>1150.1887412348324</v>
      </c>
      <c r="AN272" s="5">
        <f t="shared" si="104"/>
        <v>1.3490174179273698E-4</v>
      </c>
      <c r="AP272"/>
      <c r="BA272"/>
      <c r="BB272" s="5"/>
      <c r="BE272" s="48"/>
      <c r="BI272" s="48"/>
      <c r="BM272" s="48"/>
      <c r="BQ272" s="48"/>
    </row>
    <row r="273" spans="1:69" x14ac:dyDescent="0.25">
      <c r="C273" s="3"/>
      <c r="E273" s="47"/>
      <c r="F273" s="2"/>
      <c r="G273" s="2"/>
      <c r="H273" s="2"/>
      <c r="I273" s="54">
        <f>AVERAGE(I266:I271)</f>
        <v>-1.8841892224221838E-3</v>
      </c>
      <c r="J273" s="46" t="s">
        <v>129</v>
      </c>
      <c r="AB273">
        <v>1970</v>
      </c>
      <c r="AC273" t="s">
        <v>148</v>
      </c>
      <c r="AD273" s="32">
        <v>72.725999999999999</v>
      </c>
      <c r="AE273" s="7">
        <v>1.2125235934E-2</v>
      </c>
      <c r="AF273" s="7">
        <f t="shared" ref="AF273:AF336" si="147">$Z$7*EXP($AC$5*(AD273-$Z$6)*((AD273-$AC$6)/$AC$7)^2)</f>
        <v>1.1715916351297047E-2</v>
      </c>
      <c r="AG273" s="42">
        <f t="shared" ref="AG273:AG336" si="148">((AE273-AF273)/AE273)^2</f>
        <v>1.1395795564640222E-3</v>
      </c>
      <c r="AH273" s="5"/>
      <c r="AI273">
        <v>1971</v>
      </c>
      <c r="AJ273" t="s">
        <v>153</v>
      </c>
      <c r="AK273">
        <v>297.99380000000002</v>
      </c>
      <c r="AL273">
        <v>1331.6450035</v>
      </c>
      <c r="AM273" s="5">
        <f t="shared" si="105"/>
        <v>1338.5005351857633</v>
      </c>
      <c r="AN273" s="5">
        <f t="shared" ref="AN273:AN283" si="149">((AL273-AM273)/AL273)^2</f>
        <v>2.6503629823588672E-5</v>
      </c>
      <c r="AP273"/>
      <c r="BA273"/>
      <c r="BB273" s="5"/>
      <c r="BE273" s="48"/>
      <c r="BI273" s="48"/>
      <c r="BM273" s="48"/>
      <c r="BQ273" s="48"/>
    </row>
    <row r="274" spans="1:69" x14ac:dyDescent="0.25">
      <c r="C274" s="3"/>
      <c r="E274" s="47"/>
      <c r="F274" s="2"/>
      <c r="G274" s="2"/>
      <c r="H274" s="2"/>
      <c r="I274" s="35">
        <f>SUMSQ(H266:H271)/COUNT(H266:H271)</f>
        <v>12.473266640748284</v>
      </c>
      <c r="J274" s="46" t="s">
        <v>131</v>
      </c>
      <c r="AB274">
        <v>1970</v>
      </c>
      <c r="AC274" t="s">
        <v>148</v>
      </c>
      <c r="AD274" s="32">
        <v>73.145099999999999</v>
      </c>
      <c r="AE274" s="7">
        <v>1.3072222099999999E-2</v>
      </c>
      <c r="AF274" s="7">
        <f t="shared" si="147"/>
        <v>1.2706145956296683E-2</v>
      </c>
      <c r="AG274" s="42">
        <f t="shared" si="148"/>
        <v>7.8423102552963421E-4</v>
      </c>
      <c r="AH274" s="5"/>
      <c r="AI274">
        <v>1971</v>
      </c>
      <c r="AJ274" t="s">
        <v>153</v>
      </c>
      <c r="AK274" s="30">
        <v>297.92380000000003</v>
      </c>
      <c r="AL274">
        <v>1330.6643385</v>
      </c>
      <c r="AM274" s="5">
        <f t="shared" ref="AM274:AM283" si="150">$Z$7*(1+$AF$5*(AK274/$Z$6-1)+$AF$6*(AK274/$Z$6-1)^2)</f>
        <v>1337.9612772660555</v>
      </c>
      <c r="AN274" s="5">
        <f t="shared" si="149"/>
        <v>3.0070757438711519E-5</v>
      </c>
      <c r="AP274"/>
      <c r="BA274"/>
      <c r="BB274" s="5"/>
      <c r="BE274" s="48"/>
      <c r="BI274" s="48"/>
      <c r="BM274" s="48"/>
      <c r="BQ274" s="48"/>
    </row>
    <row r="275" spans="1:69" x14ac:dyDescent="0.25">
      <c r="C275" s="3"/>
      <c r="E275" s="47"/>
      <c r="F275" s="2"/>
      <c r="G275" s="2"/>
      <c r="H275" s="2"/>
      <c r="I275" s="35"/>
      <c r="J275" s="46"/>
      <c r="AB275">
        <v>1970</v>
      </c>
      <c r="AC275" t="s">
        <v>148</v>
      </c>
      <c r="AD275" s="32">
        <v>74.007199999999997</v>
      </c>
      <c r="AE275" s="7">
        <v>1.5223772536E-2</v>
      </c>
      <c r="AF275" s="7">
        <f t="shared" si="147"/>
        <v>1.4959188407631432E-2</v>
      </c>
      <c r="AG275" s="42">
        <f t="shared" si="148"/>
        <v>3.0205289628846015E-4</v>
      </c>
      <c r="AH275" s="5"/>
      <c r="AI275">
        <v>1971</v>
      </c>
      <c r="AJ275" t="s">
        <v>153</v>
      </c>
      <c r="AK275" s="30">
        <v>322.81720000000001</v>
      </c>
      <c r="AL275">
        <v>1331.0566045</v>
      </c>
      <c r="AM275" s="5">
        <f t="shared" si="150"/>
        <v>1533.9307524623998</v>
      </c>
      <c r="AN275" s="5">
        <f t="shared" si="149"/>
        <v>2.3230596870958346E-2</v>
      </c>
      <c r="AP275"/>
      <c r="BA275"/>
      <c r="BB275" s="5"/>
      <c r="BE275" s="48"/>
      <c r="BI275" s="48"/>
      <c r="BM275" s="48"/>
      <c r="BQ275" s="48"/>
    </row>
    <row r="276" spans="1:69" ht="15.75" x14ac:dyDescent="0.25">
      <c r="A276" s="37" t="s">
        <v>155</v>
      </c>
      <c r="C276" s="1" t="s">
        <v>116</v>
      </c>
      <c r="E276" s="47"/>
      <c r="AB276">
        <v>1970</v>
      </c>
      <c r="AC276" t="s">
        <v>148</v>
      </c>
      <c r="AD276" s="32">
        <v>74.293199999999999</v>
      </c>
      <c r="AE276" s="7">
        <v>1.5881583283999998E-2</v>
      </c>
      <c r="AF276" s="7">
        <f t="shared" si="147"/>
        <v>1.5774577426402949E-2</v>
      </c>
      <c r="AG276" s="42">
        <f t="shared" si="148"/>
        <v>4.5397037334972908E-5</v>
      </c>
      <c r="AH276" s="5"/>
      <c r="AI276">
        <v>1971</v>
      </c>
      <c r="AJ276" t="s">
        <v>153</v>
      </c>
      <c r="AK276" s="30">
        <v>323.13709999999998</v>
      </c>
      <c r="AL276">
        <v>1532.779395</v>
      </c>
      <c r="AM276" s="5">
        <f t="shared" si="150"/>
        <v>1536.5039186531826</v>
      </c>
      <c r="AN276" s="5">
        <f t="shared" si="149"/>
        <v>5.9044869376030285E-6</v>
      </c>
      <c r="AP276"/>
      <c r="BA276"/>
      <c r="BB276" s="5"/>
      <c r="BE276" s="48"/>
      <c r="BI276" s="48"/>
      <c r="BM276" s="48"/>
      <c r="BQ276" s="48"/>
    </row>
    <row r="277" spans="1:69" x14ac:dyDescent="0.25">
      <c r="A277" s="1" t="s">
        <v>117</v>
      </c>
      <c r="B277" s="3" t="s">
        <v>40</v>
      </c>
      <c r="C277" s="1" t="s">
        <v>118</v>
      </c>
      <c r="D277" s="4" t="s">
        <v>119</v>
      </c>
      <c r="E277" s="47" t="s">
        <v>120</v>
      </c>
      <c r="F277" s="8" t="s">
        <v>121</v>
      </c>
      <c r="G277" s="4" t="s">
        <v>122</v>
      </c>
      <c r="H277" s="8" t="s">
        <v>123</v>
      </c>
      <c r="I277" s="28" t="s">
        <v>124</v>
      </c>
      <c r="J277" s="28" t="s">
        <v>125</v>
      </c>
      <c r="K277" s="1" t="s">
        <v>126</v>
      </c>
      <c r="AB277">
        <v>1970</v>
      </c>
      <c r="AC277" t="s">
        <v>148</v>
      </c>
      <c r="AD277" s="32">
        <v>74.6203</v>
      </c>
      <c r="AE277" s="7">
        <v>1.7126810763999998E-2</v>
      </c>
      <c r="AF277" s="7">
        <f t="shared" si="147"/>
        <v>1.6750786685424287E-2</v>
      </c>
      <c r="AG277" s="42">
        <f t="shared" si="148"/>
        <v>4.8203471149382268E-4</v>
      </c>
      <c r="AH277" s="5"/>
      <c r="AI277">
        <v>1974</v>
      </c>
      <c r="AJ277" t="s">
        <v>156</v>
      </c>
      <c r="AK277">
        <v>295.69439999999997</v>
      </c>
      <c r="AL277">
        <v>1324</v>
      </c>
      <c r="AM277" s="5">
        <f t="shared" si="150"/>
        <v>1320.8215133214158</v>
      </c>
      <c r="AN277" s="5">
        <f t="shared" si="149"/>
        <v>5.7632149932101385E-6</v>
      </c>
      <c r="AP277"/>
      <c r="BA277"/>
      <c r="BB277" s="5"/>
      <c r="BE277" s="48"/>
      <c r="BI277" s="48"/>
      <c r="BM277" s="48"/>
      <c r="BQ277" s="48"/>
    </row>
    <row r="278" spans="1:69" x14ac:dyDescent="0.25">
      <c r="A278">
        <v>211.1112</v>
      </c>
      <c r="B278">
        <v>684.50417000000004</v>
      </c>
      <c r="C278">
        <v>21.39</v>
      </c>
      <c r="D278" s="2">
        <f t="shared" ref="D278:D285" si="151">0.02</f>
        <v>0.02</v>
      </c>
      <c r="E278" s="47">
        <f>Props(A278,B278,1,$B$7:$B$36)</f>
        <v>21.647270608466417</v>
      </c>
      <c r="F278" s="2">
        <f>C278-E278</f>
        <v>-0.25727060846641692</v>
      </c>
      <c r="G278" s="2">
        <f>ABS(F278)</f>
        <v>0.25727060846641692</v>
      </c>
      <c r="H278" s="2">
        <f>F278/D278</f>
        <v>-12.863530423320846</v>
      </c>
      <c r="I278" s="5">
        <f>F278/C278</f>
        <v>-1.2027611429004999E-2</v>
      </c>
      <c r="J278" s="5">
        <f>ABS(I278)</f>
        <v>1.2027611429004999E-2</v>
      </c>
      <c r="K278" s="6">
        <f t="shared" ref="K278:K283" si="152">B278-Props(A278,C278,-1,$B$7:$B$36)</f>
        <v>-47.798970749238265</v>
      </c>
      <c r="AB278">
        <v>1970</v>
      </c>
      <c r="AC278" t="s">
        <v>148</v>
      </c>
      <c r="AD278" s="32">
        <v>75.390299999999996</v>
      </c>
      <c r="AE278" s="7">
        <v>1.9408483471999995E-2</v>
      </c>
      <c r="AF278" s="7">
        <f t="shared" si="147"/>
        <v>1.9241156496102575E-2</v>
      </c>
      <c r="AG278" s="42">
        <f t="shared" si="148"/>
        <v>7.4327362139390356E-5</v>
      </c>
      <c r="AH278" s="5"/>
      <c r="AI278">
        <v>1967</v>
      </c>
      <c r="AJ278" t="s">
        <v>157</v>
      </c>
      <c r="AK278">
        <v>96.432599999999994</v>
      </c>
      <c r="AL278">
        <v>44.139731650000002</v>
      </c>
      <c r="AM278" s="5">
        <f t="shared" si="150"/>
        <v>61.679593980377589</v>
      </c>
      <c r="AN278" s="5">
        <f t="shared" si="149"/>
        <v>0.15790394615595871</v>
      </c>
      <c r="AP278"/>
      <c r="BA278"/>
      <c r="BB278" s="5"/>
      <c r="BE278" s="48"/>
      <c r="BI278" s="48"/>
      <c r="BM278" s="48"/>
      <c r="BQ278" s="48"/>
    </row>
    <row r="279" spans="1:69" x14ac:dyDescent="0.25">
      <c r="A279">
        <v>177.71360000000001</v>
      </c>
      <c r="B279">
        <v>474.64186000000001</v>
      </c>
      <c r="C279">
        <v>22.11</v>
      </c>
      <c r="D279" s="2">
        <f t="shared" si="151"/>
        <v>0.02</v>
      </c>
      <c r="E279" s="47">
        <f>Props(A279,B279,1,$B$7:$B$36)</f>
        <v>22.37689075854054</v>
      </c>
      <c r="F279" s="2">
        <f t="shared" ref="F279:F281" si="153">C279-E279</f>
        <v>-0.26689075854054067</v>
      </c>
      <c r="G279" s="2">
        <f t="shared" ref="G279:G281" si="154">ABS(F279)</f>
        <v>0.26689075854054067</v>
      </c>
      <c r="H279" s="2">
        <f t="shared" ref="H279:H281" si="155">F279/D279</f>
        <v>-13.344537927027034</v>
      </c>
      <c r="I279" s="5">
        <f t="shared" ref="I279:I281" si="156">F279/C279</f>
        <v>-1.2071042900974251E-2</v>
      </c>
      <c r="J279" s="5">
        <f t="shared" ref="J279:J281" si="157">ABS(I279)</f>
        <v>1.2071042900974251E-2</v>
      </c>
      <c r="K279" s="6">
        <f t="shared" si="152"/>
        <v>-39.027071412592534</v>
      </c>
      <c r="AB279">
        <v>1970</v>
      </c>
      <c r="AC279" t="s">
        <v>148</v>
      </c>
      <c r="AD279" s="32">
        <v>75.923400000000001</v>
      </c>
      <c r="AE279" s="7">
        <v>2.1213796673999998E-2</v>
      </c>
      <c r="AF279" s="7">
        <f t="shared" si="147"/>
        <v>2.1131750495961721E-2</v>
      </c>
      <c r="AG279" s="42">
        <f t="shared" si="148"/>
        <v>1.4958219649743904E-5</v>
      </c>
      <c r="AH279" s="5"/>
      <c r="AI279">
        <v>1967</v>
      </c>
      <c r="AJ279" t="s">
        <v>157</v>
      </c>
      <c r="AK279">
        <v>101.12990000000001</v>
      </c>
      <c r="AL279">
        <v>73.795041249999997</v>
      </c>
      <c r="AM279" s="5">
        <f t="shared" si="150"/>
        <v>85.152322871703959</v>
      </c>
      <c r="AN279" s="5">
        <f t="shared" si="149"/>
        <v>2.3686147541522068E-2</v>
      </c>
      <c r="AP279"/>
      <c r="BA279"/>
      <c r="BB279" s="5"/>
      <c r="BE279" s="48"/>
      <c r="BI279" s="48"/>
      <c r="BM279" s="48"/>
      <c r="BQ279" s="48"/>
    </row>
    <row r="280" spans="1:69" x14ac:dyDescent="0.25">
      <c r="A280">
        <v>163.5138</v>
      </c>
      <c r="B280">
        <v>390.30466999999999</v>
      </c>
      <c r="C280">
        <v>22.46</v>
      </c>
      <c r="D280" s="2">
        <f t="shared" si="151"/>
        <v>0.02</v>
      </c>
      <c r="E280" s="47">
        <f t="shared" ref="E280:E281" si="158">Props(A280,B280,1,$B$7:$B$36)</f>
        <v>22.714347463662403</v>
      </c>
      <c r="F280" s="2">
        <f t="shared" si="153"/>
        <v>-0.25434746366240191</v>
      </c>
      <c r="G280" s="2">
        <f t="shared" si="154"/>
        <v>0.25434746366240191</v>
      </c>
      <c r="H280" s="2">
        <f t="shared" si="155"/>
        <v>-12.717373183120095</v>
      </c>
      <c r="I280" s="5">
        <f t="shared" si="156"/>
        <v>-1.1324464098949327E-2</v>
      </c>
      <c r="J280" s="5">
        <f t="shared" si="157"/>
        <v>1.1324464098949327E-2</v>
      </c>
      <c r="K280" s="6">
        <f t="shared" si="152"/>
        <v>-33.000206241806268</v>
      </c>
      <c r="AB280">
        <v>1970</v>
      </c>
      <c r="AC280" t="s">
        <v>148</v>
      </c>
      <c r="AD280" s="32">
        <v>76.233400000000003</v>
      </c>
      <c r="AE280" s="7">
        <v>2.2332501576000002E-2</v>
      </c>
      <c r="AF280" s="7">
        <f t="shared" si="147"/>
        <v>2.2296799172664306E-2</v>
      </c>
      <c r="AG280" s="42">
        <f t="shared" si="148"/>
        <v>2.5557605213092521E-6</v>
      </c>
      <c r="AH280" s="5"/>
      <c r="AI280">
        <v>1967</v>
      </c>
      <c r="AJ280" t="s">
        <v>157</v>
      </c>
      <c r="AK280">
        <v>105.8248</v>
      </c>
      <c r="AL280">
        <v>95.212764849999999</v>
      </c>
      <c r="AM280" s="5">
        <f t="shared" si="150"/>
        <v>108.91266443977817</v>
      </c>
      <c r="AN280" s="5">
        <f t="shared" si="149"/>
        <v>2.0703530710158954E-2</v>
      </c>
      <c r="AP280"/>
      <c r="BA280"/>
      <c r="BB280" s="5"/>
      <c r="BE280" s="48"/>
      <c r="BI280" s="48"/>
      <c r="BM280" s="48"/>
      <c r="BQ280" s="48"/>
    </row>
    <row r="281" spans="1:69" x14ac:dyDescent="0.25">
      <c r="A281">
        <v>151.21360000000001</v>
      </c>
      <c r="B281">
        <v>321.65812</v>
      </c>
      <c r="C281">
        <v>22.78</v>
      </c>
      <c r="D281" s="2">
        <f t="shared" si="151"/>
        <v>0.02</v>
      </c>
      <c r="E281" s="47">
        <f t="shared" si="158"/>
        <v>23.004834336772838</v>
      </c>
      <c r="F281" s="2">
        <f t="shared" si="153"/>
        <v>-0.22483433677283671</v>
      </c>
      <c r="G281" s="2">
        <f t="shared" si="154"/>
        <v>0.22483433677283671</v>
      </c>
      <c r="H281" s="2">
        <f t="shared" si="155"/>
        <v>-11.241716838641835</v>
      </c>
      <c r="I281" s="5">
        <f t="shared" si="156"/>
        <v>-9.8698128521877392E-3</v>
      </c>
      <c r="J281" s="5">
        <f t="shared" si="157"/>
        <v>9.8698128521877392E-3</v>
      </c>
      <c r="K281" s="6">
        <f t="shared" si="152"/>
        <v>-26.10938800718634</v>
      </c>
      <c r="AB281">
        <v>1970</v>
      </c>
      <c r="AC281" t="s">
        <v>148</v>
      </c>
      <c r="AD281" s="32">
        <v>76.451499999999996</v>
      </c>
      <c r="AE281" s="7">
        <v>2.3131500322000002E-2</v>
      </c>
      <c r="AF281" s="7">
        <f t="shared" si="147"/>
        <v>2.3146277797579138E-2</v>
      </c>
      <c r="AG281" s="42">
        <f t="shared" si="148"/>
        <v>4.0812471571319479E-7</v>
      </c>
      <c r="AH281" s="5"/>
      <c r="AI281">
        <v>1967</v>
      </c>
      <c r="AJ281" t="s">
        <v>157</v>
      </c>
      <c r="AK281">
        <v>110.5591</v>
      </c>
      <c r="AL281">
        <v>117.39540715</v>
      </c>
      <c r="AM281" s="5">
        <f t="shared" si="150"/>
        <v>133.17571495443084</v>
      </c>
      <c r="AN281" s="5">
        <f t="shared" si="149"/>
        <v>1.8068775732183118E-2</v>
      </c>
      <c r="AP281"/>
      <c r="BA281"/>
      <c r="BB281" s="5"/>
      <c r="BE281" s="48"/>
      <c r="BI281" s="48"/>
      <c r="BM281" s="48"/>
      <c r="BQ281" s="48"/>
    </row>
    <row r="282" spans="1:69" x14ac:dyDescent="0.25">
      <c r="A282">
        <v>131.21270000000001</v>
      </c>
      <c r="B282">
        <v>214.765635</v>
      </c>
      <c r="C282">
        <v>23.34</v>
      </c>
      <c r="D282" s="2">
        <f t="shared" si="151"/>
        <v>0.02</v>
      </c>
      <c r="E282" s="47">
        <f>Props(A282,B282,1,$B$7:$B$36)</f>
        <v>23.506891518755289</v>
      </c>
      <c r="F282" s="2">
        <f>C282-E282</f>
        <v>-0.16689151875528907</v>
      </c>
      <c r="G282" s="2">
        <f>ABS(F282)</f>
        <v>0.16689151875528907</v>
      </c>
      <c r="H282" s="2">
        <f>F282/D282</f>
        <v>-8.3445759377644535</v>
      </c>
      <c r="I282" s="5">
        <f>F282/C282</f>
        <v>-7.1504506750338075E-3</v>
      </c>
      <c r="J282" s="5">
        <f>ABS(I282)</f>
        <v>7.1504506750338075E-3</v>
      </c>
      <c r="K282" s="6">
        <f t="shared" si="152"/>
        <v>-15.797562696495589</v>
      </c>
      <c r="AB282">
        <v>1970</v>
      </c>
      <c r="AC282" t="s">
        <v>148</v>
      </c>
      <c r="AD282" s="32">
        <v>76.991500000000002</v>
      </c>
      <c r="AE282" s="7">
        <v>2.5237587956E-2</v>
      </c>
      <c r="AF282" s="7">
        <f t="shared" si="147"/>
        <v>2.5358568553783215E-2</v>
      </c>
      <c r="AG282" s="42">
        <f t="shared" si="148"/>
        <v>2.2979245297074118E-5</v>
      </c>
      <c r="AH282" s="5"/>
      <c r="AI282">
        <v>1967</v>
      </c>
      <c r="AJ282" t="s">
        <v>157</v>
      </c>
      <c r="AK282">
        <v>115.30419999999999</v>
      </c>
      <c r="AL282">
        <v>140.19586839999999</v>
      </c>
      <c r="AM282" s="5">
        <f t="shared" si="150"/>
        <v>157.79973545950736</v>
      </c>
      <c r="AN282" s="5">
        <f t="shared" si="149"/>
        <v>1.576687883820398E-2</v>
      </c>
      <c r="AP282"/>
      <c r="BA282"/>
      <c r="BB282" s="5"/>
      <c r="BE282" s="48"/>
      <c r="BI282" s="48"/>
      <c r="BM282" s="48"/>
      <c r="BQ282" s="48"/>
    </row>
    <row r="283" spans="1:69" x14ac:dyDescent="0.25">
      <c r="A283">
        <v>121.5121</v>
      </c>
      <c r="B283">
        <v>166.71305000000001</v>
      </c>
      <c r="C283">
        <v>23.63</v>
      </c>
      <c r="D283" s="2">
        <f t="shared" si="151"/>
        <v>0.02</v>
      </c>
      <c r="E283" s="47">
        <f>Props(A283,B283,1,$B$7:$B$36)</f>
        <v>23.746099536371855</v>
      </c>
      <c r="F283" s="2">
        <f t="shared" ref="F283" si="159">C283-E283</f>
        <v>-0.11609953637185555</v>
      </c>
      <c r="G283" s="2">
        <f t="shared" ref="G283" si="160">ABS(F283)</f>
        <v>0.11609953637185555</v>
      </c>
      <c r="H283" s="2">
        <f t="shared" ref="H283" si="161">F283/D283</f>
        <v>-5.8049768185927775</v>
      </c>
      <c r="I283" s="5">
        <f t="shared" ref="I283" si="162">F283/C283</f>
        <v>-4.9132262535698497E-3</v>
      </c>
      <c r="J283" s="5">
        <f t="shared" ref="J283" si="163">ABS(I283)</f>
        <v>4.9132262535698497E-3</v>
      </c>
      <c r="K283" s="6">
        <f t="shared" si="152"/>
        <v>-9.8546379616309991</v>
      </c>
      <c r="AB283">
        <v>1970</v>
      </c>
      <c r="AC283" t="s">
        <v>148</v>
      </c>
      <c r="AD283" s="32">
        <v>77.470600000000005</v>
      </c>
      <c r="AE283" s="7">
        <v>2.72576829E-2</v>
      </c>
      <c r="AF283" s="7">
        <f t="shared" si="147"/>
        <v>2.7455608070690925E-2</v>
      </c>
      <c r="AG283" s="42">
        <f t="shared" si="148"/>
        <v>5.2725922444710969E-5</v>
      </c>
      <c r="AH283" s="5"/>
      <c r="AI283">
        <v>1967</v>
      </c>
      <c r="AJ283" t="s">
        <v>157</v>
      </c>
      <c r="AK283">
        <v>120.0808</v>
      </c>
      <c r="AL283">
        <v>163.70240845000001</v>
      </c>
      <c r="AM283" s="5">
        <f t="shared" si="150"/>
        <v>182.89624292416934</v>
      </c>
      <c r="AN283" s="5">
        <f t="shared" si="149"/>
        <v>1.3747171555928315E-2</v>
      </c>
      <c r="AP283"/>
      <c r="BA283"/>
      <c r="BB283" s="5"/>
      <c r="BE283" s="48"/>
      <c r="BI283" s="48"/>
      <c r="BM283" s="48"/>
      <c r="BQ283" s="48"/>
    </row>
    <row r="284" spans="1:69" x14ac:dyDescent="0.25">
      <c r="A284">
        <v>107.9109</v>
      </c>
      <c r="B284" s="1">
        <v>101.98916</v>
      </c>
      <c r="C284">
        <v>24.03</v>
      </c>
      <c r="D284" s="2">
        <f t="shared" si="151"/>
        <v>0.02</v>
      </c>
      <c r="E284" s="47">
        <f>Props(A284,B284,1,$B$7:$B$36)</f>
        <v>24.090709778890407</v>
      </c>
      <c r="F284" s="2">
        <f>C284-E284</f>
        <v>-6.070977889040563E-2</v>
      </c>
      <c r="G284" s="2">
        <f>ABS(F284)</f>
        <v>6.070977889040563E-2</v>
      </c>
      <c r="H284" s="2">
        <f>F284/D284</f>
        <v>-3.0354889445202815</v>
      </c>
      <c r="I284" s="5">
        <f>F284/C284</f>
        <v>-2.5264161003081824E-3</v>
      </c>
      <c r="J284" s="5">
        <f>ABS(I284)</f>
        <v>2.5264161003081824E-3</v>
      </c>
      <c r="K284" s="6">
        <f t="shared" ref="K284:K285" si="164">B284-Props(A284,C284,-1,$B$7:$B$36)</f>
        <v>-4.3750106777548297</v>
      </c>
      <c r="AB284">
        <v>1970</v>
      </c>
      <c r="AC284" t="s">
        <v>148</v>
      </c>
      <c r="AD284" s="32">
        <v>77.899600000000007</v>
      </c>
      <c r="AE284" s="7">
        <v>2.9153921705999997E-2</v>
      </c>
      <c r="AF284" s="7">
        <f t="shared" si="147"/>
        <v>2.9444298906548524E-2</v>
      </c>
      <c r="AG284" s="42">
        <f t="shared" si="148"/>
        <v>9.9204429001725197E-5</v>
      </c>
      <c r="AH284" s="5"/>
      <c r="AP284"/>
      <c r="BA284"/>
      <c r="BB284" s="5"/>
      <c r="BE284" s="48"/>
      <c r="BI284" s="48"/>
      <c r="BM284" s="48"/>
      <c r="BQ284" s="48"/>
    </row>
    <row r="285" spans="1:69" x14ac:dyDescent="0.25">
      <c r="A285">
        <v>91.509200000000007</v>
      </c>
      <c r="B285" s="1">
        <v>31.38128</v>
      </c>
      <c r="C285">
        <v>24.45</v>
      </c>
      <c r="D285" s="2">
        <f t="shared" si="151"/>
        <v>0.02</v>
      </c>
      <c r="E285" s="47">
        <f>Props(A285,B285,1,$B$7:$B$36)</f>
        <v>24.464315708194054</v>
      </c>
      <c r="F285" s="2">
        <f t="shared" ref="F285" si="165">C285-E285</f>
        <v>-1.4315708194054366E-2</v>
      </c>
      <c r="G285" s="2">
        <f t="shared" ref="G285" si="166">ABS(F285)</f>
        <v>1.4315708194054366E-2</v>
      </c>
      <c r="H285" s="2">
        <f t="shared" ref="H285" si="167">F285/D285</f>
        <v>-0.71578540970271831</v>
      </c>
      <c r="I285" s="5">
        <f t="shared" ref="I285" si="168">F285/C285</f>
        <v>-5.8550953758913565E-4</v>
      </c>
      <c r="J285" s="5">
        <f t="shared" ref="J285" si="169">ABS(I285)</f>
        <v>5.8550953758913565E-4</v>
      </c>
      <c r="K285" s="6">
        <f t="shared" si="164"/>
        <v>-0.84962115268697502</v>
      </c>
      <c r="AB285">
        <v>1970</v>
      </c>
      <c r="AC285" t="s">
        <v>148</v>
      </c>
      <c r="AD285" s="32">
        <v>78.406700000000001</v>
      </c>
      <c r="AE285" s="7">
        <v>3.1565050076000002E-2</v>
      </c>
      <c r="AF285" s="7">
        <f t="shared" si="147"/>
        <v>3.1934618315774335E-2</v>
      </c>
      <c r="AG285" s="42">
        <f t="shared" si="148"/>
        <v>1.3708070129389097E-4</v>
      </c>
      <c r="AH285" s="5"/>
      <c r="AM285" s="5"/>
      <c r="AN285" s="5"/>
      <c r="AP285"/>
      <c r="BA285"/>
      <c r="BB285" s="5"/>
      <c r="BE285" s="48"/>
      <c r="BI285" s="48"/>
      <c r="BM285" s="48"/>
      <c r="BQ285" s="48"/>
    </row>
    <row r="286" spans="1:69" x14ac:dyDescent="0.25">
      <c r="C286" s="3"/>
      <c r="E286" s="47"/>
      <c r="F286" s="2"/>
      <c r="G286" s="2"/>
      <c r="H286" s="2"/>
      <c r="I286" s="54">
        <f>AVERAGE(J278:J285)</f>
        <v>7.5585667309521626E-3</v>
      </c>
      <c r="J286" s="46" t="s">
        <v>128</v>
      </c>
      <c r="AB286">
        <v>1970</v>
      </c>
      <c r="AC286" t="s">
        <v>148</v>
      </c>
      <c r="AD286" s="32">
        <v>78.865799999999993</v>
      </c>
      <c r="AE286" s="7">
        <v>3.3896051923999998E-2</v>
      </c>
      <c r="AF286" s="7">
        <f t="shared" si="147"/>
        <v>3.4323544969176174E-2</v>
      </c>
      <c r="AG286" s="42">
        <f t="shared" si="148"/>
        <v>1.5905959589299366E-4</v>
      </c>
      <c r="AH286" s="5"/>
      <c r="AM286" s="5"/>
      <c r="AN286" s="5"/>
      <c r="AP286"/>
      <c r="BA286"/>
      <c r="BB286" s="5"/>
      <c r="BE286" s="48"/>
      <c r="BI286" s="48"/>
      <c r="BM286" s="48"/>
      <c r="BQ286" s="48"/>
    </row>
    <row r="287" spans="1:69" x14ac:dyDescent="0.25">
      <c r="C287" s="3"/>
      <c r="E287" s="47"/>
      <c r="F287" s="2"/>
      <c r="G287" s="2"/>
      <c r="H287" s="2"/>
      <c r="I287" s="54">
        <f>AVERAGE(I278:I285)</f>
        <v>-7.5585667309521626E-3</v>
      </c>
      <c r="J287" s="46" t="s">
        <v>129</v>
      </c>
      <c r="AB287">
        <v>1970</v>
      </c>
      <c r="AC287" t="s">
        <v>148</v>
      </c>
      <c r="AD287" s="32">
        <v>79.0458</v>
      </c>
      <c r="AE287" s="7">
        <v>3.4895300314000004E-2</v>
      </c>
      <c r="AF287" s="7">
        <f t="shared" si="147"/>
        <v>3.5295808665727263E-2</v>
      </c>
      <c r="AG287" s="42">
        <f t="shared" si="148"/>
        <v>1.317313895667576E-4</v>
      </c>
      <c r="AH287" s="5"/>
      <c r="AM287" s="5"/>
      <c r="AN287" s="5"/>
      <c r="AP287"/>
      <c r="BA287"/>
      <c r="BB287" s="5"/>
      <c r="BE287" s="48"/>
      <c r="BI287" s="48"/>
      <c r="BM287" s="48"/>
      <c r="BQ287" s="48"/>
    </row>
    <row r="288" spans="1:69" x14ac:dyDescent="0.25">
      <c r="C288" s="3"/>
      <c r="E288" s="47"/>
      <c r="F288" s="2"/>
      <c r="G288" s="2"/>
      <c r="H288" s="2"/>
      <c r="I288" s="35">
        <f>SUMSQ(H278:H285)/COUNT(H278:H285)</f>
        <v>93.088891365884322</v>
      </c>
      <c r="J288" s="46" t="s">
        <v>131</v>
      </c>
      <c r="AB288">
        <v>1970</v>
      </c>
      <c r="AC288" t="s">
        <v>148</v>
      </c>
      <c r="AD288" s="32">
        <v>79.294799999999995</v>
      </c>
      <c r="AE288" s="7">
        <v>3.6186923849999997E-2</v>
      </c>
      <c r="AF288" s="7">
        <f t="shared" si="147"/>
        <v>3.6674411624635465E-2</v>
      </c>
      <c r="AG288" s="42">
        <f t="shared" si="148"/>
        <v>1.8147805857066077E-4</v>
      </c>
      <c r="AH288" s="5"/>
      <c r="AM288" s="5"/>
      <c r="AN288" s="5"/>
      <c r="AP288"/>
      <c r="BA288"/>
      <c r="BB288" s="5"/>
      <c r="BE288" s="48"/>
      <c r="BI288" s="48"/>
      <c r="BM288" s="48"/>
      <c r="BQ288" s="48"/>
    </row>
    <row r="289" spans="1:69" x14ac:dyDescent="0.25">
      <c r="C289" s="3"/>
      <c r="E289" s="47"/>
      <c r="F289" s="2"/>
      <c r="G289" s="2"/>
      <c r="H289" s="2"/>
      <c r="I289" s="35"/>
      <c r="J289" s="46"/>
      <c r="AB289">
        <v>1970</v>
      </c>
      <c r="AC289" t="s">
        <v>148</v>
      </c>
      <c r="AD289" s="32">
        <v>79.654899999999998</v>
      </c>
      <c r="AE289" s="7">
        <v>3.7978771530000004E-2</v>
      </c>
      <c r="AF289" s="7">
        <f t="shared" si="147"/>
        <v>3.8738156572726369E-2</v>
      </c>
      <c r="AG289" s="42">
        <f t="shared" si="148"/>
        <v>3.9979950482275353E-4</v>
      </c>
      <c r="AH289" s="5"/>
      <c r="AM289" s="5"/>
      <c r="AN289" s="5"/>
      <c r="AP289"/>
      <c r="BA289"/>
      <c r="BB289" s="5"/>
      <c r="BE289" s="48"/>
      <c r="BI289" s="48"/>
      <c r="BM289" s="48"/>
      <c r="BQ289" s="48"/>
    </row>
    <row r="290" spans="1:69" ht="15.75" x14ac:dyDescent="0.25">
      <c r="A290" s="37" t="s">
        <v>158</v>
      </c>
      <c r="C290" s="1" t="s">
        <v>116</v>
      </c>
      <c r="E290" s="47"/>
      <c r="AB290">
        <v>1970</v>
      </c>
      <c r="AC290" t="s">
        <v>148</v>
      </c>
      <c r="AD290" s="32">
        <v>79.954899999999995</v>
      </c>
      <c r="AE290" s="7">
        <v>3.9976468378E-2</v>
      </c>
      <c r="AF290" s="7">
        <f t="shared" si="147"/>
        <v>4.0521651895793036E-2</v>
      </c>
      <c r="AG290" s="42">
        <f t="shared" si="148"/>
        <v>1.8598442894316732E-4</v>
      </c>
      <c r="AH290" s="5"/>
      <c r="AM290" s="5"/>
      <c r="AN290" s="5"/>
      <c r="AP290"/>
      <c r="BA290"/>
      <c r="BB290" s="5"/>
      <c r="BE290" s="48"/>
      <c r="BI290" s="48"/>
      <c r="BM290" s="48"/>
      <c r="BQ290" s="48"/>
    </row>
    <row r="291" spans="1:69" x14ac:dyDescent="0.25">
      <c r="A291" s="1" t="s">
        <v>117</v>
      </c>
      <c r="B291" s="3" t="s">
        <v>40</v>
      </c>
      <c r="C291" s="1" t="s">
        <v>118</v>
      </c>
      <c r="D291" s="4" t="s">
        <v>119</v>
      </c>
      <c r="E291" s="47" t="s">
        <v>120</v>
      </c>
      <c r="F291" s="8" t="s">
        <v>121</v>
      </c>
      <c r="G291" s="4" t="s">
        <v>122</v>
      </c>
      <c r="H291" s="8" t="s">
        <v>123</v>
      </c>
      <c r="I291" s="28" t="s">
        <v>124</v>
      </c>
      <c r="J291" s="28" t="s">
        <v>125</v>
      </c>
      <c r="K291" s="1" t="s">
        <v>126</v>
      </c>
      <c r="AB291">
        <v>1970</v>
      </c>
      <c r="AC291" t="s">
        <v>148</v>
      </c>
      <c r="AD291" s="32">
        <v>80.245900000000006</v>
      </c>
      <c r="AE291" s="7">
        <v>4.1753783959999999E-2</v>
      </c>
      <c r="AF291" s="7">
        <f t="shared" si="147"/>
        <v>4.2308211179184346E-2</v>
      </c>
      <c r="AG291" s="42">
        <f t="shared" si="148"/>
        <v>1.7631830711705053E-4</v>
      </c>
      <c r="AH291" s="5"/>
      <c r="AM291" s="5"/>
      <c r="AN291" s="5"/>
      <c r="AP291"/>
      <c r="BA291"/>
      <c r="BB291" s="5"/>
      <c r="BE291" s="48"/>
      <c r="BI291" s="48"/>
      <c r="BM291" s="48"/>
      <c r="BQ291" s="48"/>
    </row>
    <row r="292" spans="1:69" x14ac:dyDescent="0.25">
      <c r="A292">
        <v>83.43</v>
      </c>
      <c r="B292">
        <v>0.30890947499999999</v>
      </c>
      <c r="C292">
        <v>24.591966258568203</v>
      </c>
      <c r="D292" s="2">
        <f t="shared" ref="D292:D296" si="170">0.02</f>
        <v>0.02</v>
      </c>
      <c r="E292" s="47">
        <f>Props(A292,B292,1,$B$7:$B$36)</f>
        <v>24.607505560785288</v>
      </c>
      <c r="F292" s="2">
        <f>C292-E292</f>
        <v>-1.5539302217085549E-2</v>
      </c>
      <c r="G292" s="2">
        <f>ABS(F292)</f>
        <v>1.5539302217085549E-2</v>
      </c>
      <c r="H292" s="2">
        <f>F292/D292</f>
        <v>-0.77696511085427744</v>
      </c>
      <c r="I292" s="5">
        <f>F292/C292</f>
        <v>-6.318853097674297E-4</v>
      </c>
      <c r="J292" s="5">
        <f>ABS(I292)</f>
        <v>6.318853097674297E-4</v>
      </c>
      <c r="K292" s="6">
        <f t="shared" ref="K292:K296" si="171">B292-Props(A292,C292,-1,$B$7:$B$36)</f>
        <v>-0.85261571058487295</v>
      </c>
      <c r="AB292">
        <v>1970</v>
      </c>
      <c r="AC292" t="s">
        <v>148</v>
      </c>
      <c r="AD292" s="32">
        <v>80.805000000000007</v>
      </c>
      <c r="AE292" s="7">
        <v>4.5349878266000003E-2</v>
      </c>
      <c r="AF292" s="7">
        <f t="shared" si="147"/>
        <v>4.5899634878630934E-2</v>
      </c>
      <c r="AG292" s="42">
        <f t="shared" si="148"/>
        <v>1.4695645686835292E-4</v>
      </c>
      <c r="AH292" s="5"/>
      <c r="AM292" s="5"/>
      <c r="AN292" s="5"/>
      <c r="AP292"/>
      <c r="BA292"/>
      <c r="BB292" s="5"/>
      <c r="BE292" s="48"/>
      <c r="BI292" s="48"/>
      <c r="BM292" s="48"/>
      <c r="BQ292" s="48"/>
    </row>
    <row r="293" spans="1:69" x14ac:dyDescent="0.25">
      <c r="A293">
        <v>83.43</v>
      </c>
      <c r="B293">
        <v>0.30890947499999999</v>
      </c>
      <c r="C293">
        <v>24.592101205511568</v>
      </c>
      <c r="D293" s="2">
        <f t="shared" si="170"/>
        <v>0.02</v>
      </c>
      <c r="E293" s="47">
        <f>Props(A293,B293,1,$B$7:$B$36)</f>
        <v>24.607505560785288</v>
      </c>
      <c r="F293" s="2">
        <f t="shared" ref="F293:F295" si="172">C293-E293</f>
        <v>-1.5404355273719972E-2</v>
      </c>
      <c r="G293" s="2">
        <f t="shared" ref="G293:G295" si="173">ABS(F293)</f>
        <v>1.5404355273719972E-2</v>
      </c>
      <c r="H293" s="2">
        <f t="shared" ref="H293:H295" si="174">F293/D293</f>
        <v>-0.77021776368599859</v>
      </c>
      <c r="I293" s="5">
        <f t="shared" ref="I293:I295" si="175">F293/C293</f>
        <v>-6.2639443230119577E-4</v>
      </c>
      <c r="J293" s="5">
        <f t="shared" ref="J293:J295" si="176">ABS(I293)</f>
        <v>6.2639443230119577E-4</v>
      </c>
      <c r="K293" s="6">
        <f t="shared" si="171"/>
        <v>-0.84518475324496578</v>
      </c>
      <c r="Y293" s="29"/>
      <c r="AB293">
        <v>1970</v>
      </c>
      <c r="AC293" t="s">
        <v>148</v>
      </c>
      <c r="AD293" s="32">
        <v>81.162999999999997</v>
      </c>
      <c r="AE293" s="7">
        <v>4.7783804697999997E-2</v>
      </c>
      <c r="AF293" s="7">
        <f t="shared" si="147"/>
        <v>4.8310742780855821E-2</v>
      </c>
      <c r="AG293" s="42">
        <f t="shared" si="148"/>
        <v>1.2160676085562857E-4</v>
      </c>
      <c r="AH293" s="5"/>
      <c r="AI293"/>
      <c r="AJ293"/>
      <c r="AK293" s="30"/>
      <c r="AL293"/>
      <c r="AM293" s="5"/>
      <c r="AN293" s="5"/>
      <c r="AP293"/>
      <c r="BA293"/>
      <c r="BB293" s="5"/>
      <c r="BE293" s="48"/>
      <c r="BI293" s="48"/>
      <c r="BM293" s="48"/>
      <c r="BQ293" s="48"/>
    </row>
    <row r="294" spans="1:69" x14ac:dyDescent="0.25">
      <c r="A294">
        <v>83.43</v>
      </c>
      <c r="B294">
        <v>0.30890947499999999</v>
      </c>
      <c r="C294">
        <v>24.584140180499709</v>
      </c>
      <c r="D294" s="2">
        <f t="shared" si="170"/>
        <v>0.02</v>
      </c>
      <c r="E294" s="47">
        <f t="shared" ref="E294:E295" si="177">Props(A294,B294,1,$B$7:$B$36)</f>
        <v>24.607505560785288</v>
      </c>
      <c r="F294" s="2">
        <f t="shared" si="172"/>
        <v>-2.3365380285579107E-2</v>
      </c>
      <c r="G294" s="2">
        <f t="shared" si="173"/>
        <v>2.3365380285579107E-2</v>
      </c>
      <c r="H294" s="2">
        <f t="shared" si="174"/>
        <v>-1.1682690142789554</v>
      </c>
      <c r="I294" s="5">
        <f t="shared" si="175"/>
        <v>-9.5042495340604471E-4</v>
      </c>
      <c r="J294" s="5">
        <f t="shared" si="176"/>
        <v>9.5042495340604471E-4</v>
      </c>
      <c r="K294" s="6">
        <f t="shared" si="171"/>
        <v>-1.284364619751889</v>
      </c>
      <c r="Y294" s="29"/>
      <c r="AB294">
        <v>1970</v>
      </c>
      <c r="AC294" t="s">
        <v>148</v>
      </c>
      <c r="AD294" s="32">
        <v>81.674099999999996</v>
      </c>
      <c r="AE294" s="7">
        <v>5.1449093122000002E-2</v>
      </c>
      <c r="AF294" s="7">
        <f t="shared" si="147"/>
        <v>5.1906194710426366E-2</v>
      </c>
      <c r="AG294" s="42">
        <f t="shared" si="148"/>
        <v>7.8935072638880454E-5</v>
      </c>
      <c r="AH294" s="5"/>
      <c r="AI294"/>
      <c r="AJ294"/>
      <c r="AK294" s="30"/>
      <c r="AL294"/>
      <c r="AM294" s="5"/>
      <c r="AN294" s="5"/>
      <c r="AP294"/>
      <c r="BA294"/>
      <c r="BB294" s="5"/>
      <c r="BE294" s="48"/>
      <c r="BI294" s="48"/>
      <c r="BM294" s="48"/>
      <c r="BQ294" s="48"/>
    </row>
    <row r="295" spans="1:69" x14ac:dyDescent="0.25">
      <c r="A295">
        <v>83.43</v>
      </c>
      <c r="B295">
        <v>1.54552804</v>
      </c>
      <c r="C295">
        <v>24.559053958109462</v>
      </c>
      <c r="D295" s="2">
        <f t="shared" si="170"/>
        <v>0.02</v>
      </c>
      <c r="E295" s="47">
        <f t="shared" si="177"/>
        <v>24.585004246622272</v>
      </c>
      <c r="F295" s="2">
        <f t="shared" si="172"/>
        <v>-2.5950288512810005E-2</v>
      </c>
      <c r="G295" s="2">
        <f t="shared" si="173"/>
        <v>2.5950288512810005E-2</v>
      </c>
      <c r="H295" s="2">
        <f t="shared" si="174"/>
        <v>-1.2975144256405002</v>
      </c>
      <c r="I295" s="5">
        <f t="shared" si="175"/>
        <v>-1.0566485401707077E-3</v>
      </c>
      <c r="J295" s="5">
        <f t="shared" si="176"/>
        <v>1.0566485401707077E-3</v>
      </c>
      <c r="K295" s="6">
        <f t="shared" si="171"/>
        <v>-1.4423283261317563</v>
      </c>
      <c r="Y295" s="29"/>
      <c r="AB295">
        <v>1970</v>
      </c>
      <c r="AC295" t="s">
        <v>148</v>
      </c>
      <c r="AD295" s="32">
        <v>82.274199999999993</v>
      </c>
      <c r="AE295" s="7">
        <v>5.6003639285999995E-2</v>
      </c>
      <c r="AF295" s="7">
        <f t="shared" si="147"/>
        <v>5.6360895086702549E-2</v>
      </c>
      <c r="AG295" s="42">
        <f t="shared" si="148"/>
        <v>4.0693596902187771E-5</v>
      </c>
      <c r="AH295" s="5"/>
      <c r="AI295"/>
      <c r="AJ295"/>
      <c r="AK295" s="30"/>
      <c r="AL295"/>
      <c r="AM295" s="5"/>
      <c r="AN295" s="5"/>
      <c r="AP295"/>
      <c r="BA295"/>
      <c r="BB295" s="5"/>
      <c r="BE295" s="48"/>
      <c r="BI295" s="48"/>
      <c r="BM295" s="48"/>
      <c r="BQ295" s="48"/>
    </row>
    <row r="296" spans="1:69" x14ac:dyDescent="0.25">
      <c r="A296">
        <v>83.43</v>
      </c>
      <c r="B296">
        <v>14.70801367</v>
      </c>
      <c r="C296">
        <v>24.482417664931337</v>
      </c>
      <c r="D296" s="2">
        <f t="shared" si="170"/>
        <v>0.02</v>
      </c>
      <c r="E296" s="47">
        <f>Props(A296,B296,1,$B$7:$B$36)</f>
        <v>24.358851679298436</v>
      </c>
      <c r="F296" s="2">
        <f>C296-E296</f>
        <v>0.12356598563290078</v>
      </c>
      <c r="G296" s="2">
        <f>ABS(F296)</f>
        <v>0.12356598563290078</v>
      </c>
      <c r="H296" s="2">
        <f>F296/D296</f>
        <v>6.1782992816450388</v>
      </c>
      <c r="I296" s="5">
        <f>F296/C296</f>
        <v>5.0471316731883443E-3</v>
      </c>
      <c r="J296" s="5">
        <f>ABS(I296)</f>
        <v>5.0471316731883443E-3</v>
      </c>
      <c r="K296" s="6">
        <f t="shared" si="171"/>
        <v>7.3586799076249836</v>
      </c>
      <c r="Y296" s="29"/>
      <c r="AB296">
        <v>1970</v>
      </c>
      <c r="AC296" t="s">
        <v>148</v>
      </c>
      <c r="AD296" s="32">
        <v>82.669200000000004</v>
      </c>
      <c r="AE296" s="7">
        <v>5.9070578574000006E-2</v>
      </c>
      <c r="AF296" s="7">
        <f t="shared" si="147"/>
        <v>5.9432055209929974E-2</v>
      </c>
      <c r="AG296" s="42">
        <f t="shared" si="148"/>
        <v>3.7447084828711122E-5</v>
      </c>
      <c r="AH296" s="5"/>
      <c r="AI296"/>
      <c r="AJ296"/>
      <c r="AK296" s="30"/>
      <c r="AL296"/>
      <c r="AM296" s="5"/>
      <c r="AN296" s="5"/>
      <c r="AP296"/>
      <c r="BA296"/>
      <c r="BB296" s="5"/>
      <c r="BE296" s="48"/>
      <c r="BI296" s="48"/>
      <c r="BM296" s="48"/>
      <c r="BQ296" s="48"/>
    </row>
    <row r="297" spans="1:69" x14ac:dyDescent="0.25">
      <c r="A297"/>
      <c r="B297"/>
      <c r="C297"/>
      <c r="D297" s="2"/>
      <c r="E297" s="47"/>
      <c r="F297" s="2"/>
      <c r="G297" s="2"/>
      <c r="H297" s="2"/>
      <c r="K297" s="6"/>
      <c r="Y297" s="29"/>
      <c r="AB297">
        <v>1970</v>
      </c>
      <c r="AC297" t="s">
        <v>148</v>
      </c>
      <c r="AD297" s="32">
        <v>82.750200000000007</v>
      </c>
      <c r="AE297" s="7">
        <v>5.9766919380000005E-2</v>
      </c>
      <c r="AF297" s="7">
        <f t="shared" si="147"/>
        <v>6.0075554330556495E-2</v>
      </c>
      <c r="AG297" s="42">
        <f t="shared" si="148"/>
        <v>2.6666650424142583E-5</v>
      </c>
      <c r="AH297" s="5"/>
      <c r="AI297"/>
      <c r="AJ297"/>
      <c r="AK297" s="30"/>
      <c r="AL297"/>
      <c r="AM297" s="5"/>
      <c r="AN297" s="5"/>
      <c r="AP297"/>
      <c r="BA297"/>
      <c r="BB297" s="5"/>
      <c r="BE297" s="48"/>
      <c r="BI297" s="48"/>
      <c r="BM297" s="48"/>
      <c r="BQ297" s="48"/>
    </row>
    <row r="298" spans="1:69" x14ac:dyDescent="0.25">
      <c r="A298"/>
      <c r="C298"/>
      <c r="D298" s="2"/>
      <c r="E298" s="47"/>
      <c r="F298" s="2"/>
      <c r="G298" s="2"/>
      <c r="H298" s="2"/>
      <c r="K298" s="6"/>
      <c r="Y298" s="29"/>
      <c r="AB298">
        <v>1970</v>
      </c>
      <c r="AC298" t="s">
        <v>148</v>
      </c>
      <c r="AD298" s="32">
        <v>83.002200000000002</v>
      </c>
      <c r="AE298" s="7">
        <v>6.1930602117999993E-2</v>
      </c>
      <c r="AF298" s="7">
        <f t="shared" si="147"/>
        <v>6.2107502387192856E-2</v>
      </c>
      <c r="AG298" s="42">
        <f t="shared" si="148"/>
        <v>8.1591775287852084E-6</v>
      </c>
      <c r="AH298" s="5"/>
      <c r="AI298"/>
      <c r="AJ298"/>
      <c r="AK298" s="30"/>
      <c r="AL298"/>
      <c r="AM298" s="5"/>
      <c r="AN298" s="5"/>
      <c r="AP298"/>
      <c r="BA298"/>
      <c r="BB298" s="5"/>
      <c r="BE298" s="48"/>
      <c r="BI298" s="48"/>
      <c r="BM298" s="48"/>
      <c r="BQ298" s="48"/>
    </row>
    <row r="299" spans="1:69" x14ac:dyDescent="0.25">
      <c r="C299" s="3"/>
      <c r="E299" s="2"/>
      <c r="F299" s="2"/>
      <c r="G299" s="2"/>
      <c r="H299" s="2"/>
      <c r="I299" s="54">
        <f>AVERAGE(J292:J298)</f>
        <v>1.6624969817667444E-3</v>
      </c>
      <c r="J299" s="46" t="s">
        <v>128</v>
      </c>
      <c r="Y299" s="29"/>
      <c r="AB299">
        <v>1970</v>
      </c>
      <c r="AC299" t="s">
        <v>148</v>
      </c>
      <c r="AD299" s="32">
        <v>83.420299999999997</v>
      </c>
      <c r="AE299" s="7">
        <v>6.562735453400001E-2</v>
      </c>
      <c r="AF299" s="7">
        <f t="shared" si="147"/>
        <v>6.5579000411848429E-2</v>
      </c>
      <c r="AG299" s="42">
        <f t="shared" si="148"/>
        <v>5.4287171012583924E-7</v>
      </c>
      <c r="AH299" s="5"/>
      <c r="AI299"/>
      <c r="AJ299"/>
      <c r="AK299" s="30"/>
      <c r="AL299"/>
      <c r="AM299" s="5"/>
      <c r="AN299" s="5"/>
      <c r="AP299"/>
      <c r="BA299"/>
      <c r="BB299" s="5"/>
      <c r="BE299" s="48"/>
      <c r="BI299" s="48"/>
      <c r="BM299" s="48"/>
      <c r="BQ299" s="48"/>
    </row>
    <row r="300" spans="1:69" x14ac:dyDescent="0.25">
      <c r="C300" s="3"/>
      <c r="E300" s="2"/>
      <c r="F300" s="2"/>
      <c r="G300" s="2"/>
      <c r="H300" s="2"/>
      <c r="I300" s="54">
        <f>AVERAGE(I292:I298)</f>
        <v>3.5635568750859334E-4</v>
      </c>
      <c r="J300" s="46" t="s">
        <v>129</v>
      </c>
      <c r="Y300" s="29"/>
      <c r="AB300">
        <v>1970</v>
      </c>
      <c r="AC300" t="s">
        <v>148</v>
      </c>
      <c r="AD300" s="32">
        <v>83.738299999999995</v>
      </c>
      <c r="AE300" s="7">
        <v>6.8523508340000011E-2</v>
      </c>
      <c r="AF300" s="7">
        <f t="shared" si="147"/>
        <v>6.8303284498990743E-2</v>
      </c>
      <c r="AG300" s="42">
        <f t="shared" si="148"/>
        <v>1.0328790899244717E-5</v>
      </c>
      <c r="AH300" s="5"/>
      <c r="AI300"/>
      <c r="AJ300"/>
      <c r="AK300" s="30"/>
      <c r="AL300"/>
      <c r="AM300" s="5"/>
      <c r="AN300" s="5"/>
      <c r="AP300"/>
      <c r="BA300"/>
      <c r="BB300" s="5"/>
      <c r="BE300" s="48"/>
      <c r="BI300" s="48"/>
      <c r="BM300" s="48"/>
      <c r="BQ300" s="48"/>
    </row>
    <row r="301" spans="1:69" x14ac:dyDescent="0.25">
      <c r="C301" s="3"/>
      <c r="E301" s="2"/>
      <c r="F301" s="2"/>
      <c r="G301" s="2"/>
      <c r="H301" s="2"/>
      <c r="I301" s="35">
        <f>SUMSQ(H292:H298)/COUNT(H292:H298)</f>
        <v>8.4833376750054761</v>
      </c>
      <c r="J301" s="46" t="s">
        <v>131</v>
      </c>
      <c r="Y301" s="29"/>
      <c r="AB301">
        <v>1970</v>
      </c>
      <c r="AC301" t="s">
        <v>148</v>
      </c>
      <c r="AD301" s="32">
        <v>84.136399999999995</v>
      </c>
      <c r="AE301" s="7">
        <v>7.1801496353999988E-2</v>
      </c>
      <c r="AF301" s="7">
        <f t="shared" si="147"/>
        <v>7.1816045465602524E-2</v>
      </c>
      <c r="AG301" s="42">
        <f t="shared" si="148"/>
        <v>4.1058772388576223E-8</v>
      </c>
      <c r="AH301" s="5"/>
      <c r="AI301"/>
      <c r="AJ301"/>
      <c r="AK301" s="30"/>
      <c r="AL301"/>
      <c r="AM301" s="5"/>
      <c r="AN301" s="5"/>
      <c r="AP301"/>
      <c r="BA301"/>
      <c r="BB301" s="5"/>
      <c r="BE301" s="48"/>
      <c r="BI301" s="48"/>
      <c r="BM301" s="48"/>
      <c r="BQ301" s="48"/>
    </row>
    <row r="302" spans="1:69" x14ac:dyDescent="0.25">
      <c r="C302" s="3"/>
      <c r="E302" s="2"/>
      <c r="F302" s="2"/>
      <c r="G302" s="2"/>
      <c r="H302" s="2"/>
      <c r="I302" s="35"/>
      <c r="J302" s="46"/>
      <c r="Y302" s="29"/>
      <c r="AB302">
        <v>1970</v>
      </c>
      <c r="AC302" t="s">
        <v>148</v>
      </c>
      <c r="AD302" s="32">
        <v>84.503399999999999</v>
      </c>
      <c r="AE302" s="7">
        <v>7.4806840878000005E-2</v>
      </c>
      <c r="AF302" s="7">
        <f t="shared" si="147"/>
        <v>7.5154986001639779E-2</v>
      </c>
      <c r="AG302" s="42">
        <f t="shared" si="148"/>
        <v>2.1658980168327723E-5</v>
      </c>
      <c r="AH302" s="5"/>
      <c r="AI302"/>
      <c r="AJ302"/>
      <c r="AK302" s="30"/>
      <c r="AL302"/>
      <c r="AM302" s="5"/>
      <c r="AN302" s="5"/>
      <c r="AP302"/>
      <c r="BA302"/>
      <c r="BB302" s="5"/>
      <c r="BE302" s="48"/>
      <c r="BI302" s="48"/>
      <c r="BM302" s="48"/>
      <c r="BQ302" s="48"/>
    </row>
    <row r="303" spans="1:69" ht="15.75" x14ac:dyDescent="0.25">
      <c r="A303" s="37" t="s">
        <v>158</v>
      </c>
      <c r="C303" s="1" t="s">
        <v>116</v>
      </c>
      <c r="D303" s="1" t="s">
        <v>159</v>
      </c>
      <c r="Y303" s="29"/>
      <c r="AB303">
        <v>1961</v>
      </c>
      <c r="AC303" t="s">
        <v>160</v>
      </c>
      <c r="AD303" s="32">
        <v>71.588399999999993</v>
      </c>
      <c r="AE303" s="7">
        <v>1.01858008E-2</v>
      </c>
      <c r="AF303" s="7">
        <f t="shared" si="147"/>
        <v>9.3443393150678192E-3</v>
      </c>
      <c r="AG303" s="42">
        <f t="shared" si="148"/>
        <v>6.8246145485270334E-3</v>
      </c>
      <c r="AH303" s="5"/>
      <c r="AI303"/>
      <c r="AJ303"/>
      <c r="AK303" s="30"/>
      <c r="AL303"/>
      <c r="AM303" s="5"/>
      <c r="AN303" s="5"/>
      <c r="AP303"/>
      <c r="BA303"/>
      <c r="BB303" s="5"/>
      <c r="BE303" s="48"/>
      <c r="BI303" s="48"/>
      <c r="BM303" s="48"/>
      <c r="BQ303" s="48"/>
    </row>
    <row r="304" spans="1:69" x14ac:dyDescent="0.25">
      <c r="A304" s="1" t="s">
        <v>117</v>
      </c>
      <c r="B304" s="3" t="s">
        <v>40</v>
      </c>
      <c r="C304" s="1" t="s">
        <v>118</v>
      </c>
      <c r="D304" s="4" t="s">
        <v>119</v>
      </c>
      <c r="E304" s="1" t="s">
        <v>120</v>
      </c>
      <c r="F304" s="8" t="s">
        <v>121</v>
      </c>
      <c r="G304" s="4" t="s">
        <v>122</v>
      </c>
      <c r="H304" s="8" t="s">
        <v>123</v>
      </c>
      <c r="I304" s="28" t="s">
        <v>124</v>
      </c>
      <c r="J304" s="28" t="s">
        <v>125</v>
      </c>
      <c r="K304" s="1" t="s">
        <v>126</v>
      </c>
      <c r="Y304" s="29"/>
      <c r="AB304">
        <v>1961</v>
      </c>
      <c r="AC304" t="s">
        <v>160</v>
      </c>
      <c r="AD304" s="32">
        <v>71.691400000000002</v>
      </c>
      <c r="AE304" s="7">
        <v>1.0399116E-2</v>
      </c>
      <c r="AF304" s="7">
        <f t="shared" si="147"/>
        <v>9.5411019970821319E-3</v>
      </c>
      <c r="AG304" s="42">
        <f t="shared" si="148"/>
        <v>6.8076294113053994E-3</v>
      </c>
      <c r="AH304" s="5"/>
      <c r="AI304"/>
      <c r="AJ304"/>
      <c r="AK304" s="30"/>
      <c r="AL304"/>
      <c r="AM304" s="5"/>
      <c r="AN304" s="5"/>
      <c r="AP304"/>
      <c r="BA304"/>
      <c r="BB304" s="5"/>
      <c r="BE304" s="48"/>
      <c r="BI304" s="48"/>
      <c r="BM304" s="48"/>
      <c r="BQ304" s="48"/>
    </row>
    <row r="305" spans="1:69" x14ac:dyDescent="0.25">
      <c r="A305"/>
      <c r="B305"/>
      <c r="C305"/>
      <c r="D305" s="2"/>
      <c r="E305" s="47"/>
      <c r="F305" s="2"/>
      <c r="G305" s="2"/>
      <c r="H305" s="2"/>
      <c r="K305" s="6"/>
      <c r="Y305" s="29"/>
      <c r="AB305">
        <v>1961</v>
      </c>
      <c r="AC305" t="s">
        <v>160</v>
      </c>
      <c r="AD305" s="32">
        <v>71.691400000000002</v>
      </c>
      <c r="AE305" s="7">
        <v>1.0479109199999998E-2</v>
      </c>
      <c r="AF305" s="7">
        <f t="shared" si="147"/>
        <v>9.5411019970821319E-3</v>
      </c>
      <c r="AG305" s="42">
        <f t="shared" si="148"/>
        <v>8.0124183065529708E-3</v>
      </c>
      <c r="AH305" s="5"/>
      <c r="AI305"/>
      <c r="AJ305"/>
      <c r="AK305" s="30"/>
      <c r="AL305"/>
      <c r="AM305" s="5"/>
      <c r="AN305" s="5"/>
      <c r="AP305"/>
      <c r="BA305"/>
      <c r="BB305" s="5"/>
      <c r="BE305" s="48"/>
      <c r="BI305" s="48"/>
      <c r="BM305" s="48"/>
      <c r="BQ305" s="48"/>
    </row>
    <row r="306" spans="1:69" x14ac:dyDescent="0.25">
      <c r="A306">
        <v>90.6691</v>
      </c>
      <c r="B306">
        <v>30.657549230000001</v>
      </c>
      <c r="C306">
        <v>24.530999999999999</v>
      </c>
      <c r="D306" s="2">
        <f t="shared" ref="D306:D307" si="178">0.02</f>
        <v>0.02</v>
      </c>
      <c r="E306" s="47">
        <f>Props(A306,B306,1,$B$7:$B$36)</f>
        <v>24.436450273216909</v>
      </c>
      <c r="F306" s="2">
        <f t="shared" ref="F306:F307" si="179">C306-E306</f>
        <v>9.4549726783089483E-2</v>
      </c>
      <c r="G306" s="2">
        <f t="shared" ref="G306:G307" si="180">ABS(F306)</f>
        <v>9.4549726783089483E-2</v>
      </c>
      <c r="H306" s="2">
        <f t="shared" ref="H306:H307" si="181">F306/D306</f>
        <v>4.7274863391544741</v>
      </c>
      <c r="I306" s="5">
        <f t="shared" ref="I306:I307" si="182">F306/C306</f>
        <v>3.8542956578651293E-3</v>
      </c>
      <c r="J306" s="5">
        <f t="shared" ref="J306:J307" si="183">ABS(I306)</f>
        <v>3.8542956578651293E-3</v>
      </c>
      <c r="K306" s="6">
        <f t="shared" ref="K306:K307" si="184">B306-Props(A306,C306,-1,$B$7:$B$36)</f>
        <v>5.5375736966167786</v>
      </c>
      <c r="Y306" s="29"/>
      <c r="AB306">
        <v>1961</v>
      </c>
      <c r="AC306" t="s">
        <v>160</v>
      </c>
      <c r="AD306" s="32">
        <v>71.897300000000001</v>
      </c>
      <c r="AE306" s="7">
        <v>1.0665759999999998E-2</v>
      </c>
      <c r="AF306" s="7">
        <f t="shared" si="147"/>
        <v>9.9447989204779208E-3</v>
      </c>
      <c r="AG306" s="42">
        <f t="shared" si="148"/>
        <v>4.5691985116629932E-3</v>
      </c>
      <c r="AH306" s="5"/>
      <c r="AI306"/>
      <c r="AJ306"/>
      <c r="AK306" s="30"/>
      <c r="AL306"/>
      <c r="AM306" s="5"/>
      <c r="AN306" s="5"/>
      <c r="AP306"/>
      <c r="BA306"/>
      <c r="BB306" s="5"/>
      <c r="BE306" s="48"/>
      <c r="BI306" s="48"/>
      <c r="BM306" s="48"/>
      <c r="BQ306" s="48"/>
    </row>
    <row r="307" spans="1:69" x14ac:dyDescent="0.25">
      <c r="A307">
        <v>94.459500000000006</v>
      </c>
      <c r="B307">
        <v>44.949760940000004</v>
      </c>
      <c r="C307">
        <v>24.439</v>
      </c>
      <c r="D307" s="2">
        <f t="shared" si="178"/>
        <v>0.02</v>
      </c>
      <c r="E307" s="47">
        <f t="shared" ref="E307" si="185">Props(A307,B307,1,$B$7:$B$36)</f>
        <v>24.378041857911391</v>
      </c>
      <c r="F307" s="2">
        <f t="shared" si="179"/>
        <v>6.0958142088608724E-2</v>
      </c>
      <c r="G307" s="2">
        <f t="shared" si="180"/>
        <v>6.0958142088608724E-2</v>
      </c>
      <c r="H307" s="2">
        <f t="shared" si="181"/>
        <v>3.0479071044304362</v>
      </c>
      <c r="I307" s="5">
        <f t="shared" si="182"/>
        <v>2.4942977244817189E-3</v>
      </c>
      <c r="J307" s="5">
        <f t="shared" si="183"/>
        <v>2.4942977244817189E-3</v>
      </c>
      <c r="K307" s="6">
        <f t="shared" si="184"/>
        <v>3.7148307570110646</v>
      </c>
      <c r="Y307" s="29"/>
      <c r="AB307">
        <v>1961</v>
      </c>
      <c r="AC307" t="s">
        <v>160</v>
      </c>
      <c r="AD307" s="32">
        <v>71.897300000000001</v>
      </c>
      <c r="AE307" s="7">
        <v>1.07057566E-2</v>
      </c>
      <c r="AF307" s="7">
        <f t="shared" si="147"/>
        <v>9.9447989204779208E-3</v>
      </c>
      <c r="AG307" s="42">
        <f t="shared" si="148"/>
        <v>5.0522668144439347E-3</v>
      </c>
      <c r="AH307" s="5"/>
      <c r="AI307"/>
      <c r="AJ307"/>
      <c r="AK307" s="30"/>
      <c r="AL307"/>
      <c r="AM307" s="5"/>
      <c r="AN307" s="5"/>
      <c r="AP307"/>
      <c r="BA307"/>
      <c r="BB307" s="5"/>
      <c r="BE307" s="48"/>
      <c r="BI307" s="48"/>
      <c r="BM307" s="48"/>
      <c r="BQ307" s="48"/>
    </row>
    <row r="308" spans="1:69" x14ac:dyDescent="0.25">
      <c r="C308" s="3"/>
      <c r="E308" s="47"/>
      <c r="F308" s="2"/>
      <c r="G308" s="2"/>
      <c r="H308" s="2"/>
      <c r="I308" s="54">
        <f>AVERAGE(J305:J307)</f>
        <v>3.1742966911734241E-3</v>
      </c>
      <c r="J308" s="46" t="s">
        <v>128</v>
      </c>
      <c r="Y308" s="29"/>
      <c r="AB308">
        <v>1961</v>
      </c>
      <c r="AC308" t="s">
        <v>160</v>
      </c>
      <c r="AD308" s="32">
        <v>71.897300000000001</v>
      </c>
      <c r="AE308" s="7">
        <v>1.07057566E-2</v>
      </c>
      <c r="AF308" s="7">
        <f t="shared" si="147"/>
        <v>9.9447989204779208E-3</v>
      </c>
      <c r="AG308" s="42">
        <f t="shared" si="148"/>
        <v>5.0522668144439347E-3</v>
      </c>
      <c r="AH308" s="5"/>
      <c r="AM308" s="5"/>
      <c r="AN308" s="5"/>
      <c r="AP308"/>
      <c r="BA308"/>
      <c r="BB308" s="5"/>
      <c r="BE308" s="48"/>
      <c r="BI308" s="48"/>
      <c r="BM308" s="48"/>
      <c r="BQ308" s="48"/>
    </row>
    <row r="309" spans="1:69" x14ac:dyDescent="0.25">
      <c r="C309" s="3"/>
      <c r="E309" s="47"/>
      <c r="F309" s="2"/>
      <c r="G309" s="2"/>
      <c r="H309" s="2"/>
      <c r="I309" s="54">
        <f>AVERAGE(I305:I307)</f>
        <v>3.1742966911734241E-3</v>
      </c>
      <c r="J309" s="46" t="s">
        <v>129</v>
      </c>
      <c r="L309" s="2"/>
      <c r="M309" s="2"/>
      <c r="Y309" s="29"/>
      <c r="AB309">
        <v>1961</v>
      </c>
      <c r="AC309" t="s">
        <v>160</v>
      </c>
      <c r="AD309" s="32">
        <v>73.130499999999998</v>
      </c>
      <c r="AE309" s="7">
        <v>1.4385443800000002E-2</v>
      </c>
      <c r="AF309" s="7">
        <f t="shared" si="147"/>
        <v>1.2670531216023651E-2</v>
      </c>
      <c r="AG309" s="42">
        <f t="shared" si="148"/>
        <v>1.4211419030403249E-2</v>
      </c>
      <c r="AH309" s="5"/>
      <c r="AM309" s="5"/>
      <c r="AN309" s="5"/>
      <c r="AP309"/>
      <c r="BA309"/>
      <c r="BB309" s="5"/>
      <c r="BE309" s="48"/>
      <c r="BI309" s="48"/>
      <c r="BM309" s="48"/>
      <c r="BQ309" s="48"/>
    </row>
    <row r="310" spans="1:69" x14ac:dyDescent="0.25">
      <c r="C310" s="3"/>
      <c r="E310" s="47"/>
      <c r="F310" s="2"/>
      <c r="G310" s="2"/>
      <c r="H310" s="2"/>
      <c r="I310" s="35">
        <f>SUMSQ(H305:H307)/COUNT(H305:H307)</f>
        <v>15.819432402064848</v>
      </c>
      <c r="J310" s="46" t="s">
        <v>131</v>
      </c>
      <c r="L310" s="2"/>
      <c r="M310" s="2"/>
      <c r="Y310" s="29"/>
      <c r="AB310">
        <v>1961</v>
      </c>
      <c r="AC310" t="s">
        <v>160</v>
      </c>
      <c r="AD310" s="32">
        <v>73.540599999999998</v>
      </c>
      <c r="AE310" s="7">
        <v>1.4452104800000001E-2</v>
      </c>
      <c r="AF310" s="7">
        <f t="shared" si="147"/>
        <v>1.3702575704242562E-2</v>
      </c>
      <c r="AG310" s="42">
        <f t="shared" si="148"/>
        <v>2.6897677869720032E-3</v>
      </c>
      <c r="AH310" s="5"/>
      <c r="AM310" s="5"/>
      <c r="AN310" s="5"/>
      <c r="AP310"/>
      <c r="BA310"/>
      <c r="BB310" s="5"/>
      <c r="BE310" s="48"/>
      <c r="BI310" s="48"/>
      <c r="BM310" s="48"/>
      <c r="BQ310" s="48"/>
    </row>
    <row r="311" spans="1:69" x14ac:dyDescent="0.25">
      <c r="C311" s="3"/>
      <c r="E311" s="47"/>
      <c r="F311" s="2"/>
      <c r="G311" s="2"/>
      <c r="H311" s="2"/>
      <c r="I311" s="35"/>
      <c r="J311" s="46"/>
      <c r="L311" s="2"/>
      <c r="M311" s="2"/>
      <c r="Y311" s="29"/>
      <c r="AB311">
        <v>1961</v>
      </c>
      <c r="AC311" t="s">
        <v>160</v>
      </c>
      <c r="AD311" s="32">
        <v>75.2791</v>
      </c>
      <c r="AE311" s="7">
        <v>1.8971720600000002E-2</v>
      </c>
      <c r="AF311" s="7">
        <f t="shared" si="147"/>
        <v>1.88643012318555E-2</v>
      </c>
      <c r="AG311" s="42">
        <f t="shared" si="148"/>
        <v>3.2059131046349295E-5</v>
      </c>
      <c r="AH311" s="5"/>
      <c r="AM311" s="5"/>
      <c r="AN311" s="5"/>
      <c r="AP311"/>
      <c r="BA311"/>
      <c r="BB311" s="5"/>
      <c r="BE311" s="48"/>
      <c r="BI311" s="48"/>
      <c r="BM311" s="48"/>
      <c r="BQ311" s="48"/>
    </row>
    <row r="312" spans="1:69" ht="15.75" x14ac:dyDescent="0.25">
      <c r="A312" s="37" t="s">
        <v>161</v>
      </c>
      <c r="C312" s="1" t="s">
        <v>116</v>
      </c>
      <c r="E312" s="47"/>
      <c r="L312" s="2"/>
      <c r="M312" s="2"/>
      <c r="Y312" s="29"/>
      <c r="AB312">
        <v>1961</v>
      </c>
      <c r="AC312" t="s">
        <v>160</v>
      </c>
      <c r="AD312" s="32">
        <v>75.0749</v>
      </c>
      <c r="AE312" s="7">
        <v>1.8611751199999998E-2</v>
      </c>
      <c r="AF312" s="7">
        <f t="shared" si="147"/>
        <v>1.8187610764500567E-2</v>
      </c>
      <c r="AG312" s="42">
        <f t="shared" si="148"/>
        <v>5.193317557444664E-4</v>
      </c>
      <c r="AH312" s="5"/>
      <c r="AM312" s="5"/>
      <c r="AN312" s="5"/>
      <c r="AP312"/>
      <c r="BA312"/>
      <c r="BB312" s="5"/>
      <c r="BE312" s="48"/>
      <c r="BI312" s="48"/>
      <c r="BM312" s="48"/>
      <c r="BQ312" s="48"/>
    </row>
    <row r="313" spans="1:69" x14ac:dyDescent="0.25">
      <c r="A313" s="1" t="s">
        <v>117</v>
      </c>
      <c r="B313" s="3" t="s">
        <v>40</v>
      </c>
      <c r="C313" s="1" t="s">
        <v>118</v>
      </c>
      <c r="D313" s="4" t="s">
        <v>119</v>
      </c>
      <c r="E313" s="47" t="s">
        <v>120</v>
      </c>
      <c r="F313" s="8" t="s">
        <v>121</v>
      </c>
      <c r="G313" s="4" t="s">
        <v>122</v>
      </c>
      <c r="H313" s="8" t="s">
        <v>123</v>
      </c>
      <c r="I313" s="28" t="s">
        <v>124</v>
      </c>
      <c r="J313" s="28" t="s">
        <v>125</v>
      </c>
      <c r="K313" s="1" t="s">
        <v>126</v>
      </c>
      <c r="L313" s="2"/>
      <c r="M313" s="2"/>
      <c r="Y313" s="29"/>
      <c r="AB313">
        <v>1961</v>
      </c>
      <c r="AC313" t="s">
        <v>160</v>
      </c>
      <c r="AD313" s="32">
        <v>75.177000000000007</v>
      </c>
      <c r="AE313" s="7">
        <v>1.8665080000000001E-2</v>
      </c>
      <c r="AF313" s="7">
        <f t="shared" si="147"/>
        <v>1.8523489177139727E-2</v>
      </c>
      <c r="AG313" s="42">
        <f t="shared" si="148"/>
        <v>5.7545384998741768E-5</v>
      </c>
      <c r="AH313" s="5"/>
      <c r="AM313" s="5"/>
      <c r="AN313" s="5"/>
      <c r="AP313"/>
      <c r="BA313"/>
      <c r="BB313" s="5"/>
      <c r="BE313" s="48"/>
      <c r="BI313" s="48"/>
      <c r="BM313" s="48"/>
      <c r="BQ313" s="48"/>
    </row>
    <row r="314" spans="1:69" x14ac:dyDescent="0.25">
      <c r="A314">
        <v>83.768500000000003</v>
      </c>
      <c r="B314">
        <v>6.8646550000000001E-2</v>
      </c>
      <c r="C314">
        <v>24.61</v>
      </c>
      <c r="D314" s="2">
        <f t="shared" ref="D314" si="186">0.02</f>
        <v>0.02</v>
      </c>
      <c r="E314" s="47">
        <f>Props(A314,B314,1,$B$7:$B$36)</f>
        <v>24.629600068070065</v>
      </c>
      <c r="F314" s="2">
        <f>C314-E314</f>
        <v>-1.9600068070065646E-2</v>
      </c>
      <c r="G314" s="2">
        <f>ABS(F314)</f>
        <v>1.9600068070065646E-2</v>
      </c>
      <c r="H314" s="2">
        <f>F314/D314</f>
        <v>-0.9800034035032823</v>
      </c>
      <c r="I314" s="5">
        <f>F314/C314</f>
        <v>-7.9642698374911205E-4</v>
      </c>
      <c r="J314" s="5">
        <f>ABS(I314)</f>
        <v>7.9642698374911205E-4</v>
      </c>
      <c r="K314" s="6">
        <f t="shared" ref="K314" si="187">B314-Props(A314,C314,-1,$B$7:$B$36)</f>
        <v>-1.0659769764388267</v>
      </c>
      <c r="L314" s="2"/>
      <c r="M314" s="2"/>
      <c r="Y314" s="29"/>
      <c r="AB314">
        <v>1961</v>
      </c>
      <c r="AC314" t="s">
        <v>160</v>
      </c>
      <c r="AD314" s="32">
        <v>77.214399999999998</v>
      </c>
      <c r="AE314" s="7">
        <v>2.6037786600000001E-2</v>
      </c>
      <c r="AF314" s="7">
        <f t="shared" si="147"/>
        <v>2.6318210252427518E-2</v>
      </c>
      <c r="AG314" s="42">
        <f t="shared" si="148"/>
        <v>1.159901624047474E-4</v>
      </c>
      <c r="AH314" s="5"/>
      <c r="AM314" s="5"/>
      <c r="AN314" s="5"/>
      <c r="AP314"/>
      <c r="BA314"/>
      <c r="BB314" s="5"/>
      <c r="BE314" s="48"/>
      <c r="BI314" s="48"/>
      <c r="BM314" s="48"/>
      <c r="BQ314" s="48"/>
    </row>
    <row r="315" spans="1:69" x14ac:dyDescent="0.25">
      <c r="C315" s="3"/>
      <c r="E315" s="47"/>
      <c r="F315" s="2"/>
      <c r="G315" s="2"/>
      <c r="H315" s="2"/>
      <c r="I315" s="54">
        <f>AVERAGE(J314:J314)</f>
        <v>7.9642698374911205E-4</v>
      </c>
      <c r="J315" s="46" t="s">
        <v>128</v>
      </c>
      <c r="L315" s="2"/>
      <c r="M315" s="2"/>
      <c r="Y315" s="29"/>
      <c r="AB315">
        <v>1961</v>
      </c>
      <c r="AC315" t="s">
        <v>160</v>
      </c>
      <c r="AD315" s="32">
        <v>77.214399999999998</v>
      </c>
      <c r="AE315" s="7">
        <v>2.6157776399999999E-2</v>
      </c>
      <c r="AF315" s="7">
        <f t="shared" si="147"/>
        <v>2.6318210252427518E-2</v>
      </c>
      <c r="AG315" s="42">
        <f t="shared" si="148"/>
        <v>3.76175388520979E-5</v>
      </c>
      <c r="AH315" s="5"/>
      <c r="AM315" s="5"/>
      <c r="AN315" s="5"/>
      <c r="AP315"/>
      <c r="BA315"/>
      <c r="BB315" s="5"/>
      <c r="BE315" s="48"/>
      <c r="BI315" s="48"/>
      <c r="BM315" s="48"/>
      <c r="BQ315" s="48"/>
    </row>
    <row r="316" spans="1:69" x14ac:dyDescent="0.25">
      <c r="C316" s="3"/>
      <c r="E316" s="47"/>
      <c r="F316" s="2"/>
      <c r="G316" s="2"/>
      <c r="H316" s="2"/>
      <c r="I316" s="54">
        <f>AVERAGE(I314:I314)</f>
        <v>-7.9642698374911205E-4</v>
      </c>
      <c r="J316" s="46" t="s">
        <v>129</v>
      </c>
      <c r="L316" s="2"/>
      <c r="M316" s="2"/>
      <c r="Y316" s="29"/>
      <c r="AB316">
        <v>1961</v>
      </c>
      <c r="AC316" t="s">
        <v>160</v>
      </c>
      <c r="AD316" s="32">
        <v>81.5702</v>
      </c>
      <c r="AE316" s="7">
        <v>4.9195817999999995E-2</v>
      </c>
      <c r="AF316" s="7">
        <f t="shared" si="147"/>
        <v>5.1160581110720374E-2</v>
      </c>
      <c r="AG316" s="42">
        <f t="shared" si="148"/>
        <v>1.5950122343358741E-3</v>
      </c>
      <c r="AH316" s="5"/>
      <c r="AM316" s="5"/>
      <c r="AN316" s="5"/>
      <c r="AP316"/>
      <c r="BA316"/>
      <c r="BB316" s="5"/>
      <c r="BE316" s="48"/>
      <c r="BI316" s="48"/>
      <c r="BM316" s="48"/>
      <c r="BQ316" s="48"/>
    </row>
    <row r="317" spans="1:69" x14ac:dyDescent="0.25">
      <c r="C317" s="3"/>
      <c r="E317" s="47"/>
      <c r="F317" s="2"/>
      <c r="G317" s="2"/>
      <c r="H317" s="2"/>
      <c r="I317" s="35">
        <f>SUMSQ(H314:H314)/COUNT(H314:H314)</f>
        <v>0.96040667087801712</v>
      </c>
      <c r="J317" s="46" t="s">
        <v>131</v>
      </c>
      <c r="L317" s="2"/>
      <c r="M317" s="2"/>
      <c r="Y317" s="29"/>
      <c r="AB317">
        <v>1961</v>
      </c>
      <c r="AC317" t="s">
        <v>160</v>
      </c>
      <c r="AD317" s="32">
        <v>81.5702</v>
      </c>
      <c r="AE317" s="7">
        <v>4.9729106000000002E-2</v>
      </c>
      <c r="AF317" s="7">
        <f t="shared" si="147"/>
        <v>5.1160581110720374E-2</v>
      </c>
      <c r="AG317" s="42">
        <f t="shared" si="148"/>
        <v>8.2860261377945045E-4</v>
      </c>
      <c r="AH317" s="5"/>
      <c r="AM317" s="5"/>
      <c r="AN317" s="5"/>
      <c r="AP317"/>
      <c r="BA317"/>
      <c r="BB317" s="5"/>
      <c r="BE317" s="48"/>
      <c r="BI317" s="48"/>
      <c r="BM317" s="48"/>
      <c r="BQ317" s="48"/>
    </row>
    <row r="318" spans="1:69" x14ac:dyDescent="0.25">
      <c r="E318" s="47"/>
      <c r="L318" s="2"/>
      <c r="M318" s="2"/>
      <c r="Y318" s="29"/>
      <c r="AB318">
        <v>1961</v>
      </c>
      <c r="AC318" t="s">
        <v>160</v>
      </c>
      <c r="AD318" s="32">
        <v>81.671099999999996</v>
      </c>
      <c r="AE318" s="7">
        <v>5.0262394000000002E-2</v>
      </c>
      <c r="AF318" s="7">
        <f t="shared" si="147"/>
        <v>5.1884560231690392E-2</v>
      </c>
      <c r="AG318" s="42">
        <f t="shared" si="148"/>
        <v>1.0416081579118195E-3</v>
      </c>
      <c r="AH318" s="5"/>
      <c r="AM318" s="5"/>
      <c r="AN318" s="5"/>
      <c r="AP318"/>
      <c r="BA318"/>
      <c r="BB318" s="5"/>
      <c r="BE318" s="48"/>
      <c r="BI318" s="48"/>
      <c r="BM318" s="48"/>
      <c r="BQ318" s="48"/>
    </row>
    <row r="319" spans="1:69" ht="15.75" x14ac:dyDescent="0.25">
      <c r="A319" s="37" t="s">
        <v>162</v>
      </c>
      <c r="C319" s="1" t="s">
        <v>163</v>
      </c>
      <c r="E319" s="47"/>
      <c r="L319" s="2"/>
      <c r="M319" s="2"/>
      <c r="Y319" s="29"/>
      <c r="AB319">
        <v>1961</v>
      </c>
      <c r="AC319" t="s">
        <v>160</v>
      </c>
      <c r="AD319" s="32">
        <v>83.486500000000007</v>
      </c>
      <c r="AE319" s="7">
        <v>6.4394525999999994E-2</v>
      </c>
      <c r="AF319" s="7">
        <f t="shared" si="147"/>
        <v>6.614015155744446E-2</v>
      </c>
      <c r="AG319" s="42">
        <f t="shared" si="148"/>
        <v>7.3485944753259728E-4</v>
      </c>
      <c r="AH319" s="5"/>
      <c r="AM319" s="5"/>
      <c r="AN319" s="5"/>
      <c r="AP319"/>
      <c r="BA319"/>
      <c r="BB319" s="5"/>
      <c r="BE319" s="48"/>
      <c r="BI319" s="48"/>
      <c r="BM319" s="48"/>
      <c r="BQ319" s="48"/>
    </row>
    <row r="320" spans="1:69" x14ac:dyDescent="0.25">
      <c r="A320" s="1" t="s">
        <v>117</v>
      </c>
      <c r="B320" s="3" t="s">
        <v>40</v>
      </c>
      <c r="C320" s="1" t="s">
        <v>118</v>
      </c>
      <c r="D320" s="4" t="s">
        <v>119</v>
      </c>
      <c r="E320" s="47" t="s">
        <v>120</v>
      </c>
      <c r="F320" s="8" t="s">
        <v>121</v>
      </c>
      <c r="G320" s="4" t="s">
        <v>122</v>
      </c>
      <c r="H320" s="8" t="s">
        <v>123</v>
      </c>
      <c r="I320" s="28" t="s">
        <v>164</v>
      </c>
      <c r="J320" s="28" t="s">
        <v>165</v>
      </c>
      <c r="L320" s="2"/>
      <c r="M320" s="2"/>
      <c r="Y320" s="29"/>
      <c r="AB320">
        <v>1961</v>
      </c>
      <c r="AC320" t="s">
        <v>160</v>
      </c>
      <c r="AD320" s="32">
        <v>83.687899999999999</v>
      </c>
      <c r="AE320" s="7">
        <v>6.6394356000000002E-2</v>
      </c>
      <c r="AF320" s="7">
        <f t="shared" si="147"/>
        <v>6.7866672504576134E-2</v>
      </c>
      <c r="AG320" s="42">
        <f t="shared" si="148"/>
        <v>4.9174509370443075E-4</v>
      </c>
      <c r="AH320" s="5"/>
      <c r="AM320" s="5"/>
      <c r="AN320" s="5"/>
      <c r="AP320"/>
      <c r="BA320"/>
      <c r="BB320" s="5"/>
      <c r="BE320" s="48"/>
      <c r="BI320" s="48"/>
      <c r="BM320" s="48"/>
      <c r="BQ320" s="48"/>
    </row>
    <row r="321" spans="1:69" x14ac:dyDescent="0.25">
      <c r="A321" s="1">
        <v>2</v>
      </c>
      <c r="B321" s="7">
        <f t="shared" ref="B321:B343" si="188">$Z$7*EXP($AC$5*(A321-$Z$6)*((A321-$AC$6)/$AC$7)^2)</f>
        <v>2.5514982804104511E-18</v>
      </c>
      <c r="C321" s="1">
        <v>1.958112E-2</v>
      </c>
      <c r="D321" s="2">
        <f>0.001*C321</f>
        <v>1.9581119999999999E-5</v>
      </c>
      <c r="E321" s="7">
        <f t="shared" ref="E321" si="189">Props(A321,B321,5,$B$7:$B$36)</f>
        <v>2.5165762061336E-2</v>
      </c>
      <c r="F321" s="5">
        <f t="shared" ref="F321" si="190">C321-E321</f>
        <v>-5.5846420613359996E-3</v>
      </c>
      <c r="G321" s="5">
        <f t="shared" ref="G321" si="191">ABS(F321)</f>
        <v>5.5846420613359996E-3</v>
      </c>
      <c r="H321" s="2">
        <f>F321/D321</f>
        <v>-285.20544592627999</v>
      </c>
      <c r="I321" s="5">
        <f>F321/C321</f>
        <v>-0.28520544592628</v>
      </c>
      <c r="J321" s="5">
        <f t="shared" ref="J321" si="192">ABS(I321)</f>
        <v>0.28520544592628</v>
      </c>
      <c r="L321" s="2"/>
      <c r="M321" s="2"/>
      <c r="Y321" s="29"/>
      <c r="AB321">
        <v>1961</v>
      </c>
      <c r="AC321" t="s">
        <v>160</v>
      </c>
      <c r="AD321" s="32">
        <v>83.687899999999999</v>
      </c>
      <c r="AE321" s="7">
        <v>6.6394356000000002E-2</v>
      </c>
      <c r="AF321" s="7">
        <f t="shared" si="147"/>
        <v>6.7866672504576134E-2</v>
      </c>
      <c r="AG321" s="42">
        <f t="shared" si="148"/>
        <v>4.9174509370443075E-4</v>
      </c>
      <c r="AH321" s="5"/>
      <c r="AM321" s="5"/>
      <c r="AN321" s="5"/>
      <c r="AP321"/>
      <c r="BA321"/>
      <c r="BB321" s="5"/>
      <c r="BE321" s="48"/>
      <c r="BI321" s="48"/>
      <c r="BM321" s="48"/>
      <c r="BQ321" s="48"/>
    </row>
    <row r="322" spans="1:69" x14ac:dyDescent="0.25">
      <c r="A322" s="15">
        <v>3</v>
      </c>
      <c r="B322" s="7">
        <f t="shared" si="188"/>
        <v>6.254718026538515E-18</v>
      </c>
      <c r="C322" s="17">
        <v>6.7362400000000003E-2</v>
      </c>
      <c r="D322" s="2">
        <f t="shared" ref="D322:D342" si="193">0.001*C322</f>
        <v>6.7362400000000011E-5</v>
      </c>
      <c r="E322" s="7">
        <f t="shared" ref="E322:E343" si="194">Props(A322,B322,5,$B$7:$B$36)</f>
        <v>8.4938865356332452E-2</v>
      </c>
      <c r="F322" s="5">
        <f t="shared" ref="F322:F343" si="195">C322-E322</f>
        <v>-1.7576465356332449E-2</v>
      </c>
      <c r="G322" s="5">
        <f>ABS(F322)</f>
        <v>1.7576465356332449E-2</v>
      </c>
      <c r="H322" s="2">
        <f t="shared" ref="H322:H341" si="196">F322/D322</f>
        <v>-260.92397771356792</v>
      </c>
      <c r="I322" s="5">
        <f t="shared" ref="I322:I343" si="197">F322/C322</f>
        <v>-0.26092397771356796</v>
      </c>
      <c r="J322" s="5">
        <f t="shared" ref="J322:J343" si="198">ABS(I322)</f>
        <v>0.26092397771356796</v>
      </c>
      <c r="L322" s="2"/>
      <c r="M322" s="2"/>
      <c r="Y322" s="29"/>
      <c r="AB322">
        <v>1961</v>
      </c>
      <c r="AC322" t="s">
        <v>160</v>
      </c>
      <c r="AD322" s="32">
        <v>83.587199999999996</v>
      </c>
      <c r="AE322" s="7">
        <v>6.5594423999999998E-2</v>
      </c>
      <c r="AF322" s="7">
        <f t="shared" si="147"/>
        <v>6.6999774038704871E-2</v>
      </c>
      <c r="AG322" s="42">
        <f t="shared" si="148"/>
        <v>4.5902376877260365E-4</v>
      </c>
      <c r="AH322" s="5"/>
      <c r="AM322" s="5"/>
      <c r="AN322" s="5"/>
      <c r="AP322"/>
      <c r="BA322"/>
      <c r="BB322" s="5"/>
      <c r="BE322" s="48"/>
      <c r="BI322" s="48"/>
      <c r="BM322" s="48"/>
      <c r="BQ322" s="48"/>
    </row>
    <row r="323" spans="1:69" x14ac:dyDescent="0.25">
      <c r="A323" s="15">
        <v>4</v>
      </c>
      <c r="B323" s="7">
        <f t="shared" si="188"/>
        <v>1.5130919612604461E-17</v>
      </c>
      <c r="C323" s="17">
        <v>0.17484936000000001</v>
      </c>
      <c r="D323" s="2">
        <f t="shared" si="193"/>
        <v>1.7484936E-4</v>
      </c>
      <c r="E323" s="7">
        <f t="shared" si="194"/>
        <v>0.20136314648549081</v>
      </c>
      <c r="F323" s="5">
        <f t="shared" si="195"/>
        <v>-2.6513786485490798E-2</v>
      </c>
      <c r="G323" s="5">
        <f t="shared" ref="G323:G343" si="199">ABS(F323)</f>
        <v>2.6513786485490798E-2</v>
      </c>
      <c r="H323" s="2">
        <f t="shared" si="196"/>
        <v>-151.63788123382778</v>
      </c>
      <c r="I323" s="5">
        <f t="shared" si="197"/>
        <v>-0.15163788123382776</v>
      </c>
      <c r="J323" s="5">
        <f t="shared" si="198"/>
        <v>0.15163788123382776</v>
      </c>
      <c r="L323" s="2"/>
      <c r="M323" s="2"/>
      <c r="Y323" s="29"/>
      <c r="AB323">
        <v>1961</v>
      </c>
      <c r="AC323" t="s">
        <v>160</v>
      </c>
      <c r="AD323" s="32">
        <v>81.5702</v>
      </c>
      <c r="AE323" s="7">
        <v>4.9595784000000004E-2</v>
      </c>
      <c r="AF323" s="7">
        <f t="shared" si="147"/>
        <v>5.1160581110720374E-2</v>
      </c>
      <c r="AG323" s="42">
        <f t="shared" si="148"/>
        <v>9.954662749974124E-4</v>
      </c>
      <c r="AH323" s="5"/>
      <c r="AM323" s="5"/>
      <c r="AN323" s="5"/>
      <c r="AP323"/>
      <c r="BA323"/>
      <c r="BB323" s="5"/>
      <c r="BE323" s="48"/>
      <c r="BI323" s="48"/>
      <c r="BM323" s="48"/>
      <c r="BQ323" s="48"/>
    </row>
    <row r="324" spans="1:69" x14ac:dyDescent="0.25">
      <c r="A324" s="15">
        <v>5</v>
      </c>
      <c r="B324" s="7">
        <f t="shared" si="188"/>
        <v>3.6125090573959255E-17</v>
      </c>
      <c r="C324" s="17">
        <v>0.36873591999999999</v>
      </c>
      <c r="D324" s="2">
        <f t="shared" si="193"/>
        <v>3.6873591999999998E-4</v>
      </c>
      <c r="E324" s="7">
        <f t="shared" si="194"/>
        <v>0.39333641814039377</v>
      </c>
      <c r="F324" s="5">
        <f t="shared" si="195"/>
        <v>-2.4600498140393778E-2</v>
      </c>
      <c r="G324" s="5">
        <f t="shared" si="199"/>
        <v>2.4600498140393778E-2</v>
      </c>
      <c r="H324" s="2">
        <f t="shared" si="196"/>
        <v>-66.715762707342918</v>
      </c>
      <c r="I324" s="5">
        <f t="shared" si="197"/>
        <v>-6.6715762707342904E-2</v>
      </c>
      <c r="J324" s="5">
        <f t="shared" si="198"/>
        <v>6.6715762707342904E-2</v>
      </c>
      <c r="Y324" s="29"/>
      <c r="AB324">
        <v>1961</v>
      </c>
      <c r="AC324" t="s">
        <v>160</v>
      </c>
      <c r="AD324" s="32">
        <v>77.316100000000006</v>
      </c>
      <c r="AE324" s="7">
        <v>2.6597739000000002E-2</v>
      </c>
      <c r="AF324" s="7">
        <f t="shared" si="147"/>
        <v>2.6765269652010079E-2</v>
      </c>
      <c r="AG324" s="42">
        <f t="shared" si="148"/>
        <v>3.9673372264718113E-5</v>
      </c>
      <c r="AH324" s="5"/>
      <c r="AM324" s="5"/>
      <c r="AN324" s="5"/>
      <c r="AP324"/>
      <c r="BA324"/>
      <c r="BB324" s="5"/>
      <c r="BE324" s="48"/>
      <c r="BI324" s="48"/>
      <c r="BM324" s="48"/>
      <c r="BQ324" s="48"/>
    </row>
    <row r="325" spans="1:69" x14ac:dyDescent="0.25">
      <c r="A325" s="15">
        <v>6</v>
      </c>
      <c r="B325" s="7">
        <f t="shared" si="188"/>
        <v>8.5129385354370779E-17</v>
      </c>
      <c r="C325" s="17">
        <v>0.69077840000000001</v>
      </c>
      <c r="D325" s="2">
        <f t="shared" si="193"/>
        <v>6.9077839999999999E-4</v>
      </c>
      <c r="E325" s="7">
        <f t="shared" si="194"/>
        <v>0.679159038616855</v>
      </c>
      <c r="F325" s="5">
        <f t="shared" si="195"/>
        <v>1.161936138314501E-2</v>
      </c>
      <c r="G325" s="5">
        <f t="shared" si="199"/>
        <v>1.161936138314501E-2</v>
      </c>
      <c r="H325" s="2">
        <f t="shared" si="196"/>
        <v>16.820678502896168</v>
      </c>
      <c r="I325" s="5">
        <f t="shared" si="197"/>
        <v>1.6820678502896168E-2</v>
      </c>
      <c r="J325" s="5">
        <f t="shared" si="198"/>
        <v>1.6820678502896168E-2</v>
      </c>
      <c r="Y325" s="29"/>
      <c r="AB325">
        <v>1961</v>
      </c>
      <c r="AC325" t="s">
        <v>160</v>
      </c>
      <c r="AD325" s="32">
        <v>71.588399999999993</v>
      </c>
      <c r="AE325" s="7">
        <v>1.0105807599999999E-2</v>
      </c>
      <c r="AF325" s="7">
        <f t="shared" si="147"/>
        <v>9.3443393150678192E-3</v>
      </c>
      <c r="AG325" s="42">
        <f t="shared" si="148"/>
        <v>5.6775581132865877E-3</v>
      </c>
      <c r="AH325" s="5"/>
      <c r="AM325" s="5"/>
      <c r="AN325" s="5"/>
      <c r="AP325"/>
      <c r="BA325"/>
      <c r="BB325" s="5"/>
      <c r="BE325" s="48"/>
      <c r="BI325" s="48"/>
      <c r="BM325" s="48"/>
      <c r="BQ325" s="48"/>
    </row>
    <row r="326" spans="1:69" x14ac:dyDescent="0.25">
      <c r="A326" s="15">
        <v>8</v>
      </c>
      <c r="B326" s="7">
        <f t="shared" si="188"/>
        <v>4.5474193039142688E-16</v>
      </c>
      <c r="C326" s="17">
        <v>1.7727608000000001</v>
      </c>
      <c r="D326" s="2">
        <f t="shared" si="193"/>
        <v>1.7727608000000002E-3</v>
      </c>
      <c r="E326" s="7">
        <f t="shared" si="194"/>
        <v>1.5867486739968273</v>
      </c>
      <c r="F326" s="5">
        <f t="shared" si="195"/>
        <v>0.18601212600317285</v>
      </c>
      <c r="G326" s="5">
        <f t="shared" si="199"/>
        <v>0.18601212600317285</v>
      </c>
      <c r="H326" s="2">
        <f t="shared" si="196"/>
        <v>104.92793274940016</v>
      </c>
      <c r="I326" s="5">
        <f t="shared" si="197"/>
        <v>0.10492793274940017</v>
      </c>
      <c r="J326" s="5">
        <f t="shared" si="198"/>
        <v>0.10492793274940017</v>
      </c>
      <c r="Y326" s="29"/>
      <c r="AB326">
        <v>1961</v>
      </c>
      <c r="AC326" t="s">
        <v>160</v>
      </c>
      <c r="AD326" s="32">
        <v>77.316100000000006</v>
      </c>
      <c r="AE326" s="7">
        <v>2.6397755999999998E-2</v>
      </c>
      <c r="AF326" s="7">
        <f t="shared" si="147"/>
        <v>2.6765269652010079E-2</v>
      </c>
      <c r="AG326" s="42">
        <f t="shared" si="148"/>
        <v>1.9382640124258348E-4</v>
      </c>
      <c r="AH326" s="5"/>
      <c r="AM326" s="5"/>
      <c r="AN326" s="5"/>
      <c r="AP326"/>
      <c r="BA326"/>
      <c r="BB326" s="5"/>
      <c r="BE326" s="48"/>
      <c r="BI326" s="48"/>
      <c r="BM326" s="48"/>
      <c r="BQ326" s="48"/>
    </row>
    <row r="327" spans="1:69" x14ac:dyDescent="0.25">
      <c r="A327" s="15">
        <v>10</v>
      </c>
      <c r="B327" s="7">
        <f t="shared" si="188"/>
        <v>2.3080703055263643E-15</v>
      </c>
      <c r="C327" s="17">
        <v>3.3053600000000003</v>
      </c>
      <c r="D327" s="2">
        <f t="shared" si="193"/>
        <v>3.3053600000000002E-3</v>
      </c>
      <c r="E327" s="7">
        <f t="shared" si="194"/>
        <v>2.9507664386215797</v>
      </c>
      <c r="F327" s="5">
        <f t="shared" si="195"/>
        <v>0.35459356137842057</v>
      </c>
      <c r="G327" s="5">
        <f t="shared" si="199"/>
        <v>0.35459356137842057</v>
      </c>
      <c r="H327" s="2">
        <f t="shared" si="196"/>
        <v>107.27834831256521</v>
      </c>
      <c r="I327" s="5">
        <f t="shared" si="197"/>
        <v>0.10727834831256521</v>
      </c>
      <c r="J327" s="5">
        <f t="shared" si="198"/>
        <v>0.10727834831256521</v>
      </c>
      <c r="Y327" s="29"/>
      <c r="AB327">
        <v>1961</v>
      </c>
      <c r="AC327" t="s">
        <v>160</v>
      </c>
      <c r="AD327" s="32">
        <v>77.316100000000006</v>
      </c>
      <c r="AE327" s="7">
        <v>2.6344427199999999E-2</v>
      </c>
      <c r="AF327" s="7">
        <f t="shared" si="147"/>
        <v>2.6765269652010079E-2</v>
      </c>
      <c r="AG327" s="42">
        <f t="shared" si="148"/>
        <v>2.5518877323095409E-4</v>
      </c>
      <c r="AH327" s="5"/>
      <c r="AM327" s="5"/>
      <c r="AN327" s="5"/>
      <c r="AP327"/>
      <c r="BA327"/>
      <c r="BB327" s="5"/>
      <c r="BE327" s="48"/>
      <c r="BI327" s="48"/>
      <c r="BM327" s="48"/>
      <c r="BQ327" s="48"/>
    </row>
    <row r="328" spans="1:69" x14ac:dyDescent="0.25">
      <c r="A328" s="15">
        <v>12</v>
      </c>
      <c r="B328" s="7">
        <f t="shared" si="188"/>
        <v>1.1139322951129254E-14</v>
      </c>
      <c r="C328" s="17">
        <v>5.1337680000000008</v>
      </c>
      <c r="D328" s="2">
        <f t="shared" si="193"/>
        <v>5.1337680000000012E-3</v>
      </c>
      <c r="E328" s="7">
        <f t="shared" si="194"/>
        <v>4.6648794651630183</v>
      </c>
      <c r="F328" s="5">
        <f t="shared" si="195"/>
        <v>0.46888853483698245</v>
      </c>
      <c r="G328" s="5">
        <f t="shared" si="199"/>
        <v>0.46888853483698245</v>
      </c>
      <c r="H328" s="2">
        <f t="shared" si="196"/>
        <v>91.334188618765467</v>
      </c>
      <c r="I328" s="5">
        <f t="shared" si="197"/>
        <v>9.1334188618765466E-2</v>
      </c>
      <c r="J328" s="5">
        <f t="shared" si="198"/>
        <v>9.1334188618765466E-2</v>
      </c>
      <c r="Y328" s="29"/>
      <c r="AB328">
        <v>1971</v>
      </c>
      <c r="AC328" t="s">
        <v>45</v>
      </c>
      <c r="AD328" s="32">
        <v>83.737300000000005</v>
      </c>
      <c r="AE328" s="7">
        <v>6.8226200279999996E-2</v>
      </c>
      <c r="AF328" s="7">
        <f t="shared" si="147"/>
        <v>6.8294603838396514E-2</v>
      </c>
      <c r="AG328" s="42">
        <f t="shared" si="148"/>
        <v>1.005205878162404E-6</v>
      </c>
      <c r="AH328" s="5"/>
      <c r="AM328" s="5"/>
      <c r="AN328" s="5"/>
      <c r="AP328"/>
      <c r="BA328"/>
      <c r="BB328" s="5"/>
      <c r="BE328" s="48"/>
      <c r="BI328" s="48"/>
      <c r="BM328" s="48"/>
      <c r="BQ328" s="48"/>
    </row>
    <row r="329" spans="1:69" x14ac:dyDescent="0.25">
      <c r="A329" s="15">
        <v>15</v>
      </c>
      <c r="B329" s="7">
        <f t="shared" si="188"/>
        <v>1.0764030727572041E-13</v>
      </c>
      <c r="C329" s="17">
        <v>8.1169600000000006</v>
      </c>
      <c r="D329" s="2">
        <f t="shared" si="193"/>
        <v>8.1169600000000012E-3</v>
      </c>
      <c r="E329" s="7">
        <f t="shared" si="194"/>
        <v>7.5358543745786664</v>
      </c>
      <c r="F329" s="5">
        <f t="shared" si="195"/>
        <v>0.58110562542133426</v>
      </c>
      <c r="G329" s="5">
        <f t="shared" si="199"/>
        <v>0.58110562542133426</v>
      </c>
      <c r="H329" s="2">
        <f t="shared" si="196"/>
        <v>71.591534936889445</v>
      </c>
      <c r="I329" s="5">
        <f t="shared" si="197"/>
        <v>7.1591534936889453E-2</v>
      </c>
      <c r="J329" s="5">
        <f t="shared" si="198"/>
        <v>7.1591534936889453E-2</v>
      </c>
      <c r="Y329" s="29"/>
      <c r="AB329">
        <v>1971</v>
      </c>
      <c r="AC329" t="s">
        <v>45</v>
      </c>
      <c r="AD329" s="32">
        <v>83.674300000000002</v>
      </c>
      <c r="AE329" s="7">
        <v>6.7651582459999998E-2</v>
      </c>
      <c r="AF329" s="7">
        <f t="shared" si="147"/>
        <v>6.7749168861146514E-2</v>
      </c>
      <c r="AG329" s="42">
        <f t="shared" si="148"/>
        <v>2.0807633258356576E-6</v>
      </c>
      <c r="AH329" s="5"/>
      <c r="AM329" s="5"/>
      <c r="AN329" s="5"/>
      <c r="AP329"/>
      <c r="BA329"/>
      <c r="BB329" s="5"/>
      <c r="BE329" s="48"/>
      <c r="BI329" s="48"/>
      <c r="BM329" s="48"/>
      <c r="BQ329" s="48"/>
    </row>
    <row r="330" spans="1:69" x14ac:dyDescent="0.25">
      <c r="A330" s="15">
        <v>20</v>
      </c>
      <c r="B330" s="7">
        <f t="shared" si="188"/>
        <v>3.7076533806131897E-12</v>
      </c>
      <c r="C330" s="17">
        <v>12.510160000000001</v>
      </c>
      <c r="D330" s="2">
        <f t="shared" si="193"/>
        <v>1.2510160000000001E-2</v>
      </c>
      <c r="E330" s="7">
        <f t="shared" si="194"/>
        <v>12.136771721314066</v>
      </c>
      <c r="F330" s="5">
        <f t="shared" si="195"/>
        <v>0.37338827868593505</v>
      </c>
      <c r="G330" s="5">
        <f t="shared" si="199"/>
        <v>0.37338827868593505</v>
      </c>
      <c r="H330" s="2">
        <f t="shared" si="196"/>
        <v>29.846802813547949</v>
      </c>
      <c r="I330" s="5">
        <f t="shared" si="197"/>
        <v>2.984680281354795E-2</v>
      </c>
      <c r="J330" s="5">
        <f t="shared" si="198"/>
        <v>2.984680281354795E-2</v>
      </c>
      <c r="Y330" s="29"/>
      <c r="AB330">
        <v>1971</v>
      </c>
      <c r="AC330" t="s">
        <v>45</v>
      </c>
      <c r="AD330" s="32">
        <v>83.674300000000002</v>
      </c>
      <c r="AE330" s="7">
        <v>6.7650249239999988E-2</v>
      </c>
      <c r="AF330" s="7">
        <f t="shared" si="147"/>
        <v>6.7749168861146514E-2</v>
      </c>
      <c r="AG330" s="42">
        <f t="shared" si="148"/>
        <v>2.1380905144863443E-6</v>
      </c>
      <c r="AH330" s="5"/>
      <c r="AM330" s="5"/>
      <c r="AN330" s="5"/>
      <c r="AP330"/>
      <c r="BA330"/>
      <c r="BB330" s="5"/>
      <c r="BE330" s="48"/>
      <c r="BI330" s="48"/>
      <c r="BM330" s="48"/>
      <c r="BQ330" s="48"/>
    </row>
    <row r="331" spans="1:69" x14ac:dyDescent="0.25">
      <c r="A331" s="15">
        <v>25</v>
      </c>
      <c r="B331" s="7">
        <f t="shared" si="188"/>
        <v>9.5440811139595483E-11</v>
      </c>
      <c r="C331" s="17">
        <v>16.016352000000001</v>
      </c>
      <c r="D331" s="2">
        <f t="shared" si="193"/>
        <v>1.6016352000000001E-2</v>
      </c>
      <c r="E331" s="7">
        <f t="shared" si="194"/>
        <v>15.903041063529551</v>
      </c>
      <c r="F331" s="5">
        <f t="shared" si="195"/>
        <v>0.11331093647044987</v>
      </c>
      <c r="G331" s="5">
        <f t="shared" si="199"/>
        <v>0.11331093647044987</v>
      </c>
      <c r="H331" s="2">
        <f t="shared" si="196"/>
        <v>7.0747031827503459</v>
      </c>
      <c r="I331" s="5">
        <f t="shared" si="197"/>
        <v>7.074703182750346E-3</v>
      </c>
      <c r="J331" s="5">
        <f t="shared" si="198"/>
        <v>7.074703182750346E-3</v>
      </c>
      <c r="Y331" s="29"/>
      <c r="AB331">
        <v>1971</v>
      </c>
      <c r="AC331" t="s">
        <v>45</v>
      </c>
      <c r="AD331" s="32">
        <v>83.664299999999997</v>
      </c>
      <c r="AE331" s="7">
        <v>6.7562256719999991E-2</v>
      </c>
      <c r="AF331" s="7">
        <f t="shared" si="147"/>
        <v>6.7662853797860703E-2</v>
      </c>
      <c r="AG331" s="42">
        <f t="shared" si="148"/>
        <v>2.2169833736157424E-6</v>
      </c>
      <c r="AH331" s="5"/>
      <c r="AM331" s="5"/>
      <c r="AN331" s="5"/>
      <c r="AP331"/>
      <c r="BA331"/>
      <c r="BB331" s="5"/>
      <c r="BE331" s="48"/>
      <c r="BI331" s="48"/>
      <c r="BM331" s="48"/>
      <c r="BQ331" s="48"/>
    </row>
    <row r="332" spans="1:69" x14ac:dyDescent="0.25">
      <c r="A332" s="15">
        <v>30</v>
      </c>
      <c r="B332" s="7">
        <f t="shared" si="188"/>
        <v>1.8577719918507602E-9</v>
      </c>
      <c r="C332" s="17">
        <v>18.673192</v>
      </c>
      <c r="D332" s="2">
        <f t="shared" si="193"/>
        <v>1.8673192000000002E-2</v>
      </c>
      <c r="E332" s="7">
        <f t="shared" si="194"/>
        <v>18.83183415512104</v>
      </c>
      <c r="F332" s="5">
        <f t="shared" si="195"/>
        <v>-0.15864215512103996</v>
      </c>
      <c r="G332" s="5">
        <f t="shared" si="199"/>
        <v>0.15864215512103996</v>
      </c>
      <c r="H332" s="2">
        <f t="shared" si="196"/>
        <v>-8.4957170215483213</v>
      </c>
      <c r="I332" s="5">
        <f t="shared" si="197"/>
        <v>-8.495717021548322E-3</v>
      </c>
      <c r="J332" s="5">
        <f t="shared" si="198"/>
        <v>8.495717021548322E-3</v>
      </c>
      <c r="Y332" s="29"/>
      <c r="AB332">
        <v>1971</v>
      </c>
      <c r="AC332" t="s">
        <v>45</v>
      </c>
      <c r="AD332" s="32">
        <v>83.603300000000004</v>
      </c>
      <c r="AE332" s="7">
        <v>6.7006303980000001E-2</v>
      </c>
      <c r="AF332" s="7">
        <f t="shared" si="147"/>
        <v>6.7137885810557241E-2</v>
      </c>
      <c r="AG332" s="42">
        <f t="shared" si="148"/>
        <v>3.8562086236655147E-6</v>
      </c>
      <c r="AH332" s="5"/>
      <c r="AM332" s="5"/>
      <c r="AN332" s="5"/>
      <c r="AP332"/>
      <c r="BA332"/>
      <c r="BB332" s="5"/>
      <c r="BE332" s="48"/>
      <c r="BI332" s="48"/>
      <c r="BM332" s="48"/>
      <c r="BQ332" s="48"/>
    </row>
    <row r="333" spans="1:69" x14ac:dyDescent="0.25">
      <c r="A333" s="15">
        <v>35</v>
      </c>
      <c r="B333" s="7">
        <f t="shared" si="188"/>
        <v>2.7668555748634422E-8</v>
      </c>
      <c r="C333" s="17">
        <v>20.848872</v>
      </c>
      <c r="D333" s="2">
        <f t="shared" si="193"/>
        <v>2.0848872000000001E-2</v>
      </c>
      <c r="E333" s="7">
        <f t="shared" si="194"/>
        <v>21.120136454697192</v>
      </c>
      <c r="F333" s="5">
        <f t="shared" si="195"/>
        <v>-0.27126445469719229</v>
      </c>
      <c r="G333" s="5">
        <f t="shared" si="199"/>
        <v>0.27126445469719229</v>
      </c>
      <c r="H333" s="2">
        <f t="shared" si="196"/>
        <v>-13.010989500880061</v>
      </c>
      <c r="I333" s="5">
        <f t="shared" si="197"/>
        <v>-1.3010989500880062E-2</v>
      </c>
      <c r="J333" s="5">
        <f t="shared" si="198"/>
        <v>1.3010989500880062E-2</v>
      </c>
      <c r="Y333" s="29"/>
      <c r="AB333">
        <v>1971</v>
      </c>
      <c r="AC333" t="s">
        <v>45</v>
      </c>
      <c r="AD333" s="32">
        <v>83.6023</v>
      </c>
      <c r="AE333" s="7">
        <v>6.6995638220000001E-2</v>
      </c>
      <c r="AF333" s="7">
        <f t="shared" si="147"/>
        <v>6.7129302022234286E-2</v>
      </c>
      <c r="AG333" s="42">
        <f t="shared" si="148"/>
        <v>3.9804719207694931E-6</v>
      </c>
      <c r="AH333" s="5"/>
      <c r="AM333" s="5"/>
      <c r="AN333" s="5"/>
      <c r="AP333"/>
      <c r="BA333"/>
      <c r="BB333" s="5"/>
      <c r="BE333" s="48"/>
      <c r="BI333" s="48"/>
      <c r="BM333" s="48"/>
      <c r="BQ333" s="48"/>
    </row>
    <row r="334" spans="1:69" x14ac:dyDescent="0.25">
      <c r="A334" s="15">
        <v>40</v>
      </c>
      <c r="B334" s="7">
        <f t="shared" si="188"/>
        <v>3.1902803965038864E-7</v>
      </c>
      <c r="C334" s="17">
        <v>22.539207999999999</v>
      </c>
      <c r="D334" s="2">
        <f t="shared" si="193"/>
        <v>2.2539207999999998E-2</v>
      </c>
      <c r="E334" s="7">
        <f t="shared" si="194"/>
        <v>22.955337970966529</v>
      </c>
      <c r="F334" s="5">
        <f t="shared" si="195"/>
        <v>-0.41612997096653004</v>
      </c>
      <c r="G334" s="5">
        <f t="shared" si="199"/>
        <v>0.41612997096653004</v>
      </c>
      <c r="H334" s="2">
        <f t="shared" si="196"/>
        <v>-18.462493046185564</v>
      </c>
      <c r="I334" s="5">
        <f t="shared" si="197"/>
        <v>-1.8462493046185566E-2</v>
      </c>
      <c r="J334" s="5">
        <f t="shared" si="198"/>
        <v>1.8462493046185566E-2</v>
      </c>
      <c r="Y334" s="29"/>
      <c r="AB334">
        <v>1971</v>
      </c>
      <c r="AC334" t="s">
        <v>45</v>
      </c>
      <c r="AD334" s="32">
        <v>83.573300000000003</v>
      </c>
      <c r="AE334" s="7">
        <v>6.6720994899999997E-2</v>
      </c>
      <c r="AF334" s="7">
        <f t="shared" si="147"/>
        <v>6.6880684287214165E-2</v>
      </c>
      <c r="AG334" s="42">
        <f t="shared" si="148"/>
        <v>5.7283175022147458E-6</v>
      </c>
      <c r="AH334" s="5"/>
      <c r="AM334" s="5"/>
      <c r="AN334" s="5"/>
      <c r="AP334"/>
      <c r="BA334"/>
      <c r="BB334" s="5"/>
      <c r="BE334" s="48"/>
      <c r="BI334" s="48"/>
      <c r="BM334" s="48"/>
      <c r="BQ334" s="48"/>
    </row>
    <row r="335" spans="1:69" x14ac:dyDescent="0.25">
      <c r="A335" s="15">
        <v>45</v>
      </c>
      <c r="B335" s="7">
        <f t="shared" si="188"/>
        <v>2.8815887624206456E-6</v>
      </c>
      <c r="C335" s="17">
        <v>23.873904000000003</v>
      </c>
      <c r="D335" s="2">
        <f t="shared" si="193"/>
        <v>2.3873904000000005E-2</v>
      </c>
      <c r="E335" s="7">
        <f t="shared" si="194"/>
        <v>24.479156348025874</v>
      </c>
      <c r="F335" s="5">
        <f t="shared" si="195"/>
        <v>-0.60525234802587136</v>
      </c>
      <c r="G335" s="5">
        <f t="shared" si="199"/>
        <v>0.60525234802587136</v>
      </c>
      <c r="H335" s="2">
        <f t="shared" si="196"/>
        <v>-25.352047491933924</v>
      </c>
      <c r="I335" s="5">
        <f t="shared" si="197"/>
        <v>-2.5352047491933923E-2</v>
      </c>
      <c r="J335" s="5">
        <f t="shared" si="198"/>
        <v>2.5352047491933923E-2</v>
      </c>
      <c r="Y335" s="29"/>
      <c r="AB335">
        <v>1971</v>
      </c>
      <c r="AC335" t="s">
        <v>45</v>
      </c>
      <c r="AD335" s="32">
        <v>83.504300000000001</v>
      </c>
      <c r="AE335" s="7">
        <v>6.609704794E-2</v>
      </c>
      <c r="AF335" s="7">
        <f t="shared" si="147"/>
        <v>6.6291571379210629E-2</v>
      </c>
      <c r="AG335" s="42">
        <f t="shared" si="148"/>
        <v>8.6612336051771442E-6</v>
      </c>
      <c r="AH335" s="5"/>
      <c r="AM335" s="5"/>
      <c r="AN335" s="5"/>
      <c r="AP335"/>
      <c r="BA335"/>
      <c r="BB335" s="5"/>
      <c r="BE335" s="48"/>
      <c r="BI335" s="48"/>
      <c r="BM335" s="48"/>
      <c r="BQ335" s="48"/>
    </row>
    <row r="336" spans="1:69" x14ac:dyDescent="0.25">
      <c r="A336" s="15">
        <v>50</v>
      </c>
      <c r="B336" s="7">
        <f t="shared" si="188"/>
        <v>2.0630436927938624E-5</v>
      </c>
      <c r="C336" s="17">
        <v>25.129104000000002</v>
      </c>
      <c r="D336" s="2">
        <f t="shared" si="193"/>
        <v>2.5129104000000003E-2</v>
      </c>
      <c r="E336" s="7">
        <f t="shared" si="194"/>
        <v>25.794004208374552</v>
      </c>
      <c r="F336" s="5">
        <f t="shared" si="195"/>
        <v>-0.66490020837455077</v>
      </c>
      <c r="G336" s="5">
        <f t="shared" si="199"/>
        <v>0.66490020837455077</v>
      </c>
      <c r="H336" s="2">
        <f t="shared" si="196"/>
        <v>-26.459367925515796</v>
      </c>
      <c r="I336" s="5">
        <f t="shared" si="197"/>
        <v>-2.6459367925515797E-2</v>
      </c>
      <c r="J336" s="5">
        <f t="shared" si="198"/>
        <v>2.6459367925515797E-2</v>
      </c>
      <c r="Y336" s="29"/>
      <c r="AB336">
        <v>1971</v>
      </c>
      <c r="AC336" t="s">
        <v>45</v>
      </c>
      <c r="AD336" s="32">
        <v>83.484300000000005</v>
      </c>
      <c r="AE336" s="7">
        <v>6.5918396460000001E-2</v>
      </c>
      <c r="AF336" s="7">
        <f t="shared" si="147"/>
        <v>6.61214525304262E-2</v>
      </c>
      <c r="AG336" s="42">
        <f t="shared" si="148"/>
        <v>9.4889615438960932E-6</v>
      </c>
      <c r="AH336" s="5"/>
      <c r="AM336" s="5"/>
      <c r="AN336" s="5"/>
      <c r="AP336"/>
      <c r="BA336"/>
      <c r="BB336" s="5"/>
      <c r="BE336" s="48"/>
      <c r="BI336" s="48"/>
      <c r="BM336" s="48"/>
      <c r="BQ336" s="48"/>
    </row>
    <row r="337" spans="1:69" x14ac:dyDescent="0.25">
      <c r="A337" s="15">
        <v>55</v>
      </c>
      <c r="B337" s="7">
        <f t="shared" si="188"/>
        <v>1.1845969862117378E-4</v>
      </c>
      <c r="C337" s="17">
        <v>26.267151999999999</v>
      </c>
      <c r="D337" s="2">
        <f t="shared" si="193"/>
        <v>2.6267151999999998E-2</v>
      </c>
      <c r="E337" s="7">
        <f t="shared" si="194"/>
        <v>26.975156558141922</v>
      </c>
      <c r="F337" s="5">
        <f t="shared" si="195"/>
        <v>-0.70800455814192276</v>
      </c>
      <c r="G337" s="5">
        <f t="shared" si="199"/>
        <v>0.70800455814192276</v>
      </c>
      <c r="H337" s="2">
        <f t="shared" si="196"/>
        <v>-26.953990221015314</v>
      </c>
      <c r="I337" s="5">
        <f t="shared" si="197"/>
        <v>-2.6953990221015311E-2</v>
      </c>
      <c r="J337" s="5">
        <f t="shared" si="198"/>
        <v>2.6953990221015311E-2</v>
      </c>
      <c r="Y337" s="29"/>
      <c r="AB337">
        <v>1971</v>
      </c>
      <c r="AC337" t="s">
        <v>45</v>
      </c>
      <c r="AD337" s="32">
        <v>83.368300000000005</v>
      </c>
      <c r="AE337" s="7">
        <v>6.4878484860000002E-2</v>
      </c>
      <c r="AF337" s="7">
        <f t="shared" ref="AF337:AF400" si="200">$Z$7*EXP($AC$5*(AD337-$Z$6)*((AD337-$AC$6)/$AC$7)^2)</f>
        <v>6.5140421219125763E-2</v>
      </c>
      <c r="AG337" s="42">
        <f t="shared" ref="AG337:AG400" si="201">((AE337-AF337)/AE337)^2</f>
        <v>1.6300096485639966E-5</v>
      </c>
      <c r="AH337" s="5"/>
      <c r="AM337" s="5"/>
      <c r="AN337" s="5"/>
      <c r="AP337"/>
      <c r="BA337"/>
      <c r="BB337" s="5"/>
      <c r="BE337" s="48"/>
      <c r="BI337" s="48"/>
      <c r="BM337" s="48"/>
      <c r="BQ337" s="48"/>
    </row>
    <row r="338" spans="1:69" x14ac:dyDescent="0.25">
      <c r="A338" s="15">
        <v>60</v>
      </c>
      <c r="B338" s="7">
        <f t="shared" si="188"/>
        <v>5.5198984771105133E-4</v>
      </c>
      <c r="C338" s="17">
        <v>27.313151999999999</v>
      </c>
      <c r="D338" s="2">
        <f t="shared" si="193"/>
        <v>2.7313152E-2</v>
      </c>
      <c r="E338" s="7">
        <f t="shared" si="194"/>
        <v>28.080954303901944</v>
      </c>
      <c r="F338" s="5">
        <f t="shared" si="195"/>
        <v>-0.76780230390194504</v>
      </c>
      <c r="G338" s="5">
        <f t="shared" si="199"/>
        <v>0.76780230390194504</v>
      </c>
      <c r="H338" s="2">
        <f t="shared" si="196"/>
        <v>-28.111083770263683</v>
      </c>
      <c r="I338" s="5">
        <f t="shared" si="197"/>
        <v>-2.8111083770263685E-2</v>
      </c>
      <c r="J338" s="5">
        <f t="shared" si="198"/>
        <v>2.8111083770263685E-2</v>
      </c>
      <c r="Y338" s="29"/>
      <c r="AB338">
        <v>1971</v>
      </c>
      <c r="AC338" t="s">
        <v>45</v>
      </c>
      <c r="AD338" s="32">
        <v>83.302300000000002</v>
      </c>
      <c r="AE338" s="7">
        <v>6.4285201959999996E-2</v>
      </c>
      <c r="AF338" s="7">
        <f t="shared" si="200"/>
        <v>6.4586555207853988E-2</v>
      </c>
      <c r="AG338" s="42">
        <f t="shared" si="201"/>
        <v>2.1975042701843013E-5</v>
      </c>
      <c r="AH338" s="5"/>
      <c r="AM338" s="5"/>
      <c r="AN338" s="5"/>
      <c r="AP338"/>
      <c r="BA338"/>
      <c r="BB338" s="5"/>
      <c r="BE338" s="48"/>
      <c r="BI338" s="48"/>
      <c r="BM338" s="48"/>
      <c r="BQ338" s="48"/>
    </row>
    <row r="339" spans="1:69" x14ac:dyDescent="0.25">
      <c r="A339" s="15">
        <v>65</v>
      </c>
      <c r="B339" s="7">
        <f t="shared" si="188"/>
        <v>2.1120408904847831E-3</v>
      </c>
      <c r="C339" s="17">
        <v>28.363336</v>
      </c>
      <c r="D339" s="2">
        <f t="shared" si="193"/>
        <v>2.8363335999999999E-2</v>
      </c>
      <c r="E339" s="7">
        <f t="shared" si="194"/>
        <v>29.160532944433985</v>
      </c>
      <c r="F339" s="5">
        <f t="shared" si="195"/>
        <v>-0.79719694443398481</v>
      </c>
      <c r="G339" s="5">
        <f t="shared" si="199"/>
        <v>0.79719694443398481</v>
      </c>
      <c r="H339" s="2">
        <f t="shared" si="196"/>
        <v>-28.106600169810239</v>
      </c>
      <c r="I339" s="5">
        <f t="shared" si="197"/>
        <v>-2.8106600169810238E-2</v>
      </c>
      <c r="J339" s="5">
        <f t="shared" si="198"/>
        <v>2.8106600169810238E-2</v>
      </c>
      <c r="Y339" s="29"/>
      <c r="AB339">
        <v>1971</v>
      </c>
      <c r="AC339" t="s">
        <v>45</v>
      </c>
      <c r="AD339" s="32">
        <v>83.2423</v>
      </c>
      <c r="AE339" s="7">
        <v>6.3759913279999997E-2</v>
      </c>
      <c r="AF339" s="7">
        <f t="shared" si="200"/>
        <v>6.4085750326614524E-2</v>
      </c>
      <c r="AG339" s="42">
        <f t="shared" si="201"/>
        <v>2.6115929400349141E-5</v>
      </c>
      <c r="AH339" s="5"/>
      <c r="AI339"/>
      <c r="AJ339"/>
      <c r="AK339"/>
      <c r="AL339"/>
      <c r="AM339" s="5"/>
      <c r="AN339" s="5"/>
      <c r="AP339"/>
      <c r="BA339"/>
      <c r="BB339" s="5"/>
      <c r="BE339" s="48"/>
      <c r="BI339" s="48"/>
      <c r="BM339" s="48"/>
      <c r="BQ339" s="48"/>
    </row>
    <row r="340" spans="1:69" x14ac:dyDescent="0.25">
      <c r="A340" s="15">
        <v>70</v>
      </c>
      <c r="B340" s="7">
        <f t="shared" si="188"/>
        <v>6.7142392922097888E-3</v>
      </c>
      <c r="C340" s="17">
        <v>29.706399999999999</v>
      </c>
      <c r="D340" s="2">
        <f t="shared" si="193"/>
        <v>2.9706400000000001E-2</v>
      </c>
      <c r="E340" s="7">
        <f t="shared" si="194"/>
        <v>30.260109182369241</v>
      </c>
      <c r="F340" s="5">
        <f t="shared" si="195"/>
        <v>-0.55370918236924282</v>
      </c>
      <c r="G340" s="5">
        <f t="shared" si="199"/>
        <v>0.55370918236924282</v>
      </c>
      <c r="H340" s="2">
        <f t="shared" si="196"/>
        <v>-18.639390244837571</v>
      </c>
      <c r="I340" s="5">
        <f t="shared" si="197"/>
        <v>-1.8639390244837573E-2</v>
      </c>
      <c r="J340" s="5">
        <f t="shared" si="198"/>
        <v>1.8639390244837573E-2</v>
      </c>
      <c r="Y340" s="29"/>
      <c r="AB340">
        <v>1971</v>
      </c>
      <c r="AC340" t="s">
        <v>45</v>
      </c>
      <c r="AD340" s="32">
        <v>83.143299999999996</v>
      </c>
      <c r="AE340" s="7">
        <v>6.2894653499999995E-2</v>
      </c>
      <c r="AF340" s="7">
        <f t="shared" si="200"/>
        <v>6.3265061774536113E-2</v>
      </c>
      <c r="AG340" s="42">
        <f t="shared" si="201"/>
        <v>3.4684377303741278E-5</v>
      </c>
      <c r="AH340" s="5"/>
      <c r="AI340"/>
      <c r="AJ340"/>
      <c r="AK340"/>
      <c r="AL340"/>
      <c r="AM340" s="5"/>
      <c r="AN340" s="5"/>
      <c r="AP340"/>
      <c r="BA340"/>
      <c r="BB340" s="5"/>
      <c r="BE340" s="48"/>
      <c r="BI340" s="48"/>
      <c r="BM340" s="48"/>
      <c r="BQ340" s="48"/>
    </row>
    <row r="341" spans="1:69" x14ac:dyDescent="0.25">
      <c r="A341" s="15">
        <v>75</v>
      </c>
      <c r="B341" s="7">
        <f t="shared" si="188"/>
        <v>1.7944322474159193E-2</v>
      </c>
      <c r="C341" s="17">
        <v>31.329792000000005</v>
      </c>
      <c r="D341" s="2">
        <f t="shared" si="193"/>
        <v>3.1329792000000002E-2</v>
      </c>
      <c r="E341" s="7">
        <f t="shared" si="194"/>
        <v>31.429221370635652</v>
      </c>
      <c r="F341" s="5">
        <f t="shared" si="195"/>
        <v>-9.9429370635647274E-2</v>
      </c>
      <c r="G341" s="5">
        <f t="shared" si="199"/>
        <v>9.9429370635647274E-2</v>
      </c>
      <c r="H341" s="2">
        <f t="shared" si="196"/>
        <v>-3.1736364746898822</v>
      </c>
      <c r="I341" s="5">
        <f t="shared" si="197"/>
        <v>-3.1736364746898817E-3</v>
      </c>
      <c r="J341" s="5">
        <f t="shared" si="198"/>
        <v>3.1736364746898817E-3</v>
      </c>
      <c r="Y341" s="29"/>
      <c r="AB341">
        <v>1971</v>
      </c>
      <c r="AC341" t="s">
        <v>45</v>
      </c>
      <c r="AD341" s="32">
        <v>83.131299999999996</v>
      </c>
      <c r="AE341" s="7">
        <v>6.2789329120000001E-2</v>
      </c>
      <c r="AF341" s="7">
        <f t="shared" si="200"/>
        <v>6.3166061410636992E-2</v>
      </c>
      <c r="AG341" s="42">
        <f t="shared" si="201"/>
        <v>3.5999295918899518E-5</v>
      </c>
      <c r="AH341" s="5"/>
      <c r="AI341"/>
      <c r="AJ341"/>
      <c r="AK341"/>
      <c r="AL341"/>
      <c r="AM341" s="5"/>
      <c r="AN341" s="5"/>
      <c r="AP341"/>
      <c r="BA341"/>
      <c r="BB341" s="5"/>
      <c r="BE341" s="48"/>
      <c r="BI341" s="48"/>
      <c r="BM341" s="48"/>
      <c r="BQ341" s="48"/>
    </row>
    <row r="342" spans="1:69" x14ac:dyDescent="0.25">
      <c r="A342" s="15">
        <v>80</v>
      </c>
      <c r="B342" s="7">
        <f t="shared" si="188"/>
        <v>4.0794871378077739E-2</v>
      </c>
      <c r="C342" s="17">
        <v>33.170752</v>
      </c>
      <c r="D342" s="2">
        <f t="shared" si="193"/>
        <v>3.3170751999999998E-2</v>
      </c>
      <c r="E342" s="7">
        <f t="shared" si="194"/>
        <v>32.728891109959697</v>
      </c>
      <c r="F342" s="5">
        <f t="shared" si="195"/>
        <v>0.44186089004030293</v>
      </c>
      <c r="G342" s="5">
        <f t="shared" si="199"/>
        <v>0.44186089004030293</v>
      </c>
      <c r="H342" s="2">
        <f>F342/D342</f>
        <v>13.320798094667946</v>
      </c>
      <c r="I342" s="5">
        <f t="shared" si="197"/>
        <v>1.3320798094667945E-2</v>
      </c>
      <c r="J342" s="5">
        <f t="shared" si="198"/>
        <v>1.3320798094667945E-2</v>
      </c>
      <c r="Y342" s="29"/>
      <c r="AB342">
        <v>1971</v>
      </c>
      <c r="AC342" t="s">
        <v>45</v>
      </c>
      <c r="AD342" s="32">
        <v>83.131299999999996</v>
      </c>
      <c r="AE342" s="7">
        <v>6.2785329459999997E-2</v>
      </c>
      <c r="AF342" s="7">
        <f t="shared" si="200"/>
        <v>6.3166061410636992E-2</v>
      </c>
      <c r="AG342" s="42">
        <f t="shared" si="201"/>
        <v>3.6772426854084583E-5</v>
      </c>
      <c r="AH342" s="5"/>
      <c r="AI342"/>
      <c r="AJ342"/>
      <c r="AK342"/>
      <c r="AL342"/>
      <c r="AM342" s="5"/>
      <c r="AN342" s="5"/>
      <c r="AP342"/>
      <c r="BA342"/>
      <c r="BB342" s="5"/>
      <c r="BE342" s="48"/>
      <c r="BI342" s="48"/>
      <c r="BM342" s="48"/>
      <c r="BQ342" s="48"/>
    </row>
    <row r="343" spans="1:69" x14ac:dyDescent="0.25">
      <c r="A343" s="15">
        <v>83</v>
      </c>
      <c r="B343" s="7">
        <f t="shared" si="188"/>
        <v>6.2089566774523694E-2</v>
      </c>
      <c r="C343" s="17">
        <v>34.840167999999998</v>
      </c>
      <c r="D343" s="2">
        <f>0.001*C343</f>
        <v>3.4840167999999998E-2</v>
      </c>
      <c r="E343" s="7">
        <f t="shared" si="194"/>
        <v>33.605539528675259</v>
      </c>
      <c r="F343" s="5">
        <f t="shared" si="195"/>
        <v>1.23462847132474</v>
      </c>
      <c r="G343" s="5">
        <f t="shared" si="199"/>
        <v>1.23462847132474</v>
      </c>
      <c r="H343" s="2">
        <f>F343/D343</f>
        <v>35.436926461569875</v>
      </c>
      <c r="I343" s="5">
        <f t="shared" si="197"/>
        <v>3.5436926461569873E-2</v>
      </c>
      <c r="J343" s="5">
        <f t="shared" si="198"/>
        <v>3.5436926461569873E-2</v>
      </c>
      <c r="Y343" s="29"/>
      <c r="AB343">
        <v>1971</v>
      </c>
      <c r="AC343" t="s">
        <v>45</v>
      </c>
      <c r="AD343" s="32">
        <v>82.996200000000002</v>
      </c>
      <c r="AE343" s="7">
        <v>6.1622761620000001E-2</v>
      </c>
      <c r="AF343" s="7">
        <f t="shared" si="200"/>
        <v>6.2058595234078827E-2</v>
      </c>
      <c r="AG343" s="42">
        <f t="shared" si="201"/>
        <v>5.0021778702520191E-5</v>
      </c>
      <c r="AH343" s="5"/>
      <c r="AI343"/>
      <c r="AJ343"/>
      <c r="AK343"/>
      <c r="AL343"/>
      <c r="AM343" s="5"/>
      <c r="AN343" s="5"/>
      <c r="AP343"/>
      <c r="BA343"/>
      <c r="BB343" s="5"/>
      <c r="BE343" s="48"/>
      <c r="BI343" s="48"/>
      <c r="BM343" s="48"/>
      <c r="BQ343" s="48"/>
    </row>
    <row r="344" spans="1:69" x14ac:dyDescent="0.25">
      <c r="A344" s="15"/>
      <c r="B344" s="5"/>
      <c r="C344" s="17"/>
      <c r="D344" s="5"/>
      <c r="E344" s="5"/>
      <c r="F344" s="5"/>
      <c r="G344" s="5"/>
      <c r="H344" s="2"/>
      <c r="I344" s="54">
        <f>AVERAGE(J321:J343)</f>
        <v>6.256001291829355E-2</v>
      </c>
      <c r="J344" s="46" t="s">
        <v>128</v>
      </c>
      <c r="Y344" s="29"/>
      <c r="AB344">
        <v>1971</v>
      </c>
      <c r="AC344" t="s">
        <v>45</v>
      </c>
      <c r="AD344" s="32">
        <v>82.852199999999996</v>
      </c>
      <c r="AE344" s="7">
        <v>6.0404198539999995E-2</v>
      </c>
      <c r="AF344" s="7">
        <f t="shared" si="200"/>
        <v>6.089254489304833E-2</v>
      </c>
      <c r="AG344" s="42">
        <f t="shared" si="201"/>
        <v>6.5361444982778923E-5</v>
      </c>
      <c r="AH344" s="5"/>
      <c r="AI344"/>
      <c r="AJ344"/>
      <c r="AK344"/>
      <c r="AL344"/>
      <c r="AM344" s="5"/>
      <c r="AN344" s="5"/>
      <c r="AP344"/>
      <c r="BA344"/>
      <c r="BB344" s="5"/>
      <c r="BE344" s="48"/>
      <c r="BI344" s="48"/>
      <c r="BM344" s="48"/>
      <c r="BQ344" s="48"/>
    </row>
    <row r="345" spans="1:69" x14ac:dyDescent="0.25">
      <c r="A345" s="15"/>
      <c r="B345" s="5"/>
      <c r="C345" s="17"/>
      <c r="D345" s="5"/>
      <c r="E345" s="5"/>
      <c r="F345" s="5"/>
      <c r="G345" s="5"/>
      <c r="H345" s="2"/>
      <c r="I345" s="54">
        <f>AVERAGE(I321:I343)</f>
        <v>-2.1026803033680277E-2</v>
      </c>
      <c r="J345" s="46" t="s">
        <v>129</v>
      </c>
      <c r="Y345" s="29"/>
      <c r="AB345">
        <v>1971</v>
      </c>
      <c r="AC345" t="s">
        <v>45</v>
      </c>
      <c r="AD345" s="32">
        <v>82.678200000000004</v>
      </c>
      <c r="AE345" s="7">
        <v>5.8958988060000002E-2</v>
      </c>
      <c r="AF345" s="7">
        <f t="shared" si="200"/>
        <v>5.9503324131939143E-2</v>
      </c>
      <c r="AG345" s="42">
        <f t="shared" si="201"/>
        <v>8.5238183933620504E-5</v>
      </c>
      <c r="AH345" s="5"/>
      <c r="AI345"/>
      <c r="AJ345"/>
      <c r="AK345"/>
      <c r="AL345"/>
      <c r="AM345" s="5"/>
      <c r="AN345" s="5"/>
      <c r="AP345"/>
      <c r="BA345"/>
      <c r="BB345" s="5"/>
      <c r="BE345" s="48"/>
      <c r="BI345" s="48"/>
      <c r="BM345" s="48"/>
      <c r="BQ345" s="48"/>
    </row>
    <row r="346" spans="1:69" x14ac:dyDescent="0.25">
      <c r="A346" s="15"/>
      <c r="B346" s="5"/>
      <c r="C346" s="17"/>
      <c r="D346" s="5"/>
      <c r="E346" s="5"/>
      <c r="F346" s="5"/>
      <c r="G346" s="5"/>
      <c r="H346" s="2"/>
      <c r="I346" s="35">
        <f>SUMSQ(H321:H343)/COUNT(H321:H343)</f>
        <v>9569.5967316960141</v>
      </c>
      <c r="J346" s="46" t="s">
        <v>131</v>
      </c>
      <c r="Y346" s="29"/>
      <c r="AB346">
        <v>1971</v>
      </c>
      <c r="AC346" t="s">
        <v>45</v>
      </c>
      <c r="AD346" s="32">
        <v>82.544200000000004</v>
      </c>
      <c r="AE346" s="7">
        <v>5.7865747659999994E-2</v>
      </c>
      <c r="AF346" s="7">
        <f t="shared" si="200"/>
        <v>5.8448174113801467E-2</v>
      </c>
      <c r="AG346" s="42">
        <f t="shared" si="201"/>
        <v>1.0130690490256343E-4</v>
      </c>
      <c r="AH346" s="5"/>
      <c r="AI346"/>
      <c r="AJ346"/>
      <c r="AK346"/>
      <c r="AL346"/>
      <c r="AM346" s="5"/>
      <c r="AN346" s="5"/>
      <c r="AP346"/>
      <c r="BA346"/>
      <c r="BB346" s="5"/>
      <c r="BE346" s="48"/>
      <c r="BI346" s="48"/>
      <c r="BM346" s="48"/>
      <c r="BQ346" s="48"/>
    </row>
    <row r="347" spans="1:69" x14ac:dyDescent="0.25">
      <c r="A347" s="15"/>
      <c r="B347" s="5"/>
      <c r="C347" s="17"/>
      <c r="D347" s="5"/>
      <c r="E347" s="5"/>
      <c r="F347" s="5"/>
      <c r="G347" s="5"/>
      <c r="H347" s="2"/>
      <c r="Y347" s="29"/>
      <c r="AB347">
        <v>1971</v>
      </c>
      <c r="AC347" t="s">
        <v>45</v>
      </c>
      <c r="AD347" s="32">
        <v>82.234200000000001</v>
      </c>
      <c r="AE347" s="7">
        <v>5.5393957780000003E-2</v>
      </c>
      <c r="AF347" s="7">
        <f t="shared" si="200"/>
        <v>5.6056065203415474E-2</v>
      </c>
      <c r="AG347" s="42">
        <f t="shared" si="201"/>
        <v>1.4286706502090161E-4</v>
      </c>
      <c r="AH347" s="5"/>
      <c r="AI347"/>
      <c r="AJ347"/>
      <c r="AK347" s="30"/>
      <c r="AL347"/>
      <c r="AM347" s="5"/>
      <c r="AN347" s="5"/>
      <c r="AP347"/>
      <c r="BA347"/>
      <c r="BB347" s="5"/>
      <c r="BE347" s="48"/>
      <c r="BI347" s="48"/>
      <c r="BM347" s="48"/>
      <c r="BQ347" s="48"/>
    </row>
    <row r="348" spans="1:69" ht="15.75" x14ac:dyDescent="0.25">
      <c r="A348" s="37" t="s">
        <v>166</v>
      </c>
      <c r="C348" s="1" t="s">
        <v>163</v>
      </c>
      <c r="Y348" s="29"/>
      <c r="AB348">
        <v>1971</v>
      </c>
      <c r="AC348" t="s">
        <v>45</v>
      </c>
      <c r="AD348" s="32">
        <v>81.954099999999997</v>
      </c>
      <c r="AE348" s="7">
        <v>5.3240807479999992E-2</v>
      </c>
      <c r="AF348" s="7">
        <f t="shared" si="200"/>
        <v>5.3953169101338565E-2</v>
      </c>
      <c r="AG348" s="42">
        <f t="shared" si="201"/>
        <v>1.7902420762459185E-4</v>
      </c>
      <c r="AH348" s="5"/>
      <c r="AI348"/>
      <c r="AJ348"/>
      <c r="AK348" s="30"/>
      <c r="AL348"/>
      <c r="AM348" s="5"/>
      <c r="AN348" s="5"/>
      <c r="AP348"/>
      <c r="BA348"/>
      <c r="BB348" s="5"/>
      <c r="BE348" s="48"/>
      <c r="BI348" s="48"/>
      <c r="BM348" s="48"/>
      <c r="BQ348" s="48"/>
    </row>
    <row r="349" spans="1:69" x14ac:dyDescent="0.25">
      <c r="A349" s="1" t="s">
        <v>117</v>
      </c>
      <c r="B349" s="3" t="s">
        <v>40</v>
      </c>
      <c r="C349" s="1" t="s">
        <v>118</v>
      </c>
      <c r="D349" s="4" t="s">
        <v>119</v>
      </c>
      <c r="E349" s="1" t="s">
        <v>120</v>
      </c>
      <c r="F349" s="8" t="s">
        <v>121</v>
      </c>
      <c r="G349" s="4" t="s">
        <v>122</v>
      </c>
      <c r="H349" s="8" t="s">
        <v>123</v>
      </c>
      <c r="I349" s="28" t="s">
        <v>164</v>
      </c>
      <c r="J349" s="28" t="s">
        <v>165</v>
      </c>
      <c r="Y349" s="29"/>
      <c r="AB349">
        <v>1971</v>
      </c>
      <c r="AC349" t="s">
        <v>45</v>
      </c>
      <c r="AD349" s="32">
        <v>81.892099999999999</v>
      </c>
      <c r="AE349" s="7">
        <v>5.2771514040000002E-2</v>
      </c>
      <c r="AF349" s="7">
        <f t="shared" si="200"/>
        <v>5.3495167718335977E-2</v>
      </c>
      <c r="AG349" s="42">
        <f t="shared" si="201"/>
        <v>1.8804528088296263E-4</v>
      </c>
      <c r="AH349" s="5"/>
      <c r="AI349"/>
      <c r="AJ349"/>
      <c r="AK349" s="30"/>
      <c r="AL349"/>
      <c r="AM349" s="5"/>
      <c r="AN349" s="5"/>
      <c r="AP349"/>
      <c r="BA349"/>
      <c r="BB349" s="5"/>
      <c r="BE349" s="48"/>
      <c r="BI349" s="48"/>
      <c r="BM349" s="48"/>
      <c r="BQ349" s="48"/>
    </row>
    <row r="350" spans="1:69" x14ac:dyDescent="0.25">
      <c r="A350" s="1">
        <v>10.5</v>
      </c>
      <c r="B350" s="7">
        <f t="shared" ref="B350:B378" si="202">$Z$7*EXP($AC$5*(A350-$Z$6)*((A350-$AC$6)/$AC$7)^2)</f>
        <v>3.4370781399219187E-15</v>
      </c>
      <c r="C350" s="1">
        <v>3.9748000000000001</v>
      </c>
      <c r="D350" s="2">
        <f t="shared" ref="D350:D378" si="203">0.001*C350</f>
        <v>3.9748000000000006E-3</v>
      </c>
      <c r="E350" s="47">
        <f t="shared" ref="E350" si="204">Props(A350,B350,5,$B$7:$B$36)</f>
        <v>3.3526576411773688</v>
      </c>
      <c r="F350" s="5">
        <f t="shared" ref="F350" si="205">C350-E350</f>
        <v>0.62214235882263136</v>
      </c>
      <c r="G350" s="5">
        <f t="shared" ref="G350" si="206">ABS(F350)</f>
        <v>0.62214235882263136</v>
      </c>
      <c r="H350" s="2">
        <f t="shared" ref="H350" si="207">F350/D350</f>
        <v>156.52167626613448</v>
      </c>
      <c r="I350" s="5">
        <f t="shared" ref="I350" si="208">F350/C350</f>
        <v>0.15652167626613447</v>
      </c>
      <c r="J350" s="5">
        <f t="shared" ref="J350" si="209">ABS(I350)</f>
        <v>0.15652167626613447</v>
      </c>
      <c r="Y350" s="29"/>
      <c r="AB350">
        <v>1971</v>
      </c>
      <c r="AC350" t="s">
        <v>45</v>
      </c>
      <c r="AD350" s="32">
        <v>81.735100000000003</v>
      </c>
      <c r="AE350" s="7">
        <v>5.1596947219999995E-2</v>
      </c>
      <c r="AF350" s="7">
        <f t="shared" si="200"/>
        <v>5.2347460846079455E-2</v>
      </c>
      <c r="AG350" s="42">
        <f t="shared" si="201"/>
        <v>2.1157733825447441E-4</v>
      </c>
      <c r="AH350" s="5"/>
      <c r="AI350"/>
      <c r="AJ350"/>
      <c r="AK350" s="30"/>
      <c r="AL350"/>
      <c r="AM350" s="5"/>
      <c r="AN350" s="5"/>
      <c r="AP350"/>
      <c r="BA350"/>
      <c r="BB350" s="5"/>
      <c r="BE350" s="48"/>
      <c r="BI350" s="48"/>
      <c r="BM350" s="48"/>
      <c r="BQ350" s="48"/>
    </row>
    <row r="351" spans="1:69" x14ac:dyDescent="0.25">
      <c r="A351" s="15">
        <v>11.6</v>
      </c>
      <c r="B351" s="7">
        <f t="shared" si="202"/>
        <v>8.1634000351071029E-15</v>
      </c>
      <c r="C351" s="17">
        <v>5.0208000000000004</v>
      </c>
      <c r="D351" s="2">
        <f t="shared" si="203"/>
        <v>5.0208000000000006E-3</v>
      </c>
      <c r="E351" s="47">
        <f t="shared" ref="E351:E378" si="210">Props(A351,B351,5,$B$7:$B$36)</f>
        <v>4.3018748173328811</v>
      </c>
      <c r="F351" s="5">
        <f t="shared" ref="F351:F378" si="211">C351-E351</f>
        <v>0.71892518266711924</v>
      </c>
      <c r="G351" s="5">
        <f t="shared" ref="G351:G378" si="212">ABS(F351)</f>
        <v>0.71892518266711924</v>
      </c>
      <c r="H351" s="2">
        <f t="shared" ref="H351:H378" si="213">F351/D351</f>
        <v>143.18936875938479</v>
      </c>
      <c r="I351" s="5">
        <f t="shared" ref="I351:I378" si="214">F351/C351</f>
        <v>0.14318936875938479</v>
      </c>
      <c r="J351" s="5">
        <f t="shared" ref="J351:J378" si="215">ABS(I351)</f>
        <v>0.14318936875938479</v>
      </c>
      <c r="Y351" s="29"/>
      <c r="AB351">
        <v>1971</v>
      </c>
      <c r="AC351" t="s">
        <v>45</v>
      </c>
      <c r="AD351" s="32">
        <v>81.518100000000004</v>
      </c>
      <c r="AE351" s="7">
        <v>5.0013081860000003E-2</v>
      </c>
      <c r="AF351" s="7">
        <f t="shared" si="200"/>
        <v>5.0789531992952074E-2</v>
      </c>
      <c r="AG351" s="42">
        <f t="shared" si="201"/>
        <v>2.4102378550871955E-4</v>
      </c>
      <c r="AH351" s="5"/>
      <c r="AI351"/>
      <c r="AJ351"/>
      <c r="AK351" s="30"/>
      <c r="AL351"/>
      <c r="AM351" s="5"/>
      <c r="AN351" s="5"/>
      <c r="AP351"/>
      <c r="BA351"/>
      <c r="BB351" s="5"/>
      <c r="BE351" s="48"/>
      <c r="BI351" s="48"/>
      <c r="BM351" s="48"/>
      <c r="BQ351" s="48"/>
    </row>
    <row r="352" spans="1:69" x14ac:dyDescent="0.25">
      <c r="A352" s="15">
        <v>12.6</v>
      </c>
      <c r="B352" s="7">
        <f t="shared" si="202"/>
        <v>1.7689891010451235E-14</v>
      </c>
      <c r="C352" s="17">
        <v>5.8575999999999997</v>
      </c>
      <c r="D352" s="2">
        <f t="shared" si="203"/>
        <v>5.8576000000000001E-3</v>
      </c>
      <c r="E352" s="47">
        <f t="shared" si="210"/>
        <v>5.2227152488815962</v>
      </c>
      <c r="F352" s="5">
        <f t="shared" si="211"/>
        <v>0.63488475111840348</v>
      </c>
      <c r="G352" s="5">
        <f t="shared" si="212"/>
        <v>0.63488475111840348</v>
      </c>
      <c r="H352" s="2">
        <f t="shared" si="213"/>
        <v>108.38649807402408</v>
      </c>
      <c r="I352" s="5">
        <f t="shared" si="214"/>
        <v>0.10838649807402409</v>
      </c>
      <c r="J352" s="5">
        <f t="shared" si="215"/>
        <v>0.10838649807402409</v>
      </c>
      <c r="Y352" s="29"/>
      <c r="AB352">
        <v>1971</v>
      </c>
      <c r="AC352" t="s">
        <v>45</v>
      </c>
      <c r="AD352" s="32">
        <v>81.517099999999999</v>
      </c>
      <c r="AE352" s="7">
        <v>5.0010415420000003E-2</v>
      </c>
      <c r="AF352" s="7">
        <f t="shared" si="200"/>
        <v>5.0782428619268259E-2</v>
      </c>
      <c r="AG352" s="42">
        <f t="shared" si="201"/>
        <v>2.3830246078860445E-4</v>
      </c>
      <c r="AH352" s="5"/>
      <c r="AP352"/>
      <c r="BA352"/>
      <c r="BB352" s="5"/>
      <c r="BE352" s="48"/>
      <c r="BI352" s="48"/>
      <c r="BM352" s="48"/>
      <c r="BQ352" s="48"/>
    </row>
    <row r="353" spans="1:69" x14ac:dyDescent="0.25">
      <c r="A353" s="15">
        <v>13.2</v>
      </c>
      <c r="B353" s="7">
        <f t="shared" si="202"/>
        <v>2.7967981079066885E-14</v>
      </c>
      <c r="C353" s="17">
        <v>6.4433600000000002</v>
      </c>
      <c r="D353" s="2">
        <f t="shared" si="203"/>
        <v>6.4433600000000004E-3</v>
      </c>
      <c r="E353" s="47">
        <f t="shared" si="210"/>
        <v>5.7926374941869252</v>
      </c>
      <c r="F353" s="5">
        <f t="shared" si="211"/>
        <v>0.650722505813075</v>
      </c>
      <c r="G353" s="5">
        <f t="shared" si="212"/>
        <v>0.650722505813075</v>
      </c>
      <c r="H353" s="2">
        <f t="shared" si="213"/>
        <v>100.99117631376718</v>
      </c>
      <c r="I353" s="5">
        <f t="shared" si="214"/>
        <v>0.10099117631376719</v>
      </c>
      <c r="J353" s="5">
        <f t="shared" si="215"/>
        <v>0.10099117631376719</v>
      </c>
      <c r="Y353" s="29"/>
      <c r="AB353">
        <v>1971</v>
      </c>
      <c r="AC353" t="s">
        <v>45</v>
      </c>
      <c r="AD353" s="32">
        <v>81.517099999999999</v>
      </c>
      <c r="AE353" s="7">
        <v>5.0006415759999999E-2</v>
      </c>
      <c r="AF353" s="7">
        <f t="shared" si="200"/>
        <v>5.0782428619268259E-2</v>
      </c>
      <c r="AG353" s="42">
        <f t="shared" si="201"/>
        <v>2.4081657828007512E-4</v>
      </c>
      <c r="AH353" s="5"/>
      <c r="AP353"/>
      <c r="BA353"/>
      <c r="BB353" s="5"/>
      <c r="BE353" s="48"/>
      <c r="BI353" s="48"/>
      <c r="BM353" s="48"/>
      <c r="BQ353" s="48"/>
    </row>
    <row r="354" spans="1:69" x14ac:dyDescent="0.25">
      <c r="A354" s="15">
        <v>14.2</v>
      </c>
      <c r="B354" s="7">
        <f t="shared" si="202"/>
        <v>5.9423094301953563E-14</v>
      </c>
      <c r="C354" s="17">
        <v>7.1546400000000006</v>
      </c>
      <c r="D354" s="2">
        <f t="shared" si="203"/>
        <v>7.1546400000000003E-3</v>
      </c>
      <c r="E354" s="47">
        <f t="shared" si="210"/>
        <v>6.7584022211471337</v>
      </c>
      <c r="F354" s="5">
        <f t="shared" si="211"/>
        <v>0.39623777885286682</v>
      </c>
      <c r="G354" s="5">
        <f t="shared" si="212"/>
        <v>0.39623777885286682</v>
      </c>
      <c r="H354" s="2">
        <f t="shared" si="213"/>
        <v>55.381931006013829</v>
      </c>
      <c r="I354" s="5">
        <f t="shared" si="214"/>
        <v>5.5381931006013831E-2</v>
      </c>
      <c r="J354" s="5">
        <f t="shared" si="215"/>
        <v>5.5381931006013831E-2</v>
      </c>
      <c r="Y354" s="29"/>
      <c r="AB354">
        <v>1971</v>
      </c>
      <c r="AC354" t="s">
        <v>45</v>
      </c>
      <c r="AD354" s="32">
        <v>81.515100000000004</v>
      </c>
      <c r="AE354" s="7">
        <v>4.9991750340000002E-2</v>
      </c>
      <c r="AF354" s="7">
        <f t="shared" si="200"/>
        <v>5.0768223960170826E-2</v>
      </c>
      <c r="AG354" s="42">
        <f t="shared" si="201"/>
        <v>2.41244113837791E-4</v>
      </c>
      <c r="AH354" s="5"/>
      <c r="AP354"/>
      <c r="BA354"/>
      <c r="BB354" s="5"/>
      <c r="BE354" s="48"/>
      <c r="BI354" s="48"/>
      <c r="BM354" s="48"/>
      <c r="BQ354" s="48"/>
    </row>
    <row r="355" spans="1:69" x14ac:dyDescent="0.25">
      <c r="A355" s="15">
        <v>15.2</v>
      </c>
      <c r="B355" s="7">
        <f t="shared" si="202"/>
        <v>1.2472474381651121E-13</v>
      </c>
      <c r="C355" s="17">
        <v>8.0751200000000001</v>
      </c>
      <c r="D355" s="2">
        <f t="shared" si="203"/>
        <v>8.0751199999999999E-3</v>
      </c>
      <c r="E355" s="47">
        <f t="shared" si="210"/>
        <v>7.7299327667249775</v>
      </c>
      <c r="F355" s="5">
        <f t="shared" si="211"/>
        <v>0.34518723327502254</v>
      </c>
      <c r="G355" s="5">
        <f t="shared" si="212"/>
        <v>0.34518723327502254</v>
      </c>
      <c r="H355" s="2">
        <f t="shared" si="213"/>
        <v>42.747009737938576</v>
      </c>
      <c r="I355" s="5">
        <f t="shared" si="214"/>
        <v>4.2747009737938574E-2</v>
      </c>
      <c r="J355" s="5">
        <f t="shared" si="215"/>
        <v>4.2747009737938574E-2</v>
      </c>
      <c r="Y355" s="29"/>
      <c r="AB355">
        <v>1971</v>
      </c>
      <c r="AC355" t="s">
        <v>45</v>
      </c>
      <c r="AD355" s="32">
        <v>81.266999999999996</v>
      </c>
      <c r="AE355" s="7">
        <v>4.8238566039999993E-2</v>
      </c>
      <c r="AF355" s="7">
        <f t="shared" si="200"/>
        <v>4.9027681700548373E-2</v>
      </c>
      <c r="AG355" s="42">
        <f t="shared" si="201"/>
        <v>2.6760396631808294E-4</v>
      </c>
      <c r="AH355" s="5"/>
      <c r="AP355"/>
      <c r="BA355"/>
      <c r="BB355" s="5"/>
      <c r="BE355" s="48"/>
      <c r="BI355" s="48"/>
      <c r="BM355" s="48"/>
      <c r="BQ355" s="48"/>
    </row>
    <row r="356" spans="1:69" x14ac:dyDescent="0.25">
      <c r="A356" s="15">
        <v>16.2</v>
      </c>
      <c r="B356" s="7">
        <f t="shared" si="202"/>
        <v>2.5863904643574216E-13</v>
      </c>
      <c r="C356" s="17">
        <v>9.0792800000000007</v>
      </c>
      <c r="D356" s="2">
        <f t="shared" si="203"/>
        <v>9.0792800000000003E-3</v>
      </c>
      <c r="E356" s="47">
        <f t="shared" si="210"/>
        <v>8.6938289489521843</v>
      </c>
      <c r="F356" s="5">
        <f t="shared" si="211"/>
        <v>0.38545105104781641</v>
      </c>
      <c r="G356" s="5">
        <f t="shared" si="212"/>
        <v>0.38545105104781641</v>
      </c>
      <c r="H356" s="2">
        <f t="shared" si="213"/>
        <v>42.453922673143289</v>
      </c>
      <c r="I356" s="5">
        <f t="shared" si="214"/>
        <v>4.2453922673143289E-2</v>
      </c>
      <c r="J356" s="5">
        <f t="shared" si="215"/>
        <v>4.2453922673143289E-2</v>
      </c>
      <c r="Y356" s="29"/>
      <c r="AB356">
        <v>1971</v>
      </c>
      <c r="AC356" t="s">
        <v>45</v>
      </c>
      <c r="AD356" s="32">
        <v>80.995999999999995</v>
      </c>
      <c r="AE356" s="7">
        <v>4.6380057359999997E-2</v>
      </c>
      <c r="AF356" s="7">
        <f t="shared" si="200"/>
        <v>4.7175083036709163E-2</v>
      </c>
      <c r="AG356" s="42">
        <f t="shared" si="201"/>
        <v>2.938324440355471E-4</v>
      </c>
      <c r="AH356" s="5"/>
      <c r="AI356"/>
      <c r="AJ356"/>
      <c r="AK356" s="30"/>
      <c r="AL356"/>
      <c r="AM356" s="5"/>
      <c r="AN356" s="5"/>
      <c r="AP356"/>
      <c r="BA356"/>
      <c r="BB356" s="5"/>
      <c r="BE356" s="48"/>
      <c r="BI356" s="48"/>
      <c r="BM356" s="48"/>
      <c r="BQ356" s="48"/>
    </row>
    <row r="357" spans="1:69" x14ac:dyDescent="0.25">
      <c r="A357" s="15">
        <v>17.5</v>
      </c>
      <c r="B357" s="7">
        <f t="shared" si="202"/>
        <v>6.5564342268029756E-13</v>
      </c>
      <c r="C357" s="17">
        <v>9.9160800000000009</v>
      </c>
      <c r="D357" s="2">
        <f t="shared" si="203"/>
        <v>9.9160800000000007E-3</v>
      </c>
      <c r="E357" s="47">
        <f t="shared" si="210"/>
        <v>9.9188375265344533</v>
      </c>
      <c r="F357" s="5">
        <f t="shared" si="211"/>
        <v>-2.7575265344523814E-3</v>
      </c>
      <c r="G357" s="5">
        <f t="shared" si="212"/>
        <v>2.7575265344523814E-3</v>
      </c>
      <c r="H357" s="2">
        <f t="shared" si="213"/>
        <v>-0.27808635412908944</v>
      </c>
      <c r="I357" s="5">
        <f t="shared" si="214"/>
        <v>-2.7808635412908942E-4</v>
      </c>
      <c r="J357" s="5">
        <f t="shared" si="215"/>
        <v>2.7808635412908942E-4</v>
      </c>
      <c r="Y357" s="29"/>
      <c r="AB357">
        <v>1971</v>
      </c>
      <c r="AC357" t="s">
        <v>45</v>
      </c>
      <c r="AD357" s="32">
        <v>80.748000000000005</v>
      </c>
      <c r="AE357" s="7">
        <v>4.4716198799999995E-2</v>
      </c>
      <c r="AF357" s="7">
        <f t="shared" si="200"/>
        <v>4.5523822786041425E-2</v>
      </c>
      <c r="AG357" s="42">
        <f t="shared" si="201"/>
        <v>3.2620353346192959E-4</v>
      </c>
      <c r="AH357" s="5"/>
      <c r="AI357"/>
      <c r="AJ357"/>
      <c r="AK357" s="30"/>
      <c r="AL357"/>
      <c r="AM357" s="5"/>
      <c r="AN357" s="5"/>
      <c r="AP357"/>
      <c r="BA357"/>
      <c r="BB357" s="5"/>
      <c r="BE357" s="48"/>
      <c r="BI357" s="48"/>
      <c r="BM357" s="48"/>
      <c r="BQ357" s="48"/>
    </row>
    <row r="358" spans="1:69" x14ac:dyDescent="0.25">
      <c r="A358" s="15">
        <v>18.2</v>
      </c>
      <c r="B358" s="7">
        <f t="shared" si="202"/>
        <v>1.072933897355861E-12</v>
      </c>
      <c r="C358" s="17">
        <v>10.46</v>
      </c>
      <c r="D358" s="2">
        <f t="shared" si="203"/>
        <v>1.0460000000000001E-2</v>
      </c>
      <c r="E358" s="47">
        <f t="shared" si="210"/>
        <v>10.56013554708132</v>
      </c>
      <c r="F358" s="5">
        <f t="shared" si="211"/>
        <v>-0.10013554708131878</v>
      </c>
      <c r="G358" s="5">
        <f t="shared" si="212"/>
        <v>0.10013554708131878</v>
      </c>
      <c r="H358" s="2">
        <f t="shared" si="213"/>
        <v>-9.5731880574874548</v>
      </c>
      <c r="I358" s="5">
        <f t="shared" si="214"/>
        <v>-9.5731880574874539E-3</v>
      </c>
      <c r="J358" s="5">
        <f t="shared" si="215"/>
        <v>9.5731880574874539E-3</v>
      </c>
      <c r="Y358" s="29"/>
      <c r="AB358">
        <v>1971</v>
      </c>
      <c r="AC358" t="s">
        <v>45</v>
      </c>
      <c r="AD358" s="32">
        <v>80.431899999999999</v>
      </c>
      <c r="AE358" s="7">
        <v>4.2693704060000004E-2</v>
      </c>
      <c r="AF358" s="7">
        <f t="shared" si="200"/>
        <v>4.3479648139680666E-2</v>
      </c>
      <c r="AG358" s="42">
        <f t="shared" si="201"/>
        <v>3.3888755696291503E-4</v>
      </c>
      <c r="AH358" s="5"/>
      <c r="AI358"/>
      <c r="AJ358"/>
      <c r="AK358" s="30"/>
      <c r="AL358"/>
      <c r="AM358" s="5"/>
      <c r="AN358" s="5"/>
      <c r="AP358"/>
      <c r="BA358"/>
      <c r="BB358" s="5"/>
      <c r="BE358" s="48"/>
      <c r="BI358" s="48"/>
      <c r="BM358" s="48"/>
      <c r="BQ358" s="48"/>
    </row>
    <row r="359" spans="1:69" x14ac:dyDescent="0.25">
      <c r="A359" s="15">
        <v>18.8</v>
      </c>
      <c r="B359" s="7">
        <f t="shared" si="202"/>
        <v>1.6289878862076481E-12</v>
      </c>
      <c r="C359" s="17">
        <v>10.92024</v>
      </c>
      <c r="D359" s="2">
        <f t="shared" si="203"/>
        <v>1.0920239999999999E-2</v>
      </c>
      <c r="E359" s="47">
        <f t="shared" si="210"/>
        <v>11.097814542598996</v>
      </c>
      <c r="F359" s="5">
        <f t="shared" si="211"/>
        <v>-0.17757454259899674</v>
      </c>
      <c r="G359" s="5">
        <f t="shared" si="212"/>
        <v>0.17757454259899674</v>
      </c>
      <c r="H359" s="2">
        <f t="shared" si="213"/>
        <v>-16.261047614246277</v>
      </c>
      <c r="I359" s="5">
        <f t="shared" si="214"/>
        <v>-1.6261047614246276E-2</v>
      </c>
      <c r="J359" s="5">
        <f t="shared" si="215"/>
        <v>1.6261047614246276E-2</v>
      </c>
      <c r="Y359" s="29"/>
      <c r="AB359">
        <v>1971</v>
      </c>
      <c r="AC359" t="s">
        <v>45</v>
      </c>
      <c r="AD359" s="32">
        <v>80.2179</v>
      </c>
      <c r="AE359" s="7">
        <v>4.1364483719999998E-2</v>
      </c>
      <c r="AF359" s="7">
        <f t="shared" si="200"/>
        <v>4.2133866323327177E-2</v>
      </c>
      <c r="AG359" s="42">
        <f t="shared" si="201"/>
        <v>3.4596288335466644E-4</v>
      </c>
      <c r="AH359" s="5"/>
      <c r="AI359"/>
      <c r="AJ359"/>
      <c r="AK359" s="30"/>
      <c r="AL359"/>
      <c r="AM359" s="5"/>
      <c r="AN359" s="5"/>
      <c r="AP359"/>
      <c r="BA359"/>
      <c r="BB359" s="5"/>
      <c r="BE359" s="48"/>
      <c r="BI359" s="48"/>
      <c r="BM359" s="48"/>
      <c r="BQ359" s="48"/>
    </row>
    <row r="360" spans="1:69" x14ac:dyDescent="0.25">
      <c r="A360" s="15">
        <v>20.3</v>
      </c>
      <c r="B360" s="7">
        <f t="shared" si="202"/>
        <v>4.5420643263373287E-12</v>
      </c>
      <c r="C360" s="17">
        <v>12.04992</v>
      </c>
      <c r="D360" s="2">
        <f t="shared" si="203"/>
        <v>1.204992E-2</v>
      </c>
      <c r="E360" s="47">
        <f t="shared" si="210"/>
        <v>12.388548211692587</v>
      </c>
      <c r="F360" s="5">
        <f t="shared" si="211"/>
        <v>-0.33862821169258694</v>
      </c>
      <c r="G360" s="5">
        <f t="shared" si="212"/>
        <v>0.33862821169258694</v>
      </c>
      <c r="H360" s="2">
        <f t="shared" si="213"/>
        <v>-28.102112851586313</v>
      </c>
      <c r="I360" s="5">
        <f t="shared" si="214"/>
        <v>-2.8102112851586314E-2</v>
      </c>
      <c r="J360" s="5">
        <f t="shared" si="215"/>
        <v>2.8102112851586314E-2</v>
      </c>
      <c r="Y360" s="29"/>
      <c r="AB360">
        <v>1971</v>
      </c>
      <c r="AC360" t="s">
        <v>45</v>
      </c>
      <c r="AD360" s="32">
        <v>79.997900000000001</v>
      </c>
      <c r="AE360" s="7">
        <v>4.0028597280000001E-2</v>
      </c>
      <c r="AF360" s="7">
        <f t="shared" si="200"/>
        <v>4.0782119660006361E-2</v>
      </c>
      <c r="AG360" s="42">
        <f t="shared" si="201"/>
        <v>3.5436560997688393E-4</v>
      </c>
      <c r="AH360" s="5"/>
      <c r="AI360"/>
      <c r="AJ360"/>
      <c r="AK360" s="30"/>
      <c r="AL360"/>
      <c r="AM360" s="5"/>
      <c r="AN360" s="5"/>
      <c r="AP360"/>
      <c r="BA360"/>
      <c r="BB360" s="5"/>
      <c r="BE360" s="48"/>
      <c r="BI360" s="48"/>
      <c r="BM360" s="48"/>
      <c r="BQ360" s="48"/>
    </row>
    <row r="361" spans="1:69" x14ac:dyDescent="0.25">
      <c r="A361" s="15">
        <v>21.9</v>
      </c>
      <c r="B361" s="7">
        <f t="shared" si="202"/>
        <v>1.3175400227040726E-11</v>
      </c>
      <c r="C361" s="17">
        <v>13.09592</v>
      </c>
      <c r="D361" s="2">
        <f t="shared" si="203"/>
        <v>1.309592E-2</v>
      </c>
      <c r="E361" s="47">
        <f t="shared" si="210"/>
        <v>13.675599587723108</v>
      </c>
      <c r="F361" s="5">
        <f t="shared" si="211"/>
        <v>-0.57967958772310801</v>
      </c>
      <c r="G361" s="5">
        <f t="shared" si="212"/>
        <v>0.57967958772310801</v>
      </c>
      <c r="H361" s="2">
        <f t="shared" si="213"/>
        <v>-44.26413629001307</v>
      </c>
      <c r="I361" s="5">
        <f t="shared" si="214"/>
        <v>-4.4264136290013079E-2</v>
      </c>
      <c r="J361" s="5">
        <f t="shared" si="215"/>
        <v>4.4264136290013079E-2</v>
      </c>
      <c r="Y361" s="29"/>
      <c r="AB361">
        <v>1971</v>
      </c>
      <c r="AC361" t="s">
        <v>45</v>
      </c>
      <c r="AD361" s="32">
        <v>79.997900000000001</v>
      </c>
      <c r="AE361" s="7">
        <v>4.0028597280000001E-2</v>
      </c>
      <c r="AF361" s="7">
        <f t="shared" si="200"/>
        <v>4.0782119660006361E-2</v>
      </c>
      <c r="AG361" s="42">
        <f t="shared" si="201"/>
        <v>3.5436560997688393E-4</v>
      </c>
      <c r="AH361" s="5"/>
      <c r="AI361"/>
      <c r="AJ361"/>
      <c r="AK361" s="30"/>
      <c r="AL361"/>
      <c r="AM361" s="5"/>
      <c r="AN361" s="5"/>
      <c r="AP361"/>
      <c r="BA361"/>
      <c r="BB361" s="5"/>
      <c r="BE361" s="48"/>
      <c r="BI361" s="48"/>
      <c r="BM361" s="48"/>
      <c r="BQ361" s="48"/>
    </row>
    <row r="362" spans="1:69" x14ac:dyDescent="0.25">
      <c r="A362" s="15">
        <v>22</v>
      </c>
      <c r="B362" s="7">
        <f t="shared" si="202"/>
        <v>1.4068426594760395E-11</v>
      </c>
      <c r="C362" s="17">
        <v>12.84488</v>
      </c>
      <c r="D362" s="2">
        <f t="shared" si="203"/>
        <v>1.2844879999999999E-2</v>
      </c>
      <c r="E362" s="47">
        <f t="shared" si="210"/>
        <v>13.752897348960456</v>
      </c>
      <c r="F362" s="5">
        <f t="shared" si="211"/>
        <v>-0.90801734896045616</v>
      </c>
      <c r="G362" s="5">
        <f t="shared" si="212"/>
        <v>0.90801734896045616</v>
      </c>
      <c r="H362" s="2">
        <f t="shared" si="213"/>
        <v>-70.690995086015306</v>
      </c>
      <c r="I362" s="5">
        <f t="shared" si="214"/>
        <v>-7.0690995086015299E-2</v>
      </c>
      <c r="J362" s="5">
        <f t="shared" si="215"/>
        <v>7.0690995086015299E-2</v>
      </c>
      <c r="Y362" s="29"/>
      <c r="AB362">
        <v>1971</v>
      </c>
      <c r="AC362" t="s">
        <v>45</v>
      </c>
      <c r="AD362" s="32">
        <v>79.671899999999994</v>
      </c>
      <c r="AE362" s="7">
        <v>3.8128758780000001E-2</v>
      </c>
      <c r="AF362" s="7">
        <f t="shared" si="200"/>
        <v>3.883765256147121E-2</v>
      </c>
      <c r="AG362" s="42">
        <f t="shared" si="201"/>
        <v>3.4566626565302422E-4</v>
      </c>
      <c r="AH362" s="5"/>
      <c r="AI362"/>
      <c r="AJ362"/>
      <c r="AK362" s="30"/>
      <c r="AL362"/>
      <c r="AM362" s="5"/>
      <c r="AN362" s="5"/>
      <c r="AP362"/>
      <c r="BA362"/>
      <c r="BB362" s="5"/>
      <c r="BE362" s="48"/>
      <c r="BI362" s="48"/>
      <c r="BM362" s="48"/>
      <c r="BQ362" s="48"/>
    </row>
    <row r="363" spans="1:69" x14ac:dyDescent="0.25">
      <c r="A363" s="15">
        <v>24.4</v>
      </c>
      <c r="B363" s="7">
        <f t="shared" si="202"/>
        <v>6.5609599973196164E-11</v>
      </c>
      <c r="C363" s="17">
        <v>15.104240000000001</v>
      </c>
      <c r="D363" s="2">
        <f t="shared" si="203"/>
        <v>1.5104240000000001E-2</v>
      </c>
      <c r="E363" s="47">
        <f t="shared" si="210"/>
        <v>15.498568909254498</v>
      </c>
      <c r="F363" s="5">
        <f t="shared" si="211"/>
        <v>-0.39432890925449726</v>
      </c>
      <c r="G363" s="5">
        <f t="shared" si="212"/>
        <v>0.39432890925449726</v>
      </c>
      <c r="H363" s="2">
        <f t="shared" si="213"/>
        <v>-26.107166547571889</v>
      </c>
      <c r="I363" s="5">
        <f t="shared" si="214"/>
        <v>-2.6107166547571888E-2</v>
      </c>
      <c r="J363" s="5">
        <f t="shared" si="215"/>
        <v>2.6107166547571888E-2</v>
      </c>
      <c r="Y363" s="29"/>
      <c r="AB363">
        <v>1971</v>
      </c>
      <c r="AC363" t="s">
        <v>45</v>
      </c>
      <c r="AD363" s="32">
        <v>79.640900000000002</v>
      </c>
      <c r="AE363" s="7">
        <v>3.7946107640000004E-2</v>
      </c>
      <c r="AF363" s="7">
        <f t="shared" si="200"/>
        <v>3.8656359520222408E-2</v>
      </c>
      <c r="AG363" s="42">
        <f t="shared" si="201"/>
        <v>3.5034047585798755E-4</v>
      </c>
      <c r="AH363" s="5"/>
      <c r="AI363"/>
      <c r="AJ363"/>
      <c r="AK363" s="30"/>
      <c r="AL363"/>
      <c r="AM363" s="5"/>
      <c r="AN363" s="5"/>
      <c r="AP363"/>
      <c r="BA363"/>
      <c r="BB363" s="5"/>
      <c r="BE363" s="48"/>
      <c r="BI363" s="48"/>
      <c r="BM363" s="48"/>
      <c r="BQ363" s="48"/>
    </row>
    <row r="364" spans="1:69" x14ac:dyDescent="0.25">
      <c r="A364" s="15">
        <v>28.4</v>
      </c>
      <c r="B364" s="7">
        <f t="shared" si="202"/>
        <v>7.4015733937409445E-10</v>
      </c>
      <c r="C364" s="17">
        <v>17.698320000000002</v>
      </c>
      <c r="D364" s="2">
        <f t="shared" si="203"/>
        <v>1.7698320000000003E-2</v>
      </c>
      <c r="E364" s="47">
        <f t="shared" si="210"/>
        <v>17.974346595022858</v>
      </c>
      <c r="F364" s="5">
        <f t="shared" si="211"/>
        <v>-0.27602659502285576</v>
      </c>
      <c r="G364" s="5">
        <f t="shared" si="212"/>
        <v>0.27602659502285576</v>
      </c>
      <c r="H364" s="2">
        <f t="shared" si="213"/>
        <v>-15.596203200239103</v>
      </c>
      <c r="I364" s="5">
        <f t="shared" si="214"/>
        <v>-1.5596203200239103E-2</v>
      </c>
      <c r="J364" s="5">
        <f t="shared" si="215"/>
        <v>1.5596203200239103E-2</v>
      </c>
      <c r="Y364" s="29"/>
      <c r="AB364">
        <v>1971</v>
      </c>
      <c r="AC364" t="s">
        <v>45</v>
      </c>
      <c r="AD364" s="32">
        <v>79.638900000000007</v>
      </c>
      <c r="AE364" s="7">
        <v>3.7932775439999997E-2</v>
      </c>
      <c r="AF364" s="7">
        <f t="shared" si="200"/>
        <v>3.86446846046231E-2</v>
      </c>
      <c r="AG364" s="42">
        <f t="shared" si="201"/>
        <v>3.5222479698932148E-4</v>
      </c>
      <c r="AH364" s="5"/>
      <c r="AI364"/>
      <c r="AJ364"/>
      <c r="AK364" s="30"/>
      <c r="AL364"/>
      <c r="AM364" s="5"/>
      <c r="AN364" s="5"/>
      <c r="AP364"/>
      <c r="BA364"/>
      <c r="BB364" s="5"/>
      <c r="BE364" s="48"/>
      <c r="BI364" s="48"/>
      <c r="BM364" s="48"/>
      <c r="BQ364" s="48"/>
    </row>
    <row r="365" spans="1:69" x14ac:dyDescent="0.25">
      <c r="A365" s="15">
        <v>32.4</v>
      </c>
      <c r="B365" s="7">
        <f>$Z$7*EXP($AC$5*(A365-$Z$6)*((A365-$AC$6)/$AC$7)^2)</f>
        <v>7.0181811913455536E-9</v>
      </c>
      <c r="C365" s="17">
        <v>19.41376</v>
      </c>
      <c r="D365" s="2">
        <f t="shared" si="203"/>
        <v>1.9413759999999999E-2</v>
      </c>
      <c r="E365" s="47">
        <f t="shared" si="210"/>
        <v>19.997599567016824</v>
      </c>
      <c r="F365" s="5">
        <f t="shared" si="211"/>
        <v>-0.58383956701682393</v>
      </c>
      <c r="G365" s="5">
        <f t="shared" si="212"/>
        <v>0.58383956701682393</v>
      </c>
      <c r="H365" s="2">
        <f t="shared" si="213"/>
        <v>-30.073492564903656</v>
      </c>
      <c r="I365" s="5">
        <f t="shared" si="214"/>
        <v>-3.0073492564903652E-2</v>
      </c>
      <c r="J365" s="5">
        <f t="shared" si="215"/>
        <v>3.0073492564903652E-2</v>
      </c>
      <c r="Y365" s="29"/>
      <c r="AB365">
        <v>1971</v>
      </c>
      <c r="AC365" t="s">
        <v>45</v>
      </c>
      <c r="AD365" s="32">
        <v>79.634799999999998</v>
      </c>
      <c r="AE365" s="7">
        <v>3.7912777140000006E-2</v>
      </c>
      <c r="AF365" s="7">
        <f t="shared" si="200"/>
        <v>3.8620759135792E-2</v>
      </c>
      <c r="AG365" s="42">
        <f t="shared" si="201"/>
        <v>3.4871708942408117E-4</v>
      </c>
      <c r="AH365" s="5"/>
      <c r="AI365"/>
      <c r="AJ365"/>
      <c r="AK365" s="30"/>
      <c r="AL365"/>
      <c r="AM365" s="5"/>
      <c r="AN365" s="5"/>
      <c r="AP365"/>
      <c r="BA365"/>
      <c r="BB365" s="5"/>
      <c r="BE365" s="48"/>
      <c r="BI365" s="48"/>
      <c r="BM365" s="48"/>
      <c r="BQ365" s="48"/>
    </row>
    <row r="366" spans="1:69" x14ac:dyDescent="0.25">
      <c r="A366" s="15">
        <v>36.1</v>
      </c>
      <c r="B366" s="7">
        <f t="shared" si="202"/>
        <v>4.8411689867412977E-8</v>
      </c>
      <c r="C366" s="17">
        <v>20.836320000000004</v>
      </c>
      <c r="D366" s="2">
        <f t="shared" si="203"/>
        <v>2.0836320000000005E-2</v>
      </c>
      <c r="E366" s="47">
        <f t="shared" si="210"/>
        <v>21.557099262450354</v>
      </c>
      <c r="F366" s="5">
        <f t="shared" si="211"/>
        <v>-0.72077926245034973</v>
      </c>
      <c r="G366" s="5">
        <f t="shared" si="212"/>
        <v>0.72077926245034973</v>
      </c>
      <c r="H366" s="2">
        <f t="shared" si="213"/>
        <v>-34.592445424640701</v>
      </c>
      <c r="I366" s="5">
        <f t="shared" si="214"/>
        <v>-3.4592445424640704E-2</v>
      </c>
      <c r="J366" s="5">
        <f t="shared" si="215"/>
        <v>3.4592445424640704E-2</v>
      </c>
      <c r="Y366" s="29"/>
      <c r="AB366">
        <v>1971</v>
      </c>
      <c r="AC366" t="s">
        <v>45</v>
      </c>
      <c r="AD366" s="32">
        <v>79.470799999999997</v>
      </c>
      <c r="AE366" s="7">
        <v>3.6980856359999995E-2</v>
      </c>
      <c r="AF366" s="7">
        <f t="shared" si="200"/>
        <v>3.7672653437305123E-2</v>
      </c>
      <c r="AG366" s="42">
        <f t="shared" si="201"/>
        <v>3.4994800185042779E-4</v>
      </c>
      <c r="AH366" s="5"/>
      <c r="AI366"/>
      <c r="AJ366"/>
      <c r="AK366" s="30"/>
      <c r="AL366"/>
      <c r="AM366" s="5"/>
      <c r="AN366" s="5"/>
      <c r="AP366"/>
      <c r="BA366"/>
      <c r="BB366" s="5"/>
      <c r="BE366" s="48"/>
      <c r="BI366" s="48"/>
      <c r="BM366" s="48"/>
      <c r="BQ366" s="48"/>
    </row>
    <row r="367" spans="1:69" x14ac:dyDescent="0.25">
      <c r="A367" s="15">
        <v>39.700000000000003</v>
      </c>
      <c r="B367" s="7">
        <f t="shared" si="202"/>
        <v>2.7743392124040849E-7</v>
      </c>
      <c r="C367" s="17">
        <v>22.049679999999999</v>
      </c>
      <c r="D367" s="2">
        <f t="shared" si="203"/>
        <v>2.2049679999999999E-2</v>
      </c>
      <c r="E367" s="47">
        <f t="shared" si="210"/>
        <v>22.855204457016047</v>
      </c>
      <c r="F367" s="5">
        <f t="shared" si="211"/>
        <v>-0.80552445701604825</v>
      </c>
      <c r="G367" s="5">
        <f t="shared" si="212"/>
        <v>0.80552445701604825</v>
      </c>
      <c r="H367" s="2">
        <f t="shared" si="213"/>
        <v>-36.532251579889063</v>
      </c>
      <c r="I367" s="5">
        <f t="shared" si="214"/>
        <v>-3.6532251579889062E-2</v>
      </c>
      <c r="J367" s="5">
        <f t="shared" si="215"/>
        <v>3.6532251579889062E-2</v>
      </c>
      <c r="Y367" s="29"/>
      <c r="AB367">
        <v>1971</v>
      </c>
      <c r="AC367" t="s">
        <v>45</v>
      </c>
      <c r="AD367" s="32">
        <v>79.127799999999993</v>
      </c>
      <c r="AE367" s="7">
        <v>3.5102349380000002E-2</v>
      </c>
      <c r="AF367" s="7">
        <f t="shared" si="200"/>
        <v>3.5745473858032478E-2</v>
      </c>
      <c r="AG367" s="42">
        <f t="shared" si="201"/>
        <v>3.3567400496833596E-4</v>
      </c>
      <c r="AH367" s="5"/>
      <c r="AI367"/>
      <c r="AJ367"/>
      <c r="AK367" s="30"/>
      <c r="AL367"/>
      <c r="AM367" s="5"/>
      <c r="AN367" s="5"/>
      <c r="AP367"/>
      <c r="BA367"/>
      <c r="BB367" s="5"/>
      <c r="BE367" s="48"/>
      <c r="BI367" s="48"/>
      <c r="BM367" s="48"/>
      <c r="BQ367" s="48"/>
    </row>
    <row r="368" spans="1:69" x14ac:dyDescent="0.25">
      <c r="A368" s="15">
        <v>43.3</v>
      </c>
      <c r="B368" s="7">
        <f t="shared" si="202"/>
        <v>1.4003581654515284E-6</v>
      </c>
      <c r="C368" s="17">
        <v>23.137520000000002</v>
      </c>
      <c r="D368" s="2">
        <f t="shared" si="203"/>
        <v>2.3137520000000002E-2</v>
      </c>
      <c r="E368" s="47">
        <f t="shared" si="210"/>
        <v>23.988958122528594</v>
      </c>
      <c r="F368" s="5">
        <f t="shared" si="211"/>
        <v>-0.85143812252859163</v>
      </c>
      <c r="G368" s="5">
        <f t="shared" si="212"/>
        <v>0.85143812252859163</v>
      </c>
      <c r="H368" s="2">
        <f t="shared" si="213"/>
        <v>-36.799022649298266</v>
      </c>
      <c r="I368" s="5">
        <f t="shared" si="214"/>
        <v>-3.6799022649298262E-2</v>
      </c>
      <c r="J368" s="5">
        <f t="shared" si="215"/>
        <v>3.6799022649298262E-2</v>
      </c>
      <c r="Y368" s="29"/>
      <c r="AB368">
        <v>1971</v>
      </c>
      <c r="AC368" t="s">
        <v>45</v>
      </c>
      <c r="AD368" s="32">
        <v>79.127799999999993</v>
      </c>
      <c r="AE368" s="7">
        <v>3.5106349039999998E-2</v>
      </c>
      <c r="AF368" s="7">
        <f t="shared" si="200"/>
        <v>3.5745473858032478E-2</v>
      </c>
      <c r="AG368" s="42">
        <f t="shared" si="201"/>
        <v>3.3143626890635205E-4</v>
      </c>
      <c r="AH368" s="5"/>
      <c r="AI368"/>
      <c r="AJ368"/>
      <c r="AK368" s="30"/>
      <c r="AL368"/>
      <c r="AM368" s="5"/>
      <c r="AN368" s="5"/>
      <c r="AP368"/>
      <c r="BA368"/>
      <c r="BB368" s="5"/>
      <c r="BE368" s="48"/>
      <c r="BI368" s="48"/>
      <c r="BM368" s="48"/>
      <c r="BQ368" s="48"/>
    </row>
    <row r="369" spans="1:69" x14ac:dyDescent="0.25">
      <c r="A369" s="15">
        <v>47</v>
      </c>
      <c r="B369" s="7">
        <f t="shared" si="202"/>
        <v>6.5073996315233857E-6</v>
      </c>
      <c r="C369" s="17">
        <v>23.848800000000001</v>
      </c>
      <c r="D369" s="2">
        <f t="shared" si="203"/>
        <v>2.38488E-2</v>
      </c>
      <c r="E369" s="47">
        <f t="shared" si="210"/>
        <v>25.025471539200666</v>
      </c>
      <c r="F369" s="5">
        <f t="shared" si="211"/>
        <v>-1.1766715392006653</v>
      </c>
      <c r="G369" s="5">
        <f t="shared" si="212"/>
        <v>1.1766715392006653</v>
      </c>
      <c r="H369" s="2">
        <f t="shared" si="213"/>
        <v>-49.338815336648608</v>
      </c>
      <c r="I369" s="5">
        <f t="shared" si="214"/>
        <v>-4.9338815336648606E-2</v>
      </c>
      <c r="J369" s="5">
        <f t="shared" si="215"/>
        <v>4.9338815336648606E-2</v>
      </c>
      <c r="Y369" s="29"/>
      <c r="AB369">
        <v>1971</v>
      </c>
      <c r="AC369" t="s">
        <v>45</v>
      </c>
      <c r="AD369" s="32">
        <v>78.883799999999994</v>
      </c>
      <c r="AE369" s="7">
        <v>3.3814458859999993E-2</v>
      </c>
      <c r="AF369" s="7">
        <f t="shared" si="200"/>
        <v>3.441985992067613E-2</v>
      </c>
      <c r="AG369" s="42">
        <f t="shared" si="201"/>
        <v>3.2053943834204333E-4</v>
      </c>
      <c r="AH369" s="5"/>
      <c r="AI369"/>
      <c r="AJ369"/>
      <c r="AK369" s="30"/>
      <c r="AL369"/>
      <c r="AM369" s="5"/>
      <c r="AN369" s="5"/>
      <c r="AP369"/>
      <c r="BA369"/>
      <c r="BB369" s="5"/>
      <c r="BE369" s="48"/>
      <c r="BI369" s="48"/>
      <c r="BM369" s="48"/>
      <c r="BQ369" s="48"/>
    </row>
    <row r="370" spans="1:69" x14ac:dyDescent="0.25">
      <c r="A370" s="15">
        <v>51</v>
      </c>
      <c r="B370" s="7">
        <f t="shared" si="202"/>
        <v>2.9772986717014778E-5</v>
      </c>
      <c r="C370" s="17">
        <v>25.020320000000002</v>
      </c>
      <c r="D370" s="2">
        <f t="shared" si="203"/>
        <v>2.5020320000000002E-2</v>
      </c>
      <c r="E370" s="47">
        <f t="shared" si="210"/>
        <v>26.038874786098869</v>
      </c>
      <c r="F370" s="5">
        <f t="shared" si="211"/>
        <v>-1.0185547860988677</v>
      </c>
      <c r="G370" s="5">
        <f t="shared" si="212"/>
        <v>1.0185547860988677</v>
      </c>
      <c r="H370" s="2">
        <f t="shared" si="213"/>
        <v>-40.709103084967246</v>
      </c>
      <c r="I370" s="5">
        <f t="shared" si="214"/>
        <v>-4.0709103084967245E-2</v>
      </c>
      <c r="J370" s="5">
        <f t="shared" si="215"/>
        <v>4.0709103084967245E-2</v>
      </c>
      <c r="Y370" s="29"/>
      <c r="AB370">
        <v>1971</v>
      </c>
      <c r="AC370" t="s">
        <v>45</v>
      </c>
      <c r="AD370" s="32">
        <v>78.6267</v>
      </c>
      <c r="AE370" s="7">
        <v>3.2505236819999998E-2</v>
      </c>
      <c r="AF370" s="7">
        <f t="shared" si="200"/>
        <v>3.3063224864281468E-2</v>
      </c>
      <c r="AG370" s="42">
        <f t="shared" si="201"/>
        <v>2.9467488201116867E-4</v>
      </c>
      <c r="AH370" s="5"/>
      <c r="AI370"/>
      <c r="AJ370"/>
      <c r="AK370" s="30"/>
      <c r="AL370"/>
      <c r="AM370" s="5"/>
      <c r="AN370" s="5"/>
      <c r="AP370"/>
      <c r="BA370"/>
      <c r="BB370" s="5"/>
      <c r="BE370" s="48"/>
      <c r="BI370" s="48"/>
      <c r="BM370" s="48"/>
      <c r="BQ370" s="48"/>
    </row>
    <row r="371" spans="1:69" x14ac:dyDescent="0.25">
      <c r="A371" s="15">
        <v>56</v>
      </c>
      <c r="B371" s="7">
        <f t="shared" si="202"/>
        <v>1.638080556240396E-4</v>
      </c>
      <c r="C371" s="17">
        <v>25.815280000000001</v>
      </c>
      <c r="D371" s="2">
        <f t="shared" si="203"/>
        <v>2.5815280000000003E-2</v>
      </c>
      <c r="E371" s="47">
        <f t="shared" si="210"/>
        <v>27.200681965718665</v>
      </c>
      <c r="F371" s="5">
        <f t="shared" si="211"/>
        <v>-1.385401965718664</v>
      </c>
      <c r="G371" s="5">
        <f t="shared" si="212"/>
        <v>1.385401965718664</v>
      </c>
      <c r="H371" s="2">
        <f t="shared" si="213"/>
        <v>-53.665967044272378</v>
      </c>
      <c r="I371" s="5">
        <f t="shared" si="214"/>
        <v>-5.3665967044272379E-2</v>
      </c>
      <c r="J371" s="5">
        <f t="shared" si="215"/>
        <v>5.3665967044272379E-2</v>
      </c>
      <c r="Y371" s="29"/>
      <c r="AB371">
        <v>1971</v>
      </c>
      <c r="AC371" t="s">
        <v>45</v>
      </c>
      <c r="AD371" s="32">
        <v>78.302700000000002</v>
      </c>
      <c r="AE371" s="7">
        <v>3.0914705359999999E-2</v>
      </c>
      <c r="AF371" s="7">
        <f t="shared" si="200"/>
        <v>3.1411334459273903E-2</v>
      </c>
      <c r="AG371" s="42">
        <f t="shared" si="201"/>
        <v>2.5806796800234295E-4</v>
      </c>
      <c r="AH371" s="5"/>
      <c r="AI371"/>
      <c r="AJ371"/>
      <c r="AK371" s="30"/>
      <c r="AL371"/>
      <c r="AM371" s="5"/>
      <c r="AN371" s="5"/>
      <c r="AP371"/>
      <c r="BA371"/>
      <c r="BB371" s="5"/>
      <c r="BE371" s="48"/>
      <c r="BI371" s="48"/>
      <c r="BM371" s="48"/>
      <c r="BQ371" s="48"/>
    </row>
    <row r="372" spans="1:69" x14ac:dyDescent="0.25">
      <c r="A372" s="15">
        <v>60.8</v>
      </c>
      <c r="B372" s="7">
        <f t="shared" si="202"/>
        <v>6.9309575796051262E-4</v>
      </c>
      <c r="C372" s="17">
        <v>26.81944</v>
      </c>
      <c r="D372" s="2">
        <f t="shared" si="203"/>
        <v>2.681944E-2</v>
      </c>
      <c r="E372" s="47">
        <f t="shared" si="210"/>
        <v>28.254243650190418</v>
      </c>
      <c r="F372" s="5">
        <f t="shared" si="211"/>
        <v>-1.4348036501904176</v>
      </c>
      <c r="G372" s="5">
        <f t="shared" si="212"/>
        <v>1.4348036501904176</v>
      </c>
      <c r="H372" s="2">
        <f t="shared" si="213"/>
        <v>-53.498643155502783</v>
      </c>
      <c r="I372" s="5">
        <f t="shared" si="214"/>
        <v>-5.3498643155502783E-2</v>
      </c>
      <c r="J372" s="5">
        <f t="shared" si="215"/>
        <v>5.3498643155502783E-2</v>
      </c>
      <c r="Y372" s="29"/>
      <c r="AB372" s="1">
        <v>1971</v>
      </c>
      <c r="AC372" s="1" t="s">
        <v>45</v>
      </c>
      <c r="AD372" s="2">
        <v>78.040700000000001</v>
      </c>
      <c r="AE372" s="7">
        <v>2.9673477539999996E-2</v>
      </c>
      <c r="AF372" s="7">
        <f t="shared" si="200"/>
        <v>3.012185298658971E-2</v>
      </c>
      <c r="AG372" s="42">
        <f t="shared" si="201"/>
        <v>2.2832147051861517E-4</v>
      </c>
      <c r="AH372" s="5"/>
      <c r="AI372"/>
      <c r="AJ372"/>
      <c r="AK372" s="30"/>
      <c r="AL372"/>
      <c r="AM372" s="5"/>
      <c r="AN372" s="5"/>
      <c r="AP372"/>
      <c r="BA372"/>
      <c r="BB372" s="5"/>
      <c r="BE372" s="48"/>
      <c r="BI372" s="48"/>
      <c r="BM372" s="48"/>
      <c r="BQ372" s="48"/>
    </row>
    <row r="373" spans="1:69" x14ac:dyDescent="0.25">
      <c r="A373" s="15">
        <v>65.900000000000006</v>
      </c>
      <c r="B373" s="7">
        <f t="shared" si="202"/>
        <v>2.6357614919286444E-3</v>
      </c>
      <c r="C373" s="17">
        <v>28.367520000000003</v>
      </c>
      <c r="D373" s="2">
        <f t="shared" si="203"/>
        <v>2.8367520000000004E-2</v>
      </c>
      <c r="E373" s="47">
        <f t="shared" si="210"/>
        <v>29.355625467379237</v>
      </c>
      <c r="F373" s="5">
        <f t="shared" si="211"/>
        <v>-0.98810546737923488</v>
      </c>
      <c r="G373" s="5">
        <f t="shared" si="212"/>
        <v>0.98810546737923488</v>
      </c>
      <c r="H373" s="2">
        <f t="shared" si="213"/>
        <v>-34.832282391243041</v>
      </c>
      <c r="I373" s="5">
        <f t="shared" si="214"/>
        <v>-3.4832282391243044E-2</v>
      </c>
      <c r="J373" s="5">
        <f t="shared" si="215"/>
        <v>3.4832282391243044E-2</v>
      </c>
      <c r="Y373" s="29"/>
      <c r="AB373" s="1">
        <v>1971</v>
      </c>
      <c r="AC373" s="1" t="s">
        <v>45</v>
      </c>
      <c r="AD373" s="2">
        <v>77.993700000000004</v>
      </c>
      <c r="AE373" s="7">
        <v>2.9454829459999998E-2</v>
      </c>
      <c r="AF373" s="7">
        <f t="shared" si="200"/>
        <v>2.9894856599236984E-2</v>
      </c>
      <c r="AG373" s="42">
        <f t="shared" si="201"/>
        <v>2.2317518365236617E-4</v>
      </c>
      <c r="AH373" s="5"/>
      <c r="AI373"/>
      <c r="AJ373"/>
      <c r="AK373" s="30"/>
      <c r="AL373"/>
      <c r="AM373" s="5"/>
      <c r="AN373" s="5"/>
      <c r="AP373"/>
      <c r="BA373"/>
      <c r="BB373" s="5"/>
      <c r="BE373" s="48"/>
      <c r="BI373" s="48"/>
      <c r="BM373" s="48"/>
      <c r="BQ373" s="48"/>
    </row>
    <row r="374" spans="1:69" x14ac:dyDescent="0.25">
      <c r="A374" s="15">
        <v>70.900000000000006</v>
      </c>
      <c r="B374" s="7">
        <f t="shared" si="202"/>
        <v>8.1144247259256237E-3</v>
      </c>
      <c r="C374" s="17">
        <v>29.455360000000002</v>
      </c>
      <c r="D374" s="2">
        <f t="shared" si="203"/>
        <v>2.9455360000000003E-2</v>
      </c>
      <c r="E374" s="47">
        <f t="shared" si="210"/>
        <v>30.46385572691656</v>
      </c>
      <c r="F374" s="5">
        <f t="shared" si="211"/>
        <v>-1.0084957269165571</v>
      </c>
      <c r="G374" s="5">
        <f t="shared" si="212"/>
        <v>1.0084957269165571</v>
      </c>
      <c r="H374" s="2">
        <f t="shared" si="213"/>
        <v>-34.238105625480628</v>
      </c>
      <c r="I374" s="5">
        <f t="shared" si="214"/>
        <v>-3.4238105625480623E-2</v>
      </c>
      <c r="J374" s="5">
        <f t="shared" si="215"/>
        <v>3.4238105625480623E-2</v>
      </c>
      <c r="Y374" s="29"/>
      <c r="AB374" s="1">
        <v>1971</v>
      </c>
      <c r="AC374" s="1" t="s">
        <v>45</v>
      </c>
      <c r="AD374" s="2">
        <v>77.736599999999996</v>
      </c>
      <c r="AE374" s="7">
        <v>2.8288261959999998E-2</v>
      </c>
      <c r="AF374" s="7">
        <f t="shared" si="200"/>
        <v>2.8676127306142669E-2</v>
      </c>
      <c r="AG374" s="42">
        <f t="shared" si="201"/>
        <v>1.8799635474304872E-4</v>
      </c>
      <c r="AH374" s="5"/>
      <c r="AI374"/>
      <c r="AJ374"/>
      <c r="AK374" s="30"/>
      <c r="AL374"/>
      <c r="AM374" s="5"/>
      <c r="AN374" s="5"/>
      <c r="AP374"/>
      <c r="BA374"/>
      <c r="BB374" s="5"/>
      <c r="BE374" s="48"/>
      <c r="BI374" s="48"/>
      <c r="BM374" s="48"/>
      <c r="BQ374" s="48"/>
    </row>
    <row r="375" spans="1:69" x14ac:dyDescent="0.25">
      <c r="A375" s="15">
        <v>71.599999999999994</v>
      </c>
      <c r="B375" s="7">
        <f t="shared" si="202"/>
        <v>9.3663283706256033E-3</v>
      </c>
      <c r="C375" s="17">
        <v>29.706399999999999</v>
      </c>
      <c r="D375" s="2">
        <f t="shared" si="203"/>
        <v>2.9706400000000001E-2</v>
      </c>
      <c r="E375" s="47">
        <f t="shared" si="210"/>
        <v>30.624063978932732</v>
      </c>
      <c r="F375" s="5">
        <f t="shared" si="211"/>
        <v>-0.91766397893273322</v>
      </c>
      <c r="G375" s="5">
        <f t="shared" si="212"/>
        <v>0.91766397893273322</v>
      </c>
      <c r="H375" s="2">
        <f t="shared" si="213"/>
        <v>-30.891120396033621</v>
      </c>
      <c r="I375" s="5">
        <f t="shared" si="214"/>
        <v>-3.0891120396033624E-2</v>
      </c>
      <c r="J375" s="5">
        <f t="shared" si="215"/>
        <v>3.0891120396033624E-2</v>
      </c>
      <c r="Y375" s="29"/>
      <c r="AB375" s="1">
        <v>1971</v>
      </c>
      <c r="AC375" s="1" t="s">
        <v>45</v>
      </c>
      <c r="AD375" s="2">
        <v>77.729600000000005</v>
      </c>
      <c r="AE375" s="7">
        <v>2.825359824E-2</v>
      </c>
      <c r="AF375" s="7">
        <f t="shared" si="200"/>
        <v>2.8643485130735571E-2</v>
      </c>
      <c r="AG375" s="42">
        <f t="shared" si="201"/>
        <v>1.9042753052339641E-4</v>
      </c>
      <c r="AH375" s="5"/>
      <c r="AI375"/>
      <c r="AJ375"/>
      <c r="AK375" s="30"/>
      <c r="AL375"/>
      <c r="AM375" s="5"/>
      <c r="AN375" s="5"/>
      <c r="AP375"/>
      <c r="BA375"/>
      <c r="BB375" s="5"/>
      <c r="BE375" s="48"/>
      <c r="BI375" s="48"/>
      <c r="BM375" s="48"/>
      <c r="BQ375" s="48"/>
    </row>
    <row r="376" spans="1:69" x14ac:dyDescent="0.25">
      <c r="A376" s="15">
        <v>76.099999999999994</v>
      </c>
      <c r="B376" s="7">
        <f t="shared" si="202"/>
        <v>2.1789414001632024E-2</v>
      </c>
      <c r="C376" s="17">
        <v>31.128960000000003</v>
      </c>
      <c r="D376" s="2">
        <f t="shared" si="203"/>
        <v>3.1128960000000004E-2</v>
      </c>
      <c r="E376" s="47">
        <f t="shared" si="210"/>
        <v>31.701457206266266</v>
      </c>
      <c r="F376" s="5">
        <f t="shared" si="211"/>
        <v>-0.57249720626626299</v>
      </c>
      <c r="G376" s="5">
        <f t="shared" si="212"/>
        <v>0.57249720626626299</v>
      </c>
      <c r="H376" s="2">
        <f t="shared" si="213"/>
        <v>-18.391144653283082</v>
      </c>
      <c r="I376" s="5">
        <f t="shared" si="214"/>
        <v>-1.8391144653283082E-2</v>
      </c>
      <c r="J376" s="5">
        <f t="shared" si="215"/>
        <v>1.8391144653283082E-2</v>
      </c>
      <c r="Y376" s="29"/>
      <c r="AB376" s="1">
        <v>1971</v>
      </c>
      <c r="AC376" s="1" t="s">
        <v>45</v>
      </c>
      <c r="AD376" s="2">
        <v>77.579599999999999</v>
      </c>
      <c r="AE376" s="7">
        <v>2.7593654339999999E-2</v>
      </c>
      <c r="AF376" s="7">
        <f t="shared" si="200"/>
        <v>2.7950823606601727E-2</v>
      </c>
      <c r="AG376" s="42">
        <f t="shared" si="201"/>
        <v>1.6754432597816153E-4</v>
      </c>
      <c r="AH376" s="5"/>
      <c r="AI376"/>
      <c r="AJ376"/>
      <c r="AK376" s="30"/>
      <c r="AL376"/>
      <c r="AM376" s="5"/>
      <c r="AN376" s="5"/>
      <c r="AP376"/>
      <c r="BA376"/>
      <c r="BB376" s="5"/>
      <c r="BE376" s="48"/>
      <c r="BI376" s="48"/>
      <c r="BM376" s="48"/>
      <c r="BQ376" s="48"/>
    </row>
    <row r="377" spans="1:69" x14ac:dyDescent="0.25">
      <c r="A377" s="15">
        <v>79.599999999999994</v>
      </c>
      <c r="B377" s="7">
        <f t="shared" si="202"/>
        <v>3.8418123007778165E-2</v>
      </c>
      <c r="C377" s="17">
        <v>31.923920000000003</v>
      </c>
      <c r="D377" s="2">
        <f t="shared" si="203"/>
        <v>3.1923920000000001E-2</v>
      </c>
      <c r="E377" s="47">
        <f t="shared" si="210"/>
        <v>32.618317010029671</v>
      </c>
      <c r="F377" s="5">
        <f t="shared" si="211"/>
        <v>-0.69439701002966814</v>
      </c>
      <c r="G377" s="5">
        <f t="shared" si="212"/>
        <v>0.69439701002966814</v>
      </c>
      <c r="H377" s="2">
        <f t="shared" si="213"/>
        <v>-21.751621042455568</v>
      </c>
      <c r="I377" s="5">
        <f t="shared" si="214"/>
        <v>-2.1751621042455566E-2</v>
      </c>
      <c r="J377" s="5">
        <f t="shared" si="215"/>
        <v>2.1751621042455566E-2</v>
      </c>
      <c r="Y377" s="29"/>
      <c r="AB377" s="1">
        <v>1971</v>
      </c>
      <c r="AC377" s="1" t="s">
        <v>45</v>
      </c>
      <c r="AD377" s="2">
        <v>77.579599999999999</v>
      </c>
      <c r="AE377" s="7">
        <v>2.7590987899999999E-2</v>
      </c>
      <c r="AF377" s="7">
        <f t="shared" si="200"/>
        <v>2.7950823606601727E-2</v>
      </c>
      <c r="AG377" s="42">
        <f t="shared" si="201"/>
        <v>1.7008813185324213E-4</v>
      </c>
      <c r="AH377" s="5"/>
      <c r="AI377"/>
      <c r="AJ377"/>
      <c r="AK377" s="30"/>
      <c r="AL377"/>
      <c r="AM377" s="5"/>
      <c r="AN377" s="5"/>
      <c r="AP377"/>
      <c r="BA377"/>
      <c r="BB377" s="5"/>
      <c r="BE377" s="48"/>
      <c r="BI377" s="48"/>
      <c r="BM377" s="48"/>
      <c r="BQ377" s="48"/>
    </row>
    <row r="378" spans="1:69" x14ac:dyDescent="0.25">
      <c r="A378" s="15">
        <v>80.3</v>
      </c>
      <c r="B378" s="7">
        <f t="shared" si="202"/>
        <v>4.2646550557741789E-2</v>
      </c>
      <c r="C378" s="17">
        <v>32.509680000000003</v>
      </c>
      <c r="D378" s="2">
        <f t="shared" si="203"/>
        <v>3.2509680000000006E-2</v>
      </c>
      <c r="E378" s="47">
        <f t="shared" si="210"/>
        <v>32.812712475748143</v>
      </c>
      <c r="F378" s="5">
        <f t="shared" si="211"/>
        <v>-0.30303247574813952</v>
      </c>
      <c r="G378" s="5">
        <f t="shared" si="212"/>
        <v>0.30303247574813952</v>
      </c>
      <c r="H378" s="2">
        <f t="shared" si="213"/>
        <v>-9.321299863552623</v>
      </c>
      <c r="I378" s="5">
        <f t="shared" si="214"/>
        <v>-9.3212998635526251E-3</v>
      </c>
      <c r="J378" s="5">
        <f t="shared" si="215"/>
        <v>9.3212998635526251E-3</v>
      </c>
      <c r="Y378" s="29"/>
      <c r="AB378" s="1">
        <v>1971</v>
      </c>
      <c r="AC378" s="1" t="s">
        <v>45</v>
      </c>
      <c r="AD378" s="2">
        <v>77.354600000000005</v>
      </c>
      <c r="AE378" s="7">
        <v>2.6620403739999996E-2</v>
      </c>
      <c r="AF378" s="7">
        <f t="shared" si="200"/>
        <v>2.6936030412116958E-2</v>
      </c>
      <c r="AG378" s="42">
        <f t="shared" si="201"/>
        <v>1.4057824481179178E-4</v>
      </c>
      <c r="AH378" s="5"/>
      <c r="AI378"/>
      <c r="AJ378"/>
      <c r="AK378" s="30"/>
      <c r="AL378"/>
      <c r="AM378" s="5"/>
      <c r="AN378" s="5"/>
      <c r="AP378"/>
      <c r="BA378"/>
      <c r="BB378" s="5"/>
      <c r="BE378" s="48"/>
      <c r="BI378" s="48"/>
      <c r="BM378" s="48"/>
      <c r="BQ378" s="48"/>
    </row>
    <row r="379" spans="1:69" x14ac:dyDescent="0.25">
      <c r="A379" s="15"/>
      <c r="B379" s="5"/>
      <c r="C379" s="17"/>
      <c r="D379" s="5"/>
      <c r="E379" s="47"/>
      <c r="F379" s="5"/>
      <c r="G379" s="5"/>
      <c r="H379" s="2"/>
      <c r="I379" s="54">
        <f>AVERAGE(J350:J378)</f>
        <v>4.638551150496089E-2</v>
      </c>
      <c r="J379" s="46" t="s">
        <v>128</v>
      </c>
      <c r="Y379" s="29"/>
      <c r="AB379" s="1">
        <v>1971</v>
      </c>
      <c r="AC379" s="1" t="s">
        <v>45</v>
      </c>
      <c r="AD379" s="2">
        <v>77.3536</v>
      </c>
      <c r="AE379" s="7">
        <v>2.6616404079999999E-2</v>
      </c>
      <c r="AF379" s="7">
        <f t="shared" si="200"/>
        <v>2.6931584472559816E-2</v>
      </c>
      <c r="AG379" s="42">
        <f t="shared" si="201"/>
        <v>1.4022311863046299E-4</v>
      </c>
      <c r="AH379" s="5"/>
      <c r="AI379"/>
      <c r="AJ379"/>
      <c r="AK379" s="30"/>
      <c r="AL379"/>
      <c r="AM379" s="5"/>
      <c r="AN379" s="5"/>
      <c r="AP379"/>
      <c r="BA379"/>
      <c r="BB379" s="5"/>
      <c r="BE379" s="48"/>
      <c r="BI379" s="48"/>
      <c r="BM379" s="48"/>
      <c r="BQ379" s="48"/>
    </row>
    <row r="380" spans="1:69" x14ac:dyDescent="0.25">
      <c r="A380" s="15"/>
      <c r="B380" s="5"/>
      <c r="C380" s="17"/>
      <c r="D380" s="5"/>
      <c r="E380" s="47"/>
      <c r="F380" s="5"/>
      <c r="G380" s="5"/>
      <c r="H380" s="2"/>
      <c r="I380" s="54">
        <f>AVERAGE(I350:I378)</f>
        <v>-1.5805747580363275E-3</v>
      </c>
      <c r="J380" s="46" t="s">
        <v>129</v>
      </c>
      <c r="Y380" s="29"/>
      <c r="AB380" s="1">
        <v>1971</v>
      </c>
      <c r="AC380" s="1" t="s">
        <v>45</v>
      </c>
      <c r="AD380" s="2">
        <v>77.3536</v>
      </c>
      <c r="AE380" s="7">
        <v>2.5840470040000001E-2</v>
      </c>
      <c r="AF380" s="7">
        <f t="shared" si="200"/>
        <v>2.6931584472559816E-2</v>
      </c>
      <c r="AG380" s="42">
        <f t="shared" si="201"/>
        <v>1.7829525372510544E-3</v>
      </c>
      <c r="AH380" s="5"/>
      <c r="AI380"/>
      <c r="AJ380"/>
      <c r="AK380" s="30"/>
      <c r="AL380"/>
      <c r="AM380" s="5"/>
      <c r="AN380" s="5"/>
      <c r="AP380"/>
      <c r="BA380"/>
      <c r="BB380" s="5"/>
      <c r="BE380" s="48"/>
      <c r="BI380" s="48"/>
      <c r="BM380" s="48"/>
      <c r="BQ380" s="48"/>
    </row>
    <row r="381" spans="1:69" x14ac:dyDescent="0.25">
      <c r="A381" s="15"/>
      <c r="B381" s="5"/>
      <c r="C381" s="17"/>
      <c r="D381" s="5"/>
      <c r="E381" s="47"/>
      <c r="F381" s="5"/>
      <c r="G381" s="5"/>
      <c r="H381" s="2"/>
      <c r="I381" s="35">
        <f>SUMSQ(H350:H378)/COUNT(H350:H378)</f>
        <v>3501.1958271456288</v>
      </c>
      <c r="J381" s="46" t="s">
        <v>131</v>
      </c>
      <c r="Y381" s="29"/>
      <c r="AB381" s="1">
        <v>1971</v>
      </c>
      <c r="AC381" s="1" t="s">
        <v>45</v>
      </c>
      <c r="AD381" s="2">
        <v>77.168599999999998</v>
      </c>
      <c r="AE381" s="7">
        <v>2.5839136820000001E-2</v>
      </c>
      <c r="AF381" s="7">
        <f t="shared" si="200"/>
        <v>2.6118773509553474E-2</v>
      </c>
      <c r="AG381" s="42">
        <f t="shared" si="201"/>
        <v>1.1712033371414904E-4</v>
      </c>
      <c r="AH381" s="5"/>
      <c r="AI381"/>
      <c r="AJ381"/>
      <c r="AK381" s="30"/>
      <c r="AL381"/>
      <c r="AM381" s="5"/>
      <c r="AN381" s="5"/>
      <c r="AP381"/>
      <c r="BA381"/>
      <c r="BB381" s="5"/>
      <c r="BE381" s="48"/>
      <c r="BI381" s="48"/>
      <c r="BM381" s="48"/>
      <c r="BQ381" s="48"/>
    </row>
    <row r="382" spans="1:69" x14ac:dyDescent="0.25">
      <c r="E382" s="47"/>
      <c r="Y382" s="29"/>
      <c r="AB382" s="1">
        <v>1971</v>
      </c>
      <c r="AC382" s="1" t="s">
        <v>45</v>
      </c>
      <c r="AD382" s="2">
        <v>77.168599999999998</v>
      </c>
      <c r="AE382" s="7">
        <v>2.4979209920000002E-2</v>
      </c>
      <c r="AF382" s="7">
        <f t="shared" si="200"/>
        <v>2.6118773509553474E-2</v>
      </c>
      <c r="AG382" s="42">
        <f t="shared" si="201"/>
        <v>2.0812283524308541E-3</v>
      </c>
      <c r="AH382" s="5"/>
      <c r="AI382"/>
      <c r="AJ382"/>
      <c r="AK382" s="30"/>
      <c r="AL382"/>
      <c r="AM382" s="5"/>
      <c r="AN382" s="5"/>
      <c r="AP382"/>
      <c r="BA382"/>
      <c r="BB382" s="5"/>
      <c r="BE382" s="48"/>
      <c r="BI382" s="48"/>
      <c r="BM382" s="48"/>
      <c r="BQ382" s="48"/>
    </row>
    <row r="383" spans="1:69" ht="15.75" x14ac:dyDescent="0.25">
      <c r="A383" s="38" t="s">
        <v>167</v>
      </c>
      <c r="C383" s="1" t="s">
        <v>163</v>
      </c>
      <c r="E383" s="47"/>
      <c r="Y383" s="29"/>
      <c r="AB383" s="1">
        <v>1971</v>
      </c>
      <c r="AC383" s="1" t="s">
        <v>45</v>
      </c>
      <c r="AD383" s="2">
        <v>76.957499999999996</v>
      </c>
      <c r="AE383" s="7">
        <v>2.4752562519999997E-2</v>
      </c>
      <c r="AF383" s="7">
        <f t="shared" si="200"/>
        <v>2.5214606606941171E-2</v>
      </c>
      <c r="AG383" s="42">
        <f t="shared" si="201"/>
        <v>3.4843879336578253E-4</v>
      </c>
      <c r="AH383" s="5"/>
      <c r="AI383"/>
      <c r="AJ383"/>
      <c r="AK383" s="30"/>
      <c r="AL383"/>
      <c r="AM383" s="5"/>
      <c r="AN383" s="5"/>
      <c r="AP383"/>
      <c r="BA383"/>
      <c r="BB383" s="5"/>
      <c r="BE383" s="48"/>
      <c r="BI383" s="48"/>
      <c r="BM383" s="48"/>
      <c r="BQ383" s="48"/>
    </row>
    <row r="384" spans="1:69" x14ac:dyDescent="0.25">
      <c r="A384" s="1" t="s">
        <v>117</v>
      </c>
      <c r="B384" s="3" t="s">
        <v>40</v>
      </c>
      <c r="C384" s="1" t="s">
        <v>118</v>
      </c>
      <c r="D384" s="4" t="s">
        <v>119</v>
      </c>
      <c r="E384" s="47" t="s">
        <v>120</v>
      </c>
      <c r="F384" s="8" t="s">
        <v>121</v>
      </c>
      <c r="G384" s="4" t="s">
        <v>122</v>
      </c>
      <c r="H384" s="8" t="s">
        <v>123</v>
      </c>
      <c r="I384" s="28" t="s">
        <v>164</v>
      </c>
      <c r="J384" s="28" t="s">
        <v>165</v>
      </c>
      <c r="Y384" s="29"/>
      <c r="AB384" s="1">
        <v>1971</v>
      </c>
      <c r="AC384" s="1" t="s">
        <v>45</v>
      </c>
      <c r="AD384" s="2">
        <v>76.901499999999999</v>
      </c>
      <c r="AE384" s="7">
        <v>2.4247272140000001E-2</v>
      </c>
      <c r="AF384" s="7">
        <f t="shared" si="200"/>
        <v>2.4978876507825404E-2</v>
      </c>
      <c r="AG384" s="42">
        <f t="shared" si="201"/>
        <v>9.1038858923793127E-4</v>
      </c>
      <c r="AH384" s="5"/>
      <c r="AI384"/>
      <c r="AJ384"/>
      <c r="AK384" s="30"/>
      <c r="AL384"/>
      <c r="AM384" s="5"/>
      <c r="AN384" s="5"/>
      <c r="AP384"/>
      <c r="BA384"/>
      <c r="BB384" s="5"/>
      <c r="BE384" s="48"/>
      <c r="BI384" s="48"/>
      <c r="BM384" s="48"/>
      <c r="BQ384" s="48"/>
    </row>
    <row r="385" spans="1:69" x14ac:dyDescent="0.25">
      <c r="A385" s="24">
        <v>16.53</v>
      </c>
      <c r="B385" s="7">
        <f t="shared" ref="B385:B410" si="216">$Z$7*EXP($AC$5*(A385-$Z$6)*((A385-$AC$6)/$AC$7)^2)</f>
        <v>3.2814994956424201E-13</v>
      </c>
      <c r="C385" s="16">
        <v>9.4558400000000002</v>
      </c>
      <c r="D385" s="2">
        <f t="shared" ref="D385:D410" si="217">0.001*C385</f>
        <v>9.4558400000000001E-3</v>
      </c>
      <c r="E385" s="47">
        <f t="shared" ref="E385" si="218">Props(A385,B385,5,$B$7:$B$36)</f>
        <v>9.0083966400612567</v>
      </c>
      <c r="F385" s="5">
        <f>C385-E385</f>
        <v>0.44744335993874351</v>
      </c>
      <c r="G385" s="5">
        <f t="shared" ref="G385" si="219">ABS(F385)</f>
        <v>0.44744335993874351</v>
      </c>
      <c r="H385" s="2">
        <f t="shared" ref="H385" si="220">F385/D385</f>
        <v>47.319260894721516</v>
      </c>
      <c r="I385" s="5">
        <f t="shared" ref="I385" si="221">F385/C385</f>
        <v>4.7319260894721514E-2</v>
      </c>
      <c r="J385" s="5">
        <f t="shared" ref="J385" si="222">ABS(I385)</f>
        <v>4.7319260894721514E-2</v>
      </c>
      <c r="Y385" s="29"/>
      <c r="AB385" s="1">
        <v>1971</v>
      </c>
      <c r="AC385" s="1" t="s">
        <v>45</v>
      </c>
      <c r="AD385" s="2">
        <v>76.774500000000003</v>
      </c>
      <c r="AE385" s="7">
        <v>2.3729982779999999E-2</v>
      </c>
      <c r="AF385" s="7">
        <f t="shared" si="200"/>
        <v>2.4450620148061972E-2</v>
      </c>
      <c r="AG385" s="42">
        <f t="shared" si="201"/>
        <v>9.2222886378358923E-4</v>
      </c>
      <c r="AH385" s="5"/>
      <c r="AI385"/>
      <c r="AJ385"/>
      <c r="AK385" s="30"/>
      <c r="AL385"/>
      <c r="AM385" s="5"/>
      <c r="AN385" s="5"/>
      <c r="AP385"/>
      <c r="BA385"/>
      <c r="BB385" s="5"/>
      <c r="BE385" s="48"/>
      <c r="BI385" s="48"/>
      <c r="BM385" s="48"/>
      <c r="BQ385" s="48"/>
    </row>
    <row r="386" spans="1:69" x14ac:dyDescent="0.25">
      <c r="A386" s="24">
        <v>18.100000000000001</v>
      </c>
      <c r="B386" s="7">
        <f t="shared" si="216"/>
        <v>1.0003901228378072E-12</v>
      </c>
      <c r="C386" s="16">
        <v>10.878400000000001</v>
      </c>
      <c r="D386" s="2">
        <f t="shared" si="217"/>
        <v>1.0878400000000002E-2</v>
      </c>
      <c r="E386" s="47">
        <f t="shared" ref="E386:E410" si="223">Props(A386,B386,5,$B$7:$B$36)</f>
        <v>10.469414662556639</v>
      </c>
      <c r="F386" s="5">
        <f t="shared" ref="F386:F410" si="224">C386-E386</f>
        <v>0.40898533744336163</v>
      </c>
      <c r="G386" s="5">
        <f t="shared" ref="G386:G410" si="225">ABS(F386)</f>
        <v>0.40898533744336163</v>
      </c>
      <c r="H386" s="2">
        <f t="shared" ref="H386:H410" si="226">F386/D386</f>
        <v>37.596092940447271</v>
      </c>
      <c r="I386" s="5">
        <f t="shared" ref="I386:I410" si="227">F386/C386</f>
        <v>3.7596092940447273E-2</v>
      </c>
      <c r="J386" s="5">
        <f t="shared" ref="J386:J410" si="228">ABS(I386)</f>
        <v>3.7596092940447273E-2</v>
      </c>
      <c r="Y386" s="29"/>
      <c r="AB386" s="1">
        <v>1971</v>
      </c>
      <c r="AC386" s="1" t="s">
        <v>45</v>
      </c>
      <c r="AD386" s="2">
        <v>76.641499999999994</v>
      </c>
      <c r="AE386" s="7">
        <v>2.29513823E-2</v>
      </c>
      <c r="AF386" s="7">
        <f t="shared" si="200"/>
        <v>2.3906772893561429E-2</v>
      </c>
      <c r="AG386" s="42">
        <f t="shared" si="201"/>
        <v>1.7327831974815429E-3</v>
      </c>
      <c r="AH386" s="5"/>
      <c r="AI386"/>
      <c r="AJ386"/>
      <c r="AK386" s="30"/>
      <c r="AL386"/>
      <c r="AM386" s="5"/>
      <c r="AN386" s="5"/>
      <c r="AP386"/>
      <c r="BA386"/>
      <c r="BB386" s="5"/>
      <c r="BE386" s="48"/>
      <c r="BI386" s="48"/>
      <c r="BM386" s="48"/>
      <c r="BQ386" s="48"/>
    </row>
    <row r="387" spans="1:69" x14ac:dyDescent="0.25">
      <c r="A387" s="24">
        <v>19.329999999999998</v>
      </c>
      <c r="B387" s="7">
        <f t="shared" si="216"/>
        <v>2.3473387552127012E-12</v>
      </c>
      <c r="C387" s="16">
        <v>11.9244</v>
      </c>
      <c r="D387" s="2">
        <f t="shared" si="217"/>
        <v>1.19244E-2</v>
      </c>
      <c r="E387" s="47">
        <f t="shared" si="223"/>
        <v>11.562855746904757</v>
      </c>
      <c r="F387" s="5">
        <f t="shared" si="224"/>
        <v>0.36154425309524285</v>
      </c>
      <c r="G387" s="5">
        <f t="shared" si="225"/>
        <v>0.36154425309524285</v>
      </c>
      <c r="H387" s="2">
        <f t="shared" si="226"/>
        <v>30.319701879779515</v>
      </c>
      <c r="I387" s="5">
        <f t="shared" si="227"/>
        <v>3.0319701879779514E-2</v>
      </c>
      <c r="J387" s="5">
        <f t="shared" si="228"/>
        <v>3.0319701879779514E-2</v>
      </c>
      <c r="Y387" s="29"/>
      <c r="AB387" s="1">
        <v>1971</v>
      </c>
      <c r="AC387" s="1" t="s">
        <v>45</v>
      </c>
      <c r="AD387" s="2">
        <v>76.436499999999995</v>
      </c>
      <c r="AE387" s="7">
        <v>2.2880721640000001E-2</v>
      </c>
      <c r="AF387" s="7">
        <f t="shared" si="200"/>
        <v>2.3087054638367566E-2</v>
      </c>
      <c r="AG387" s="42">
        <f t="shared" si="201"/>
        <v>8.1320107340936962E-5</v>
      </c>
      <c r="AH387" s="5"/>
      <c r="AI387"/>
      <c r="AJ387"/>
      <c r="AK387" s="30"/>
      <c r="AL387"/>
      <c r="AM387" s="5"/>
      <c r="AN387" s="5"/>
      <c r="AP387"/>
      <c r="BA387"/>
      <c r="BB387" s="5"/>
      <c r="BE387" s="48"/>
      <c r="BI387" s="48"/>
      <c r="BM387" s="48"/>
      <c r="BQ387" s="48"/>
    </row>
    <row r="388" spans="1:69" x14ac:dyDescent="0.25">
      <c r="A388" s="24">
        <v>19.45</v>
      </c>
      <c r="B388" s="7">
        <f t="shared" si="216"/>
        <v>2.548588422726522E-12</v>
      </c>
      <c r="C388" s="16">
        <v>12.133599999999999</v>
      </c>
      <c r="D388" s="2">
        <f t="shared" si="217"/>
        <v>1.21336E-2</v>
      </c>
      <c r="E388" s="47">
        <f t="shared" si="223"/>
        <v>11.666809519941911</v>
      </c>
      <c r="F388" s="5">
        <f t="shared" si="224"/>
        <v>0.46679048005808887</v>
      </c>
      <c r="G388" s="5">
        <f t="shared" si="225"/>
        <v>0.46679048005808887</v>
      </c>
      <c r="H388" s="2">
        <f t="shared" si="226"/>
        <v>38.47089734770298</v>
      </c>
      <c r="I388" s="5">
        <f t="shared" si="227"/>
        <v>3.8470897347702981E-2</v>
      </c>
      <c r="J388" s="5">
        <f t="shared" si="228"/>
        <v>3.8470897347702981E-2</v>
      </c>
      <c r="Y388" s="29"/>
      <c r="AB388" s="1">
        <v>1971</v>
      </c>
      <c r="AC388" s="1" t="s">
        <v>45</v>
      </c>
      <c r="AD388" s="2">
        <v>76.418499999999995</v>
      </c>
      <c r="AE388" s="7">
        <v>2.2878055199999997E-2</v>
      </c>
      <c r="AF388" s="7">
        <f t="shared" si="200"/>
        <v>2.3016143527911384E-2</v>
      </c>
      <c r="AG388" s="42">
        <f t="shared" si="201"/>
        <v>3.6431389417706832E-5</v>
      </c>
      <c r="AH388" s="5"/>
      <c r="AI388"/>
      <c r="AJ388"/>
      <c r="AK388" s="30"/>
      <c r="AL388"/>
      <c r="AM388" s="5"/>
      <c r="AN388" s="5"/>
      <c r="AP388"/>
      <c r="BA388"/>
      <c r="BB388" s="5"/>
      <c r="BE388" s="48"/>
      <c r="BI388" s="48"/>
      <c r="BM388" s="48"/>
      <c r="BQ388" s="48"/>
    </row>
    <row r="389" spans="1:69" x14ac:dyDescent="0.25">
      <c r="A389" s="24">
        <v>20.67</v>
      </c>
      <c r="B389" s="7">
        <f t="shared" si="216"/>
        <v>5.8257419433182015E-12</v>
      </c>
      <c r="C389" s="16">
        <v>13.179600000000001</v>
      </c>
      <c r="D389" s="2">
        <f t="shared" si="217"/>
        <v>1.3179600000000001E-2</v>
      </c>
      <c r="E389" s="47">
        <f t="shared" si="223"/>
        <v>12.6945634706513</v>
      </c>
      <c r="F389" s="5">
        <f t="shared" si="224"/>
        <v>0.4850365293487009</v>
      </c>
      <c r="G389" s="5">
        <f t="shared" si="225"/>
        <v>0.4850365293487009</v>
      </c>
      <c r="H389" s="2">
        <f t="shared" si="226"/>
        <v>36.802067539887467</v>
      </c>
      <c r="I389" s="5">
        <f t="shared" si="227"/>
        <v>3.6802067539887469E-2</v>
      </c>
      <c r="J389" s="5">
        <f t="shared" si="228"/>
        <v>3.6802067539887469E-2</v>
      </c>
      <c r="Y389" s="29"/>
      <c r="AB389" s="1">
        <v>1971</v>
      </c>
      <c r="AC389" s="1" t="s">
        <v>45</v>
      </c>
      <c r="AD389" s="2">
        <v>76.417500000000004</v>
      </c>
      <c r="AE389" s="7">
        <v>2.2822059960000002E-2</v>
      </c>
      <c r="AF389" s="7">
        <f t="shared" si="200"/>
        <v>2.3012209028885004E-2</v>
      </c>
      <c r="AG389" s="42">
        <f t="shared" si="201"/>
        <v>6.9419058963792149E-5</v>
      </c>
      <c r="AH389" s="5"/>
      <c r="AI389"/>
      <c r="AJ389"/>
      <c r="AK389" s="30"/>
      <c r="AL389"/>
      <c r="AM389" s="5"/>
      <c r="AN389" s="5"/>
      <c r="AP389"/>
      <c r="BA389"/>
      <c r="BB389" s="5"/>
      <c r="BE389" s="48"/>
      <c r="BI389" s="48"/>
      <c r="BM389" s="48"/>
      <c r="BQ389" s="48"/>
    </row>
    <row r="390" spans="1:69" x14ac:dyDescent="0.25">
      <c r="A390" s="24">
        <v>20.69</v>
      </c>
      <c r="B390" s="7">
        <f t="shared" si="216"/>
        <v>5.9043858708587813E-12</v>
      </c>
      <c r="C390" s="16">
        <v>13.179600000000001</v>
      </c>
      <c r="D390" s="2">
        <f t="shared" si="217"/>
        <v>1.3179600000000001E-2</v>
      </c>
      <c r="E390" s="47">
        <f t="shared" si="223"/>
        <v>12.710962032175241</v>
      </c>
      <c r="F390" s="5">
        <f t="shared" si="224"/>
        <v>0.46863796782476008</v>
      </c>
      <c r="G390" s="5">
        <f t="shared" si="225"/>
        <v>0.46863796782476008</v>
      </c>
      <c r="H390" s="2">
        <f t="shared" si="226"/>
        <v>35.557829359370544</v>
      </c>
      <c r="I390" s="5">
        <f t="shared" si="227"/>
        <v>3.5557829359370546E-2</v>
      </c>
      <c r="J390" s="5">
        <f t="shared" si="228"/>
        <v>3.5557829359370546E-2</v>
      </c>
      <c r="Y390" s="29"/>
      <c r="AB390" s="1">
        <v>1971</v>
      </c>
      <c r="AC390" s="1" t="s">
        <v>45</v>
      </c>
      <c r="AD390" s="2">
        <v>76.402500000000003</v>
      </c>
      <c r="AE390" s="7">
        <v>2.2283439079999998E-2</v>
      </c>
      <c r="AF390" s="7">
        <f t="shared" si="200"/>
        <v>2.2953254733580213E-2</v>
      </c>
      <c r="AG390" s="42">
        <f t="shared" si="201"/>
        <v>9.035374331082043E-4</v>
      </c>
      <c r="AH390" s="5"/>
      <c r="AI390"/>
      <c r="AJ390"/>
      <c r="AK390" s="30"/>
      <c r="AL390"/>
      <c r="AM390" s="5"/>
      <c r="AN390" s="5"/>
      <c r="AP390"/>
      <c r="BA390"/>
      <c r="BB390" s="5"/>
      <c r="BE390" s="48"/>
      <c r="BI390" s="48"/>
      <c r="BM390" s="48"/>
      <c r="BQ390" s="48"/>
    </row>
    <row r="391" spans="1:69" x14ac:dyDescent="0.25">
      <c r="A391" s="24">
        <v>21.84</v>
      </c>
      <c r="B391" s="7">
        <f t="shared" si="216"/>
        <v>1.2666332340167652E-11</v>
      </c>
      <c r="C391" s="16">
        <v>14.016400000000001</v>
      </c>
      <c r="D391" s="2">
        <f t="shared" si="217"/>
        <v>1.4016400000000002E-2</v>
      </c>
      <c r="E391" s="47">
        <f t="shared" si="223"/>
        <v>13.629043313178174</v>
      </c>
      <c r="F391" s="5">
        <f t="shared" si="224"/>
        <v>0.38735668682182656</v>
      </c>
      <c r="G391" s="5">
        <f t="shared" si="225"/>
        <v>0.38735668682182656</v>
      </c>
      <c r="H391" s="2">
        <f t="shared" si="226"/>
        <v>27.63596121841746</v>
      </c>
      <c r="I391" s="5">
        <f t="shared" si="227"/>
        <v>2.7635961218417462E-2</v>
      </c>
      <c r="J391" s="5">
        <f t="shared" si="228"/>
        <v>2.7635961218417462E-2</v>
      </c>
      <c r="Y391" s="29"/>
      <c r="AB391" s="1">
        <v>1971</v>
      </c>
      <c r="AC391" s="1" t="s">
        <v>45</v>
      </c>
      <c r="AD391" s="2">
        <v>76.257400000000004</v>
      </c>
      <c r="AE391" s="7">
        <v>2.1314188139999999E-2</v>
      </c>
      <c r="AF391" s="7">
        <f t="shared" si="200"/>
        <v>2.2389060123108314E-2</v>
      </c>
      <c r="AG391" s="42">
        <f t="shared" si="201"/>
        <v>2.5431729525493742E-3</v>
      </c>
      <c r="AH391" s="5"/>
      <c r="AI391"/>
      <c r="AJ391"/>
      <c r="AK391" s="30"/>
      <c r="AL391"/>
      <c r="AM391" s="5"/>
      <c r="AN391" s="5"/>
      <c r="AP391"/>
      <c r="BA391"/>
      <c r="BB391" s="5"/>
      <c r="BE391" s="48"/>
      <c r="BI391" s="48"/>
      <c r="BM391" s="48"/>
      <c r="BQ391" s="48"/>
    </row>
    <row r="392" spans="1:69" x14ac:dyDescent="0.25">
      <c r="A392" s="24">
        <v>21.86</v>
      </c>
      <c r="B392" s="7">
        <f t="shared" si="216"/>
        <v>1.2833856670346736E-11</v>
      </c>
      <c r="C392" s="16">
        <v>14.016400000000001</v>
      </c>
      <c r="D392" s="2">
        <f t="shared" si="217"/>
        <v>1.4016400000000002E-2</v>
      </c>
      <c r="E392" s="47">
        <f t="shared" si="223"/>
        <v>13.644576877268808</v>
      </c>
      <c r="F392" s="5">
        <f t="shared" si="224"/>
        <v>0.37182312273119322</v>
      </c>
      <c r="G392" s="5">
        <f t="shared" si="225"/>
        <v>0.37182312273119322</v>
      </c>
      <c r="H392" s="2">
        <f t="shared" si="226"/>
        <v>26.527719152649265</v>
      </c>
      <c r="I392" s="5">
        <f t="shared" si="227"/>
        <v>2.6527719152649266E-2</v>
      </c>
      <c r="J392" s="5">
        <f t="shared" si="228"/>
        <v>2.6527719152649266E-2</v>
      </c>
      <c r="Y392" s="29"/>
      <c r="AB392" s="1">
        <v>1971</v>
      </c>
      <c r="AC392" s="1" t="s">
        <v>45</v>
      </c>
      <c r="AD392" s="2">
        <v>75.987399999999994</v>
      </c>
      <c r="AE392" s="7">
        <v>2.044759514E-2</v>
      </c>
      <c r="AF392" s="7">
        <f t="shared" si="200"/>
        <v>2.136825389883525E-2</v>
      </c>
      <c r="AG392" s="42">
        <f t="shared" si="201"/>
        <v>2.0272761135782364E-3</v>
      </c>
      <c r="AH392" s="5"/>
      <c r="AI392"/>
      <c r="AJ392"/>
      <c r="AK392" s="30"/>
      <c r="AL392"/>
      <c r="AM392" s="5"/>
      <c r="AN392" s="5"/>
      <c r="AP392"/>
      <c r="BA392"/>
      <c r="BB392" s="5"/>
      <c r="BE392" s="48"/>
      <c r="BI392" s="48"/>
      <c r="BM392" s="48"/>
      <c r="BQ392" s="48"/>
    </row>
    <row r="393" spans="1:69" x14ac:dyDescent="0.25">
      <c r="A393" s="24">
        <v>23.02</v>
      </c>
      <c r="B393" s="7">
        <f t="shared" si="216"/>
        <v>2.7284930862616233E-11</v>
      </c>
      <c r="C393" s="16">
        <v>14.93688</v>
      </c>
      <c r="D393" s="2">
        <f t="shared" si="217"/>
        <v>1.4936880000000001E-2</v>
      </c>
      <c r="E393" s="47">
        <f t="shared" si="223"/>
        <v>14.520291954123895</v>
      </c>
      <c r="F393" s="5">
        <f t="shared" si="224"/>
        <v>0.41658804587610554</v>
      </c>
      <c r="G393" s="5">
        <f t="shared" si="225"/>
        <v>0.41658804587610554</v>
      </c>
      <c r="H393" s="2">
        <f t="shared" si="226"/>
        <v>27.889897078647316</v>
      </c>
      <c r="I393" s="5">
        <f t="shared" si="227"/>
        <v>2.7889897078647318E-2</v>
      </c>
      <c r="J393" s="5">
        <f t="shared" si="228"/>
        <v>2.7889897078647318E-2</v>
      </c>
      <c r="Y393" s="29"/>
      <c r="AB393" s="1">
        <v>1971</v>
      </c>
      <c r="AC393" s="1" t="s">
        <v>45</v>
      </c>
      <c r="AD393" s="2">
        <v>75.517399999999995</v>
      </c>
      <c r="AE393" s="7">
        <v>1.9707658039999999E-2</v>
      </c>
      <c r="AF393" s="7">
        <f t="shared" si="200"/>
        <v>1.9679208228301392E-2</v>
      </c>
      <c r="AG393" s="42">
        <f t="shared" si="201"/>
        <v>2.0839570147130556E-6</v>
      </c>
      <c r="AH393" s="5"/>
      <c r="AI393"/>
      <c r="AJ393"/>
      <c r="AK393" s="30"/>
      <c r="AL393"/>
      <c r="AM393" s="5"/>
      <c r="AN393" s="5"/>
      <c r="AP393"/>
      <c r="BA393"/>
      <c r="BB393" s="5"/>
      <c r="BE393" s="48"/>
      <c r="BI393" s="48"/>
      <c r="BM393" s="48"/>
      <c r="BQ393" s="48"/>
    </row>
    <row r="394" spans="1:69" x14ac:dyDescent="0.25">
      <c r="A394" s="24">
        <v>23.95</v>
      </c>
      <c r="B394" s="7">
        <f t="shared" si="216"/>
        <v>4.9401486444606862E-11</v>
      </c>
      <c r="C394" s="16">
        <v>15.522640000000001</v>
      </c>
      <c r="D394" s="2">
        <f t="shared" si="217"/>
        <v>1.5522640000000001E-2</v>
      </c>
      <c r="E394" s="47">
        <f t="shared" si="223"/>
        <v>15.187007985206135</v>
      </c>
      <c r="F394" s="5">
        <f t="shared" si="224"/>
        <v>0.33563201479386606</v>
      </c>
      <c r="G394" s="5">
        <f t="shared" si="225"/>
        <v>0.33563201479386606</v>
      </c>
      <c r="H394" s="2">
        <f t="shared" si="226"/>
        <v>21.622096163659407</v>
      </c>
      <c r="I394" s="5">
        <f t="shared" si="227"/>
        <v>2.1622096163659406E-2</v>
      </c>
      <c r="J394" s="5">
        <f t="shared" si="228"/>
        <v>2.1622096163659406E-2</v>
      </c>
      <c r="Y394" s="29"/>
      <c r="AB394" s="1">
        <v>1971</v>
      </c>
      <c r="AC394" s="1" t="s">
        <v>45</v>
      </c>
      <c r="AD394" s="2">
        <v>75.175299999999993</v>
      </c>
      <c r="AE394" s="7">
        <v>1.8606418319999998E-2</v>
      </c>
      <c r="AF394" s="7">
        <f t="shared" si="200"/>
        <v>1.8517856425756485E-2</v>
      </c>
      <c r="AG394" s="42">
        <f t="shared" si="201"/>
        <v>2.2655217322696225E-5</v>
      </c>
      <c r="AH394" s="5"/>
      <c r="AI394"/>
      <c r="AJ394"/>
      <c r="AK394" s="30"/>
      <c r="AL394"/>
      <c r="AM394" s="5"/>
      <c r="AN394" s="5"/>
      <c r="AP394"/>
      <c r="BA394"/>
      <c r="BB394" s="5"/>
      <c r="BE394" s="48"/>
      <c r="BI394" s="48"/>
      <c r="BM394" s="48"/>
      <c r="BQ394" s="48"/>
    </row>
    <row r="395" spans="1:69" x14ac:dyDescent="0.25">
      <c r="A395" s="24">
        <v>24.13</v>
      </c>
      <c r="B395" s="7">
        <f t="shared" si="216"/>
        <v>5.5354098080522894E-11</v>
      </c>
      <c r="C395" s="16">
        <v>15.60632</v>
      </c>
      <c r="D395" s="2">
        <f t="shared" si="217"/>
        <v>1.560632E-2</v>
      </c>
      <c r="E395" s="47">
        <f t="shared" si="223"/>
        <v>15.312485923183116</v>
      </c>
      <c r="F395" s="5">
        <f t="shared" si="224"/>
        <v>0.29383407681688389</v>
      </c>
      <c r="G395" s="5">
        <f t="shared" si="225"/>
        <v>0.29383407681688389</v>
      </c>
      <c r="H395" s="2">
        <f t="shared" si="226"/>
        <v>18.827890035375663</v>
      </c>
      <c r="I395" s="5">
        <f t="shared" si="227"/>
        <v>1.8827890035375661E-2</v>
      </c>
      <c r="J395" s="5">
        <f t="shared" si="228"/>
        <v>1.8827890035375661E-2</v>
      </c>
      <c r="Y395" s="29"/>
      <c r="AB395" s="1">
        <v>1971</v>
      </c>
      <c r="AC395" s="1" t="s">
        <v>45</v>
      </c>
      <c r="AD395" s="2">
        <v>75.085300000000004</v>
      </c>
      <c r="AE395" s="7">
        <v>1.8325108899999998E-2</v>
      </c>
      <c r="AF395" s="7">
        <f t="shared" si="200"/>
        <v>1.822159931558124E-2</v>
      </c>
      <c r="AG395" s="42">
        <f t="shared" si="201"/>
        <v>3.1905679735696075E-5</v>
      </c>
      <c r="AH395" s="5"/>
      <c r="AI395"/>
      <c r="AJ395"/>
      <c r="AK395" s="30"/>
      <c r="AL395"/>
      <c r="AM395" s="5"/>
      <c r="AN395" s="5"/>
      <c r="AP395"/>
      <c r="BA395"/>
      <c r="BB395" s="5"/>
      <c r="BE395" s="48"/>
      <c r="BI395" s="48"/>
      <c r="BM395" s="48"/>
      <c r="BQ395" s="48"/>
    </row>
    <row r="396" spans="1:69" x14ac:dyDescent="0.25">
      <c r="A396" s="24">
        <v>24.94</v>
      </c>
      <c r="B396" s="7">
        <f t="shared" si="216"/>
        <v>9.1946721068004616E-11</v>
      </c>
      <c r="C396" s="16">
        <v>16.15024</v>
      </c>
      <c r="D396" s="2">
        <f t="shared" si="217"/>
        <v>1.615024E-2</v>
      </c>
      <c r="E396" s="47">
        <f t="shared" si="223"/>
        <v>15.863149166860673</v>
      </c>
      <c r="F396" s="5">
        <f t="shared" si="224"/>
        <v>0.28709083313932737</v>
      </c>
      <c r="G396" s="5">
        <f t="shared" si="225"/>
        <v>0.28709083313932737</v>
      </c>
      <c r="H396" s="2">
        <f t="shared" si="226"/>
        <v>17.776258008508069</v>
      </c>
      <c r="I396" s="5">
        <f t="shared" si="227"/>
        <v>1.7776258008508069E-2</v>
      </c>
      <c r="J396" s="5">
        <f t="shared" si="228"/>
        <v>1.7776258008508069E-2</v>
      </c>
      <c r="Y396" s="29"/>
      <c r="AB396" s="1">
        <v>1971</v>
      </c>
      <c r="AC396" s="1" t="s">
        <v>45</v>
      </c>
      <c r="AD396" s="2">
        <v>75.072299999999998</v>
      </c>
      <c r="AE396" s="7">
        <v>1.8285112300000003E-2</v>
      </c>
      <c r="AF396" s="7">
        <f t="shared" si="200"/>
        <v>1.8179121551717213E-2</v>
      </c>
      <c r="AG396" s="42">
        <f t="shared" si="201"/>
        <v>3.3600106393806204E-5</v>
      </c>
      <c r="AH396" s="5"/>
      <c r="AI396"/>
      <c r="AJ396"/>
      <c r="AK396" s="30"/>
      <c r="AL396"/>
      <c r="AM396" s="5"/>
      <c r="AN396" s="5"/>
      <c r="AP396"/>
      <c r="BA396"/>
      <c r="BB396" s="5"/>
      <c r="BE396" s="48"/>
      <c r="BI396" s="48"/>
      <c r="BM396" s="48"/>
      <c r="BQ396" s="48"/>
    </row>
    <row r="397" spans="1:69" x14ac:dyDescent="0.25">
      <c r="A397" s="24">
        <v>25.14</v>
      </c>
      <c r="B397" s="7">
        <f t="shared" si="216"/>
        <v>1.0410251181134476E-10</v>
      </c>
      <c r="C397" s="16">
        <v>16.275760000000002</v>
      </c>
      <c r="D397" s="2">
        <f t="shared" si="217"/>
        <v>1.6275760000000004E-2</v>
      </c>
      <c r="E397" s="47">
        <f t="shared" si="223"/>
        <v>15.99564728866868</v>
      </c>
      <c r="F397" s="5">
        <f t="shared" si="224"/>
        <v>0.28011271133132176</v>
      </c>
      <c r="G397" s="5">
        <f t="shared" si="225"/>
        <v>0.28011271133132176</v>
      </c>
      <c r="H397" s="2">
        <f t="shared" si="226"/>
        <v>17.210422820889573</v>
      </c>
      <c r="I397" s="5">
        <f t="shared" si="227"/>
        <v>1.7210422820889578E-2</v>
      </c>
      <c r="J397" s="5">
        <f t="shared" si="228"/>
        <v>1.7210422820889578E-2</v>
      </c>
      <c r="Y397" s="29"/>
      <c r="AB397" s="1">
        <v>1971</v>
      </c>
      <c r="AC397" s="1" t="s">
        <v>45</v>
      </c>
      <c r="AD397" s="2">
        <v>74.965299999999999</v>
      </c>
      <c r="AE397" s="7">
        <v>1.7955806960000001E-2</v>
      </c>
      <c r="AF397" s="7">
        <f t="shared" si="200"/>
        <v>1.7832497190906689E-2</v>
      </c>
      <c r="AG397" s="42">
        <f t="shared" si="201"/>
        <v>4.716122894312864E-5</v>
      </c>
      <c r="AH397" s="5"/>
      <c r="AI397"/>
      <c r="AJ397"/>
      <c r="AK397" s="30"/>
      <c r="AL397"/>
      <c r="AM397" s="5"/>
      <c r="AN397" s="5"/>
      <c r="AP397"/>
      <c r="BA397"/>
      <c r="BB397" s="5"/>
      <c r="BE397" s="48"/>
      <c r="BI397" s="48"/>
      <c r="BM397" s="48"/>
      <c r="BQ397" s="48"/>
    </row>
    <row r="398" spans="1:69" x14ac:dyDescent="0.25">
      <c r="A398" s="24">
        <v>25.82</v>
      </c>
      <c r="B398" s="7">
        <f t="shared" si="216"/>
        <v>1.5825488112807345E-10</v>
      </c>
      <c r="C398" s="16">
        <v>16.69416</v>
      </c>
      <c r="D398" s="2">
        <f t="shared" si="217"/>
        <v>1.669416E-2</v>
      </c>
      <c r="E398" s="47">
        <f t="shared" si="223"/>
        <v>16.436117187448666</v>
      </c>
      <c r="F398" s="5">
        <f t="shared" si="224"/>
        <v>0.25804281255133432</v>
      </c>
      <c r="G398" s="5">
        <f t="shared" si="225"/>
        <v>0.25804281255133432</v>
      </c>
      <c r="H398" s="2">
        <f t="shared" si="226"/>
        <v>15.457070769139287</v>
      </c>
      <c r="I398" s="5">
        <f t="shared" si="227"/>
        <v>1.5457070769139287E-2</v>
      </c>
      <c r="J398" s="5">
        <f t="shared" si="228"/>
        <v>1.5457070769139287E-2</v>
      </c>
      <c r="Y398" s="29"/>
      <c r="AB398" s="1">
        <v>1971</v>
      </c>
      <c r="AC398" s="1" t="s">
        <v>45</v>
      </c>
      <c r="AD398" s="2">
        <v>74.965299999999999</v>
      </c>
      <c r="AE398" s="7">
        <v>1.7954473739999997E-2</v>
      </c>
      <c r="AF398" s="7">
        <f t="shared" si="200"/>
        <v>1.7832497190906689E-2</v>
      </c>
      <c r="AG398" s="42">
        <f t="shared" si="201"/>
        <v>4.6153785187016971E-5</v>
      </c>
      <c r="AH398" s="5"/>
      <c r="AI398"/>
      <c r="AJ398"/>
      <c r="AK398" s="30"/>
      <c r="AL398"/>
      <c r="AM398" s="5"/>
      <c r="AN398" s="5"/>
      <c r="AP398"/>
      <c r="BA398"/>
      <c r="BB398" s="5"/>
      <c r="BE398" s="48"/>
      <c r="BI398" s="48"/>
      <c r="BM398" s="48"/>
      <c r="BQ398" s="48"/>
    </row>
    <row r="399" spans="1:69" x14ac:dyDescent="0.25">
      <c r="A399" s="24">
        <v>26.25</v>
      </c>
      <c r="B399" s="7">
        <f t="shared" si="216"/>
        <v>2.0569704528621022E-10</v>
      </c>
      <c r="C399" s="16">
        <v>16.903359999999999</v>
      </c>
      <c r="D399" s="2">
        <f t="shared" si="217"/>
        <v>1.6903359999999999E-2</v>
      </c>
      <c r="E399" s="47">
        <f t="shared" si="223"/>
        <v>16.706818697535709</v>
      </c>
      <c r="F399" s="5">
        <f t="shared" si="224"/>
        <v>0.19654130246428991</v>
      </c>
      <c r="G399" s="5">
        <f t="shared" si="225"/>
        <v>0.19654130246428991</v>
      </c>
      <c r="H399" s="2">
        <f t="shared" si="226"/>
        <v>11.627351157656816</v>
      </c>
      <c r="I399" s="5">
        <f t="shared" si="227"/>
        <v>1.1627351157656816E-2</v>
      </c>
      <c r="J399" s="5">
        <f t="shared" si="228"/>
        <v>1.1627351157656816E-2</v>
      </c>
      <c r="Y399" s="29"/>
      <c r="AB399" s="1">
        <v>1972</v>
      </c>
      <c r="AC399" s="1" t="s">
        <v>168</v>
      </c>
      <c r="AD399" s="2">
        <v>90.909099999999995</v>
      </c>
      <c r="AE399" s="7">
        <v>0.14703149999999998</v>
      </c>
      <c r="AF399" s="7">
        <f t="shared" si="200"/>
        <v>0.14780909809706866</v>
      </c>
      <c r="AG399" s="42">
        <f t="shared" si="201"/>
        <v>2.7969815556014336E-5</v>
      </c>
      <c r="AH399" s="5"/>
      <c r="AI399"/>
      <c r="AJ399"/>
      <c r="AK399" s="30"/>
      <c r="AL399"/>
      <c r="AM399" s="5"/>
      <c r="AN399" s="5"/>
      <c r="AP399"/>
      <c r="BA399"/>
      <c r="BB399" s="5"/>
      <c r="BE399" s="48"/>
      <c r="BI399" s="48"/>
      <c r="BM399" s="48"/>
      <c r="BQ399" s="48"/>
    </row>
    <row r="400" spans="1:69" x14ac:dyDescent="0.25">
      <c r="A400" s="24">
        <v>26.66</v>
      </c>
      <c r="B400" s="7">
        <f t="shared" si="216"/>
        <v>2.6361819612703802E-10</v>
      </c>
      <c r="C400" s="16">
        <v>17.028880000000001</v>
      </c>
      <c r="D400" s="2">
        <f t="shared" si="217"/>
        <v>1.702888E-2</v>
      </c>
      <c r="E400" s="47">
        <f t="shared" si="223"/>
        <v>16.95942139266532</v>
      </c>
      <c r="F400" s="5">
        <f t="shared" si="224"/>
        <v>6.9458607334681233E-2</v>
      </c>
      <c r="G400" s="5">
        <f t="shared" si="225"/>
        <v>6.9458607334681233E-2</v>
      </c>
      <c r="H400" s="2">
        <f t="shared" si="226"/>
        <v>4.0788711491701886</v>
      </c>
      <c r="I400" s="5">
        <f t="shared" si="227"/>
        <v>4.0788711491701879E-3</v>
      </c>
      <c r="J400" s="5">
        <f t="shared" si="228"/>
        <v>4.0788711491701879E-3</v>
      </c>
      <c r="Y400" s="29"/>
      <c r="AB400" s="1">
        <v>1972</v>
      </c>
      <c r="AC400" s="1" t="s">
        <v>168</v>
      </c>
      <c r="AD400" s="2">
        <v>90.409099999999995</v>
      </c>
      <c r="AE400" s="7">
        <v>0.14071400000000001</v>
      </c>
      <c r="AF400" s="7">
        <f t="shared" si="200"/>
        <v>0.14128630374583873</v>
      </c>
      <c r="AG400" s="42">
        <f t="shared" si="201"/>
        <v>1.6541639796485485E-5</v>
      </c>
      <c r="AH400" s="5"/>
      <c r="AI400"/>
      <c r="AJ400"/>
      <c r="AK400" s="30"/>
      <c r="AL400"/>
      <c r="AM400" s="5"/>
      <c r="AN400" s="5"/>
      <c r="AP400"/>
      <c r="BA400"/>
      <c r="BB400" s="5"/>
      <c r="BE400" s="48"/>
      <c r="BI400" s="48"/>
      <c r="BM400" s="48"/>
      <c r="BQ400" s="48"/>
    </row>
    <row r="401" spans="1:69" x14ac:dyDescent="0.25">
      <c r="A401" s="24">
        <v>27.44</v>
      </c>
      <c r="B401" s="7">
        <f t="shared" si="216"/>
        <v>4.204735909503486E-10</v>
      </c>
      <c r="C401" s="16">
        <v>17.572800000000001</v>
      </c>
      <c r="D401" s="2">
        <f t="shared" si="217"/>
        <v>1.75728E-2</v>
      </c>
      <c r="E401" s="47">
        <f t="shared" si="223"/>
        <v>17.425560475485128</v>
      </c>
      <c r="F401" s="5">
        <f t="shared" si="224"/>
        <v>0.14723952451487321</v>
      </c>
      <c r="G401" s="5">
        <f t="shared" si="225"/>
        <v>0.14723952451487321</v>
      </c>
      <c r="H401" s="2">
        <f t="shared" si="226"/>
        <v>8.3788311774374726</v>
      </c>
      <c r="I401" s="5">
        <f t="shared" si="227"/>
        <v>8.3788311774374725E-3</v>
      </c>
      <c r="J401" s="5">
        <f t="shared" si="228"/>
        <v>8.3788311774374725E-3</v>
      </c>
      <c r="Y401" s="29"/>
      <c r="AB401" s="1">
        <v>1972</v>
      </c>
      <c r="AC401" s="1" t="s">
        <v>168</v>
      </c>
      <c r="AD401" s="2">
        <v>89.509</v>
      </c>
      <c r="AE401" s="7">
        <v>0.12701499999999999</v>
      </c>
      <c r="AF401" s="7">
        <f t="shared" ref="AF401:AF411" si="229">$Z$7*EXP($AC$5*(AD401-$Z$6)*((AD401-$AC$6)/$AC$7)^2)</f>
        <v>0.12984856998005342</v>
      </c>
      <c r="AG401" s="42">
        <f t="shared" ref="AG401:AG411" si="230">((AE401-AF401)/AE401)^2</f>
        <v>4.9768879196370928E-4</v>
      </c>
      <c r="AH401" s="5"/>
      <c r="AI401"/>
      <c r="AJ401"/>
      <c r="AK401" s="30"/>
      <c r="AL401"/>
      <c r="AM401" s="5"/>
      <c r="AN401" s="5"/>
      <c r="AP401"/>
      <c r="BA401"/>
      <c r="BB401" s="5"/>
      <c r="BE401" s="48"/>
      <c r="BI401" s="48"/>
      <c r="BM401" s="48"/>
      <c r="BQ401" s="48"/>
    </row>
    <row r="402" spans="1:69" x14ac:dyDescent="0.25">
      <c r="A402" s="24">
        <v>27.49</v>
      </c>
      <c r="B402" s="7">
        <f t="shared" si="216"/>
        <v>4.3314917890035231E-10</v>
      </c>
      <c r="C402" s="16">
        <v>17.614640000000001</v>
      </c>
      <c r="D402" s="2">
        <f t="shared" si="217"/>
        <v>1.7614640000000001E-2</v>
      </c>
      <c r="E402" s="47">
        <f t="shared" si="223"/>
        <v>17.45481106663232</v>
      </c>
      <c r="F402" s="5">
        <f t="shared" si="224"/>
        <v>0.159828933367681</v>
      </c>
      <c r="G402" s="5">
        <f t="shared" si="225"/>
        <v>0.159828933367681</v>
      </c>
      <c r="H402" s="2">
        <f t="shared" si="226"/>
        <v>9.0736417756866441</v>
      </c>
      <c r="I402" s="5">
        <f t="shared" si="227"/>
        <v>9.0736417756866437E-3</v>
      </c>
      <c r="J402" s="5">
        <f t="shared" si="228"/>
        <v>9.0736417756866437E-3</v>
      </c>
      <c r="Y402" s="29"/>
      <c r="AB402" s="1">
        <v>1972</v>
      </c>
      <c r="AC402" s="1" t="s">
        <v>168</v>
      </c>
      <c r="AD402" s="2">
        <v>88.908900000000003</v>
      </c>
      <c r="AE402" s="7">
        <v>0.12116300000000001</v>
      </c>
      <c r="AF402" s="7">
        <f t="shared" si="229"/>
        <v>0.12246103718656687</v>
      </c>
      <c r="AG402" s="42">
        <f t="shared" si="230"/>
        <v>1.1477154633757021E-4</v>
      </c>
      <c r="AH402" s="5"/>
      <c r="AI402"/>
      <c r="AJ402"/>
      <c r="AK402" s="30"/>
      <c r="AL402"/>
      <c r="AM402" s="5"/>
      <c r="AN402" s="5"/>
      <c r="AP402"/>
      <c r="BA402"/>
      <c r="BB402" s="5"/>
      <c r="BE402" s="48"/>
      <c r="BI402" s="48"/>
      <c r="BM402" s="48"/>
      <c r="BQ402" s="48"/>
    </row>
    <row r="403" spans="1:69" x14ac:dyDescent="0.25">
      <c r="A403" s="24">
        <v>28.26</v>
      </c>
      <c r="B403" s="7">
        <f t="shared" si="216"/>
        <v>6.8199483079044154E-10</v>
      </c>
      <c r="C403" s="16">
        <v>17.949360000000002</v>
      </c>
      <c r="D403" s="2">
        <f t="shared" si="217"/>
        <v>1.7949360000000001E-2</v>
      </c>
      <c r="E403" s="47">
        <f t="shared" si="223"/>
        <v>17.89597500848198</v>
      </c>
      <c r="F403" s="5">
        <f t="shared" si="224"/>
        <v>5.3384991518022673E-2</v>
      </c>
      <c r="G403" s="5">
        <f t="shared" si="225"/>
        <v>5.3384991518022673E-2</v>
      </c>
      <c r="H403" s="2">
        <f t="shared" si="226"/>
        <v>2.9742002788970008</v>
      </c>
      <c r="I403" s="5">
        <f t="shared" si="227"/>
        <v>2.9742002788970007E-3</v>
      </c>
      <c r="J403" s="5">
        <f t="shared" si="228"/>
        <v>2.9742002788970007E-3</v>
      </c>
      <c r="Y403" s="29"/>
      <c r="AB403" s="1">
        <v>1972</v>
      </c>
      <c r="AC403" s="1" t="s">
        <v>168</v>
      </c>
      <c r="AD403" s="2">
        <v>88.208799999999997</v>
      </c>
      <c r="AE403" s="7">
        <v>0.110789</v>
      </c>
      <c r="AF403" s="7">
        <f t="shared" si="229"/>
        <v>0.11410347259088478</v>
      </c>
      <c r="AG403" s="42">
        <f t="shared" si="230"/>
        <v>8.9502585092033086E-4</v>
      </c>
      <c r="AH403" s="5"/>
      <c r="AI403"/>
      <c r="AJ403"/>
      <c r="AK403" s="30"/>
      <c r="AL403"/>
      <c r="AM403" s="5"/>
      <c r="AN403" s="5"/>
      <c r="AP403"/>
      <c r="BA403"/>
      <c r="BB403" s="5"/>
      <c r="BE403" s="48"/>
      <c r="BI403" s="48"/>
      <c r="BM403" s="48"/>
      <c r="BQ403" s="48"/>
    </row>
    <row r="404" spans="1:69" x14ac:dyDescent="0.25">
      <c r="A404" s="24">
        <v>28.54</v>
      </c>
      <c r="B404" s="7">
        <f t="shared" si="216"/>
        <v>8.0310916713152867E-10</v>
      </c>
      <c r="C404" s="16">
        <v>18.116720000000001</v>
      </c>
      <c r="D404" s="2">
        <f t="shared" si="217"/>
        <v>1.8116720000000003E-2</v>
      </c>
      <c r="E404" s="47">
        <f t="shared" si="223"/>
        <v>18.052163961045252</v>
      </c>
      <c r="F404" s="5">
        <f t="shared" si="224"/>
        <v>6.4556038954748374E-2</v>
      </c>
      <c r="G404" s="5">
        <f t="shared" si="225"/>
        <v>6.4556038954748374E-2</v>
      </c>
      <c r="H404" s="2">
        <f t="shared" si="226"/>
        <v>3.5633403262151409</v>
      </c>
      <c r="I404" s="5">
        <f t="shared" si="227"/>
        <v>3.5633403262151412E-3</v>
      </c>
      <c r="J404" s="5">
        <f t="shared" si="228"/>
        <v>3.5633403262151412E-3</v>
      </c>
      <c r="Y404" s="29"/>
      <c r="AB404" s="1">
        <v>1972</v>
      </c>
      <c r="AC404" s="1" t="s">
        <v>168</v>
      </c>
      <c r="AD404" s="2">
        <v>87.208699999999993</v>
      </c>
      <c r="AE404" s="7">
        <v>0.10028200000000001</v>
      </c>
      <c r="AF404" s="7">
        <f t="shared" si="229"/>
        <v>0.10268610278080217</v>
      </c>
      <c r="AG404" s="42">
        <f t="shared" si="230"/>
        <v>5.7472499863071348E-4</v>
      </c>
      <c r="AH404" s="5"/>
      <c r="AI404"/>
      <c r="AJ404"/>
      <c r="AK404" s="30"/>
      <c r="AL404"/>
      <c r="AM404" s="5"/>
      <c r="AN404" s="5"/>
      <c r="AP404"/>
      <c r="BA404"/>
      <c r="BB404" s="5"/>
      <c r="BE404" s="48"/>
      <c r="BI404" s="48"/>
      <c r="BM404" s="48"/>
      <c r="BQ404" s="48"/>
    </row>
    <row r="405" spans="1:69" x14ac:dyDescent="0.25">
      <c r="A405" s="24">
        <v>29.57</v>
      </c>
      <c r="B405" s="7">
        <f t="shared" si="216"/>
        <v>1.4546494641681536E-9</v>
      </c>
      <c r="C405" s="16">
        <v>18.6188</v>
      </c>
      <c r="D405" s="2">
        <f t="shared" si="217"/>
        <v>1.8618800000000001E-2</v>
      </c>
      <c r="E405" s="47">
        <f t="shared" si="223"/>
        <v>18.608095862110503</v>
      </c>
      <c r="F405" s="5">
        <f t="shared" si="224"/>
        <v>1.0704137889497645E-2</v>
      </c>
      <c r="G405" s="5">
        <f t="shared" si="225"/>
        <v>1.0704137889497645E-2</v>
      </c>
      <c r="H405" s="2">
        <f t="shared" si="226"/>
        <v>0.57491019235920915</v>
      </c>
      <c r="I405" s="5">
        <f t="shared" si="227"/>
        <v>5.7491019235920916E-4</v>
      </c>
      <c r="J405" s="5">
        <f t="shared" si="228"/>
        <v>5.7491019235920916E-4</v>
      </c>
      <c r="Y405" s="29"/>
      <c r="AB405" s="1">
        <v>1972</v>
      </c>
      <c r="AC405" s="1" t="s">
        <v>168</v>
      </c>
      <c r="AD405" s="2">
        <v>86.108599999999996</v>
      </c>
      <c r="AE405" s="7">
        <v>8.93095E-2</v>
      </c>
      <c r="AF405" s="7">
        <f t="shared" si="229"/>
        <v>9.0881450502193289E-2</v>
      </c>
      <c r="AG405" s="42">
        <f t="shared" si="230"/>
        <v>3.0980071634810404E-4</v>
      </c>
      <c r="AH405" s="5"/>
      <c r="AI405"/>
      <c r="AJ405"/>
      <c r="AK405" s="30"/>
      <c r="AL405"/>
      <c r="AM405" s="5"/>
      <c r="AN405" s="5"/>
      <c r="AP405"/>
      <c r="BA405"/>
      <c r="BB405" s="5"/>
      <c r="BE405" s="48"/>
      <c r="BI405" s="48"/>
      <c r="BM405" s="48"/>
      <c r="BQ405" s="48"/>
    </row>
    <row r="406" spans="1:69" x14ac:dyDescent="0.25">
      <c r="A406" s="24">
        <v>30.56</v>
      </c>
      <c r="B406" s="7">
        <f t="shared" si="216"/>
        <v>2.5471533865809824E-9</v>
      </c>
      <c r="C406" s="16">
        <v>19.079039999999999</v>
      </c>
      <c r="D406" s="2">
        <f t="shared" si="217"/>
        <v>1.9079039999999999E-2</v>
      </c>
      <c r="E406" s="47">
        <f t="shared" si="223"/>
        <v>19.116158351910546</v>
      </c>
      <c r="F406" s="5">
        <f t="shared" si="224"/>
        <v>-3.7118351910546465E-2</v>
      </c>
      <c r="G406" s="5">
        <f t="shared" si="225"/>
        <v>3.7118351910546465E-2</v>
      </c>
      <c r="H406" s="2">
        <f t="shared" si="226"/>
        <v>-1.9455041716221817</v>
      </c>
      <c r="I406" s="5">
        <f t="shared" si="227"/>
        <v>-1.9455041716221816E-3</v>
      </c>
      <c r="J406" s="5">
        <f t="shared" si="228"/>
        <v>1.9455041716221816E-3</v>
      </c>
      <c r="Y406" s="29"/>
      <c r="AB406" s="1">
        <v>1972</v>
      </c>
      <c r="AC406" s="1" t="s">
        <v>168</v>
      </c>
      <c r="AD406" s="2">
        <v>84.708399999999997</v>
      </c>
      <c r="AE406" s="7">
        <v>7.5810000000000002E-2</v>
      </c>
      <c r="AF406" s="7">
        <f t="shared" si="229"/>
        <v>7.706196398455338E-2</v>
      </c>
      <c r="AG406" s="42">
        <f t="shared" si="230"/>
        <v>2.7272859677828675E-4</v>
      </c>
      <c r="AH406" s="5"/>
      <c r="AI406"/>
      <c r="AJ406"/>
      <c r="AK406" s="30"/>
      <c r="AL406"/>
      <c r="AM406" s="5"/>
      <c r="AN406" s="5"/>
      <c r="AP406"/>
      <c r="BA406"/>
      <c r="BB406" s="5"/>
      <c r="BE406" s="48"/>
      <c r="BI406" s="48"/>
      <c r="BM406" s="48"/>
      <c r="BQ406" s="48"/>
    </row>
    <row r="407" spans="1:69" x14ac:dyDescent="0.25">
      <c r="A407" s="24">
        <v>31.51</v>
      </c>
      <c r="B407" s="7">
        <f t="shared" si="216"/>
        <v>4.3177428999525812E-9</v>
      </c>
      <c r="C407" s="16">
        <v>19.41376</v>
      </c>
      <c r="D407" s="2">
        <f t="shared" si="217"/>
        <v>1.9413759999999999E-2</v>
      </c>
      <c r="E407" s="47">
        <f t="shared" si="223"/>
        <v>19.581008674897138</v>
      </c>
      <c r="F407" s="5">
        <f t="shared" si="224"/>
        <v>-0.16724867489713802</v>
      </c>
      <c r="G407" s="5">
        <f t="shared" si="225"/>
        <v>0.16724867489713802</v>
      </c>
      <c r="H407" s="2">
        <f t="shared" si="226"/>
        <v>-8.6149553150516969</v>
      </c>
      <c r="I407" s="5">
        <f t="shared" si="227"/>
        <v>-8.6149553150516953E-3</v>
      </c>
      <c r="J407" s="5">
        <f t="shared" si="228"/>
        <v>8.6149553150516953E-3</v>
      </c>
      <c r="Y407" s="29"/>
      <c r="AB407" s="1">
        <v>1972</v>
      </c>
      <c r="AC407" s="1" t="s">
        <v>168</v>
      </c>
      <c r="AD407" s="2">
        <v>84.308400000000006</v>
      </c>
      <c r="AE407" s="7">
        <v>7.275100000000001E-2</v>
      </c>
      <c r="AF407" s="7">
        <f t="shared" si="229"/>
        <v>7.3368888107405522E-2</v>
      </c>
      <c r="AG407" s="42">
        <f t="shared" si="230"/>
        <v>7.2134286116111283E-5</v>
      </c>
      <c r="AH407" s="5"/>
      <c r="AI407"/>
      <c r="AJ407"/>
      <c r="AK407" s="30"/>
      <c r="AL407"/>
      <c r="AM407" s="5"/>
      <c r="AN407" s="5"/>
      <c r="AP407"/>
      <c r="BA407"/>
      <c r="BB407" s="5"/>
      <c r="BE407" s="48"/>
      <c r="BI407" s="48"/>
      <c r="BM407" s="48"/>
      <c r="BQ407" s="48"/>
    </row>
    <row r="408" spans="1:69" x14ac:dyDescent="0.25">
      <c r="A408" s="24">
        <v>32.4</v>
      </c>
      <c r="B408" s="7">
        <f t="shared" si="216"/>
        <v>7.0181811913455536E-9</v>
      </c>
      <c r="C408" s="16">
        <v>19.748480000000001</v>
      </c>
      <c r="D408" s="2">
        <f t="shared" si="217"/>
        <v>1.9748480000000002E-2</v>
      </c>
      <c r="E408" s="47">
        <f t="shared" si="223"/>
        <v>19.997599567016824</v>
      </c>
      <c r="F408" s="5">
        <f t="shared" si="224"/>
        <v>-0.24911956701682314</v>
      </c>
      <c r="G408" s="5">
        <f t="shared" si="225"/>
        <v>0.24911956701682314</v>
      </c>
      <c r="H408" s="2">
        <f t="shared" si="226"/>
        <v>-12.61461980956626</v>
      </c>
      <c r="I408" s="5">
        <f t="shared" si="227"/>
        <v>-1.2614619809566262E-2</v>
      </c>
      <c r="J408" s="5">
        <f t="shared" si="228"/>
        <v>1.2614619809566262E-2</v>
      </c>
      <c r="Y408" s="29"/>
      <c r="AB408" s="1">
        <v>1972</v>
      </c>
      <c r="AC408" s="1" t="s">
        <v>168</v>
      </c>
      <c r="AD408" s="2">
        <v>83.308300000000003</v>
      </c>
      <c r="AE408" s="7">
        <v>6.4172499999999993E-2</v>
      </c>
      <c r="AF408" s="7">
        <f t="shared" si="229"/>
        <v>6.4636777616551053E-2</v>
      </c>
      <c r="AG408" s="42">
        <f t="shared" si="230"/>
        <v>5.2342875248331949E-5</v>
      </c>
      <c r="AH408" s="5"/>
      <c r="AI408"/>
      <c r="AJ408"/>
      <c r="AK408" s="30"/>
      <c r="AL408"/>
      <c r="AM408" s="5"/>
      <c r="AN408" s="5"/>
      <c r="AP408"/>
      <c r="BA408"/>
      <c r="BB408" s="5"/>
      <c r="BE408" s="48"/>
      <c r="BI408" s="48"/>
      <c r="BM408" s="48"/>
      <c r="BQ408" s="48"/>
    </row>
    <row r="409" spans="1:69" x14ac:dyDescent="0.25">
      <c r="A409" s="24">
        <v>33.26</v>
      </c>
      <c r="B409" s="7">
        <f t="shared" si="216"/>
        <v>1.1134099673692761E-8</v>
      </c>
      <c r="C409" s="16">
        <v>20.083200000000001</v>
      </c>
      <c r="D409" s="2">
        <f t="shared" si="217"/>
        <v>2.0083200000000002E-2</v>
      </c>
      <c r="E409" s="47">
        <f t="shared" si="223"/>
        <v>20.383835380307239</v>
      </c>
      <c r="F409" s="5">
        <f t="shared" si="224"/>
        <v>-0.30063538030723791</v>
      </c>
      <c r="G409" s="5">
        <f t="shared" si="225"/>
        <v>0.30063538030723791</v>
      </c>
      <c r="H409" s="2">
        <f t="shared" si="226"/>
        <v>-14.969495912366449</v>
      </c>
      <c r="I409" s="5">
        <f t="shared" si="227"/>
        <v>-1.4969495912366449E-2</v>
      </c>
      <c r="J409" s="5">
        <f t="shared" si="228"/>
        <v>1.4969495912366449E-2</v>
      </c>
      <c r="Y409" s="29"/>
      <c r="AB409" s="1">
        <v>1972</v>
      </c>
      <c r="AC409" s="1" t="s">
        <v>168</v>
      </c>
      <c r="AD409" s="2">
        <v>82.508200000000002</v>
      </c>
      <c r="AE409" s="7">
        <v>5.7589000000000008E-2</v>
      </c>
      <c r="AF409" s="7">
        <f t="shared" si="229"/>
        <v>5.8166878780037845E-2</v>
      </c>
      <c r="AG409" s="42">
        <f t="shared" si="230"/>
        <v>1.0069187312401276E-4</v>
      </c>
      <c r="AH409" s="5"/>
      <c r="AI409"/>
      <c r="AJ409"/>
      <c r="AK409" s="30"/>
      <c r="AL409"/>
      <c r="AM409" s="5"/>
      <c r="AN409" s="5"/>
      <c r="AP409"/>
      <c r="BA409"/>
      <c r="BB409" s="5"/>
      <c r="BE409" s="48"/>
      <c r="BI409" s="48"/>
      <c r="BM409" s="48"/>
      <c r="BQ409" s="48"/>
    </row>
    <row r="410" spans="1:69" x14ac:dyDescent="0.25">
      <c r="A410" s="24">
        <v>34.07</v>
      </c>
      <c r="B410" s="7">
        <f t="shared" si="216"/>
        <v>1.7075640504880137E-8</v>
      </c>
      <c r="C410" s="16">
        <v>20.417919999999999</v>
      </c>
      <c r="D410" s="2">
        <f t="shared" si="217"/>
        <v>2.0417919999999999E-2</v>
      </c>
      <c r="E410" s="47">
        <f t="shared" si="223"/>
        <v>20.733816047742611</v>
      </c>
      <c r="F410" s="5">
        <f t="shared" si="224"/>
        <v>-0.31589604774261204</v>
      </c>
      <c r="G410" s="5">
        <f t="shared" si="225"/>
        <v>0.31589604774261204</v>
      </c>
      <c r="H410" s="2">
        <f t="shared" si="226"/>
        <v>-15.471509720021043</v>
      </c>
      <c r="I410" s="5">
        <f t="shared" si="227"/>
        <v>-1.5471509720021044E-2</v>
      </c>
      <c r="J410" s="5">
        <f t="shared" si="228"/>
        <v>1.5471509720021044E-2</v>
      </c>
      <c r="Y410" s="29"/>
      <c r="AB410" s="1">
        <v>1972</v>
      </c>
      <c r="AC410" s="1" t="s">
        <v>168</v>
      </c>
      <c r="AD410" s="2">
        <v>81.708100000000002</v>
      </c>
      <c r="AE410" s="7">
        <v>5.1205000000000007E-2</v>
      </c>
      <c r="AF410" s="7">
        <f t="shared" si="229"/>
        <v>5.2151825240788992E-2</v>
      </c>
      <c r="AG410" s="42">
        <f t="shared" si="230"/>
        <v>3.4191244845340678E-4</v>
      </c>
      <c r="AH410" s="5"/>
      <c r="AP410"/>
      <c r="BA410"/>
      <c r="BB410" s="5"/>
      <c r="BE410" s="48"/>
      <c r="BI410" s="48"/>
      <c r="BM410" s="48"/>
      <c r="BQ410" s="48"/>
    </row>
    <row r="411" spans="1:69" x14ac:dyDescent="0.25">
      <c r="A411" s="15"/>
      <c r="B411" s="5"/>
      <c r="C411" s="16"/>
      <c r="D411" s="5"/>
      <c r="E411" s="47"/>
      <c r="F411" s="2"/>
      <c r="G411" s="2"/>
      <c r="H411" s="2"/>
      <c r="I411" s="54">
        <f>AVERAGE(J385:J410)</f>
        <v>1.8957707545970977E-2</v>
      </c>
      <c r="J411" s="46" t="s">
        <v>128</v>
      </c>
      <c r="Y411" s="29"/>
      <c r="AB411" s="1">
        <v>1972</v>
      </c>
      <c r="AC411" s="1" t="s">
        <v>168</v>
      </c>
      <c r="AD411" s="2">
        <v>80.808000000000007</v>
      </c>
      <c r="AE411" s="7">
        <v>4.4821000000000007E-2</v>
      </c>
      <c r="AF411" s="7">
        <f t="shared" si="229"/>
        <v>4.5919475691006115E-2</v>
      </c>
      <c r="AG411" s="42">
        <f t="shared" si="230"/>
        <v>6.0064493250853144E-4</v>
      </c>
      <c r="AH411" s="5"/>
      <c r="AP411"/>
      <c r="BA411"/>
      <c r="BB411" s="5"/>
      <c r="BE411" s="48"/>
      <c r="BI411" s="48"/>
      <c r="BM411" s="48"/>
      <c r="BQ411" s="48"/>
    </row>
    <row r="412" spans="1:69" x14ac:dyDescent="0.25">
      <c r="A412" s="15"/>
      <c r="B412" s="5"/>
      <c r="C412" s="16"/>
      <c r="D412" s="5"/>
      <c r="E412" s="47"/>
      <c r="F412" s="2"/>
      <c r="G412" s="2"/>
      <c r="H412" s="2"/>
      <c r="I412" s="54">
        <f>AVERAGE(I385:I410)</f>
        <v>1.483339332069193E-2</v>
      </c>
      <c r="J412" s="46" t="s">
        <v>129</v>
      </c>
      <c r="Y412" s="29"/>
      <c r="AH412" s="5"/>
      <c r="AP412"/>
      <c r="BA412"/>
      <c r="BB412" s="5"/>
      <c r="BE412" s="48"/>
      <c r="BI412" s="48"/>
      <c r="BM412" s="48"/>
      <c r="BQ412" s="48"/>
    </row>
    <row r="413" spans="1:69" x14ac:dyDescent="0.25">
      <c r="A413" s="15"/>
      <c r="B413" s="5"/>
      <c r="C413" s="16"/>
      <c r="D413" s="5"/>
      <c r="E413" s="47"/>
      <c r="F413" s="2"/>
      <c r="G413" s="2"/>
      <c r="H413" s="2"/>
      <c r="I413" s="35">
        <f>SUMSQ(H385:H410)/COUNT(H385:H410)</f>
        <v>523.68780750513508</v>
      </c>
      <c r="J413" s="46" t="s">
        <v>131</v>
      </c>
      <c r="K413" s="6"/>
      <c r="Y413" s="29"/>
      <c r="AH413" s="5"/>
      <c r="AP413"/>
      <c r="BA413"/>
      <c r="BB413" s="5"/>
      <c r="BE413" s="48"/>
      <c r="BI413" s="48"/>
      <c r="BM413" s="48"/>
      <c r="BQ413" s="48"/>
    </row>
    <row r="414" spans="1:69" x14ac:dyDescent="0.25">
      <c r="E414" s="47"/>
      <c r="K414" s="6"/>
      <c r="X414" s="33"/>
      <c r="Y414" s="29"/>
      <c r="AH414" s="5"/>
      <c r="AI414"/>
      <c r="AJ414"/>
      <c r="AK414" s="30"/>
      <c r="AL414"/>
      <c r="AP414"/>
      <c r="BA414"/>
      <c r="BB414" s="5"/>
      <c r="BE414" s="48"/>
      <c r="BI414" s="48"/>
      <c r="BM414" s="48"/>
      <c r="BQ414" s="48"/>
    </row>
    <row r="415" spans="1:69" x14ac:dyDescent="0.25">
      <c r="A415" s="59" t="s">
        <v>169</v>
      </c>
      <c r="B415" s="7"/>
      <c r="C415" s="59"/>
      <c r="D415" s="7"/>
      <c r="E415" s="7"/>
      <c r="F415" s="7"/>
      <c r="G415" s="7"/>
      <c r="H415" s="7"/>
      <c r="I415" s="7"/>
      <c r="J415" s="7"/>
      <c r="K415" s="7" t="s">
        <v>170</v>
      </c>
      <c r="L415" s="7"/>
      <c r="M415" s="7"/>
      <c r="N415" s="7"/>
      <c r="O415" s="7"/>
      <c r="AH415" s="5"/>
      <c r="AI415"/>
      <c r="AJ415"/>
      <c r="AK415" s="30"/>
      <c r="AL415"/>
      <c r="AP415"/>
      <c r="BA415"/>
      <c r="BB415" s="5"/>
      <c r="BE415" s="48"/>
      <c r="BI415" s="48"/>
      <c r="BM415" s="48"/>
      <c r="BQ415" s="48"/>
    </row>
    <row r="416" spans="1:69" ht="15.75" x14ac:dyDescent="0.25">
      <c r="A416" s="60" t="s">
        <v>150</v>
      </c>
      <c r="B416" s="7"/>
      <c r="C416" s="7" t="s">
        <v>171</v>
      </c>
      <c r="D416" s="7"/>
      <c r="E416" s="7" t="s">
        <v>172</v>
      </c>
      <c r="F416" s="7"/>
      <c r="G416" s="7"/>
      <c r="H416" s="7"/>
      <c r="I416" s="7"/>
      <c r="J416" s="7"/>
      <c r="K416" s="7" t="s">
        <v>18</v>
      </c>
      <c r="L416" s="7" t="s">
        <v>170</v>
      </c>
      <c r="M416" s="7" t="s">
        <v>173</v>
      </c>
      <c r="N416" s="7" t="s">
        <v>174</v>
      </c>
      <c r="O416" s="7">
        <v>0.25</v>
      </c>
      <c r="AH416" s="5"/>
      <c r="AI416"/>
      <c r="AJ416"/>
      <c r="AK416" s="30"/>
      <c r="AL416"/>
      <c r="AP416"/>
      <c r="BA416"/>
      <c r="BB416" s="5"/>
      <c r="BE416" s="48"/>
      <c r="BI416" s="48"/>
      <c r="BM416" s="48"/>
      <c r="BQ416" s="48"/>
    </row>
    <row r="417" spans="1:69" x14ac:dyDescent="0.25">
      <c r="A417" s="7" t="s">
        <v>117</v>
      </c>
      <c r="B417" s="7" t="s">
        <v>40</v>
      </c>
      <c r="C417" s="7" t="s">
        <v>118</v>
      </c>
      <c r="D417" s="61" t="s">
        <v>119</v>
      </c>
      <c r="E417" s="7" t="s">
        <v>120</v>
      </c>
      <c r="F417" s="61" t="s">
        <v>121</v>
      </c>
      <c r="G417" s="61" t="s">
        <v>122</v>
      </c>
      <c r="H417" s="61" t="s">
        <v>123</v>
      </c>
      <c r="I417" s="61" t="s">
        <v>175</v>
      </c>
      <c r="J417" s="61" t="s">
        <v>176</v>
      </c>
      <c r="K417" s="7" t="s">
        <v>177</v>
      </c>
      <c r="L417" s="7" t="s">
        <v>178</v>
      </c>
      <c r="M417" s="7" t="s">
        <v>178</v>
      </c>
      <c r="N417" s="61" t="s">
        <v>179</v>
      </c>
      <c r="O417" s="61" t="s">
        <v>175</v>
      </c>
      <c r="AH417" s="5"/>
      <c r="AI417"/>
      <c r="AJ417"/>
      <c r="AK417" s="30"/>
      <c r="AL417"/>
      <c r="AP417"/>
      <c r="BA417"/>
      <c r="BB417" s="5"/>
      <c r="BE417" s="48"/>
      <c r="BI417" s="48"/>
      <c r="BM417" s="48"/>
      <c r="BQ417" s="48"/>
    </row>
    <row r="418" spans="1:69" x14ac:dyDescent="0.25">
      <c r="A418" s="7">
        <v>74.660300000000007</v>
      </c>
      <c r="B418" s="7">
        <v>1.7045299999999999E-2</v>
      </c>
      <c r="C418" s="36">
        <v>-2573.6645451300001</v>
      </c>
      <c r="D418" s="7">
        <f>SQRT((0.00004*K418)^2+(0.003*(L418-M418))^2)</f>
        <v>1.4782284226611828</v>
      </c>
      <c r="E418" s="7">
        <f>Props(A418,B418,12,$B$7:$B$36)</f>
        <v>-1214.426858258196</v>
      </c>
      <c r="F418" s="7">
        <f>(C418-E418)+($B$47-A418*$B$46)</f>
        <v>12932.216933342526</v>
      </c>
      <c r="G418" s="7">
        <f t="shared" ref="G418" si="231">ABS(F418)</f>
        <v>12932.216933342526</v>
      </c>
      <c r="H418" s="7">
        <f>F418/D418</f>
        <v>8748.4564192462785</v>
      </c>
      <c r="I418" s="7">
        <f>(F418/K418)/B418</f>
        <v>21.018282376421162</v>
      </c>
      <c r="J418" s="7">
        <f>ABS(I418)</f>
        <v>21.018282376421162</v>
      </c>
      <c r="K418" s="36">
        <v>36097</v>
      </c>
      <c r="L418" s="36">
        <v>140.63</v>
      </c>
      <c r="M418" s="7">
        <f>Props(A418,B418,9,$B$7:$B$36)</f>
        <v>35.026014825108291</v>
      </c>
      <c r="N418" s="7">
        <f>1000000*F418/K418</f>
        <v>358262.92859081156</v>
      </c>
      <c r="O418" s="7">
        <f t="shared" ref="O418:O456" si="232">SIGN(I418)*MIN($O$416,ABS(I418))</f>
        <v>0.25</v>
      </c>
      <c r="AH418" s="5"/>
      <c r="AI418"/>
      <c r="AJ418"/>
      <c r="AK418" s="30"/>
      <c r="AL418"/>
      <c r="AP418"/>
      <c r="BA418"/>
      <c r="BB418" s="5"/>
      <c r="BE418" s="48"/>
      <c r="BI418" s="48"/>
      <c r="BM418" s="48"/>
      <c r="BQ418" s="48"/>
    </row>
    <row r="419" spans="1:69" x14ac:dyDescent="0.25">
      <c r="A419" s="7">
        <v>74.922300000000007</v>
      </c>
      <c r="B419" s="7">
        <v>1.7823899999999997E-2</v>
      </c>
      <c r="C419" s="36">
        <v>-2560.8244464200002</v>
      </c>
      <c r="D419" s="7">
        <f t="shared" ref="D419:D456" si="233">SQRT((0.00004*K419)^2+(0.003*(L419-M419))^2)</f>
        <v>1.4207329249095142</v>
      </c>
      <c r="E419" s="7">
        <f t="shared" ref="E419:E456" si="234">Props(A419,B419,12,$B$7:$B$36)</f>
        <v>-1223.5992328135414</v>
      </c>
      <c r="F419" s="7">
        <f>(C419-E419)+($B$47-A419*$B$46)</f>
        <v>12954.229406607872</v>
      </c>
      <c r="G419" s="7">
        <f t="shared" ref="G419:G456" si="235">ABS(F419)</f>
        <v>12954.229406607872</v>
      </c>
      <c r="H419" s="7">
        <f t="shared" ref="H419:H456" si="236">F419/D419</f>
        <v>9117.9905663359787</v>
      </c>
      <c r="I419" s="7">
        <f>(F419/K419)/B419</f>
        <v>20.98668357061095</v>
      </c>
      <c r="J419" s="7">
        <f t="shared" ref="J419:J456" si="237">ABS(I419)</f>
        <v>20.98668357061095</v>
      </c>
      <c r="K419" s="36">
        <v>34631</v>
      </c>
      <c r="L419" s="36">
        <v>140.33000000000001</v>
      </c>
      <c r="M419" s="7">
        <f t="shared" ref="M419:M456" si="238">Props(A419,B419,9,$B$7:$B$36)</f>
        <v>35.135900924928684</v>
      </c>
      <c r="N419" s="7">
        <f t="shared" ref="N419:N456" si="239">1000000*F419/K419</f>
        <v>374064.54929421248</v>
      </c>
      <c r="O419" s="7">
        <f>SIGN(I419)*MIN($O$416,ABS(I419))</f>
        <v>0.25</v>
      </c>
      <c r="AH419" s="5"/>
      <c r="AI419"/>
      <c r="AJ419"/>
      <c r="AK419" s="30"/>
      <c r="AL419"/>
      <c r="AP419"/>
      <c r="BA419"/>
      <c r="BB419" s="5"/>
      <c r="BE419" s="48"/>
      <c r="BI419" s="48"/>
      <c r="BM419" s="48"/>
      <c r="BQ419" s="48"/>
    </row>
    <row r="420" spans="1:69" x14ac:dyDescent="0.25">
      <c r="A420" s="7">
        <v>75.131299999999996</v>
      </c>
      <c r="B420" s="7">
        <v>1.8470500000000001E-2</v>
      </c>
      <c r="C420" s="36">
        <v>-2550.09783634</v>
      </c>
      <c r="D420" s="7">
        <f t="shared" si="233"/>
        <v>1.376544839306785</v>
      </c>
      <c r="E420" s="7">
        <f t="shared" si="234"/>
        <v>-1230.9361331963594</v>
      </c>
      <c r="F420" s="7">
        <f>(C420-E420)+($B$47-A420*$B$46)</f>
        <v>12972.29291707069</v>
      </c>
      <c r="G420" s="7">
        <f t="shared" si="235"/>
        <v>12972.29291707069</v>
      </c>
      <c r="H420" s="7">
        <f t="shared" si="236"/>
        <v>9423.8070178690396</v>
      </c>
      <c r="I420" s="7">
        <f>(F420/K420)/B420</f>
        <v>20.96304647664606</v>
      </c>
      <c r="J420" s="7">
        <f t="shared" si="237"/>
        <v>20.96304647664606</v>
      </c>
      <c r="K420" s="36">
        <v>33503</v>
      </c>
      <c r="L420" s="36">
        <v>140.08000000000001</v>
      </c>
      <c r="M420" s="7">
        <f t="shared" si="238"/>
        <v>35.223441776586036</v>
      </c>
      <c r="N420" s="7">
        <f t="shared" si="239"/>
        <v>387197.94994689105</v>
      </c>
      <c r="O420" s="7">
        <f t="shared" si="232"/>
        <v>0.25</v>
      </c>
      <c r="AH420" s="5"/>
      <c r="AI420"/>
      <c r="AJ420"/>
      <c r="AK420" s="30"/>
      <c r="AL420"/>
      <c r="AP420"/>
      <c r="BA420"/>
      <c r="BB420" s="5"/>
      <c r="BE420" s="48"/>
      <c r="BI420" s="48"/>
      <c r="BM420" s="48"/>
      <c r="BQ420" s="48"/>
    </row>
    <row r="421" spans="1:69" x14ac:dyDescent="0.25">
      <c r="A421" s="7">
        <v>75.394300000000001</v>
      </c>
      <c r="B421" s="7">
        <v>1.9307700000000001E-2</v>
      </c>
      <c r="C421" s="36">
        <v>-2536.8251534000001</v>
      </c>
      <c r="D421" s="7">
        <f t="shared" si="233"/>
        <v>1.3237006801238904</v>
      </c>
      <c r="E421" s="7">
        <f t="shared" si="234"/>
        <v>-1240.1940932582449</v>
      </c>
      <c r="F421" s="7">
        <f t="shared" ref="F421:F456" si="240">(C421-E421)+($B$47-A421*$B$46)</f>
        <v>12994.823560072575</v>
      </c>
      <c r="G421" s="7">
        <f t="shared" si="235"/>
        <v>12994.823560072575</v>
      </c>
      <c r="H421" s="7">
        <f t="shared" si="236"/>
        <v>9817.0407821021417</v>
      </c>
      <c r="I421" s="7">
        <f>(F421/K421)/B421</f>
        <v>20.933018235233146</v>
      </c>
      <c r="J421" s="7">
        <f t="shared" si="237"/>
        <v>20.933018235233146</v>
      </c>
      <c r="K421" s="36">
        <v>32152</v>
      </c>
      <c r="L421" s="36">
        <v>139.78</v>
      </c>
      <c r="M421" s="7">
        <f t="shared" si="238"/>
        <v>35.33345643693049</v>
      </c>
      <c r="N421" s="7">
        <f t="shared" si="239"/>
        <v>404168.43618041102</v>
      </c>
      <c r="O421" s="7">
        <f t="shared" si="232"/>
        <v>0.25</v>
      </c>
      <c r="AH421" s="5"/>
      <c r="AI421"/>
      <c r="AJ421"/>
      <c r="AK421" s="30"/>
      <c r="AL421"/>
      <c r="AP421"/>
      <c r="BA421"/>
      <c r="BB421" s="5"/>
      <c r="BE421" s="48"/>
      <c r="BI421" s="48"/>
      <c r="BM421" s="48"/>
      <c r="BQ421" s="48"/>
    </row>
    <row r="422" spans="1:69" x14ac:dyDescent="0.25">
      <c r="A422" s="7">
        <v>75.638400000000004</v>
      </c>
      <c r="B422" s="7">
        <v>2.0116999999999999E-2</v>
      </c>
      <c r="C422" s="36">
        <v>-2524.4688696600001</v>
      </c>
      <c r="D422" s="7">
        <f t="shared" si="233"/>
        <v>1.2766796202436661</v>
      </c>
      <c r="E422" s="7">
        <f t="shared" si="234"/>
        <v>-1248.8118286256804</v>
      </c>
      <c r="F422" s="7">
        <f t="shared" si="240"/>
        <v>13015.797579180011</v>
      </c>
      <c r="G422" s="7">
        <f t="shared" si="235"/>
        <v>13015.797579180011</v>
      </c>
      <c r="H422" s="7">
        <f t="shared" si="236"/>
        <v>10195.038263942699</v>
      </c>
      <c r="I422" s="7">
        <f t="shared" ref="I422:I456" si="241">(F422/K422)/B422</f>
        <v>20.90619427078618</v>
      </c>
      <c r="J422" s="7">
        <f t="shared" si="237"/>
        <v>20.90619427078618</v>
      </c>
      <c r="K422" s="36">
        <v>30948</v>
      </c>
      <c r="L422" s="36">
        <v>139.5</v>
      </c>
      <c r="M422" s="7">
        <f t="shared" si="238"/>
        <v>35.435422642417066</v>
      </c>
      <c r="N422" s="7">
        <f t="shared" si="239"/>
        <v>420569.91014540556</v>
      </c>
      <c r="O422" s="7">
        <f t="shared" si="232"/>
        <v>0.25</v>
      </c>
      <c r="AH422" s="5"/>
      <c r="AI422"/>
      <c r="AJ422"/>
      <c r="AK422" s="30"/>
      <c r="AL422"/>
      <c r="AP422"/>
      <c r="BA422"/>
      <c r="BB422" s="5"/>
      <c r="BE422" s="48"/>
      <c r="BI422" s="48"/>
      <c r="BM422" s="48"/>
      <c r="BQ422" s="48"/>
    </row>
    <row r="423" spans="1:69" x14ac:dyDescent="0.25">
      <c r="A423" s="7">
        <v>75.892399999999995</v>
      </c>
      <c r="B423" s="7">
        <v>2.0986299999999999E-2</v>
      </c>
      <c r="C423" s="36">
        <v>-2511.7317795399999</v>
      </c>
      <c r="D423" s="7">
        <f t="shared" si="233"/>
        <v>1.2302091536881092</v>
      </c>
      <c r="E423" s="7">
        <f t="shared" si="234"/>
        <v>-1257.8048131230282</v>
      </c>
      <c r="F423" s="7">
        <f t="shared" si="240"/>
        <v>13037.527653797359</v>
      </c>
      <c r="G423" s="7">
        <f t="shared" si="235"/>
        <v>13037.527653797359</v>
      </c>
      <c r="H423" s="7">
        <f t="shared" si="236"/>
        <v>10597.813887753528</v>
      </c>
      <c r="I423" s="7">
        <f t="shared" si="241"/>
        <v>20.877803981767126</v>
      </c>
      <c r="J423" s="7">
        <f t="shared" si="237"/>
        <v>20.877803981767126</v>
      </c>
      <c r="K423" s="36">
        <v>29756</v>
      </c>
      <c r="L423" s="36">
        <v>139.22</v>
      </c>
      <c r="M423" s="7">
        <f t="shared" si="238"/>
        <v>35.541381065218161</v>
      </c>
      <c r="N423" s="7">
        <f t="shared" si="239"/>
        <v>438147.85770255944</v>
      </c>
      <c r="O423" s="7">
        <f t="shared" si="232"/>
        <v>0.25</v>
      </c>
      <c r="AH423" s="5"/>
      <c r="AI423"/>
      <c r="AJ423"/>
      <c r="AK423" s="30"/>
      <c r="AL423"/>
      <c r="AP423"/>
      <c r="BA423"/>
      <c r="BB423" s="5"/>
      <c r="BE423" s="48"/>
      <c r="BI423" s="48"/>
      <c r="BM423" s="48"/>
      <c r="BQ423" s="48"/>
    </row>
    <row r="424" spans="1:69" x14ac:dyDescent="0.25">
      <c r="A424" s="7">
        <v>76.157399999999996</v>
      </c>
      <c r="B424" s="7">
        <v>2.19262E-2</v>
      </c>
      <c r="C424" s="36">
        <v>-2498.5033302500001</v>
      </c>
      <c r="D424" s="7">
        <f t="shared" si="233"/>
        <v>1.1840484691351849</v>
      </c>
      <c r="E424" s="7">
        <f t="shared" si="234"/>
        <v>-1267.2151145806645</v>
      </c>
      <c r="F424" s="7">
        <f t="shared" si="240"/>
        <v>13060.166404544994</v>
      </c>
      <c r="G424" s="7">
        <f t="shared" si="235"/>
        <v>13060.166404544994</v>
      </c>
      <c r="H424" s="7">
        <f t="shared" si="236"/>
        <v>11030.094413351158</v>
      </c>
      <c r="I424" s="7">
        <f t="shared" si="241"/>
        <v>20.848513677386162</v>
      </c>
      <c r="J424" s="7">
        <f t="shared" si="237"/>
        <v>20.848513677386162</v>
      </c>
      <c r="K424" s="36">
        <v>28570</v>
      </c>
      <c r="L424" s="36">
        <v>138.91999999999999</v>
      </c>
      <c r="M424" s="7">
        <f t="shared" si="238"/>
        <v>35.651774672095002</v>
      </c>
      <c r="N424" s="7">
        <f t="shared" si="239"/>
        <v>457128.68059310445</v>
      </c>
      <c r="O424" s="7">
        <f t="shared" si="232"/>
        <v>0.25</v>
      </c>
      <c r="AH424" s="5"/>
      <c r="AI424"/>
      <c r="AJ424"/>
      <c r="AK424" s="30"/>
      <c r="AL424"/>
      <c r="AP424"/>
      <c r="BA424"/>
      <c r="BB424" s="5"/>
      <c r="BE424" s="48"/>
      <c r="BI424" s="48"/>
      <c r="BM424" s="48"/>
      <c r="BQ424" s="48"/>
    </row>
    <row r="425" spans="1:69" x14ac:dyDescent="0.25">
      <c r="A425" s="7">
        <v>76.390500000000003</v>
      </c>
      <c r="B425" s="7">
        <v>2.27821E-2</v>
      </c>
      <c r="C425" s="36">
        <v>-2487.0985596199998</v>
      </c>
      <c r="D425" s="7">
        <f t="shared" si="233"/>
        <v>1.145277616914119</v>
      </c>
      <c r="E425" s="7">
        <f t="shared" si="234"/>
        <v>-1275.516080640469</v>
      </c>
      <c r="F425" s="7">
        <f t="shared" si="240"/>
        <v>13079.872141234799</v>
      </c>
      <c r="G425" s="7">
        <f t="shared" si="235"/>
        <v>13079.872141234799</v>
      </c>
      <c r="H425" s="7">
        <f t="shared" si="236"/>
        <v>11420.700053911574</v>
      </c>
      <c r="I425" s="7">
        <f t="shared" si="241"/>
        <v>20.822912541109023</v>
      </c>
      <c r="J425" s="7">
        <f t="shared" si="237"/>
        <v>20.822912541109023</v>
      </c>
      <c r="K425" s="36">
        <v>27572</v>
      </c>
      <c r="L425" s="36">
        <v>138.66</v>
      </c>
      <c r="M425" s="7">
        <f t="shared" si="238"/>
        <v>35.74875161119369</v>
      </c>
      <c r="N425" s="7">
        <f t="shared" si="239"/>
        <v>474389.67580279987</v>
      </c>
      <c r="O425" s="7">
        <f t="shared" si="232"/>
        <v>0.25</v>
      </c>
      <c r="AH425" s="5"/>
      <c r="AI425"/>
      <c r="AJ425"/>
      <c r="AK425" s="30"/>
      <c r="AL425"/>
      <c r="AP425"/>
      <c r="BA425"/>
      <c r="BB425" s="5"/>
      <c r="BE425" s="48"/>
      <c r="BI425" s="48"/>
      <c r="BM425" s="48"/>
      <c r="BQ425" s="48"/>
    </row>
    <row r="426" spans="1:69" x14ac:dyDescent="0.25">
      <c r="A426" s="7">
        <v>76.632499999999993</v>
      </c>
      <c r="B426" s="7">
        <v>2.3699400000000002E-2</v>
      </c>
      <c r="C426" s="36">
        <v>-2475.00506245</v>
      </c>
      <c r="D426" s="7">
        <f t="shared" si="233"/>
        <v>1.1067703148550447</v>
      </c>
      <c r="E426" s="7">
        <f t="shared" si="234"/>
        <v>-1284.1571808683548</v>
      </c>
      <c r="F426" s="7">
        <f t="shared" si="240"/>
        <v>13100.606738632685</v>
      </c>
      <c r="G426" s="7">
        <f t="shared" si="235"/>
        <v>13100.606738632685</v>
      </c>
      <c r="H426" s="7">
        <f t="shared" si="236"/>
        <v>11836.789045384263</v>
      </c>
      <c r="I426" s="7">
        <f t="shared" si="241"/>
        <v>20.797705380424645</v>
      </c>
      <c r="J426" s="7">
        <f t="shared" si="237"/>
        <v>20.797705380424645</v>
      </c>
      <c r="K426" s="36">
        <v>26579</v>
      </c>
      <c r="L426" s="36">
        <v>138.38999999999999</v>
      </c>
      <c r="M426" s="7">
        <f t="shared" si="238"/>
        <v>35.849306590378127</v>
      </c>
      <c r="N426" s="7">
        <f t="shared" si="239"/>
        <v>492893.13889283588</v>
      </c>
      <c r="O426" s="7">
        <f t="shared" si="232"/>
        <v>0.25</v>
      </c>
      <c r="AH426" s="5"/>
      <c r="AI426"/>
      <c r="AJ426"/>
      <c r="AK426" s="30"/>
      <c r="AL426"/>
      <c r="AP426"/>
      <c r="BA426"/>
      <c r="BB426" s="5"/>
      <c r="BE426" s="48"/>
      <c r="BI426" s="48"/>
      <c r="BM426" s="48"/>
      <c r="BQ426" s="48"/>
    </row>
    <row r="427" spans="1:69" x14ac:dyDescent="0.25">
      <c r="A427" s="7">
        <v>76.896500000000003</v>
      </c>
      <c r="B427" s="7">
        <v>2.4735299999999998E-2</v>
      </c>
      <c r="C427" s="36">
        <v>-2461.8129643799998</v>
      </c>
      <c r="D427" s="7">
        <f t="shared" si="233"/>
        <v>1.0667187115184344</v>
      </c>
      <c r="E427" s="7">
        <f t="shared" si="234"/>
        <v>-1293.6107037441566</v>
      </c>
      <c r="F427" s="7">
        <f t="shared" si="240"/>
        <v>13123.252359578488</v>
      </c>
      <c r="G427" s="7">
        <f t="shared" si="235"/>
        <v>13123.252359578488</v>
      </c>
      <c r="H427" s="7">
        <f t="shared" si="236"/>
        <v>12302.448825424675</v>
      </c>
      <c r="I427" s="7">
        <f t="shared" si="241"/>
        <v>20.769947214540835</v>
      </c>
      <c r="J427" s="7">
        <f t="shared" si="237"/>
        <v>20.769947214540835</v>
      </c>
      <c r="K427" s="36">
        <v>25544</v>
      </c>
      <c r="L427" s="36">
        <v>138.1</v>
      </c>
      <c r="M427" s="7">
        <f t="shared" si="238"/>
        <v>35.958860228957526</v>
      </c>
      <c r="N427" s="7">
        <f t="shared" si="239"/>
        <v>513750.87533583178</v>
      </c>
      <c r="O427" s="7">
        <f t="shared" si="232"/>
        <v>0.25</v>
      </c>
      <c r="AH427" s="5"/>
      <c r="AI427"/>
      <c r="AJ427"/>
      <c r="AK427" s="30"/>
      <c r="AL427"/>
      <c r="AP427"/>
      <c r="BA427"/>
      <c r="BB427" s="5"/>
      <c r="BE427" s="48"/>
      <c r="BI427" s="48"/>
      <c r="BM427" s="48"/>
      <c r="BQ427" s="48"/>
    </row>
    <row r="428" spans="1:69" x14ac:dyDescent="0.25">
      <c r="A428" s="7">
        <v>77.158600000000007</v>
      </c>
      <c r="B428" s="7">
        <v>2.5799199999999998E-2</v>
      </c>
      <c r="C428" s="36">
        <v>-2448.9863862500001</v>
      </c>
      <c r="D428" s="7">
        <f t="shared" si="233"/>
        <v>1.0288859657831242</v>
      </c>
      <c r="E428" s="7">
        <f t="shared" si="234"/>
        <v>-1303.0239075100949</v>
      </c>
      <c r="F428" s="7">
        <f t="shared" si="240"/>
        <v>13145.492141474424</v>
      </c>
      <c r="G428" s="7">
        <f t="shared" si="235"/>
        <v>13145.492141474424</v>
      </c>
      <c r="H428" s="7">
        <f t="shared" si="236"/>
        <v>12776.432548060748</v>
      </c>
      <c r="I428" s="7">
        <f t="shared" si="241"/>
        <v>20.742997829863484</v>
      </c>
      <c r="J428" s="7">
        <f t="shared" si="237"/>
        <v>20.742997829863484</v>
      </c>
      <c r="K428" s="36">
        <v>24564</v>
      </c>
      <c r="L428" s="36">
        <v>137.82</v>
      </c>
      <c r="M428" s="7">
        <f t="shared" si="238"/>
        <v>36.067480519605816</v>
      </c>
      <c r="N428" s="7">
        <f t="shared" si="239"/>
        <v>535152.74961221404</v>
      </c>
      <c r="O428" s="7">
        <f t="shared" si="232"/>
        <v>0.25</v>
      </c>
      <c r="AH428" s="5"/>
      <c r="AI428"/>
      <c r="AJ428"/>
      <c r="AK428" s="30"/>
      <c r="AL428"/>
      <c r="AP428"/>
      <c r="BA428"/>
      <c r="BB428" s="5"/>
      <c r="BE428" s="48"/>
      <c r="BI428" s="48"/>
      <c r="BM428" s="48"/>
      <c r="BQ428" s="48"/>
    </row>
    <row r="429" spans="1:69" x14ac:dyDescent="0.25">
      <c r="A429" s="7">
        <v>77.403599999999997</v>
      </c>
      <c r="B429" s="7">
        <v>2.6833800000000001E-2</v>
      </c>
      <c r="C429" s="36">
        <v>-2436.90643568</v>
      </c>
      <c r="D429" s="7">
        <f t="shared" si="233"/>
        <v>0.99494640859534578</v>
      </c>
      <c r="E429" s="7">
        <f t="shared" si="234"/>
        <v>-1311.8477133404981</v>
      </c>
      <c r="F429" s="7">
        <f t="shared" si="240"/>
        <v>13166.395897874829</v>
      </c>
      <c r="G429" s="7">
        <f t="shared" si="235"/>
        <v>13166.395897874829</v>
      </c>
      <c r="H429" s="7">
        <f t="shared" si="236"/>
        <v>13233.271444703238</v>
      </c>
      <c r="I429" s="7">
        <f t="shared" si="241"/>
        <v>20.718008941170648</v>
      </c>
      <c r="J429" s="7">
        <f t="shared" si="237"/>
        <v>20.718008941170648</v>
      </c>
      <c r="K429" s="36">
        <v>23683</v>
      </c>
      <c r="L429" s="36">
        <v>137.55000000000001</v>
      </c>
      <c r="M429" s="7">
        <f t="shared" si="238"/>
        <v>36.168885400585459</v>
      </c>
      <c r="N429" s="7">
        <f t="shared" si="239"/>
        <v>555942.90832558495</v>
      </c>
      <c r="O429" s="7">
        <f t="shared" si="232"/>
        <v>0.25</v>
      </c>
      <c r="AH429" s="5"/>
      <c r="AI429"/>
      <c r="AJ429"/>
      <c r="AK429" s="30"/>
      <c r="AL429"/>
      <c r="AP429"/>
      <c r="BA429"/>
      <c r="BB429" s="5"/>
      <c r="BE429" s="48"/>
      <c r="BI429" s="48"/>
      <c r="BM429" s="48"/>
      <c r="BQ429" s="48"/>
    </row>
    <row r="430" spans="1:69" x14ac:dyDescent="0.25">
      <c r="A430" s="7">
        <v>77.664599999999993</v>
      </c>
      <c r="B430" s="7">
        <v>2.7970999999999999E-2</v>
      </c>
      <c r="C430" s="36">
        <v>-2423.9477640999999</v>
      </c>
      <c r="D430" s="7">
        <f t="shared" si="233"/>
        <v>0.96051677116230727</v>
      </c>
      <c r="E430" s="7">
        <f t="shared" si="234"/>
        <v>-1321.2742163180803</v>
      </c>
      <c r="F430" s="7">
        <f t="shared" si="240"/>
        <v>13188.78107243241</v>
      </c>
      <c r="G430" s="7">
        <f t="shared" si="235"/>
        <v>13188.78107243241</v>
      </c>
      <c r="H430" s="7">
        <f t="shared" si="236"/>
        <v>13730.922216457355</v>
      </c>
      <c r="I430" s="7">
        <f t="shared" si="241"/>
        <v>20.692335610729959</v>
      </c>
      <c r="J430" s="7">
        <f t="shared" si="237"/>
        <v>20.692335610729959</v>
      </c>
      <c r="K430" s="36">
        <v>22787</v>
      </c>
      <c r="L430" s="36">
        <v>137.27000000000001</v>
      </c>
      <c r="M430" s="7">
        <f t="shared" si="238"/>
        <v>36.276778399040886</v>
      </c>
      <c r="N430" s="7">
        <f t="shared" si="239"/>
        <v>578785.31936772761</v>
      </c>
      <c r="O430" s="7">
        <f t="shared" si="232"/>
        <v>0.25</v>
      </c>
      <c r="AH430" s="5"/>
      <c r="AI430"/>
      <c r="AJ430"/>
      <c r="AK430" s="30"/>
      <c r="AL430"/>
      <c r="AP430"/>
      <c r="BA430"/>
      <c r="BB430" s="5"/>
      <c r="BE430" s="48"/>
      <c r="BI430" s="48"/>
      <c r="BM430" s="48"/>
      <c r="BQ430" s="48"/>
    </row>
    <row r="431" spans="1:69" x14ac:dyDescent="0.25">
      <c r="A431" s="7">
        <v>77.947699999999998</v>
      </c>
      <c r="B431" s="7">
        <v>2.92456E-2</v>
      </c>
      <c r="C431" s="36">
        <v>-2409.9634090099999</v>
      </c>
      <c r="D431" s="7">
        <f t="shared" si="233"/>
        <v>0.92514626257472166</v>
      </c>
      <c r="E431" s="7">
        <f t="shared" si="234"/>
        <v>-1331.5297024706001</v>
      </c>
      <c r="F431" s="7">
        <f t="shared" si="240"/>
        <v>13213.020913674931</v>
      </c>
      <c r="G431" s="7">
        <f t="shared" si="235"/>
        <v>13213.020913674931</v>
      </c>
      <c r="H431" s="7">
        <f t="shared" si="236"/>
        <v>14282.088625535305</v>
      </c>
      <c r="I431" s="7">
        <f t="shared" si="241"/>
        <v>20.663884608248754</v>
      </c>
      <c r="J431" s="7">
        <f t="shared" si="237"/>
        <v>20.663884608248754</v>
      </c>
      <c r="K431" s="36">
        <v>21864</v>
      </c>
      <c r="L431" s="36">
        <v>136.97</v>
      </c>
      <c r="M431" s="7">
        <f t="shared" si="238"/>
        <v>36.393653346228938</v>
      </c>
      <c r="N431" s="7">
        <f t="shared" si="239"/>
        <v>604327.70369899971</v>
      </c>
      <c r="O431" s="7">
        <f t="shared" si="232"/>
        <v>0.25</v>
      </c>
      <c r="AH431" s="5"/>
      <c r="AI431"/>
      <c r="AJ431"/>
      <c r="AK431" s="30"/>
      <c r="AL431"/>
      <c r="AP431"/>
      <c r="BA431"/>
      <c r="BB431" s="5"/>
      <c r="BE431" s="48"/>
      <c r="BI431" s="48"/>
      <c r="BM431" s="48"/>
      <c r="BQ431" s="48"/>
    </row>
    <row r="432" spans="1:69" x14ac:dyDescent="0.25">
      <c r="A432" s="7">
        <v>78.206699999999998</v>
      </c>
      <c r="B432" s="7">
        <v>3.0457499999999998E-2</v>
      </c>
      <c r="C432" s="36">
        <v>-2397.2780909899998</v>
      </c>
      <c r="D432" s="7">
        <f t="shared" si="233"/>
        <v>0.89418957469301841</v>
      </c>
      <c r="E432" s="7">
        <f t="shared" si="234"/>
        <v>-1340.9399836621672</v>
      </c>
      <c r="F432" s="7">
        <f t="shared" si="240"/>
        <v>13235.116512886498</v>
      </c>
      <c r="G432" s="7">
        <f t="shared" si="235"/>
        <v>13235.116512886498</v>
      </c>
      <c r="H432" s="7">
        <f t="shared" si="236"/>
        <v>14801.242250481624</v>
      </c>
      <c r="I432" s="7">
        <f t="shared" si="241"/>
        <v>20.639486943965359</v>
      </c>
      <c r="J432" s="7">
        <f t="shared" si="237"/>
        <v>20.639486943965359</v>
      </c>
      <c r="K432" s="36">
        <v>21054</v>
      </c>
      <c r="L432" s="36">
        <v>136.69</v>
      </c>
      <c r="M432" s="7">
        <f t="shared" si="238"/>
        <v>36.500440835783046</v>
      </c>
      <c r="N432" s="7">
        <f t="shared" si="239"/>
        <v>628627.17359582486</v>
      </c>
      <c r="O432" s="7">
        <f t="shared" si="232"/>
        <v>0.25</v>
      </c>
      <c r="AH432" s="5"/>
      <c r="AI432"/>
      <c r="AJ432"/>
      <c r="AK432" s="30"/>
      <c r="AL432"/>
      <c r="AP432"/>
      <c r="BA432"/>
      <c r="BB432" s="5"/>
      <c r="BE432" s="48"/>
      <c r="BI432" s="48"/>
      <c r="BM432" s="48"/>
      <c r="BQ432" s="48"/>
    </row>
    <row r="433" spans="1:69" x14ac:dyDescent="0.25">
      <c r="A433" s="7">
        <v>78.511700000000005</v>
      </c>
      <c r="B433" s="7">
        <v>3.1930699999999999E-2</v>
      </c>
      <c r="C433" s="36">
        <v>-2382.54029614</v>
      </c>
      <c r="D433" s="7">
        <f t="shared" si="233"/>
        <v>0.85979079957902127</v>
      </c>
      <c r="E433" s="7">
        <f t="shared" si="234"/>
        <v>-1352.0558863916376</v>
      </c>
      <c r="F433" s="7">
        <f t="shared" si="240"/>
        <v>13260.970210465968</v>
      </c>
      <c r="G433" s="7">
        <f t="shared" si="235"/>
        <v>13260.970210465968</v>
      </c>
      <c r="H433" s="7">
        <f t="shared" si="236"/>
        <v>15423.48466273299</v>
      </c>
      <c r="I433" s="7">
        <f t="shared" si="241"/>
        <v>20.609632938658301</v>
      </c>
      <c r="J433" s="7">
        <f t="shared" si="237"/>
        <v>20.609632938658301</v>
      </c>
      <c r="K433" s="36">
        <v>20151</v>
      </c>
      <c r="L433" s="36">
        <v>136.37</v>
      </c>
      <c r="M433" s="7">
        <f t="shared" si="238"/>
        <v>36.626029176511331</v>
      </c>
      <c r="N433" s="7">
        <f t="shared" si="239"/>
        <v>658080.00647441659</v>
      </c>
      <c r="O433" s="7">
        <f t="shared" si="232"/>
        <v>0.25</v>
      </c>
      <c r="AH433" s="5"/>
      <c r="AI433"/>
      <c r="AJ433"/>
      <c r="AK433" s="30"/>
      <c r="AL433"/>
      <c r="AP433"/>
      <c r="BA433"/>
      <c r="BB433" s="5"/>
      <c r="BE433" s="48"/>
      <c r="BI433" s="48"/>
      <c r="BM433" s="48"/>
      <c r="BQ433" s="48"/>
    </row>
    <row r="434" spans="1:69" x14ac:dyDescent="0.25">
      <c r="A434" s="7">
        <v>78.779700000000005</v>
      </c>
      <c r="B434" s="7">
        <v>3.32813E-2</v>
      </c>
      <c r="C434" s="36">
        <v>-2369.4281622600001</v>
      </c>
      <c r="D434" s="7">
        <f t="shared" si="233"/>
        <v>0.83090065117955514</v>
      </c>
      <c r="E434" s="7">
        <f t="shared" si="234"/>
        <v>-1361.8535129097374</v>
      </c>
      <c r="F434" s="7">
        <f t="shared" si="240"/>
        <v>13283.879970864067</v>
      </c>
      <c r="G434" s="7">
        <f t="shared" si="235"/>
        <v>13283.879970864067</v>
      </c>
      <c r="H434" s="7">
        <f t="shared" si="236"/>
        <v>15987.326465572189</v>
      </c>
      <c r="I434" s="7">
        <f t="shared" si="241"/>
        <v>20.584809479961397</v>
      </c>
      <c r="J434" s="7">
        <f t="shared" si="237"/>
        <v>20.584809479961397</v>
      </c>
      <c r="K434" s="36">
        <v>19390</v>
      </c>
      <c r="L434" s="36">
        <v>136.09</v>
      </c>
      <c r="M434" s="7">
        <f t="shared" si="238"/>
        <v>36.736236927158615</v>
      </c>
      <c r="N434" s="7">
        <f t="shared" si="239"/>
        <v>685089.21974543924</v>
      </c>
      <c r="O434" s="7">
        <f t="shared" si="232"/>
        <v>0.25</v>
      </c>
      <c r="AH434" s="5"/>
      <c r="AI434"/>
      <c r="AJ434"/>
      <c r="AK434" s="30"/>
      <c r="AL434"/>
      <c r="AP434"/>
      <c r="BA434"/>
      <c r="BB434" s="5"/>
      <c r="BE434" s="48"/>
      <c r="BI434" s="48"/>
      <c r="BM434" s="48"/>
      <c r="BQ434" s="48"/>
    </row>
    <row r="435" spans="1:69" x14ac:dyDescent="0.25">
      <c r="A435" s="7">
        <v>79.024799999999999</v>
      </c>
      <c r="B435" s="7">
        <v>3.4557200000000003E-2</v>
      </c>
      <c r="C435" s="36">
        <v>-2357.38240765</v>
      </c>
      <c r="D435" s="7">
        <f t="shared" si="233"/>
        <v>0.80569086256213251</v>
      </c>
      <c r="E435" s="7">
        <f t="shared" si="234"/>
        <v>-1370.8387895336487</v>
      </c>
      <c r="F435" s="7">
        <f t="shared" si="240"/>
        <v>13304.911002097979</v>
      </c>
      <c r="G435" s="7">
        <f t="shared" si="235"/>
        <v>13304.911002097979</v>
      </c>
      <c r="H435" s="7">
        <f t="shared" si="236"/>
        <v>16513.667487537063</v>
      </c>
      <c r="I435" s="7">
        <f t="shared" si="241"/>
        <v>20.56244695362895</v>
      </c>
      <c r="J435" s="7">
        <f t="shared" si="237"/>
        <v>20.56244695362895</v>
      </c>
      <c r="K435" s="36">
        <v>18724</v>
      </c>
      <c r="L435" s="36">
        <v>135.83000000000001</v>
      </c>
      <c r="M435" s="7">
        <f t="shared" si="238"/>
        <v>36.836911343314881</v>
      </c>
      <c r="N435" s="7">
        <f t="shared" si="239"/>
        <v>710580.59186594631</v>
      </c>
      <c r="O435" s="7">
        <f t="shared" si="232"/>
        <v>0.25</v>
      </c>
      <c r="AH435" s="5"/>
      <c r="AI435"/>
      <c r="AJ435"/>
      <c r="AK435" s="30"/>
      <c r="AL435"/>
      <c r="AP435"/>
      <c r="BA435"/>
      <c r="BB435" s="5"/>
      <c r="BE435" s="48"/>
      <c r="BI435" s="48"/>
      <c r="BM435" s="48"/>
      <c r="BQ435" s="48"/>
    </row>
    <row r="436" spans="1:69" x14ac:dyDescent="0.25">
      <c r="A436" s="7">
        <v>79.268799999999999</v>
      </c>
      <c r="B436" s="7">
        <v>3.58664E-2</v>
      </c>
      <c r="C436" s="36">
        <v>-2345.50688571</v>
      </c>
      <c r="D436" s="7">
        <f t="shared" si="233"/>
        <v>0.78170014576760338</v>
      </c>
      <c r="E436" s="7">
        <f t="shared" si="234"/>
        <v>-1379.8072696883003</v>
      </c>
      <c r="F436" s="7">
        <f t="shared" si="240"/>
        <v>13325.75500419263</v>
      </c>
      <c r="G436" s="7">
        <f t="shared" si="235"/>
        <v>13325.75500419263</v>
      </c>
      <c r="H436" s="7">
        <f t="shared" si="236"/>
        <v>17047.14406968312</v>
      </c>
      <c r="I436" s="7">
        <f t="shared" si="241"/>
        <v>20.540617125200761</v>
      </c>
      <c r="J436" s="7">
        <f t="shared" si="237"/>
        <v>20.540617125200761</v>
      </c>
      <c r="K436" s="36">
        <v>18088</v>
      </c>
      <c r="L436" s="36">
        <v>135.58000000000001</v>
      </c>
      <c r="M436" s="7">
        <f t="shared" si="238"/>
        <v>36.937025652500964</v>
      </c>
      <c r="N436" s="7">
        <f t="shared" si="239"/>
        <v>736717.99005930056</v>
      </c>
      <c r="O436" s="7">
        <f t="shared" si="232"/>
        <v>0.25</v>
      </c>
      <c r="AH436" s="5"/>
      <c r="AI436"/>
      <c r="AJ436"/>
      <c r="AK436" s="30"/>
      <c r="AL436"/>
      <c r="AP436"/>
      <c r="BA436"/>
      <c r="BB436" s="5"/>
      <c r="BE436" s="48"/>
      <c r="BI436" s="48"/>
      <c r="BM436" s="48"/>
      <c r="BQ436" s="48"/>
    </row>
    <row r="437" spans="1:69" x14ac:dyDescent="0.25">
      <c r="A437" s="7">
        <v>79.535799999999995</v>
      </c>
      <c r="B437" s="7">
        <v>3.7348899999999997E-2</v>
      </c>
      <c r="C437" s="36">
        <v>-2332.5508698399999</v>
      </c>
      <c r="D437" s="7">
        <f t="shared" si="233"/>
        <v>0.75659220049415987</v>
      </c>
      <c r="E437" s="7">
        <f t="shared" si="234"/>
        <v>-1389.6478784179574</v>
      </c>
      <c r="F437" s="7">
        <f t="shared" si="240"/>
        <v>13348.551628792287</v>
      </c>
      <c r="G437" s="7">
        <f t="shared" si="235"/>
        <v>13348.551628792287</v>
      </c>
      <c r="H437" s="7">
        <f t="shared" si="236"/>
        <v>17642.993966992824</v>
      </c>
      <c r="I437" s="7">
        <f t="shared" si="241"/>
        <v>20.51673171123889</v>
      </c>
      <c r="J437" s="7">
        <f t="shared" si="237"/>
        <v>20.51673171123889</v>
      </c>
      <c r="K437" s="36">
        <v>17420</v>
      </c>
      <c r="L437" s="36">
        <v>135.31</v>
      </c>
      <c r="M437" s="7">
        <f t="shared" si="238"/>
        <v>37.046455359073128</v>
      </c>
      <c r="N437" s="7">
        <f t="shared" si="239"/>
        <v>766277.36100989021</v>
      </c>
      <c r="O437" s="7">
        <f t="shared" si="232"/>
        <v>0.25</v>
      </c>
      <c r="AH437" s="5"/>
      <c r="AI437"/>
      <c r="AJ437"/>
      <c r="AK437" s="30"/>
      <c r="AL437"/>
      <c r="AP437"/>
      <c r="BA437"/>
      <c r="BB437" s="5"/>
      <c r="BE437" s="48"/>
      <c r="BI437" s="48"/>
      <c r="BM437" s="48"/>
      <c r="BQ437" s="48"/>
    </row>
    <row r="438" spans="1:69" x14ac:dyDescent="0.25">
      <c r="A438" s="7">
        <v>79.800899999999999</v>
      </c>
      <c r="B438" s="7">
        <v>3.8864800000000005E-2</v>
      </c>
      <c r="C438" s="36">
        <v>-2319.86925574</v>
      </c>
      <c r="D438" s="7">
        <f t="shared" si="233"/>
        <v>0.73288380955639498</v>
      </c>
      <c r="E438" s="7">
        <f t="shared" si="234"/>
        <v>-1399.4462582658657</v>
      </c>
      <c r="F438" s="7">
        <f t="shared" si="240"/>
        <v>13371.031622740196</v>
      </c>
      <c r="G438" s="7">
        <f t="shared" si="235"/>
        <v>13371.031622740196</v>
      </c>
      <c r="H438" s="7">
        <f t="shared" si="236"/>
        <v>18244.408524774899</v>
      </c>
      <c r="I438" s="7">
        <f t="shared" si="241"/>
        <v>20.494408495965619</v>
      </c>
      <c r="J438" s="7">
        <f t="shared" si="237"/>
        <v>20.494408495965619</v>
      </c>
      <c r="K438" s="36">
        <v>16787</v>
      </c>
      <c r="L438" s="36">
        <v>135.04</v>
      </c>
      <c r="M438" s="7">
        <f t="shared" si="238"/>
        <v>37.154983606107095</v>
      </c>
      <c r="N438" s="7">
        <f t="shared" si="239"/>
        <v>796511.08731400466</v>
      </c>
      <c r="O438" s="7">
        <f t="shared" si="232"/>
        <v>0.25</v>
      </c>
      <c r="AH438" s="5"/>
      <c r="AI438"/>
      <c r="AJ438"/>
      <c r="AK438" s="30"/>
      <c r="AL438"/>
      <c r="AP438"/>
      <c r="BA438"/>
      <c r="BB438" s="5"/>
      <c r="BE438" s="48"/>
      <c r="BI438" s="48"/>
      <c r="BM438" s="48"/>
      <c r="BQ438" s="48"/>
    </row>
    <row r="439" spans="1:69" x14ac:dyDescent="0.25">
      <c r="A439" s="7">
        <v>80.046899999999994</v>
      </c>
      <c r="B439" s="7">
        <v>4.0319399999999998E-2</v>
      </c>
      <c r="C439" s="36">
        <v>-2307.9086413300001</v>
      </c>
      <c r="D439" s="7">
        <f t="shared" si="233"/>
        <v>0.71187480669563852</v>
      </c>
      <c r="E439" s="7">
        <f t="shared" si="234"/>
        <v>-1408.5632158851531</v>
      </c>
      <c r="F439" s="7">
        <f t="shared" si="240"/>
        <v>13392.109194769484</v>
      </c>
      <c r="G439" s="7">
        <f t="shared" si="235"/>
        <v>13392.109194769484</v>
      </c>
      <c r="H439" s="7">
        <f t="shared" si="236"/>
        <v>18812.449982508329</v>
      </c>
      <c r="I439" s="7">
        <f t="shared" si="241"/>
        <v>20.472787725737131</v>
      </c>
      <c r="J439" s="7">
        <f t="shared" si="237"/>
        <v>20.472787725737131</v>
      </c>
      <c r="K439" s="36">
        <v>16224</v>
      </c>
      <c r="L439" s="36">
        <v>134.79</v>
      </c>
      <c r="M439" s="7">
        <f t="shared" si="238"/>
        <v>37.255585100578436</v>
      </c>
      <c r="N439" s="7">
        <f t="shared" si="239"/>
        <v>825450.51742908556</v>
      </c>
      <c r="O439" s="7">
        <f t="shared" si="232"/>
        <v>0.25</v>
      </c>
      <c r="AH439" s="5"/>
      <c r="AI439"/>
      <c r="AJ439"/>
      <c r="AK439" s="30"/>
      <c r="AL439"/>
      <c r="AP439"/>
      <c r="BA439"/>
      <c r="BB439" s="5"/>
      <c r="BE439" s="48"/>
      <c r="BI439" s="48"/>
      <c r="BM439" s="48"/>
      <c r="BQ439" s="48"/>
    </row>
    <row r="440" spans="1:69" x14ac:dyDescent="0.25">
      <c r="A440" s="7">
        <v>80.299899999999994</v>
      </c>
      <c r="B440" s="7">
        <v>4.1864600000000002E-2</v>
      </c>
      <c r="C440" s="36">
        <v>-2295.7727881800001</v>
      </c>
      <c r="D440" s="7">
        <f t="shared" si="233"/>
        <v>0.69112778660311147</v>
      </c>
      <c r="E440" s="7">
        <f t="shared" si="234"/>
        <v>-1417.9641788928561</v>
      </c>
      <c r="F440" s="7">
        <f t="shared" si="240"/>
        <v>13413.646010927187</v>
      </c>
      <c r="G440" s="7">
        <f t="shared" si="235"/>
        <v>13413.646010927187</v>
      </c>
      <c r="H440" s="7">
        <f t="shared" si="236"/>
        <v>19408.344261276441</v>
      </c>
      <c r="I440" s="7">
        <f t="shared" si="241"/>
        <v>20.45228202550539</v>
      </c>
      <c r="J440" s="7">
        <f t="shared" si="237"/>
        <v>20.45228202550539</v>
      </c>
      <c r="K440" s="36">
        <v>15666</v>
      </c>
      <c r="L440" s="36">
        <v>134.53</v>
      </c>
      <c r="M440" s="7">
        <f t="shared" si="238"/>
        <v>37.358943601207486</v>
      </c>
      <c r="N440" s="7">
        <f t="shared" si="239"/>
        <v>856226.60608497297</v>
      </c>
      <c r="O440" s="7">
        <f t="shared" si="232"/>
        <v>0.25</v>
      </c>
      <c r="AH440" s="5"/>
      <c r="AI440"/>
      <c r="AJ440"/>
      <c r="AK440" s="30"/>
      <c r="AL440"/>
      <c r="AP440"/>
      <c r="BA440"/>
      <c r="BB440" s="5"/>
      <c r="BE440" s="48"/>
      <c r="BI440" s="48"/>
      <c r="BM440" s="48"/>
      <c r="BQ440" s="48"/>
    </row>
    <row r="441" spans="1:69" x14ac:dyDescent="0.25">
      <c r="A441" s="7">
        <v>80.606999999999999</v>
      </c>
      <c r="B441" s="7">
        <v>4.3803099999999998E-2</v>
      </c>
      <c r="C441" s="36">
        <v>-2280.99210907</v>
      </c>
      <c r="D441" s="7">
        <f t="shared" si="233"/>
        <v>0.66726782005545437</v>
      </c>
      <c r="E441" s="7">
        <f t="shared" si="234"/>
        <v>-1429.4089380834846</v>
      </c>
      <c r="F441" s="7">
        <f t="shared" si="240"/>
        <v>13439.871449227814</v>
      </c>
      <c r="G441" s="7">
        <f t="shared" si="235"/>
        <v>13439.871449227814</v>
      </c>
      <c r="H441" s="7">
        <f t="shared" si="236"/>
        <v>20141.644846758642</v>
      </c>
      <c r="I441" s="7">
        <f t="shared" si="241"/>
        <v>20.426380681610034</v>
      </c>
      <c r="J441" s="7">
        <f t="shared" si="237"/>
        <v>20.426380681610034</v>
      </c>
      <c r="K441" s="36">
        <v>15021</v>
      </c>
      <c r="L441" s="36">
        <v>134.22999999999999</v>
      </c>
      <c r="M441" s="7">
        <f t="shared" si="238"/>
        <v>37.484263325883042</v>
      </c>
      <c r="N441" s="7">
        <f t="shared" si="239"/>
        <v>894738.79563463246</v>
      </c>
      <c r="O441" s="7">
        <f t="shared" si="232"/>
        <v>0.25</v>
      </c>
      <c r="AH441" s="5"/>
      <c r="AI441"/>
      <c r="AJ441"/>
      <c r="AK441" s="30"/>
      <c r="AL441"/>
      <c r="AP441"/>
      <c r="BA441"/>
      <c r="BB441" s="5"/>
      <c r="BE441" s="48"/>
      <c r="BI441" s="48"/>
      <c r="BM441" s="48"/>
      <c r="BQ441" s="48"/>
    </row>
    <row r="442" spans="1:69" x14ac:dyDescent="0.25">
      <c r="A442" s="7">
        <v>80.924000000000007</v>
      </c>
      <c r="B442" s="7">
        <v>4.5886899999999994E-2</v>
      </c>
      <c r="C442" s="36">
        <v>-2265.6412627599998</v>
      </c>
      <c r="D442" s="7">
        <f t="shared" si="233"/>
        <v>0.64384964338907047</v>
      </c>
      <c r="E442" s="7">
        <f t="shared" si="234"/>
        <v>-1441.2609268033907</v>
      </c>
      <c r="F442" s="7">
        <f t="shared" si="240"/>
        <v>13467.07428425772</v>
      </c>
      <c r="G442" s="7">
        <f t="shared" si="235"/>
        <v>13467.07428425772</v>
      </c>
      <c r="H442" s="7">
        <f t="shared" si="236"/>
        <v>20916.489466966639</v>
      </c>
      <c r="I442" s="7">
        <f t="shared" si="241"/>
        <v>20.402090542461487</v>
      </c>
      <c r="J442" s="7">
        <f t="shared" si="237"/>
        <v>20.402090542461487</v>
      </c>
      <c r="K442" s="36">
        <v>14385</v>
      </c>
      <c r="L442" s="36">
        <v>133.91</v>
      </c>
      <c r="M442" s="7">
        <f t="shared" si="238"/>
        <v>37.61346533739691</v>
      </c>
      <c r="N442" s="7">
        <f t="shared" si="239"/>
        <v>936188.68851287593</v>
      </c>
      <c r="O442" s="7">
        <f t="shared" si="232"/>
        <v>0.25</v>
      </c>
      <c r="AH442" s="5"/>
      <c r="AI442"/>
      <c r="AJ442"/>
      <c r="AK442" s="30"/>
      <c r="AL442"/>
      <c r="AP442"/>
      <c r="BA442"/>
      <c r="BB442" s="5"/>
      <c r="BE442" s="48"/>
      <c r="BI442" s="48"/>
      <c r="BM442" s="48"/>
      <c r="BQ442" s="48"/>
    </row>
    <row r="443" spans="1:69" x14ac:dyDescent="0.25">
      <c r="A443" s="7">
        <v>81.209999999999994</v>
      </c>
      <c r="B443" s="7">
        <v>4.7830699999999997E-2</v>
      </c>
      <c r="C443" s="36">
        <v>-2252.0500622099999</v>
      </c>
      <c r="D443" s="7">
        <f t="shared" si="233"/>
        <v>0.62393005484885022</v>
      </c>
      <c r="E443" s="7">
        <f t="shared" si="234"/>
        <v>-1451.9874232931584</v>
      </c>
      <c r="F443" s="7">
        <f t="shared" si="240"/>
        <v>13491.391981297489</v>
      </c>
      <c r="G443" s="7">
        <f t="shared" si="235"/>
        <v>13491.391981297489</v>
      </c>
      <c r="H443" s="7">
        <f t="shared" si="236"/>
        <v>21623.244266644338</v>
      </c>
      <c r="I443" s="7">
        <f t="shared" si="241"/>
        <v>20.378985255701888</v>
      </c>
      <c r="J443" s="7">
        <f t="shared" si="237"/>
        <v>20.378985255701888</v>
      </c>
      <c r="K443" s="36">
        <v>13841</v>
      </c>
      <c r="L443" s="36">
        <v>133.63</v>
      </c>
      <c r="M443" s="7">
        <f t="shared" si="238"/>
        <v>37.729899349091575</v>
      </c>
      <c r="N443" s="7">
        <f t="shared" si="239"/>
        <v>974741.13006990019</v>
      </c>
      <c r="O443" s="7">
        <f t="shared" si="232"/>
        <v>0.25</v>
      </c>
      <c r="AH443" s="5"/>
      <c r="AI443"/>
      <c r="AJ443"/>
      <c r="AK443" s="30"/>
      <c r="AL443"/>
      <c r="AP443"/>
      <c r="BA443"/>
      <c r="BB443" s="5"/>
      <c r="BE443" s="48"/>
      <c r="BI443" s="48"/>
      <c r="BM443" s="48"/>
      <c r="BQ443" s="48"/>
    </row>
    <row r="444" spans="1:69" x14ac:dyDescent="0.25">
      <c r="A444" s="7">
        <v>81.467100000000002</v>
      </c>
      <c r="B444" s="7">
        <v>4.9643900000000005E-2</v>
      </c>
      <c r="C444" s="36">
        <v>-2239.7430664799999</v>
      </c>
      <c r="D444" s="7">
        <f t="shared" si="233"/>
        <v>0.60677144613519063</v>
      </c>
      <c r="E444" s="7">
        <f t="shared" si="234"/>
        <v>-1461.6567906342893</v>
      </c>
      <c r="F444" s="7">
        <f t="shared" si="240"/>
        <v>13513.36834436862</v>
      </c>
      <c r="G444" s="7">
        <f t="shared" si="235"/>
        <v>13513.36834436862</v>
      </c>
      <c r="H444" s="7">
        <f t="shared" si="236"/>
        <v>22270.936495844595</v>
      </c>
      <c r="I444" s="7">
        <f t="shared" si="241"/>
        <v>20.359462838341578</v>
      </c>
      <c r="J444" s="7">
        <f t="shared" si="237"/>
        <v>20.359462838341578</v>
      </c>
      <c r="K444" s="36">
        <v>13370</v>
      </c>
      <c r="L444" s="36">
        <v>133.38</v>
      </c>
      <c r="M444" s="7">
        <f t="shared" si="238"/>
        <v>37.834462372361379</v>
      </c>
      <c r="N444" s="7">
        <f t="shared" si="239"/>
        <v>1010723.1372003455</v>
      </c>
      <c r="O444" s="7">
        <f t="shared" si="232"/>
        <v>0.25</v>
      </c>
      <c r="AH444" s="5"/>
      <c r="AI444"/>
      <c r="AJ444"/>
      <c r="AK444" s="30"/>
      <c r="AL444"/>
      <c r="AP444"/>
      <c r="BA444"/>
      <c r="BB444" s="5"/>
      <c r="BE444" s="48"/>
      <c r="BI444" s="48"/>
      <c r="BM444" s="48"/>
      <c r="BQ444" s="48"/>
    </row>
    <row r="445" spans="1:69" x14ac:dyDescent="0.25">
      <c r="A445" s="7">
        <v>81.705100000000002</v>
      </c>
      <c r="B445" s="7">
        <v>5.1234399999999999E-2</v>
      </c>
      <c r="C445" s="36">
        <v>-2230.1407689900002</v>
      </c>
      <c r="D445" s="7">
        <f t="shared" si="233"/>
        <v>0.59283371412866637</v>
      </c>
      <c r="E445" s="7">
        <f t="shared" si="234"/>
        <v>-1470.6339076964646</v>
      </c>
      <c r="F445" s="7">
        <f t="shared" si="240"/>
        <v>13531.947758920795</v>
      </c>
      <c r="G445" s="7">
        <f t="shared" si="235"/>
        <v>13531.947758920795</v>
      </c>
      <c r="H445" s="7">
        <f t="shared" si="236"/>
        <v>22825.874164072713</v>
      </c>
      <c r="I445" s="7">
        <f t="shared" si="241"/>
        <v>20.338703227810225</v>
      </c>
      <c r="J445" s="7">
        <f t="shared" si="237"/>
        <v>20.338703227810225</v>
      </c>
      <c r="K445" s="36">
        <v>12986</v>
      </c>
      <c r="L445" s="36">
        <v>133.16999999999999</v>
      </c>
      <c r="M445" s="7">
        <f t="shared" si="238"/>
        <v>37.931177962631857</v>
      </c>
      <c r="N445" s="7">
        <f t="shared" si="239"/>
        <v>1042041.2566549203</v>
      </c>
      <c r="O445" s="7">
        <f t="shared" si="232"/>
        <v>0.25</v>
      </c>
      <c r="AH445" s="5"/>
      <c r="AI445"/>
      <c r="AJ445"/>
      <c r="AK445" s="30"/>
      <c r="AL445"/>
      <c r="AP445"/>
      <c r="BA445"/>
      <c r="BB445" s="5"/>
      <c r="BE445" s="48"/>
      <c r="BI445" s="48"/>
      <c r="BM445" s="48"/>
      <c r="BQ445" s="48"/>
    </row>
    <row r="446" spans="1:69" x14ac:dyDescent="0.25">
      <c r="A446" s="7">
        <v>81.944100000000006</v>
      </c>
      <c r="B446" s="7">
        <v>5.3141000000000001E-2</v>
      </c>
      <c r="C446" s="36">
        <v>-2217.09994714</v>
      </c>
      <c r="D446" s="7">
        <f t="shared" si="233"/>
        <v>0.57706491474265953</v>
      </c>
      <c r="E446" s="7">
        <f t="shared" si="234"/>
        <v>-1479.6642868929275</v>
      </c>
      <c r="F446" s="7">
        <f t="shared" si="240"/>
        <v>13554.018959967258</v>
      </c>
      <c r="G446" s="7">
        <f t="shared" si="235"/>
        <v>13554.018959967258</v>
      </c>
      <c r="H446" s="7">
        <f t="shared" si="236"/>
        <v>23487.858321817457</v>
      </c>
      <c r="I446" s="7">
        <f t="shared" si="241"/>
        <v>20.324938813895567</v>
      </c>
      <c r="J446" s="7">
        <f t="shared" si="237"/>
        <v>20.324938813895567</v>
      </c>
      <c r="K446" s="36">
        <v>12549</v>
      </c>
      <c r="L446" s="36">
        <v>132.91999999999999</v>
      </c>
      <c r="M446" s="7">
        <f t="shared" si="238"/>
        <v>38.028205350074359</v>
      </c>
      <c r="N446" s="7">
        <f t="shared" si="239"/>
        <v>1080087.5735092245</v>
      </c>
      <c r="O446" s="7">
        <f t="shared" si="232"/>
        <v>0.25</v>
      </c>
      <c r="AH446" s="5"/>
      <c r="AI446"/>
      <c r="AJ446"/>
      <c r="AK446" s="30"/>
      <c r="AL446"/>
      <c r="AP446"/>
      <c r="BA446"/>
      <c r="BB446" s="5"/>
      <c r="BE446" s="48"/>
      <c r="BI446" s="48"/>
      <c r="BM446" s="48"/>
      <c r="BQ446" s="48"/>
    </row>
    <row r="447" spans="1:69" x14ac:dyDescent="0.25">
      <c r="A447" s="7">
        <v>82.186099999999996</v>
      </c>
      <c r="B447" s="7">
        <v>5.5000799999999996E-2</v>
      </c>
      <c r="C447" s="36">
        <v>-2205.5553245800002</v>
      </c>
      <c r="D447" s="7">
        <f t="shared" si="233"/>
        <v>0.56282869966279359</v>
      </c>
      <c r="E447" s="7">
        <f t="shared" si="234"/>
        <v>-1488.833349535422</v>
      </c>
      <c r="F447" s="7">
        <f t="shared" si="240"/>
        <v>13574.732645169752</v>
      </c>
      <c r="G447" s="7">
        <f t="shared" si="235"/>
        <v>13574.732645169752</v>
      </c>
      <c r="H447" s="7">
        <f t="shared" si="236"/>
        <v>24118.764116511389</v>
      </c>
      <c r="I447" s="7">
        <f t="shared" si="241"/>
        <v>20.308543640380698</v>
      </c>
      <c r="J447" s="7">
        <f t="shared" si="237"/>
        <v>20.308543640380698</v>
      </c>
      <c r="K447" s="36">
        <v>12153</v>
      </c>
      <c r="L447" s="36">
        <v>132.68</v>
      </c>
      <c r="M447" s="7">
        <f t="shared" si="238"/>
        <v>38.126375729541685</v>
      </c>
      <c r="N447" s="7">
        <f t="shared" si="239"/>
        <v>1116986.1470558506</v>
      </c>
      <c r="O447" s="7">
        <f t="shared" si="232"/>
        <v>0.25</v>
      </c>
      <c r="AH447" s="5"/>
      <c r="AI447"/>
      <c r="AJ447"/>
      <c r="AK447" s="30"/>
      <c r="AL447"/>
      <c r="AP447"/>
      <c r="BA447"/>
      <c r="BB447" s="5"/>
      <c r="BE447" s="48"/>
      <c r="BI447" s="48"/>
      <c r="BM447" s="48"/>
      <c r="BQ447" s="48"/>
    </row>
    <row r="448" spans="1:69" x14ac:dyDescent="0.25">
      <c r="A448" s="7">
        <v>82.3142</v>
      </c>
      <c r="B448" s="7">
        <v>5.60101E-2</v>
      </c>
      <c r="C448" s="36">
        <v>-2199.4040676499999</v>
      </c>
      <c r="D448" s="7">
        <f t="shared" si="233"/>
        <v>0.55553298241114069</v>
      </c>
      <c r="E448" s="7">
        <f t="shared" si="234"/>
        <v>-1493.6958850809613</v>
      </c>
      <c r="F448" s="7">
        <f t="shared" si="240"/>
        <v>13585.746437645292</v>
      </c>
      <c r="G448" s="7">
        <f t="shared" si="235"/>
        <v>13585.746437645292</v>
      </c>
      <c r="H448" s="7">
        <f t="shared" si="236"/>
        <v>24455.3372487085</v>
      </c>
      <c r="I448" s="7">
        <f t="shared" si="241"/>
        <v>20.299511903388783</v>
      </c>
      <c r="J448" s="7">
        <f t="shared" si="237"/>
        <v>20.299511903388783</v>
      </c>
      <c r="K448" s="36">
        <v>11949</v>
      </c>
      <c r="L448" s="36">
        <v>132.56</v>
      </c>
      <c r="M448" s="7">
        <f t="shared" si="238"/>
        <v>38.178308657159654</v>
      </c>
      <c r="N448" s="7">
        <f t="shared" si="239"/>
        <v>1136977.6916599961</v>
      </c>
      <c r="O448" s="7">
        <f t="shared" si="232"/>
        <v>0.25</v>
      </c>
      <c r="AH448" s="5"/>
      <c r="AI448"/>
      <c r="AJ448"/>
      <c r="AK448" s="30"/>
      <c r="AL448"/>
      <c r="AP448"/>
      <c r="BA448"/>
      <c r="BB448" s="5"/>
      <c r="BE448" s="48"/>
      <c r="BI448" s="48"/>
      <c r="BM448" s="48"/>
      <c r="BQ448" s="48"/>
    </row>
    <row r="449" spans="1:69" x14ac:dyDescent="0.25">
      <c r="A449" s="7">
        <v>82.568200000000004</v>
      </c>
      <c r="B449" s="7">
        <v>5.8040599999999998E-2</v>
      </c>
      <c r="C449" s="36">
        <v>-2187.44669045</v>
      </c>
      <c r="D449" s="7">
        <f t="shared" si="233"/>
        <v>0.54166723295138608</v>
      </c>
      <c r="E449" s="7">
        <f t="shared" si="234"/>
        <v>-1503.3563754804397</v>
      </c>
      <c r="F449" s="7">
        <f t="shared" si="240"/>
        <v>13607.36430524477</v>
      </c>
      <c r="G449" s="7">
        <f t="shared" si="235"/>
        <v>13607.36430524477</v>
      </c>
      <c r="H449" s="7">
        <f t="shared" si="236"/>
        <v>25121.261685153499</v>
      </c>
      <c r="I449" s="7">
        <f t="shared" si="241"/>
        <v>20.280762756794456</v>
      </c>
      <c r="J449" s="7">
        <f t="shared" si="237"/>
        <v>20.280762756794456</v>
      </c>
      <c r="K449" s="36">
        <v>11560</v>
      </c>
      <c r="L449" s="36">
        <v>132.32</v>
      </c>
      <c r="M449" s="7">
        <f t="shared" si="238"/>
        <v>38.28121884313947</v>
      </c>
      <c r="N449" s="7">
        <f t="shared" si="239"/>
        <v>1177107.6388620043</v>
      </c>
      <c r="O449" s="7">
        <f t="shared" si="232"/>
        <v>0.25</v>
      </c>
      <c r="AH449" s="5"/>
      <c r="AI449"/>
      <c r="AJ449"/>
      <c r="AK449" s="30"/>
      <c r="AL449"/>
      <c r="AP449"/>
      <c r="BA449"/>
      <c r="BB449" s="5"/>
      <c r="BE449" s="48"/>
      <c r="BI449" s="48"/>
      <c r="BM449" s="48"/>
      <c r="BQ449" s="48"/>
    </row>
    <row r="450" spans="1:69" x14ac:dyDescent="0.25">
      <c r="A450" s="7">
        <v>82.8232</v>
      </c>
      <c r="B450" s="7">
        <v>6.0139000000000005E-2</v>
      </c>
      <c r="C450" s="36">
        <v>-2175.4560443400001</v>
      </c>
      <c r="D450" s="7">
        <f t="shared" si="233"/>
        <v>0.52833765182532588</v>
      </c>
      <c r="E450" s="7">
        <f t="shared" si="234"/>
        <v>-1513.0796836608758</v>
      </c>
      <c r="F450" s="7">
        <f t="shared" si="240"/>
        <v>13629.078259535207</v>
      </c>
      <c r="G450" s="7">
        <f t="shared" si="235"/>
        <v>13629.078259535207</v>
      </c>
      <c r="H450" s="7">
        <f t="shared" si="236"/>
        <v>25796.151783710327</v>
      </c>
      <c r="I450" s="7">
        <f t="shared" si="241"/>
        <v>20.263437657480019</v>
      </c>
      <c r="J450" s="7">
        <f t="shared" si="237"/>
        <v>20.263437657480019</v>
      </c>
      <c r="K450" s="36">
        <v>11184</v>
      </c>
      <c r="L450" s="36">
        <v>132.08000000000001</v>
      </c>
      <c r="M450" s="7">
        <f t="shared" si="238"/>
        <v>38.384450042645973</v>
      </c>
      <c r="N450" s="7">
        <f t="shared" si="239"/>
        <v>1218622.8772831908</v>
      </c>
      <c r="O450" s="7">
        <f t="shared" si="232"/>
        <v>0.25</v>
      </c>
      <c r="AH450" s="5"/>
      <c r="AI450"/>
      <c r="AJ450"/>
      <c r="AK450" s="30"/>
      <c r="AL450"/>
      <c r="AP450"/>
      <c r="BA450"/>
      <c r="BB450" s="5"/>
      <c r="BE450" s="48"/>
      <c r="BI450" s="48"/>
      <c r="BM450" s="48"/>
      <c r="BQ450" s="48"/>
    </row>
    <row r="451" spans="1:69" x14ac:dyDescent="0.25">
      <c r="A451" s="7">
        <v>83.203299999999999</v>
      </c>
      <c r="B451" s="7">
        <v>6.3393400000000003E-2</v>
      </c>
      <c r="C451" s="36">
        <v>-2157.5917877000002</v>
      </c>
      <c r="D451" s="7">
        <f t="shared" si="233"/>
        <v>0.50946395468273753</v>
      </c>
      <c r="E451" s="7">
        <f t="shared" si="234"/>
        <v>-1527.6188066497318</v>
      </c>
      <c r="F451" s="7">
        <f t="shared" si="240"/>
        <v>13661.481639164062</v>
      </c>
      <c r="G451" s="7">
        <f t="shared" si="235"/>
        <v>13661.481639164062</v>
      </c>
      <c r="H451" s="7">
        <f t="shared" si="236"/>
        <v>26815.4037466136</v>
      </c>
      <c r="I451" s="7">
        <f t="shared" si="241"/>
        <v>20.238844575596801</v>
      </c>
      <c r="J451" s="7">
        <f t="shared" si="237"/>
        <v>20.238844575596801</v>
      </c>
      <c r="K451" s="36">
        <v>10648</v>
      </c>
      <c r="L451" s="36">
        <v>131.72</v>
      </c>
      <c r="M451" s="7">
        <f t="shared" si="238"/>
        <v>38.538173731274533</v>
      </c>
      <c r="N451" s="7">
        <f t="shared" si="239"/>
        <v>1283009.1697186385</v>
      </c>
      <c r="O451" s="7">
        <f t="shared" si="232"/>
        <v>0.25</v>
      </c>
      <c r="AH451" s="5"/>
      <c r="AI451"/>
      <c r="AJ451"/>
      <c r="AK451" s="30"/>
      <c r="AL451"/>
      <c r="AP451"/>
      <c r="BA451"/>
      <c r="BB451" s="5"/>
      <c r="BE451" s="48"/>
      <c r="BI451" s="48"/>
      <c r="BM451" s="48"/>
      <c r="BQ451" s="48"/>
    </row>
    <row r="452" spans="1:69" x14ac:dyDescent="0.25">
      <c r="A452" s="7">
        <v>83.461299999999994</v>
      </c>
      <c r="B452" s="7">
        <v>6.568389999999999E-2</v>
      </c>
      <c r="C452" s="36">
        <v>-2145.4791404299999</v>
      </c>
      <c r="D452" s="7">
        <f t="shared" si="233"/>
        <v>0.4973392324896771</v>
      </c>
      <c r="E452" s="7">
        <f t="shared" si="234"/>
        <v>-1537.518742423814</v>
      </c>
      <c r="F452" s="7">
        <f t="shared" si="240"/>
        <v>13683.494222208144</v>
      </c>
      <c r="G452" s="7">
        <f t="shared" si="235"/>
        <v>13683.494222208144</v>
      </c>
      <c r="H452" s="7">
        <f t="shared" si="236"/>
        <v>27513.40197657172</v>
      </c>
      <c r="I452" s="7">
        <f t="shared" si="241"/>
        <v>20.223610613023244</v>
      </c>
      <c r="J452" s="7">
        <f t="shared" si="237"/>
        <v>20.223610613023244</v>
      </c>
      <c r="K452" s="36">
        <v>10301</v>
      </c>
      <c r="L452" s="36">
        <v>131.47999999999999</v>
      </c>
      <c r="M452" s="7">
        <f t="shared" si="238"/>
        <v>38.642417468031191</v>
      </c>
      <c r="N452" s="7">
        <f t="shared" si="239"/>
        <v>1328365.6171447574</v>
      </c>
      <c r="O452" s="7">
        <f t="shared" si="232"/>
        <v>0.25</v>
      </c>
      <c r="AH452" s="5"/>
      <c r="AI452"/>
      <c r="AJ452"/>
      <c r="AK452" s="30"/>
      <c r="AL452"/>
      <c r="AP452"/>
      <c r="BA452"/>
      <c r="BB452" s="5"/>
      <c r="BE452" s="48"/>
      <c r="BI452" s="48"/>
      <c r="BM452" s="48"/>
      <c r="BQ452" s="48"/>
    </row>
    <row r="453" spans="1:69" x14ac:dyDescent="0.25">
      <c r="A453" s="7">
        <v>83.709299999999999</v>
      </c>
      <c r="B453" s="7">
        <v>6.7941100000000004E-2</v>
      </c>
      <c r="C453" s="36">
        <v>-2133.9145377999998</v>
      </c>
      <c r="D453" s="7">
        <f t="shared" si="233"/>
        <v>0.48624437567207218</v>
      </c>
      <c r="E453" s="7">
        <f t="shared" si="234"/>
        <v>-1547.0589072293326</v>
      </c>
      <c r="F453" s="7">
        <f t="shared" si="240"/>
        <v>13704.598989643662</v>
      </c>
      <c r="G453" s="7">
        <f t="shared" si="235"/>
        <v>13704.598989643662</v>
      </c>
      <c r="H453" s="7">
        <f t="shared" si="236"/>
        <v>28184.591278205702</v>
      </c>
      <c r="I453" s="7">
        <f t="shared" si="241"/>
        <v>20.208275087198619</v>
      </c>
      <c r="J453" s="7">
        <f t="shared" si="237"/>
        <v>20.208275087198619</v>
      </c>
      <c r="K453" s="36">
        <v>9981.7000000000007</v>
      </c>
      <c r="L453" s="36">
        <v>131.25</v>
      </c>
      <c r="M453" s="7">
        <f t="shared" si="238"/>
        <v>38.742548619209892</v>
      </c>
      <c r="N453" s="7">
        <f t="shared" si="239"/>
        <v>1372972.4385268702</v>
      </c>
      <c r="O453" s="7">
        <f t="shared" si="232"/>
        <v>0.25</v>
      </c>
      <c r="AH453" s="5"/>
      <c r="AI453"/>
      <c r="AJ453"/>
      <c r="AK453" s="30"/>
      <c r="AL453"/>
      <c r="AP453"/>
      <c r="BA453"/>
      <c r="BB453" s="5"/>
      <c r="BE453" s="48"/>
      <c r="BI453" s="48"/>
      <c r="BM453" s="48"/>
      <c r="BQ453" s="48"/>
    </row>
    <row r="454" spans="1:69" x14ac:dyDescent="0.25">
      <c r="A454" s="7">
        <v>83.740300000000005</v>
      </c>
      <c r="B454" s="7">
        <v>6.8233000000000002E-2</v>
      </c>
      <c r="C454" s="36">
        <v>-2132.4405217399999</v>
      </c>
      <c r="D454" s="7">
        <f t="shared" si="233"/>
        <v>0.48486173903423341</v>
      </c>
      <c r="E454" s="7">
        <f t="shared" si="234"/>
        <v>-1548.2529314489236</v>
      </c>
      <c r="F454" s="7">
        <f t="shared" si="240"/>
        <v>13707.267029923254</v>
      </c>
      <c r="G454" s="7">
        <f t="shared" si="235"/>
        <v>13707.267029923254</v>
      </c>
      <c r="H454" s="7">
        <f t="shared" si="236"/>
        <v>28270.465426341798</v>
      </c>
      <c r="I454" s="7">
        <f t="shared" si="241"/>
        <v>20.206513476034548</v>
      </c>
      <c r="J454" s="7">
        <f t="shared" si="237"/>
        <v>20.206513476034548</v>
      </c>
      <c r="K454" s="36">
        <v>9941.7999999999993</v>
      </c>
      <c r="L454" s="36">
        <v>131.22</v>
      </c>
      <c r="M454" s="7">
        <f t="shared" si="238"/>
        <v>38.755059860326263</v>
      </c>
      <c r="N454" s="7">
        <f t="shared" si="239"/>
        <v>1378751.0340102653</v>
      </c>
      <c r="O454" s="7">
        <f t="shared" si="232"/>
        <v>0.25</v>
      </c>
      <c r="AH454" s="5"/>
      <c r="AI454"/>
      <c r="AJ454"/>
      <c r="AK454" s="30"/>
      <c r="AL454"/>
      <c r="AP454"/>
      <c r="BA454"/>
      <c r="BB454" s="5"/>
      <c r="BE454" s="48"/>
      <c r="BI454" s="48"/>
      <c r="BM454" s="48"/>
      <c r="BQ454" s="48"/>
    </row>
    <row r="455" spans="1:69" x14ac:dyDescent="0.25">
      <c r="A455" s="7">
        <v>83.771299999999997</v>
      </c>
      <c r="B455" s="7">
        <v>6.8522400000000011E-2</v>
      </c>
      <c r="C455" s="36">
        <v>-2130.9770438800001</v>
      </c>
      <c r="D455" s="7">
        <f t="shared" si="233"/>
        <v>0.48350339043090934</v>
      </c>
      <c r="E455" s="7">
        <f t="shared" si="234"/>
        <v>-1549.4474046027979</v>
      </c>
      <c r="F455" s="7">
        <f t="shared" si="240"/>
        <v>13709.924980937129</v>
      </c>
      <c r="G455" s="7">
        <f t="shared" si="235"/>
        <v>13709.924980937129</v>
      </c>
      <c r="H455" s="7">
        <f t="shared" si="236"/>
        <v>28355.385406332989</v>
      </c>
      <c r="I455" s="7">
        <f t="shared" si="241"/>
        <v>20.204740450779909</v>
      </c>
      <c r="J455" s="7">
        <f t="shared" si="237"/>
        <v>20.204740450779909</v>
      </c>
      <c r="K455" s="36">
        <v>9902.6</v>
      </c>
      <c r="L455" s="36">
        <v>131.19</v>
      </c>
      <c r="M455" s="7">
        <f t="shared" si="238"/>
        <v>38.767570217455507</v>
      </c>
      <c r="N455" s="7">
        <f t="shared" si="239"/>
        <v>1384477.3070645211</v>
      </c>
      <c r="O455" s="7">
        <f t="shared" si="232"/>
        <v>0.25</v>
      </c>
      <c r="AH455" s="5"/>
      <c r="AI455"/>
      <c r="AJ455"/>
      <c r="AK455" s="30"/>
      <c r="AL455"/>
      <c r="AP455"/>
      <c r="BA455"/>
      <c r="BB455" s="5"/>
      <c r="BE455" s="48"/>
      <c r="BI455" s="48"/>
      <c r="BM455" s="48"/>
      <c r="BQ455" s="48"/>
    </row>
    <row r="456" spans="1:69" x14ac:dyDescent="0.25">
      <c r="A456" s="7">
        <v>83.812299999999993</v>
      </c>
      <c r="B456" s="7">
        <v>6.8907700000000002E-2</v>
      </c>
      <c r="C456" s="36">
        <v>-2128.69785585</v>
      </c>
      <c r="D456" s="7">
        <f t="shared" si="233"/>
        <v>0.48171306869408564</v>
      </c>
      <c r="E456" s="7">
        <f t="shared" si="234"/>
        <v>-1551.0277238898404</v>
      </c>
      <c r="F456" s="7">
        <f t="shared" si="240"/>
        <v>13713.78448825417</v>
      </c>
      <c r="G456" s="7">
        <f t="shared" si="235"/>
        <v>13713.78448825417</v>
      </c>
      <c r="H456" s="7">
        <f t="shared" si="236"/>
        <v>28468.782309419094</v>
      </c>
      <c r="I456" s="7">
        <f t="shared" si="241"/>
        <v>20.202897273094251</v>
      </c>
      <c r="J456" s="7">
        <f t="shared" si="237"/>
        <v>20.202897273094251</v>
      </c>
      <c r="K456" s="36">
        <v>9850.9</v>
      </c>
      <c r="L456" s="36">
        <v>131.15</v>
      </c>
      <c r="M456" s="7">
        <f t="shared" si="238"/>
        <v>38.784114489846608</v>
      </c>
      <c r="N456" s="7">
        <f t="shared" si="239"/>
        <v>1392135.1844251966</v>
      </c>
      <c r="O456" s="7">
        <f t="shared" si="232"/>
        <v>0.25</v>
      </c>
      <c r="AH456" s="5"/>
      <c r="AI456"/>
      <c r="AJ456"/>
      <c r="AK456" s="30"/>
      <c r="AL456"/>
      <c r="AP456"/>
      <c r="BA456"/>
      <c r="BB456" s="5"/>
      <c r="BE456" s="48"/>
      <c r="BI456" s="48"/>
      <c r="BM456" s="48"/>
      <c r="BQ456" s="48"/>
    </row>
    <row r="457" spans="1:69" x14ac:dyDescent="0.25">
      <c r="A457" s="7"/>
      <c r="B457" s="7"/>
      <c r="C457" s="7"/>
      <c r="D457" s="7"/>
      <c r="E457" s="7"/>
      <c r="F457" s="7"/>
      <c r="G457" s="7"/>
      <c r="H457" s="7"/>
      <c r="I457" s="62">
        <f>AVERAGE(J418:J456)</f>
        <v>20.545698382266462</v>
      </c>
      <c r="J457" s="63" t="s">
        <v>128</v>
      </c>
      <c r="K457" s="7"/>
      <c r="L457" s="7"/>
      <c r="M457" s="7"/>
      <c r="N457" s="7"/>
      <c r="O457" s="7"/>
      <c r="AH457" s="5"/>
      <c r="AI457"/>
      <c r="AJ457"/>
      <c r="AK457" s="30"/>
      <c r="AL457"/>
      <c r="AP457"/>
      <c r="BA457"/>
      <c r="BB457" s="5"/>
      <c r="BE457" s="48"/>
      <c r="BI457" s="48"/>
      <c r="BM457" s="48"/>
      <c r="BQ457" s="48"/>
    </row>
    <row r="458" spans="1:69" x14ac:dyDescent="0.25">
      <c r="A458" s="59"/>
      <c r="B458" s="7"/>
      <c r="C458" s="59"/>
      <c r="D458" s="7"/>
      <c r="E458" s="7"/>
      <c r="F458" s="7"/>
      <c r="G458" s="7"/>
      <c r="H458" s="7"/>
      <c r="I458" s="62">
        <f>AVERAGE(I418:I456)</f>
        <v>20.545698382266462</v>
      </c>
      <c r="J458" s="63" t="s">
        <v>129</v>
      </c>
      <c r="K458" s="7"/>
      <c r="L458" s="7"/>
      <c r="M458" s="7"/>
      <c r="N458" s="7"/>
      <c r="O458" s="7"/>
      <c r="AH458" s="5"/>
      <c r="AI458"/>
      <c r="AJ458"/>
      <c r="AK458" s="30"/>
      <c r="AL458"/>
      <c r="AP458"/>
      <c r="BA458"/>
      <c r="BB458" s="5"/>
      <c r="BE458" s="48"/>
      <c r="BI458" s="48"/>
      <c r="BM458" s="48"/>
      <c r="BQ458" s="48"/>
    </row>
    <row r="459" spans="1:69" x14ac:dyDescent="0.25">
      <c r="A459" s="59"/>
      <c r="B459" s="7"/>
      <c r="C459" s="59"/>
      <c r="D459" s="7"/>
      <c r="E459" s="7"/>
      <c r="F459" s="7"/>
      <c r="G459" s="7"/>
      <c r="H459" s="7"/>
      <c r="I459" s="64">
        <f>SUMSQ(H418:H456)/COUNT(H418:H456)</f>
        <v>372461767.98502856</v>
      </c>
      <c r="J459" s="63" t="s">
        <v>131</v>
      </c>
      <c r="K459" s="7"/>
      <c r="L459" s="7"/>
      <c r="M459" s="7"/>
      <c r="N459" s="7"/>
      <c r="O459" s="7"/>
      <c r="BA459"/>
      <c r="BB459" s="5"/>
      <c r="BE459" s="48"/>
      <c r="BI459" s="48"/>
      <c r="BM459" s="48"/>
      <c r="BQ459" s="48"/>
    </row>
    <row r="460" spans="1:69" x14ac:dyDescent="0.25">
      <c r="A460" s="59"/>
      <c r="B460" s="7"/>
      <c r="C460" s="59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BA460"/>
      <c r="BB460" s="5"/>
      <c r="BE460" s="48"/>
      <c r="BI460" s="48"/>
      <c r="BM460" s="48"/>
      <c r="BQ460" s="48"/>
    </row>
    <row r="461" spans="1:69" x14ac:dyDescent="0.25">
      <c r="A461" s="59" t="s">
        <v>169</v>
      </c>
      <c r="B461" s="7"/>
      <c r="C461" s="59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BA461"/>
      <c r="BB461" s="5"/>
      <c r="BE461" s="48"/>
      <c r="BI461" s="48"/>
      <c r="BM461" s="48"/>
      <c r="BQ461" s="48"/>
    </row>
    <row r="462" spans="1:69" ht="15.75" x14ac:dyDescent="0.25">
      <c r="A462" s="60" t="s">
        <v>180</v>
      </c>
      <c r="B462" s="7"/>
      <c r="C462" s="7" t="s">
        <v>171</v>
      </c>
      <c r="D462" s="7"/>
      <c r="E462" s="7" t="s">
        <v>172</v>
      </c>
      <c r="F462" s="7"/>
      <c r="G462" s="7"/>
      <c r="H462" s="7"/>
      <c r="I462" s="7"/>
      <c r="J462" s="7"/>
      <c r="K462" s="7"/>
      <c r="L462" s="7" t="s">
        <v>170</v>
      </c>
      <c r="M462" s="7" t="s">
        <v>173</v>
      </c>
      <c r="N462" s="7" t="s">
        <v>174</v>
      </c>
      <c r="O462" s="7">
        <v>0.25</v>
      </c>
      <c r="BA462"/>
      <c r="BB462" s="5"/>
      <c r="BE462" s="48"/>
      <c r="BI462" s="48"/>
      <c r="BM462" s="48"/>
      <c r="BQ462" s="48"/>
    </row>
    <row r="463" spans="1:69" x14ac:dyDescent="0.25">
      <c r="A463" s="7" t="s">
        <v>117</v>
      </c>
      <c r="B463" s="7" t="s">
        <v>40</v>
      </c>
      <c r="C463" s="7" t="s">
        <v>118</v>
      </c>
      <c r="D463" s="61" t="s">
        <v>119</v>
      </c>
      <c r="E463" s="7" t="s">
        <v>120</v>
      </c>
      <c r="F463" s="61" t="s">
        <v>121</v>
      </c>
      <c r="G463" s="61" t="s">
        <v>122</v>
      </c>
      <c r="H463" s="61" t="s">
        <v>123</v>
      </c>
      <c r="I463" s="61" t="s">
        <v>175</v>
      </c>
      <c r="J463" s="61" t="s">
        <v>176</v>
      </c>
      <c r="K463" s="7" t="s">
        <v>177</v>
      </c>
      <c r="L463" s="7" t="s">
        <v>178</v>
      </c>
      <c r="M463" s="7" t="s">
        <v>178</v>
      </c>
      <c r="N463" s="61" t="s">
        <v>179</v>
      </c>
      <c r="O463" s="61" t="s">
        <v>175</v>
      </c>
      <c r="BA463"/>
      <c r="BB463" s="5"/>
      <c r="BE463" s="48"/>
      <c r="BI463" s="48"/>
      <c r="BM463" s="48"/>
      <c r="BQ463" s="48"/>
    </row>
    <row r="464" spans="1:69" x14ac:dyDescent="0.25">
      <c r="A464" s="7">
        <v>83.737300000000005</v>
      </c>
      <c r="B464" s="7">
        <v>6.8226200279999996E-2</v>
      </c>
      <c r="C464" s="36">
        <v>-9299.7000000000007</v>
      </c>
      <c r="D464" s="7">
        <f t="shared" ref="D464:D527" si="242">SQRT((0.00004*K464)^2+(0.003*(L464-M464))^2)</f>
        <v>0.48488350330980795</v>
      </c>
      <c r="E464" s="7">
        <f t="shared" ref="E464" si="243">Props(A464,B464,12,$B$7:$B$36)</f>
        <v>-1548.1368355509542</v>
      </c>
      <c r="F464" s="7">
        <f t="shared" ref="F464" si="244">(C464-E464)+($B$47-A464*$B$46)</f>
        <v>6539.8914557652834</v>
      </c>
      <c r="G464" s="7">
        <f t="shared" ref="G464" si="245">ABS(F464)</f>
        <v>6539.8914557652834</v>
      </c>
      <c r="H464" s="7">
        <f t="shared" ref="H464" si="246">F464/D464</f>
        <v>13487.551981298759</v>
      </c>
      <c r="I464" s="7">
        <f t="shared" ref="I464" si="247">(F464/K464)/B464</f>
        <v>9.6411341075588428</v>
      </c>
      <c r="J464" s="7">
        <f t="shared" ref="J464" si="248">ABS(I464)</f>
        <v>9.6411341075588428</v>
      </c>
      <c r="K464" s="36">
        <v>9942.4</v>
      </c>
      <c r="L464" s="36">
        <v>131.22</v>
      </c>
      <c r="M464" s="7">
        <f t="shared" ref="M464" si="249">Props(A464,B464,9,$B$7:$B$36)</f>
        <v>38.753848015135496</v>
      </c>
      <c r="N464" s="7">
        <f>1000000*F464/K464</f>
        <v>657777.94654864864</v>
      </c>
      <c r="O464" s="7">
        <f t="shared" ref="O464:O495" si="250">SIGN(I464)*MIN($O$416,ABS(I464))</f>
        <v>0.25</v>
      </c>
      <c r="BA464"/>
      <c r="BB464" s="5"/>
      <c r="BE464" s="48"/>
      <c r="BI464" s="48"/>
      <c r="BM464" s="48"/>
      <c r="BQ464" s="48"/>
    </row>
    <row r="465" spans="1:69" x14ac:dyDescent="0.25">
      <c r="A465" s="59">
        <v>83.674300000000002</v>
      </c>
      <c r="B465" s="7">
        <v>6.7651582459999998E-2</v>
      </c>
      <c r="C465" s="36">
        <v>-9297.2000000000007</v>
      </c>
      <c r="D465" s="7">
        <f t="shared" si="242"/>
        <v>0.48759430098970891</v>
      </c>
      <c r="E465" s="7">
        <f t="shared" ref="E465:E503" si="251">Props(A465,B465,12,$B$7:$B$36)</f>
        <v>-1545.7102948218119</v>
      </c>
      <c r="F465" s="7">
        <f t="shared" ref="F465:F503" si="252">(C465-E465)+($B$47-A465*$B$46)</f>
        <v>6539.9649150361411</v>
      </c>
      <c r="G465" s="7">
        <f t="shared" ref="G465:G503" si="253">ABS(F465)</f>
        <v>6539.9649150361411</v>
      </c>
      <c r="H465" s="7">
        <f t="shared" ref="H465:H503" si="254">F465/D465</f>
        <v>13412.718117831679</v>
      </c>
      <c r="I465" s="7">
        <f t="shared" ref="I465:I503" si="255">(F465/K465)/B465</f>
        <v>9.6468693446733429</v>
      </c>
      <c r="J465" s="7">
        <f t="shared" ref="J465:J503" si="256">ABS(I465)</f>
        <v>9.6468693446733429</v>
      </c>
      <c r="K465" s="36">
        <v>10021</v>
      </c>
      <c r="L465" s="36">
        <v>131.27000000000001</v>
      </c>
      <c r="M465" s="7">
        <f t="shared" ref="M465:M503" si="257">Props(A465,B465,9,$B$7:$B$36)</f>
        <v>38.728419701290314</v>
      </c>
      <c r="N465" s="7">
        <f t="shared" ref="N465:N502" si="258">1000000*F465/K465</f>
        <v>652625.97695201496</v>
      </c>
      <c r="O465" s="7">
        <f t="shared" si="250"/>
        <v>0.25</v>
      </c>
      <c r="BA465"/>
      <c r="BB465" s="5"/>
      <c r="BE465" s="48"/>
      <c r="BI465" s="48"/>
      <c r="BM465" s="48"/>
      <c r="BQ465" s="48"/>
    </row>
    <row r="466" spans="1:69" x14ac:dyDescent="0.25">
      <c r="A466" s="59">
        <v>83.674300000000002</v>
      </c>
      <c r="B466" s="7">
        <v>6.7650249239999988E-2</v>
      </c>
      <c r="C466" s="36">
        <v>-9297.2000000000007</v>
      </c>
      <c r="D466" s="7">
        <f t="shared" si="242"/>
        <v>0.48759430087048078</v>
      </c>
      <c r="E466" s="7">
        <f t="shared" si="251"/>
        <v>-1545.7103276519299</v>
      </c>
      <c r="F466" s="7">
        <f t="shared" si="252"/>
        <v>6539.9649478662595</v>
      </c>
      <c r="G466" s="7">
        <f t="shared" si="253"/>
        <v>6539.9649478662595</v>
      </c>
      <c r="H466" s="7">
        <f t="shared" si="254"/>
        <v>13412.718188442208</v>
      </c>
      <c r="I466" s="7">
        <f t="shared" si="255"/>
        <v>9.6470595091653362</v>
      </c>
      <c r="J466" s="7">
        <f t="shared" si="256"/>
        <v>9.6470595091653362</v>
      </c>
      <c r="K466" s="36">
        <v>10021</v>
      </c>
      <c r="L466" s="36">
        <v>131.27000000000001</v>
      </c>
      <c r="M466" s="7">
        <f t="shared" si="257"/>
        <v>38.728419771090714</v>
      </c>
      <c r="N466" s="7">
        <f t="shared" si="258"/>
        <v>652625.98022814689</v>
      </c>
      <c r="O466" s="7">
        <f t="shared" si="250"/>
        <v>0.25</v>
      </c>
      <c r="BA466"/>
      <c r="BB466" s="5"/>
      <c r="BE466" s="48"/>
      <c r="BI466" s="48"/>
      <c r="BM466" s="48"/>
      <c r="BQ466" s="48"/>
    </row>
    <row r="467" spans="1:69" x14ac:dyDescent="0.25">
      <c r="A467" s="59">
        <v>83.664299999999997</v>
      </c>
      <c r="B467" s="7">
        <v>6.7562256719999991E-2</v>
      </c>
      <c r="C467" s="36">
        <v>-9296.7000000000007</v>
      </c>
      <c r="D467" s="7">
        <f t="shared" si="242"/>
        <v>0.48801293280760633</v>
      </c>
      <c r="E467" s="7">
        <f t="shared" si="251"/>
        <v>-1545.3252304029722</v>
      </c>
      <c r="F467" s="7">
        <f t="shared" si="252"/>
        <v>6540.0798506173014</v>
      </c>
      <c r="G467" s="7">
        <f t="shared" si="253"/>
        <v>6540.0798506173014</v>
      </c>
      <c r="H467" s="7">
        <f t="shared" si="254"/>
        <v>13401.447812030947</v>
      </c>
      <c r="I467" s="7">
        <f t="shared" si="255"/>
        <v>9.6482398468972281</v>
      </c>
      <c r="J467" s="7">
        <f t="shared" si="256"/>
        <v>9.6482398468972281</v>
      </c>
      <c r="K467" s="36">
        <v>10033</v>
      </c>
      <c r="L467" s="36">
        <v>131.28</v>
      </c>
      <c r="M467" s="7">
        <f t="shared" si="257"/>
        <v>38.72438297405462</v>
      </c>
      <c r="N467" s="7">
        <f t="shared" si="258"/>
        <v>651856.85743220383</v>
      </c>
      <c r="O467" s="7">
        <f t="shared" si="250"/>
        <v>0.25</v>
      </c>
      <c r="BA467"/>
      <c r="BB467" s="5"/>
      <c r="BE467" s="48"/>
      <c r="BI467" s="48"/>
      <c r="BM467" s="48"/>
      <c r="BQ467" s="48"/>
    </row>
    <row r="468" spans="1:69" x14ac:dyDescent="0.25">
      <c r="A468" s="59">
        <v>83.603300000000004</v>
      </c>
      <c r="B468" s="7">
        <v>6.7006303980000001E-2</v>
      </c>
      <c r="C468" s="36">
        <v>-9294.2999999999993</v>
      </c>
      <c r="D468" s="7">
        <f t="shared" si="242"/>
        <v>0.49072563095880917</v>
      </c>
      <c r="E468" s="7">
        <f t="shared" si="251"/>
        <v>-1542.9774830923466</v>
      </c>
      <c r="F468" s="7">
        <f t="shared" si="252"/>
        <v>6540.1321033066779</v>
      </c>
      <c r="G468" s="7">
        <f t="shared" si="253"/>
        <v>6540.1321033066779</v>
      </c>
      <c r="H468" s="7">
        <f t="shared" si="254"/>
        <v>13327.471993929023</v>
      </c>
      <c r="I468" s="7">
        <f t="shared" si="255"/>
        <v>9.6533209804760087</v>
      </c>
      <c r="J468" s="7">
        <f t="shared" si="256"/>
        <v>9.6533209804760087</v>
      </c>
      <c r="K468" s="36">
        <v>10111</v>
      </c>
      <c r="L468" s="36">
        <v>131.34</v>
      </c>
      <c r="M468" s="7">
        <f t="shared" si="257"/>
        <v>38.699757196680871</v>
      </c>
      <c r="N468" s="7">
        <f t="shared" si="258"/>
        <v>646833.36003428721</v>
      </c>
      <c r="O468" s="7">
        <f t="shared" si="250"/>
        <v>0.25</v>
      </c>
      <c r="BA468"/>
      <c r="BB468" s="5"/>
      <c r="BE468" s="48"/>
      <c r="BI468" s="48"/>
      <c r="BM468" s="48"/>
      <c r="BQ468" s="48"/>
    </row>
    <row r="469" spans="1:69" x14ac:dyDescent="0.25">
      <c r="A469" s="59">
        <v>83.6023</v>
      </c>
      <c r="B469" s="7">
        <v>6.6995638220000001E-2</v>
      </c>
      <c r="C469" s="36">
        <v>-9294.2999999999993</v>
      </c>
      <c r="D469" s="7">
        <f t="shared" si="242"/>
        <v>0.49075928395030882</v>
      </c>
      <c r="E469" s="7">
        <f t="shared" si="251"/>
        <v>-1542.9390461381552</v>
      </c>
      <c r="F469" s="7">
        <f t="shared" si="252"/>
        <v>6540.0936663524863</v>
      </c>
      <c r="G469" s="7">
        <f t="shared" si="253"/>
        <v>6540.0936663524863</v>
      </c>
      <c r="H469" s="7">
        <f t="shared" si="254"/>
        <v>13326.479763579357</v>
      </c>
      <c r="I469" s="7">
        <f t="shared" si="255"/>
        <v>9.6538462680353714</v>
      </c>
      <c r="J469" s="7">
        <f t="shared" si="256"/>
        <v>9.6538462680353714</v>
      </c>
      <c r="K469" s="36">
        <v>10112</v>
      </c>
      <c r="L469" s="36">
        <v>131.34</v>
      </c>
      <c r="M469" s="7">
        <f t="shared" si="257"/>
        <v>38.699353543190689</v>
      </c>
      <c r="N469" s="7">
        <f t="shared" si="258"/>
        <v>646765.59200479498</v>
      </c>
      <c r="O469" s="7">
        <f t="shared" si="250"/>
        <v>0.25</v>
      </c>
      <c r="BA469"/>
      <c r="BB469" s="5"/>
      <c r="BE469" s="48"/>
      <c r="BI469" s="48"/>
      <c r="BM469" s="48"/>
      <c r="BQ469" s="48"/>
    </row>
    <row r="470" spans="1:69" x14ac:dyDescent="0.25">
      <c r="A470" s="59">
        <v>83.573300000000003</v>
      </c>
      <c r="B470" s="7">
        <v>6.6720994899999997E-2</v>
      </c>
      <c r="C470" s="36">
        <v>-9293.2999999999993</v>
      </c>
      <c r="D470" s="7">
        <f t="shared" si="242"/>
        <v>0.49211650189685868</v>
      </c>
      <c r="E470" s="7">
        <f t="shared" si="251"/>
        <v>-1541.8236964183222</v>
      </c>
      <c r="F470" s="7">
        <f t="shared" si="252"/>
        <v>6539.9783166326533</v>
      </c>
      <c r="G470" s="7">
        <f t="shared" si="253"/>
        <v>6539.9783166326533</v>
      </c>
      <c r="H470" s="7">
        <f t="shared" si="254"/>
        <v>13289.492003264197</v>
      </c>
      <c r="I470" s="7">
        <f t="shared" si="255"/>
        <v>9.6561714229308606</v>
      </c>
      <c r="J470" s="7">
        <f t="shared" si="256"/>
        <v>9.6561714229308606</v>
      </c>
      <c r="K470" s="36">
        <v>10151</v>
      </c>
      <c r="L470" s="36">
        <v>131.37</v>
      </c>
      <c r="M470" s="7">
        <f t="shared" si="257"/>
        <v>38.687645309248211</v>
      </c>
      <c r="N470" s="7">
        <f t="shared" si="258"/>
        <v>644269.36426289554</v>
      </c>
      <c r="O470" s="7">
        <f t="shared" si="250"/>
        <v>0.25</v>
      </c>
      <c r="BA470"/>
      <c r="BB470" s="5"/>
      <c r="BE470" s="48"/>
      <c r="BI470" s="48"/>
      <c r="BM470" s="48"/>
      <c r="BQ470" s="48"/>
    </row>
    <row r="471" spans="1:69" x14ac:dyDescent="0.25">
      <c r="A471" s="59">
        <v>83.504300000000001</v>
      </c>
      <c r="B471" s="7">
        <v>6.609704794E-2</v>
      </c>
      <c r="C471" s="36">
        <v>-9290.6</v>
      </c>
      <c r="D471" s="7">
        <f t="shared" si="242"/>
        <v>0.49523908244014414</v>
      </c>
      <c r="E471" s="7">
        <f t="shared" si="251"/>
        <v>-1539.1705702161446</v>
      </c>
      <c r="F471" s="7">
        <f t="shared" si="252"/>
        <v>6540.0251904304741</v>
      </c>
      <c r="G471" s="7">
        <f t="shared" si="253"/>
        <v>6540.0251904304741</v>
      </c>
      <c r="H471" s="7">
        <f t="shared" si="254"/>
        <v>13205.79377178076</v>
      </c>
      <c r="I471" s="7">
        <f t="shared" si="255"/>
        <v>9.6617321114315207</v>
      </c>
      <c r="J471" s="7">
        <f t="shared" si="256"/>
        <v>9.6617321114315207</v>
      </c>
      <c r="K471" s="36">
        <v>10241</v>
      </c>
      <c r="L471" s="36">
        <v>131.43</v>
      </c>
      <c r="M471" s="7">
        <f t="shared" si="257"/>
        <v>38.659782571155468</v>
      </c>
      <c r="N471" s="7">
        <f t="shared" si="258"/>
        <v>638611.97055272677</v>
      </c>
      <c r="O471" s="7">
        <f t="shared" si="250"/>
        <v>0.25</v>
      </c>
      <c r="BA471"/>
      <c r="BB471" s="5"/>
      <c r="BE471" s="48"/>
      <c r="BI471" s="48"/>
      <c r="BM471" s="48"/>
      <c r="BQ471" s="48"/>
    </row>
    <row r="472" spans="1:69" x14ac:dyDescent="0.25">
      <c r="A472" s="59">
        <v>83.484300000000005</v>
      </c>
      <c r="B472" s="7">
        <v>6.5918396460000001E-2</v>
      </c>
      <c r="C472" s="36">
        <v>-9289.7999999999993</v>
      </c>
      <c r="D472" s="7">
        <f t="shared" si="242"/>
        <v>0.49611381864156706</v>
      </c>
      <c r="E472" s="7">
        <f t="shared" si="251"/>
        <v>-1538.4018528971624</v>
      </c>
      <c r="F472" s="7">
        <f t="shared" si="252"/>
        <v>6540.0564731114937</v>
      </c>
      <c r="G472" s="7">
        <f t="shared" si="253"/>
        <v>6540.0564731114937</v>
      </c>
      <c r="H472" s="7">
        <f t="shared" si="254"/>
        <v>13182.572682654021</v>
      </c>
      <c r="I472" s="7">
        <f t="shared" si="255"/>
        <v>9.6643712434717273</v>
      </c>
      <c r="J472" s="7">
        <f t="shared" si="256"/>
        <v>9.6643712434717273</v>
      </c>
      <c r="K472" s="36">
        <v>10266</v>
      </c>
      <c r="L472" s="36">
        <v>131.44999999999999</v>
      </c>
      <c r="M472" s="7">
        <f t="shared" si="257"/>
        <v>38.651705327499776</v>
      </c>
      <c r="N472" s="7">
        <f t="shared" si="258"/>
        <v>637059.8551637925</v>
      </c>
      <c r="O472" s="7">
        <f t="shared" si="250"/>
        <v>0.25</v>
      </c>
      <c r="BA472"/>
      <c r="BB472" s="5"/>
      <c r="BE472" s="48"/>
      <c r="BI472" s="48"/>
      <c r="BM472" s="48"/>
      <c r="BQ472" s="48"/>
    </row>
    <row r="473" spans="1:69" x14ac:dyDescent="0.25">
      <c r="A473" s="59">
        <v>83.368300000000005</v>
      </c>
      <c r="B473" s="7">
        <v>6.4878484860000002E-2</v>
      </c>
      <c r="C473" s="36">
        <v>-9285.2999999999993</v>
      </c>
      <c r="D473" s="7">
        <f t="shared" si="242"/>
        <v>0.5014859731003346</v>
      </c>
      <c r="E473" s="7">
        <f t="shared" si="251"/>
        <v>-1533.9465666811939</v>
      </c>
      <c r="F473" s="7">
        <f t="shared" si="252"/>
        <v>6540.1011868955247</v>
      </c>
      <c r="G473" s="7">
        <f t="shared" si="253"/>
        <v>6540.1011868955247</v>
      </c>
      <c r="H473" s="7">
        <f t="shared" si="254"/>
        <v>13041.443904128933</v>
      </c>
      <c r="I473" s="7">
        <f t="shared" si="255"/>
        <v>9.6742220114903095</v>
      </c>
      <c r="J473" s="7">
        <f t="shared" si="256"/>
        <v>9.6742220114903095</v>
      </c>
      <c r="K473" s="36">
        <v>10420</v>
      </c>
      <c r="L473" s="36">
        <v>131.56</v>
      </c>
      <c r="M473" s="7">
        <f t="shared" si="257"/>
        <v>38.604848797097937</v>
      </c>
      <c r="N473" s="7">
        <f t="shared" si="258"/>
        <v>627648.86630475288</v>
      </c>
      <c r="O473" s="7">
        <f t="shared" si="250"/>
        <v>0.25</v>
      </c>
      <c r="BA473"/>
      <c r="BB473" s="5"/>
      <c r="BE473" s="48"/>
      <c r="BI473" s="48"/>
      <c r="BM473" s="48"/>
      <c r="BQ473" s="48"/>
    </row>
    <row r="474" spans="1:69" x14ac:dyDescent="0.25">
      <c r="A474" s="59">
        <v>83.302300000000002</v>
      </c>
      <c r="B474" s="7">
        <v>6.4285201959999996E-2</v>
      </c>
      <c r="C474" s="36">
        <v>-9282.7999999999993</v>
      </c>
      <c r="D474" s="7">
        <f t="shared" si="242"/>
        <v>0.50459245728838709</v>
      </c>
      <c r="E474" s="7">
        <f t="shared" si="251"/>
        <v>-1531.4141255661177</v>
      </c>
      <c r="F474" s="7">
        <f t="shared" si="252"/>
        <v>6540.0687457804488</v>
      </c>
      <c r="G474" s="7">
        <f t="shared" si="253"/>
        <v>6540.0687457804488</v>
      </c>
      <c r="H474" s="7">
        <f t="shared" si="254"/>
        <v>12961.090978105203</v>
      </c>
      <c r="I474" s="7">
        <f t="shared" si="255"/>
        <v>9.6807701486397022</v>
      </c>
      <c r="J474" s="7">
        <f t="shared" si="256"/>
        <v>9.6807701486397022</v>
      </c>
      <c r="K474" s="36">
        <v>10509</v>
      </c>
      <c r="L474" s="36">
        <v>131.62</v>
      </c>
      <c r="M474" s="7">
        <f t="shared" si="257"/>
        <v>38.578182428942966</v>
      </c>
      <c r="N474" s="7">
        <f t="shared" si="258"/>
        <v>622330.26413364254</v>
      </c>
      <c r="O474" s="7">
        <f t="shared" si="250"/>
        <v>0.25</v>
      </c>
      <c r="BA474"/>
      <c r="BB474" s="5"/>
      <c r="BE474" s="48"/>
      <c r="BI474" s="48"/>
      <c r="BM474" s="48"/>
      <c r="BQ474" s="48"/>
    </row>
    <row r="475" spans="1:69" x14ac:dyDescent="0.25">
      <c r="A475" s="59">
        <v>83.2423</v>
      </c>
      <c r="B475" s="7">
        <v>6.3759913279999997E-2</v>
      </c>
      <c r="C475" s="36">
        <v>-9280.4</v>
      </c>
      <c r="D475" s="7">
        <f t="shared" si="242"/>
        <v>0.50743387291079545</v>
      </c>
      <c r="E475" s="7">
        <f t="shared" si="251"/>
        <v>-1529.113086105232</v>
      </c>
      <c r="F475" s="7">
        <f t="shared" si="252"/>
        <v>6540.1677063195621</v>
      </c>
      <c r="G475" s="7">
        <f t="shared" si="253"/>
        <v>6540.1677063195621</v>
      </c>
      <c r="H475" s="7">
        <f t="shared" si="254"/>
        <v>12888.709357936958</v>
      </c>
      <c r="I475" s="7">
        <f t="shared" si="255"/>
        <v>9.6860165564448781</v>
      </c>
      <c r="J475" s="7">
        <f t="shared" si="256"/>
        <v>9.6860165564448781</v>
      </c>
      <c r="K475" s="36">
        <v>10590</v>
      </c>
      <c r="L475" s="36">
        <v>131.68</v>
      </c>
      <c r="M475" s="7">
        <f t="shared" si="257"/>
        <v>38.553935276929757</v>
      </c>
      <c r="N475" s="7">
        <f t="shared" si="258"/>
        <v>617579.57566756965</v>
      </c>
      <c r="O475" s="7">
        <f t="shared" si="250"/>
        <v>0.25</v>
      </c>
      <c r="BA475"/>
      <c r="BB475" s="5"/>
      <c r="BE475" s="48"/>
      <c r="BI475" s="48"/>
      <c r="BM475" s="48"/>
      <c r="BQ475" s="48"/>
    </row>
    <row r="476" spans="1:69" x14ac:dyDescent="0.25">
      <c r="A476" s="59">
        <v>83.143299999999996</v>
      </c>
      <c r="B476" s="7">
        <v>6.2894653499999995E-2</v>
      </c>
      <c r="C476" s="36">
        <v>-9276.6</v>
      </c>
      <c r="D476" s="7">
        <f t="shared" si="242"/>
        <v>0.51219682971749747</v>
      </c>
      <c r="E476" s="7">
        <f t="shared" si="251"/>
        <v>-1525.3195123634237</v>
      </c>
      <c r="F476" s="7">
        <f t="shared" si="252"/>
        <v>6540.174132577753</v>
      </c>
      <c r="G476" s="7">
        <f t="shared" si="253"/>
        <v>6540.174132577753</v>
      </c>
      <c r="H476" s="7">
        <f t="shared" si="254"/>
        <v>12768.868827604792</v>
      </c>
      <c r="I476" s="7">
        <f t="shared" si="255"/>
        <v>9.6947762470637997</v>
      </c>
      <c r="J476" s="7">
        <f t="shared" si="256"/>
        <v>9.6947762470637997</v>
      </c>
      <c r="K476" s="36">
        <v>10726</v>
      </c>
      <c r="L476" s="36">
        <v>131.77000000000001</v>
      </c>
      <c r="M476" s="7">
        <f t="shared" si="257"/>
        <v>38.513918415380381</v>
      </c>
      <c r="N476" s="7">
        <f t="shared" si="258"/>
        <v>609749.59281910805</v>
      </c>
      <c r="O476" s="7">
        <f t="shared" si="250"/>
        <v>0.25</v>
      </c>
      <c r="BA476"/>
      <c r="BB476" s="5"/>
      <c r="BE476" s="48"/>
      <c r="BI476" s="48"/>
      <c r="BM476" s="48"/>
      <c r="BQ476" s="48"/>
    </row>
    <row r="477" spans="1:69" x14ac:dyDescent="0.25">
      <c r="A477" s="59">
        <v>83.131299999999996</v>
      </c>
      <c r="B477" s="7">
        <v>6.2789329120000001E-2</v>
      </c>
      <c r="C477" s="36">
        <v>-9276.2000000000007</v>
      </c>
      <c r="D477" s="7">
        <f t="shared" si="242"/>
        <v>0.51279087418163272</v>
      </c>
      <c r="E477" s="7">
        <f t="shared" si="251"/>
        <v>-1524.8599650933013</v>
      </c>
      <c r="F477" s="7">
        <f t="shared" si="252"/>
        <v>6540.1145853076305</v>
      </c>
      <c r="G477" s="7">
        <f t="shared" si="253"/>
        <v>6540.1145853076305</v>
      </c>
      <c r="H477" s="7">
        <f t="shared" si="254"/>
        <v>12753.960560911024</v>
      </c>
      <c r="I477" s="7">
        <f t="shared" si="255"/>
        <v>9.6955832303785634</v>
      </c>
      <c r="J477" s="7">
        <f t="shared" si="256"/>
        <v>9.6955832303785634</v>
      </c>
      <c r="K477" s="36">
        <v>10743</v>
      </c>
      <c r="L477" s="36">
        <v>131.78</v>
      </c>
      <c r="M477" s="7">
        <f t="shared" si="257"/>
        <v>38.509067143102421</v>
      </c>
      <c r="N477" s="7">
        <f t="shared" si="258"/>
        <v>608779.16646259243</v>
      </c>
      <c r="O477" s="7">
        <f t="shared" si="250"/>
        <v>0.25</v>
      </c>
      <c r="BA477"/>
      <c r="BB477" s="5"/>
      <c r="BE477" s="48"/>
      <c r="BI477" s="48"/>
      <c r="BM477" s="48"/>
      <c r="BQ477" s="48"/>
    </row>
    <row r="478" spans="1:69" x14ac:dyDescent="0.25">
      <c r="A478" s="59">
        <v>83.131299999999996</v>
      </c>
      <c r="B478" s="7">
        <v>6.2785329459999997E-2</v>
      </c>
      <c r="C478" s="36">
        <v>-9276.2000000000007</v>
      </c>
      <c r="D478" s="7">
        <f t="shared" si="242"/>
        <v>0.5127908738425494</v>
      </c>
      <c r="E478" s="7">
        <f t="shared" si="251"/>
        <v>-1524.8600634709246</v>
      </c>
      <c r="F478" s="7">
        <f t="shared" si="252"/>
        <v>6540.114683685254</v>
      </c>
      <c r="G478" s="7">
        <f t="shared" si="253"/>
        <v>6540.114683685254</v>
      </c>
      <c r="H478" s="7">
        <f t="shared" si="254"/>
        <v>12753.960761192042</v>
      </c>
      <c r="I478" s="7">
        <f t="shared" si="255"/>
        <v>9.6962010210969787</v>
      </c>
      <c r="J478" s="7">
        <f t="shared" si="256"/>
        <v>9.6962010210969787</v>
      </c>
      <c r="K478" s="36">
        <v>10743</v>
      </c>
      <c r="L478" s="36">
        <v>131.78</v>
      </c>
      <c r="M478" s="7">
        <f t="shared" si="257"/>
        <v>38.509067350239562</v>
      </c>
      <c r="N478" s="7">
        <f t="shared" si="258"/>
        <v>608779.17561996216</v>
      </c>
      <c r="O478" s="7">
        <f t="shared" si="250"/>
        <v>0.25</v>
      </c>
      <c r="BA478"/>
      <c r="BB478" s="5"/>
      <c r="BE478" s="48"/>
      <c r="BI478" s="48"/>
      <c r="BM478" s="48"/>
      <c r="BQ478" s="48"/>
    </row>
    <row r="479" spans="1:69" x14ac:dyDescent="0.25">
      <c r="A479" s="59">
        <v>82.996200000000002</v>
      </c>
      <c r="B479" s="7">
        <v>6.1622761620000001E-2</v>
      </c>
      <c r="C479" s="36">
        <v>-9271</v>
      </c>
      <c r="D479" s="7">
        <f t="shared" si="242"/>
        <v>0.5194413134662863</v>
      </c>
      <c r="E479" s="7">
        <f t="shared" si="251"/>
        <v>-1519.6897695341947</v>
      </c>
      <c r="F479" s="7">
        <f t="shared" si="252"/>
        <v>6540.1443897485251</v>
      </c>
      <c r="G479" s="7">
        <f t="shared" si="253"/>
        <v>6540.1443897485251</v>
      </c>
      <c r="H479" s="7">
        <f t="shared" si="254"/>
        <v>12590.728192383191</v>
      </c>
      <c r="I479" s="7">
        <f t="shared" si="255"/>
        <v>9.7083752905138621</v>
      </c>
      <c r="J479" s="7">
        <f t="shared" si="256"/>
        <v>9.7083752905138621</v>
      </c>
      <c r="K479" s="36">
        <v>10932</v>
      </c>
      <c r="L479" s="36">
        <v>131.91</v>
      </c>
      <c r="M479" s="7">
        <f t="shared" si="257"/>
        <v>38.454437336013555</v>
      </c>
      <c r="N479" s="7">
        <f t="shared" si="258"/>
        <v>598256.89624483394</v>
      </c>
      <c r="O479" s="7">
        <f t="shared" si="250"/>
        <v>0.25</v>
      </c>
      <c r="BA479"/>
      <c r="BB479" s="5"/>
      <c r="BE479" s="48"/>
      <c r="BI479" s="48"/>
      <c r="BM479" s="48"/>
      <c r="BQ479" s="48"/>
    </row>
    <row r="480" spans="1:69" x14ac:dyDescent="0.25">
      <c r="A480" s="59">
        <v>82.852199999999996</v>
      </c>
      <c r="B480" s="7">
        <v>6.0404198539999995E-2</v>
      </c>
      <c r="C480" s="36">
        <v>-9265.4</v>
      </c>
      <c r="D480" s="7">
        <f t="shared" si="242"/>
        <v>0.52666394354848411</v>
      </c>
      <c r="E480" s="7">
        <f t="shared" si="251"/>
        <v>-1514.186483905675</v>
      </c>
      <c r="F480" s="7">
        <f t="shared" si="252"/>
        <v>6540.2411041200057</v>
      </c>
      <c r="G480" s="7">
        <f t="shared" si="253"/>
        <v>6540.2411041200057</v>
      </c>
      <c r="H480" s="7">
        <f t="shared" si="254"/>
        <v>12418.24351986974</v>
      </c>
      <c r="I480" s="7">
        <f t="shared" si="255"/>
        <v>9.7220625907710971</v>
      </c>
      <c r="J480" s="7">
        <f t="shared" si="256"/>
        <v>9.7220625907710971</v>
      </c>
      <c r="K480" s="36">
        <v>11137</v>
      </c>
      <c r="L480" s="36">
        <v>132.04</v>
      </c>
      <c r="M480" s="7">
        <f t="shared" si="257"/>
        <v>38.396183668564383</v>
      </c>
      <c r="N480" s="7">
        <f t="shared" si="258"/>
        <v>587253.39895124407</v>
      </c>
      <c r="O480" s="7">
        <f t="shared" si="250"/>
        <v>0.25</v>
      </c>
      <c r="BA480"/>
      <c r="BB480" s="5"/>
      <c r="BE480" s="48"/>
      <c r="BI480" s="48"/>
      <c r="BM480" s="48"/>
      <c r="BQ480" s="48"/>
    </row>
    <row r="481" spans="1:69" x14ac:dyDescent="0.25">
      <c r="A481" s="59">
        <v>82.678200000000004</v>
      </c>
      <c r="B481" s="7">
        <v>5.8958988060000002E-2</v>
      </c>
      <c r="C481" s="36">
        <v>-9258.7000000000007</v>
      </c>
      <c r="D481" s="7">
        <f t="shared" si="242"/>
        <v>0.53566413529366042</v>
      </c>
      <c r="E481" s="7">
        <f t="shared" si="251"/>
        <v>-1507.5471942483691</v>
      </c>
      <c r="F481" s="7">
        <f t="shared" si="252"/>
        <v>6540.3018144626985</v>
      </c>
      <c r="G481" s="7">
        <f t="shared" si="253"/>
        <v>6540.3018144626985</v>
      </c>
      <c r="H481" s="7">
        <f t="shared" si="254"/>
        <v>12209.706387897691</v>
      </c>
      <c r="I481" s="7">
        <f t="shared" si="255"/>
        <v>9.7383620668972526</v>
      </c>
      <c r="J481" s="7">
        <f t="shared" si="256"/>
        <v>9.7383620668972526</v>
      </c>
      <c r="K481" s="36">
        <v>11391</v>
      </c>
      <c r="L481" s="36">
        <v>132.21</v>
      </c>
      <c r="M481" s="7">
        <f t="shared" si="257"/>
        <v>38.325759078944699</v>
      </c>
      <c r="N481" s="7">
        <f t="shared" si="258"/>
        <v>574163.97282615211</v>
      </c>
      <c r="O481" s="7">
        <f t="shared" si="250"/>
        <v>0.25</v>
      </c>
      <c r="AF481" s="5"/>
      <c r="AG481" s="5"/>
      <c r="BA481"/>
      <c r="BB481" s="5"/>
      <c r="BE481" s="48"/>
      <c r="BI481" s="48"/>
      <c r="BM481" s="48"/>
      <c r="BQ481" s="48"/>
    </row>
    <row r="482" spans="1:69" x14ac:dyDescent="0.25">
      <c r="A482" s="59">
        <v>82.544200000000004</v>
      </c>
      <c r="B482" s="7">
        <v>5.7865747659999994E-2</v>
      </c>
      <c r="C482" s="36">
        <v>-9253.6</v>
      </c>
      <c r="D482" s="7">
        <f t="shared" si="242"/>
        <v>0.5428066788319571</v>
      </c>
      <c r="E482" s="7">
        <f t="shared" si="251"/>
        <v>-1502.4420384729685</v>
      </c>
      <c r="F482" s="7">
        <f t="shared" si="252"/>
        <v>6540.2966586872981</v>
      </c>
      <c r="G482" s="7">
        <f t="shared" si="253"/>
        <v>6540.2966586872981</v>
      </c>
      <c r="H482" s="7">
        <f t="shared" si="254"/>
        <v>12049.034976432287</v>
      </c>
      <c r="I482" s="7">
        <f t="shared" si="255"/>
        <v>9.750289404472456</v>
      </c>
      <c r="J482" s="7">
        <f t="shared" si="256"/>
        <v>9.750289404472456</v>
      </c>
      <c r="K482" s="36">
        <v>11592</v>
      </c>
      <c r="L482" s="36">
        <v>132.34</v>
      </c>
      <c r="M482" s="7">
        <f t="shared" si="257"/>
        <v>38.271497664627766</v>
      </c>
      <c r="N482" s="7">
        <f t="shared" si="258"/>
        <v>564207.78629117471</v>
      </c>
      <c r="O482" s="7">
        <f t="shared" si="250"/>
        <v>0.25</v>
      </c>
      <c r="AF482" s="5"/>
      <c r="AG482" s="5"/>
      <c r="BA482"/>
      <c r="BB482" s="5"/>
      <c r="BE482" s="48"/>
      <c r="BI482" s="48"/>
      <c r="BM482" s="48"/>
      <c r="BQ482" s="48"/>
    </row>
    <row r="483" spans="1:69" x14ac:dyDescent="0.25">
      <c r="A483" s="59">
        <v>82.234200000000001</v>
      </c>
      <c r="B483" s="7">
        <v>5.5393957780000003E-2</v>
      </c>
      <c r="C483" s="36">
        <v>-9241.7000000000007</v>
      </c>
      <c r="D483" s="7">
        <f t="shared" si="242"/>
        <v>0.5599615796690538</v>
      </c>
      <c r="E483" s="7">
        <f t="shared" si="251"/>
        <v>-1490.6580454709831</v>
      </c>
      <c r="F483" s="7">
        <f t="shared" si="252"/>
        <v>6540.4126656853123</v>
      </c>
      <c r="G483" s="7">
        <f t="shared" si="253"/>
        <v>6540.4126656853123</v>
      </c>
      <c r="H483" s="7">
        <f t="shared" si="254"/>
        <v>11680.109677436798</v>
      </c>
      <c r="I483" s="7">
        <f t="shared" si="255"/>
        <v>9.7797455309384773</v>
      </c>
      <c r="J483" s="7">
        <f t="shared" si="256"/>
        <v>9.7797455309384773</v>
      </c>
      <c r="K483" s="36">
        <v>12073</v>
      </c>
      <c r="L483" s="36">
        <v>132.63</v>
      </c>
      <c r="M483" s="7">
        <f t="shared" si="257"/>
        <v>38.145877697501128</v>
      </c>
      <c r="N483" s="7">
        <f t="shared" si="258"/>
        <v>541738.81103994965</v>
      </c>
      <c r="O483" s="7">
        <f t="shared" si="250"/>
        <v>0.25</v>
      </c>
      <c r="BA483"/>
      <c r="BB483" s="5"/>
      <c r="BE483" s="48"/>
      <c r="BI483" s="48"/>
      <c r="BM483" s="48"/>
      <c r="BQ483" s="48"/>
    </row>
    <row r="484" spans="1:69" x14ac:dyDescent="0.25">
      <c r="A484" s="59">
        <v>81.954099999999997</v>
      </c>
      <c r="B484" s="7">
        <v>5.3240807479999992E-2</v>
      </c>
      <c r="C484" s="36">
        <v>-9231</v>
      </c>
      <c r="D484" s="7">
        <f t="shared" si="242"/>
        <v>0.57626396312501005</v>
      </c>
      <c r="E484" s="7">
        <f t="shared" si="251"/>
        <v>-1480.0421403402197</v>
      </c>
      <c r="F484" s="7">
        <f t="shared" si="252"/>
        <v>6540.4967605545498</v>
      </c>
      <c r="G484" s="7">
        <f t="shared" si="253"/>
        <v>6540.4967605545498</v>
      </c>
      <c r="H484" s="7">
        <f t="shared" si="254"/>
        <v>11349.827820372844</v>
      </c>
      <c r="I484" s="7">
        <f t="shared" si="255"/>
        <v>9.8066127033464241</v>
      </c>
      <c r="J484" s="7">
        <f t="shared" si="256"/>
        <v>9.8066127033464241</v>
      </c>
      <c r="K484" s="36">
        <v>12527</v>
      </c>
      <c r="L484" s="36">
        <v>132.9</v>
      </c>
      <c r="M484" s="7">
        <f t="shared" si="257"/>
        <v>38.032262364593578</v>
      </c>
      <c r="N484" s="7">
        <f t="shared" si="258"/>
        <v>522111.97896978928</v>
      </c>
      <c r="O484" s="7">
        <f t="shared" si="250"/>
        <v>0.25</v>
      </c>
      <c r="BA484"/>
      <c r="BB484" s="5"/>
      <c r="BE484" s="48"/>
      <c r="BI484" s="48"/>
      <c r="BM484" s="48"/>
      <c r="BQ484" s="48"/>
    </row>
    <row r="485" spans="1:69" x14ac:dyDescent="0.25">
      <c r="A485" s="59">
        <v>81.892099999999999</v>
      </c>
      <c r="B485" s="7">
        <v>5.2771514040000002E-2</v>
      </c>
      <c r="C485" s="36">
        <v>-9228.7000000000007</v>
      </c>
      <c r="D485" s="7">
        <f t="shared" si="242"/>
        <v>0.57997544814366164</v>
      </c>
      <c r="E485" s="7">
        <f t="shared" si="251"/>
        <v>-1477.6964341459682</v>
      </c>
      <c r="F485" s="7">
        <f t="shared" si="252"/>
        <v>6540.4510543602973</v>
      </c>
      <c r="G485" s="7">
        <f t="shared" si="253"/>
        <v>6540.4510543602973</v>
      </c>
      <c r="H485" s="7">
        <f t="shared" si="254"/>
        <v>11277.117118137401</v>
      </c>
      <c r="I485" s="7">
        <f t="shared" si="255"/>
        <v>9.8130676975202835</v>
      </c>
      <c r="J485" s="7">
        <f t="shared" si="256"/>
        <v>9.8130676975202835</v>
      </c>
      <c r="K485" s="36">
        <v>12630</v>
      </c>
      <c r="L485" s="36">
        <v>132.96</v>
      </c>
      <c r="M485" s="7">
        <f t="shared" si="257"/>
        <v>38.007099131878931</v>
      </c>
      <c r="N485" s="7">
        <f t="shared" si="258"/>
        <v>517850.43977516209</v>
      </c>
      <c r="O485" s="7">
        <f t="shared" si="250"/>
        <v>0.25</v>
      </c>
      <c r="BA485"/>
      <c r="BB485" s="5"/>
      <c r="BE485" s="48"/>
      <c r="BI485" s="48"/>
      <c r="BM485" s="48"/>
      <c r="BQ485" s="48"/>
    </row>
    <row r="486" spans="1:69" x14ac:dyDescent="0.25">
      <c r="A486" s="59">
        <v>81.735100000000003</v>
      </c>
      <c r="B486" s="7">
        <v>5.1596947219999995E-2</v>
      </c>
      <c r="C486" s="36">
        <v>-9222.7999999999993</v>
      </c>
      <c r="D486" s="7">
        <f t="shared" si="242"/>
        <v>0.58966158921288792</v>
      </c>
      <c r="E486" s="7">
        <f t="shared" si="251"/>
        <v>-1471.7631343648363</v>
      </c>
      <c r="F486" s="7">
        <f t="shared" si="252"/>
        <v>6540.4177545791672</v>
      </c>
      <c r="G486" s="7">
        <f t="shared" si="253"/>
        <v>6540.4177545791672</v>
      </c>
      <c r="H486" s="7">
        <f t="shared" si="254"/>
        <v>11091.81583848741</v>
      </c>
      <c r="I486" s="7">
        <f t="shared" si="255"/>
        <v>9.8278633492616336</v>
      </c>
      <c r="J486" s="7">
        <f t="shared" si="256"/>
        <v>9.8278633492616336</v>
      </c>
      <c r="K486" s="36">
        <v>12898</v>
      </c>
      <c r="L486" s="36">
        <v>133.12</v>
      </c>
      <c r="M486" s="7">
        <f t="shared" si="257"/>
        <v>37.943355226500287</v>
      </c>
      <c r="N486" s="7">
        <f t="shared" si="258"/>
        <v>507087.74651722494</v>
      </c>
      <c r="O486" s="7">
        <f t="shared" si="250"/>
        <v>0.25</v>
      </c>
      <c r="BA486"/>
      <c r="BB486" s="5"/>
      <c r="BE486" s="48"/>
      <c r="BI486" s="48"/>
      <c r="BM486" s="48"/>
      <c r="BQ486" s="48"/>
    </row>
    <row r="487" spans="1:69" x14ac:dyDescent="0.25">
      <c r="A487" s="59">
        <v>81.518100000000004</v>
      </c>
      <c r="B487" s="7">
        <v>5.0013081860000003E-2</v>
      </c>
      <c r="C487" s="36">
        <v>-9214.6</v>
      </c>
      <c r="D487" s="7">
        <f t="shared" si="242"/>
        <v>0.60342970123399442</v>
      </c>
      <c r="E487" s="7">
        <f t="shared" si="251"/>
        <v>-1463.5778270147375</v>
      </c>
      <c r="F487" s="7">
        <f t="shared" si="252"/>
        <v>6540.4324472290673</v>
      </c>
      <c r="G487" s="7">
        <f t="shared" si="253"/>
        <v>6540.4324472290673</v>
      </c>
      <c r="H487" s="7">
        <f t="shared" si="254"/>
        <v>10838.764538527175</v>
      </c>
      <c r="I487" s="7">
        <f t="shared" si="255"/>
        <v>9.8489556776601859</v>
      </c>
      <c r="J487" s="7">
        <f t="shared" si="256"/>
        <v>9.8489556776601859</v>
      </c>
      <c r="K487" s="36">
        <v>13278</v>
      </c>
      <c r="L487" s="36">
        <v>133.33000000000001</v>
      </c>
      <c r="M487" s="7">
        <f t="shared" si="257"/>
        <v>37.855192426164756</v>
      </c>
      <c r="N487" s="7">
        <f t="shared" si="258"/>
        <v>492576.62654233066</v>
      </c>
      <c r="O487" s="7">
        <f t="shared" si="250"/>
        <v>0.25</v>
      </c>
      <c r="BA487"/>
      <c r="BB487" s="5"/>
      <c r="BE487" s="48"/>
      <c r="BI487" s="48"/>
      <c r="BM487" s="48"/>
      <c r="BQ487" s="48"/>
    </row>
    <row r="488" spans="1:69" x14ac:dyDescent="0.25">
      <c r="A488" s="59">
        <v>81.517099999999999</v>
      </c>
      <c r="B488" s="7">
        <v>5.0010415420000003E-2</v>
      </c>
      <c r="C488" s="36">
        <v>-9214.5</v>
      </c>
      <c r="D488" s="7">
        <f t="shared" si="242"/>
        <v>0.60343028031971946</v>
      </c>
      <c r="E488" s="7">
        <f t="shared" si="251"/>
        <v>-1463.5400373919845</v>
      </c>
      <c r="F488" s="7">
        <f t="shared" si="252"/>
        <v>6540.4946576063148</v>
      </c>
      <c r="G488" s="7">
        <f t="shared" si="253"/>
        <v>6540.4946576063148</v>
      </c>
      <c r="H488" s="7">
        <f t="shared" si="254"/>
        <v>10838.857231594215</v>
      </c>
      <c r="I488" s="7">
        <f t="shared" si="255"/>
        <v>9.8495744861840109</v>
      </c>
      <c r="J488" s="7">
        <f t="shared" si="256"/>
        <v>9.8495744861840109</v>
      </c>
      <c r="K488" s="36">
        <v>13278</v>
      </c>
      <c r="L488" s="36">
        <v>133.33000000000001</v>
      </c>
      <c r="M488" s="7">
        <f t="shared" si="257"/>
        <v>37.854785760482919</v>
      </c>
      <c r="N488" s="7">
        <f t="shared" si="258"/>
        <v>492581.31176429545</v>
      </c>
      <c r="O488" s="7">
        <f t="shared" si="250"/>
        <v>0.25</v>
      </c>
      <c r="BA488"/>
      <c r="BB488" s="5"/>
      <c r="BE488" s="48"/>
      <c r="BI488" s="48"/>
      <c r="BM488" s="48"/>
      <c r="BQ488" s="48"/>
    </row>
    <row r="489" spans="1:69" x14ac:dyDescent="0.25">
      <c r="A489" s="59">
        <v>81.517099999999999</v>
      </c>
      <c r="B489" s="7">
        <v>5.0006415759999999E-2</v>
      </c>
      <c r="C489" s="36">
        <v>-9214.6</v>
      </c>
      <c r="D489" s="7">
        <f t="shared" si="242"/>
        <v>0.60346548705105474</v>
      </c>
      <c r="E489" s="7">
        <f t="shared" si="251"/>
        <v>-1463.5401354413941</v>
      </c>
      <c r="F489" s="7">
        <f t="shared" si="252"/>
        <v>6540.3947556557241</v>
      </c>
      <c r="G489" s="7">
        <f t="shared" si="253"/>
        <v>6540.3947556557241</v>
      </c>
      <c r="H489" s="7">
        <f t="shared" si="254"/>
        <v>10838.059335615973</v>
      </c>
      <c r="I489" s="7">
        <f t="shared" si="255"/>
        <v>9.8494700373024884</v>
      </c>
      <c r="J489" s="7">
        <f t="shared" si="256"/>
        <v>9.8494700373024884</v>
      </c>
      <c r="K489" s="36">
        <v>13279</v>
      </c>
      <c r="L489" s="36">
        <v>133.33000000000001</v>
      </c>
      <c r="M489" s="7">
        <f t="shared" si="257"/>
        <v>37.854785961214851</v>
      </c>
      <c r="N489" s="7">
        <f t="shared" si="258"/>
        <v>492536.69370101095</v>
      </c>
      <c r="O489" s="7">
        <f t="shared" si="250"/>
        <v>0.25</v>
      </c>
      <c r="BA489"/>
      <c r="BB489" s="5"/>
      <c r="BE489" s="48"/>
      <c r="BI489" s="48"/>
      <c r="BM489" s="48"/>
      <c r="BQ489" s="48"/>
    </row>
    <row r="490" spans="1:69" x14ac:dyDescent="0.25">
      <c r="A490" s="59">
        <v>81.515100000000004</v>
      </c>
      <c r="B490" s="7">
        <v>4.9991750340000002E-2</v>
      </c>
      <c r="C490" s="36">
        <v>-9214.5</v>
      </c>
      <c r="D490" s="7">
        <f t="shared" si="242"/>
        <v>0.60360747827029881</v>
      </c>
      <c r="E490" s="7">
        <f t="shared" si="251"/>
        <v>-1463.4647861961098</v>
      </c>
      <c r="F490" s="7">
        <f t="shared" si="252"/>
        <v>6540.4194064104395</v>
      </c>
      <c r="G490" s="7">
        <f t="shared" si="253"/>
        <v>6540.4194064104395</v>
      </c>
      <c r="H490" s="7">
        <f t="shared" si="254"/>
        <v>10835.550654794246</v>
      </c>
      <c r="I490" s="7">
        <f t="shared" si="255"/>
        <v>9.8494296607923939</v>
      </c>
      <c r="J490" s="7">
        <f t="shared" si="256"/>
        <v>9.8494296607923939</v>
      </c>
      <c r="K490" s="36">
        <v>13283</v>
      </c>
      <c r="L490" s="36">
        <v>133.33000000000001</v>
      </c>
      <c r="M490" s="7">
        <f t="shared" si="257"/>
        <v>37.853973093981288</v>
      </c>
      <c r="N490" s="7">
        <f t="shared" si="258"/>
        <v>492390.22859372426</v>
      </c>
      <c r="O490" s="7">
        <f t="shared" si="250"/>
        <v>0.25</v>
      </c>
      <c r="BA490"/>
      <c r="BB490" s="5"/>
      <c r="BE490" s="48"/>
      <c r="BI490" s="48"/>
      <c r="BM490" s="48"/>
      <c r="BQ490" s="48"/>
    </row>
    <row r="491" spans="1:69" x14ac:dyDescent="0.25">
      <c r="A491" s="59">
        <v>81.266999999999996</v>
      </c>
      <c r="B491" s="7">
        <v>4.8238566039999993E-2</v>
      </c>
      <c r="C491" s="36">
        <v>-9205.1</v>
      </c>
      <c r="D491" s="7">
        <f t="shared" si="242"/>
        <v>0.61991330117997467</v>
      </c>
      <c r="E491" s="7">
        <f t="shared" si="251"/>
        <v>-1454.1286955597593</v>
      </c>
      <c r="F491" s="7">
        <f t="shared" si="252"/>
        <v>6540.4833157740886</v>
      </c>
      <c r="G491" s="7">
        <f t="shared" si="253"/>
        <v>6540.4833157740886</v>
      </c>
      <c r="H491" s="7">
        <f t="shared" si="254"/>
        <v>10550.642006429929</v>
      </c>
      <c r="I491" s="7">
        <f t="shared" si="255"/>
        <v>9.8744584268972364</v>
      </c>
      <c r="J491" s="7">
        <f t="shared" si="256"/>
        <v>9.8744584268972364</v>
      </c>
      <c r="K491" s="36">
        <v>13731</v>
      </c>
      <c r="L491" s="36">
        <v>133.57</v>
      </c>
      <c r="M491" s="7">
        <f t="shared" si="257"/>
        <v>37.753089302882806</v>
      </c>
      <c r="N491" s="7">
        <f t="shared" si="258"/>
        <v>476329.71493511682</v>
      </c>
      <c r="O491" s="7">
        <f t="shared" si="250"/>
        <v>0.25</v>
      </c>
      <c r="BA491"/>
      <c r="BB491" s="5"/>
      <c r="BE491" s="48"/>
      <c r="BI491" s="48"/>
      <c r="BM491" s="48"/>
      <c r="BQ491" s="48"/>
    </row>
    <row r="492" spans="1:69" x14ac:dyDescent="0.25">
      <c r="A492" s="59">
        <v>80.995999999999995</v>
      </c>
      <c r="B492" s="7">
        <v>4.6380057359999997E-2</v>
      </c>
      <c r="C492" s="36">
        <v>-9194.7999999999993</v>
      </c>
      <c r="D492" s="7">
        <f t="shared" si="242"/>
        <v>0.63864388325338939</v>
      </c>
      <c r="E492" s="7">
        <f t="shared" si="251"/>
        <v>-1443.9580762016521</v>
      </c>
      <c r="F492" s="7">
        <f t="shared" si="252"/>
        <v>6540.612696415983</v>
      </c>
      <c r="G492" s="7">
        <f t="shared" si="253"/>
        <v>6540.612696415983</v>
      </c>
      <c r="H492" s="7">
        <f t="shared" si="254"/>
        <v>10241.408189955087</v>
      </c>
      <c r="I492" s="7">
        <f t="shared" si="255"/>
        <v>9.901150851507774</v>
      </c>
      <c r="J492" s="7">
        <f t="shared" si="256"/>
        <v>9.901150851507774</v>
      </c>
      <c r="K492" s="36">
        <v>14243</v>
      </c>
      <c r="L492" s="36">
        <v>133.84</v>
      </c>
      <c r="M492" s="7">
        <f t="shared" si="257"/>
        <v>37.64278866540829</v>
      </c>
      <c r="N492" s="7">
        <f t="shared" si="258"/>
        <v>459215.9444229434</v>
      </c>
      <c r="O492" s="7">
        <f t="shared" si="250"/>
        <v>0.25</v>
      </c>
      <c r="BA492"/>
      <c r="BB492" s="5"/>
      <c r="BE492" s="48"/>
      <c r="BI492" s="48"/>
      <c r="BM492" s="48"/>
      <c r="BQ492" s="48"/>
    </row>
    <row r="493" spans="1:69" x14ac:dyDescent="0.25">
      <c r="A493" s="59">
        <v>80.748000000000005</v>
      </c>
      <c r="B493" s="7">
        <v>4.4716198799999995E-2</v>
      </c>
      <c r="C493" s="36">
        <v>-9185.7000000000007</v>
      </c>
      <c r="D493" s="7">
        <f t="shared" si="242"/>
        <v>0.65672402025351373</v>
      </c>
      <c r="E493" s="7">
        <f t="shared" si="251"/>
        <v>-1434.6759264583004</v>
      </c>
      <c r="F493" s="7">
        <f t="shared" si="252"/>
        <v>6540.43054667263</v>
      </c>
      <c r="G493" s="7">
        <f t="shared" si="253"/>
        <v>6540.43054667263</v>
      </c>
      <c r="H493" s="7">
        <f t="shared" si="254"/>
        <v>9959.1766784285464</v>
      </c>
      <c r="I493" s="7">
        <f t="shared" si="255"/>
        <v>9.9263896678647239</v>
      </c>
      <c r="J493" s="7">
        <f t="shared" si="256"/>
        <v>9.9263896678647239</v>
      </c>
      <c r="K493" s="36">
        <v>14735</v>
      </c>
      <c r="L493" s="36">
        <v>134.09</v>
      </c>
      <c r="M493" s="7">
        <f t="shared" si="257"/>
        <v>37.541751395171772</v>
      </c>
      <c r="N493" s="7">
        <f t="shared" si="258"/>
        <v>443870.41375450493</v>
      </c>
      <c r="O493" s="7">
        <f t="shared" si="250"/>
        <v>0.25</v>
      </c>
      <c r="BA493"/>
      <c r="BB493" s="5"/>
      <c r="BE493" s="48"/>
      <c r="BI493" s="48"/>
      <c r="BM493" s="48"/>
      <c r="BQ493" s="48"/>
    </row>
    <row r="494" spans="1:69" x14ac:dyDescent="0.25">
      <c r="A494" s="59">
        <v>80.431899999999999</v>
      </c>
      <c r="B494" s="7">
        <v>4.2693704060000004E-2</v>
      </c>
      <c r="C494" s="36">
        <v>-9173.7000000000007</v>
      </c>
      <c r="D494" s="7">
        <f t="shared" si="242"/>
        <v>0.68064477255117173</v>
      </c>
      <c r="E494" s="7">
        <f t="shared" si="251"/>
        <v>-1422.8788383696351</v>
      </c>
      <c r="F494" s="7">
        <f t="shared" si="252"/>
        <v>6540.633458583965</v>
      </c>
      <c r="G494" s="7">
        <f t="shared" si="253"/>
        <v>6540.633458583965</v>
      </c>
      <c r="H494" s="7">
        <f t="shared" si="254"/>
        <v>9609.4669677232141</v>
      </c>
      <c r="I494" s="7">
        <f t="shared" si="255"/>
        <v>9.9589817440399937</v>
      </c>
      <c r="J494" s="7">
        <f t="shared" si="256"/>
        <v>9.9589817440399937</v>
      </c>
      <c r="K494" s="36">
        <v>15383</v>
      </c>
      <c r="L494" s="36">
        <v>134.4</v>
      </c>
      <c r="M494" s="7">
        <f t="shared" si="257"/>
        <v>37.412827880729957</v>
      </c>
      <c r="N494" s="7">
        <f t="shared" si="258"/>
        <v>425185.81931898626</v>
      </c>
      <c r="O494" s="7">
        <f t="shared" si="250"/>
        <v>0.25</v>
      </c>
      <c r="BA494"/>
      <c r="BB494" s="5"/>
      <c r="BE494" s="48"/>
      <c r="BI494" s="48"/>
      <c r="BM494" s="48"/>
      <c r="BQ494" s="48"/>
    </row>
    <row r="495" spans="1:69" x14ac:dyDescent="0.25">
      <c r="A495" s="59">
        <v>80.2179</v>
      </c>
      <c r="B495" s="7">
        <v>4.1364483719999998E-2</v>
      </c>
      <c r="C495" s="36">
        <v>-9165.7000000000007</v>
      </c>
      <c r="D495" s="7">
        <f t="shared" si="242"/>
        <v>0.69765957754688668</v>
      </c>
      <c r="E495" s="7">
        <f t="shared" si="251"/>
        <v>-1414.9143473977686</v>
      </c>
      <c r="F495" s="7">
        <f t="shared" si="252"/>
        <v>6540.6689676120977</v>
      </c>
      <c r="G495" s="7">
        <f t="shared" si="253"/>
        <v>6540.6689676120977</v>
      </c>
      <c r="H495" s="7">
        <f t="shared" si="254"/>
        <v>9375.1582836580892</v>
      </c>
      <c r="I495" s="7">
        <f t="shared" si="255"/>
        <v>9.981241239873281</v>
      </c>
      <c r="J495" s="7">
        <f t="shared" si="256"/>
        <v>9.981241239873281</v>
      </c>
      <c r="K495" s="36">
        <v>15842</v>
      </c>
      <c r="L495" s="36">
        <v>134.61000000000001</v>
      </c>
      <c r="M495" s="7">
        <f t="shared" si="257"/>
        <v>37.325455296845625</v>
      </c>
      <c r="N495" s="7">
        <f t="shared" si="258"/>
        <v>412868.89077213092</v>
      </c>
      <c r="O495" s="7">
        <f t="shared" si="250"/>
        <v>0.25</v>
      </c>
      <c r="BA495"/>
      <c r="BB495" s="5"/>
      <c r="BE495" s="48"/>
      <c r="BI495" s="48"/>
      <c r="BM495" s="48"/>
      <c r="BQ495" s="48"/>
    </row>
    <row r="496" spans="1:69" x14ac:dyDescent="0.25">
      <c r="A496" s="59">
        <v>79.997900000000001</v>
      </c>
      <c r="B496" s="7">
        <v>4.0028597280000001E-2</v>
      </c>
      <c r="C496" s="36">
        <v>-9157.5</v>
      </c>
      <c r="D496" s="7">
        <f t="shared" si="242"/>
        <v>0.71593761756353691</v>
      </c>
      <c r="E496" s="7">
        <f t="shared" si="251"/>
        <v>-1406.7452903501721</v>
      </c>
      <c r="F496" s="7">
        <f t="shared" si="252"/>
        <v>6540.6999105645027</v>
      </c>
      <c r="G496" s="7">
        <f t="shared" si="253"/>
        <v>6540.6999105645027</v>
      </c>
      <c r="H496" s="7">
        <f t="shared" si="254"/>
        <v>9135.8517140413278</v>
      </c>
      <c r="I496" s="7">
        <f t="shared" si="255"/>
        <v>10.004327275517298</v>
      </c>
      <c r="J496" s="7">
        <f t="shared" si="256"/>
        <v>10.004327275517298</v>
      </c>
      <c r="K496" s="36">
        <v>16333</v>
      </c>
      <c r="L496" s="36">
        <v>134.84</v>
      </c>
      <c r="M496" s="7">
        <f t="shared" si="257"/>
        <v>37.235554607980646</v>
      </c>
      <c r="N496" s="7">
        <f t="shared" si="258"/>
        <v>400459.18756900157</v>
      </c>
      <c r="O496" s="7">
        <f t="shared" ref="O496:O527" si="259">SIGN(I496)*MIN($O$416,ABS(I496))</f>
        <v>0.25</v>
      </c>
      <c r="BA496"/>
      <c r="BB496" s="5"/>
      <c r="BE496" s="48"/>
      <c r="BI496" s="48"/>
      <c r="BM496" s="48"/>
      <c r="BQ496" s="48"/>
    </row>
    <row r="497" spans="1:69" x14ac:dyDescent="0.25">
      <c r="A497" s="59">
        <v>79.997900000000001</v>
      </c>
      <c r="B497" s="7">
        <v>4.0028597280000001E-2</v>
      </c>
      <c r="C497" s="36">
        <v>-9157.5</v>
      </c>
      <c r="D497" s="7">
        <f t="shared" si="242"/>
        <v>0.71593761756353691</v>
      </c>
      <c r="E497" s="7">
        <f t="shared" si="251"/>
        <v>-1406.7452903501721</v>
      </c>
      <c r="F497" s="7">
        <f t="shared" si="252"/>
        <v>6540.6999105645027</v>
      </c>
      <c r="G497" s="7">
        <f t="shared" si="253"/>
        <v>6540.6999105645027</v>
      </c>
      <c r="H497" s="7">
        <f t="shared" si="254"/>
        <v>9135.8517140413278</v>
      </c>
      <c r="I497" s="7">
        <f t="shared" si="255"/>
        <v>10.004327275517298</v>
      </c>
      <c r="J497" s="7">
        <f t="shared" si="256"/>
        <v>10.004327275517298</v>
      </c>
      <c r="K497" s="36">
        <v>16333</v>
      </c>
      <c r="L497" s="36">
        <v>134.84</v>
      </c>
      <c r="M497" s="7">
        <f t="shared" si="257"/>
        <v>37.235554607980646</v>
      </c>
      <c r="N497" s="7">
        <f t="shared" si="258"/>
        <v>400459.18756900157</v>
      </c>
      <c r="O497" s="7">
        <f t="shared" si="259"/>
        <v>0.25</v>
      </c>
      <c r="BA497"/>
      <c r="BB497" s="5"/>
      <c r="BE497" s="48"/>
      <c r="BI497" s="48"/>
      <c r="BM497" s="48"/>
      <c r="BQ497" s="48"/>
    </row>
    <row r="498" spans="1:69" x14ac:dyDescent="0.25">
      <c r="A498" s="59">
        <v>79.671899999999994</v>
      </c>
      <c r="B498" s="7">
        <v>3.8128758780000001E-2</v>
      </c>
      <c r="C498" s="36">
        <v>-9145.2999999999993</v>
      </c>
      <c r="D498" s="7">
        <f t="shared" si="242"/>
        <v>0.74414733280291201</v>
      </c>
      <c r="E498" s="7">
        <f t="shared" si="251"/>
        <v>-1394.6746495163047</v>
      </c>
      <c r="F498" s="7">
        <f t="shared" si="252"/>
        <v>6540.8292697306351</v>
      </c>
      <c r="G498" s="7">
        <f t="shared" si="253"/>
        <v>6540.8292697306351</v>
      </c>
      <c r="H498" s="7">
        <f t="shared" si="254"/>
        <v>8789.6965848065174</v>
      </c>
      <c r="I498" s="7">
        <f t="shared" si="255"/>
        <v>10.038964307001788</v>
      </c>
      <c r="J498" s="7">
        <f t="shared" si="256"/>
        <v>10.038964307001788</v>
      </c>
      <c r="K498" s="36">
        <v>17088</v>
      </c>
      <c r="L498" s="36">
        <v>135.16999999999999</v>
      </c>
      <c r="M498" s="7">
        <f t="shared" si="257"/>
        <v>37.102187567486503</v>
      </c>
      <c r="N498" s="7">
        <f t="shared" si="258"/>
        <v>382773.24846270098</v>
      </c>
      <c r="O498" s="7">
        <f t="shared" si="259"/>
        <v>0.25</v>
      </c>
      <c r="BA498"/>
      <c r="BB498" s="5"/>
      <c r="BE498" s="48"/>
      <c r="BI498" s="48"/>
      <c r="BM498" s="48"/>
      <c r="BQ498" s="48"/>
    </row>
    <row r="499" spans="1:69" x14ac:dyDescent="0.25">
      <c r="A499" s="59">
        <v>79.640900000000002</v>
      </c>
      <c r="B499" s="7">
        <v>3.7946107640000004E-2</v>
      </c>
      <c r="C499" s="36">
        <v>-9144.2000000000007</v>
      </c>
      <c r="D499" s="7">
        <f t="shared" si="242"/>
        <v>0.74702784320293836</v>
      </c>
      <c r="E499" s="7">
        <f t="shared" si="251"/>
        <v>-1393.52913927842</v>
      </c>
      <c r="F499" s="7">
        <f t="shared" si="252"/>
        <v>6540.7837594927496</v>
      </c>
      <c r="G499" s="7">
        <f t="shared" si="253"/>
        <v>6540.7837594927496</v>
      </c>
      <c r="H499" s="7">
        <f t="shared" si="254"/>
        <v>8755.7429338224465</v>
      </c>
      <c r="I499" s="7">
        <f t="shared" si="255"/>
        <v>10.041966063612566</v>
      </c>
      <c r="J499" s="7">
        <f t="shared" si="256"/>
        <v>10.041966063612566</v>
      </c>
      <c r="K499" s="36">
        <v>17165</v>
      </c>
      <c r="L499" s="36">
        <v>135.19999999999999</v>
      </c>
      <c r="M499" s="7">
        <f t="shared" si="257"/>
        <v>37.089496246758301</v>
      </c>
      <c r="N499" s="7">
        <f t="shared" si="258"/>
        <v>381053.52516706957</v>
      </c>
      <c r="O499" s="7">
        <f t="shared" si="259"/>
        <v>0.25</v>
      </c>
      <c r="BA499"/>
      <c r="BB499" s="5"/>
      <c r="BE499" s="48"/>
      <c r="BI499" s="48"/>
      <c r="BM499" s="48"/>
      <c r="BQ499" s="48"/>
    </row>
    <row r="500" spans="1:69" x14ac:dyDescent="0.25">
      <c r="A500" s="59">
        <v>79.638900000000007</v>
      </c>
      <c r="B500" s="7">
        <v>3.7932775439999997E-2</v>
      </c>
      <c r="C500" s="36">
        <v>-9144.1</v>
      </c>
      <c r="D500" s="7">
        <f t="shared" si="242"/>
        <v>0.74721263672096472</v>
      </c>
      <c r="E500" s="7">
        <f t="shared" si="251"/>
        <v>-1393.4552867046773</v>
      </c>
      <c r="F500" s="7">
        <f t="shared" si="252"/>
        <v>6540.8099069190066</v>
      </c>
      <c r="G500" s="7">
        <f t="shared" si="253"/>
        <v>6540.8099069190066</v>
      </c>
      <c r="H500" s="7">
        <f t="shared" si="254"/>
        <v>8753.6125400962319</v>
      </c>
      <c r="I500" s="7">
        <f t="shared" si="255"/>
        <v>10.042610346504047</v>
      </c>
      <c r="J500" s="7">
        <f t="shared" si="256"/>
        <v>10.042610346504047</v>
      </c>
      <c r="K500" s="36">
        <v>17170</v>
      </c>
      <c r="L500" s="36">
        <v>135.19999999999999</v>
      </c>
      <c r="M500" s="7">
        <f t="shared" si="257"/>
        <v>37.08867747100502</v>
      </c>
      <c r="N500" s="7">
        <f t="shared" si="258"/>
        <v>380944.08310535853</v>
      </c>
      <c r="O500" s="7">
        <f t="shared" si="259"/>
        <v>0.25</v>
      </c>
      <c r="BA500"/>
      <c r="BB500" s="5"/>
      <c r="BE500" s="48"/>
      <c r="BI500" s="48"/>
      <c r="BM500" s="48"/>
      <c r="BQ500" s="48"/>
    </row>
    <row r="501" spans="1:69" x14ac:dyDescent="0.25">
      <c r="A501" s="59">
        <v>79.634799999999998</v>
      </c>
      <c r="B501" s="7">
        <v>3.7912777140000006E-2</v>
      </c>
      <c r="C501" s="36">
        <v>-9143.9</v>
      </c>
      <c r="D501" s="7">
        <f t="shared" si="242"/>
        <v>0.74755733975818894</v>
      </c>
      <c r="E501" s="7">
        <f t="shared" si="251"/>
        <v>-1393.3037149657273</v>
      </c>
      <c r="F501" s="7">
        <f t="shared" si="252"/>
        <v>6540.858335180058</v>
      </c>
      <c r="G501" s="7">
        <f t="shared" si="253"/>
        <v>6540.858335180058</v>
      </c>
      <c r="H501" s="7">
        <f t="shared" si="254"/>
        <v>8749.6409804441464</v>
      </c>
      <c r="I501" s="7">
        <f t="shared" si="255"/>
        <v>10.042717943466064</v>
      </c>
      <c r="J501" s="7">
        <f t="shared" si="256"/>
        <v>10.042717943466064</v>
      </c>
      <c r="K501" s="36">
        <v>17179</v>
      </c>
      <c r="L501" s="36">
        <v>135.21</v>
      </c>
      <c r="M501" s="7">
        <f t="shared" si="257"/>
        <v>37.086998604166787</v>
      </c>
      <c r="N501" s="7">
        <f t="shared" si="258"/>
        <v>380747.3272705081</v>
      </c>
      <c r="O501" s="7">
        <f t="shared" si="259"/>
        <v>0.25</v>
      </c>
      <c r="BA501"/>
      <c r="BB501" s="5"/>
      <c r="BE501" s="48"/>
      <c r="BI501" s="48"/>
      <c r="BM501" s="48"/>
      <c r="BQ501" s="48"/>
    </row>
    <row r="502" spans="1:69" x14ac:dyDescent="0.25">
      <c r="A502" s="59">
        <v>79.470799999999997</v>
      </c>
      <c r="B502" s="7">
        <v>3.6980856359999995E-2</v>
      </c>
      <c r="C502" s="36">
        <v>-9137.9</v>
      </c>
      <c r="D502" s="7">
        <f t="shared" si="242"/>
        <v>0.76262789526552899</v>
      </c>
      <c r="E502" s="7">
        <f t="shared" si="251"/>
        <v>-1387.2497101676079</v>
      </c>
      <c r="F502" s="7">
        <f t="shared" si="252"/>
        <v>6540.8043303819386</v>
      </c>
      <c r="G502" s="7">
        <f t="shared" si="253"/>
        <v>6540.8043303819386</v>
      </c>
      <c r="H502" s="7">
        <f t="shared" si="254"/>
        <v>8576.6654629183013</v>
      </c>
      <c r="I502" s="7">
        <f t="shared" si="255"/>
        <v>10.060292770184077</v>
      </c>
      <c r="J502" s="7">
        <f t="shared" si="256"/>
        <v>10.060292770184077</v>
      </c>
      <c r="K502" s="36">
        <v>17581</v>
      </c>
      <c r="L502" s="36">
        <v>135.37</v>
      </c>
      <c r="M502" s="7">
        <f t="shared" si="257"/>
        <v>37.019826844681369</v>
      </c>
      <c r="N502" s="7">
        <f t="shared" si="258"/>
        <v>372038.24187372386</v>
      </c>
      <c r="O502" s="7">
        <f t="shared" si="259"/>
        <v>0.25</v>
      </c>
      <c r="BA502"/>
      <c r="BB502" s="5"/>
      <c r="BE502" s="48"/>
      <c r="BI502" s="48"/>
      <c r="BM502" s="48"/>
      <c r="BQ502" s="48"/>
    </row>
    <row r="503" spans="1:69" x14ac:dyDescent="0.25">
      <c r="A503" s="59">
        <v>79.127799999999993</v>
      </c>
      <c r="B503" s="7">
        <v>3.5102349380000002E-2</v>
      </c>
      <c r="C503" s="36">
        <v>-9125.2999999999993</v>
      </c>
      <c r="D503" s="7">
        <f t="shared" si="242"/>
        <v>0.79550206576145466</v>
      </c>
      <c r="E503" s="7">
        <f t="shared" si="251"/>
        <v>-1374.6218698100356</v>
      </c>
      <c r="F503" s="7">
        <f t="shared" si="252"/>
        <v>6540.7764900243665</v>
      </c>
      <c r="G503" s="7">
        <f t="shared" si="253"/>
        <v>6540.7764900243665</v>
      </c>
      <c r="H503" s="7">
        <f t="shared" si="254"/>
        <v>8222.1992519447886</v>
      </c>
      <c r="I503" s="7">
        <f t="shared" si="255"/>
        <v>10.097238347056596</v>
      </c>
      <c r="J503" s="7">
        <f t="shared" si="256"/>
        <v>10.097238347056596</v>
      </c>
      <c r="K503" s="36">
        <v>18454</v>
      </c>
      <c r="L503" s="36">
        <v>135.72999999999999</v>
      </c>
      <c r="M503" s="7">
        <f t="shared" si="257"/>
        <v>36.879185901884554</v>
      </c>
      <c r="N503" s="7">
        <f>1000000*F503/K503</f>
        <v>354436.78823151439</v>
      </c>
      <c r="O503" s="7">
        <f t="shared" si="259"/>
        <v>0.25</v>
      </c>
      <c r="BA503"/>
      <c r="BB503" s="5"/>
      <c r="BE503" s="48"/>
      <c r="BI503" s="48"/>
      <c r="BM503" s="48"/>
      <c r="BQ503" s="48"/>
    </row>
    <row r="504" spans="1:69" x14ac:dyDescent="0.25">
      <c r="A504" s="59">
        <v>79.127799999999993</v>
      </c>
      <c r="B504" s="7">
        <v>3.5106349039999998E-2</v>
      </c>
      <c r="C504" s="36">
        <v>-9125.2000000000007</v>
      </c>
      <c r="D504" s="7">
        <f t="shared" si="242"/>
        <v>0.79539071717768983</v>
      </c>
      <c r="E504" s="7">
        <f t="shared" ref="E504:E534" si="260">Props(A504,B504,12,$B$7:$B$36)</f>
        <v>-1374.6217722286535</v>
      </c>
      <c r="F504" s="7">
        <f t="shared" ref="F504:F534" si="261">(C504-E504)+($B$47-A504*$B$46)</f>
        <v>6540.8763924429832</v>
      </c>
      <c r="G504" s="7">
        <f t="shared" ref="G504:G534" si="262">ABS(F504)</f>
        <v>6540.8763924429832</v>
      </c>
      <c r="H504" s="7">
        <f t="shared" ref="H504:H534" si="263">F504/D504</f>
        <v>8223.4758983008796</v>
      </c>
      <c r="I504" s="7">
        <f t="shared" ref="I504:I534" si="264">(F504/K504)/B504</f>
        <v>10.097883752421495</v>
      </c>
      <c r="J504" s="7">
        <f t="shared" ref="J504:J534" si="265">ABS(I504)</f>
        <v>10.097883752421495</v>
      </c>
      <c r="K504" s="36">
        <v>18451</v>
      </c>
      <c r="L504" s="36">
        <v>135.72999999999999</v>
      </c>
      <c r="M504" s="7">
        <f t="shared" ref="M504:M534" si="266">Props(A504,B504,9,$B$7:$B$36)</f>
        <v>36.879185709845423</v>
      </c>
      <c r="N504" s="7">
        <f t="shared" ref="N504:N534" si="267">1000000*F504/K504</f>
        <v>354499.831577854</v>
      </c>
      <c r="O504" s="7">
        <f t="shared" si="259"/>
        <v>0.25</v>
      </c>
      <c r="BA504"/>
      <c r="BB504" s="5"/>
      <c r="BE504" s="48"/>
      <c r="BI504" s="48"/>
      <c r="BM504" s="48"/>
      <c r="BQ504" s="48"/>
    </row>
    <row r="505" spans="1:69" x14ac:dyDescent="0.25">
      <c r="A505" s="59">
        <v>78.883799999999994</v>
      </c>
      <c r="B505" s="7">
        <v>3.3814458859999993E-2</v>
      </c>
      <c r="C505" s="36">
        <v>-9116.2999999999993</v>
      </c>
      <c r="D505" s="7">
        <f t="shared" si="242"/>
        <v>0.82014041864886977</v>
      </c>
      <c r="E505" s="7">
        <f t="shared" si="260"/>
        <v>-1365.6669814988825</v>
      </c>
      <c r="F505" s="7">
        <f t="shared" si="261"/>
        <v>6540.8216017132136</v>
      </c>
      <c r="G505" s="7">
        <f t="shared" si="262"/>
        <v>6540.8216017132136</v>
      </c>
      <c r="H505" s="7">
        <f t="shared" si="263"/>
        <v>7975.2460102976138</v>
      </c>
      <c r="I505" s="7">
        <f t="shared" si="264"/>
        <v>10.124185384911824</v>
      </c>
      <c r="J505" s="7">
        <f t="shared" si="265"/>
        <v>10.124185384911824</v>
      </c>
      <c r="K505" s="36">
        <v>19106</v>
      </c>
      <c r="L505" s="36">
        <v>135.97999999999999</v>
      </c>
      <c r="M505" s="7">
        <f t="shared" si="266"/>
        <v>36.779009468686759</v>
      </c>
      <c r="N505" s="7">
        <f t="shared" si="267"/>
        <v>342343.85018911411</v>
      </c>
      <c r="O505" s="7">
        <f t="shared" si="259"/>
        <v>0.25</v>
      </c>
      <c r="BA505"/>
      <c r="BB505" s="5"/>
      <c r="BE505" s="48"/>
      <c r="BI505" s="48"/>
      <c r="BM505" s="48"/>
      <c r="BQ505" s="48"/>
    </row>
    <row r="506" spans="1:69" x14ac:dyDescent="0.25">
      <c r="A506" s="59">
        <v>78.6267</v>
      </c>
      <c r="B506" s="7">
        <v>3.2505236819999998E-2</v>
      </c>
      <c r="C506" s="36">
        <v>-9106.7999999999993</v>
      </c>
      <c r="D506" s="7">
        <f t="shared" si="242"/>
        <v>0.8472139326764957</v>
      </c>
      <c r="E506" s="7">
        <f t="shared" si="260"/>
        <v>-1356.2565982249735</v>
      </c>
      <c r="F506" s="7">
        <f t="shared" si="261"/>
        <v>6540.9112184393043</v>
      </c>
      <c r="G506" s="7">
        <f t="shared" si="262"/>
        <v>6540.9112184393043</v>
      </c>
      <c r="H506" s="7">
        <f t="shared" si="263"/>
        <v>7720.4953390880055</v>
      </c>
      <c r="I506" s="7">
        <f t="shared" si="264"/>
        <v>10.15269336659903</v>
      </c>
      <c r="J506" s="7">
        <f t="shared" si="265"/>
        <v>10.15269336659903</v>
      </c>
      <c r="K506" s="36">
        <v>19820</v>
      </c>
      <c r="L506" s="36">
        <v>136.25</v>
      </c>
      <c r="M506" s="7">
        <f t="shared" si="266"/>
        <v>36.673336222690658</v>
      </c>
      <c r="N506" s="7">
        <f t="shared" si="267"/>
        <v>330015.7022421445</v>
      </c>
      <c r="O506" s="7">
        <f t="shared" si="259"/>
        <v>0.25</v>
      </c>
      <c r="BA506"/>
      <c r="BB506" s="5"/>
      <c r="BE506" s="48"/>
      <c r="BI506" s="48"/>
      <c r="BM506" s="48"/>
      <c r="BQ506" s="48"/>
    </row>
    <row r="507" spans="1:69" x14ac:dyDescent="0.25">
      <c r="A507" s="59">
        <v>78.302700000000002</v>
      </c>
      <c r="B507" s="7">
        <v>3.0914705359999999E-2</v>
      </c>
      <c r="C507" s="36">
        <v>-9094.9</v>
      </c>
      <c r="D507" s="7">
        <f t="shared" si="242"/>
        <v>0.88316838796939601</v>
      </c>
      <c r="E507" s="7">
        <f t="shared" si="260"/>
        <v>-1344.4347888078537</v>
      </c>
      <c r="F507" s="7">
        <f t="shared" si="261"/>
        <v>6540.9894090221842</v>
      </c>
      <c r="G507" s="7">
        <f t="shared" si="262"/>
        <v>6540.9894090221842</v>
      </c>
      <c r="H507" s="7">
        <f t="shared" si="263"/>
        <v>7406.2766490786644</v>
      </c>
      <c r="I507" s="7">
        <f t="shared" si="264"/>
        <v>10.189348086644246</v>
      </c>
      <c r="J507" s="7">
        <f t="shared" si="265"/>
        <v>10.189348086644246</v>
      </c>
      <c r="K507" s="36">
        <v>20765</v>
      </c>
      <c r="L507" s="36">
        <v>136.59</v>
      </c>
      <c r="M507" s="7">
        <f t="shared" si="266"/>
        <v>36.539989445021753</v>
      </c>
      <c r="N507" s="7">
        <f t="shared" si="267"/>
        <v>315000.69390908664</v>
      </c>
      <c r="O507" s="7">
        <f t="shared" si="259"/>
        <v>0.25</v>
      </c>
      <c r="BA507"/>
      <c r="BB507" s="5"/>
      <c r="BE507" s="48"/>
      <c r="BI507" s="48"/>
      <c r="BM507" s="48"/>
      <c r="BQ507" s="48"/>
    </row>
    <row r="508" spans="1:69" x14ac:dyDescent="0.25">
      <c r="A508" s="59">
        <v>78.040700000000001</v>
      </c>
      <c r="B508" s="7">
        <v>2.9673477539999996E-2</v>
      </c>
      <c r="C508" s="36">
        <v>-9085.2999999999993</v>
      </c>
      <c r="D508" s="7">
        <f t="shared" si="242"/>
        <v>0.9139381645529242</v>
      </c>
      <c r="E508" s="7">
        <f t="shared" si="260"/>
        <v>-1334.9056799930249</v>
      </c>
      <c r="F508" s="7">
        <f t="shared" si="261"/>
        <v>6541.0603002073558</v>
      </c>
      <c r="G508" s="7">
        <f t="shared" si="262"/>
        <v>6541.0603002073558</v>
      </c>
      <c r="H508" s="7">
        <f t="shared" si="263"/>
        <v>7157.0053138191024</v>
      </c>
      <c r="I508" s="7">
        <f t="shared" si="264"/>
        <v>10.219024212590895</v>
      </c>
      <c r="J508" s="7">
        <f t="shared" si="265"/>
        <v>10.219024212590895</v>
      </c>
      <c r="K508" s="36">
        <v>21571</v>
      </c>
      <c r="L508" s="36">
        <v>136.87</v>
      </c>
      <c r="M508" s="7">
        <f t="shared" si="266"/>
        <v>36.432013037138262</v>
      </c>
      <c r="N508" s="7">
        <f t="shared" si="267"/>
        <v>303233.98545303213</v>
      </c>
      <c r="O508" s="7">
        <f t="shared" si="259"/>
        <v>0.25</v>
      </c>
      <c r="BA508"/>
      <c r="BB508" s="5"/>
      <c r="BE508" s="48"/>
      <c r="BI508" s="48"/>
      <c r="BM508" s="48"/>
      <c r="BQ508" s="48"/>
    </row>
    <row r="509" spans="1:69" x14ac:dyDescent="0.25">
      <c r="A509" s="59">
        <v>77.993700000000004</v>
      </c>
      <c r="B509" s="7">
        <v>2.9454829459999998E-2</v>
      </c>
      <c r="C509" s="36">
        <v>-9083.6</v>
      </c>
      <c r="D509" s="7">
        <f t="shared" si="242"/>
        <v>0.919635267021221</v>
      </c>
      <c r="E509" s="7">
        <f t="shared" si="260"/>
        <v>-1333.1991538096579</v>
      </c>
      <c r="F509" s="7">
        <f t="shared" si="261"/>
        <v>6541.0537740239879</v>
      </c>
      <c r="G509" s="7">
        <f t="shared" si="262"/>
        <v>6541.0537740239879</v>
      </c>
      <c r="H509" s="7">
        <f t="shared" si="263"/>
        <v>7112.6608652265295</v>
      </c>
      <c r="I509" s="7">
        <f t="shared" si="264"/>
        <v>10.22424825389356</v>
      </c>
      <c r="J509" s="7">
        <f t="shared" si="265"/>
        <v>10.22424825389356</v>
      </c>
      <c r="K509" s="36">
        <v>21720</v>
      </c>
      <c r="L509" s="36">
        <v>136.91999999999999</v>
      </c>
      <c r="M509" s="7">
        <f t="shared" si="266"/>
        <v>36.41262915410276</v>
      </c>
      <c r="N509" s="7">
        <f t="shared" si="267"/>
        <v>301153.48867513757</v>
      </c>
      <c r="O509" s="7">
        <f t="shared" si="259"/>
        <v>0.25</v>
      </c>
      <c r="BA509"/>
      <c r="BB509" s="5"/>
      <c r="BE509" s="48"/>
      <c r="BI509" s="48"/>
      <c r="BM509" s="48"/>
      <c r="BQ509" s="48"/>
    </row>
    <row r="510" spans="1:69" x14ac:dyDescent="0.25">
      <c r="A510" s="59">
        <v>77.736599999999996</v>
      </c>
      <c r="B510" s="7">
        <v>2.8288261959999998E-2</v>
      </c>
      <c r="C510" s="36">
        <v>-9074.2000000000007</v>
      </c>
      <c r="D510" s="7">
        <f t="shared" si="242"/>
        <v>0.9514206705524999</v>
      </c>
      <c r="E510" s="7">
        <f t="shared" si="260"/>
        <v>-1323.8794961081483</v>
      </c>
      <c r="F510" s="7">
        <f t="shared" si="261"/>
        <v>6541.1341163224779</v>
      </c>
      <c r="G510" s="7">
        <f t="shared" si="262"/>
        <v>6541.1341163224779</v>
      </c>
      <c r="H510" s="7">
        <f t="shared" si="263"/>
        <v>6875.1229805885687</v>
      </c>
      <c r="I510" s="7">
        <f t="shared" si="264"/>
        <v>10.254163609129842</v>
      </c>
      <c r="J510" s="7">
        <f t="shared" si="265"/>
        <v>10.254163609129842</v>
      </c>
      <c r="K510" s="36">
        <v>22550</v>
      </c>
      <c r="L510" s="36">
        <v>137.19</v>
      </c>
      <c r="M510" s="7">
        <f t="shared" si="266"/>
        <v>36.306518060262206</v>
      </c>
      <c r="N510" s="7">
        <f t="shared" si="267"/>
        <v>290072.46635576402</v>
      </c>
      <c r="O510" s="7">
        <f t="shared" si="259"/>
        <v>0.25</v>
      </c>
      <c r="BA510"/>
      <c r="BB510" s="5"/>
      <c r="BE510" s="48"/>
      <c r="BI510" s="48"/>
      <c r="BM510" s="48"/>
      <c r="BQ510" s="48"/>
    </row>
    <row r="511" spans="1:69" x14ac:dyDescent="0.25">
      <c r="A511" s="59">
        <v>77.729600000000005</v>
      </c>
      <c r="B511" s="7">
        <v>2.825359824E-2</v>
      </c>
      <c r="C511" s="36">
        <v>-9074</v>
      </c>
      <c r="D511" s="7">
        <f t="shared" si="242"/>
        <v>0.95241899590490675</v>
      </c>
      <c r="E511" s="7">
        <f t="shared" si="260"/>
        <v>-1323.6262040158492</v>
      </c>
      <c r="F511" s="7">
        <f t="shared" si="261"/>
        <v>6541.0808242301791</v>
      </c>
      <c r="G511" s="7">
        <f t="shared" si="262"/>
        <v>6541.0808242301791</v>
      </c>
      <c r="H511" s="7">
        <f t="shared" si="263"/>
        <v>6867.8605239445124</v>
      </c>
      <c r="I511" s="7">
        <f t="shared" si="264"/>
        <v>10.254836813450829</v>
      </c>
      <c r="J511" s="7">
        <f t="shared" si="265"/>
        <v>10.254836813450829</v>
      </c>
      <c r="K511" s="36">
        <v>22576</v>
      </c>
      <c r="L511" s="36">
        <v>137.19999999999999</v>
      </c>
      <c r="M511" s="7">
        <f t="shared" si="266"/>
        <v>36.303627330639266</v>
      </c>
      <c r="N511" s="7">
        <f t="shared" si="267"/>
        <v>289736.03934400156</v>
      </c>
      <c r="O511" s="7">
        <f t="shared" si="259"/>
        <v>0.25</v>
      </c>
      <c r="BA511"/>
      <c r="BB511" s="5"/>
      <c r="BE511" s="48"/>
      <c r="BI511" s="48"/>
      <c r="BM511" s="48"/>
      <c r="BQ511" s="48"/>
    </row>
    <row r="512" spans="1:69" x14ac:dyDescent="0.25">
      <c r="A512" s="59">
        <v>77.579599999999999</v>
      </c>
      <c r="B512" s="7">
        <v>2.7593654339999999E-2</v>
      </c>
      <c r="C512" s="36">
        <v>-9068.5</v>
      </c>
      <c r="D512" s="7">
        <f t="shared" si="242"/>
        <v>0.97164857935976512</v>
      </c>
      <c r="E512" s="7">
        <f t="shared" si="260"/>
        <v>-1318.2013621422668</v>
      </c>
      <c r="F512" s="7">
        <f t="shared" si="261"/>
        <v>6541.1559823565967</v>
      </c>
      <c r="G512" s="7">
        <f t="shared" si="262"/>
        <v>6541.1559823565967</v>
      </c>
      <c r="H512" s="7">
        <f t="shared" si="263"/>
        <v>6732.0182639145833</v>
      </c>
      <c r="I512" s="7">
        <f t="shared" si="264"/>
        <v>10.272258405708991</v>
      </c>
      <c r="J512" s="7">
        <f t="shared" si="265"/>
        <v>10.272258405708991</v>
      </c>
      <c r="K512" s="36">
        <v>23077</v>
      </c>
      <c r="L512" s="36">
        <v>137.36000000000001</v>
      </c>
      <c r="M512" s="7">
        <f t="shared" si="266"/>
        <v>36.241656037289317</v>
      </c>
      <c r="N512" s="7">
        <f t="shared" si="267"/>
        <v>283449.1477382934</v>
      </c>
      <c r="O512" s="7">
        <f t="shared" si="259"/>
        <v>0.25</v>
      </c>
      <c r="AH512" s="5"/>
      <c r="AP512"/>
      <c r="BA512"/>
      <c r="BB512" s="5"/>
      <c r="BE512" s="48"/>
      <c r="BI512" s="48"/>
      <c r="BM512" s="48"/>
      <c r="BQ512" s="48"/>
    </row>
    <row r="513" spans="1:69" x14ac:dyDescent="0.25">
      <c r="A513" s="59">
        <v>77.579599999999999</v>
      </c>
      <c r="B513" s="7">
        <v>2.7590987899999999E-2</v>
      </c>
      <c r="C513" s="36">
        <v>-9068.5</v>
      </c>
      <c r="D513" s="7">
        <f t="shared" si="242"/>
        <v>0.97172458070439671</v>
      </c>
      <c r="E513" s="7">
        <f t="shared" si="260"/>
        <v>-1318.2014270013528</v>
      </c>
      <c r="F513" s="7">
        <f t="shared" si="261"/>
        <v>6541.1560472156834</v>
      </c>
      <c r="G513" s="7">
        <f t="shared" si="262"/>
        <v>6541.1560472156834</v>
      </c>
      <c r="H513" s="7">
        <f t="shared" si="263"/>
        <v>6731.491800355655</v>
      </c>
      <c r="I513" s="7">
        <f t="shared" si="264"/>
        <v>10.27236096778185</v>
      </c>
      <c r="J513" s="7">
        <f t="shared" si="265"/>
        <v>10.27236096778185</v>
      </c>
      <c r="K513" s="36">
        <v>23079</v>
      </c>
      <c r="L513" s="36">
        <v>137.36000000000001</v>
      </c>
      <c r="M513" s="7">
        <f t="shared" si="266"/>
        <v>36.241656161848589</v>
      </c>
      <c r="N513" s="7">
        <f t="shared" si="267"/>
        <v>283424.58716650127</v>
      </c>
      <c r="O513" s="7">
        <f t="shared" si="259"/>
        <v>0.25</v>
      </c>
      <c r="AH513" s="5"/>
      <c r="AP513"/>
      <c r="BA513"/>
      <c r="BB513" s="5"/>
      <c r="BE513" s="48"/>
      <c r="BI513" s="48"/>
      <c r="BM513" s="48"/>
      <c r="BQ513" s="48"/>
    </row>
    <row r="514" spans="1:69" x14ac:dyDescent="0.25">
      <c r="A514" s="59">
        <v>77.354600000000005</v>
      </c>
      <c r="B514" s="7">
        <v>2.6620403739999996E-2</v>
      </c>
      <c r="C514" s="36">
        <v>-9060.4</v>
      </c>
      <c r="D514" s="7">
        <f t="shared" si="242"/>
        <v>1.0017538683199458</v>
      </c>
      <c r="E514" s="7">
        <f t="shared" si="260"/>
        <v>-1310.0811232811488</v>
      </c>
      <c r="F514" s="7">
        <f t="shared" si="261"/>
        <v>6541.1357434954789</v>
      </c>
      <c r="G514" s="7">
        <f t="shared" si="262"/>
        <v>6541.1357434954789</v>
      </c>
      <c r="H514" s="7">
        <f t="shared" si="263"/>
        <v>6529.6835383982107</v>
      </c>
      <c r="I514" s="7">
        <f t="shared" si="264"/>
        <v>10.298360359289076</v>
      </c>
      <c r="J514" s="7">
        <f t="shared" si="265"/>
        <v>10.298360359289076</v>
      </c>
      <c r="K514" s="36">
        <v>23860</v>
      </c>
      <c r="L514" s="36">
        <v>137.6</v>
      </c>
      <c r="M514" s="7">
        <f t="shared" si="266"/>
        <v>36.148614436943546</v>
      </c>
      <c r="N514" s="7">
        <f t="shared" si="267"/>
        <v>274146.5106242866</v>
      </c>
      <c r="O514" s="7">
        <f t="shared" si="259"/>
        <v>0.25</v>
      </c>
      <c r="AH514" s="5"/>
      <c r="AP514"/>
      <c r="BA514"/>
      <c r="BB514" s="5"/>
      <c r="BE514" s="48"/>
      <c r="BI514" s="48"/>
      <c r="BM514" s="48"/>
      <c r="BQ514" s="48"/>
    </row>
    <row r="515" spans="1:69" x14ac:dyDescent="0.25">
      <c r="A515" s="59">
        <v>77.3536</v>
      </c>
      <c r="B515" s="7">
        <v>2.6616404079999999E-2</v>
      </c>
      <c r="C515" s="36">
        <v>-9060.2999999999993</v>
      </c>
      <c r="D515" s="7">
        <f t="shared" si="242"/>
        <v>1.0018685735529349</v>
      </c>
      <c r="E515" s="7">
        <f t="shared" si="260"/>
        <v>-1310.0450721202346</v>
      </c>
      <c r="F515" s="7">
        <f t="shared" si="261"/>
        <v>6541.199692334565</v>
      </c>
      <c r="G515" s="7">
        <f t="shared" si="262"/>
        <v>6541.199692334565</v>
      </c>
      <c r="H515" s="7">
        <f t="shared" si="263"/>
        <v>6528.9997760259648</v>
      </c>
      <c r="I515" s="7">
        <f t="shared" si="264"/>
        <v>10.298713702305372</v>
      </c>
      <c r="J515" s="7">
        <f t="shared" si="265"/>
        <v>10.298713702305372</v>
      </c>
      <c r="K515" s="36">
        <v>23863</v>
      </c>
      <c r="L515" s="36">
        <v>137.6</v>
      </c>
      <c r="M515" s="7">
        <f t="shared" si="266"/>
        <v>36.148200676932021</v>
      </c>
      <c r="N515" s="7">
        <f t="shared" si="267"/>
        <v>274114.72540479258</v>
      </c>
      <c r="O515" s="7">
        <f t="shared" si="259"/>
        <v>0.25</v>
      </c>
      <c r="AH515" s="5"/>
      <c r="AP515"/>
      <c r="BA515"/>
      <c r="BB515" s="5"/>
      <c r="BE515" s="48"/>
      <c r="BI515" s="48"/>
      <c r="BM515" s="48"/>
      <c r="BQ515" s="48"/>
    </row>
    <row r="516" spans="1:69" x14ac:dyDescent="0.25">
      <c r="A516" s="59">
        <v>77.3536</v>
      </c>
      <c r="B516" s="7">
        <v>2.5840470040000001E-2</v>
      </c>
      <c r="C516" s="36">
        <v>-9079.1</v>
      </c>
      <c r="D516" s="7">
        <f t="shared" si="242"/>
        <v>1.0298047478008849</v>
      </c>
      <c r="E516" s="7">
        <f t="shared" si="260"/>
        <v>-1310.063937955694</v>
      </c>
      <c r="F516" s="7">
        <f t="shared" si="261"/>
        <v>6522.418558170024</v>
      </c>
      <c r="G516" s="7">
        <f t="shared" si="262"/>
        <v>6522.418558170024</v>
      </c>
      <c r="H516" s="7">
        <f t="shared" si="263"/>
        <v>6333.6458412125603</v>
      </c>
      <c r="I516" s="7">
        <f t="shared" si="264"/>
        <v>10.265199374480385</v>
      </c>
      <c r="J516" s="7">
        <f t="shared" si="265"/>
        <v>10.265199374480385</v>
      </c>
      <c r="K516" s="36">
        <v>24589</v>
      </c>
      <c r="L516" s="36">
        <v>137.86000000000001</v>
      </c>
      <c r="M516" s="7">
        <f t="shared" si="266"/>
        <v>36.148236781446464</v>
      </c>
      <c r="N516" s="7">
        <f t="shared" si="267"/>
        <v>265257.57689088717</v>
      </c>
      <c r="O516" s="7">
        <f t="shared" si="259"/>
        <v>0.25</v>
      </c>
      <c r="AH516" s="5"/>
      <c r="AP516"/>
      <c r="BA516"/>
      <c r="BB516" s="5"/>
      <c r="BE516" s="48"/>
      <c r="BI516" s="48"/>
      <c r="BM516" s="48"/>
      <c r="BQ516" s="48"/>
    </row>
    <row r="517" spans="1:69" x14ac:dyDescent="0.25">
      <c r="A517" s="59">
        <v>77.168599999999998</v>
      </c>
      <c r="B517" s="7">
        <v>2.5839136820000001E-2</v>
      </c>
      <c r="C517" s="36">
        <v>-9053.7000000000007</v>
      </c>
      <c r="D517" s="7">
        <f t="shared" si="242"/>
        <v>1.0275364828787024</v>
      </c>
      <c r="E517" s="7">
        <f t="shared" si="260"/>
        <v>-1303.383632362752</v>
      </c>
      <c r="F517" s="7">
        <f t="shared" si="261"/>
        <v>6541.1382525770814</v>
      </c>
      <c r="G517" s="7">
        <f t="shared" si="262"/>
        <v>6541.1382525770814</v>
      </c>
      <c r="H517" s="7">
        <f t="shared" si="263"/>
        <v>6365.8452634710429</v>
      </c>
      <c r="I517" s="7">
        <f t="shared" si="264"/>
        <v>10.320375132643672</v>
      </c>
      <c r="J517" s="7">
        <f t="shared" si="265"/>
        <v>10.320375132643672</v>
      </c>
      <c r="K517" s="36">
        <v>24529</v>
      </c>
      <c r="L517" s="36">
        <v>137.81</v>
      </c>
      <c r="M517" s="7">
        <f t="shared" si="266"/>
        <v>36.071621986842089</v>
      </c>
      <c r="N517" s="7">
        <f t="shared" si="267"/>
        <v>266669.58508610551</v>
      </c>
      <c r="O517" s="7">
        <f t="shared" si="259"/>
        <v>0.25</v>
      </c>
      <c r="AH517" s="5"/>
      <c r="AP517"/>
      <c r="BA517"/>
      <c r="BB517" s="5"/>
      <c r="BE517" s="48"/>
      <c r="BI517" s="48"/>
      <c r="BM517" s="48"/>
      <c r="BQ517" s="48"/>
    </row>
    <row r="518" spans="1:69" x14ac:dyDescent="0.25">
      <c r="A518" s="59">
        <v>77.168599999999998</v>
      </c>
      <c r="B518" s="7">
        <v>2.4979209920000002E-2</v>
      </c>
      <c r="C518" s="36">
        <v>-9075.1</v>
      </c>
      <c r="D518" s="7">
        <f t="shared" si="242"/>
        <v>1.0604836639150004</v>
      </c>
      <c r="E518" s="7">
        <f t="shared" si="260"/>
        <v>-1303.4045329971475</v>
      </c>
      <c r="F518" s="7">
        <f t="shared" si="261"/>
        <v>6519.7591532114775</v>
      </c>
      <c r="G518" s="7">
        <f t="shared" si="262"/>
        <v>6519.7591532114775</v>
      </c>
      <c r="H518" s="7">
        <f t="shared" si="263"/>
        <v>6147.9109721901832</v>
      </c>
      <c r="I518" s="7">
        <f t="shared" si="264"/>
        <v>10.282359783121883</v>
      </c>
      <c r="J518" s="7">
        <f t="shared" si="265"/>
        <v>10.282359783121883</v>
      </c>
      <c r="K518" s="36">
        <v>25384</v>
      </c>
      <c r="L518" s="36">
        <v>138.09</v>
      </c>
      <c r="M518" s="7">
        <f t="shared" si="266"/>
        <v>36.071661871459334</v>
      </c>
      <c r="N518" s="7">
        <f t="shared" si="267"/>
        <v>256845.22349556719</v>
      </c>
      <c r="O518" s="7">
        <f t="shared" si="259"/>
        <v>0.25</v>
      </c>
      <c r="AH518" s="5"/>
      <c r="AP518"/>
      <c r="BA518"/>
      <c r="BB518" s="5"/>
      <c r="BE518" s="48"/>
      <c r="BI518" s="48"/>
      <c r="BM518" s="48"/>
      <c r="BQ518" s="48"/>
    </row>
    <row r="519" spans="1:69" x14ac:dyDescent="0.25">
      <c r="A519" s="59">
        <v>76.957499999999996</v>
      </c>
      <c r="B519" s="7">
        <v>2.4752562519999997E-2</v>
      </c>
      <c r="C519" s="36">
        <v>-9051.7000000000007</v>
      </c>
      <c r="D519" s="7">
        <f t="shared" si="242"/>
        <v>1.0668204689765257</v>
      </c>
      <c r="E519" s="7">
        <f t="shared" si="260"/>
        <v>-1295.8045466270978</v>
      </c>
      <c r="F519" s="7">
        <f t="shared" si="261"/>
        <v>6535.5591668414272</v>
      </c>
      <c r="G519" s="7">
        <f t="shared" si="262"/>
        <v>6535.5591668414272</v>
      </c>
      <c r="H519" s="7">
        <f t="shared" si="263"/>
        <v>6126.2033836972014</v>
      </c>
      <c r="I519" s="7">
        <f t="shared" si="264"/>
        <v>10.335290225911203</v>
      </c>
      <c r="J519" s="7">
        <f t="shared" si="265"/>
        <v>10.335290225911203</v>
      </c>
      <c r="K519" s="36">
        <v>25547</v>
      </c>
      <c r="L519" s="36">
        <v>138.11000000000001</v>
      </c>
      <c r="M519" s="7">
        <f t="shared" si="266"/>
        <v>35.984163336872463</v>
      </c>
      <c r="N519" s="7">
        <f t="shared" si="267"/>
        <v>255824.91747921193</v>
      </c>
      <c r="O519" s="7">
        <f t="shared" si="259"/>
        <v>0.25</v>
      </c>
      <c r="AH519" s="5"/>
      <c r="AP519"/>
      <c r="BA519"/>
      <c r="BB519" s="5"/>
      <c r="BE519" s="48"/>
      <c r="BI519" s="48"/>
      <c r="BM519" s="48"/>
      <c r="BQ519" s="48"/>
    </row>
    <row r="520" spans="1:69" x14ac:dyDescent="0.25">
      <c r="A520" s="59">
        <v>76.901499999999999</v>
      </c>
      <c r="B520" s="7">
        <v>2.4247272140000001E-2</v>
      </c>
      <c r="C520" s="36">
        <v>-9057</v>
      </c>
      <c r="D520" s="7">
        <f t="shared" si="242"/>
        <v>1.0868773766426203</v>
      </c>
      <c r="E520" s="7">
        <f t="shared" si="260"/>
        <v>-1293.8023587866594</v>
      </c>
      <c r="F520" s="7">
        <f t="shared" si="261"/>
        <v>6528.2569790009893</v>
      </c>
      <c r="G520" s="7">
        <f t="shared" si="262"/>
        <v>6528.2569790009893</v>
      </c>
      <c r="H520" s="7">
        <f t="shared" si="263"/>
        <v>6006.4337700788919</v>
      </c>
      <c r="I520" s="7">
        <f t="shared" si="264"/>
        <v>10.32904011179853</v>
      </c>
      <c r="J520" s="7">
        <f t="shared" si="265"/>
        <v>10.32904011179853</v>
      </c>
      <c r="K520" s="36">
        <v>26066</v>
      </c>
      <c r="L520" s="36">
        <v>138.27000000000001</v>
      </c>
      <c r="M520" s="7">
        <f t="shared" si="266"/>
        <v>35.960957140444947</v>
      </c>
      <c r="N520" s="7">
        <f t="shared" si="267"/>
        <v>250451.04653575495</v>
      </c>
      <c r="O520" s="7">
        <f t="shared" si="259"/>
        <v>0.25</v>
      </c>
      <c r="AH520" s="5"/>
      <c r="AP520"/>
      <c r="BA520"/>
      <c r="BB520" s="5"/>
      <c r="BE520" s="48"/>
      <c r="BI520" s="48"/>
      <c r="BM520" s="48"/>
      <c r="BQ520" s="48"/>
    </row>
    <row r="521" spans="1:69" x14ac:dyDescent="0.25">
      <c r="A521" s="59">
        <v>76.774500000000003</v>
      </c>
      <c r="B521" s="7">
        <v>2.3729982779999999E-2</v>
      </c>
      <c r="C521" s="36">
        <v>-9053.1</v>
      </c>
      <c r="D521" s="7">
        <f t="shared" si="242"/>
        <v>1.1073609722217412</v>
      </c>
      <c r="E521" s="7">
        <f t="shared" si="260"/>
        <v>-1289.2512270405589</v>
      </c>
      <c r="F521" s="7">
        <f t="shared" si="261"/>
        <v>6527.6058472548884</v>
      </c>
      <c r="G521" s="7">
        <f t="shared" si="262"/>
        <v>6527.6058472548884</v>
      </c>
      <c r="H521" s="7">
        <f t="shared" si="263"/>
        <v>5894.7407494037825</v>
      </c>
      <c r="I521" s="7">
        <f t="shared" si="264"/>
        <v>10.343237691664628</v>
      </c>
      <c r="J521" s="7">
        <f t="shared" si="265"/>
        <v>10.343237691664628</v>
      </c>
      <c r="K521" s="36">
        <v>26595</v>
      </c>
      <c r="L521" s="36">
        <v>138.41999999999999</v>
      </c>
      <c r="M521" s="7">
        <f t="shared" si="266"/>
        <v>35.908275575760996</v>
      </c>
      <c r="N521" s="7">
        <f t="shared" si="267"/>
        <v>245444.85231264855</v>
      </c>
      <c r="O521" s="7">
        <f t="shared" si="259"/>
        <v>0.25</v>
      </c>
      <c r="AH521" s="5"/>
      <c r="AP521"/>
      <c r="BA521"/>
      <c r="BB521" s="5"/>
      <c r="BE521" s="48"/>
      <c r="BI521" s="48"/>
      <c r="BM521" s="48"/>
      <c r="BQ521" s="48"/>
    </row>
    <row r="522" spans="1:69" x14ac:dyDescent="0.25">
      <c r="A522" s="59">
        <v>76.641499999999994</v>
      </c>
      <c r="B522" s="7">
        <v>2.29513823E-2</v>
      </c>
      <c r="C522" s="36">
        <v>-9055.7000000000007</v>
      </c>
      <c r="D522" s="7">
        <f t="shared" si="242"/>
        <v>1.1408490528269992</v>
      </c>
      <c r="E522" s="7">
        <f t="shared" si="260"/>
        <v>-1284.4980039398688</v>
      </c>
      <c r="F522" s="7">
        <f t="shared" si="261"/>
        <v>6520.2526241541982</v>
      </c>
      <c r="G522" s="7">
        <f t="shared" si="262"/>
        <v>6520.2526241541982</v>
      </c>
      <c r="H522" s="7">
        <f t="shared" si="263"/>
        <v>5715.2632138293438</v>
      </c>
      <c r="I522" s="7">
        <f t="shared" si="264"/>
        <v>10.345961512169138</v>
      </c>
      <c r="J522" s="7">
        <f t="shared" si="265"/>
        <v>10.345961512169138</v>
      </c>
      <c r="K522" s="36">
        <v>27459</v>
      </c>
      <c r="L522" s="36">
        <v>138.66999999999999</v>
      </c>
      <c r="M522" s="7">
        <f t="shared" si="266"/>
        <v>35.853079788359494</v>
      </c>
      <c r="N522" s="7">
        <f t="shared" si="267"/>
        <v>237454.11792688002</v>
      </c>
      <c r="O522" s="7">
        <f t="shared" si="259"/>
        <v>0.25</v>
      </c>
      <c r="AH522" s="5"/>
      <c r="AP522"/>
      <c r="BA522"/>
      <c r="BB522" s="5"/>
      <c r="BE522" s="48"/>
      <c r="BI522" s="48"/>
      <c r="BM522" s="48"/>
      <c r="BQ522" s="48"/>
    </row>
    <row r="523" spans="1:69" x14ac:dyDescent="0.25">
      <c r="A523" s="59">
        <v>76.436499999999995</v>
      </c>
      <c r="B523" s="7">
        <v>2.2880721640000001E-2</v>
      </c>
      <c r="C523" s="36">
        <v>-9029.2000000000007</v>
      </c>
      <c r="D523" s="7">
        <f t="shared" si="242"/>
        <v>1.1412404211763796</v>
      </c>
      <c r="E523" s="7">
        <f t="shared" si="260"/>
        <v>-1277.1585695651238</v>
      </c>
      <c r="F523" s="7">
        <f t="shared" si="261"/>
        <v>6539.4131897794532</v>
      </c>
      <c r="G523" s="7">
        <f t="shared" si="262"/>
        <v>6539.4131897794532</v>
      </c>
      <c r="H523" s="7">
        <f t="shared" si="263"/>
        <v>5730.0925102518622</v>
      </c>
      <c r="I523" s="7">
        <f t="shared" si="264"/>
        <v>10.404998514833546</v>
      </c>
      <c r="J523" s="7">
        <f t="shared" si="265"/>
        <v>10.404998514833546</v>
      </c>
      <c r="K523" s="36">
        <v>27468</v>
      </c>
      <c r="L523" s="36">
        <v>138.63999999999999</v>
      </c>
      <c r="M523" s="7">
        <f t="shared" si="266"/>
        <v>35.767878451588899</v>
      </c>
      <c r="N523" s="7">
        <f t="shared" si="267"/>
        <v>238073.87468251979</v>
      </c>
      <c r="O523" s="7">
        <f t="shared" si="259"/>
        <v>0.25</v>
      </c>
      <c r="AH523" s="5"/>
      <c r="AP523"/>
      <c r="BA523"/>
      <c r="BB523" s="5"/>
      <c r="BE523" s="48"/>
      <c r="BI523" s="48"/>
      <c r="BM523" s="48"/>
      <c r="BQ523" s="48"/>
    </row>
    <row r="524" spans="1:69" x14ac:dyDescent="0.25">
      <c r="A524" s="59">
        <v>76.418499999999995</v>
      </c>
      <c r="B524" s="7">
        <v>2.2878055199999997E-2</v>
      </c>
      <c r="C524" s="36">
        <v>-9026.7999999999993</v>
      </c>
      <c r="D524" s="7">
        <f t="shared" si="242"/>
        <v>1.1411228525134229</v>
      </c>
      <c r="E524" s="7">
        <f t="shared" si="260"/>
        <v>-1276.5148798388561</v>
      </c>
      <c r="F524" s="7">
        <f t="shared" si="261"/>
        <v>6541.1695000531872</v>
      </c>
      <c r="G524" s="7">
        <f t="shared" si="262"/>
        <v>6541.1695000531872</v>
      </c>
      <c r="H524" s="7">
        <f t="shared" si="263"/>
        <v>5732.2219826249984</v>
      </c>
      <c r="I524" s="7">
        <f t="shared" si="264"/>
        <v>10.410143021704451</v>
      </c>
      <c r="J524" s="7">
        <f t="shared" si="265"/>
        <v>10.410143021704451</v>
      </c>
      <c r="K524" s="36">
        <v>27465</v>
      </c>
      <c r="L524" s="36">
        <v>138.63</v>
      </c>
      <c r="M524" s="7">
        <f t="shared" si="266"/>
        <v>35.760392930137442</v>
      </c>
      <c r="N524" s="7">
        <f t="shared" si="267"/>
        <v>238163.8266904492</v>
      </c>
      <c r="O524" s="7">
        <f t="shared" si="259"/>
        <v>0.25</v>
      </c>
      <c r="AH524" s="5"/>
      <c r="AP524"/>
      <c r="BA524"/>
      <c r="BB524" s="5"/>
      <c r="BE524" s="48"/>
      <c r="BI524" s="48"/>
      <c r="BM524" s="48"/>
      <c r="BQ524" s="48"/>
    </row>
    <row r="525" spans="1:69" x14ac:dyDescent="0.25">
      <c r="A525" s="59">
        <v>76.417500000000004</v>
      </c>
      <c r="B525" s="7">
        <v>2.2822059960000002E-2</v>
      </c>
      <c r="C525" s="36">
        <v>-9028.2000000000007</v>
      </c>
      <c r="D525" s="7">
        <f t="shared" si="242"/>
        <v>1.1437582563954214</v>
      </c>
      <c r="E525" s="7">
        <f t="shared" si="260"/>
        <v>-1276.4804786895559</v>
      </c>
      <c r="F525" s="7">
        <f t="shared" si="261"/>
        <v>6539.735098903885</v>
      </c>
      <c r="G525" s="7">
        <f t="shared" si="262"/>
        <v>6539.735098903885</v>
      </c>
      <c r="H525" s="7">
        <f t="shared" si="263"/>
        <v>5717.7599045396182</v>
      </c>
      <c r="I525" s="7">
        <f t="shared" si="264"/>
        <v>10.40762846309072</v>
      </c>
      <c r="J525" s="7">
        <f t="shared" si="265"/>
        <v>10.40762846309072</v>
      </c>
      <c r="K525" s="36">
        <v>27533</v>
      </c>
      <c r="L525" s="36">
        <v>138.65</v>
      </c>
      <c r="M525" s="7">
        <f t="shared" si="266"/>
        <v>35.759979604599131</v>
      </c>
      <c r="N525" s="7">
        <f t="shared" si="267"/>
        <v>237523.5208260591</v>
      </c>
      <c r="O525" s="7">
        <f t="shared" si="259"/>
        <v>0.25</v>
      </c>
      <c r="AH525" s="5"/>
      <c r="AP525"/>
      <c r="BA525"/>
      <c r="BB525" s="5"/>
      <c r="BE525" s="48"/>
      <c r="BI525" s="48"/>
      <c r="BM525" s="48"/>
      <c r="BQ525" s="48"/>
    </row>
    <row r="526" spans="1:69" x14ac:dyDescent="0.25">
      <c r="A526" s="59">
        <v>76.402500000000003</v>
      </c>
      <c r="B526" s="7">
        <v>2.2283439079999998E-2</v>
      </c>
      <c r="C526" s="36">
        <v>-9041.1</v>
      </c>
      <c r="D526" s="7">
        <f t="shared" si="242"/>
        <v>1.1696339178612774</v>
      </c>
      <c r="E526" s="7">
        <f t="shared" si="260"/>
        <v>-1275.9571980460096</v>
      </c>
      <c r="F526" s="7">
        <f t="shared" si="261"/>
        <v>6526.3118182603394</v>
      </c>
      <c r="G526" s="7">
        <f t="shared" si="262"/>
        <v>6526.3118182603394</v>
      </c>
      <c r="H526" s="7">
        <f t="shared" si="263"/>
        <v>5579.7901536524887</v>
      </c>
      <c r="I526" s="7">
        <f t="shared" si="264"/>
        <v>10.385717225719654</v>
      </c>
      <c r="J526" s="7">
        <f t="shared" si="265"/>
        <v>10.385717225719654</v>
      </c>
      <c r="K526" s="36">
        <v>28200</v>
      </c>
      <c r="L526" s="36">
        <v>138.85</v>
      </c>
      <c r="M526" s="7">
        <f t="shared" si="266"/>
        <v>35.753765662302492</v>
      </c>
      <c r="N526" s="7">
        <f t="shared" si="267"/>
        <v>231429.49710143049</v>
      </c>
      <c r="O526" s="7">
        <f t="shared" si="259"/>
        <v>0.25</v>
      </c>
      <c r="BA526"/>
      <c r="BB526" s="5"/>
      <c r="BE526" s="48"/>
      <c r="BI526" s="48"/>
      <c r="BM526" s="48"/>
      <c r="BQ526" s="48"/>
    </row>
    <row r="527" spans="1:69" x14ac:dyDescent="0.25">
      <c r="A527" s="59">
        <v>76.257400000000004</v>
      </c>
      <c r="B527" s="7">
        <v>2.1314188139999999E-2</v>
      </c>
      <c r="C527" s="36">
        <v>-9048.9</v>
      </c>
      <c r="D527" s="7">
        <f t="shared" si="242"/>
        <v>1.2178059782754374</v>
      </c>
      <c r="E527" s="7">
        <f t="shared" si="260"/>
        <v>-1270.7972233440546</v>
      </c>
      <c r="F527" s="7">
        <f t="shared" si="261"/>
        <v>6513.3518435583846</v>
      </c>
      <c r="G527" s="7">
        <f t="shared" si="262"/>
        <v>6513.3518435583846</v>
      </c>
      <c r="H527" s="7">
        <f t="shared" si="263"/>
        <v>5348.4314905253541</v>
      </c>
      <c r="I527" s="7">
        <f t="shared" si="264"/>
        <v>10.380366569632981</v>
      </c>
      <c r="J527" s="7">
        <f t="shared" si="265"/>
        <v>10.380366569632981</v>
      </c>
      <c r="K527" s="36">
        <v>29439</v>
      </c>
      <c r="L527" s="36">
        <v>139.19</v>
      </c>
      <c r="M527" s="7">
        <f t="shared" si="266"/>
        <v>35.693436920513662</v>
      </c>
      <c r="N527" s="7">
        <f t="shared" si="267"/>
        <v>221249.08602732379</v>
      </c>
      <c r="O527" s="7">
        <f t="shared" si="259"/>
        <v>0.25</v>
      </c>
      <c r="BA527"/>
      <c r="BB527" s="5"/>
      <c r="BE527" s="48"/>
      <c r="BI527" s="48"/>
      <c r="BM527" s="48"/>
      <c r="BQ527" s="48"/>
    </row>
    <row r="528" spans="1:69" x14ac:dyDescent="0.25">
      <c r="A528" s="59">
        <v>75.987399999999994</v>
      </c>
      <c r="B528" s="7">
        <v>2.044759514E-2</v>
      </c>
      <c r="C528" s="36">
        <v>-9037.2999999999993</v>
      </c>
      <c r="D528" s="7">
        <f t="shared" ref="D528:D534" si="268">SQRT((0.00004*K528)^2+(0.003*(L528-M528))^2)</f>
        <v>1.2625841693195536</v>
      </c>
      <c r="E528" s="7">
        <f t="shared" si="260"/>
        <v>-1261.1961899823095</v>
      </c>
      <c r="F528" s="7">
        <f t="shared" si="261"/>
        <v>6515.3508101966399</v>
      </c>
      <c r="G528" s="7">
        <f t="shared" si="262"/>
        <v>6515.3508101966399</v>
      </c>
      <c r="H528" s="7">
        <f t="shared" si="263"/>
        <v>5160.3298762315135</v>
      </c>
      <c r="I528" s="7">
        <f t="shared" si="264"/>
        <v>10.417043688526102</v>
      </c>
      <c r="J528" s="7">
        <f t="shared" si="265"/>
        <v>10.417043688526102</v>
      </c>
      <c r="K528" s="36">
        <v>30588</v>
      </c>
      <c r="L528" s="36">
        <v>139.46</v>
      </c>
      <c r="M528" s="7">
        <f t="shared" si="266"/>
        <v>35.581013665822098</v>
      </c>
      <c r="N528" s="7">
        <f t="shared" si="267"/>
        <v>213003.49189867399</v>
      </c>
      <c r="O528" s="7">
        <f t="shared" ref="O528:O534" si="269">SIGN(I528)*MIN($O$416,ABS(I528))</f>
        <v>0.25</v>
      </c>
      <c r="BA528"/>
      <c r="BB528" s="5"/>
      <c r="BE528" s="48"/>
      <c r="BI528" s="48"/>
      <c r="BM528" s="48"/>
      <c r="BQ528" s="48"/>
    </row>
    <row r="529" spans="1:69" x14ac:dyDescent="0.25">
      <c r="A529" s="59">
        <v>75.517399999999995</v>
      </c>
      <c r="B529" s="7">
        <v>1.9707658039999999E-2</v>
      </c>
      <c r="C529" s="36">
        <v>-8994.7000000000007</v>
      </c>
      <c r="D529" s="7">
        <f t="shared" si="268"/>
        <v>1.3000239717760744</v>
      </c>
      <c r="E529" s="7">
        <f t="shared" si="260"/>
        <v>-1244.5371184059761</v>
      </c>
      <c r="F529" s="7">
        <f t="shared" si="261"/>
        <v>6541.2917386203053</v>
      </c>
      <c r="G529" s="7">
        <f t="shared" si="262"/>
        <v>6541.2917386203053</v>
      </c>
      <c r="H529" s="7">
        <f t="shared" si="263"/>
        <v>5031.6700927319707</v>
      </c>
      <c r="I529" s="7">
        <f t="shared" si="264"/>
        <v>10.521658502698063</v>
      </c>
      <c r="J529" s="7">
        <f t="shared" si="265"/>
        <v>10.521658502698063</v>
      </c>
      <c r="K529" s="36">
        <v>31546</v>
      </c>
      <c r="L529" s="36">
        <v>139.63999999999999</v>
      </c>
      <c r="M529" s="7">
        <f t="shared" si="266"/>
        <v>35.384895359486741</v>
      </c>
      <c r="N529" s="7">
        <f t="shared" si="267"/>
        <v>207357.24778483182</v>
      </c>
      <c r="O529" s="7">
        <f t="shared" si="269"/>
        <v>0.25</v>
      </c>
      <c r="BA529"/>
      <c r="BB529" s="5"/>
      <c r="BE529" s="48"/>
      <c r="BI529" s="48"/>
      <c r="BM529" s="48"/>
      <c r="BQ529" s="48"/>
    </row>
    <row r="530" spans="1:69" x14ac:dyDescent="0.25">
      <c r="A530" s="59">
        <v>75.175299999999993</v>
      </c>
      <c r="B530" s="7">
        <v>1.8606418319999998E-2</v>
      </c>
      <c r="C530" s="36">
        <v>-8982.5</v>
      </c>
      <c r="D530" s="7">
        <f t="shared" si="268"/>
        <v>1.367666383186283</v>
      </c>
      <c r="E530" s="7">
        <f t="shared" si="260"/>
        <v>-1232.4830787808032</v>
      </c>
      <c r="F530" s="7">
        <f t="shared" si="261"/>
        <v>6541.4376989951334</v>
      </c>
      <c r="G530" s="7">
        <f t="shared" si="262"/>
        <v>6541.4376989951334</v>
      </c>
      <c r="H530" s="7">
        <f t="shared" si="263"/>
        <v>4782.9191237086634</v>
      </c>
      <c r="I530" s="7">
        <f t="shared" si="264"/>
        <v>10.565238690231398</v>
      </c>
      <c r="J530" s="7">
        <f t="shared" si="265"/>
        <v>10.565238690231398</v>
      </c>
      <c r="K530" s="36">
        <v>33276</v>
      </c>
      <c r="L530" s="36">
        <v>140.04</v>
      </c>
      <c r="M530" s="7">
        <f t="shared" si="266"/>
        <v>35.241858531190942</v>
      </c>
      <c r="N530" s="7">
        <f t="shared" si="267"/>
        <v>196581.25072109429</v>
      </c>
      <c r="O530" s="7">
        <f t="shared" si="269"/>
        <v>0.25</v>
      </c>
      <c r="BA530"/>
      <c r="BB530" s="5"/>
      <c r="BE530" s="48"/>
      <c r="BI530" s="48"/>
      <c r="BM530" s="48"/>
      <c r="BQ530" s="48"/>
    </row>
    <row r="531" spans="1:69" x14ac:dyDescent="0.25">
      <c r="A531" s="59">
        <v>75.085300000000004</v>
      </c>
      <c r="B531" s="7">
        <v>1.8325108899999998E-2</v>
      </c>
      <c r="C531" s="36">
        <v>-8979.2999999999993</v>
      </c>
      <c r="D531" s="7">
        <f t="shared" si="268"/>
        <v>1.3862192217382399</v>
      </c>
      <c r="E531" s="7">
        <f t="shared" si="260"/>
        <v>-1229.3198179154692</v>
      </c>
      <c r="F531" s="7">
        <f t="shared" si="261"/>
        <v>6541.4744381298005</v>
      </c>
      <c r="G531" s="7">
        <f t="shared" si="262"/>
        <v>6541.4744381298005</v>
      </c>
      <c r="H531" s="7">
        <f t="shared" si="263"/>
        <v>4718.9321396994947</v>
      </c>
      <c r="I531" s="7">
        <f t="shared" si="264"/>
        <v>10.576824721269492</v>
      </c>
      <c r="J531" s="7">
        <f t="shared" si="265"/>
        <v>10.576824721269492</v>
      </c>
      <c r="K531" s="36">
        <v>33750</v>
      </c>
      <c r="L531" s="36">
        <v>140.13999999999999</v>
      </c>
      <c r="M531" s="7">
        <f t="shared" si="266"/>
        <v>35.204183258648264</v>
      </c>
      <c r="N531" s="7">
        <f t="shared" si="267"/>
        <v>193821.46483347559</v>
      </c>
      <c r="O531" s="7">
        <f t="shared" si="269"/>
        <v>0.25</v>
      </c>
      <c r="BA531"/>
      <c r="BB531" s="5"/>
      <c r="BE531" s="48"/>
      <c r="BI531" s="48"/>
      <c r="BM531" s="48"/>
      <c r="BQ531" s="48"/>
    </row>
    <row r="532" spans="1:69" x14ac:dyDescent="0.25">
      <c r="A532" s="59">
        <v>75.072299999999998</v>
      </c>
      <c r="B532" s="7">
        <v>1.8285112300000003E-2</v>
      </c>
      <c r="C532" s="36">
        <v>-8978.7999999999993</v>
      </c>
      <c r="D532" s="7">
        <f t="shared" si="268"/>
        <v>1.3889177516876849</v>
      </c>
      <c r="E532" s="7">
        <f t="shared" si="260"/>
        <v>-1228.8631672344325</v>
      </c>
      <c r="F532" s="7">
        <f t="shared" si="261"/>
        <v>6541.5177874487636</v>
      </c>
      <c r="G532" s="7">
        <f t="shared" si="262"/>
        <v>6541.5177874487636</v>
      </c>
      <c r="H532" s="7">
        <f t="shared" si="263"/>
        <v>4709.7949317014009</v>
      </c>
      <c r="I532" s="7">
        <f t="shared" si="264"/>
        <v>10.578403606149006</v>
      </c>
      <c r="J532" s="7">
        <f t="shared" si="265"/>
        <v>10.578403606149006</v>
      </c>
      <c r="K532" s="36">
        <v>33819</v>
      </c>
      <c r="L532" s="36">
        <v>140.15</v>
      </c>
      <c r="M532" s="7">
        <f t="shared" si="266"/>
        <v>35.198739696745768</v>
      </c>
      <c r="N532" s="7">
        <f t="shared" si="267"/>
        <v>193427.29789315959</v>
      </c>
      <c r="O532" s="7">
        <f t="shared" si="269"/>
        <v>0.25</v>
      </c>
      <c r="BA532"/>
      <c r="BB532" s="5"/>
      <c r="BE532" s="48"/>
      <c r="BI532" s="48"/>
      <c r="BM532" s="48"/>
      <c r="BQ532" s="48"/>
    </row>
    <row r="533" spans="1:69" x14ac:dyDescent="0.25">
      <c r="A533" s="59">
        <v>74.965299999999999</v>
      </c>
      <c r="B533" s="7">
        <v>1.7955806960000001E-2</v>
      </c>
      <c r="C533" s="36">
        <v>-8975.1</v>
      </c>
      <c r="D533" s="7">
        <f t="shared" si="268"/>
        <v>1.4114457168841925</v>
      </c>
      <c r="E533" s="7">
        <f t="shared" si="260"/>
        <v>-1225.1072713055694</v>
      </c>
      <c r="F533" s="7">
        <f t="shared" si="261"/>
        <v>6541.4618915198989</v>
      </c>
      <c r="G533" s="7">
        <f t="shared" si="262"/>
        <v>6541.4618915198989</v>
      </c>
      <c r="H533" s="7">
        <f t="shared" si="263"/>
        <v>4634.5826929570958</v>
      </c>
      <c r="I533" s="7">
        <f t="shared" si="264"/>
        <v>10.592225086531254</v>
      </c>
      <c r="J533" s="7">
        <f t="shared" si="265"/>
        <v>10.592225086531254</v>
      </c>
      <c r="K533" s="36">
        <v>34394</v>
      </c>
      <c r="L533" s="36">
        <v>140.28</v>
      </c>
      <c r="M533" s="7">
        <f t="shared" si="266"/>
        <v>35.153920081788314</v>
      </c>
      <c r="N533" s="7">
        <f t="shared" si="267"/>
        <v>190191.94893062452</v>
      </c>
      <c r="O533" s="7">
        <f t="shared" si="269"/>
        <v>0.25</v>
      </c>
      <c r="BA533"/>
      <c r="BB533" s="5"/>
      <c r="BE533" s="48"/>
      <c r="BI533" s="48"/>
      <c r="BM533" s="48"/>
      <c r="BQ533" s="48"/>
    </row>
    <row r="534" spans="1:69" x14ac:dyDescent="0.25">
      <c r="A534" s="59">
        <v>74.965299999999999</v>
      </c>
      <c r="B534" s="7">
        <v>1.7954473739999997E-2</v>
      </c>
      <c r="C534" s="36">
        <v>-8975.1</v>
      </c>
      <c r="D534" s="7">
        <f t="shared" si="268"/>
        <v>1.4115626831274659</v>
      </c>
      <c r="E534" s="7">
        <f t="shared" si="260"/>
        <v>-1225.1073035760944</v>
      </c>
      <c r="F534" s="7">
        <f t="shared" si="261"/>
        <v>6541.4619237904244</v>
      </c>
      <c r="G534" s="7">
        <f t="shared" si="262"/>
        <v>6541.4619237904244</v>
      </c>
      <c r="H534" s="7">
        <f t="shared" si="263"/>
        <v>4634.1986806403283</v>
      </c>
      <c r="I534" s="7">
        <f t="shared" si="264"/>
        <v>10.592087780959096</v>
      </c>
      <c r="J534" s="7">
        <f t="shared" si="265"/>
        <v>10.592087780959096</v>
      </c>
      <c r="K534" s="36">
        <v>34397</v>
      </c>
      <c r="L534" s="36">
        <v>140.28</v>
      </c>
      <c r="M534" s="7">
        <f t="shared" si="266"/>
        <v>35.153920141358213</v>
      </c>
      <c r="N534" s="7">
        <f t="shared" si="267"/>
        <v>190175.36191500493</v>
      </c>
      <c r="O534" s="7">
        <f t="shared" si="269"/>
        <v>0.25</v>
      </c>
      <c r="BA534"/>
      <c r="BB534" s="5"/>
      <c r="BE534" s="48"/>
      <c r="BI534" s="48"/>
      <c r="BM534" s="48"/>
      <c r="BQ534" s="48"/>
    </row>
    <row r="535" spans="1:69" x14ac:dyDescent="0.25">
      <c r="A535" s="59"/>
      <c r="B535" s="7"/>
      <c r="C535" s="59"/>
      <c r="D535" s="7"/>
      <c r="E535" s="7"/>
      <c r="F535" s="7"/>
      <c r="G535" s="7"/>
      <c r="H535" s="7"/>
      <c r="I535" s="62">
        <f>AVERAGE(J464:J534)</f>
        <v>10.045502329891832</v>
      </c>
      <c r="J535" s="63" t="s">
        <v>128</v>
      </c>
      <c r="K535" s="7"/>
      <c r="L535" s="7"/>
      <c r="M535" s="7"/>
      <c r="N535" s="7"/>
      <c r="O535" s="7"/>
      <c r="BA535"/>
      <c r="BB535" s="5"/>
      <c r="BE535" s="48"/>
      <c r="BI535" s="48"/>
      <c r="BM535" s="48"/>
      <c r="BQ535" s="48"/>
    </row>
    <row r="536" spans="1:69" x14ac:dyDescent="0.25">
      <c r="A536" s="59"/>
      <c r="B536" s="7"/>
      <c r="C536" s="59"/>
      <c r="D536" s="7"/>
      <c r="E536" s="7"/>
      <c r="F536" s="7"/>
      <c r="G536" s="7"/>
      <c r="H536" s="7"/>
      <c r="I536" s="62">
        <f>AVERAGE(I464:I534)</f>
        <v>10.045502329891832</v>
      </c>
      <c r="J536" s="63" t="s">
        <v>129</v>
      </c>
      <c r="K536" s="7"/>
      <c r="L536" s="7"/>
      <c r="M536" s="7"/>
      <c r="N536" s="7"/>
      <c r="O536" s="7"/>
      <c r="BA536"/>
      <c r="BB536" s="5"/>
      <c r="BE536" s="48"/>
      <c r="BI536" s="48"/>
      <c r="BM536" s="48"/>
      <c r="BQ536" s="48"/>
    </row>
    <row r="537" spans="1:69" x14ac:dyDescent="0.25">
      <c r="A537" s="59"/>
      <c r="B537" s="7"/>
      <c r="C537" s="59"/>
      <c r="D537" s="7"/>
      <c r="E537" s="7"/>
      <c r="F537" s="7"/>
      <c r="G537" s="7"/>
      <c r="H537" s="7"/>
      <c r="I537" s="64">
        <f>SUMSQ(H464:H534)/COUNT(H464:H534)</f>
        <v>91473365.662148565</v>
      </c>
      <c r="J537" s="63" t="s">
        <v>131</v>
      </c>
      <c r="K537" s="7"/>
      <c r="L537" s="7"/>
      <c r="M537" s="7"/>
      <c r="N537" s="7"/>
      <c r="O537" s="7"/>
      <c r="BA537"/>
      <c r="BB537" s="5"/>
      <c r="BE537" s="48"/>
      <c r="BI537" s="48"/>
      <c r="BM537" s="48"/>
      <c r="BQ537" s="48"/>
    </row>
    <row r="538" spans="1:69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BA538"/>
      <c r="BB538" s="5"/>
      <c r="BE538" s="48"/>
      <c r="BI538" s="48"/>
      <c r="BM538" s="48"/>
      <c r="BQ538" s="48"/>
    </row>
    <row r="539" spans="1:69" x14ac:dyDescent="0.25">
      <c r="A539" s="59" t="s">
        <v>169</v>
      </c>
      <c r="B539" s="7"/>
      <c r="C539" s="59"/>
      <c r="D539" s="7"/>
      <c r="E539" s="7"/>
      <c r="F539" s="7"/>
      <c r="G539" s="7"/>
      <c r="H539" s="7"/>
      <c r="I539" s="7"/>
      <c r="J539" s="7"/>
      <c r="K539" s="7" t="s">
        <v>170</v>
      </c>
      <c r="L539" s="7"/>
      <c r="M539" s="7"/>
      <c r="N539" s="7"/>
      <c r="O539" s="7"/>
      <c r="BA539"/>
      <c r="BB539" s="5"/>
      <c r="BE539" s="48"/>
      <c r="BI539" s="48"/>
      <c r="BM539" s="48"/>
      <c r="BQ539" s="48"/>
    </row>
    <row r="540" spans="1:69" ht="15.75" x14ac:dyDescent="0.25">
      <c r="A540" s="60" t="s">
        <v>181</v>
      </c>
      <c r="B540" s="7"/>
      <c r="C540" s="7" t="s">
        <v>171</v>
      </c>
      <c r="D540" s="7"/>
      <c r="E540" s="7" t="s">
        <v>172</v>
      </c>
      <c r="F540" s="7"/>
      <c r="G540" s="7"/>
      <c r="H540" s="7"/>
      <c r="I540" s="7"/>
      <c r="J540" s="7"/>
      <c r="K540" s="7" t="s">
        <v>18</v>
      </c>
      <c r="L540" s="7" t="s">
        <v>170</v>
      </c>
      <c r="M540" s="7" t="s">
        <v>173</v>
      </c>
      <c r="N540" s="7" t="s">
        <v>174</v>
      </c>
      <c r="O540" s="7">
        <v>0.25</v>
      </c>
      <c r="BA540"/>
      <c r="BB540" s="5"/>
      <c r="BE540" s="48"/>
      <c r="BI540" s="48"/>
      <c r="BM540" s="48"/>
      <c r="BQ540" s="48"/>
    </row>
    <row r="541" spans="1:69" x14ac:dyDescent="0.25">
      <c r="A541" s="7" t="s">
        <v>117</v>
      </c>
      <c r="B541" s="7" t="s">
        <v>40</v>
      </c>
      <c r="C541" s="7" t="s">
        <v>118</v>
      </c>
      <c r="D541" s="61" t="s">
        <v>119</v>
      </c>
      <c r="E541" s="7" t="s">
        <v>120</v>
      </c>
      <c r="F541" s="61" t="s">
        <v>121</v>
      </c>
      <c r="G541" s="61" t="s">
        <v>122</v>
      </c>
      <c r="H541" s="61" t="s">
        <v>123</v>
      </c>
      <c r="I541" s="61" t="s">
        <v>175</v>
      </c>
      <c r="J541" s="61" t="s">
        <v>176</v>
      </c>
      <c r="K541" s="7" t="s">
        <v>177</v>
      </c>
      <c r="L541" s="7" t="s">
        <v>178</v>
      </c>
      <c r="M541" s="7" t="s">
        <v>178</v>
      </c>
      <c r="N541" s="61" t="s">
        <v>179</v>
      </c>
      <c r="O541" s="61" t="s">
        <v>175</v>
      </c>
      <c r="BA541"/>
      <c r="BB541" s="5"/>
      <c r="BE541" s="48"/>
      <c r="BI541" s="48"/>
      <c r="BM541" s="48"/>
      <c r="BQ541" s="48"/>
    </row>
    <row r="542" spans="1:69" x14ac:dyDescent="0.25">
      <c r="A542" s="7">
        <v>62.822800000000001</v>
      </c>
      <c r="B542" s="7">
        <v>1.5878650199999999E-3</v>
      </c>
      <c r="C542" s="36">
        <v>-8552.9</v>
      </c>
      <c r="D542" s="7">
        <f t="shared" ref="D542:D605" si="270">SQRT((0.00004*K542)^2+(0.003*(L542-M542))^2)</f>
        <v>13.145926155009191</v>
      </c>
      <c r="E542" s="7">
        <f t="shared" ref="E542:E543" si="271">Props(A542,B542,12,$B$7:$B$36)</f>
        <v>-830.34791570405082</v>
      </c>
      <c r="F542" s="7">
        <f t="shared" ref="F542:F543" si="272">(C542-E542)+($B$47-A542*$B$46)</f>
        <v>6568.9025359183815</v>
      </c>
      <c r="G542" s="7">
        <f t="shared" ref="G542:G543" si="273">ABS(F542)</f>
        <v>6568.9025359183815</v>
      </c>
      <c r="H542" s="7">
        <f>F542/D542</f>
        <v>499.69111787649388</v>
      </c>
      <c r="I542" s="7">
        <f>(F542/K542)/B542</f>
        <v>12.593041729630571</v>
      </c>
      <c r="J542" s="7">
        <f>ABS(I542)</f>
        <v>12.593041729630571</v>
      </c>
      <c r="K542" s="36">
        <v>328510</v>
      </c>
      <c r="L542" s="36">
        <v>156.9</v>
      </c>
      <c r="M542" s="7">
        <f t="shared" ref="M542:M543" si="274">Props(A542,B542,9,$B$7:$B$36)</f>
        <v>29.855688852409603</v>
      </c>
      <c r="N542" s="7">
        <f>1000000*F542/K542</f>
        <v>19996.050457880679</v>
      </c>
      <c r="O542" s="7">
        <f t="shared" ref="O542:O573" si="275">SIGN(I542)*MIN($O$416,ABS(I542))</f>
        <v>0.25</v>
      </c>
      <c r="BA542"/>
      <c r="BB542" s="5"/>
      <c r="BE542" s="48"/>
      <c r="BI542" s="48"/>
      <c r="BM542" s="48"/>
      <c r="BQ542" s="48"/>
    </row>
    <row r="543" spans="1:69" x14ac:dyDescent="0.25">
      <c r="A543" s="59">
        <v>63.3979</v>
      </c>
      <c r="B543" s="7">
        <v>1.799847E-3</v>
      </c>
      <c r="C543" s="36">
        <v>-8577.7999999999993</v>
      </c>
      <c r="D543" s="7">
        <f t="shared" si="270"/>
        <v>11.703298495934849</v>
      </c>
      <c r="E543" s="7">
        <f t="shared" si="271"/>
        <v>-847.5882935455877</v>
      </c>
      <c r="F543" s="7">
        <f t="shared" si="272"/>
        <v>6561.2429137599183</v>
      </c>
      <c r="G543" s="7">
        <f t="shared" si="273"/>
        <v>6561.2429137599183</v>
      </c>
      <c r="H543" s="7">
        <f t="shared" ref="H543" si="276">F543/D543</f>
        <v>560.63193774293393</v>
      </c>
      <c r="I543" s="7">
        <f>(F543/K543)/B543</f>
        <v>12.466042522648531</v>
      </c>
      <c r="J543" s="7">
        <f t="shared" ref="J543" si="277">ABS(I543)</f>
        <v>12.466042522648531</v>
      </c>
      <c r="K543" s="36">
        <v>292430</v>
      </c>
      <c r="L543" s="36">
        <v>156.04</v>
      </c>
      <c r="M543" s="7">
        <f t="shared" si="274"/>
        <v>30.117693728382399</v>
      </c>
      <c r="N543" s="7">
        <f t="shared" ref="N543:N544" si="278">1000000*F543/K543</f>
        <v>22436.96923626139</v>
      </c>
      <c r="O543" s="7">
        <f t="shared" si="275"/>
        <v>0.25</v>
      </c>
      <c r="BA543"/>
      <c r="BB543" s="5"/>
      <c r="BE543" s="48"/>
      <c r="BI543" s="48"/>
      <c r="BM543" s="48"/>
      <c r="BQ543" s="48"/>
    </row>
    <row r="544" spans="1:69" x14ac:dyDescent="0.25">
      <c r="A544" s="59">
        <v>63.419899999999998</v>
      </c>
      <c r="B544" s="7">
        <v>1.80917954E-3</v>
      </c>
      <c r="C544" s="36">
        <v>-8578.4</v>
      </c>
      <c r="D544" s="7">
        <f t="shared" si="270"/>
        <v>11.646924136448179</v>
      </c>
      <c r="E544" s="7">
        <f t="shared" ref="E544:E591" si="279">Props(A544,B544,12,$B$7:$B$36)</f>
        <v>-848.25077129762246</v>
      </c>
      <c r="F544" s="7">
        <f t="shared" ref="F544:F591" si="280">(C544-E544)+($B$47-A544*$B$46)</f>
        <v>6561.3053915119526</v>
      </c>
      <c r="G544" s="7">
        <f t="shared" ref="G544:G591" si="281">ABS(F544)</f>
        <v>6561.3053915119526</v>
      </c>
      <c r="H544" s="7">
        <f t="shared" ref="H544:H591" si="282">F544/D544</f>
        <v>563.35091691538003</v>
      </c>
      <c r="I544" s="7">
        <f t="shared" ref="I544:I591" si="283">(F544/K544)/B544</f>
        <v>12.461942645076647</v>
      </c>
      <c r="J544" s="7">
        <f t="shared" ref="J544:J591" si="284">ABS(I544)</f>
        <v>12.461942645076647</v>
      </c>
      <c r="K544" s="36">
        <v>291020</v>
      </c>
      <c r="L544" s="36">
        <v>156.01</v>
      </c>
      <c r="M544" s="7">
        <f t="shared" ref="M544:M591" si="285">Props(A544,B544,9,$B$7:$B$36)</f>
        <v>30.127691570803634</v>
      </c>
      <c r="N544" s="7">
        <f t="shared" si="278"/>
        <v>22545.891662126152</v>
      </c>
      <c r="O544" s="7">
        <f t="shared" si="275"/>
        <v>0.25</v>
      </c>
      <c r="BA544"/>
      <c r="BB544" s="5"/>
      <c r="BE544" s="48"/>
      <c r="BI544" s="48"/>
      <c r="BM544" s="48"/>
      <c r="BQ544" s="48"/>
    </row>
    <row r="545" spans="1:69" ht="16.149999999999999" customHeight="1" x14ac:dyDescent="0.25">
      <c r="A545" s="59">
        <v>63.453899999999997</v>
      </c>
      <c r="B545" s="7">
        <v>1.8225117399999998E-3</v>
      </c>
      <c r="C545" s="36">
        <v>-8580.7999999999993</v>
      </c>
      <c r="D545" s="7">
        <f t="shared" si="270"/>
        <v>11.567759657862412</v>
      </c>
      <c r="E545" s="7">
        <f t="shared" si="279"/>
        <v>-849.27505900601477</v>
      </c>
      <c r="F545" s="7">
        <f t="shared" si="280"/>
        <v>6559.9296792203459</v>
      </c>
      <c r="G545" s="7">
        <f t="shared" si="281"/>
        <v>6559.9296792203459</v>
      </c>
      <c r="H545" s="7">
        <f t="shared" si="282"/>
        <v>567.08730758956176</v>
      </c>
      <c r="I545" s="7">
        <f t="shared" si="283"/>
        <v>12.452911473062786</v>
      </c>
      <c r="J545" s="7">
        <f t="shared" si="284"/>
        <v>12.452911473062786</v>
      </c>
      <c r="K545" s="36">
        <v>289040</v>
      </c>
      <c r="L545" s="36">
        <v>155.96</v>
      </c>
      <c r="M545" s="7">
        <f t="shared" si="285"/>
        <v>30.143139237519751</v>
      </c>
      <c r="N545" s="7">
        <f t="shared" ref="N545:N592" si="286">1000000*F545/K545</f>
        <v>22695.577356837621</v>
      </c>
      <c r="O545" s="7">
        <f t="shared" si="275"/>
        <v>0.25</v>
      </c>
      <c r="BA545"/>
      <c r="BB545" s="5"/>
      <c r="BE545" s="48"/>
      <c r="BI545" s="48"/>
      <c r="BM545" s="48"/>
      <c r="BQ545" s="48"/>
    </row>
    <row r="546" spans="1:69" x14ac:dyDescent="0.25">
      <c r="A546" s="59">
        <v>63.634900000000002</v>
      </c>
      <c r="B546" s="7">
        <v>1.8958388400000001E-3</v>
      </c>
      <c r="C546" s="36">
        <v>-8586.2999999999993</v>
      </c>
      <c r="D546" s="7">
        <f t="shared" si="270"/>
        <v>11.151953724509989</v>
      </c>
      <c r="E546" s="7">
        <f t="shared" si="279"/>
        <v>-854.7366641596268</v>
      </c>
      <c r="F546" s="7">
        <f t="shared" si="280"/>
        <v>6559.8912843739581</v>
      </c>
      <c r="G546" s="7">
        <f t="shared" si="281"/>
        <v>6559.8912843739581</v>
      </c>
      <c r="H546" s="7">
        <f t="shared" si="282"/>
        <v>588.22798645196099</v>
      </c>
      <c r="I546" s="7">
        <f t="shared" si="283"/>
        <v>12.418003105447475</v>
      </c>
      <c r="J546" s="7">
        <f t="shared" si="284"/>
        <v>12.418003105447475</v>
      </c>
      <c r="K546" s="36">
        <v>278640</v>
      </c>
      <c r="L546" s="36">
        <v>155.69</v>
      </c>
      <c r="M546" s="7">
        <f t="shared" si="285"/>
        <v>30.225302170875118</v>
      </c>
      <c r="N546" s="7">
        <f t="shared" si="286"/>
        <v>23542.532602547941</v>
      </c>
      <c r="O546" s="7">
        <f t="shared" si="275"/>
        <v>0.25</v>
      </c>
      <c r="BA546"/>
      <c r="BB546" s="5"/>
      <c r="BE546" s="48"/>
      <c r="BI546" s="48"/>
      <c r="BM546" s="48"/>
      <c r="BQ546" s="48"/>
    </row>
    <row r="547" spans="1:69" x14ac:dyDescent="0.25">
      <c r="A547" s="59">
        <v>63.851900000000001</v>
      </c>
      <c r="B547" s="7">
        <v>1.9891642400000002E-3</v>
      </c>
      <c r="C547" s="36">
        <v>-8595.5</v>
      </c>
      <c r="D547" s="7">
        <f>SQRT((0.00004*K547)^2+(0.003*(L547-M547))^2)</f>
        <v>10.664998704644754</v>
      </c>
      <c r="E547" s="7">
        <f t="shared" si="279"/>
        <v>-861.30401206220586</v>
      </c>
      <c r="F547" s="7">
        <f t="shared" si="280"/>
        <v>6557.2586322765364</v>
      </c>
      <c r="G547" s="7">
        <f t="shared" si="281"/>
        <v>6557.2586322765364</v>
      </c>
      <c r="H547" s="7">
        <f t="shared" si="282"/>
        <v>614.83914005735039</v>
      </c>
      <c r="I547" s="7">
        <f t="shared" si="283"/>
        <v>12.371422726055325</v>
      </c>
      <c r="J547" s="7">
        <f t="shared" si="284"/>
        <v>12.371422726055325</v>
      </c>
      <c r="K547" s="36">
        <v>266460</v>
      </c>
      <c r="L547" s="36">
        <v>155.36000000000001</v>
      </c>
      <c r="M547" s="7">
        <f t="shared" si="285"/>
        <v>30.323645253663198</v>
      </c>
      <c r="N547" s="7">
        <f t="shared" si="286"/>
        <v>24608.791684592568</v>
      </c>
      <c r="O547" s="7">
        <f t="shared" si="275"/>
        <v>0.25</v>
      </c>
      <c r="BA547"/>
      <c r="BB547" s="5"/>
      <c r="BE547" s="48"/>
      <c r="BI547" s="48"/>
      <c r="BM547" s="48"/>
      <c r="BQ547" s="48"/>
    </row>
    <row r="548" spans="1:69" x14ac:dyDescent="0.25">
      <c r="A548" s="59">
        <v>64.221999999999994</v>
      </c>
      <c r="B548" s="7">
        <v>2.1584831800000003E-3</v>
      </c>
      <c r="C548" s="36">
        <v>-8609.2999999999993</v>
      </c>
      <c r="D548" s="7">
        <f t="shared" si="270"/>
        <v>9.8850371074839405</v>
      </c>
      <c r="E548" s="7">
        <f t="shared" si="279"/>
        <v>-872.55374960222264</v>
      </c>
      <c r="F548" s="7">
        <f t="shared" si="280"/>
        <v>6554.7083698165534</v>
      </c>
      <c r="G548" s="7">
        <f t="shared" si="281"/>
        <v>6554.7083698165534</v>
      </c>
      <c r="H548" s="7">
        <f t="shared" si="282"/>
        <v>663.09395691129953</v>
      </c>
      <c r="I548" s="7">
        <f t="shared" si="283"/>
        <v>12.296900945187458</v>
      </c>
      <c r="J548" s="7">
        <f t="shared" si="284"/>
        <v>12.296900945187458</v>
      </c>
      <c r="K548" s="36">
        <v>246950</v>
      </c>
      <c r="L548" s="36">
        <v>154.80000000000001</v>
      </c>
      <c r="M548" s="7">
        <f t="shared" si="285"/>
        <v>30.490969160419549</v>
      </c>
      <c r="N548" s="7">
        <f t="shared" si="286"/>
        <v>26542.653856313234</v>
      </c>
      <c r="O548" s="7">
        <f t="shared" si="275"/>
        <v>0.25</v>
      </c>
      <c r="BA548"/>
      <c r="BB548" s="5"/>
      <c r="BE548" s="48"/>
      <c r="BI548" s="48"/>
      <c r="BM548" s="48"/>
      <c r="BQ548" s="48"/>
    </row>
    <row r="549" spans="1:69" x14ac:dyDescent="0.25">
      <c r="A549" s="59">
        <v>64.42</v>
      </c>
      <c r="B549" s="7">
        <v>2.2544750200000001E-3</v>
      </c>
      <c r="C549" s="36">
        <v>-8618.2000000000007</v>
      </c>
      <c r="D549" s="7">
        <f t="shared" si="270"/>
        <v>9.4932818811721731</v>
      </c>
      <c r="E549" s="7">
        <f t="shared" si="279"/>
        <v>-878.59752405477764</v>
      </c>
      <c r="F549" s="7">
        <f t="shared" si="280"/>
        <v>6551.8521442691072</v>
      </c>
      <c r="G549" s="7">
        <f t="shared" si="281"/>
        <v>6551.8521442691072</v>
      </c>
      <c r="H549" s="7">
        <f t="shared" si="282"/>
        <v>690.15670516044179</v>
      </c>
      <c r="I549" s="7">
        <f t="shared" si="283"/>
        <v>12.254498176794371</v>
      </c>
      <c r="J549" s="7">
        <f t="shared" si="284"/>
        <v>12.254498176794371</v>
      </c>
      <c r="K549" s="36">
        <v>237150</v>
      </c>
      <c r="L549" s="36">
        <v>154.5</v>
      </c>
      <c r="M549" s="7">
        <f t="shared" si="285"/>
        <v>30.580278947358106</v>
      </c>
      <c r="N549" s="7">
        <f t="shared" si="286"/>
        <v>27627.460022218456</v>
      </c>
      <c r="O549" s="7">
        <f t="shared" si="275"/>
        <v>0.25</v>
      </c>
      <c r="BA549"/>
      <c r="BB549" s="5"/>
      <c r="BE549" s="48"/>
      <c r="BI549" s="48"/>
      <c r="BM549" s="48"/>
      <c r="BQ549" s="48"/>
    </row>
    <row r="550" spans="1:69" x14ac:dyDescent="0.25">
      <c r="A550" s="59">
        <v>64.53</v>
      </c>
      <c r="B550" s="7">
        <v>2.3104702599999996E-3</v>
      </c>
      <c r="C550" s="36">
        <v>-8621.1</v>
      </c>
      <c r="D550" s="7">
        <f t="shared" si="270"/>
        <v>9.2790237708774637</v>
      </c>
      <c r="E550" s="7">
        <f t="shared" si="279"/>
        <v>-881.96274946052517</v>
      </c>
      <c r="F550" s="7">
        <f t="shared" si="280"/>
        <v>6552.3173696748545</v>
      </c>
      <c r="G550" s="7">
        <f t="shared" si="281"/>
        <v>6552.3173696748545</v>
      </c>
      <c r="H550" s="7">
        <f t="shared" si="282"/>
        <v>706.14296627189685</v>
      </c>
      <c r="I550" s="7">
        <f t="shared" si="283"/>
        <v>12.234883733196044</v>
      </c>
      <c r="J550" s="7">
        <f t="shared" si="284"/>
        <v>12.234883733196044</v>
      </c>
      <c r="K550" s="36">
        <v>231790</v>
      </c>
      <c r="L550" s="36">
        <v>154.33000000000001</v>
      </c>
      <c r="M550" s="7">
        <f t="shared" si="285"/>
        <v>30.629833598865368</v>
      </c>
      <c r="N550" s="7">
        <f t="shared" si="286"/>
        <v>28268.335000107229</v>
      </c>
      <c r="O550" s="7">
        <f t="shared" si="275"/>
        <v>0.25</v>
      </c>
      <c r="BA550"/>
      <c r="BB550" s="5"/>
      <c r="BE550" s="48"/>
      <c r="BI550" s="48"/>
      <c r="BM550" s="48"/>
      <c r="BQ550" s="48"/>
    </row>
    <row r="551" spans="1:69" x14ac:dyDescent="0.25">
      <c r="A551" s="59">
        <v>64.941100000000006</v>
      </c>
      <c r="B551" s="7">
        <v>2.5291183399999998E-3</v>
      </c>
      <c r="C551" s="36">
        <v>-8635.5</v>
      </c>
      <c r="D551" s="7">
        <f t="shared" si="270"/>
        <v>8.5307707304074665</v>
      </c>
      <c r="E551" s="7">
        <f t="shared" si="279"/>
        <v>-894.58748274981394</v>
      </c>
      <c r="F551" s="7">
        <f t="shared" si="280"/>
        <v>6550.5421029641439</v>
      </c>
      <c r="G551" s="7">
        <f t="shared" si="281"/>
        <v>6550.5421029641439</v>
      </c>
      <c r="H551" s="7">
        <f t="shared" si="282"/>
        <v>767.87224859004755</v>
      </c>
      <c r="I551" s="7">
        <f t="shared" si="283"/>
        <v>12.155862686017366</v>
      </c>
      <c r="J551" s="7">
        <f t="shared" si="284"/>
        <v>12.155862686017366</v>
      </c>
      <c r="K551" s="36">
        <v>213070</v>
      </c>
      <c r="L551" s="36">
        <v>153.71</v>
      </c>
      <c r="M551" s="7">
        <f t="shared" si="285"/>
        <v>30.814644886287944</v>
      </c>
      <c r="N551" s="7">
        <f t="shared" si="286"/>
        <v>30743.615257728183</v>
      </c>
      <c r="O551" s="7">
        <f t="shared" si="275"/>
        <v>0.25</v>
      </c>
      <c r="BA551"/>
      <c r="BB551" s="5"/>
      <c r="BE551" s="48"/>
      <c r="BI551" s="48"/>
      <c r="BM551" s="48"/>
      <c r="BQ551" s="48"/>
    </row>
    <row r="552" spans="1:69" x14ac:dyDescent="0.25">
      <c r="A552" s="59">
        <v>65.302099999999996</v>
      </c>
      <c r="B552" s="7">
        <v>2.7371006599999997E-3</v>
      </c>
      <c r="C552" s="36">
        <v>-8647.7999999999993</v>
      </c>
      <c r="D552" s="7">
        <f t="shared" si="270"/>
        <v>7.9264798880081386</v>
      </c>
      <c r="E552" s="7">
        <f t="shared" si="279"/>
        <v>-905.73583683062384</v>
      </c>
      <c r="F552" s="7">
        <f t="shared" si="280"/>
        <v>6549.3904570449549</v>
      </c>
      <c r="G552" s="7">
        <f t="shared" si="281"/>
        <v>6549.3904570449549</v>
      </c>
      <c r="H552" s="7">
        <f t="shared" si="282"/>
        <v>826.26721439783591</v>
      </c>
      <c r="I552" s="7">
        <f t="shared" si="283"/>
        <v>12.088004338472951</v>
      </c>
      <c r="J552" s="7">
        <f t="shared" si="284"/>
        <v>12.088004338472951</v>
      </c>
      <c r="K552" s="36">
        <v>197950</v>
      </c>
      <c r="L552" s="36">
        <v>153.16</v>
      </c>
      <c r="M552" s="7">
        <f t="shared" si="285"/>
        <v>30.976433639331596</v>
      </c>
      <c r="N552" s="7">
        <f t="shared" si="286"/>
        <v>33086.084652917176</v>
      </c>
      <c r="O552" s="7">
        <f t="shared" si="275"/>
        <v>0.25</v>
      </c>
      <c r="BA552"/>
      <c r="BB552" s="5"/>
      <c r="BE552" s="48"/>
      <c r="BI552" s="48"/>
      <c r="BM552" s="48"/>
      <c r="BQ552" s="48"/>
    </row>
    <row r="553" spans="1:69" x14ac:dyDescent="0.25">
      <c r="A553" s="59">
        <v>65.630099999999999</v>
      </c>
      <c r="B553" s="7">
        <v>2.9410833199999997E-3</v>
      </c>
      <c r="C553" s="36">
        <v>-8659.7000000000007</v>
      </c>
      <c r="D553" s="7">
        <f t="shared" si="270"/>
        <v>7.4141722415807854</v>
      </c>
      <c r="E553" s="7">
        <f t="shared" si="279"/>
        <v>-915.91530255198211</v>
      </c>
      <c r="F553" s="7">
        <f t="shared" si="280"/>
        <v>6547.6699227663112</v>
      </c>
      <c r="G553" s="7">
        <f t="shared" si="281"/>
        <v>6547.6699227663112</v>
      </c>
      <c r="H553" s="7">
        <f t="shared" si="282"/>
        <v>883.12891977948891</v>
      </c>
      <c r="I553" s="7">
        <f t="shared" si="283"/>
        <v>12.025486321208293</v>
      </c>
      <c r="J553" s="7">
        <f t="shared" si="284"/>
        <v>12.025486321208293</v>
      </c>
      <c r="K553" s="36">
        <v>185130</v>
      </c>
      <c r="L553" s="36">
        <v>152.66999999999999</v>
      </c>
      <c r="M553" s="7">
        <f t="shared" si="285"/>
        <v>31.123032476678791</v>
      </c>
      <c r="N553" s="7">
        <f t="shared" si="286"/>
        <v>35367.957234193869</v>
      </c>
      <c r="O553" s="7">
        <f t="shared" si="275"/>
        <v>0.25</v>
      </c>
      <c r="BA553"/>
      <c r="BB553" s="5"/>
      <c r="BE553" s="48"/>
      <c r="BI553" s="48"/>
      <c r="BM553" s="48"/>
      <c r="BQ553" s="48"/>
    </row>
    <row r="554" spans="1:69" x14ac:dyDescent="0.25">
      <c r="A554" s="59">
        <v>65.679199999999994</v>
      </c>
      <c r="B554" s="7">
        <v>2.9730805999999997E-3</v>
      </c>
      <c r="C554" s="36">
        <v>-8661.6</v>
      </c>
      <c r="D554" s="7">
        <f t="shared" si="270"/>
        <v>7.3398480060756519</v>
      </c>
      <c r="E554" s="7">
        <f t="shared" si="279"/>
        <v>-917.44321931032869</v>
      </c>
      <c r="F554" s="7">
        <f t="shared" si="280"/>
        <v>6547.2978395246582</v>
      </c>
      <c r="G554" s="7">
        <f t="shared" si="281"/>
        <v>6547.2978395246582</v>
      </c>
      <c r="H554" s="7">
        <f t="shared" si="282"/>
        <v>892.02090208203902</v>
      </c>
      <c r="I554" s="7">
        <f t="shared" si="283"/>
        <v>12.016113855300725</v>
      </c>
      <c r="J554" s="7">
        <f t="shared" si="284"/>
        <v>12.016113855300725</v>
      </c>
      <c r="K554" s="36">
        <v>183270</v>
      </c>
      <c r="L554" s="36">
        <v>152.59</v>
      </c>
      <c r="M554" s="7">
        <f t="shared" si="285"/>
        <v>31.144945074501152</v>
      </c>
      <c r="N554" s="7">
        <f t="shared" si="286"/>
        <v>35724.874990585791</v>
      </c>
      <c r="O554" s="7">
        <f t="shared" si="275"/>
        <v>0.25</v>
      </c>
      <c r="BA554"/>
      <c r="BB554" s="5"/>
      <c r="BE554" s="48"/>
      <c r="BI554" s="48"/>
      <c r="BM554" s="48"/>
      <c r="BQ554" s="48"/>
    </row>
    <row r="555" spans="1:69" x14ac:dyDescent="0.25">
      <c r="A555" s="59">
        <v>65.737200000000001</v>
      </c>
      <c r="B555" s="7">
        <v>3.0104107599999998E-3</v>
      </c>
      <c r="C555" s="36">
        <v>-8663.2000000000007</v>
      </c>
      <c r="D555" s="7">
        <f t="shared" si="270"/>
        <v>7.2551378189581461</v>
      </c>
      <c r="E555" s="7">
        <f t="shared" si="279"/>
        <v>-919.24948729588903</v>
      </c>
      <c r="F555" s="7">
        <f t="shared" si="280"/>
        <v>6547.5041075102181</v>
      </c>
      <c r="G555" s="7">
        <f t="shared" si="281"/>
        <v>6547.5041075102181</v>
      </c>
      <c r="H555" s="7">
        <f t="shared" si="282"/>
        <v>902.46447013055558</v>
      </c>
      <c r="I555" s="7">
        <f t="shared" si="283"/>
        <v>12.006368913845192</v>
      </c>
      <c r="J555" s="7">
        <f t="shared" si="284"/>
        <v>12.006368913845192</v>
      </c>
      <c r="K555" s="36">
        <v>181150</v>
      </c>
      <c r="L555" s="36">
        <v>152.51</v>
      </c>
      <c r="M555" s="7">
        <f t="shared" si="285"/>
        <v>31.170818787096849</v>
      </c>
      <c r="N555" s="7">
        <f t="shared" si="286"/>
        <v>36144.102166769073</v>
      </c>
      <c r="O555" s="7">
        <f t="shared" si="275"/>
        <v>0.25</v>
      </c>
      <c r="BA555"/>
      <c r="BB555" s="5"/>
      <c r="BE555" s="48"/>
      <c r="BI555" s="48"/>
      <c r="BM555" s="48"/>
      <c r="BQ555" s="48"/>
    </row>
    <row r="556" spans="1:69" x14ac:dyDescent="0.25">
      <c r="A556" s="59">
        <v>66.071200000000005</v>
      </c>
      <c r="B556" s="7">
        <v>3.2370581599999999E-3</v>
      </c>
      <c r="C556" s="36">
        <v>-8673.7999999999993</v>
      </c>
      <c r="D556" s="7">
        <f t="shared" si="270"/>
        <v>6.7816723291619176</v>
      </c>
      <c r="E556" s="7">
        <f t="shared" si="279"/>
        <v>-929.67999539253776</v>
      </c>
      <c r="F556" s="7">
        <f t="shared" si="280"/>
        <v>6547.3346156068683</v>
      </c>
      <c r="G556" s="7">
        <f t="shared" si="281"/>
        <v>6547.3346156068683</v>
      </c>
      <c r="H556" s="7">
        <f t="shared" si="282"/>
        <v>965.44543850233345</v>
      </c>
      <c r="I556" s="7">
        <f t="shared" si="283"/>
        <v>11.946950836831476</v>
      </c>
      <c r="J556" s="7">
        <f t="shared" si="284"/>
        <v>11.946950836831476</v>
      </c>
      <c r="K556" s="36">
        <v>169300</v>
      </c>
      <c r="L556" s="36">
        <v>152.01</v>
      </c>
      <c r="M556" s="7">
        <f t="shared" si="285"/>
        <v>31.319587916290654</v>
      </c>
      <c r="N556" s="7">
        <f t="shared" si="286"/>
        <v>38672.974693484161</v>
      </c>
      <c r="O556" s="7">
        <f t="shared" si="275"/>
        <v>0.25</v>
      </c>
      <c r="BA556"/>
      <c r="BB556" s="5"/>
      <c r="BE556" s="48"/>
      <c r="BI556" s="48"/>
      <c r="BM556" s="48"/>
      <c r="BQ556" s="48"/>
    </row>
    <row r="557" spans="1:69" x14ac:dyDescent="0.25">
      <c r="A557" s="59">
        <v>66.175200000000004</v>
      </c>
      <c r="B557" s="7">
        <v>3.3103852599999997E-3</v>
      </c>
      <c r="C557" s="36">
        <v>-8677.9</v>
      </c>
      <c r="D557" s="7">
        <f t="shared" si="270"/>
        <v>6.6418425087888631</v>
      </c>
      <c r="E557" s="7">
        <f t="shared" si="279"/>
        <v>-932.93788970757771</v>
      </c>
      <c r="F557" s="7">
        <f t="shared" si="280"/>
        <v>6546.4925099219081</v>
      </c>
      <c r="G557" s="7">
        <f t="shared" si="281"/>
        <v>6546.4925099219081</v>
      </c>
      <c r="H557" s="7">
        <f t="shared" si="282"/>
        <v>985.64404399219302</v>
      </c>
      <c r="I557" s="7">
        <f t="shared" si="283"/>
        <v>11.92739520613698</v>
      </c>
      <c r="J557" s="7">
        <f t="shared" si="284"/>
        <v>11.92739520613698</v>
      </c>
      <c r="K557" s="36">
        <v>165800</v>
      </c>
      <c r="L557" s="36">
        <v>151.85</v>
      </c>
      <c r="M557" s="7">
        <f t="shared" si="285"/>
        <v>31.365832504050353</v>
      </c>
      <c r="N557" s="7">
        <f t="shared" si="286"/>
        <v>39484.273280590518</v>
      </c>
      <c r="O557" s="7">
        <f t="shared" si="275"/>
        <v>0.25</v>
      </c>
      <c r="BA557"/>
      <c r="BB557" s="5"/>
      <c r="BE557" s="48"/>
      <c r="BI557" s="48"/>
      <c r="BM557" s="48"/>
      <c r="BQ557" s="48"/>
    </row>
    <row r="558" spans="1:69" x14ac:dyDescent="0.25">
      <c r="A558" s="59">
        <v>66.643299999999996</v>
      </c>
      <c r="B558" s="7">
        <v>3.6610221200000003E-3</v>
      </c>
      <c r="C558" s="36">
        <v>-8693.4</v>
      </c>
      <c r="D558" s="7">
        <f t="shared" si="270"/>
        <v>6.0486488025723011</v>
      </c>
      <c r="E558" s="7">
        <f t="shared" si="279"/>
        <v>-947.66051221420571</v>
      </c>
      <c r="F558" s="7">
        <f t="shared" si="280"/>
        <v>6545.715132428536</v>
      </c>
      <c r="G558" s="7">
        <f t="shared" si="281"/>
        <v>6545.715132428536</v>
      </c>
      <c r="H558" s="7">
        <f t="shared" si="282"/>
        <v>1082.1780774649783</v>
      </c>
      <c r="I558" s="7">
        <f t="shared" si="283"/>
        <v>11.844633596674093</v>
      </c>
      <c r="J558" s="7">
        <f t="shared" si="284"/>
        <v>11.844633596674093</v>
      </c>
      <c r="K558" s="36">
        <v>150950</v>
      </c>
      <c r="L558" s="36">
        <v>151.16</v>
      </c>
      <c r="M558" s="7">
        <f t="shared" si="285"/>
        <v>31.573519502813863</v>
      </c>
      <c r="N558" s="7">
        <f t="shared" si="286"/>
        <v>43363.465600719021</v>
      </c>
      <c r="O558" s="7">
        <f t="shared" si="275"/>
        <v>0.25</v>
      </c>
      <c r="BA558"/>
      <c r="BB558" s="5"/>
      <c r="BE558" s="48"/>
      <c r="BI558" s="48"/>
      <c r="BM558" s="48"/>
      <c r="BQ558" s="48"/>
    </row>
    <row r="559" spans="1:69" x14ac:dyDescent="0.25">
      <c r="A559" s="59">
        <v>66.701300000000003</v>
      </c>
      <c r="B559" s="7">
        <v>3.7063516000000003E-3</v>
      </c>
      <c r="C559" s="36">
        <v>-8694.7000000000007</v>
      </c>
      <c r="D559" s="7">
        <f t="shared" si="270"/>
        <v>5.9799505086487708</v>
      </c>
      <c r="E559" s="7">
        <f t="shared" si="279"/>
        <v>-949.49143969602756</v>
      </c>
      <c r="F559" s="7">
        <f t="shared" si="280"/>
        <v>6546.246059910357</v>
      </c>
      <c r="G559" s="7">
        <f t="shared" si="281"/>
        <v>6546.246059910357</v>
      </c>
      <c r="H559" s="7">
        <f t="shared" si="282"/>
        <v>1094.6990364623514</v>
      </c>
      <c r="I559" s="7">
        <f t="shared" si="283"/>
        <v>11.835580689733854</v>
      </c>
      <c r="J559" s="7">
        <f t="shared" si="284"/>
        <v>11.835580689733854</v>
      </c>
      <c r="K559" s="36">
        <v>149230</v>
      </c>
      <c r="L559" s="36">
        <v>151.07</v>
      </c>
      <c r="M559" s="7">
        <f t="shared" si="285"/>
        <v>31.599201202093528</v>
      </c>
      <c r="N559" s="7">
        <f t="shared" si="286"/>
        <v>43866.823426324176</v>
      </c>
      <c r="O559" s="7">
        <f t="shared" si="275"/>
        <v>0.25</v>
      </c>
      <c r="BA559"/>
      <c r="BB559" s="5"/>
      <c r="BE559" s="48"/>
      <c r="BI559" s="48"/>
      <c r="BM559" s="48"/>
      <c r="BQ559" s="48"/>
    </row>
    <row r="560" spans="1:69" x14ac:dyDescent="0.25">
      <c r="A560" s="59">
        <v>66.811300000000003</v>
      </c>
      <c r="B560" s="7">
        <v>3.7943441199999998E-3</v>
      </c>
      <c r="C560" s="36">
        <v>-8699.5</v>
      </c>
      <c r="D560" s="7">
        <f t="shared" si="270"/>
        <v>5.8509495884393568</v>
      </c>
      <c r="E560" s="7">
        <f t="shared" si="279"/>
        <v>-952.96792973300876</v>
      </c>
      <c r="F560" s="7">
        <f t="shared" si="280"/>
        <v>6544.9225499473387</v>
      </c>
      <c r="G560" s="7">
        <f t="shared" si="281"/>
        <v>6544.9225499473387</v>
      </c>
      <c r="H560" s="7">
        <f t="shared" si="282"/>
        <v>1118.6086037861569</v>
      </c>
      <c r="I560" s="7">
        <f t="shared" si="283"/>
        <v>11.814488940838324</v>
      </c>
      <c r="J560" s="7">
        <f t="shared" si="284"/>
        <v>11.814488940838324</v>
      </c>
      <c r="K560" s="36">
        <v>146000</v>
      </c>
      <c r="L560" s="36">
        <v>150.91</v>
      </c>
      <c r="M560" s="7">
        <f t="shared" si="285"/>
        <v>31.647876712831629</v>
      </c>
      <c r="N560" s="7">
        <f t="shared" si="286"/>
        <v>44828.236643474927</v>
      </c>
      <c r="O560" s="7">
        <f t="shared" si="275"/>
        <v>0.25</v>
      </c>
      <c r="BA560"/>
      <c r="BB560" s="5"/>
      <c r="BE560" s="48"/>
      <c r="BI560" s="48"/>
      <c r="BM560" s="48"/>
      <c r="BQ560" s="48"/>
    </row>
    <row r="561" spans="1:69" x14ac:dyDescent="0.25">
      <c r="A561" s="59">
        <v>67.056299999999993</v>
      </c>
      <c r="B561" s="7">
        <v>3.9969935600000003E-3</v>
      </c>
      <c r="C561" s="36">
        <v>-8706.5</v>
      </c>
      <c r="D561" s="7">
        <f t="shared" si="270"/>
        <v>5.5750024915560878</v>
      </c>
      <c r="E561" s="7">
        <f t="shared" si="279"/>
        <v>-960.73008952072234</v>
      </c>
      <c r="F561" s="7">
        <f t="shared" si="280"/>
        <v>6545.6847097350528</v>
      </c>
      <c r="G561" s="7">
        <f t="shared" si="281"/>
        <v>6545.6847097350528</v>
      </c>
      <c r="H561" s="7">
        <f t="shared" si="282"/>
        <v>1174.1133245499284</v>
      </c>
      <c r="I561" s="7">
        <f t="shared" si="283"/>
        <v>11.774045963716935</v>
      </c>
      <c r="J561" s="7">
        <f t="shared" si="284"/>
        <v>11.774045963716935</v>
      </c>
      <c r="K561" s="36">
        <v>139090</v>
      </c>
      <c r="L561" s="36">
        <v>150.55000000000001</v>
      </c>
      <c r="M561" s="7">
        <f t="shared" si="285"/>
        <v>31.756144539476232</v>
      </c>
      <c r="N561" s="7">
        <f t="shared" si="286"/>
        <v>47060.785892120592</v>
      </c>
      <c r="O561" s="7">
        <f t="shared" si="275"/>
        <v>0.25</v>
      </c>
      <c r="BA561"/>
      <c r="BB561" s="5"/>
      <c r="BE561" s="48"/>
      <c r="BI561" s="48"/>
      <c r="BM561" s="48"/>
      <c r="BQ561" s="48"/>
    </row>
    <row r="562" spans="1:69" x14ac:dyDescent="0.25">
      <c r="A562" s="59">
        <v>67.181299999999993</v>
      </c>
      <c r="B562" s="7">
        <v>4.1049843799999992E-3</v>
      </c>
      <c r="C562" s="36">
        <v>-8711.5</v>
      </c>
      <c r="D562" s="7">
        <f t="shared" si="270"/>
        <v>5.438842277092891</v>
      </c>
      <c r="E562" s="7">
        <f t="shared" si="279"/>
        <v>-964.70047737574453</v>
      </c>
      <c r="F562" s="7">
        <f t="shared" si="280"/>
        <v>6544.6550975900745</v>
      </c>
      <c r="G562" s="7">
        <f t="shared" si="281"/>
        <v>6544.6550975900745</v>
      </c>
      <c r="H562" s="7">
        <f t="shared" si="282"/>
        <v>1203.3176849335389</v>
      </c>
      <c r="I562" s="7">
        <f t="shared" si="283"/>
        <v>11.750583160590622</v>
      </c>
      <c r="J562" s="7">
        <f t="shared" si="284"/>
        <v>11.750583160590622</v>
      </c>
      <c r="K562" s="36">
        <v>135680</v>
      </c>
      <c r="L562" s="36">
        <v>150.37</v>
      </c>
      <c r="M562" s="7">
        <f t="shared" si="285"/>
        <v>31.811306100225345</v>
      </c>
      <c r="N562" s="7">
        <f t="shared" si="286"/>
        <v>48235.960330115529</v>
      </c>
      <c r="O562" s="7">
        <f t="shared" si="275"/>
        <v>0.25</v>
      </c>
      <c r="BA562"/>
      <c r="BB562" s="5"/>
      <c r="BE562" s="48"/>
      <c r="BI562" s="48"/>
      <c r="BM562" s="48"/>
      <c r="BQ562" s="48"/>
    </row>
    <row r="563" spans="1:69" x14ac:dyDescent="0.25">
      <c r="A563" s="59">
        <v>67.2423</v>
      </c>
      <c r="B563" s="7">
        <v>4.1569799600000004E-3</v>
      </c>
      <c r="C563" s="36">
        <v>-8712.6</v>
      </c>
      <c r="D563" s="7">
        <f t="shared" si="270"/>
        <v>5.3757559586239765</v>
      </c>
      <c r="E563" s="7">
        <f t="shared" si="279"/>
        <v>-966.64054594455479</v>
      </c>
      <c r="F563" s="7">
        <f t="shared" si="280"/>
        <v>6545.4951661588848</v>
      </c>
      <c r="G563" s="7">
        <f t="shared" si="281"/>
        <v>6545.4951661588848</v>
      </c>
      <c r="H563" s="7">
        <f t="shared" si="282"/>
        <v>1217.5952957199204</v>
      </c>
      <c r="I563" s="7">
        <f t="shared" si="283"/>
        <v>11.741830255554509</v>
      </c>
      <c r="J563" s="7">
        <f t="shared" si="284"/>
        <v>11.741830255554509</v>
      </c>
      <c r="K563" s="36">
        <v>134100</v>
      </c>
      <c r="L563" s="36">
        <v>150.28</v>
      </c>
      <c r="M563" s="7">
        <f t="shared" si="285"/>
        <v>31.838206193374713</v>
      </c>
      <c r="N563" s="7">
        <f t="shared" si="286"/>
        <v>48810.553066061781</v>
      </c>
      <c r="O563" s="7">
        <f t="shared" si="275"/>
        <v>0.25</v>
      </c>
      <c r="BA563"/>
      <c r="BB563" s="5"/>
      <c r="BE563" s="48"/>
      <c r="BI563" s="48"/>
      <c r="BM563" s="48"/>
      <c r="BQ563" s="48"/>
    </row>
    <row r="564" spans="1:69" x14ac:dyDescent="0.25">
      <c r="A564" s="59">
        <v>67.807400000000001</v>
      </c>
      <c r="B564" s="7">
        <v>4.6796021999999998E-3</v>
      </c>
      <c r="C564" s="36">
        <v>-8731.4</v>
      </c>
      <c r="D564" s="7">
        <f t="shared" si="270"/>
        <v>4.8164906568568755</v>
      </c>
      <c r="E564" s="7">
        <f t="shared" si="279"/>
        <v>-984.69012630994007</v>
      </c>
      <c r="F564" s="7">
        <f t="shared" si="280"/>
        <v>6544.7447465242703</v>
      </c>
      <c r="G564" s="7">
        <f t="shared" si="281"/>
        <v>6544.7447465242703</v>
      </c>
      <c r="H564" s="7">
        <f t="shared" si="282"/>
        <v>1358.8201893856078</v>
      </c>
      <c r="I564" s="7">
        <f t="shared" si="283"/>
        <v>11.646003917854923</v>
      </c>
      <c r="J564" s="7">
        <f t="shared" si="284"/>
        <v>11.646003917854923</v>
      </c>
      <c r="K564" s="36">
        <v>120090</v>
      </c>
      <c r="L564" s="36">
        <v>149.47</v>
      </c>
      <c r="M564" s="7">
        <f t="shared" si="285"/>
        <v>32.086825174240658</v>
      </c>
      <c r="N564" s="7">
        <f t="shared" si="286"/>
        <v>54498.665555202519</v>
      </c>
      <c r="O564" s="7">
        <f t="shared" si="275"/>
        <v>0.25</v>
      </c>
      <c r="BA564"/>
      <c r="BB564" s="5"/>
      <c r="BE564" s="48"/>
      <c r="BI564" s="48"/>
      <c r="BM564" s="48"/>
      <c r="BQ564" s="48"/>
    </row>
    <row r="565" spans="1:69" x14ac:dyDescent="0.25">
      <c r="A565" s="59">
        <v>68.0565</v>
      </c>
      <c r="B565" s="7">
        <v>4.9275811199999998E-3</v>
      </c>
      <c r="C565" s="36">
        <v>-8739.4</v>
      </c>
      <c r="D565" s="7">
        <f t="shared" si="270"/>
        <v>4.591416313541071</v>
      </c>
      <c r="E565" s="7">
        <f t="shared" si="279"/>
        <v>-992.69063868632509</v>
      </c>
      <c r="F565" s="7">
        <f t="shared" si="280"/>
        <v>6544.7452589006552</v>
      </c>
      <c r="G565" s="7">
        <f t="shared" si="281"/>
        <v>6544.7452589006552</v>
      </c>
      <c r="H565" s="7">
        <f t="shared" si="282"/>
        <v>1425.430588726794</v>
      </c>
      <c r="I565" s="7">
        <f t="shared" si="283"/>
        <v>11.604947166745861</v>
      </c>
      <c r="J565" s="7">
        <f t="shared" si="284"/>
        <v>11.604947166745861</v>
      </c>
      <c r="K565" s="36">
        <v>114450</v>
      </c>
      <c r="L565" s="36">
        <v>149.11000000000001</v>
      </c>
      <c r="M565" s="7">
        <f t="shared" si="285"/>
        <v>32.196088532786526</v>
      </c>
      <c r="N565" s="7">
        <f t="shared" si="286"/>
        <v>57184.31855745439</v>
      </c>
      <c r="O565" s="7">
        <f t="shared" si="275"/>
        <v>0.25</v>
      </c>
      <c r="BA565"/>
      <c r="BB565" s="5"/>
      <c r="BE565" s="48"/>
      <c r="BI565" s="48"/>
      <c r="BM565" s="48"/>
      <c r="BQ565" s="48"/>
    </row>
    <row r="566" spans="1:69" x14ac:dyDescent="0.25">
      <c r="A566" s="59">
        <v>68.097499999999997</v>
      </c>
      <c r="B566" s="7">
        <v>4.9689109400000006E-3</v>
      </c>
      <c r="C566" s="36">
        <v>-8741</v>
      </c>
      <c r="D566" s="7">
        <f t="shared" si="270"/>
        <v>4.5559054574483024</v>
      </c>
      <c r="E566" s="7">
        <f t="shared" si="279"/>
        <v>-994.01005826248411</v>
      </c>
      <c r="F566" s="7">
        <f t="shared" si="280"/>
        <v>6544.4646784768138</v>
      </c>
      <c r="G566" s="7">
        <f t="shared" si="281"/>
        <v>6544.4646784768138</v>
      </c>
      <c r="H566" s="7">
        <f t="shared" si="282"/>
        <v>1436.4794747392048</v>
      </c>
      <c r="I566" s="7">
        <f t="shared" si="283"/>
        <v>11.598118227031854</v>
      </c>
      <c r="J566" s="7">
        <f t="shared" si="284"/>
        <v>11.598118227031854</v>
      </c>
      <c r="K566" s="36">
        <v>113560</v>
      </c>
      <c r="L566" s="36">
        <v>149.06</v>
      </c>
      <c r="M566" s="7">
        <f t="shared" si="285"/>
        <v>32.214053364067183</v>
      </c>
      <c r="N566" s="7">
        <f t="shared" si="286"/>
        <v>57630.016541711986</v>
      </c>
      <c r="O566" s="7">
        <f t="shared" si="275"/>
        <v>0.25</v>
      </c>
      <c r="BA566"/>
      <c r="BB566" s="5"/>
      <c r="BE566" s="48"/>
      <c r="BI566" s="48"/>
      <c r="BM566" s="48"/>
      <c r="BQ566" s="48"/>
    </row>
    <row r="567" spans="1:69" x14ac:dyDescent="0.25">
      <c r="A567" s="59">
        <v>68.219499999999996</v>
      </c>
      <c r="B567" s="7">
        <v>5.0969000599999995E-3</v>
      </c>
      <c r="C567" s="36">
        <v>-8744.5</v>
      </c>
      <c r="D567" s="7">
        <f t="shared" si="270"/>
        <v>4.4497732889550203</v>
      </c>
      <c r="E567" s="7">
        <f t="shared" si="279"/>
        <v>-997.94037102474817</v>
      </c>
      <c r="F567" s="7">
        <f t="shared" si="280"/>
        <v>6544.8949912390781</v>
      </c>
      <c r="G567" s="7">
        <f t="shared" si="281"/>
        <v>6544.8949912390781</v>
      </c>
      <c r="H567" s="7">
        <f t="shared" si="282"/>
        <v>1470.8378531293836</v>
      </c>
      <c r="I567" s="7">
        <f t="shared" si="283"/>
        <v>11.578839094194871</v>
      </c>
      <c r="J567" s="7">
        <f t="shared" si="284"/>
        <v>11.578839094194871</v>
      </c>
      <c r="K567" s="36">
        <v>110900</v>
      </c>
      <c r="L567" s="36">
        <v>148.88</v>
      </c>
      <c r="M567" s="7">
        <f t="shared" si="285"/>
        <v>32.267477755708342</v>
      </c>
      <c r="N567" s="7">
        <f t="shared" si="286"/>
        <v>59016.185673932181</v>
      </c>
      <c r="O567" s="7">
        <f t="shared" si="275"/>
        <v>0.25</v>
      </c>
      <c r="BA567"/>
      <c r="BB567" s="5"/>
      <c r="BE567" s="48"/>
      <c r="BI567" s="48"/>
      <c r="BM567" s="48"/>
      <c r="BQ567" s="48"/>
    </row>
    <row r="568" spans="1:69" x14ac:dyDescent="0.25">
      <c r="A568" s="59">
        <v>68.293499999999995</v>
      </c>
      <c r="B568" s="7">
        <v>5.1742268200000007E-3</v>
      </c>
      <c r="C568" s="36">
        <v>-8747.7999999999993</v>
      </c>
      <c r="D568" s="7">
        <f t="shared" si="270"/>
        <v>4.3883349881089506</v>
      </c>
      <c r="E568" s="7">
        <f t="shared" si="279"/>
        <v>-1000.3275128861429</v>
      </c>
      <c r="F568" s="7">
        <f t="shared" si="280"/>
        <v>6543.9821331004741</v>
      </c>
      <c r="G568" s="7">
        <f t="shared" si="281"/>
        <v>6543.9821331004741</v>
      </c>
      <c r="H568" s="7">
        <f t="shared" si="282"/>
        <v>1491.222103789403</v>
      </c>
      <c r="I568" s="7">
        <f t="shared" si="283"/>
        <v>11.564800374580015</v>
      </c>
      <c r="J568" s="7">
        <f t="shared" si="284"/>
        <v>11.564800374580015</v>
      </c>
      <c r="K568" s="36">
        <v>109360</v>
      </c>
      <c r="L568" s="36">
        <v>148.78</v>
      </c>
      <c r="M568" s="7">
        <f t="shared" si="285"/>
        <v>32.299859651155188</v>
      </c>
      <c r="N568" s="7">
        <f t="shared" si="286"/>
        <v>59838.900266097975</v>
      </c>
      <c r="O568" s="7">
        <f t="shared" si="275"/>
        <v>0.25</v>
      </c>
      <c r="BA568"/>
      <c r="BB568" s="5"/>
      <c r="BE568" s="48"/>
      <c r="BI568" s="48"/>
      <c r="BM568" s="48"/>
      <c r="BQ568" s="48"/>
    </row>
    <row r="569" spans="1:69" x14ac:dyDescent="0.25">
      <c r="A569" s="59">
        <v>68.3095</v>
      </c>
      <c r="B569" s="7">
        <v>5.1915586799999996E-3</v>
      </c>
      <c r="C569" s="36">
        <v>-8748</v>
      </c>
      <c r="D569" s="7">
        <f t="shared" si="270"/>
        <v>4.3747694437677813</v>
      </c>
      <c r="E569" s="7">
        <f t="shared" si="279"/>
        <v>-1000.8439520091224</v>
      </c>
      <c r="F569" s="7">
        <f t="shared" si="280"/>
        <v>6544.2985722234525</v>
      </c>
      <c r="G569" s="7">
        <f t="shared" si="281"/>
        <v>6544.2985722234525</v>
      </c>
      <c r="H569" s="7">
        <f t="shared" si="282"/>
        <v>1495.9185064132566</v>
      </c>
      <c r="I569" s="7">
        <f t="shared" si="283"/>
        <v>11.562697400359436</v>
      </c>
      <c r="J569" s="7">
        <f t="shared" si="284"/>
        <v>11.562697400359436</v>
      </c>
      <c r="K569" s="36">
        <v>109020</v>
      </c>
      <c r="L569" s="36">
        <v>148.75</v>
      </c>
      <c r="M569" s="7">
        <f t="shared" si="285"/>
        <v>32.306858832654839</v>
      </c>
      <c r="N569" s="7">
        <f t="shared" si="286"/>
        <v>60028.422053049464</v>
      </c>
      <c r="O569" s="7">
        <f t="shared" si="275"/>
        <v>0.25</v>
      </c>
      <c r="BA569"/>
      <c r="BB569" s="5"/>
      <c r="BE569" s="48"/>
      <c r="BI569" s="48"/>
      <c r="BM569" s="48"/>
      <c r="BQ569" s="48"/>
    </row>
    <row r="570" spans="1:69" x14ac:dyDescent="0.25">
      <c r="A570" s="59">
        <v>68.570499999999996</v>
      </c>
      <c r="B570" s="7">
        <v>5.4755345400000002E-3</v>
      </c>
      <c r="C570" s="36">
        <v>-8756</v>
      </c>
      <c r="D570" s="7">
        <f t="shared" si="270"/>
        <v>4.1645575335534497</v>
      </c>
      <c r="E570" s="7">
        <f t="shared" si="279"/>
        <v>-1009.2841365833532</v>
      </c>
      <c r="F570" s="7">
        <f t="shared" si="280"/>
        <v>6544.738756797683</v>
      </c>
      <c r="G570" s="7">
        <f t="shared" si="281"/>
        <v>6544.738756797683</v>
      </c>
      <c r="H570" s="7">
        <f t="shared" si="282"/>
        <v>1571.5327988789531</v>
      </c>
      <c r="I570" s="7">
        <f t="shared" si="283"/>
        <v>11.520668691212068</v>
      </c>
      <c r="J570" s="7">
        <f t="shared" si="284"/>
        <v>11.520668691212068</v>
      </c>
      <c r="K570" s="36">
        <v>103750</v>
      </c>
      <c r="L570" s="36">
        <v>148.38999999999999</v>
      </c>
      <c r="M570" s="7">
        <f t="shared" si="285"/>
        <v>32.420918738948934</v>
      </c>
      <c r="N570" s="7">
        <f t="shared" si="286"/>
        <v>63081.819342628267</v>
      </c>
      <c r="O570" s="7">
        <f t="shared" si="275"/>
        <v>0.25</v>
      </c>
      <c r="BA570"/>
      <c r="BB570" s="5"/>
      <c r="BE570" s="48"/>
      <c r="BI570" s="48"/>
      <c r="BM570" s="48"/>
      <c r="BQ570" s="48"/>
    </row>
    <row r="571" spans="1:69" x14ac:dyDescent="0.25">
      <c r="A571" s="59">
        <v>68.635499999999993</v>
      </c>
      <c r="B571" s="7">
        <v>5.5488616399999996E-3</v>
      </c>
      <c r="C571" s="36">
        <v>-8758.4</v>
      </c>
      <c r="D571" s="7">
        <f t="shared" si="270"/>
        <v>4.1135087116603364</v>
      </c>
      <c r="E571" s="7">
        <f t="shared" si="279"/>
        <v>-1011.3906633951405</v>
      </c>
      <c r="F571" s="7">
        <f t="shared" si="280"/>
        <v>6544.4452836094706</v>
      </c>
      <c r="G571" s="7">
        <f t="shared" si="281"/>
        <v>6544.4452836094706</v>
      </c>
      <c r="H571" s="7">
        <f t="shared" si="282"/>
        <v>1590.9642454526211</v>
      </c>
      <c r="I571" s="7">
        <f t="shared" si="283"/>
        <v>11.50991745256804</v>
      </c>
      <c r="J571" s="7">
        <f t="shared" si="284"/>
        <v>11.50991745256804</v>
      </c>
      <c r="K571" s="36">
        <v>102470</v>
      </c>
      <c r="L571" s="36">
        <v>148.30000000000001</v>
      </c>
      <c r="M571" s="7">
        <f t="shared" si="285"/>
        <v>32.449291036806891</v>
      </c>
      <c r="N571" s="7">
        <f t="shared" si="286"/>
        <v>63866.939432121304</v>
      </c>
      <c r="O571" s="7">
        <f t="shared" si="275"/>
        <v>0.25</v>
      </c>
      <c r="BA571"/>
      <c r="BB571" s="5"/>
      <c r="BE571" s="48"/>
      <c r="BI571" s="48"/>
      <c r="BM571" s="48"/>
      <c r="BQ571" s="48"/>
    </row>
    <row r="572" spans="1:69" x14ac:dyDescent="0.25">
      <c r="A572" s="59">
        <v>68.949600000000004</v>
      </c>
      <c r="B572" s="7">
        <v>5.9128306999999998E-3</v>
      </c>
      <c r="C572" s="36">
        <v>-8769.1</v>
      </c>
      <c r="D572" s="7">
        <f t="shared" si="270"/>
        <v>3.87872721149306</v>
      </c>
      <c r="E572" s="7">
        <f t="shared" si="279"/>
        <v>-1021.5957822911164</v>
      </c>
      <c r="F572" s="7">
        <f t="shared" si="280"/>
        <v>6543.9504025054466</v>
      </c>
      <c r="G572" s="7">
        <f t="shared" si="281"/>
        <v>6543.9504025054466</v>
      </c>
      <c r="H572" s="7">
        <f t="shared" si="282"/>
        <v>1687.1386013213462</v>
      </c>
      <c r="I572" s="7">
        <f t="shared" si="283"/>
        <v>11.459043299947774</v>
      </c>
      <c r="J572" s="7">
        <f t="shared" si="284"/>
        <v>11.459043299947774</v>
      </c>
      <c r="K572" s="36">
        <v>96582</v>
      </c>
      <c r="L572" s="36">
        <v>147.86000000000001</v>
      </c>
      <c r="M572" s="7">
        <f t="shared" si="285"/>
        <v>32.58620863703851</v>
      </c>
      <c r="N572" s="7">
        <f t="shared" si="286"/>
        <v>67755.383016560503</v>
      </c>
      <c r="O572" s="7">
        <f t="shared" si="275"/>
        <v>0.25</v>
      </c>
      <c r="BA572"/>
      <c r="BB572" s="5"/>
      <c r="BE572" s="48"/>
      <c r="BI572" s="48"/>
      <c r="BM572" s="48"/>
      <c r="BQ572" s="48"/>
    </row>
    <row r="573" spans="1:69" x14ac:dyDescent="0.25">
      <c r="A573" s="59">
        <v>69.139600000000002</v>
      </c>
      <c r="B573" s="7">
        <v>6.1421445399999991E-3</v>
      </c>
      <c r="C573" s="36">
        <v>-8775.2999999999993</v>
      </c>
      <c r="D573" s="7">
        <f t="shared" si="270"/>
        <v>3.7447470145271824</v>
      </c>
      <c r="E573" s="7">
        <f t="shared" si="279"/>
        <v>-1027.7895249401074</v>
      </c>
      <c r="F573" s="7">
        <f t="shared" si="280"/>
        <v>6543.944145154438</v>
      </c>
      <c r="G573" s="7">
        <f t="shared" si="281"/>
        <v>6543.944145154438</v>
      </c>
      <c r="H573" s="7">
        <f t="shared" si="282"/>
        <v>1747.4996627991668</v>
      </c>
      <c r="I573" s="7">
        <f t="shared" si="283"/>
        <v>11.428935827066745</v>
      </c>
      <c r="J573" s="7">
        <f t="shared" si="284"/>
        <v>11.428935827066745</v>
      </c>
      <c r="K573" s="36">
        <v>93221</v>
      </c>
      <c r="L573" s="36">
        <v>147.6</v>
      </c>
      <c r="M573" s="7">
        <f t="shared" si="285"/>
        <v>32.668881880278896</v>
      </c>
      <c r="N573" s="7">
        <f t="shared" si="286"/>
        <v>70198.175788228385</v>
      </c>
      <c r="O573" s="7">
        <f t="shared" si="275"/>
        <v>0.25</v>
      </c>
      <c r="BA573"/>
      <c r="BB573" s="5"/>
      <c r="BE573" s="48"/>
      <c r="BI573" s="48"/>
      <c r="BM573" s="48"/>
      <c r="BQ573" s="48"/>
    </row>
    <row r="574" spans="1:69" x14ac:dyDescent="0.25">
      <c r="A574" s="59">
        <v>69.490600000000001</v>
      </c>
      <c r="B574" s="7">
        <v>6.5887732399999999E-3</v>
      </c>
      <c r="C574" s="36">
        <v>-8786.5</v>
      </c>
      <c r="D574" s="7">
        <f t="shared" si="270"/>
        <v>3.5097105043174572</v>
      </c>
      <c r="E574" s="7">
        <f t="shared" si="279"/>
        <v>-1039.2723631151873</v>
      </c>
      <c r="F574" s="7">
        <f t="shared" si="280"/>
        <v>6544.2269833295177</v>
      </c>
      <c r="G574" s="7">
        <f t="shared" si="281"/>
        <v>6544.2269833295177</v>
      </c>
      <c r="H574" s="7">
        <f t="shared" si="282"/>
        <v>1864.605919855544</v>
      </c>
      <c r="I574" s="7">
        <f t="shared" si="283"/>
        <v>11.374312227702045</v>
      </c>
      <c r="J574" s="7">
        <f t="shared" si="284"/>
        <v>11.374312227702045</v>
      </c>
      <c r="K574" s="36">
        <v>87323</v>
      </c>
      <c r="L574" s="36">
        <v>147.12</v>
      </c>
      <c r="M574" s="7">
        <f t="shared" si="285"/>
        <v>32.821318314057194</v>
      </c>
      <c r="N574" s="7">
        <f t="shared" si="286"/>
        <v>74942.76402928801</v>
      </c>
      <c r="O574" s="7">
        <f t="shared" ref="O574:O605" si="287">SIGN(I574)*MIN($O$416,ABS(I574))</f>
        <v>0.25</v>
      </c>
      <c r="BA574"/>
      <c r="BB574" s="5"/>
      <c r="BE574" s="48"/>
      <c r="BI574" s="48"/>
      <c r="BM574" s="48"/>
      <c r="BQ574" s="48"/>
    </row>
    <row r="575" spans="1:69" x14ac:dyDescent="0.25">
      <c r="A575" s="59">
        <v>69.562600000000003</v>
      </c>
      <c r="B575" s="7">
        <v>6.6834318600000001E-3</v>
      </c>
      <c r="C575" s="36">
        <v>-8789.2000000000007</v>
      </c>
      <c r="D575" s="7">
        <f t="shared" si="270"/>
        <v>3.4638547331965479</v>
      </c>
      <c r="E575" s="7">
        <f t="shared" si="279"/>
        <v>-1041.6343529425217</v>
      </c>
      <c r="F575" s="7">
        <f t="shared" si="280"/>
        <v>6543.8889731568506</v>
      </c>
      <c r="G575" s="7">
        <f t="shared" si="281"/>
        <v>6543.8889731568506</v>
      </c>
      <c r="H575" s="7">
        <f t="shared" si="282"/>
        <v>1889.1926703629272</v>
      </c>
      <c r="I575" s="7">
        <f t="shared" si="283"/>
        <v>11.36240394630552</v>
      </c>
      <c r="J575" s="7">
        <f t="shared" si="284"/>
        <v>11.36240394630552</v>
      </c>
      <c r="K575" s="36">
        <v>86172</v>
      </c>
      <c r="L575" s="36">
        <v>147.02000000000001</v>
      </c>
      <c r="M575" s="7">
        <f t="shared" si="285"/>
        <v>32.852540981763205</v>
      </c>
      <c r="N575" s="7">
        <f t="shared" si="286"/>
        <v>75939.852540928041</v>
      </c>
      <c r="O575" s="7">
        <f t="shared" si="287"/>
        <v>0.25</v>
      </c>
      <c r="BA575"/>
      <c r="BB575" s="5"/>
      <c r="BE575" s="48"/>
      <c r="BI575" s="48"/>
      <c r="BM575" s="48"/>
      <c r="BQ575" s="48"/>
    </row>
    <row r="576" spans="1:69" x14ac:dyDescent="0.25">
      <c r="A576" s="59">
        <v>69.653599999999997</v>
      </c>
      <c r="B576" s="7">
        <v>6.8034216599999996E-3</v>
      </c>
      <c r="C576" s="36">
        <v>-8792.4</v>
      </c>
      <c r="D576" s="7">
        <f t="shared" si="270"/>
        <v>3.4075284531159937</v>
      </c>
      <c r="E576" s="7">
        <f t="shared" si="279"/>
        <v>-1044.6228520102688</v>
      </c>
      <c r="F576" s="7">
        <f t="shared" si="280"/>
        <v>6543.6774722245991</v>
      </c>
      <c r="G576" s="7">
        <f t="shared" si="281"/>
        <v>6543.6774722245991</v>
      </c>
      <c r="H576" s="7">
        <f t="shared" si="282"/>
        <v>1920.3588648660507</v>
      </c>
      <c r="I576" s="7">
        <f t="shared" si="283"/>
        <v>11.347855496456958</v>
      </c>
      <c r="J576" s="7">
        <f t="shared" si="284"/>
        <v>11.347855496456958</v>
      </c>
      <c r="K576" s="36">
        <v>84758</v>
      </c>
      <c r="L576" s="36">
        <v>146.9</v>
      </c>
      <c r="M576" s="7">
        <f t="shared" si="285"/>
        <v>32.891980596355012</v>
      </c>
      <c r="N576" s="7">
        <f t="shared" si="286"/>
        <v>77204.245879145325</v>
      </c>
      <c r="O576" s="7">
        <f t="shared" si="287"/>
        <v>0.25</v>
      </c>
      <c r="BA576"/>
      <c r="BB576" s="5"/>
      <c r="BE576" s="48"/>
      <c r="BI576" s="48"/>
      <c r="BM576" s="48"/>
      <c r="BQ576" s="48"/>
    </row>
    <row r="577" spans="1:69" x14ac:dyDescent="0.25">
      <c r="A577" s="59">
        <v>70.233699999999999</v>
      </c>
      <c r="B577" s="7">
        <v>7.62201874E-3</v>
      </c>
      <c r="C577" s="36">
        <v>-8811.4</v>
      </c>
      <c r="D577" s="7">
        <f t="shared" si="270"/>
        <v>3.0689331413202723</v>
      </c>
      <c r="E577" s="7">
        <f t="shared" si="279"/>
        <v>-1063.7566547339813</v>
      </c>
      <c r="F577" s="7">
        <f t="shared" si="280"/>
        <v>6543.8112749483116</v>
      </c>
      <c r="G577" s="7">
        <f t="shared" si="281"/>
        <v>6543.8112749483116</v>
      </c>
      <c r="H577" s="7">
        <f t="shared" si="282"/>
        <v>2132.2756064125683</v>
      </c>
      <c r="I577" s="7">
        <f t="shared" si="283"/>
        <v>11.258956038127582</v>
      </c>
      <c r="J577" s="7">
        <f t="shared" si="284"/>
        <v>11.258956038127582</v>
      </c>
      <c r="K577" s="36">
        <v>76254</v>
      </c>
      <c r="L577" s="36">
        <v>146.12</v>
      </c>
      <c r="M577" s="7">
        <f t="shared" si="285"/>
        <v>33.142814351297048</v>
      </c>
      <c r="N577" s="7">
        <f t="shared" si="286"/>
        <v>85815.973915444585</v>
      </c>
      <c r="O577" s="7">
        <f t="shared" si="287"/>
        <v>0.25</v>
      </c>
      <c r="BA577"/>
      <c r="BB577" s="5"/>
      <c r="BE577" s="48"/>
      <c r="BI577" s="48"/>
      <c r="BM577" s="48"/>
      <c r="BQ577" s="48"/>
    </row>
    <row r="578" spans="1:69" x14ac:dyDescent="0.25">
      <c r="A578" s="59">
        <v>70.590800000000002</v>
      </c>
      <c r="B578" s="7">
        <v>8.1659725000000002E-3</v>
      </c>
      <c r="C578" s="36">
        <v>-8822.9</v>
      </c>
      <c r="D578" s="7">
        <f t="shared" si="270"/>
        <v>2.8805083292015836</v>
      </c>
      <c r="E578" s="7">
        <f t="shared" si="279"/>
        <v>-1075.6063865763067</v>
      </c>
      <c r="F578" s="7">
        <f t="shared" si="280"/>
        <v>6544.1610067906367</v>
      </c>
      <c r="G578" s="7">
        <f t="shared" si="281"/>
        <v>6544.1610067906367</v>
      </c>
      <c r="H578" s="7">
        <f t="shared" si="282"/>
        <v>2271.8771337851122</v>
      </c>
      <c r="I578" s="7">
        <f t="shared" si="283"/>
        <v>11.205486116117131</v>
      </c>
      <c r="J578" s="7">
        <f t="shared" si="284"/>
        <v>11.205486116117131</v>
      </c>
      <c r="K578" s="36">
        <v>71518</v>
      </c>
      <c r="L578" s="36">
        <v>145.65</v>
      </c>
      <c r="M578" s="7">
        <f t="shared" si="285"/>
        <v>33.296729662541971</v>
      </c>
      <c r="N578" s="7">
        <f t="shared" si="286"/>
        <v>91503.691473344297</v>
      </c>
      <c r="O578" s="7">
        <f t="shared" si="287"/>
        <v>0.25</v>
      </c>
      <c r="BA578"/>
      <c r="BB578" s="5"/>
      <c r="BE578" s="48"/>
      <c r="BI578" s="48"/>
      <c r="BM578" s="48"/>
      <c r="BQ578" s="48"/>
    </row>
    <row r="579" spans="1:69" x14ac:dyDescent="0.25">
      <c r="A579" s="59">
        <v>70.767799999999994</v>
      </c>
      <c r="B579" s="7">
        <v>8.4472819200000007E-3</v>
      </c>
      <c r="C579" s="36">
        <v>-8828.9</v>
      </c>
      <c r="D579" s="7">
        <f t="shared" si="270"/>
        <v>2.7923027848825526</v>
      </c>
      <c r="E579" s="7">
        <f t="shared" si="279"/>
        <v>-1081.4998914488922</v>
      </c>
      <c r="F579" s="7">
        <f t="shared" si="280"/>
        <v>6544.0545116632229</v>
      </c>
      <c r="G579" s="7">
        <f t="shared" si="281"/>
        <v>6544.0545116632229</v>
      </c>
      <c r="H579" s="7">
        <f t="shared" si="282"/>
        <v>2343.6049081398146</v>
      </c>
      <c r="I579" s="7">
        <f t="shared" si="283"/>
        <v>11.178838581262994</v>
      </c>
      <c r="J579" s="7">
        <f t="shared" si="284"/>
        <v>11.178838581262994</v>
      </c>
      <c r="K579" s="36">
        <v>69300</v>
      </c>
      <c r="L579" s="36">
        <v>145.41</v>
      </c>
      <c r="M579" s="7">
        <f t="shared" si="285"/>
        <v>33.372881913152071</v>
      </c>
      <c r="N579" s="7">
        <f t="shared" si="286"/>
        <v>94430.801034101343</v>
      </c>
      <c r="O579" s="7">
        <f t="shared" si="287"/>
        <v>0.25</v>
      </c>
      <c r="BA579"/>
      <c r="BB579" s="5"/>
      <c r="BE579" s="48"/>
      <c r="BI579" s="48"/>
      <c r="BM579" s="48"/>
      <c r="BQ579" s="48"/>
    </row>
    <row r="580" spans="1:69" x14ac:dyDescent="0.25">
      <c r="A580" s="59">
        <v>70.823800000000006</v>
      </c>
      <c r="B580" s="7">
        <v>8.5379408800000008E-3</v>
      </c>
      <c r="C580" s="36">
        <v>-8830.9</v>
      </c>
      <c r="D580" s="7">
        <f t="shared" si="270"/>
        <v>2.7651093892514913</v>
      </c>
      <c r="E580" s="7">
        <f t="shared" si="279"/>
        <v>-1083.3672688877095</v>
      </c>
      <c r="F580" s="7">
        <f t="shared" si="280"/>
        <v>6543.92188910204</v>
      </c>
      <c r="G580" s="7">
        <f t="shared" si="281"/>
        <v>6543.92188910204</v>
      </c>
      <c r="H580" s="7">
        <f t="shared" si="282"/>
        <v>2366.6050661646573</v>
      </c>
      <c r="I580" s="7">
        <f t="shared" si="283"/>
        <v>11.170164437088721</v>
      </c>
      <c r="J580" s="7">
        <f t="shared" si="284"/>
        <v>11.170164437088721</v>
      </c>
      <c r="K580" s="36">
        <v>68616</v>
      </c>
      <c r="L580" s="36">
        <v>145.34</v>
      </c>
      <c r="M580" s="7">
        <f t="shared" si="285"/>
        <v>33.396956482944617</v>
      </c>
      <c r="N580" s="7">
        <f t="shared" si="286"/>
        <v>95370.203583741983</v>
      </c>
      <c r="O580" s="7">
        <f t="shared" si="287"/>
        <v>0.25</v>
      </c>
      <c r="BA580"/>
      <c r="BB580" s="5"/>
      <c r="BE580" s="48"/>
      <c r="BI580" s="48"/>
      <c r="BM580" s="48"/>
      <c r="BQ580" s="48"/>
    </row>
    <row r="581" spans="1:69" x14ac:dyDescent="0.25">
      <c r="A581" s="59">
        <v>71.366900000000001</v>
      </c>
      <c r="B581" s="7">
        <v>9.4618623400000001E-3</v>
      </c>
      <c r="C581" s="36">
        <v>-8849.5</v>
      </c>
      <c r="D581" s="7">
        <f t="shared" si="270"/>
        <v>2.5166523528163953</v>
      </c>
      <c r="E581" s="7">
        <f t="shared" si="279"/>
        <v>-1101.5462605713456</v>
      </c>
      <c r="F581" s="7">
        <f t="shared" si="280"/>
        <v>6543.5008807856757</v>
      </c>
      <c r="G581" s="7">
        <f t="shared" si="281"/>
        <v>6543.5008807856757</v>
      </c>
      <c r="H581" s="7">
        <f t="shared" si="282"/>
        <v>2600.081363428214</v>
      </c>
      <c r="I581" s="7">
        <f t="shared" si="283"/>
        <v>11.089361495686168</v>
      </c>
      <c r="J581" s="7">
        <f t="shared" si="284"/>
        <v>11.089361495686168</v>
      </c>
      <c r="K581" s="36">
        <v>62363</v>
      </c>
      <c r="L581" s="36">
        <v>144.63999999999999</v>
      </c>
      <c r="M581" s="7">
        <f t="shared" si="285"/>
        <v>33.629973157427976</v>
      </c>
      <c r="N581" s="7">
        <f t="shared" si="286"/>
        <v>104926.01191067902</v>
      </c>
      <c r="O581" s="7">
        <f t="shared" si="287"/>
        <v>0.25</v>
      </c>
      <c r="BA581"/>
      <c r="BB581" s="5"/>
      <c r="BE581" s="48"/>
      <c r="BI581" s="48"/>
      <c r="BM581" s="48"/>
      <c r="BQ581" s="48"/>
    </row>
    <row r="582" spans="1:69" x14ac:dyDescent="0.25">
      <c r="A582" s="59">
        <v>71.5839</v>
      </c>
      <c r="B582" s="7">
        <v>9.8524957999999996E-3</v>
      </c>
      <c r="C582" s="36">
        <v>-8856.9</v>
      </c>
      <c r="D582" s="7">
        <f t="shared" si="270"/>
        <v>2.425299027273887</v>
      </c>
      <c r="E582" s="7">
        <f t="shared" si="279"/>
        <v>-1108.8446475680666</v>
      </c>
      <c r="F582" s="7">
        <f t="shared" si="280"/>
        <v>6543.3992677823971</v>
      </c>
      <c r="G582" s="7">
        <f t="shared" si="281"/>
        <v>6543.3992677823971</v>
      </c>
      <c r="H582" s="7">
        <f t="shared" si="282"/>
        <v>2697.9762883661342</v>
      </c>
      <c r="I582" s="7">
        <f t="shared" si="283"/>
        <v>11.057510820235819</v>
      </c>
      <c r="J582" s="7">
        <f t="shared" si="284"/>
        <v>11.057510820235819</v>
      </c>
      <c r="K582" s="36">
        <v>60062</v>
      </c>
      <c r="L582" s="36">
        <v>144.36000000000001</v>
      </c>
      <c r="M582" s="7">
        <f t="shared" si="285"/>
        <v>33.722844649898555</v>
      </c>
      <c r="N582" s="7">
        <f t="shared" si="286"/>
        <v>108944.07891482797</v>
      </c>
      <c r="O582" s="7">
        <f t="shared" si="287"/>
        <v>0.25</v>
      </c>
      <c r="BA582"/>
      <c r="BB582" s="5"/>
      <c r="BE582" s="48"/>
      <c r="BI582" s="48"/>
      <c r="BM582" s="48"/>
      <c r="BQ582" s="48"/>
    </row>
    <row r="583" spans="1:69" x14ac:dyDescent="0.25">
      <c r="A583" s="59">
        <v>71.745900000000006</v>
      </c>
      <c r="B583" s="7">
        <v>1.0153803519999999E-2</v>
      </c>
      <c r="C583" s="36">
        <v>-8862.5</v>
      </c>
      <c r="D583" s="7">
        <f t="shared" si="270"/>
        <v>2.3595069870080287</v>
      </c>
      <c r="E583" s="7">
        <f t="shared" si="279"/>
        <v>-1114.3061084911217</v>
      </c>
      <c r="F583" s="7">
        <f t="shared" si="280"/>
        <v>6543.2607287054516</v>
      </c>
      <c r="G583" s="7">
        <f t="shared" si="281"/>
        <v>6543.2607287054516</v>
      </c>
      <c r="H583" s="7">
        <f t="shared" si="282"/>
        <v>2773.1474264471785</v>
      </c>
      <c r="I583" s="7">
        <f t="shared" si="283"/>
        <v>11.033743360458963</v>
      </c>
      <c r="J583" s="7">
        <f t="shared" si="284"/>
        <v>11.033743360458963</v>
      </c>
      <c r="K583" s="36">
        <v>58404</v>
      </c>
      <c r="L583" s="36">
        <v>144.16</v>
      </c>
      <c r="M583" s="7">
        <f t="shared" si="285"/>
        <v>33.792091953168004</v>
      </c>
      <c r="N583" s="7">
        <f t="shared" si="286"/>
        <v>112034.46217220485</v>
      </c>
      <c r="O583" s="7">
        <f t="shared" si="287"/>
        <v>0.25</v>
      </c>
      <c r="BA583"/>
      <c r="BB583" s="5"/>
      <c r="BE583" s="48"/>
      <c r="BI583" s="48"/>
      <c r="BM583" s="48"/>
      <c r="BQ583" s="48"/>
    </row>
    <row r="584" spans="1:69" x14ac:dyDescent="0.25">
      <c r="A584" s="59">
        <v>72.0749</v>
      </c>
      <c r="B584" s="7">
        <v>1.0789749460000001E-2</v>
      </c>
      <c r="C584" s="36">
        <v>-8873.6</v>
      </c>
      <c r="D584" s="7">
        <f t="shared" si="270"/>
        <v>2.2323201550038156</v>
      </c>
      <c r="E584" s="7">
        <f t="shared" si="279"/>
        <v>-1125.4315037971664</v>
      </c>
      <c r="F584" s="7">
        <f t="shared" si="280"/>
        <v>6543.2861240114962</v>
      </c>
      <c r="G584" s="7">
        <f t="shared" si="281"/>
        <v>6543.2861240114962</v>
      </c>
      <c r="H584" s="7">
        <f t="shared" si="282"/>
        <v>2931.1593632053696</v>
      </c>
      <c r="I584" s="7">
        <f t="shared" si="283"/>
        <v>10.986745814866204</v>
      </c>
      <c r="J584" s="7">
        <f t="shared" si="284"/>
        <v>10.986745814866204</v>
      </c>
      <c r="K584" s="36">
        <v>55197</v>
      </c>
      <c r="L584" s="36">
        <v>143.74</v>
      </c>
      <c r="M584" s="7">
        <f t="shared" si="285"/>
        <v>33.93250175559313</v>
      </c>
      <c r="N584" s="7">
        <f t="shared" si="286"/>
        <v>118544.23472310988</v>
      </c>
      <c r="O584" s="7">
        <f t="shared" si="287"/>
        <v>0.25</v>
      </c>
      <c r="BA584"/>
      <c r="BB584" s="5"/>
      <c r="BE584" s="48"/>
      <c r="BI584" s="48"/>
      <c r="BM584" s="48"/>
      <c r="BQ584" s="48"/>
    </row>
    <row r="585" spans="1:69" x14ac:dyDescent="0.25">
      <c r="A585" s="59">
        <v>72.537999999999997</v>
      </c>
      <c r="B585" s="7">
        <v>1.174166854E-2</v>
      </c>
      <c r="C585" s="36">
        <v>-8889.6</v>
      </c>
      <c r="D585" s="7">
        <f t="shared" si="270"/>
        <v>2.0671274166928106</v>
      </c>
      <c r="E585" s="7">
        <f t="shared" si="279"/>
        <v>-1141.1683854952628</v>
      </c>
      <c r="F585" s="7">
        <f t="shared" si="280"/>
        <v>6543.0230057095923</v>
      </c>
      <c r="G585" s="7">
        <f t="shared" si="281"/>
        <v>6543.0230057095923</v>
      </c>
      <c r="H585" s="7">
        <f t="shared" si="282"/>
        <v>3165.2731964523746</v>
      </c>
      <c r="I585" s="7">
        <f t="shared" si="283"/>
        <v>10.920652681303851</v>
      </c>
      <c r="J585" s="7">
        <f t="shared" si="284"/>
        <v>10.920652681303851</v>
      </c>
      <c r="K585" s="36">
        <v>51027</v>
      </c>
      <c r="L585" s="36">
        <v>143.16999999999999</v>
      </c>
      <c r="M585" s="7">
        <f t="shared" si="285"/>
        <v>34.129645368692508</v>
      </c>
      <c r="N585" s="7">
        <f t="shared" si="286"/>
        <v>128226.68402433206</v>
      </c>
      <c r="O585" s="7">
        <f t="shared" si="287"/>
        <v>0.25</v>
      </c>
      <c r="BA585"/>
      <c r="BB585" s="5"/>
      <c r="BE585" s="48"/>
      <c r="BI585" s="48"/>
      <c r="BM585" s="48"/>
      <c r="BQ585" s="48"/>
    </row>
    <row r="586" spans="1:69" x14ac:dyDescent="0.25">
      <c r="A586" s="59">
        <v>72.846000000000004</v>
      </c>
      <c r="B586" s="7">
        <v>1.2413611419999998E-2</v>
      </c>
      <c r="C586" s="36">
        <v>-8900.2999999999993</v>
      </c>
      <c r="D586" s="7">
        <f t="shared" si="270"/>
        <v>1.9653567658740001</v>
      </c>
      <c r="E586" s="7">
        <f t="shared" si="279"/>
        <v>-1151.6842685180466</v>
      </c>
      <c r="F586" s="7">
        <f t="shared" si="280"/>
        <v>6542.8388887323772</v>
      </c>
      <c r="G586" s="7">
        <f t="shared" si="281"/>
        <v>6542.8388887323772</v>
      </c>
      <c r="H586" s="7">
        <f t="shared" si="282"/>
        <v>3329.0845725013987</v>
      </c>
      <c r="I586" s="7">
        <f t="shared" si="283"/>
        <v>10.877509763285707</v>
      </c>
      <c r="J586" s="7">
        <f t="shared" si="284"/>
        <v>10.877509763285707</v>
      </c>
      <c r="K586" s="36">
        <v>48455</v>
      </c>
      <c r="L586" s="36">
        <v>142.79</v>
      </c>
      <c r="M586" s="7">
        <f t="shared" si="285"/>
        <v>34.26044582403253</v>
      </c>
      <c r="N586" s="7">
        <f t="shared" si="286"/>
        <v>135029.17941868491</v>
      </c>
      <c r="O586" s="7">
        <f t="shared" si="287"/>
        <v>0.25</v>
      </c>
      <c r="BA586"/>
      <c r="BB586" s="5"/>
      <c r="BE586" s="48"/>
      <c r="BI586" s="48"/>
      <c r="BM586" s="48"/>
      <c r="BQ586" s="48"/>
    </row>
    <row r="587" spans="1:69" x14ac:dyDescent="0.25">
      <c r="A587" s="59">
        <v>73.036100000000005</v>
      </c>
      <c r="B587" s="7">
        <v>1.2841575039999999E-2</v>
      </c>
      <c r="C587" s="36">
        <v>-8906.9</v>
      </c>
      <c r="D587" s="7">
        <f t="shared" si="270"/>
        <v>1.9060133920119524</v>
      </c>
      <c r="E587" s="7">
        <f t="shared" si="279"/>
        <v>-1158.194521637723</v>
      </c>
      <c r="F587" s="7">
        <f t="shared" si="280"/>
        <v>6542.7491418520531</v>
      </c>
      <c r="G587" s="7">
        <f t="shared" si="281"/>
        <v>6542.7491418520531</v>
      </c>
      <c r="H587" s="7">
        <f t="shared" si="282"/>
        <v>3432.6879177620303</v>
      </c>
      <c r="I587" s="7">
        <f t="shared" si="283"/>
        <v>10.850990409021955</v>
      </c>
      <c r="J587" s="7">
        <f t="shared" si="284"/>
        <v>10.850990409021955</v>
      </c>
      <c r="K587" s="36">
        <v>46954</v>
      </c>
      <c r="L587" s="36">
        <v>142.56</v>
      </c>
      <c r="M587" s="7">
        <f t="shared" si="285"/>
        <v>34.341052732635873</v>
      </c>
      <c r="N587" s="7">
        <f t="shared" si="286"/>
        <v>139343.8075957757</v>
      </c>
      <c r="O587" s="7">
        <f t="shared" si="287"/>
        <v>0.25</v>
      </c>
      <c r="BA587"/>
      <c r="BB587" s="5"/>
      <c r="BE587" s="48"/>
      <c r="BI587" s="48"/>
      <c r="BM587" s="48"/>
      <c r="BQ587" s="48"/>
    </row>
    <row r="588" spans="1:69" x14ac:dyDescent="0.25">
      <c r="A588" s="59">
        <v>73.739099999999993</v>
      </c>
      <c r="B588" s="7">
        <v>1.4541430539999999E-2</v>
      </c>
      <c r="C588" s="36">
        <v>-8931.5</v>
      </c>
      <c r="D588" s="7">
        <f t="shared" si="270"/>
        <v>1.703911020793986</v>
      </c>
      <c r="E588" s="7">
        <f t="shared" si="279"/>
        <v>-1182.3998223334763</v>
      </c>
      <c r="F588" s="7">
        <f t="shared" si="280"/>
        <v>6542.3544425478067</v>
      </c>
      <c r="G588" s="7">
        <f t="shared" si="281"/>
        <v>6542.3544425478067</v>
      </c>
      <c r="H588" s="7">
        <f t="shared" si="282"/>
        <v>3839.6103802997936</v>
      </c>
      <c r="I588" s="7">
        <f t="shared" si="283"/>
        <v>10.754681265597382</v>
      </c>
      <c r="J588" s="7">
        <f t="shared" si="284"/>
        <v>10.754681265597382</v>
      </c>
      <c r="K588" s="36">
        <v>41834</v>
      </c>
      <c r="L588" s="36">
        <v>141.71</v>
      </c>
      <c r="M588" s="7">
        <f t="shared" si="285"/>
        <v>34.638332836156984</v>
      </c>
      <c r="N588" s="7">
        <f t="shared" si="286"/>
        <v>156388.45060352361</v>
      </c>
      <c r="O588" s="7">
        <f t="shared" si="287"/>
        <v>0.25</v>
      </c>
      <c r="BA588"/>
      <c r="BB588" s="5"/>
      <c r="BE588" s="48"/>
      <c r="BI588" s="48"/>
      <c r="BM588" s="48"/>
      <c r="BQ588" s="48"/>
    </row>
    <row r="589" spans="1:69" x14ac:dyDescent="0.25">
      <c r="A589" s="59">
        <v>74.128200000000007</v>
      </c>
      <c r="B589" s="7">
        <v>1.5560010619999998E-2</v>
      </c>
      <c r="C589" s="36">
        <v>-8945.2000000000007</v>
      </c>
      <c r="D589" s="7">
        <f t="shared" si="270"/>
        <v>1.6035204719763338</v>
      </c>
      <c r="E589" s="7">
        <f t="shared" si="279"/>
        <v>-1195.8849086403918</v>
      </c>
      <c r="F589" s="7">
        <f t="shared" si="280"/>
        <v>6542.139528854721</v>
      </c>
      <c r="G589" s="7">
        <f t="shared" si="281"/>
        <v>6542.139528854721</v>
      </c>
      <c r="H589" s="7">
        <f t="shared" si="282"/>
        <v>4079.8603093551746</v>
      </c>
      <c r="I589" s="7">
        <f t="shared" si="283"/>
        <v>10.702448725534166</v>
      </c>
      <c r="J589" s="7">
        <f t="shared" si="284"/>
        <v>10.702448725534166</v>
      </c>
      <c r="K589" s="36">
        <v>39285</v>
      </c>
      <c r="L589" s="36">
        <v>141.25</v>
      </c>
      <c r="M589" s="7">
        <f t="shared" si="285"/>
        <v>34.802337300747702</v>
      </c>
      <c r="N589" s="7">
        <f t="shared" si="286"/>
        <v>166530.21582931708</v>
      </c>
      <c r="O589" s="7">
        <f t="shared" si="287"/>
        <v>0.25</v>
      </c>
      <c r="BA589"/>
      <c r="BB589" s="5"/>
      <c r="BE589" s="48"/>
      <c r="BI589" s="48"/>
      <c r="BM589" s="48"/>
      <c r="BQ589" s="48"/>
    </row>
    <row r="590" spans="1:69" x14ac:dyDescent="0.25">
      <c r="A590" s="59">
        <v>74.163200000000003</v>
      </c>
      <c r="B590" s="7">
        <v>1.5654669240000002E-2</v>
      </c>
      <c r="C590" s="36">
        <v>-8946.6</v>
      </c>
      <c r="D590" s="7">
        <f t="shared" si="270"/>
        <v>1.5948256491061281</v>
      </c>
      <c r="E590" s="7">
        <f t="shared" si="279"/>
        <v>-1197.1009605323859</v>
      </c>
      <c r="F590" s="7">
        <f t="shared" si="280"/>
        <v>6541.9555807467159</v>
      </c>
      <c r="G590" s="7">
        <f t="shared" si="281"/>
        <v>6541.9555807467159</v>
      </c>
      <c r="H590" s="7">
        <f t="shared" si="282"/>
        <v>4101.9879410726608</v>
      </c>
      <c r="I590" s="7">
        <f t="shared" si="283"/>
        <v>10.697615487278279</v>
      </c>
      <c r="J590" s="7">
        <f t="shared" si="284"/>
        <v>10.697615487278279</v>
      </c>
      <c r="K590" s="36">
        <v>39064</v>
      </c>
      <c r="L590" s="36">
        <v>141.21</v>
      </c>
      <c r="M590" s="7">
        <f t="shared" si="285"/>
        <v>34.817071325840942</v>
      </c>
      <c r="N590" s="7">
        <f t="shared" si="286"/>
        <v>167467.6321100429</v>
      </c>
      <c r="O590" s="7">
        <f t="shared" si="287"/>
        <v>0.25</v>
      </c>
      <c r="BA590"/>
      <c r="BB590" s="5"/>
      <c r="BE590" s="48"/>
      <c r="BI590" s="48"/>
      <c r="BM590" s="48"/>
      <c r="BQ590" s="48"/>
    </row>
    <row r="591" spans="1:69" x14ac:dyDescent="0.25">
      <c r="A591" s="59">
        <v>74.343199999999996</v>
      </c>
      <c r="B591" s="7">
        <v>1.614929386E-2</v>
      </c>
      <c r="C591" s="36">
        <v>-8952.7999999999993</v>
      </c>
      <c r="D591" s="7">
        <f t="shared" si="270"/>
        <v>1.551094945345681</v>
      </c>
      <c r="E591" s="7">
        <f t="shared" si="279"/>
        <v>-1203.3628932980607</v>
      </c>
      <c r="F591" s="7">
        <f t="shared" si="280"/>
        <v>6542.0175135123918</v>
      </c>
      <c r="G591" s="7">
        <f t="shared" si="281"/>
        <v>6542.0175135123918</v>
      </c>
      <c r="H591" s="7">
        <f t="shared" si="282"/>
        <v>4217.6770243129258</v>
      </c>
      <c r="I591" s="7">
        <f t="shared" si="283"/>
        <v>10.673909047472634</v>
      </c>
      <c r="J591" s="7">
        <f t="shared" si="284"/>
        <v>10.673909047472634</v>
      </c>
      <c r="K591" s="36">
        <v>37952</v>
      </c>
      <c r="L591" s="36">
        <v>141</v>
      </c>
      <c r="M591" s="7">
        <f t="shared" si="285"/>
        <v>34.892798926473084</v>
      </c>
      <c r="N591" s="7">
        <f t="shared" si="286"/>
        <v>172376.09384254826</v>
      </c>
      <c r="O591" s="7">
        <f t="shared" si="287"/>
        <v>0.25</v>
      </c>
      <c r="BA591"/>
      <c r="BB591" s="5"/>
      <c r="BE591" s="48"/>
      <c r="BI591" s="48"/>
      <c r="BM591" s="48"/>
      <c r="BQ591" s="48"/>
    </row>
    <row r="592" spans="1:69" x14ac:dyDescent="0.25">
      <c r="A592" s="59">
        <v>74.734300000000005</v>
      </c>
      <c r="B592" s="7">
        <v>1.7267865440000002E-2</v>
      </c>
      <c r="C592" s="36">
        <v>-8966.6</v>
      </c>
      <c r="D592" s="7">
        <f t="shared" si="270"/>
        <v>1.4612368989193174</v>
      </c>
      <c r="E592" s="7">
        <f t="shared" ref="E592:E655" si="288">Props(A592,B592,12,$B$7:$B$36)</f>
        <v>-1217.0145478602005</v>
      </c>
      <c r="F592" s="7">
        <f t="shared" ref="F592:F655" si="289">(C592-E592)+($B$47-A592*$B$46)</f>
        <v>6541.8691680745305</v>
      </c>
      <c r="G592" s="7">
        <f t="shared" ref="G592:G655" si="290">ABS(F592)</f>
        <v>6541.8691680745305</v>
      </c>
      <c r="H592" s="7">
        <f t="shared" ref="H592:H655" si="291">F592/D592</f>
        <v>4476.9394838801845</v>
      </c>
      <c r="I592" s="7">
        <f t="shared" ref="I592:I655" si="292">(F592/K592)/B592</f>
        <v>10.622656728366531</v>
      </c>
      <c r="J592" s="7">
        <f t="shared" ref="J592:J655" si="293">ABS(I592)</f>
        <v>10.622656728366531</v>
      </c>
      <c r="K592" s="36">
        <v>35664</v>
      </c>
      <c r="L592" s="36">
        <v>140.54</v>
      </c>
      <c r="M592" s="7">
        <f t="shared" ref="M592:M655" si="294">Props(A592,B592,9,$B$7:$B$36)</f>
        <v>35.057067645285599</v>
      </c>
      <c r="N592" s="7">
        <f t="shared" si="286"/>
        <v>183430.60700074391</v>
      </c>
      <c r="O592" s="7">
        <f t="shared" si="287"/>
        <v>0.25</v>
      </c>
      <c r="BA592"/>
      <c r="BB592" s="5"/>
      <c r="BE592" s="48"/>
      <c r="BI592" s="48"/>
      <c r="BM592" s="48"/>
      <c r="BQ592" s="48"/>
    </row>
    <row r="593" spans="1:69" x14ac:dyDescent="0.25">
      <c r="A593" s="59">
        <v>75.197299999999998</v>
      </c>
      <c r="B593" s="7">
        <v>1.8675745760000001E-2</v>
      </c>
      <c r="C593" s="36">
        <v>-8983.1</v>
      </c>
      <c r="D593" s="7">
        <f t="shared" si="270"/>
        <v>1.3631628602027794</v>
      </c>
      <c r="E593" s="7">
        <f t="shared" si="288"/>
        <v>-1233.2568221911179</v>
      </c>
      <c r="F593" s="7">
        <f t="shared" si="289"/>
        <v>6541.6114424054476</v>
      </c>
      <c r="G593" s="7">
        <f t="shared" si="290"/>
        <v>6541.6114424054476</v>
      </c>
      <c r="H593" s="7">
        <f t="shared" si="291"/>
        <v>4798.8480565208038</v>
      </c>
      <c r="I593" s="7">
        <f t="shared" si="292"/>
        <v>10.562802819468519</v>
      </c>
      <c r="J593" s="7">
        <f t="shared" si="293"/>
        <v>10.562802819468519</v>
      </c>
      <c r="K593" s="36">
        <v>33161</v>
      </c>
      <c r="L593" s="36">
        <v>140.01</v>
      </c>
      <c r="M593" s="7">
        <f t="shared" si="294"/>
        <v>35.251065172239791</v>
      </c>
      <c r="N593" s="7">
        <f t="shared" ref="N593:N656" si="295">1000000*F593/K593</f>
        <v>197268.21996940527</v>
      </c>
      <c r="O593" s="7">
        <f t="shared" si="287"/>
        <v>0.25</v>
      </c>
      <c r="BA593"/>
      <c r="BB593" s="5"/>
      <c r="BE593" s="48"/>
      <c r="BI593" s="48"/>
      <c r="BM593" s="48"/>
      <c r="BQ593" s="48"/>
    </row>
    <row r="594" spans="1:69" x14ac:dyDescent="0.25">
      <c r="A594" s="59">
        <v>75.298299999999998</v>
      </c>
      <c r="B594" s="7">
        <v>1.8995718559999996E-2</v>
      </c>
      <c r="C594" s="36">
        <v>-8986.7000000000007</v>
      </c>
      <c r="D594" s="7">
        <f t="shared" si="270"/>
        <v>1.3428568263233216</v>
      </c>
      <c r="E594" s="7">
        <f t="shared" si="288"/>
        <v>-1236.811564751097</v>
      </c>
      <c r="F594" s="7">
        <f t="shared" si="289"/>
        <v>6541.5661849654261</v>
      </c>
      <c r="G594" s="7">
        <f t="shared" si="290"/>
        <v>6541.5661849654261</v>
      </c>
      <c r="H594" s="7">
        <f t="shared" si="291"/>
        <v>4871.3802221759743</v>
      </c>
      <c r="I594" s="7">
        <f t="shared" si="292"/>
        <v>10.549922100432211</v>
      </c>
      <c r="J594" s="7">
        <f t="shared" si="293"/>
        <v>10.549922100432211</v>
      </c>
      <c r="K594" s="36">
        <v>32642</v>
      </c>
      <c r="L594" s="36">
        <v>139.88999999999999</v>
      </c>
      <c r="M594" s="7">
        <f t="shared" si="294"/>
        <v>35.293317663011997</v>
      </c>
      <c r="N594" s="7">
        <f t="shared" si="295"/>
        <v>200403.35104973428</v>
      </c>
      <c r="O594" s="7">
        <f t="shared" si="287"/>
        <v>0.25</v>
      </c>
      <c r="BA594"/>
      <c r="BB594" s="5"/>
      <c r="BE594" s="48"/>
      <c r="BI594" s="48"/>
      <c r="BM594" s="48"/>
      <c r="BQ594" s="48"/>
    </row>
    <row r="595" spans="1:69" x14ac:dyDescent="0.25">
      <c r="A595" s="59">
        <v>75.439400000000006</v>
      </c>
      <c r="B595" s="7">
        <v>1.9450346579999996E-2</v>
      </c>
      <c r="C595" s="36">
        <v>-8991.9</v>
      </c>
      <c r="D595" s="7">
        <f t="shared" si="270"/>
        <v>1.3151420870107087</v>
      </c>
      <c r="E595" s="7">
        <f t="shared" si="288"/>
        <v>-1241.7846015842185</v>
      </c>
      <c r="F595" s="7">
        <f t="shared" si="289"/>
        <v>6541.3392217985493</v>
      </c>
      <c r="G595" s="7">
        <f t="shared" si="290"/>
        <v>6541.3392217985493</v>
      </c>
      <c r="H595" s="7">
        <f t="shared" si="291"/>
        <v>4973.8650191530869</v>
      </c>
      <c r="I595" s="7">
        <f t="shared" si="292"/>
        <v>10.531727320144304</v>
      </c>
      <c r="J595" s="7">
        <f t="shared" si="293"/>
        <v>10.531727320144304</v>
      </c>
      <c r="K595" s="36">
        <v>31933</v>
      </c>
      <c r="L595" s="36">
        <v>139.72999999999999</v>
      </c>
      <c r="M595" s="7">
        <f t="shared" si="294"/>
        <v>35.352306221384154</v>
      </c>
      <c r="N595" s="7">
        <f t="shared" si="295"/>
        <v>204845.74646286128</v>
      </c>
      <c r="O595" s="7">
        <f t="shared" si="287"/>
        <v>0.25</v>
      </c>
      <c r="BA595"/>
      <c r="BB595" s="5"/>
      <c r="BE595" s="48"/>
      <c r="BI595" s="48"/>
      <c r="BM595" s="48"/>
      <c r="BQ595" s="48"/>
    </row>
    <row r="596" spans="1:69" x14ac:dyDescent="0.25">
      <c r="A596" s="59">
        <v>77.102599999999995</v>
      </c>
      <c r="B596" s="7">
        <v>2.5523163679999999E-2</v>
      </c>
      <c r="C596" s="36">
        <v>-9052.5</v>
      </c>
      <c r="D596" s="7">
        <f t="shared" si="270"/>
        <v>1.0385603994930575</v>
      </c>
      <c r="E596" s="7">
        <f t="shared" si="288"/>
        <v>-1301.0114866018853</v>
      </c>
      <c r="F596" s="7">
        <f t="shared" si="289"/>
        <v>6539.966106816215</v>
      </c>
      <c r="G596" s="7">
        <f t="shared" si="290"/>
        <v>6539.966106816215</v>
      </c>
      <c r="H596" s="7">
        <f t="shared" si="291"/>
        <v>6297.1456547048265</v>
      </c>
      <c r="I596" s="7">
        <f t="shared" si="292"/>
        <v>10.325871411657559</v>
      </c>
      <c r="J596" s="7">
        <f t="shared" si="293"/>
        <v>10.325871411657559</v>
      </c>
      <c r="K596" s="36">
        <v>24815</v>
      </c>
      <c r="L596" s="36">
        <v>137.88999999999999</v>
      </c>
      <c r="M596" s="7">
        <f t="shared" si="294"/>
        <v>36.044286952611458</v>
      </c>
      <c r="N596" s="7">
        <f t="shared" si="295"/>
        <v>263548.90617836849</v>
      </c>
      <c r="O596" s="7">
        <f t="shared" si="287"/>
        <v>0.25</v>
      </c>
      <c r="BA596"/>
      <c r="BB596" s="5"/>
      <c r="BE596" s="48"/>
      <c r="BI596" s="48"/>
      <c r="BM596" s="48"/>
      <c r="BQ596" s="48"/>
    </row>
    <row r="597" spans="1:69" x14ac:dyDescent="0.25">
      <c r="A597" s="59">
        <v>77.461600000000004</v>
      </c>
      <c r="B597" s="7">
        <v>2.7025702620000001E-2</v>
      </c>
      <c r="C597" s="36">
        <v>-9065.4</v>
      </c>
      <c r="D597" s="7">
        <f t="shared" si="270"/>
        <v>0.98909096527876139</v>
      </c>
      <c r="E597" s="7">
        <f t="shared" si="288"/>
        <v>-1313.9415378910003</v>
      </c>
      <c r="F597" s="7">
        <f t="shared" si="289"/>
        <v>6539.9961581053303</v>
      </c>
      <c r="G597" s="7">
        <f t="shared" si="290"/>
        <v>6539.9961581053303</v>
      </c>
      <c r="H597" s="7">
        <f t="shared" si="291"/>
        <v>6612.1280930537305</v>
      </c>
      <c r="I597" s="7">
        <f t="shared" si="292"/>
        <v>10.28395377096107</v>
      </c>
      <c r="J597" s="7">
        <f t="shared" si="293"/>
        <v>10.28395377096107</v>
      </c>
      <c r="K597" s="36">
        <v>23531</v>
      </c>
      <c r="L597" s="36">
        <v>137.5</v>
      </c>
      <c r="M597" s="7">
        <f t="shared" si="294"/>
        <v>36.192876198675641</v>
      </c>
      <c r="N597" s="7">
        <f t="shared" si="295"/>
        <v>277931.07637182146</v>
      </c>
      <c r="O597" s="7">
        <f t="shared" si="287"/>
        <v>0.25</v>
      </c>
      <c r="AH597" s="5"/>
      <c r="BA597"/>
      <c r="BB597" s="5"/>
      <c r="BE597" s="48"/>
      <c r="BI597" s="48"/>
      <c r="BM597" s="48"/>
      <c r="BQ597" s="48"/>
    </row>
    <row r="598" spans="1:69" x14ac:dyDescent="0.25">
      <c r="A598" s="59">
        <v>78.202699999999993</v>
      </c>
      <c r="B598" s="7">
        <v>3.0361419059999999E-2</v>
      </c>
      <c r="C598" s="36">
        <v>-9092.9</v>
      </c>
      <c r="D598" s="7">
        <f t="shared" si="270"/>
        <v>0.89674591315195451</v>
      </c>
      <c r="E598" s="7">
        <f t="shared" si="288"/>
        <v>-1340.7963250990331</v>
      </c>
      <c r="F598" s="7">
        <f t="shared" si="289"/>
        <v>6539.3509453133638</v>
      </c>
      <c r="G598" s="7">
        <f t="shared" si="290"/>
        <v>6539.3509453133638</v>
      </c>
      <c r="H598" s="7">
        <f t="shared" si="291"/>
        <v>7292.3119574956618</v>
      </c>
      <c r="I598" s="7">
        <f t="shared" si="292"/>
        <v>10.197603043575901</v>
      </c>
      <c r="J598" s="7">
        <f t="shared" si="293"/>
        <v>10.197603043575901</v>
      </c>
      <c r="K598" s="36">
        <v>21121</v>
      </c>
      <c r="L598" s="36">
        <v>136.72</v>
      </c>
      <c r="M598" s="7">
        <f t="shared" si="294"/>
        <v>36.498796236229531</v>
      </c>
      <c r="N598" s="7">
        <f t="shared" si="295"/>
        <v>309613.69941353932</v>
      </c>
      <c r="O598" s="7">
        <f t="shared" si="287"/>
        <v>0.25</v>
      </c>
      <c r="AH598" s="5"/>
      <c r="BA598"/>
      <c r="BB598" s="5"/>
      <c r="BE598" s="48"/>
      <c r="BI598" s="48"/>
      <c r="BM598" s="48"/>
      <c r="BQ598" s="48"/>
    </row>
    <row r="599" spans="1:69" x14ac:dyDescent="0.25">
      <c r="A599" s="59">
        <v>78.410700000000006</v>
      </c>
      <c r="B599" s="7">
        <v>3.1360000839999999E-2</v>
      </c>
      <c r="C599" s="36">
        <v>-9100.5</v>
      </c>
      <c r="D599" s="7">
        <f t="shared" si="270"/>
        <v>0.87288032899390156</v>
      </c>
      <c r="E599" s="7">
        <f t="shared" si="288"/>
        <v>-1348.372661781576</v>
      </c>
      <c r="F599" s="7">
        <f t="shared" si="289"/>
        <v>6539.3272819959057</v>
      </c>
      <c r="G599" s="7">
        <f t="shared" si="290"/>
        <v>6539.3272819959057</v>
      </c>
      <c r="H599" s="7">
        <f t="shared" si="291"/>
        <v>7491.6653117080305</v>
      </c>
      <c r="I599" s="7">
        <f t="shared" si="292"/>
        <v>10.174406504752525</v>
      </c>
      <c r="J599" s="7">
        <f t="shared" si="293"/>
        <v>10.174406504752525</v>
      </c>
      <c r="K599" s="36">
        <v>20495</v>
      </c>
      <c r="L599" s="36">
        <v>136.5</v>
      </c>
      <c r="M599" s="7">
        <f t="shared" si="294"/>
        <v>36.58446414623684</v>
      </c>
      <c r="N599" s="7">
        <f t="shared" si="295"/>
        <v>319069.39653554064</v>
      </c>
      <c r="O599" s="7">
        <f t="shared" si="287"/>
        <v>0.25</v>
      </c>
      <c r="AH599" s="5"/>
      <c r="BA599"/>
      <c r="BB599" s="5"/>
      <c r="BE599" s="48"/>
      <c r="BI599" s="48"/>
      <c r="BM599" s="48"/>
      <c r="BQ599" s="48"/>
    </row>
    <row r="600" spans="1:69" x14ac:dyDescent="0.25">
      <c r="A600" s="59">
        <v>79.119799999999998</v>
      </c>
      <c r="B600" s="7">
        <v>3.4966360939999996E-2</v>
      </c>
      <c r="C600" s="36">
        <v>-9126.7000000000007</v>
      </c>
      <c r="D600" s="7">
        <f t="shared" si="270"/>
        <v>0.7981751521744701</v>
      </c>
      <c r="E600" s="7">
        <f t="shared" si="288"/>
        <v>-1374.3301671769721</v>
      </c>
      <c r="F600" s="7">
        <f t="shared" si="289"/>
        <v>6539.0847873913017</v>
      </c>
      <c r="G600" s="7">
        <f t="shared" si="290"/>
        <v>6539.0847873913017</v>
      </c>
      <c r="H600" s="7">
        <f t="shared" si="291"/>
        <v>8192.5436661074455</v>
      </c>
      <c r="I600" s="7">
        <f t="shared" si="292"/>
        <v>10.095046312175949</v>
      </c>
      <c r="J600" s="7">
        <f t="shared" si="293"/>
        <v>10.095046312175949</v>
      </c>
      <c r="K600" s="36">
        <v>18525</v>
      </c>
      <c r="L600" s="36">
        <v>135.76</v>
      </c>
      <c r="M600" s="7">
        <f t="shared" si="294"/>
        <v>36.875907610791081</v>
      </c>
      <c r="N600" s="7">
        <f t="shared" si="295"/>
        <v>352987.03305756015</v>
      </c>
      <c r="O600" s="7">
        <f t="shared" si="287"/>
        <v>0.25</v>
      </c>
      <c r="AH600" s="5"/>
      <c r="BA600"/>
      <c r="BB600" s="5"/>
      <c r="BE600" s="48"/>
      <c r="BI600" s="48"/>
      <c r="BM600" s="48"/>
      <c r="BQ600" s="48"/>
    </row>
    <row r="601" spans="1:69" x14ac:dyDescent="0.25">
      <c r="A601" s="59">
        <v>79.136799999999994</v>
      </c>
      <c r="B601" s="7">
        <v>3.5053020240000003E-2</v>
      </c>
      <c r="C601" s="36">
        <v>-9127.5</v>
      </c>
      <c r="D601" s="7">
        <f t="shared" si="270"/>
        <v>0.79654848166379399</v>
      </c>
      <c r="E601" s="7">
        <f t="shared" si="288"/>
        <v>-1374.955002637116</v>
      </c>
      <c r="F601" s="7">
        <f t="shared" si="289"/>
        <v>6538.9096228514463</v>
      </c>
      <c r="G601" s="7">
        <f t="shared" si="290"/>
        <v>6538.9096228514463</v>
      </c>
      <c r="H601" s="7">
        <f t="shared" si="291"/>
        <v>8209.0541547367848</v>
      </c>
      <c r="I601" s="7">
        <f t="shared" si="292"/>
        <v>10.093247556606302</v>
      </c>
      <c r="J601" s="7">
        <f t="shared" si="293"/>
        <v>10.093247556606302</v>
      </c>
      <c r="K601" s="36">
        <v>18482</v>
      </c>
      <c r="L601" s="36">
        <v>135.74</v>
      </c>
      <c r="M601" s="7">
        <f t="shared" si="294"/>
        <v>36.882883558083648</v>
      </c>
      <c r="N601" s="7">
        <f t="shared" si="295"/>
        <v>353798.8108890513</v>
      </c>
      <c r="O601" s="7">
        <f t="shared" si="287"/>
        <v>0.25</v>
      </c>
      <c r="AH601" s="5"/>
      <c r="BA601"/>
      <c r="BB601" s="5"/>
      <c r="BE601" s="48"/>
      <c r="BI601" s="48"/>
      <c r="BM601" s="48"/>
      <c r="BQ601" s="48"/>
    </row>
    <row r="602" spans="1:69" x14ac:dyDescent="0.25">
      <c r="A602" s="59">
        <v>79.478800000000007</v>
      </c>
      <c r="B602" s="7">
        <v>3.6922194679999999E-2</v>
      </c>
      <c r="C602" s="36">
        <v>-9140.1</v>
      </c>
      <c r="D602" s="7">
        <f t="shared" si="270"/>
        <v>0.76375396543413288</v>
      </c>
      <c r="E602" s="7">
        <f t="shared" si="288"/>
        <v>-1387.5473140857382</v>
      </c>
      <c r="F602" s="7">
        <f t="shared" si="289"/>
        <v>6538.9019343000682</v>
      </c>
      <c r="G602" s="7">
        <f t="shared" si="290"/>
        <v>6538.9019343000682</v>
      </c>
      <c r="H602" s="7">
        <f t="shared" si="291"/>
        <v>8561.5292754430775</v>
      </c>
      <c r="I602" s="7">
        <f t="shared" si="292"/>
        <v>10.056186040012228</v>
      </c>
      <c r="J602" s="7">
        <f t="shared" si="293"/>
        <v>10.056186040012228</v>
      </c>
      <c r="K602" s="36">
        <v>17611</v>
      </c>
      <c r="L602" s="36">
        <v>135.38999999999999</v>
      </c>
      <c r="M602" s="7">
        <f t="shared" si="294"/>
        <v>37.023109614869426</v>
      </c>
      <c r="N602" s="7">
        <f t="shared" si="295"/>
        <v>371296.45870762976</v>
      </c>
      <c r="O602" s="7">
        <f t="shared" si="287"/>
        <v>0.25</v>
      </c>
      <c r="AH602" s="5"/>
      <c r="BA602"/>
      <c r="BB602" s="5"/>
      <c r="BE602" s="48"/>
      <c r="BI602" s="48"/>
      <c r="BM602" s="48"/>
      <c r="BQ602" s="48"/>
    </row>
    <row r="603" spans="1:69" x14ac:dyDescent="0.25">
      <c r="A603" s="59">
        <v>79.570800000000006</v>
      </c>
      <c r="B603" s="7">
        <v>3.7435484380000002E-2</v>
      </c>
      <c r="C603" s="36">
        <v>-9143.5</v>
      </c>
      <c r="D603" s="7">
        <f t="shared" si="270"/>
        <v>0.75534819843361045</v>
      </c>
      <c r="E603" s="7">
        <f t="shared" si="288"/>
        <v>-1390.9426411183972</v>
      </c>
      <c r="F603" s="7">
        <f t="shared" si="289"/>
        <v>6538.8972613327278</v>
      </c>
      <c r="G603" s="7">
        <f t="shared" si="290"/>
        <v>6538.8972613327278</v>
      </c>
      <c r="H603" s="7">
        <f t="shared" si="291"/>
        <v>8656.7986458333344</v>
      </c>
      <c r="I603" s="7">
        <f t="shared" si="292"/>
        <v>10.046074692877063</v>
      </c>
      <c r="J603" s="7">
        <f t="shared" si="293"/>
        <v>10.046074692877063</v>
      </c>
      <c r="K603" s="36">
        <v>17387</v>
      </c>
      <c r="L603" s="36">
        <v>135.30000000000001</v>
      </c>
      <c r="M603" s="7">
        <f t="shared" si="294"/>
        <v>37.060796195713742</v>
      </c>
      <c r="N603" s="7">
        <f t="shared" si="295"/>
        <v>376079.6722455126</v>
      </c>
      <c r="O603" s="7">
        <f t="shared" si="287"/>
        <v>0.25</v>
      </c>
      <c r="AH603" s="5"/>
      <c r="BA603"/>
      <c r="BB603" s="5"/>
      <c r="BE603" s="48"/>
      <c r="BI603" s="48"/>
      <c r="BM603" s="48"/>
      <c r="BQ603" s="48"/>
    </row>
    <row r="604" spans="1:69" x14ac:dyDescent="0.25">
      <c r="A604" s="59">
        <v>80.038899999999998</v>
      </c>
      <c r="B604" s="7">
        <v>4.0156586399999993E-2</v>
      </c>
      <c r="C604" s="36">
        <v>-9160.9</v>
      </c>
      <c r="D604" s="7">
        <f t="shared" si="270"/>
        <v>0.71428670852066711</v>
      </c>
      <c r="E604" s="7">
        <f t="shared" si="288"/>
        <v>-1408.2691636927705</v>
      </c>
      <c r="F604" s="7">
        <f t="shared" si="289"/>
        <v>6538.8237839071007</v>
      </c>
      <c r="G604" s="7">
        <f t="shared" si="290"/>
        <v>6538.8237839071007</v>
      </c>
      <c r="H604" s="7">
        <f t="shared" si="291"/>
        <v>9154.3405552784516</v>
      </c>
      <c r="I604" s="7">
        <f t="shared" si="292"/>
        <v>9.9965104148079416</v>
      </c>
      <c r="J604" s="7">
        <f t="shared" si="293"/>
        <v>9.9965104148079416</v>
      </c>
      <c r="K604" s="36">
        <v>16289</v>
      </c>
      <c r="L604" s="36">
        <v>134.82</v>
      </c>
      <c r="M604" s="7">
        <f t="shared" si="294"/>
        <v>37.252320715146375</v>
      </c>
      <c r="N604" s="7">
        <f t="shared" si="295"/>
        <v>401425.73417073488</v>
      </c>
      <c r="O604" s="7">
        <f t="shared" si="287"/>
        <v>0.25</v>
      </c>
      <c r="AH604" s="5"/>
      <c r="BA604"/>
      <c r="BB604" s="5"/>
      <c r="BE604" s="48"/>
      <c r="BI604" s="48"/>
      <c r="BM604" s="48"/>
      <c r="BQ604" s="48"/>
    </row>
    <row r="605" spans="1:69" x14ac:dyDescent="0.25">
      <c r="A605" s="59">
        <v>80.197900000000004</v>
      </c>
      <c r="B605" s="7">
        <v>4.1119171240000002E-2</v>
      </c>
      <c r="C605" s="36">
        <v>-9166.9</v>
      </c>
      <c r="D605" s="7">
        <f t="shared" si="270"/>
        <v>0.70107645455293099</v>
      </c>
      <c r="E605" s="7">
        <f t="shared" si="288"/>
        <v>-1414.1739177391071</v>
      </c>
      <c r="F605" s="7">
        <f t="shared" si="289"/>
        <v>6538.7285379534378</v>
      </c>
      <c r="G605" s="7">
        <f t="shared" si="290"/>
        <v>6538.7285379534378</v>
      </c>
      <c r="H605" s="7">
        <f t="shared" si="291"/>
        <v>9326.698244520443</v>
      </c>
      <c r="I605" s="7">
        <f t="shared" si="292"/>
        <v>9.9798529441617205</v>
      </c>
      <c r="J605" s="7">
        <f t="shared" si="293"/>
        <v>9.9798529441617205</v>
      </c>
      <c r="K605" s="36">
        <v>15934</v>
      </c>
      <c r="L605" s="36">
        <v>134.66</v>
      </c>
      <c r="M605" s="7">
        <f t="shared" si="294"/>
        <v>37.317291816485472</v>
      </c>
      <c r="N605" s="7">
        <f t="shared" si="295"/>
        <v>410363.28216100403</v>
      </c>
      <c r="O605" s="7">
        <f t="shared" si="287"/>
        <v>0.25</v>
      </c>
      <c r="AH605" s="5"/>
      <c r="BA605"/>
      <c r="BB605" s="5"/>
      <c r="BE605" s="48"/>
      <c r="BI605" s="48"/>
      <c r="BM605" s="48"/>
      <c r="BQ605" s="48"/>
    </row>
    <row r="606" spans="1:69" x14ac:dyDescent="0.25">
      <c r="A606" s="59">
        <v>80.413899999999998</v>
      </c>
      <c r="B606" s="7">
        <v>4.2451058020000002E-2</v>
      </c>
      <c r="C606" s="36">
        <v>-9175.1</v>
      </c>
      <c r="D606" s="7">
        <f t="shared" ref="D606:D669" si="296">SQRT((0.00004*K606)^2+(0.003*(L606-M606))^2)</f>
        <v>0.68381664664801778</v>
      </c>
      <c r="E606" s="7">
        <f t="shared" si="288"/>
        <v>-1422.2114086999056</v>
      </c>
      <c r="F606" s="7">
        <f t="shared" si="289"/>
        <v>6538.5660289142352</v>
      </c>
      <c r="G606" s="7">
        <f t="shared" si="290"/>
        <v>6538.5660289142352</v>
      </c>
      <c r="H606" s="7">
        <f t="shared" si="291"/>
        <v>9561.8702191083739</v>
      </c>
      <c r="I606" s="7">
        <f t="shared" si="292"/>
        <v>9.957074476231627</v>
      </c>
      <c r="J606" s="7">
        <f t="shared" si="293"/>
        <v>9.957074476231627</v>
      </c>
      <c r="K606" s="36">
        <v>15469</v>
      </c>
      <c r="L606" s="36">
        <v>134.44</v>
      </c>
      <c r="M606" s="7">
        <f t="shared" si="294"/>
        <v>37.405488022193389</v>
      </c>
      <c r="N606" s="7">
        <f t="shared" si="295"/>
        <v>422688.34629996994</v>
      </c>
      <c r="O606" s="7">
        <f t="shared" ref="O606:O637" si="297">SIGN(I606)*MIN($O$416,ABS(I606))</f>
        <v>0.25</v>
      </c>
      <c r="AH606" s="5"/>
      <c r="BA606"/>
      <c r="BB606" s="5"/>
      <c r="BE606" s="48"/>
      <c r="BI606" s="48"/>
      <c r="BM606" s="48"/>
      <c r="BQ606" s="48"/>
    </row>
    <row r="607" spans="1:69" x14ac:dyDescent="0.25">
      <c r="A607" s="59">
        <v>80.659000000000006</v>
      </c>
      <c r="B607" s="7">
        <v>4.40162583E-2</v>
      </c>
      <c r="C607" s="36">
        <v>-9184.1</v>
      </c>
      <c r="D607" s="7">
        <f t="shared" si="296"/>
        <v>0.66489656349590709</v>
      </c>
      <c r="E607" s="7">
        <f t="shared" si="288"/>
        <v>-1431.3534551802009</v>
      </c>
      <c r="F607" s="7">
        <f t="shared" si="289"/>
        <v>6538.7080753945302</v>
      </c>
      <c r="G607" s="7">
        <f t="shared" si="290"/>
        <v>6538.7080753945302</v>
      </c>
      <c r="H607" s="7">
        <f t="shared" si="291"/>
        <v>9834.1733652753046</v>
      </c>
      <c r="I607" s="7">
        <f t="shared" si="292"/>
        <v>9.931945623838649</v>
      </c>
      <c r="J607" s="7">
        <f t="shared" si="293"/>
        <v>9.931945623838649</v>
      </c>
      <c r="K607" s="36">
        <v>14957</v>
      </c>
      <c r="L607" s="36">
        <v>134.19999999999999</v>
      </c>
      <c r="M607" s="7">
        <f t="shared" si="294"/>
        <v>37.50547427383794</v>
      </c>
      <c r="N607" s="7">
        <f t="shared" si="295"/>
        <v>437167.08400043659</v>
      </c>
      <c r="O607" s="7">
        <f t="shared" si="297"/>
        <v>0.25</v>
      </c>
      <c r="AH607" s="5"/>
      <c r="BA607"/>
      <c r="BB607" s="5"/>
      <c r="BE607" s="48"/>
      <c r="BI607" s="48"/>
      <c r="BM607" s="48"/>
      <c r="BQ607" s="48"/>
    </row>
    <row r="608" spans="1:69" x14ac:dyDescent="0.25">
      <c r="A608" s="59">
        <v>80.745000000000005</v>
      </c>
      <c r="B608" s="7">
        <v>4.457087782E-2</v>
      </c>
      <c r="C608" s="36">
        <v>-9187.5</v>
      </c>
      <c r="D608" s="7">
        <f t="shared" si="296"/>
        <v>0.65851165828577651</v>
      </c>
      <c r="E608" s="7">
        <f t="shared" si="288"/>
        <v>-1434.5668599251612</v>
      </c>
      <c r="F608" s="7">
        <f t="shared" si="289"/>
        <v>6538.5214801394914</v>
      </c>
      <c r="G608" s="7">
        <f t="shared" si="290"/>
        <v>6538.5214801394914</v>
      </c>
      <c r="H608" s="7">
        <f t="shared" si="291"/>
        <v>9929.2417952939977</v>
      </c>
      <c r="I608" s="7">
        <f t="shared" si="292"/>
        <v>9.9228497035394945</v>
      </c>
      <c r="J608" s="7">
        <f t="shared" si="293"/>
        <v>9.9228497035394945</v>
      </c>
      <c r="K608" s="36">
        <v>14784</v>
      </c>
      <c r="L608" s="36">
        <v>134.11000000000001</v>
      </c>
      <c r="M608" s="7">
        <f t="shared" si="294"/>
        <v>37.540534790129641</v>
      </c>
      <c r="N608" s="7">
        <f t="shared" si="295"/>
        <v>442270.12176268204</v>
      </c>
      <c r="O608" s="7">
        <f t="shared" si="297"/>
        <v>0.25</v>
      </c>
      <c r="AH608" s="5"/>
      <c r="BA608"/>
      <c r="BB608" s="5"/>
      <c r="BE608" s="48"/>
      <c r="BI608" s="48"/>
      <c r="BM608" s="48"/>
      <c r="BQ608" s="48"/>
    </row>
    <row r="609" spans="1:69" x14ac:dyDescent="0.25">
      <c r="A609" s="59">
        <v>80.914000000000001</v>
      </c>
      <c r="B609" s="7">
        <v>4.5690782619999995E-2</v>
      </c>
      <c r="C609" s="36">
        <v>-9193.7000000000007</v>
      </c>
      <c r="D609" s="7">
        <f t="shared" si="296"/>
        <v>0.64609029500765047</v>
      </c>
      <c r="E609" s="7">
        <f t="shared" si="288"/>
        <v>-1440.8896143526329</v>
      </c>
      <c r="F609" s="7">
        <f t="shared" si="289"/>
        <v>6538.644234566962</v>
      </c>
      <c r="G609" s="7">
        <f t="shared" si="290"/>
        <v>6538.644234566962</v>
      </c>
      <c r="H609" s="7">
        <f t="shared" si="291"/>
        <v>10120.325727055746</v>
      </c>
      <c r="I609" s="7">
        <f t="shared" si="292"/>
        <v>9.9063005649073013</v>
      </c>
      <c r="J609" s="7">
        <f t="shared" si="293"/>
        <v>9.9063005649073013</v>
      </c>
      <c r="K609" s="36">
        <v>14446</v>
      </c>
      <c r="L609" s="36">
        <v>133.94999999999999</v>
      </c>
      <c r="M609" s="7">
        <f t="shared" si="294"/>
        <v>37.609398369308281</v>
      </c>
      <c r="N609" s="7">
        <f t="shared" si="295"/>
        <v>452626.62567956268</v>
      </c>
      <c r="O609" s="7">
        <f t="shared" si="297"/>
        <v>0.25</v>
      </c>
      <c r="AH609" s="5"/>
      <c r="BA609"/>
      <c r="BB609" s="5"/>
      <c r="BE609" s="48"/>
      <c r="BI609" s="48"/>
      <c r="BM609" s="48"/>
      <c r="BQ609" s="48"/>
    </row>
    <row r="610" spans="1:69" x14ac:dyDescent="0.25">
      <c r="A610" s="59">
        <v>80.948999999999998</v>
      </c>
      <c r="B610" s="7">
        <v>4.5924096119999994E-2</v>
      </c>
      <c r="C610" s="36">
        <v>-9195.1</v>
      </c>
      <c r="D610" s="7">
        <f t="shared" si="296"/>
        <v>0.64358570308846152</v>
      </c>
      <c r="E610" s="7">
        <f t="shared" si="288"/>
        <v>-1442.2004800376833</v>
      </c>
      <c r="F610" s="7">
        <f t="shared" si="289"/>
        <v>6538.5551002520133</v>
      </c>
      <c r="G610" s="7">
        <f t="shared" si="290"/>
        <v>6538.5551002520133</v>
      </c>
      <c r="H610" s="7">
        <f t="shared" si="291"/>
        <v>10159.571707193878</v>
      </c>
      <c r="I610" s="7">
        <f t="shared" si="292"/>
        <v>9.9024507552929659</v>
      </c>
      <c r="J610" s="7">
        <f t="shared" si="293"/>
        <v>9.9024507552929659</v>
      </c>
      <c r="K610" s="36">
        <v>14378</v>
      </c>
      <c r="L610" s="36">
        <v>133.91</v>
      </c>
      <c r="M610" s="7">
        <f t="shared" si="294"/>
        <v>37.623654585300606</v>
      </c>
      <c r="N610" s="7">
        <f t="shared" si="295"/>
        <v>454761.10030964063</v>
      </c>
      <c r="O610" s="7">
        <f t="shared" si="297"/>
        <v>0.25</v>
      </c>
      <c r="AH610" s="5"/>
      <c r="BA610"/>
      <c r="BB610" s="5"/>
      <c r="BE610" s="48"/>
      <c r="BI610" s="48"/>
      <c r="BM610" s="48"/>
      <c r="BQ610" s="48"/>
    </row>
    <row r="611" spans="1:69" x14ac:dyDescent="0.25">
      <c r="A611" s="59">
        <v>81.042000000000002</v>
      </c>
      <c r="B611" s="7">
        <v>4.6550709520000004E-2</v>
      </c>
      <c r="C611" s="36">
        <v>-9198.6</v>
      </c>
      <c r="D611" s="7">
        <f t="shared" si="296"/>
        <v>0.63698602438458607</v>
      </c>
      <c r="E611" s="7">
        <f t="shared" si="288"/>
        <v>-1445.6858962479475</v>
      </c>
      <c r="F611" s="7">
        <f t="shared" si="289"/>
        <v>6538.5405164622771</v>
      </c>
      <c r="G611" s="7">
        <f t="shared" si="290"/>
        <v>6538.5405164622771</v>
      </c>
      <c r="H611" s="7">
        <f t="shared" si="291"/>
        <v>10264.810005493267</v>
      </c>
      <c r="I611" s="7">
        <f t="shared" si="292"/>
        <v>9.8929848167878287</v>
      </c>
      <c r="J611" s="7">
        <f t="shared" si="293"/>
        <v>9.8929848167878287</v>
      </c>
      <c r="K611" s="36">
        <v>14198</v>
      </c>
      <c r="L611" s="36">
        <v>133.82</v>
      </c>
      <c r="M611" s="7">
        <f t="shared" si="294"/>
        <v>37.661526136809854</v>
      </c>
      <c r="N611" s="7">
        <f t="shared" si="295"/>
        <v>460525.46249206067</v>
      </c>
      <c r="O611" s="7">
        <f t="shared" si="297"/>
        <v>0.25</v>
      </c>
      <c r="AH611" s="5"/>
      <c r="BA611"/>
      <c r="BB611" s="5"/>
      <c r="BE611" s="48"/>
      <c r="BI611" s="48"/>
      <c r="BM611" s="48"/>
      <c r="BQ611" s="48"/>
    </row>
    <row r="612" spans="1:69" x14ac:dyDescent="0.25">
      <c r="A612" s="59">
        <v>81.076999999999998</v>
      </c>
      <c r="B612" s="7">
        <v>4.6786689459999996E-2</v>
      </c>
      <c r="C612" s="36">
        <v>-9199.7999999999993</v>
      </c>
      <c r="D612" s="7">
        <f t="shared" si="296"/>
        <v>0.63452380196301095</v>
      </c>
      <c r="E612" s="7">
        <f t="shared" si="288"/>
        <v>-1446.9985194992737</v>
      </c>
      <c r="F612" s="7">
        <f t="shared" si="289"/>
        <v>6538.6531397136041</v>
      </c>
      <c r="G612" s="7">
        <f t="shared" si="290"/>
        <v>6538.6531397136041</v>
      </c>
      <c r="H612" s="7">
        <f t="shared" si="291"/>
        <v>10304.819329842523</v>
      </c>
      <c r="I612" s="7">
        <f t="shared" si="292"/>
        <v>9.8899270204226148</v>
      </c>
      <c r="J612" s="7">
        <f t="shared" si="293"/>
        <v>9.8899270204226148</v>
      </c>
      <c r="K612" s="36">
        <v>14131</v>
      </c>
      <c r="L612" s="36">
        <v>133.78</v>
      </c>
      <c r="M612" s="7">
        <f t="shared" si="294"/>
        <v>37.675775524928632</v>
      </c>
      <c r="N612" s="7">
        <f t="shared" si="295"/>
        <v>462716.94428657589</v>
      </c>
      <c r="O612" s="7">
        <f t="shared" si="297"/>
        <v>0.25</v>
      </c>
      <c r="AH612" s="5"/>
      <c r="BA612"/>
      <c r="BB612" s="5"/>
      <c r="BE612" s="48"/>
      <c r="BI612" s="48"/>
      <c r="BM612" s="48"/>
      <c r="BQ612" s="48"/>
    </row>
    <row r="613" spans="1:69" x14ac:dyDescent="0.25">
      <c r="A613" s="59">
        <v>81.134</v>
      </c>
      <c r="B613" s="7">
        <v>4.7178656140000004E-2</v>
      </c>
      <c r="C613" s="36">
        <v>-9202</v>
      </c>
      <c r="D613" s="7">
        <f t="shared" si="296"/>
        <v>0.63054261561192737</v>
      </c>
      <c r="E613" s="7">
        <f t="shared" si="288"/>
        <v>-1449.137099182901</v>
      </c>
      <c r="F613" s="7">
        <f t="shared" si="289"/>
        <v>6538.5917193972309</v>
      </c>
      <c r="G613" s="7">
        <f t="shared" si="290"/>
        <v>6538.5917193972309</v>
      </c>
      <c r="H613" s="7">
        <f t="shared" si="291"/>
        <v>10369.785574368634</v>
      </c>
      <c r="I613" s="7">
        <f t="shared" si="292"/>
        <v>9.8839079312919953</v>
      </c>
      <c r="J613" s="7">
        <f t="shared" si="293"/>
        <v>9.8839079312919953</v>
      </c>
      <c r="K613" s="36">
        <v>14022</v>
      </c>
      <c r="L613" s="36">
        <v>133.72999999999999</v>
      </c>
      <c r="M613" s="7">
        <f t="shared" si="294"/>
        <v>37.698977406759788</v>
      </c>
      <c r="N613" s="7">
        <f t="shared" si="295"/>
        <v>466309.49360984389</v>
      </c>
      <c r="O613" s="7">
        <f t="shared" si="297"/>
        <v>0.25</v>
      </c>
      <c r="AH613" s="5"/>
      <c r="BA613"/>
      <c r="BB613" s="5"/>
      <c r="BE613" s="48"/>
      <c r="BI613" s="48"/>
      <c r="BM613" s="48"/>
      <c r="BQ613" s="48"/>
    </row>
    <row r="614" spans="1:69" x14ac:dyDescent="0.25">
      <c r="A614" s="59">
        <v>81.210999999999999</v>
      </c>
      <c r="B614" s="7">
        <v>4.7707944479999993E-2</v>
      </c>
      <c r="C614" s="36">
        <v>-9204.9</v>
      </c>
      <c r="D614" s="7">
        <f t="shared" si="296"/>
        <v>0.62523522300213352</v>
      </c>
      <c r="E614" s="7">
        <f t="shared" si="288"/>
        <v>-1452.0281608030009</v>
      </c>
      <c r="F614" s="7">
        <f t="shared" si="289"/>
        <v>6538.5827810173314</v>
      </c>
      <c r="G614" s="7">
        <f t="shared" si="290"/>
        <v>6538.5827810173314</v>
      </c>
      <c r="H614" s="7">
        <f t="shared" si="291"/>
        <v>10457.796586733597</v>
      </c>
      <c r="I614" s="7">
        <f t="shared" si="292"/>
        <v>9.8763695764807</v>
      </c>
      <c r="J614" s="7">
        <f t="shared" si="293"/>
        <v>9.8763695764807</v>
      </c>
      <c r="K614" s="36">
        <v>13877</v>
      </c>
      <c r="L614" s="36">
        <v>133.65</v>
      </c>
      <c r="M614" s="7">
        <f t="shared" si="294"/>
        <v>37.730312713344716</v>
      </c>
      <c r="N614" s="7">
        <f t="shared" si="295"/>
        <v>471181.29141870223</v>
      </c>
      <c r="O614" s="7">
        <f t="shared" si="297"/>
        <v>0.25</v>
      </c>
      <c r="AH614" s="5"/>
      <c r="BA614"/>
      <c r="BB614" s="5"/>
      <c r="BE614" s="48"/>
      <c r="BI614" s="48"/>
      <c r="BM614" s="48"/>
      <c r="BQ614" s="48"/>
    </row>
    <row r="615" spans="1:69" x14ac:dyDescent="0.25">
      <c r="A615" s="59">
        <v>81.210999999999999</v>
      </c>
      <c r="B615" s="7">
        <v>4.771061092E-2</v>
      </c>
      <c r="C615" s="36">
        <v>-9204.9</v>
      </c>
      <c r="D615" s="7">
        <f t="shared" si="296"/>
        <v>0.62519971170197985</v>
      </c>
      <c r="E615" s="7">
        <f t="shared" si="288"/>
        <v>-1452.0280954774612</v>
      </c>
      <c r="F615" s="7">
        <f t="shared" si="289"/>
        <v>6538.5827156917912</v>
      </c>
      <c r="G615" s="7">
        <f t="shared" si="290"/>
        <v>6538.5827156917912</v>
      </c>
      <c r="H615" s="7">
        <f t="shared" si="291"/>
        <v>10458.390484365102</v>
      </c>
      <c r="I615" s="7">
        <f t="shared" si="292"/>
        <v>9.876529228805957</v>
      </c>
      <c r="J615" s="7">
        <f t="shared" si="293"/>
        <v>9.876529228805957</v>
      </c>
      <c r="K615" s="36">
        <v>13876</v>
      </c>
      <c r="L615" s="36">
        <v>133.65</v>
      </c>
      <c r="M615" s="7">
        <f t="shared" si="294"/>
        <v>37.730312580298872</v>
      </c>
      <c r="N615" s="7">
        <f t="shared" si="295"/>
        <v>471215.2432755687</v>
      </c>
      <c r="O615" s="7">
        <f t="shared" si="297"/>
        <v>0.25</v>
      </c>
      <c r="AH615" s="5"/>
      <c r="BA615"/>
      <c r="BB615" s="5"/>
      <c r="BE615" s="48"/>
      <c r="BI615" s="48"/>
      <c r="BM615" s="48"/>
      <c r="BQ615" s="48"/>
    </row>
    <row r="616" spans="1:69" x14ac:dyDescent="0.25">
      <c r="A616" s="59">
        <v>81.248000000000005</v>
      </c>
      <c r="B616" s="7">
        <v>4.7963922719999996E-2</v>
      </c>
      <c r="C616" s="36">
        <v>-9206.4</v>
      </c>
      <c r="D616" s="7">
        <f t="shared" si="296"/>
        <v>0.62272376707014243</v>
      </c>
      <c r="E616" s="7">
        <f t="shared" si="288"/>
        <v>-1453.4181893922143</v>
      </c>
      <c r="F616" s="7">
        <f t="shared" si="289"/>
        <v>6538.4728096065446</v>
      </c>
      <c r="G616" s="7">
        <f t="shared" si="290"/>
        <v>6538.4728096065446</v>
      </c>
      <c r="H616" s="7">
        <f t="shared" si="291"/>
        <v>10499.79646733166</v>
      </c>
      <c r="I616" s="7">
        <f t="shared" si="292"/>
        <v>9.8725842621903936</v>
      </c>
      <c r="J616" s="7">
        <f t="shared" si="293"/>
        <v>9.8725842621903936</v>
      </c>
      <c r="K616" s="36">
        <v>13808</v>
      </c>
      <c r="L616" s="36">
        <v>133.62</v>
      </c>
      <c r="M616" s="7">
        <f t="shared" si="294"/>
        <v>37.745366769336059</v>
      </c>
      <c r="N616" s="7">
        <f t="shared" si="295"/>
        <v>473527.86859838822</v>
      </c>
      <c r="O616" s="7">
        <f t="shared" si="297"/>
        <v>0.25</v>
      </c>
      <c r="AH616" s="5"/>
      <c r="BA616"/>
      <c r="BB616" s="5"/>
      <c r="BE616" s="48"/>
      <c r="BI616" s="48"/>
      <c r="BM616" s="48"/>
      <c r="BQ616" s="48"/>
    </row>
    <row r="617" spans="1:69" x14ac:dyDescent="0.25">
      <c r="A617" s="59">
        <v>81.34</v>
      </c>
      <c r="B617" s="7">
        <v>4.8606534759999993E-2</v>
      </c>
      <c r="C617" s="36">
        <v>-9209.7000000000007</v>
      </c>
      <c r="D617" s="7">
        <f t="shared" si="296"/>
        <v>0.61652236389894977</v>
      </c>
      <c r="E617" s="7">
        <f t="shared" si="288"/>
        <v>-1456.876738565081</v>
      </c>
      <c r="F617" s="7">
        <f t="shared" si="289"/>
        <v>6538.6313587794102</v>
      </c>
      <c r="G617" s="7">
        <f t="shared" si="290"/>
        <v>6538.6313587794102</v>
      </c>
      <c r="H617" s="7">
        <f t="shared" si="291"/>
        <v>10605.667761066192</v>
      </c>
      <c r="I617" s="7">
        <f t="shared" si="292"/>
        <v>9.8637375055116099</v>
      </c>
      <c r="J617" s="7">
        <f t="shared" si="293"/>
        <v>9.8637375055116099</v>
      </c>
      <c r="K617" s="36">
        <v>13638</v>
      </c>
      <c r="L617" s="36">
        <v>133.53</v>
      </c>
      <c r="M617" s="7">
        <f t="shared" si="294"/>
        <v>37.782789545973365</v>
      </c>
      <c r="N617" s="7">
        <f t="shared" si="295"/>
        <v>479442.09992516576</v>
      </c>
      <c r="O617" s="7">
        <f t="shared" si="297"/>
        <v>0.25</v>
      </c>
      <c r="AH617" s="5"/>
      <c r="BA617"/>
      <c r="BB617" s="5"/>
      <c r="BE617" s="48"/>
      <c r="BI617" s="48"/>
      <c r="BM617" s="48"/>
      <c r="BQ617" s="48"/>
    </row>
    <row r="618" spans="1:69" x14ac:dyDescent="0.25">
      <c r="A618" s="59">
        <v>81.343000000000004</v>
      </c>
      <c r="B618" s="7">
        <v>4.8630532720000001E-2</v>
      </c>
      <c r="C618" s="36">
        <v>-9209.9</v>
      </c>
      <c r="D618" s="7">
        <f t="shared" si="296"/>
        <v>0.61629432684459406</v>
      </c>
      <c r="E618" s="7">
        <f t="shared" si="288"/>
        <v>-1456.9895006777322</v>
      </c>
      <c r="F618" s="7">
        <f t="shared" si="289"/>
        <v>6538.5441208920629</v>
      </c>
      <c r="G618" s="7">
        <f t="shared" si="290"/>
        <v>6538.5441208920629</v>
      </c>
      <c r="H618" s="7">
        <f t="shared" si="291"/>
        <v>10609.450446135348</v>
      </c>
      <c r="I618" s="7">
        <f t="shared" si="292"/>
        <v>9.8630776932866642</v>
      </c>
      <c r="J618" s="7">
        <f t="shared" si="293"/>
        <v>9.8630776932866642</v>
      </c>
      <c r="K618" s="36">
        <v>13632</v>
      </c>
      <c r="L618" s="36">
        <v>133.52000000000001</v>
      </c>
      <c r="M618" s="7">
        <f t="shared" si="294"/>
        <v>37.784009495539543</v>
      </c>
      <c r="N618" s="7">
        <f t="shared" si="295"/>
        <v>479646.7224832793</v>
      </c>
      <c r="O618" s="7">
        <f t="shared" si="297"/>
        <v>0.25</v>
      </c>
      <c r="AH618" s="5"/>
      <c r="BA618"/>
      <c r="BB618" s="5"/>
      <c r="BE618" s="48"/>
      <c r="BI618" s="48"/>
      <c r="BM618" s="48"/>
      <c r="BQ618" s="48"/>
    </row>
    <row r="619" spans="1:69" x14ac:dyDescent="0.25">
      <c r="A619" s="59">
        <v>81.525099999999995</v>
      </c>
      <c r="B619" s="7">
        <v>4.9925089339999999E-2</v>
      </c>
      <c r="C619" s="36">
        <v>-9216.6</v>
      </c>
      <c r="D619" s="7">
        <f t="shared" si="296"/>
        <v>0.60432022058373824</v>
      </c>
      <c r="E619" s="7">
        <f t="shared" si="288"/>
        <v>-1463.8449804506383</v>
      </c>
      <c r="F619" s="7">
        <f t="shared" si="289"/>
        <v>6538.6996006649679</v>
      </c>
      <c r="G619" s="7">
        <f t="shared" si="290"/>
        <v>6538.6996006649679</v>
      </c>
      <c r="H619" s="7">
        <f t="shared" si="291"/>
        <v>10819.925228298605</v>
      </c>
      <c r="I619" s="7">
        <f t="shared" si="292"/>
        <v>9.8451637461997858</v>
      </c>
      <c r="J619" s="7">
        <f t="shared" si="293"/>
        <v>9.8451637461997858</v>
      </c>
      <c r="K619" s="36">
        <v>13303</v>
      </c>
      <c r="L619" s="36">
        <v>133.34</v>
      </c>
      <c r="M619" s="7">
        <f t="shared" si="294"/>
        <v>37.858044400247444</v>
      </c>
      <c r="N619" s="7">
        <f t="shared" si="295"/>
        <v>491520.67959595338</v>
      </c>
      <c r="O619" s="7">
        <f t="shared" si="297"/>
        <v>0.25</v>
      </c>
      <c r="AH619" s="5"/>
      <c r="BA619"/>
      <c r="BB619" s="5"/>
      <c r="BE619" s="48"/>
      <c r="BI619" s="48"/>
      <c r="BM619" s="48"/>
      <c r="BQ619" s="48"/>
    </row>
    <row r="620" spans="1:69" x14ac:dyDescent="0.25">
      <c r="A620" s="59">
        <v>81.655100000000004</v>
      </c>
      <c r="B620" s="7">
        <v>5.0873008759999998E-2</v>
      </c>
      <c r="C620" s="36">
        <v>-9221.6</v>
      </c>
      <c r="D620" s="7">
        <f t="shared" si="296"/>
        <v>0.59595131598395579</v>
      </c>
      <c r="E620" s="7">
        <f t="shared" si="288"/>
        <v>-1468.7467188020908</v>
      </c>
      <c r="F620" s="7">
        <f t="shared" si="289"/>
        <v>6538.6013390164208</v>
      </c>
      <c r="G620" s="7">
        <f t="shared" si="290"/>
        <v>6538.6013390164208</v>
      </c>
      <c r="H620" s="7">
        <f t="shared" si="291"/>
        <v>10971.703834936163</v>
      </c>
      <c r="I620" s="7">
        <f t="shared" si="292"/>
        <v>9.8323062275027411</v>
      </c>
      <c r="J620" s="7">
        <f t="shared" si="293"/>
        <v>9.8323062275027411</v>
      </c>
      <c r="K620" s="36">
        <v>13072</v>
      </c>
      <c r="L620" s="36">
        <v>133.22</v>
      </c>
      <c r="M620" s="7">
        <f t="shared" si="294"/>
        <v>37.910867510558738</v>
      </c>
      <c r="N620" s="7">
        <f t="shared" si="295"/>
        <v>500199.00084274943</v>
      </c>
      <c r="O620" s="7">
        <f t="shared" si="297"/>
        <v>0.25</v>
      </c>
      <c r="AH620" s="5"/>
      <c r="BA620"/>
      <c r="BB620" s="5"/>
      <c r="BE620" s="48"/>
      <c r="BI620" s="48"/>
      <c r="BM620" s="48"/>
      <c r="BQ620" s="48"/>
    </row>
    <row r="621" spans="1:69" x14ac:dyDescent="0.25">
      <c r="A621" s="59">
        <v>81.823099999999997</v>
      </c>
      <c r="B621" s="7">
        <v>5.210757047999999E-2</v>
      </c>
      <c r="C621" s="36">
        <v>-9227.9</v>
      </c>
      <c r="D621" s="7">
        <f t="shared" si="296"/>
        <v>0.58548649313667345</v>
      </c>
      <c r="E621" s="7">
        <f t="shared" si="288"/>
        <v>-1475.0911979365342</v>
      </c>
      <c r="F621" s="7">
        <f t="shared" si="289"/>
        <v>6538.6458181508642</v>
      </c>
      <c r="G621" s="7">
        <f t="shared" si="290"/>
        <v>6538.6458181508642</v>
      </c>
      <c r="H621" s="7">
        <f t="shared" si="291"/>
        <v>11167.884989320344</v>
      </c>
      <c r="I621" s="7">
        <f t="shared" si="292"/>
        <v>9.8164441452802684</v>
      </c>
      <c r="J621" s="7">
        <f t="shared" si="293"/>
        <v>9.8164441452802684</v>
      </c>
      <c r="K621" s="36">
        <v>12783</v>
      </c>
      <c r="L621" s="36">
        <v>133.05000000000001</v>
      </c>
      <c r="M621" s="7">
        <f t="shared" si="294"/>
        <v>37.979095907037205</v>
      </c>
      <c r="N621" s="7">
        <f t="shared" si="295"/>
        <v>511511.05516317487</v>
      </c>
      <c r="O621" s="7">
        <f t="shared" si="297"/>
        <v>0.25</v>
      </c>
      <c r="AH621" s="5"/>
      <c r="BA621"/>
      <c r="BB621" s="5"/>
      <c r="BE621" s="48"/>
      <c r="BI621" s="48"/>
      <c r="BM621" s="48"/>
      <c r="BQ621" s="48"/>
    </row>
    <row r="622" spans="1:69" x14ac:dyDescent="0.25">
      <c r="A622" s="59">
        <v>81.943100000000001</v>
      </c>
      <c r="B622" s="7">
        <v>5.3012826859999994E-2</v>
      </c>
      <c r="C622" s="36">
        <v>-9232.5</v>
      </c>
      <c r="D622" s="7">
        <f t="shared" si="296"/>
        <v>0.57817398918974028</v>
      </c>
      <c r="E622" s="7">
        <f t="shared" si="288"/>
        <v>-1479.6294037275393</v>
      </c>
      <c r="F622" s="7">
        <f t="shared" si="289"/>
        <v>6538.5840239418694</v>
      </c>
      <c r="G622" s="7">
        <f t="shared" si="290"/>
        <v>6538.5840239418694</v>
      </c>
      <c r="H622" s="7">
        <f t="shared" si="291"/>
        <v>11309.024871743395</v>
      </c>
      <c r="I622" s="7">
        <f t="shared" si="292"/>
        <v>9.8044244584015061</v>
      </c>
      <c r="J622" s="7">
        <f t="shared" si="293"/>
        <v>9.8044244584015061</v>
      </c>
      <c r="K622" s="36">
        <v>12580</v>
      </c>
      <c r="L622" s="36">
        <v>132.94</v>
      </c>
      <c r="M622" s="7">
        <f t="shared" si="294"/>
        <v>38.02780562155953</v>
      </c>
      <c r="N622" s="7">
        <f t="shared" si="295"/>
        <v>519760.25627518835</v>
      </c>
      <c r="O622" s="7">
        <f t="shared" si="297"/>
        <v>0.25</v>
      </c>
      <c r="AH622" s="5"/>
      <c r="BA622"/>
      <c r="BB622" s="5"/>
      <c r="BE622" s="48"/>
      <c r="BI622" s="48"/>
      <c r="BM622" s="48"/>
      <c r="BQ622" s="48"/>
    </row>
    <row r="623" spans="1:69" x14ac:dyDescent="0.25">
      <c r="A623" s="59">
        <v>82.020099999999999</v>
      </c>
      <c r="B623" s="7">
        <v>5.3602110099999996E-2</v>
      </c>
      <c r="C623" s="36">
        <v>-9235.2999999999993</v>
      </c>
      <c r="D623" s="7">
        <f t="shared" si="296"/>
        <v>0.57352316613319876</v>
      </c>
      <c r="E623" s="7">
        <f t="shared" si="288"/>
        <v>-1482.5442880226035</v>
      </c>
      <c r="F623" s="7">
        <f t="shared" si="289"/>
        <v>6538.6989082369346</v>
      </c>
      <c r="G623" s="7">
        <f t="shared" si="290"/>
        <v>6538.6989082369346</v>
      </c>
      <c r="H623" s="7">
        <f t="shared" si="291"/>
        <v>11400.932506915238</v>
      </c>
      <c r="I623" s="7">
        <f t="shared" si="292"/>
        <v>9.7972732303120473</v>
      </c>
      <c r="J623" s="7">
        <f t="shared" si="293"/>
        <v>9.7972732303120473</v>
      </c>
      <c r="K623" s="36">
        <v>12451</v>
      </c>
      <c r="L623" s="36">
        <v>132.86000000000001</v>
      </c>
      <c r="M623" s="7">
        <f t="shared" si="294"/>
        <v>38.059050349664695</v>
      </c>
      <c r="N623" s="7">
        <f t="shared" si="295"/>
        <v>525154.51837096899</v>
      </c>
      <c r="O623" s="7">
        <f t="shared" si="297"/>
        <v>0.25</v>
      </c>
      <c r="AH623" s="5"/>
      <c r="BA623"/>
      <c r="BB623" s="5"/>
      <c r="BE623" s="48"/>
      <c r="BI623" s="48"/>
      <c r="BM623" s="48"/>
      <c r="BQ623" s="48"/>
    </row>
    <row r="624" spans="1:69" x14ac:dyDescent="0.25">
      <c r="A624" s="59">
        <v>82.085099999999997</v>
      </c>
      <c r="B624" s="7">
        <v>5.4100734380000001E-2</v>
      </c>
      <c r="C624" s="36">
        <v>-9237.7000000000007</v>
      </c>
      <c r="D624" s="7">
        <f t="shared" si="296"/>
        <v>0.5696811418401142</v>
      </c>
      <c r="E624" s="7">
        <f t="shared" si="288"/>
        <v>-1485.0067463954169</v>
      </c>
      <c r="F624" s="7">
        <f t="shared" si="289"/>
        <v>6538.7613666097459</v>
      </c>
      <c r="G624" s="7">
        <f t="shared" si="290"/>
        <v>6538.7613666097459</v>
      </c>
      <c r="H624" s="7">
        <f t="shared" si="291"/>
        <v>11477.931927830787</v>
      </c>
      <c r="I624" s="7">
        <f t="shared" si="292"/>
        <v>9.7912111093999492</v>
      </c>
      <c r="J624" s="7">
        <f t="shared" si="293"/>
        <v>9.7912111093999492</v>
      </c>
      <c r="K624" s="36">
        <v>12344</v>
      </c>
      <c r="L624" s="36">
        <v>132.80000000000001</v>
      </c>
      <c r="M624" s="7">
        <f t="shared" si="294"/>
        <v>38.085419538338897</v>
      </c>
      <c r="N624" s="7">
        <f t="shared" si="295"/>
        <v>529711.71148815181</v>
      </c>
      <c r="O624" s="7">
        <f t="shared" si="297"/>
        <v>0.25</v>
      </c>
      <c r="AH624" s="5"/>
      <c r="BA624"/>
      <c r="BB624" s="5"/>
      <c r="BE624" s="48"/>
      <c r="BI624" s="48"/>
      <c r="BM624" s="48"/>
      <c r="BQ624" s="48"/>
    </row>
    <row r="625" spans="1:69" x14ac:dyDescent="0.25">
      <c r="A625" s="59">
        <v>82.208100000000002</v>
      </c>
      <c r="B625" s="7">
        <v>5.5052653460000003E-2</v>
      </c>
      <c r="C625" s="36">
        <v>-9242.4</v>
      </c>
      <c r="D625" s="7">
        <f t="shared" si="296"/>
        <v>0.56253883292052498</v>
      </c>
      <c r="E625" s="7">
        <f t="shared" si="288"/>
        <v>-1489.6709550614048</v>
      </c>
      <c r="F625" s="7">
        <f t="shared" si="289"/>
        <v>6538.7255752757355</v>
      </c>
      <c r="G625" s="7">
        <f t="shared" si="290"/>
        <v>6538.7255752757355</v>
      </c>
      <c r="H625" s="7">
        <f t="shared" si="291"/>
        <v>11623.598572437613</v>
      </c>
      <c r="I625" s="7">
        <f t="shared" si="292"/>
        <v>9.7795154118359839</v>
      </c>
      <c r="J625" s="7">
        <f t="shared" si="293"/>
        <v>9.7795154118359839</v>
      </c>
      <c r="K625" s="36">
        <v>12145</v>
      </c>
      <c r="L625" s="36">
        <v>132.68</v>
      </c>
      <c r="M625" s="7">
        <f t="shared" si="294"/>
        <v>38.135302432255649</v>
      </c>
      <c r="N625" s="7">
        <f t="shared" si="295"/>
        <v>538388.27297453571</v>
      </c>
      <c r="O625" s="7">
        <f t="shared" si="297"/>
        <v>0.25</v>
      </c>
      <c r="AH625" s="5"/>
      <c r="BA625"/>
      <c r="BB625" s="5"/>
      <c r="BE625" s="48"/>
      <c r="BI625" s="48"/>
      <c r="BM625" s="48"/>
      <c r="BQ625" s="48"/>
    </row>
    <row r="626" spans="1:69" x14ac:dyDescent="0.25">
      <c r="A626" s="59">
        <v>82.315200000000004</v>
      </c>
      <c r="B626" s="7">
        <v>5.5899248159999991E-2</v>
      </c>
      <c r="C626" s="36">
        <v>-9246.4</v>
      </c>
      <c r="D626" s="7">
        <f t="shared" si="296"/>
        <v>0.55642348668380381</v>
      </c>
      <c r="E626" s="7">
        <f t="shared" si="288"/>
        <v>-1493.7367855254629</v>
      </c>
      <c r="F626" s="7">
        <f t="shared" si="289"/>
        <v>6538.7914057397938</v>
      </c>
      <c r="G626" s="7">
        <f t="shared" si="290"/>
        <v>6538.7914057397938</v>
      </c>
      <c r="H626" s="7">
        <f t="shared" si="291"/>
        <v>11751.465497457626</v>
      </c>
      <c r="I626" s="7">
        <f t="shared" si="292"/>
        <v>9.7690484300845934</v>
      </c>
      <c r="J626" s="7">
        <f t="shared" si="293"/>
        <v>9.7690484300845934</v>
      </c>
      <c r="K626" s="36">
        <v>11974</v>
      </c>
      <c r="L626" s="36">
        <v>132.58000000000001</v>
      </c>
      <c r="M626" s="7">
        <f t="shared" si="294"/>
        <v>38.178720033771036</v>
      </c>
      <c r="N626" s="7">
        <f t="shared" si="295"/>
        <v>546082.46248035692</v>
      </c>
      <c r="O626" s="7">
        <f t="shared" si="297"/>
        <v>0.25</v>
      </c>
      <c r="AH626" s="5"/>
      <c r="BA626"/>
      <c r="BB626" s="5"/>
      <c r="BE626" s="48"/>
      <c r="BI626" s="48"/>
      <c r="BM626" s="48"/>
      <c r="BQ626" s="48"/>
    </row>
    <row r="627" spans="1:69" x14ac:dyDescent="0.25">
      <c r="A627" s="59">
        <v>82.508200000000002</v>
      </c>
      <c r="B627" s="7">
        <v>5.7441783699999999E-2</v>
      </c>
      <c r="C627" s="36">
        <v>-9253.7000000000007</v>
      </c>
      <c r="D627" s="7">
        <f t="shared" si="296"/>
        <v>0.5457114325188086</v>
      </c>
      <c r="E627" s="7">
        <f t="shared" si="288"/>
        <v>-1501.0749417601899</v>
      </c>
      <c r="F627" s="7">
        <f t="shared" si="289"/>
        <v>6538.8295619745195</v>
      </c>
      <c r="G627" s="7">
        <f t="shared" si="290"/>
        <v>6538.8295619745195</v>
      </c>
      <c r="H627" s="7">
        <f t="shared" si="291"/>
        <v>11982.211059412157</v>
      </c>
      <c r="I627" s="7">
        <f t="shared" si="292"/>
        <v>9.7510730763211768</v>
      </c>
      <c r="J627" s="7">
        <f t="shared" si="293"/>
        <v>9.7510730763211768</v>
      </c>
      <c r="K627" s="36">
        <v>11674</v>
      </c>
      <c r="L627" s="36">
        <v>132.38999999999999</v>
      </c>
      <c r="M627" s="7">
        <f t="shared" si="294"/>
        <v>38.256922815663522</v>
      </c>
      <c r="N627" s="7">
        <f t="shared" si="295"/>
        <v>560119.03049293475</v>
      </c>
      <c r="O627" s="7">
        <f t="shared" si="297"/>
        <v>0.25</v>
      </c>
      <c r="AH627" s="5"/>
      <c r="BA627"/>
      <c r="BB627" s="5"/>
      <c r="BE627" s="48"/>
      <c r="BI627" s="48"/>
      <c r="BM627" s="48"/>
      <c r="BQ627" s="48"/>
    </row>
    <row r="628" spans="1:69" x14ac:dyDescent="0.25">
      <c r="A628" s="59">
        <v>82.618200000000002</v>
      </c>
      <c r="B628" s="7">
        <v>5.8336374319999995E-2</v>
      </c>
      <c r="C628" s="36">
        <v>-9257.9</v>
      </c>
      <c r="D628" s="7">
        <f t="shared" si="296"/>
        <v>0.53977983299388266</v>
      </c>
      <c r="E628" s="7">
        <f t="shared" si="288"/>
        <v>-1505.2636759390939</v>
      </c>
      <c r="F628" s="7">
        <f t="shared" si="289"/>
        <v>6538.8182961534239</v>
      </c>
      <c r="G628" s="7">
        <f t="shared" si="290"/>
        <v>6538.8182961534239</v>
      </c>
      <c r="H628" s="7">
        <f t="shared" si="291"/>
        <v>12113.861794142887</v>
      </c>
      <c r="I628" s="7">
        <f t="shared" si="292"/>
        <v>9.7408694396877973</v>
      </c>
      <c r="J628" s="7">
        <f t="shared" si="293"/>
        <v>9.7408694396877973</v>
      </c>
      <c r="K628" s="36">
        <v>11507</v>
      </c>
      <c r="L628" s="36">
        <v>132.29</v>
      </c>
      <c r="M628" s="7">
        <f t="shared" si="294"/>
        <v>38.301472504528022</v>
      </c>
      <c r="N628" s="7">
        <f t="shared" si="295"/>
        <v>568247.00583587587</v>
      </c>
      <c r="O628" s="7">
        <f t="shared" si="297"/>
        <v>0.25</v>
      </c>
      <c r="AH628" s="5"/>
      <c r="BA628"/>
      <c r="BB628" s="5"/>
      <c r="BE628" s="48"/>
      <c r="BI628" s="48"/>
      <c r="BM628" s="48"/>
      <c r="BQ628" s="48"/>
    </row>
    <row r="629" spans="1:69" x14ac:dyDescent="0.25">
      <c r="A629" s="59">
        <v>82.672200000000004</v>
      </c>
      <c r="B629" s="7">
        <v>5.8784336239999999E-2</v>
      </c>
      <c r="C629" s="36">
        <v>-9260</v>
      </c>
      <c r="D629" s="7">
        <f t="shared" si="296"/>
        <v>0.53685673436466397</v>
      </c>
      <c r="E629" s="7">
        <f t="shared" si="288"/>
        <v>-1507.3215386903926</v>
      </c>
      <c r="F629" s="7">
        <f t="shared" si="289"/>
        <v>6538.7761589047223</v>
      </c>
      <c r="G629" s="7">
        <f t="shared" si="290"/>
        <v>6538.7761589047223</v>
      </c>
      <c r="H629" s="7">
        <f t="shared" si="291"/>
        <v>12179.741335727027</v>
      </c>
      <c r="I629" s="7">
        <f t="shared" si="292"/>
        <v>9.7359569072775773</v>
      </c>
      <c r="J629" s="7">
        <f t="shared" si="293"/>
        <v>9.7359569072775773</v>
      </c>
      <c r="K629" s="36">
        <v>11425</v>
      </c>
      <c r="L629" s="36">
        <v>132.22999999999999</v>
      </c>
      <c r="M629" s="7">
        <f t="shared" si="294"/>
        <v>38.323336390333587</v>
      </c>
      <c r="N629" s="7">
        <f t="shared" si="295"/>
        <v>572321.76445555559</v>
      </c>
      <c r="O629" s="7">
        <f t="shared" si="297"/>
        <v>0.25</v>
      </c>
      <c r="AH629" s="5"/>
      <c r="BA629"/>
      <c r="BB629" s="5"/>
      <c r="BE629" s="48"/>
      <c r="BI629" s="48"/>
      <c r="BM629" s="48"/>
      <c r="BQ629" s="48"/>
    </row>
    <row r="630" spans="1:69" x14ac:dyDescent="0.25">
      <c r="A630" s="59">
        <v>82.6952</v>
      </c>
      <c r="B630" s="7">
        <v>5.8977653140000003E-2</v>
      </c>
      <c r="C630" s="36">
        <v>-9260.7000000000007</v>
      </c>
      <c r="D630" s="7">
        <f t="shared" si="296"/>
        <v>0.53561924508371039</v>
      </c>
      <c r="E630" s="7">
        <f t="shared" si="288"/>
        <v>-1508.1983320363381</v>
      </c>
      <c r="F630" s="7">
        <f t="shared" si="289"/>
        <v>6538.9529522506673</v>
      </c>
      <c r="G630" s="7">
        <f t="shared" si="290"/>
        <v>6538.9529522506673</v>
      </c>
      <c r="H630" s="7">
        <f t="shared" si="291"/>
        <v>12208.211359598763</v>
      </c>
      <c r="I630" s="7">
        <f t="shared" si="292"/>
        <v>9.7341268533461207</v>
      </c>
      <c r="J630" s="7">
        <f t="shared" si="293"/>
        <v>9.7341268533461207</v>
      </c>
      <c r="K630" s="36">
        <v>11390</v>
      </c>
      <c r="L630" s="36">
        <v>132.21</v>
      </c>
      <c r="M630" s="7">
        <f t="shared" si="294"/>
        <v>38.332647563699915</v>
      </c>
      <c r="N630" s="7">
        <f t="shared" si="295"/>
        <v>574095.95717740711</v>
      </c>
      <c r="O630" s="7">
        <f t="shared" si="297"/>
        <v>0.25</v>
      </c>
      <c r="AH630" s="5"/>
      <c r="BA630"/>
      <c r="BB630" s="5"/>
      <c r="BE630" s="48"/>
      <c r="BI630" s="48"/>
      <c r="BM630" s="48"/>
      <c r="BQ630" s="48"/>
    </row>
    <row r="631" spans="1:69" x14ac:dyDescent="0.25">
      <c r="A631" s="59">
        <v>82.774199999999993</v>
      </c>
      <c r="B631" s="7">
        <v>5.9634930599999997E-2</v>
      </c>
      <c r="C631" s="36">
        <v>-9263.7999999999993</v>
      </c>
      <c r="D631" s="7">
        <f t="shared" si="296"/>
        <v>0.53148211193055128</v>
      </c>
      <c r="E631" s="7">
        <f t="shared" si="288"/>
        <v>-1511.211721028601</v>
      </c>
      <c r="F631" s="7">
        <f t="shared" si="289"/>
        <v>6538.8663412429323</v>
      </c>
      <c r="G631" s="7">
        <f t="shared" si="290"/>
        <v>6538.8663412429323</v>
      </c>
      <c r="H631" s="7">
        <f t="shared" si="291"/>
        <v>12303.078870314577</v>
      </c>
      <c r="I631" s="7">
        <f t="shared" si="292"/>
        <v>9.7266264016121085</v>
      </c>
      <c r="J631" s="7">
        <f t="shared" si="293"/>
        <v>9.7266264016121085</v>
      </c>
      <c r="K631" s="36">
        <v>11273</v>
      </c>
      <c r="L631" s="36">
        <v>132.13999999999999</v>
      </c>
      <c r="M631" s="7">
        <f t="shared" si="294"/>
        <v>38.364624825443777</v>
      </c>
      <c r="N631" s="7">
        <f t="shared" si="295"/>
        <v>580046.69043226575</v>
      </c>
      <c r="O631" s="7">
        <f t="shared" si="297"/>
        <v>0.25</v>
      </c>
      <c r="AH631" s="5"/>
      <c r="BA631"/>
      <c r="BB631" s="5"/>
      <c r="BE631" s="48"/>
      <c r="BI631" s="48"/>
      <c r="BM631" s="48"/>
      <c r="BQ631" s="48"/>
    </row>
    <row r="632" spans="1:69" x14ac:dyDescent="0.25">
      <c r="A632" s="59">
        <v>82.933199999999999</v>
      </c>
      <c r="B632" s="7">
        <v>6.097614992E-2</v>
      </c>
      <c r="C632" s="36">
        <v>-9269.7000000000007</v>
      </c>
      <c r="D632" s="7">
        <f t="shared" si="296"/>
        <v>0.52330430510747727</v>
      </c>
      <c r="E632" s="7">
        <f t="shared" si="288"/>
        <v>-1517.2838413158674</v>
      </c>
      <c r="F632" s="7">
        <f t="shared" si="289"/>
        <v>6539.0384615301973</v>
      </c>
      <c r="G632" s="7">
        <f t="shared" si="290"/>
        <v>6539.0384615301973</v>
      </c>
      <c r="H632" s="7">
        <f t="shared" si="291"/>
        <v>12495.671061194875</v>
      </c>
      <c r="I632" s="7">
        <f t="shared" si="292"/>
        <v>9.7119435582109723</v>
      </c>
      <c r="J632" s="7">
        <f t="shared" si="293"/>
        <v>9.7119435582109723</v>
      </c>
      <c r="K632" s="36">
        <v>11042</v>
      </c>
      <c r="L632" s="36">
        <v>131.97999999999999</v>
      </c>
      <c r="M632" s="7">
        <f t="shared" si="294"/>
        <v>38.428960250436532</v>
      </c>
      <c r="N632" s="7">
        <f t="shared" si="295"/>
        <v>592196.92642005044</v>
      </c>
      <c r="O632" s="7">
        <f t="shared" si="297"/>
        <v>0.25</v>
      </c>
      <c r="AH632" s="5"/>
      <c r="BA632"/>
      <c r="BB632" s="5"/>
      <c r="BE632" s="48"/>
      <c r="BI632" s="48"/>
      <c r="BM632" s="48"/>
      <c r="BQ632" s="48"/>
    </row>
    <row r="633" spans="1:69" x14ac:dyDescent="0.25">
      <c r="A633" s="59">
        <v>83.024199999999993</v>
      </c>
      <c r="B633" s="7">
        <v>6.1761416499999992E-2</v>
      </c>
      <c r="C633" s="36">
        <v>-9273.2000000000007</v>
      </c>
      <c r="D633" s="7">
        <f t="shared" si="296"/>
        <v>0.51869979490725016</v>
      </c>
      <c r="E633" s="7">
        <f t="shared" si="288"/>
        <v>-1520.7632428337674</v>
      </c>
      <c r="F633" s="7">
        <f t="shared" si="289"/>
        <v>6539.0178630480968</v>
      </c>
      <c r="G633" s="7">
        <f t="shared" si="290"/>
        <v>6539.0178630480968</v>
      </c>
      <c r="H633" s="7">
        <f t="shared" si="291"/>
        <v>12606.555713439897</v>
      </c>
      <c r="I633" s="7">
        <f t="shared" si="292"/>
        <v>9.7035516079564168</v>
      </c>
      <c r="J633" s="7">
        <f t="shared" si="293"/>
        <v>9.7035516079564168</v>
      </c>
      <c r="K633" s="36">
        <v>10911</v>
      </c>
      <c r="L633" s="36">
        <v>131.9</v>
      </c>
      <c r="M633" s="7">
        <f t="shared" si="294"/>
        <v>38.465766660998241</v>
      </c>
      <c r="N633" s="7">
        <f t="shared" si="295"/>
        <v>599305.09238824097</v>
      </c>
      <c r="O633" s="7">
        <f t="shared" si="297"/>
        <v>0.25</v>
      </c>
      <c r="AH633" s="5"/>
      <c r="BA633"/>
      <c r="BB633" s="5"/>
      <c r="BE633" s="48"/>
      <c r="BI633" s="48"/>
      <c r="BM633" s="48"/>
      <c r="BQ633" s="48"/>
    </row>
    <row r="634" spans="1:69" x14ac:dyDescent="0.25">
      <c r="A634" s="59">
        <v>83.155299999999997</v>
      </c>
      <c r="B634" s="7">
        <v>6.2899986379999995E-2</v>
      </c>
      <c r="C634" s="36">
        <v>-9278.1</v>
      </c>
      <c r="D634" s="7">
        <f t="shared" si="296"/>
        <v>0.51222237902696521</v>
      </c>
      <c r="E634" s="7">
        <f t="shared" si="288"/>
        <v>-1525.7815773471655</v>
      </c>
      <c r="F634" s="7">
        <f t="shared" si="289"/>
        <v>6539.1361975614955</v>
      </c>
      <c r="G634" s="7">
        <f t="shared" si="290"/>
        <v>6539.1361975614955</v>
      </c>
      <c r="H634" s="7">
        <f t="shared" si="291"/>
        <v>12766.205588251451</v>
      </c>
      <c r="I634" s="7">
        <f t="shared" si="292"/>
        <v>9.6915122924417219</v>
      </c>
      <c r="J634" s="7">
        <f t="shared" si="293"/>
        <v>9.6915122924417219</v>
      </c>
      <c r="K634" s="36">
        <v>10727</v>
      </c>
      <c r="L634" s="36">
        <v>131.77000000000001</v>
      </c>
      <c r="M634" s="7">
        <f t="shared" si="294"/>
        <v>38.518774702096032</v>
      </c>
      <c r="N634" s="7">
        <f t="shared" si="295"/>
        <v>609595.99119618675</v>
      </c>
      <c r="O634" s="7">
        <f t="shared" si="297"/>
        <v>0.25</v>
      </c>
      <c r="AH634" s="5"/>
      <c r="BA634"/>
      <c r="BB634" s="5"/>
      <c r="BE634" s="48"/>
      <c r="BI634" s="48"/>
      <c r="BM634" s="48"/>
      <c r="BQ634" s="48"/>
    </row>
    <row r="635" spans="1:69" x14ac:dyDescent="0.25">
      <c r="A635" s="59">
        <v>83.344300000000004</v>
      </c>
      <c r="B635" s="7">
        <v>6.456917781999999E-2</v>
      </c>
      <c r="C635" s="36">
        <v>-9285.2999999999993</v>
      </c>
      <c r="D635" s="7">
        <f t="shared" si="296"/>
        <v>0.50314888969786153</v>
      </c>
      <c r="E635" s="7">
        <f t="shared" si="288"/>
        <v>-1533.0277780768542</v>
      </c>
      <c r="F635" s="7">
        <f t="shared" si="289"/>
        <v>6539.1823982911847</v>
      </c>
      <c r="G635" s="7">
        <f t="shared" si="290"/>
        <v>6539.1823982911847</v>
      </c>
      <c r="H635" s="7">
        <f t="shared" si="291"/>
        <v>12996.515608367798</v>
      </c>
      <c r="I635" s="7">
        <f t="shared" si="292"/>
        <v>9.6746325901545713</v>
      </c>
      <c r="J635" s="7">
        <f t="shared" si="293"/>
        <v>9.6746325901545713</v>
      </c>
      <c r="K635" s="36">
        <v>10468</v>
      </c>
      <c r="L635" s="36">
        <v>131.59</v>
      </c>
      <c r="M635" s="7">
        <f t="shared" si="294"/>
        <v>38.595157368694927</v>
      </c>
      <c r="N635" s="7">
        <f t="shared" si="295"/>
        <v>624683.07205685752</v>
      </c>
      <c r="O635" s="7">
        <f t="shared" si="297"/>
        <v>0.25</v>
      </c>
      <c r="AH635" s="5"/>
      <c r="BA635"/>
      <c r="BB635" s="5"/>
      <c r="BE635" s="48"/>
      <c r="BI635" s="48"/>
      <c r="BM635" s="48"/>
      <c r="BQ635" s="48"/>
    </row>
    <row r="636" spans="1:69" x14ac:dyDescent="0.25">
      <c r="A636" s="59">
        <v>83.437299999999993</v>
      </c>
      <c r="B636" s="7">
        <v>6.5413106079999991E-2</v>
      </c>
      <c r="C636" s="36">
        <v>-9288.7999999999993</v>
      </c>
      <c r="D636" s="7">
        <f t="shared" si="296"/>
        <v>0.49876530929201546</v>
      </c>
      <c r="E636" s="7">
        <f t="shared" si="288"/>
        <v>-1536.5981057365489</v>
      </c>
      <c r="F636" s="7">
        <f t="shared" si="289"/>
        <v>6539.2527259508797</v>
      </c>
      <c r="G636" s="7">
        <f t="shared" si="290"/>
        <v>6539.2527259508797</v>
      </c>
      <c r="H636" s="7">
        <f t="shared" si="291"/>
        <v>13110.881218329279</v>
      </c>
      <c r="I636" s="7">
        <f t="shared" si="292"/>
        <v>9.6662676675811099</v>
      </c>
      <c r="J636" s="7">
        <f t="shared" si="293"/>
        <v>9.6662676675811099</v>
      </c>
      <c r="K636" s="36">
        <v>10342</v>
      </c>
      <c r="L636" s="36">
        <v>131.51</v>
      </c>
      <c r="M636" s="7">
        <f t="shared" si="294"/>
        <v>38.632726525113434</v>
      </c>
      <c r="N636" s="7">
        <f t="shared" si="295"/>
        <v>632300.59233715723</v>
      </c>
      <c r="O636" s="7">
        <f t="shared" si="297"/>
        <v>0.25</v>
      </c>
      <c r="AH636" s="5"/>
      <c r="BA636"/>
      <c r="BB636" s="5"/>
      <c r="BE636" s="48"/>
      <c r="BI636" s="48"/>
      <c r="BM636" s="48"/>
      <c r="BQ636" s="48"/>
    </row>
    <row r="637" spans="1:69" x14ac:dyDescent="0.25">
      <c r="A637" s="59">
        <v>83.559299999999993</v>
      </c>
      <c r="B637" s="7">
        <v>6.651967868E-2</v>
      </c>
      <c r="C637" s="36">
        <v>-9293.4</v>
      </c>
      <c r="D637" s="7">
        <f t="shared" si="296"/>
        <v>0.4931504670113705</v>
      </c>
      <c r="E637" s="7">
        <f t="shared" si="288"/>
        <v>-1541.2870651412893</v>
      </c>
      <c r="F637" s="7">
        <f t="shared" si="289"/>
        <v>6539.34168535562</v>
      </c>
      <c r="G637" s="7">
        <f t="shared" si="290"/>
        <v>6539.34168535562</v>
      </c>
      <c r="H637" s="7">
        <f t="shared" si="291"/>
        <v>13260.337610518462</v>
      </c>
      <c r="I637" s="7">
        <f t="shared" si="292"/>
        <v>9.6559153543951979</v>
      </c>
      <c r="J637" s="7">
        <f t="shared" si="293"/>
        <v>9.6559153543951979</v>
      </c>
      <c r="K637" s="36">
        <v>10181</v>
      </c>
      <c r="L637" s="36">
        <v>131.38999999999999</v>
      </c>
      <c r="M637" s="7">
        <f t="shared" si="294"/>
        <v>38.681996322064585</v>
      </c>
      <c r="N637" s="7">
        <f t="shared" si="295"/>
        <v>642308.38673564687</v>
      </c>
      <c r="O637" s="7">
        <f t="shared" si="297"/>
        <v>0.25</v>
      </c>
      <c r="AH637" s="5"/>
      <c r="BA637"/>
      <c r="BB637" s="5"/>
      <c r="BE637" s="48"/>
      <c r="BI637" s="48"/>
      <c r="BM637" s="48"/>
      <c r="BQ637" s="48"/>
    </row>
    <row r="638" spans="1:69" x14ac:dyDescent="0.25">
      <c r="A638" s="59">
        <v>83.570300000000003</v>
      </c>
      <c r="B638" s="7">
        <v>6.662100339999999E-2</v>
      </c>
      <c r="C638" s="36">
        <v>-9293.9</v>
      </c>
      <c r="D638" s="7">
        <f t="shared" si="296"/>
        <v>0.49266366890542346</v>
      </c>
      <c r="E638" s="7">
        <f t="shared" si="288"/>
        <v>-1541.7100970183053</v>
      </c>
      <c r="F638" s="7">
        <f t="shared" si="289"/>
        <v>6539.264717232636</v>
      </c>
      <c r="G638" s="7">
        <f t="shared" si="290"/>
        <v>6539.264717232636</v>
      </c>
      <c r="H638" s="7">
        <f t="shared" si="291"/>
        <v>13273.283844455715</v>
      </c>
      <c r="I638" s="7">
        <f t="shared" si="292"/>
        <v>9.6543919299112755</v>
      </c>
      <c r="J638" s="7">
        <f t="shared" si="293"/>
        <v>9.6543919299112755</v>
      </c>
      <c r="K638" s="36">
        <v>10167</v>
      </c>
      <c r="L638" s="36">
        <v>131.38</v>
      </c>
      <c r="M638" s="7">
        <f t="shared" si="294"/>
        <v>38.686437800344457</v>
      </c>
      <c r="N638" s="7">
        <f t="shared" si="295"/>
        <v>643185.27758755151</v>
      </c>
      <c r="O638" s="7">
        <f t="shared" ref="O638:O674" si="298">SIGN(I638)*MIN($O$416,ABS(I638))</f>
        <v>0.25</v>
      </c>
      <c r="AH638" s="5"/>
      <c r="BA638"/>
      <c r="BB638" s="5"/>
      <c r="BE638" s="48"/>
      <c r="BI638" s="48"/>
      <c r="BM638" s="48"/>
      <c r="BQ638" s="48"/>
    </row>
    <row r="639" spans="1:69" x14ac:dyDescent="0.25">
      <c r="A639" s="59">
        <v>83.635300000000001</v>
      </c>
      <c r="B639" s="7">
        <v>6.7222285619999989E-2</v>
      </c>
      <c r="C639" s="36">
        <v>-9296.2999999999993</v>
      </c>
      <c r="D639" s="7">
        <f t="shared" si="296"/>
        <v>0.48971399786176839</v>
      </c>
      <c r="E639" s="7">
        <f t="shared" si="288"/>
        <v>-1544.2107642321637</v>
      </c>
      <c r="F639" s="7">
        <f t="shared" si="289"/>
        <v>6539.3653844464943</v>
      </c>
      <c r="G639" s="7">
        <f t="shared" si="290"/>
        <v>6539.3653844464943</v>
      </c>
      <c r="H639" s="7">
        <f t="shared" si="291"/>
        <v>13353.437747336684</v>
      </c>
      <c r="I639" s="7">
        <f t="shared" si="292"/>
        <v>9.6488518043208664</v>
      </c>
      <c r="J639" s="7">
        <f t="shared" si="293"/>
        <v>9.6488518043208664</v>
      </c>
      <c r="K639" s="36">
        <v>10082</v>
      </c>
      <c r="L639" s="36">
        <v>131.32</v>
      </c>
      <c r="M639" s="7">
        <f t="shared" si="294"/>
        <v>38.712680093876365</v>
      </c>
      <c r="N639" s="7">
        <f t="shared" si="295"/>
        <v>648617.87189510954</v>
      </c>
      <c r="O639" s="7">
        <f t="shared" si="298"/>
        <v>0.25</v>
      </c>
      <c r="AH639" s="5"/>
      <c r="BA639"/>
      <c r="BB639" s="5"/>
      <c r="BE639" s="48"/>
      <c r="BI639" s="48"/>
      <c r="BM639" s="48"/>
      <c r="BQ639" s="48"/>
    </row>
    <row r="640" spans="1:69" x14ac:dyDescent="0.25">
      <c r="A640" s="59">
        <v>83.641300000000001</v>
      </c>
      <c r="B640" s="7">
        <v>6.7280947299999991E-2</v>
      </c>
      <c r="C640" s="36">
        <v>-9296.5</v>
      </c>
      <c r="D640" s="7">
        <f t="shared" si="296"/>
        <v>0.4893964267471011</v>
      </c>
      <c r="E640" s="7">
        <f t="shared" si="288"/>
        <v>-1544.4416031635403</v>
      </c>
      <c r="F640" s="7">
        <f t="shared" si="289"/>
        <v>6539.3962233778702</v>
      </c>
      <c r="G640" s="7">
        <f t="shared" si="290"/>
        <v>6539.3962233778702</v>
      </c>
      <c r="H640" s="7">
        <f t="shared" si="291"/>
        <v>13362.165855692174</v>
      </c>
      <c r="I640" s="7">
        <f t="shared" si="292"/>
        <v>9.64909807367086</v>
      </c>
      <c r="J640" s="7">
        <f t="shared" si="293"/>
        <v>9.64909807367086</v>
      </c>
      <c r="K640" s="36">
        <v>10073</v>
      </c>
      <c r="L640" s="36">
        <v>131.31</v>
      </c>
      <c r="M640" s="7">
        <f t="shared" si="294"/>
        <v>38.715102064704176</v>
      </c>
      <c r="N640" s="7">
        <f t="shared" si="295"/>
        <v>649200.45898718061</v>
      </c>
      <c r="O640" s="7">
        <f t="shared" si="298"/>
        <v>0.25</v>
      </c>
      <c r="AH640" s="5"/>
      <c r="BA640"/>
      <c r="BB640" s="5"/>
      <c r="BE640" s="48"/>
      <c r="BI640" s="48"/>
      <c r="BM640" s="48"/>
      <c r="BQ640" s="48"/>
    </row>
    <row r="641" spans="1:69" x14ac:dyDescent="0.25">
      <c r="A641" s="59">
        <v>83.647300000000001</v>
      </c>
      <c r="B641" s="7">
        <v>6.7339608979999993E-2</v>
      </c>
      <c r="C641" s="36">
        <v>-9296.7000000000007</v>
      </c>
      <c r="D641" s="7">
        <f t="shared" si="296"/>
        <v>0.48912887822282308</v>
      </c>
      <c r="E641" s="7">
        <f t="shared" si="288"/>
        <v>-1544.672456608273</v>
      </c>
      <c r="F641" s="7">
        <f t="shared" si="289"/>
        <v>6539.4270768226024</v>
      </c>
      <c r="G641" s="7">
        <f t="shared" si="290"/>
        <v>6539.4270768226024</v>
      </c>
      <c r="H641" s="7">
        <f t="shared" si="291"/>
        <v>13369.537902940094</v>
      </c>
      <c r="I641" s="7">
        <f t="shared" si="292"/>
        <v>9.6484007046353213</v>
      </c>
      <c r="J641" s="7">
        <f t="shared" si="293"/>
        <v>9.6484007046353213</v>
      </c>
      <c r="K641" s="36">
        <v>10065</v>
      </c>
      <c r="L641" s="36">
        <v>131.31</v>
      </c>
      <c r="M641" s="7">
        <f t="shared" si="294"/>
        <v>38.717523996866767</v>
      </c>
      <c r="N641" s="7">
        <f t="shared" si="295"/>
        <v>649719.53073249897</v>
      </c>
      <c r="O641" s="7">
        <f t="shared" si="298"/>
        <v>0.25</v>
      </c>
      <c r="AH641" s="5"/>
      <c r="BA641"/>
      <c r="BB641" s="5"/>
      <c r="BE641" s="48"/>
      <c r="BI641" s="48"/>
      <c r="BM641" s="48"/>
      <c r="BQ641" s="48"/>
    </row>
    <row r="642" spans="1:69" x14ac:dyDescent="0.25">
      <c r="A642" s="59">
        <v>83.654300000000006</v>
      </c>
      <c r="B642" s="7">
        <v>6.7400937099999988E-2</v>
      </c>
      <c r="C642" s="36">
        <v>-9297</v>
      </c>
      <c r="D642" s="7">
        <f t="shared" si="296"/>
        <v>0.48884365895542942</v>
      </c>
      <c r="E642" s="7">
        <f t="shared" si="288"/>
        <v>-1544.9419790566394</v>
      </c>
      <c r="F642" s="7">
        <f t="shared" si="289"/>
        <v>6539.3965992709691</v>
      </c>
      <c r="G642" s="7">
        <f t="shared" si="290"/>
        <v>6539.3965992709691</v>
      </c>
      <c r="H642" s="7">
        <f t="shared" si="291"/>
        <v>13377.276107548329</v>
      </c>
      <c r="I642" s="7">
        <f t="shared" si="292"/>
        <v>9.6472446515347112</v>
      </c>
      <c r="J642" s="7">
        <f t="shared" si="293"/>
        <v>9.6472446515347112</v>
      </c>
      <c r="K642" s="36">
        <v>10057</v>
      </c>
      <c r="L642" s="36">
        <v>131.30000000000001</v>
      </c>
      <c r="M642" s="7">
        <f t="shared" si="294"/>
        <v>38.720349907689325</v>
      </c>
      <c r="N642" s="7">
        <f t="shared" si="295"/>
        <v>650233.32994640246</v>
      </c>
      <c r="O642" s="7">
        <f t="shared" si="298"/>
        <v>0.25</v>
      </c>
      <c r="AH642" s="5"/>
      <c r="BA642"/>
      <c r="BB642" s="5"/>
      <c r="BE642" s="48"/>
      <c r="BI642" s="48"/>
      <c r="BM642" s="48"/>
      <c r="BQ642" s="48"/>
    </row>
    <row r="643" spans="1:69" x14ac:dyDescent="0.25">
      <c r="A643" s="59">
        <v>83.660300000000007</v>
      </c>
      <c r="B643" s="7">
        <v>6.7454265899999991E-2</v>
      </c>
      <c r="C643" s="36">
        <v>-9297.2999999999993</v>
      </c>
      <c r="D643" s="7">
        <f t="shared" si="296"/>
        <v>0.48857622725479877</v>
      </c>
      <c r="E643" s="7">
        <f t="shared" si="288"/>
        <v>-1545.172995264988</v>
      </c>
      <c r="F643" s="7">
        <f t="shared" si="289"/>
        <v>6539.3276154793184</v>
      </c>
      <c r="G643" s="7">
        <f t="shared" si="290"/>
        <v>6539.3276154793184</v>
      </c>
      <c r="H643" s="7">
        <f t="shared" si="291"/>
        <v>13384.457226300892</v>
      </c>
      <c r="I643" s="7">
        <f t="shared" si="292"/>
        <v>9.647189939733039</v>
      </c>
      <c r="J643" s="7">
        <f t="shared" si="293"/>
        <v>9.647189939733039</v>
      </c>
      <c r="K643" s="36">
        <v>10049</v>
      </c>
      <c r="L643" s="36">
        <v>131.30000000000001</v>
      </c>
      <c r="M643" s="7">
        <f t="shared" si="294"/>
        <v>38.722772035371776</v>
      </c>
      <c r="N643" s="7">
        <f t="shared" si="295"/>
        <v>650744.11538255739</v>
      </c>
      <c r="O643" s="7">
        <f t="shared" si="298"/>
        <v>0.25</v>
      </c>
      <c r="AH643" s="5"/>
      <c r="BA643"/>
      <c r="BB643" s="5"/>
      <c r="BE643" s="48"/>
      <c r="BI643" s="48"/>
      <c r="BM643" s="48"/>
      <c r="BQ643" s="48"/>
    </row>
    <row r="644" spans="1:69" x14ac:dyDescent="0.25">
      <c r="A644" s="59">
        <v>83.666300000000007</v>
      </c>
      <c r="B644" s="7">
        <v>6.751559402E-2</v>
      </c>
      <c r="C644" s="36">
        <v>-9297.4</v>
      </c>
      <c r="D644" s="7">
        <f t="shared" si="296"/>
        <v>0.48829179788163679</v>
      </c>
      <c r="E644" s="7">
        <f t="shared" si="288"/>
        <v>-1545.4038290119095</v>
      </c>
      <c r="F644" s="7">
        <f t="shared" si="289"/>
        <v>6539.4584492262402</v>
      </c>
      <c r="G644" s="7">
        <f t="shared" si="290"/>
        <v>6539.4584492262402</v>
      </c>
      <c r="H644" s="7">
        <f t="shared" si="291"/>
        <v>13392.521597938907</v>
      </c>
      <c r="I644" s="7">
        <f t="shared" si="292"/>
        <v>9.6462991158546529</v>
      </c>
      <c r="J644" s="7">
        <f t="shared" si="293"/>
        <v>9.6462991158546529</v>
      </c>
      <c r="K644" s="36">
        <v>10041</v>
      </c>
      <c r="L644" s="36">
        <v>131.29</v>
      </c>
      <c r="M644" s="7">
        <f t="shared" si="294"/>
        <v>38.72519370583823</v>
      </c>
      <c r="N644" s="7">
        <f t="shared" si="295"/>
        <v>651275.61490152776</v>
      </c>
      <c r="O644" s="7">
        <f t="shared" si="298"/>
        <v>0.25</v>
      </c>
      <c r="AH644" s="5"/>
      <c r="BA644"/>
      <c r="BB644" s="5"/>
      <c r="BE644" s="48"/>
      <c r="BI644" s="48"/>
      <c r="BM644" s="48"/>
      <c r="BQ644" s="48"/>
    </row>
    <row r="645" spans="1:69" x14ac:dyDescent="0.25">
      <c r="A645" s="59">
        <v>83.672300000000007</v>
      </c>
      <c r="B645" s="7">
        <v>6.7568922820000002E-2</v>
      </c>
      <c r="C645" s="36">
        <v>-9297.7000000000007</v>
      </c>
      <c r="D645" s="7">
        <f t="shared" si="296"/>
        <v>0.4880074147616334</v>
      </c>
      <c r="E645" s="7">
        <f t="shared" si="288"/>
        <v>-1545.6348742494308</v>
      </c>
      <c r="F645" s="7">
        <f t="shared" si="289"/>
        <v>6539.3894944637605</v>
      </c>
      <c r="G645" s="7">
        <f t="shared" si="290"/>
        <v>6539.3894944637605</v>
      </c>
      <c r="H645" s="7">
        <f t="shared" si="291"/>
        <v>13400.184703459714</v>
      </c>
      <c r="I645" s="7">
        <f t="shared" si="292"/>
        <v>9.6462696411689723</v>
      </c>
      <c r="J645" s="7">
        <f t="shared" si="293"/>
        <v>9.6462696411689723</v>
      </c>
      <c r="K645" s="36">
        <v>10033</v>
      </c>
      <c r="L645" s="36">
        <v>131.28</v>
      </c>
      <c r="M645" s="7">
        <f t="shared" si="294"/>
        <v>38.727615756545227</v>
      </c>
      <c r="N645" s="7">
        <f t="shared" si="295"/>
        <v>651788.04888505535</v>
      </c>
      <c r="O645" s="7">
        <f t="shared" si="298"/>
        <v>0.25</v>
      </c>
      <c r="AH645" s="5"/>
      <c r="BA645"/>
      <c r="BB645" s="5"/>
      <c r="BE645" s="48"/>
      <c r="BI645" s="48"/>
      <c r="BM645" s="48"/>
      <c r="BQ645" s="48"/>
    </row>
    <row r="646" spans="1:69" x14ac:dyDescent="0.25">
      <c r="A646" s="59">
        <v>83.683300000000003</v>
      </c>
      <c r="B646" s="7">
        <v>6.7670247539999992E-2</v>
      </c>
      <c r="C646" s="36">
        <v>-9298.1</v>
      </c>
      <c r="D646" s="7">
        <f t="shared" si="296"/>
        <v>0.48752232511893828</v>
      </c>
      <c r="E646" s="7">
        <f t="shared" si="288"/>
        <v>-1546.0584073360142</v>
      </c>
      <c r="F646" s="7">
        <f t="shared" si="289"/>
        <v>6539.4130275503439</v>
      </c>
      <c r="G646" s="7">
        <f t="shared" si="290"/>
        <v>6539.4130275503439</v>
      </c>
      <c r="H646" s="7">
        <f t="shared" si="291"/>
        <v>13413.566293512727</v>
      </c>
      <c r="I646" s="7">
        <f t="shared" si="292"/>
        <v>9.6453196827041712</v>
      </c>
      <c r="J646" s="7">
        <f t="shared" si="293"/>
        <v>9.6453196827041712</v>
      </c>
      <c r="K646" s="36">
        <v>10019</v>
      </c>
      <c r="L646" s="36">
        <v>131.27000000000001</v>
      </c>
      <c r="M646" s="7">
        <f t="shared" si="294"/>
        <v>38.73205589694826</v>
      </c>
      <c r="N646" s="7">
        <f t="shared" si="295"/>
        <v>652701.17053102539</v>
      </c>
      <c r="O646" s="7">
        <f t="shared" si="298"/>
        <v>0.25</v>
      </c>
      <c r="AH646" s="5"/>
      <c r="BA646"/>
      <c r="BB646" s="5"/>
      <c r="BE646" s="48"/>
      <c r="BI646" s="48"/>
      <c r="BM646" s="48"/>
      <c r="BQ646" s="48"/>
    </row>
    <row r="647" spans="1:69" x14ac:dyDescent="0.25">
      <c r="A647" s="59">
        <v>83.689300000000003</v>
      </c>
      <c r="B647" s="7">
        <v>6.7724909560000005E-2</v>
      </c>
      <c r="C647" s="36">
        <v>-9298.4</v>
      </c>
      <c r="D647" s="7">
        <f t="shared" si="296"/>
        <v>0.48728804240503343</v>
      </c>
      <c r="E647" s="7">
        <f t="shared" si="288"/>
        <v>-1546.2894608678746</v>
      </c>
      <c r="F647" s="7">
        <f t="shared" si="289"/>
        <v>6539.3440810822049</v>
      </c>
      <c r="G647" s="7">
        <f t="shared" si="290"/>
        <v>6539.3440810822049</v>
      </c>
      <c r="H647" s="7">
        <f t="shared" si="291"/>
        <v>13419.873898006936</v>
      </c>
      <c r="I647" s="7">
        <f t="shared" si="292"/>
        <v>9.6441712746289259</v>
      </c>
      <c r="J647" s="7">
        <f t="shared" si="293"/>
        <v>9.6441712746289259</v>
      </c>
      <c r="K647" s="36">
        <v>10012</v>
      </c>
      <c r="L647" s="36">
        <v>131.27000000000001</v>
      </c>
      <c r="M647" s="7">
        <f t="shared" si="294"/>
        <v>38.734477769087349</v>
      </c>
      <c r="N647" s="7">
        <f t="shared" si="295"/>
        <v>653150.62735539395</v>
      </c>
      <c r="O647" s="7">
        <f t="shared" si="298"/>
        <v>0.25</v>
      </c>
      <c r="AH647" s="5"/>
      <c r="BA647"/>
      <c r="BB647" s="5"/>
      <c r="BE647" s="48"/>
      <c r="BI647" s="48"/>
      <c r="BM647" s="48"/>
      <c r="BQ647" s="48"/>
    </row>
    <row r="648" spans="1:69" x14ac:dyDescent="0.25">
      <c r="A648" s="59">
        <v>83.699299999999994</v>
      </c>
      <c r="B648" s="7">
        <v>6.7818234960000001E-2</v>
      </c>
      <c r="C648" s="36">
        <v>-9298.7000000000007</v>
      </c>
      <c r="D648" s="7">
        <f t="shared" si="296"/>
        <v>0.48683675899592199</v>
      </c>
      <c r="E648" s="7">
        <f t="shared" si="288"/>
        <v>-1546.6745276210902</v>
      </c>
      <c r="F648" s="7">
        <f t="shared" si="289"/>
        <v>6539.4291478354198</v>
      </c>
      <c r="G648" s="7">
        <f t="shared" si="290"/>
        <v>6539.4291478354198</v>
      </c>
      <c r="H648" s="7">
        <f t="shared" si="291"/>
        <v>13432.488461476669</v>
      </c>
      <c r="I648" s="7">
        <f t="shared" si="292"/>
        <v>9.643546695086437</v>
      </c>
      <c r="J648" s="7">
        <f t="shared" si="293"/>
        <v>9.643546695086437</v>
      </c>
      <c r="K648" s="36">
        <v>9999</v>
      </c>
      <c r="L648" s="36">
        <v>131.26</v>
      </c>
      <c r="M648" s="7">
        <f t="shared" si="294"/>
        <v>38.738514021124416</v>
      </c>
      <c r="N648" s="7">
        <f t="shared" si="295"/>
        <v>654008.31561510346</v>
      </c>
      <c r="O648" s="7">
        <f t="shared" si="298"/>
        <v>0.25</v>
      </c>
      <c r="AH648" s="5"/>
      <c r="BA648"/>
      <c r="BB648" s="5"/>
      <c r="BE648" s="48"/>
      <c r="BI648" s="48"/>
      <c r="BM648" s="48"/>
      <c r="BQ648" s="48"/>
    </row>
    <row r="649" spans="1:69" x14ac:dyDescent="0.25">
      <c r="A649" s="59">
        <v>83.704300000000003</v>
      </c>
      <c r="B649" s="7">
        <v>6.7870230539999993E-2</v>
      </c>
      <c r="C649" s="36">
        <v>-9298.9</v>
      </c>
      <c r="D649" s="7">
        <f t="shared" si="296"/>
        <v>0.48657633063824213</v>
      </c>
      <c r="E649" s="7">
        <f t="shared" si="288"/>
        <v>-1546.8669447864106</v>
      </c>
      <c r="F649" s="7">
        <f t="shared" si="289"/>
        <v>6539.4215650007409</v>
      </c>
      <c r="G649" s="7">
        <f t="shared" si="290"/>
        <v>6539.4215650007409</v>
      </c>
      <c r="H649" s="7">
        <f t="shared" si="291"/>
        <v>13439.662295991633</v>
      </c>
      <c r="I649" s="7">
        <f t="shared" si="292"/>
        <v>9.6431878035130527</v>
      </c>
      <c r="J649" s="7">
        <f t="shared" si="293"/>
        <v>9.6431878035130527</v>
      </c>
      <c r="K649" s="36">
        <v>9991.7000000000007</v>
      </c>
      <c r="L649" s="36">
        <v>131.25</v>
      </c>
      <c r="M649" s="7">
        <f t="shared" si="294"/>
        <v>38.740531827892305</v>
      </c>
      <c r="N649" s="7">
        <f t="shared" si="295"/>
        <v>654485.37936494697</v>
      </c>
      <c r="O649" s="7">
        <f t="shared" si="298"/>
        <v>0.25</v>
      </c>
      <c r="Q649" s="2"/>
      <c r="AH649" s="5"/>
      <c r="BA649"/>
      <c r="BB649" s="5"/>
      <c r="BE649" s="48"/>
      <c r="BI649" s="48"/>
      <c r="BM649" s="48"/>
      <c r="BQ649" s="48"/>
    </row>
    <row r="650" spans="1:69" x14ac:dyDescent="0.25">
      <c r="A650" s="59">
        <v>83.707300000000004</v>
      </c>
      <c r="B650" s="7">
        <v>6.7892895280000004E-2</v>
      </c>
      <c r="C650" s="36">
        <v>-9299.1</v>
      </c>
      <c r="D650" s="7">
        <f t="shared" si="296"/>
        <v>0.48647569611666358</v>
      </c>
      <c r="E650" s="7">
        <f t="shared" si="288"/>
        <v>-1546.9826100492646</v>
      </c>
      <c r="F650" s="7">
        <f t="shared" si="289"/>
        <v>6539.3372302635944</v>
      </c>
      <c r="G650" s="7">
        <f t="shared" si="290"/>
        <v>6539.3372302635944</v>
      </c>
      <c r="H650" s="7">
        <f t="shared" si="291"/>
        <v>13442.269125599589</v>
      </c>
      <c r="I650" s="7">
        <f t="shared" si="292"/>
        <v>9.6427395147313941</v>
      </c>
      <c r="J650" s="7">
        <f t="shared" si="293"/>
        <v>9.6427395147313941</v>
      </c>
      <c r="K650" s="36">
        <v>9988.7000000000007</v>
      </c>
      <c r="L650" s="36">
        <v>131.25</v>
      </c>
      <c r="M650" s="7">
        <f t="shared" si="294"/>
        <v>38.74174294619705</v>
      </c>
      <c r="N650" s="7">
        <f t="shared" si="295"/>
        <v>654673.50408597651</v>
      </c>
      <c r="O650" s="7">
        <f t="shared" si="298"/>
        <v>0.25</v>
      </c>
      <c r="Q650" s="2"/>
      <c r="AH650" s="5"/>
      <c r="BA650"/>
      <c r="BB650" s="5"/>
      <c r="BE650" s="48"/>
      <c r="BI650" s="48"/>
      <c r="BM650" s="48"/>
      <c r="BQ650" s="48"/>
    </row>
    <row r="651" spans="1:69" x14ac:dyDescent="0.25">
      <c r="A651" s="59">
        <v>83.709299999999999</v>
      </c>
      <c r="B651" s="7">
        <v>6.7918226459999995E-2</v>
      </c>
      <c r="C651" s="36">
        <v>-9299</v>
      </c>
      <c r="D651" s="7">
        <f t="shared" si="296"/>
        <v>0.48635605297893786</v>
      </c>
      <c r="E651" s="7">
        <f t="shared" si="288"/>
        <v>-1547.0594705247918</v>
      </c>
      <c r="F651" s="7">
        <f t="shared" si="289"/>
        <v>6539.5140907391215</v>
      </c>
      <c r="G651" s="7">
        <f t="shared" si="290"/>
        <v>6539.5140907391215</v>
      </c>
      <c r="H651" s="7">
        <f t="shared" si="291"/>
        <v>13445.939555361763</v>
      </c>
      <c r="I651" s="7">
        <f t="shared" si="292"/>
        <v>9.6428791623870911</v>
      </c>
      <c r="J651" s="7">
        <f t="shared" si="293"/>
        <v>9.6428791623870911</v>
      </c>
      <c r="K651" s="36">
        <v>9985.1</v>
      </c>
      <c r="L651" s="36">
        <v>131.25</v>
      </c>
      <c r="M651" s="7">
        <f t="shared" si="294"/>
        <v>38.742549817594949</v>
      </c>
      <c r="N651" s="7">
        <f t="shared" si="295"/>
        <v>654927.25067742146</v>
      </c>
      <c r="O651" s="7">
        <f t="shared" si="298"/>
        <v>0.25</v>
      </c>
      <c r="Q651" s="2"/>
      <c r="AH651" s="5"/>
      <c r="BA651"/>
      <c r="BB651" s="5"/>
      <c r="BE651" s="48"/>
      <c r="BI651" s="48"/>
      <c r="BM651" s="48"/>
      <c r="BQ651" s="48"/>
    </row>
    <row r="652" spans="1:69" x14ac:dyDescent="0.25">
      <c r="A652" s="59">
        <v>83.711299999999994</v>
      </c>
      <c r="B652" s="7">
        <v>6.7935558319999992E-2</v>
      </c>
      <c r="C652" s="36">
        <v>-9299.1</v>
      </c>
      <c r="D652" s="7">
        <f t="shared" si="296"/>
        <v>0.48627912166087145</v>
      </c>
      <c r="E652" s="7">
        <f t="shared" si="288"/>
        <v>-1547.1365296075842</v>
      </c>
      <c r="F652" s="7">
        <f t="shared" si="289"/>
        <v>6539.4911498219135</v>
      </c>
      <c r="G652" s="7">
        <f t="shared" si="290"/>
        <v>6539.4911498219135</v>
      </c>
      <c r="H652" s="7">
        <f t="shared" si="291"/>
        <v>13448.019580784143</v>
      </c>
      <c r="I652" s="7">
        <f t="shared" si="292"/>
        <v>9.6426063410078697</v>
      </c>
      <c r="J652" s="7">
        <f t="shared" si="293"/>
        <v>9.6426063410078697</v>
      </c>
      <c r="K652" s="36">
        <v>9982.7999999999993</v>
      </c>
      <c r="L652" s="36">
        <v>131.25</v>
      </c>
      <c r="M652" s="7">
        <f t="shared" si="294"/>
        <v>38.743357103834228</v>
      </c>
      <c r="N652" s="7">
        <f t="shared" si="295"/>
        <v>655075.84543634194</v>
      </c>
      <c r="O652" s="7">
        <f t="shared" si="298"/>
        <v>0.25</v>
      </c>
      <c r="Q652" s="23"/>
      <c r="AH652" s="5"/>
      <c r="BA652"/>
      <c r="BB652" s="5"/>
      <c r="BE652" s="48"/>
      <c r="BI652" s="48"/>
      <c r="BM652" s="48"/>
      <c r="BQ652" s="48"/>
    </row>
    <row r="653" spans="1:69" x14ac:dyDescent="0.25">
      <c r="A653" s="59">
        <v>83.717299999999994</v>
      </c>
      <c r="B653" s="7">
        <v>6.7994219999999994E-2</v>
      </c>
      <c r="C653" s="36">
        <v>-9299.4</v>
      </c>
      <c r="D653" s="7">
        <f t="shared" si="296"/>
        <v>0.48599182410387293</v>
      </c>
      <c r="E653" s="7">
        <f t="shared" si="288"/>
        <v>-1547.3675523669078</v>
      </c>
      <c r="F653" s="7">
        <f t="shared" si="289"/>
        <v>6539.4221725812386</v>
      </c>
      <c r="G653" s="7">
        <f t="shared" si="290"/>
        <v>6539.4221725812386</v>
      </c>
      <c r="H653" s="7">
        <f t="shared" si="291"/>
        <v>13455.82754327065</v>
      </c>
      <c r="I653" s="7">
        <f t="shared" si="292"/>
        <v>9.6420090928833027</v>
      </c>
      <c r="J653" s="7">
        <f t="shared" si="293"/>
        <v>9.6420090928833027</v>
      </c>
      <c r="K653" s="36">
        <v>9974.7000000000007</v>
      </c>
      <c r="L653" s="36">
        <v>131.24</v>
      </c>
      <c r="M653" s="7">
        <f t="shared" si="294"/>
        <v>38.745778587819231</v>
      </c>
      <c r="N653" s="7">
        <f t="shared" si="295"/>
        <v>655600.88750350766</v>
      </c>
      <c r="O653" s="7">
        <f t="shared" si="298"/>
        <v>0.25</v>
      </c>
      <c r="Q653" s="23"/>
      <c r="AH653" s="5"/>
      <c r="BA653"/>
      <c r="BB653" s="5"/>
      <c r="BE653" s="48"/>
      <c r="BI653" s="48"/>
      <c r="BM653" s="48"/>
      <c r="BQ653" s="48"/>
    </row>
    <row r="654" spans="1:69" x14ac:dyDescent="0.25">
      <c r="A654" s="59">
        <v>83.719300000000004</v>
      </c>
      <c r="B654" s="7">
        <v>6.8011551859999991E-2</v>
      </c>
      <c r="C654" s="36">
        <v>-9299.4</v>
      </c>
      <c r="D654" s="7">
        <f t="shared" si="296"/>
        <v>0.48591163044559327</v>
      </c>
      <c r="E654" s="7">
        <f t="shared" si="288"/>
        <v>-1547.4446178999819</v>
      </c>
      <c r="F654" s="7">
        <f t="shared" si="289"/>
        <v>6539.4992381143129</v>
      </c>
      <c r="G654" s="7">
        <f t="shared" si="290"/>
        <v>6539.4992381143129</v>
      </c>
      <c r="H654" s="7">
        <f t="shared" si="291"/>
        <v>13458.206859789354</v>
      </c>
      <c r="I654" s="7">
        <f t="shared" si="292"/>
        <v>9.6419854979967603</v>
      </c>
      <c r="J654" s="7">
        <f t="shared" si="293"/>
        <v>9.6419854979967603</v>
      </c>
      <c r="K654" s="36">
        <v>9972.2999999999993</v>
      </c>
      <c r="L654" s="36">
        <v>131.24</v>
      </c>
      <c r="M654" s="7">
        <f t="shared" si="294"/>
        <v>38.746585857097216</v>
      </c>
      <c r="N654" s="7">
        <f t="shared" si="295"/>
        <v>655766.39673037454</v>
      </c>
      <c r="O654" s="7">
        <f t="shared" si="298"/>
        <v>0.25</v>
      </c>
      <c r="Q654" s="23"/>
      <c r="AH654" s="5"/>
      <c r="BA654"/>
      <c r="BB654" s="5"/>
      <c r="BE654" s="48"/>
      <c r="BI654" s="48"/>
      <c r="BM654" s="48"/>
      <c r="BQ654" s="48"/>
    </row>
    <row r="655" spans="1:69" x14ac:dyDescent="0.25">
      <c r="A655" s="59">
        <v>83.723299999999995</v>
      </c>
      <c r="B655" s="7">
        <v>6.8048882020000007E-2</v>
      </c>
      <c r="C655" s="36">
        <v>-9299.6</v>
      </c>
      <c r="D655" s="7">
        <f t="shared" si="296"/>
        <v>0.48574141118937159</v>
      </c>
      <c r="E655" s="7">
        <f t="shared" si="288"/>
        <v>-1547.598688137233</v>
      </c>
      <c r="F655" s="7">
        <f t="shared" si="289"/>
        <v>6539.4533083515626</v>
      </c>
      <c r="G655" s="7">
        <f t="shared" si="290"/>
        <v>6539.4533083515626</v>
      </c>
      <c r="H655" s="7">
        <f t="shared" si="291"/>
        <v>13462.828487979348</v>
      </c>
      <c r="I655" s="7">
        <f t="shared" si="292"/>
        <v>9.6415592821198768</v>
      </c>
      <c r="J655" s="7">
        <f t="shared" si="293"/>
        <v>9.6415592821198768</v>
      </c>
      <c r="K655" s="36">
        <v>9967.2000000000007</v>
      </c>
      <c r="L655" s="36">
        <v>131.24</v>
      </c>
      <c r="M655" s="7">
        <f t="shared" si="294"/>
        <v>38.748200243215493</v>
      </c>
      <c r="N655" s="7">
        <f t="shared" si="295"/>
        <v>656097.33007781138</v>
      </c>
      <c r="O655" s="7">
        <f t="shared" si="298"/>
        <v>0.25</v>
      </c>
      <c r="AH655" s="5"/>
      <c r="BA655"/>
      <c r="BB655" s="5"/>
      <c r="BE655" s="48"/>
      <c r="BI655" s="48"/>
      <c r="BM655" s="48"/>
      <c r="BQ655" s="48"/>
    </row>
    <row r="656" spans="1:69" x14ac:dyDescent="0.25">
      <c r="A656" s="59">
        <v>83.729299999999995</v>
      </c>
      <c r="B656" s="7">
        <v>6.8099544380000002E-2</v>
      </c>
      <c r="C656" s="36">
        <v>-9299.9</v>
      </c>
      <c r="D656" s="7">
        <f t="shared" si="296"/>
        <v>0.48549688684547831</v>
      </c>
      <c r="E656" s="7">
        <f t="shared" ref="E656:E674" si="299">Props(A656,B656,12,$B$7:$B$36)</f>
        <v>-1547.8299369220874</v>
      </c>
      <c r="F656" s="7">
        <f t="shared" ref="F656:F674" si="300">(C656-E656)+($B$47-A656*$B$46)</f>
        <v>6539.3845571364182</v>
      </c>
      <c r="G656" s="7">
        <f t="shared" ref="G656:G674" si="301">ABS(F656)</f>
        <v>6539.3845571364182</v>
      </c>
      <c r="H656" s="7">
        <f t="shared" ref="H656:H674" si="302">F656/D656</f>
        <v>13469.467537940656</v>
      </c>
      <c r="I656" s="7">
        <f t="shared" ref="I656:I674" si="303">(F656/K656)/B656</f>
        <v>9.640862557119199</v>
      </c>
      <c r="J656" s="7">
        <f t="shared" ref="J656:J674" si="304">ABS(I656)</f>
        <v>9.640862557119199</v>
      </c>
      <c r="K656" s="36">
        <v>9960.4</v>
      </c>
      <c r="L656" s="36">
        <v>131.22999999999999</v>
      </c>
      <c r="M656" s="7">
        <f t="shared" ref="M656:M674" si="305">Props(A656,B656,9,$B$7:$B$36)</f>
        <v>38.750622070136217</v>
      </c>
      <c r="N656" s="7">
        <f t="shared" si="295"/>
        <v>656538.34757001919</v>
      </c>
      <c r="O656" s="7">
        <f t="shared" si="298"/>
        <v>0.25</v>
      </c>
      <c r="AH656" s="5"/>
      <c r="BA656"/>
      <c r="BB656" s="5"/>
      <c r="BE656" s="48"/>
      <c r="BI656" s="48"/>
      <c r="BM656" s="48"/>
      <c r="BQ656" s="48"/>
    </row>
    <row r="657" spans="1:69" x14ac:dyDescent="0.25">
      <c r="A657" s="59">
        <v>83.7333</v>
      </c>
      <c r="B657" s="7">
        <v>6.8135541320000007E-2</v>
      </c>
      <c r="C657" s="36">
        <v>-9300</v>
      </c>
      <c r="D657" s="7">
        <f t="shared" si="296"/>
        <v>0.48533328662331915</v>
      </c>
      <c r="E657" s="7">
        <f t="shared" si="299"/>
        <v>-1547.9840561188287</v>
      </c>
      <c r="F657" s="7">
        <f t="shared" si="300"/>
        <v>6539.4386763331586</v>
      </c>
      <c r="G657" s="7">
        <f t="shared" si="301"/>
        <v>6539.4386763331586</v>
      </c>
      <c r="H657" s="7">
        <f t="shared" si="302"/>
        <v>13474.119448577203</v>
      </c>
      <c r="I657" s="7">
        <f t="shared" si="303"/>
        <v>9.6405915727092548</v>
      </c>
      <c r="J657" s="7">
        <f t="shared" si="304"/>
        <v>9.6405915727092548</v>
      </c>
      <c r="K657" s="36">
        <v>9955.5</v>
      </c>
      <c r="L657" s="36">
        <v>131.22999999999999</v>
      </c>
      <c r="M657" s="7">
        <f t="shared" si="305"/>
        <v>38.752236483818642</v>
      </c>
      <c r="N657" s="7">
        <f t="shared" ref="N657:N674" si="306">1000000*F657/K657</f>
        <v>656866.92545157531</v>
      </c>
      <c r="O657" s="7">
        <f t="shared" si="298"/>
        <v>0.25</v>
      </c>
      <c r="AH657" s="5"/>
      <c r="BA657"/>
      <c r="BB657" s="5"/>
      <c r="BE657" s="48"/>
      <c r="BI657" s="48"/>
      <c r="BM657" s="48"/>
      <c r="BQ657" s="48"/>
    </row>
    <row r="658" spans="1:69" x14ac:dyDescent="0.25">
      <c r="A658" s="59">
        <v>83.7423</v>
      </c>
      <c r="B658" s="7">
        <v>6.822086740000001E-2</v>
      </c>
      <c r="C658" s="36">
        <v>-9300.4</v>
      </c>
      <c r="D658" s="7">
        <f t="shared" si="296"/>
        <v>0.48492924829641632</v>
      </c>
      <c r="E658" s="7">
        <f t="shared" si="299"/>
        <v>-1548.3307411812843</v>
      </c>
      <c r="F658" s="7">
        <f t="shared" si="300"/>
        <v>6539.3853613956144</v>
      </c>
      <c r="G658" s="7">
        <f t="shared" si="301"/>
        <v>6539.3853613956144</v>
      </c>
      <c r="H658" s="7">
        <f t="shared" si="302"/>
        <v>13485.236009931021</v>
      </c>
      <c r="I658" s="7">
        <f t="shared" si="303"/>
        <v>9.6396872880581093</v>
      </c>
      <c r="J658" s="7">
        <f t="shared" si="304"/>
        <v>9.6396872880581093</v>
      </c>
      <c r="K658" s="36">
        <v>9943.9</v>
      </c>
      <c r="L658" s="36">
        <v>131.22</v>
      </c>
      <c r="M658" s="7">
        <f t="shared" si="305"/>
        <v>38.755868625644069</v>
      </c>
      <c r="N658" s="7">
        <f t="shared" si="306"/>
        <v>657627.82825607806</v>
      </c>
      <c r="O658" s="7">
        <f t="shared" si="298"/>
        <v>0.25</v>
      </c>
      <c r="AH658" s="5"/>
      <c r="BA658"/>
      <c r="BB658" s="5"/>
      <c r="BE658" s="48"/>
      <c r="BI658" s="48"/>
      <c r="BM658" s="48"/>
      <c r="BQ658" s="48"/>
    </row>
    <row r="659" spans="1:69" x14ac:dyDescent="0.25">
      <c r="A659" s="59">
        <v>83.743300000000005</v>
      </c>
      <c r="B659" s="7">
        <v>6.823553282E-2</v>
      </c>
      <c r="C659" s="36">
        <v>-9300.2999999999993</v>
      </c>
      <c r="D659" s="7">
        <f t="shared" si="296"/>
        <v>0.48485965874500053</v>
      </c>
      <c r="E659" s="7">
        <f t="shared" si="299"/>
        <v>-1548.3691360677776</v>
      </c>
      <c r="F659" s="7">
        <f t="shared" si="300"/>
        <v>6539.5237562821085</v>
      </c>
      <c r="G659" s="7">
        <f t="shared" si="301"/>
        <v>6539.5237562821085</v>
      </c>
      <c r="H659" s="7">
        <f t="shared" si="302"/>
        <v>13487.456913220745</v>
      </c>
      <c r="I659" s="7">
        <f t="shared" si="303"/>
        <v>9.6398552466665297</v>
      </c>
      <c r="J659" s="7">
        <f t="shared" si="304"/>
        <v>9.6398552466665297</v>
      </c>
      <c r="K659" s="36">
        <v>9941.7999999999993</v>
      </c>
      <c r="L659" s="36">
        <v>131.22</v>
      </c>
      <c r="M659" s="7">
        <f t="shared" si="305"/>
        <v>38.756271919850555</v>
      </c>
      <c r="N659" s="7">
        <f t="shared" si="306"/>
        <v>657780.6590639631</v>
      </c>
      <c r="O659" s="7">
        <f t="shared" si="298"/>
        <v>0.25</v>
      </c>
      <c r="AH659" s="5"/>
      <c r="BA659"/>
      <c r="BB659" s="5"/>
      <c r="BE659" s="48"/>
      <c r="BI659" s="48"/>
      <c r="BM659" s="48"/>
      <c r="BQ659" s="48"/>
    </row>
    <row r="660" spans="1:69" x14ac:dyDescent="0.25">
      <c r="A660" s="59">
        <v>83.7453</v>
      </c>
      <c r="B660" s="7">
        <v>6.8251531460000001E-2</v>
      </c>
      <c r="C660" s="36">
        <v>-9300.5</v>
      </c>
      <c r="D660" s="7">
        <f t="shared" si="296"/>
        <v>0.48478609979560283</v>
      </c>
      <c r="E660" s="7">
        <f t="shared" si="299"/>
        <v>-1548.4462553989822</v>
      </c>
      <c r="F660" s="7">
        <f t="shared" si="300"/>
        <v>6539.4008756133126</v>
      </c>
      <c r="G660" s="7">
        <f t="shared" si="301"/>
        <v>6539.4008756133126</v>
      </c>
      <c r="H660" s="7">
        <f t="shared" si="302"/>
        <v>13489.249956569458</v>
      </c>
      <c r="I660" s="7">
        <f t="shared" si="303"/>
        <v>9.6395476169946406</v>
      </c>
      <c r="J660" s="7">
        <f t="shared" si="304"/>
        <v>9.6395476169946406</v>
      </c>
      <c r="K660" s="36">
        <v>9939.6</v>
      </c>
      <c r="L660" s="36">
        <v>131.22</v>
      </c>
      <c r="M660" s="7">
        <f t="shared" si="305"/>
        <v>38.757079204068582</v>
      </c>
      <c r="N660" s="7">
        <f t="shared" si="306"/>
        <v>657913.88744147774</v>
      </c>
      <c r="O660" s="7">
        <f t="shared" si="298"/>
        <v>0.25</v>
      </c>
      <c r="AH660" s="5"/>
      <c r="BA660"/>
      <c r="BB660" s="5"/>
      <c r="BE660" s="48"/>
      <c r="BI660" s="48"/>
      <c r="BM660" s="48"/>
      <c r="BQ660" s="48"/>
    </row>
    <row r="661" spans="1:69" x14ac:dyDescent="0.25">
      <c r="A661" s="59">
        <v>83.7453</v>
      </c>
      <c r="B661" s="7">
        <v>6.8255531120000004E-2</v>
      </c>
      <c r="C661" s="36">
        <v>-9300.4</v>
      </c>
      <c r="D661" s="7">
        <f t="shared" si="296"/>
        <v>0.48476641740950405</v>
      </c>
      <c r="E661" s="7">
        <f t="shared" si="299"/>
        <v>-1548.4461568937941</v>
      </c>
      <c r="F661" s="7">
        <f t="shared" si="300"/>
        <v>6539.5007771081246</v>
      </c>
      <c r="G661" s="7">
        <f t="shared" si="301"/>
        <v>6539.5007771081246</v>
      </c>
      <c r="H661" s="7">
        <f t="shared" si="302"/>
        <v>13490.003726029383</v>
      </c>
      <c r="I661" s="7">
        <f t="shared" si="303"/>
        <v>9.6397119063614518</v>
      </c>
      <c r="J661" s="7">
        <f t="shared" si="304"/>
        <v>9.6397119063614518</v>
      </c>
      <c r="K661" s="36">
        <v>9939</v>
      </c>
      <c r="L661" s="36">
        <v>131.22</v>
      </c>
      <c r="M661" s="7">
        <f t="shared" si="305"/>
        <v>38.757078994366907</v>
      </c>
      <c r="N661" s="7">
        <f t="shared" si="306"/>
        <v>657963.65601248865</v>
      </c>
      <c r="O661" s="7">
        <f t="shared" si="298"/>
        <v>0.25</v>
      </c>
      <c r="AH661" s="5"/>
      <c r="BA661"/>
      <c r="BB661" s="5"/>
      <c r="BE661" s="48"/>
      <c r="BI661" s="48"/>
      <c r="BM661" s="48"/>
      <c r="BQ661" s="48"/>
    </row>
    <row r="662" spans="1:69" x14ac:dyDescent="0.25">
      <c r="A662" s="59">
        <v>83.746300000000005</v>
      </c>
      <c r="B662" s="7">
        <v>6.8262197219999987E-2</v>
      </c>
      <c r="C662" s="36">
        <v>-9300.5</v>
      </c>
      <c r="D662" s="7">
        <f t="shared" si="296"/>
        <v>0.48472231470397764</v>
      </c>
      <c r="E662" s="7">
        <f t="shared" si="299"/>
        <v>-1548.4847499991545</v>
      </c>
      <c r="F662" s="7">
        <f t="shared" si="300"/>
        <v>6539.4393702134848</v>
      </c>
      <c r="G662" s="7">
        <f t="shared" si="301"/>
        <v>6539.4393702134848</v>
      </c>
      <c r="H662" s="7">
        <f t="shared" si="302"/>
        <v>13491.104436170126</v>
      </c>
      <c r="I662" s="7">
        <f t="shared" si="303"/>
        <v>9.6394559265276509</v>
      </c>
      <c r="J662" s="7">
        <f t="shared" si="304"/>
        <v>9.6394559265276509</v>
      </c>
      <c r="K662" s="36">
        <v>9938.2000000000007</v>
      </c>
      <c r="L662" s="36">
        <v>131.21</v>
      </c>
      <c r="M662" s="7">
        <f t="shared" si="305"/>
        <v>38.757482704794867</v>
      </c>
      <c r="N662" s="7">
        <f t="shared" si="306"/>
        <v>658010.44155012828</v>
      </c>
      <c r="O662" s="7">
        <f t="shared" si="298"/>
        <v>0.25</v>
      </c>
      <c r="AH662" s="5"/>
      <c r="BA662"/>
      <c r="BB662" s="5"/>
      <c r="BE662" s="48"/>
      <c r="BI662" s="48"/>
      <c r="BM662" s="48"/>
      <c r="BQ662" s="48"/>
    </row>
    <row r="663" spans="1:69" x14ac:dyDescent="0.25">
      <c r="A663" s="59">
        <v>83.7483</v>
      </c>
      <c r="B663" s="7">
        <v>6.8279529079999998E-2</v>
      </c>
      <c r="C663" s="36">
        <v>-9300.6</v>
      </c>
      <c r="D663" s="7">
        <f t="shared" si="296"/>
        <v>0.48464220091367283</v>
      </c>
      <c r="E663" s="7">
        <f t="shared" si="299"/>
        <v>-1548.561838914143</v>
      </c>
      <c r="F663" s="7">
        <f t="shared" si="300"/>
        <v>6539.4164591284725</v>
      </c>
      <c r="G663" s="7">
        <f t="shared" si="301"/>
        <v>6539.4164591284725</v>
      </c>
      <c r="H663" s="7">
        <f t="shared" si="302"/>
        <v>13493.28730927687</v>
      </c>
      <c r="I663" s="7">
        <f t="shared" si="303"/>
        <v>9.6393031326569361</v>
      </c>
      <c r="J663" s="7">
        <f t="shared" si="304"/>
        <v>9.6393031326569361</v>
      </c>
      <c r="K663" s="36">
        <v>9935.7999999999993</v>
      </c>
      <c r="L663" s="36">
        <v>131.21</v>
      </c>
      <c r="M663" s="7">
        <f t="shared" si="305"/>
        <v>38.758289912788165</v>
      </c>
      <c r="N663" s="7">
        <f t="shared" si="306"/>
        <v>658167.07855718443</v>
      </c>
      <c r="O663" s="7">
        <f t="shared" si="298"/>
        <v>0.25</v>
      </c>
      <c r="AH663" s="5"/>
      <c r="BA663"/>
      <c r="BB663" s="5"/>
      <c r="BE663" s="48"/>
      <c r="BI663" s="48"/>
      <c r="BM663" s="48"/>
      <c r="BQ663" s="48"/>
    </row>
    <row r="664" spans="1:69" x14ac:dyDescent="0.25">
      <c r="A664" s="59">
        <v>83.7483</v>
      </c>
      <c r="B664" s="7">
        <v>6.8282195519999991E-2</v>
      </c>
      <c r="C664" s="36">
        <v>-9300.6</v>
      </c>
      <c r="D664" s="7">
        <f t="shared" si="296"/>
        <v>0.48462908040181646</v>
      </c>
      <c r="E664" s="7">
        <f t="shared" si="299"/>
        <v>-1548.5617732435981</v>
      </c>
      <c r="F664" s="7">
        <f t="shared" si="300"/>
        <v>6539.4163934579283</v>
      </c>
      <c r="G664" s="7">
        <f t="shared" si="301"/>
        <v>6539.4163934579283</v>
      </c>
      <c r="H664" s="7">
        <f t="shared" si="302"/>
        <v>13493.652481679301</v>
      </c>
      <c r="I664" s="7">
        <f t="shared" si="303"/>
        <v>9.6393146821700864</v>
      </c>
      <c r="J664" s="7">
        <f t="shared" si="304"/>
        <v>9.6393146821700864</v>
      </c>
      <c r="K664" s="36">
        <v>9935.4</v>
      </c>
      <c r="L664" s="36">
        <v>131.21</v>
      </c>
      <c r="M664" s="7">
        <f t="shared" si="305"/>
        <v>38.75828977297855</v>
      </c>
      <c r="N664" s="7">
        <f t="shared" si="306"/>
        <v>658193.56980674446</v>
      </c>
      <c r="O664" s="7">
        <f t="shared" si="298"/>
        <v>0.25</v>
      </c>
      <c r="AH664" s="5"/>
      <c r="BA664"/>
      <c r="BB664" s="5"/>
      <c r="BE664" s="48"/>
      <c r="BI664" s="48"/>
      <c r="BM664" s="48"/>
      <c r="BQ664" s="48"/>
    </row>
    <row r="665" spans="1:69" x14ac:dyDescent="0.25">
      <c r="A665" s="59">
        <v>83.751300000000001</v>
      </c>
      <c r="B665" s="7">
        <v>6.8308859920000006E-2</v>
      </c>
      <c r="C665" s="36">
        <v>-9300.7000000000007</v>
      </c>
      <c r="D665" s="7">
        <f t="shared" si="296"/>
        <v>0.48450892214089009</v>
      </c>
      <c r="E665" s="7">
        <f t="shared" si="299"/>
        <v>-1548.6773932215426</v>
      </c>
      <c r="F665" s="7">
        <f t="shared" si="300"/>
        <v>6539.4320134358722</v>
      </c>
      <c r="G665" s="7">
        <f t="shared" si="301"/>
        <v>6539.4320134358722</v>
      </c>
      <c r="H665" s="7">
        <f t="shared" si="302"/>
        <v>13497.031147621001</v>
      </c>
      <c r="I665" s="7">
        <f t="shared" si="303"/>
        <v>9.6390676126113348</v>
      </c>
      <c r="J665" s="7">
        <f t="shared" si="304"/>
        <v>9.6390676126113348</v>
      </c>
      <c r="K665" s="36">
        <v>9931.7999999999993</v>
      </c>
      <c r="L665" s="36">
        <v>131.21</v>
      </c>
      <c r="M665" s="7">
        <f t="shared" si="305"/>
        <v>38.759500542105698</v>
      </c>
      <c r="N665" s="7">
        <f t="shared" si="306"/>
        <v>658433.71930927655</v>
      </c>
      <c r="O665" s="7">
        <f t="shared" si="298"/>
        <v>0.25</v>
      </c>
      <c r="AH665" s="5"/>
      <c r="BA665"/>
      <c r="BB665" s="5"/>
      <c r="BE665" s="48"/>
      <c r="BI665" s="48"/>
      <c r="BM665" s="48"/>
      <c r="BQ665" s="48"/>
    </row>
    <row r="666" spans="1:69" x14ac:dyDescent="0.25">
      <c r="A666" s="59">
        <v>83.752300000000005</v>
      </c>
      <c r="B666" s="7">
        <v>6.8319525680000007E-2</v>
      </c>
      <c r="C666" s="36">
        <v>-9300.7000000000007</v>
      </c>
      <c r="D666" s="7">
        <f t="shared" si="296"/>
        <v>0.48446231313586552</v>
      </c>
      <c r="E666" s="7">
        <f t="shared" si="299"/>
        <v>-1548.7158902397036</v>
      </c>
      <c r="F666" s="7">
        <f t="shared" si="300"/>
        <v>6539.4705104540335</v>
      </c>
      <c r="G666" s="7">
        <f t="shared" si="301"/>
        <v>6539.4705104540335</v>
      </c>
      <c r="H666" s="7">
        <f t="shared" si="302"/>
        <v>13498.409129339365</v>
      </c>
      <c r="I666" s="7">
        <f t="shared" si="303"/>
        <v>9.6389782603655778</v>
      </c>
      <c r="J666" s="7">
        <f t="shared" si="304"/>
        <v>9.6389782603655778</v>
      </c>
      <c r="K666" s="36">
        <v>9930.4</v>
      </c>
      <c r="L666" s="36">
        <v>131.21</v>
      </c>
      <c r="M666" s="7">
        <f t="shared" si="305"/>
        <v>38.759904036493907</v>
      </c>
      <c r="N666" s="7">
        <f t="shared" si="306"/>
        <v>658530.422788008</v>
      </c>
      <c r="O666" s="7">
        <f t="shared" si="298"/>
        <v>0.25</v>
      </c>
      <c r="AH666" s="5"/>
      <c r="BA666"/>
      <c r="BB666" s="5"/>
      <c r="BE666" s="48"/>
      <c r="BI666" s="48"/>
      <c r="BM666" s="48"/>
      <c r="BQ666" s="48"/>
    </row>
    <row r="667" spans="1:69" x14ac:dyDescent="0.25">
      <c r="A667" s="59">
        <v>83.753299999999996</v>
      </c>
      <c r="B667" s="7">
        <v>6.8328858219999997E-2</v>
      </c>
      <c r="C667" s="36">
        <v>-9300.7000000000007</v>
      </c>
      <c r="D667" s="7">
        <f t="shared" si="296"/>
        <v>0.48441898550751405</v>
      </c>
      <c r="E667" s="7">
        <f t="shared" si="299"/>
        <v>-1548.7544204964222</v>
      </c>
      <c r="F667" s="7">
        <f t="shared" si="300"/>
        <v>6539.5090407107518</v>
      </c>
      <c r="G667" s="7">
        <f t="shared" si="301"/>
        <v>6539.5090407107518</v>
      </c>
      <c r="H667" s="7">
        <f t="shared" si="302"/>
        <v>13499.695999444502</v>
      </c>
      <c r="I667" s="7">
        <f t="shared" si="303"/>
        <v>9.6389803772617562</v>
      </c>
      <c r="J667" s="7">
        <f t="shared" si="304"/>
        <v>9.6389803772617562</v>
      </c>
      <c r="K667" s="36">
        <v>9929.1</v>
      </c>
      <c r="L667" s="36">
        <v>131.21</v>
      </c>
      <c r="M667" s="7">
        <f t="shared" si="305"/>
        <v>38.760307599737104</v>
      </c>
      <c r="N667" s="7">
        <f t="shared" si="306"/>
        <v>658620.52358328062</v>
      </c>
      <c r="O667" s="7">
        <f t="shared" si="298"/>
        <v>0.25</v>
      </c>
      <c r="AH667" s="5"/>
      <c r="BA667"/>
      <c r="BB667" s="5"/>
      <c r="BE667" s="48"/>
      <c r="BI667" s="48"/>
      <c r="BM667" s="48"/>
      <c r="BQ667" s="48"/>
    </row>
    <row r="668" spans="1:69" x14ac:dyDescent="0.25">
      <c r="A668" s="59">
        <v>83.754300000000001</v>
      </c>
      <c r="B668" s="7">
        <v>6.8331524660000004E-2</v>
      </c>
      <c r="C668" s="36">
        <v>-9300.9</v>
      </c>
      <c r="D668" s="7">
        <f t="shared" si="296"/>
        <v>0.48440845325229526</v>
      </c>
      <c r="E668" s="7">
        <f t="shared" si="299"/>
        <v>-1548.7931153346683</v>
      </c>
      <c r="F668" s="7">
        <f t="shared" si="300"/>
        <v>6539.3477355489986</v>
      </c>
      <c r="G668" s="7">
        <f t="shared" si="301"/>
        <v>6539.3477355489986</v>
      </c>
      <c r="H668" s="7">
        <f t="shared" si="302"/>
        <v>13499.656522598088</v>
      </c>
      <c r="I668" s="7">
        <f t="shared" si="303"/>
        <v>9.6386577202435983</v>
      </c>
      <c r="J668" s="7">
        <f t="shared" si="304"/>
        <v>9.6386577202435983</v>
      </c>
      <c r="K668" s="36">
        <v>9928.7999999999993</v>
      </c>
      <c r="L668" s="36">
        <v>131.21</v>
      </c>
      <c r="M668" s="7">
        <f t="shared" si="305"/>
        <v>38.760711511492772</v>
      </c>
      <c r="N668" s="7">
        <f t="shared" si="306"/>
        <v>658624.1777001248</v>
      </c>
      <c r="O668" s="7">
        <f t="shared" si="298"/>
        <v>0.25</v>
      </c>
      <c r="AH668" s="5"/>
      <c r="BA668"/>
      <c r="BB668" s="5"/>
      <c r="BE668" s="48"/>
      <c r="BI668" s="48"/>
      <c r="BM668" s="48"/>
      <c r="BQ668" s="48"/>
    </row>
    <row r="669" spans="1:69" x14ac:dyDescent="0.25">
      <c r="A669" s="59">
        <v>83.754300000000001</v>
      </c>
      <c r="B669" s="7">
        <v>6.8332857879999986E-2</v>
      </c>
      <c r="C669" s="36">
        <v>-9300.9</v>
      </c>
      <c r="D669" s="7">
        <f t="shared" si="296"/>
        <v>0.48440189443335474</v>
      </c>
      <c r="E669" s="7">
        <f t="shared" si="299"/>
        <v>-1548.7930824989787</v>
      </c>
      <c r="F669" s="7">
        <f t="shared" si="300"/>
        <v>6539.3477027133094</v>
      </c>
      <c r="G669" s="7">
        <f t="shared" si="301"/>
        <v>6539.3477027133094</v>
      </c>
      <c r="H669" s="7">
        <f t="shared" si="302"/>
        <v>13499.839240643205</v>
      </c>
      <c r="I669" s="7">
        <f t="shared" si="303"/>
        <v>9.6386637708176348</v>
      </c>
      <c r="J669" s="7">
        <f t="shared" si="304"/>
        <v>9.6386637708176348</v>
      </c>
      <c r="K669" s="36">
        <v>9928.6</v>
      </c>
      <c r="L669" s="36">
        <v>131.21</v>
      </c>
      <c r="M669" s="7">
        <f t="shared" si="305"/>
        <v>38.760711441579502</v>
      </c>
      <c r="N669" s="7">
        <f t="shared" si="306"/>
        <v>658637.4416043862</v>
      </c>
      <c r="O669" s="7">
        <f t="shared" si="298"/>
        <v>0.25</v>
      </c>
      <c r="AE669" s="2"/>
      <c r="AF669" s="5"/>
      <c r="AG669" s="5"/>
      <c r="AH669" s="5"/>
      <c r="BA669"/>
      <c r="BB669" s="5"/>
      <c r="BE669" s="48"/>
      <c r="BI669" s="48"/>
      <c r="BM669" s="48"/>
      <c r="BQ669" s="48"/>
    </row>
    <row r="670" spans="1:69" x14ac:dyDescent="0.25">
      <c r="A670" s="59">
        <v>83.754300000000001</v>
      </c>
      <c r="B670" s="7">
        <v>6.8335524319999993E-2</v>
      </c>
      <c r="C670" s="36">
        <v>-9300.7999999999993</v>
      </c>
      <c r="D670" s="7">
        <f t="shared" ref="D670:D674" si="307">SQRT((0.00004*K670)^2+(0.003*(L670-M670))^2)</f>
        <v>0.48438877692542237</v>
      </c>
      <c r="E670" s="7">
        <f t="shared" si="299"/>
        <v>-1548.7930168275968</v>
      </c>
      <c r="F670" s="7">
        <f t="shared" si="300"/>
        <v>6539.4476370419279</v>
      </c>
      <c r="G670" s="7">
        <f t="shared" si="301"/>
        <v>6539.4476370419279</v>
      </c>
      <c r="H670" s="7">
        <f t="shared" si="302"/>
        <v>13500.411133697173</v>
      </c>
      <c r="I670" s="7">
        <f t="shared" si="303"/>
        <v>9.6388232897858099</v>
      </c>
      <c r="J670" s="7">
        <f t="shared" si="304"/>
        <v>9.6388232897858099</v>
      </c>
      <c r="K670" s="36">
        <v>9928.2000000000007</v>
      </c>
      <c r="L670" s="36">
        <v>131.21</v>
      </c>
      <c r="M670" s="7">
        <f t="shared" si="305"/>
        <v>38.76071130175292</v>
      </c>
      <c r="N670" s="7">
        <f t="shared" si="306"/>
        <v>658674.04333534057</v>
      </c>
      <c r="O670" s="7">
        <f t="shared" si="298"/>
        <v>0.25</v>
      </c>
      <c r="AE670" s="2"/>
      <c r="AF670" s="5"/>
      <c r="AG670" s="5"/>
      <c r="AH670" s="5"/>
      <c r="BA670"/>
      <c r="BB670" s="5"/>
      <c r="BE670" s="48"/>
      <c r="BI670" s="48"/>
      <c r="BM670" s="48"/>
      <c r="BQ670" s="48"/>
    </row>
    <row r="671" spans="1:69" x14ac:dyDescent="0.25">
      <c r="A671" s="59">
        <v>83.754300000000001</v>
      </c>
      <c r="B671" s="7">
        <v>6.833819076E-2</v>
      </c>
      <c r="C671" s="36">
        <v>-9300.7999999999993</v>
      </c>
      <c r="D671" s="7">
        <f t="shared" si="307"/>
        <v>0.48437893896823186</v>
      </c>
      <c r="E671" s="7">
        <f t="shared" si="299"/>
        <v>-1548.7929511562186</v>
      </c>
      <c r="F671" s="7">
        <f t="shared" si="300"/>
        <v>6539.4475713705497</v>
      </c>
      <c r="G671" s="7">
        <f t="shared" si="301"/>
        <v>6539.4475713705497</v>
      </c>
      <c r="H671" s="7">
        <f t="shared" si="302"/>
        <v>13500.685197626732</v>
      </c>
      <c r="I671" s="7">
        <f t="shared" si="303"/>
        <v>9.6387383558481972</v>
      </c>
      <c r="J671" s="7">
        <f t="shared" si="304"/>
        <v>9.6387383558481972</v>
      </c>
      <c r="K671" s="36">
        <v>9927.9</v>
      </c>
      <c r="L671" s="36">
        <v>131.21</v>
      </c>
      <c r="M671" s="7">
        <f t="shared" si="305"/>
        <v>38.760711161926395</v>
      </c>
      <c r="N671" s="7">
        <f t="shared" si="306"/>
        <v>658693.94044768275</v>
      </c>
      <c r="O671" s="7">
        <f t="shared" si="298"/>
        <v>0.25</v>
      </c>
      <c r="AF671" s="5"/>
      <c r="AG671" s="5"/>
      <c r="AH671" s="5"/>
      <c r="BA671"/>
      <c r="BB671" s="5"/>
      <c r="BE671" s="48"/>
      <c r="BI671" s="48"/>
      <c r="BM671" s="48"/>
      <c r="BQ671" s="48"/>
    </row>
    <row r="672" spans="1:69" x14ac:dyDescent="0.25">
      <c r="A672" s="59">
        <v>83.755300000000005</v>
      </c>
      <c r="B672" s="7">
        <v>6.8343523640000001E-2</v>
      </c>
      <c r="C672" s="36">
        <v>-9300.9</v>
      </c>
      <c r="D672" s="7">
        <f t="shared" si="307"/>
        <v>0.48435528994272919</v>
      </c>
      <c r="E672" s="7">
        <f t="shared" si="299"/>
        <v>-1548.8315807263657</v>
      </c>
      <c r="F672" s="7">
        <f t="shared" si="300"/>
        <v>6539.3862009406967</v>
      </c>
      <c r="G672" s="7">
        <f t="shared" si="301"/>
        <v>6539.3862009406967</v>
      </c>
      <c r="H672" s="7">
        <f t="shared" si="302"/>
        <v>13501.21767373269</v>
      </c>
      <c r="I672" s="7">
        <f t="shared" si="303"/>
        <v>9.6385753912417158</v>
      </c>
      <c r="J672" s="7">
        <f t="shared" si="304"/>
        <v>9.6385753912417158</v>
      </c>
      <c r="K672" s="36">
        <v>9927.2000000000007</v>
      </c>
      <c r="L672" s="36">
        <v>131.21</v>
      </c>
      <c r="M672" s="7">
        <f t="shared" si="305"/>
        <v>38.761114932805981</v>
      </c>
      <c r="N672" s="7">
        <f t="shared" si="306"/>
        <v>658734.20510725037</v>
      </c>
      <c r="O672" s="7">
        <f t="shared" si="298"/>
        <v>0.25</v>
      </c>
      <c r="AF672" s="5"/>
      <c r="AG672" s="5"/>
      <c r="AH672" s="5"/>
      <c r="BA672"/>
      <c r="BB672" s="5"/>
      <c r="BE672" s="48"/>
      <c r="BI672" s="48"/>
      <c r="BM672" s="48"/>
      <c r="BQ672" s="48"/>
    </row>
    <row r="673" spans="1:69" x14ac:dyDescent="0.25">
      <c r="A673" s="59">
        <v>83.755300000000005</v>
      </c>
      <c r="B673" s="7">
        <v>6.834752329999999E-2</v>
      </c>
      <c r="C673" s="36">
        <v>-9300.7999999999993</v>
      </c>
      <c r="D673" s="7">
        <f t="shared" si="307"/>
        <v>0.48433561462743596</v>
      </c>
      <c r="E673" s="7">
        <f t="shared" si="299"/>
        <v>-1548.8314822190862</v>
      </c>
      <c r="F673" s="7">
        <f t="shared" si="300"/>
        <v>6539.4861024334168</v>
      </c>
      <c r="G673" s="7">
        <f t="shared" si="301"/>
        <v>6539.4861024334168</v>
      </c>
      <c r="H673" s="7">
        <f t="shared" si="302"/>
        <v>13501.972402883826</v>
      </c>
      <c r="I673" s="7">
        <f t="shared" si="303"/>
        <v>9.6387411514354149</v>
      </c>
      <c r="J673" s="7">
        <f t="shared" si="304"/>
        <v>9.6387411514354149</v>
      </c>
      <c r="K673" s="36">
        <v>9926.6</v>
      </c>
      <c r="L673" s="36">
        <v>131.21</v>
      </c>
      <c r="M673" s="7">
        <f t="shared" si="305"/>
        <v>38.761114723061915</v>
      </c>
      <c r="N673" s="7">
        <f t="shared" si="306"/>
        <v>658784.0854304008</v>
      </c>
      <c r="O673" s="7">
        <f t="shared" si="298"/>
        <v>0.25</v>
      </c>
      <c r="AF673" s="5"/>
      <c r="AG673" s="5"/>
      <c r="AH673" s="5"/>
      <c r="BA673"/>
      <c r="BB673" s="5"/>
      <c r="BE673" s="48"/>
      <c r="BI673" s="48"/>
      <c r="BM673" s="48"/>
      <c r="BQ673" s="48"/>
    </row>
    <row r="674" spans="1:69" x14ac:dyDescent="0.25">
      <c r="A674" s="59">
        <v>83.755300000000005</v>
      </c>
      <c r="B674" s="7">
        <v>6.8348856520000001E-2</v>
      </c>
      <c r="C674" s="36">
        <v>-9300.7999999999993</v>
      </c>
      <c r="D674" s="7">
        <f t="shared" si="307"/>
        <v>0.48432905627566863</v>
      </c>
      <c r="E674" s="7">
        <f t="shared" si="299"/>
        <v>-1548.8314493833261</v>
      </c>
      <c r="F674" s="7">
        <f t="shared" si="300"/>
        <v>6539.4860695976568</v>
      </c>
      <c r="G674" s="7">
        <f t="shared" si="301"/>
        <v>6539.4860695976568</v>
      </c>
      <c r="H674" s="7">
        <f t="shared" si="302"/>
        <v>13502.155166745843</v>
      </c>
      <c r="I674" s="7">
        <f t="shared" si="303"/>
        <v>9.6387472891143826</v>
      </c>
      <c r="J674" s="7">
        <f t="shared" si="304"/>
        <v>9.6387472891143826</v>
      </c>
      <c r="K674" s="36">
        <v>9926.4</v>
      </c>
      <c r="L674" s="36">
        <v>131.21</v>
      </c>
      <c r="M674" s="7">
        <f t="shared" si="305"/>
        <v>38.761114653147217</v>
      </c>
      <c r="N674" s="7">
        <f t="shared" si="306"/>
        <v>658797.35549621796</v>
      </c>
      <c r="O674" s="7">
        <f t="shared" si="298"/>
        <v>0.25</v>
      </c>
      <c r="AH674" s="5"/>
      <c r="BA674"/>
      <c r="BB674" s="5"/>
      <c r="BE674" s="48"/>
      <c r="BI674" s="48"/>
      <c r="BM674" s="48"/>
      <c r="BQ674" s="48"/>
    </row>
    <row r="675" spans="1:69" x14ac:dyDescent="0.25">
      <c r="A675" s="59"/>
      <c r="B675" s="7"/>
      <c r="C675" s="59"/>
      <c r="D675" s="7"/>
      <c r="E675" s="7"/>
      <c r="F675" s="7"/>
      <c r="G675" s="7"/>
      <c r="H675" s="7"/>
      <c r="I675" s="62">
        <f>AVERAGE(J542:J674)</f>
        <v>10.486027561427452</v>
      </c>
      <c r="J675" s="63" t="s">
        <v>128</v>
      </c>
      <c r="K675" s="7"/>
      <c r="L675" s="7"/>
      <c r="M675" s="7"/>
      <c r="N675" s="7"/>
      <c r="O675" s="7"/>
      <c r="AH675" s="5"/>
      <c r="BA675"/>
      <c r="BB675" s="5"/>
      <c r="BE675" s="48"/>
      <c r="BI675" s="48"/>
      <c r="BM675" s="48"/>
      <c r="BQ675" s="48"/>
    </row>
    <row r="676" spans="1:69" x14ac:dyDescent="0.25">
      <c r="A676" s="7"/>
      <c r="B676" s="7"/>
      <c r="C676" s="59"/>
      <c r="D676" s="7"/>
      <c r="E676" s="7"/>
      <c r="F676" s="7"/>
      <c r="G676" s="7"/>
      <c r="H676" s="7"/>
      <c r="I676" s="62">
        <f>AVERAGE(I542:I674)</f>
        <v>10.486027561427452</v>
      </c>
      <c r="J676" s="63" t="s">
        <v>129</v>
      </c>
      <c r="K676" s="7"/>
      <c r="L676" s="7"/>
      <c r="M676" s="7"/>
      <c r="N676" s="7"/>
      <c r="O676" s="7"/>
      <c r="AH676" s="5"/>
      <c r="BA676"/>
      <c r="BB676" s="5"/>
      <c r="BE676" s="48"/>
      <c r="BI676" s="48"/>
      <c r="BM676" s="48"/>
      <c r="BQ676" s="48"/>
    </row>
    <row r="677" spans="1:69" x14ac:dyDescent="0.25">
      <c r="A677" s="7"/>
      <c r="B677" s="7"/>
      <c r="C677" s="7"/>
      <c r="D677" s="7"/>
      <c r="E677" s="7"/>
      <c r="F677" s="7"/>
      <c r="G677" s="7"/>
      <c r="H677" s="7"/>
      <c r="I677" s="64">
        <f>SUMSQ(H542:H674)/COUNT(H542:H674)</f>
        <v>88406421.183247849</v>
      </c>
      <c r="J677" s="63" t="s">
        <v>131</v>
      </c>
      <c r="K677" s="7"/>
      <c r="L677" s="7"/>
      <c r="M677" s="7"/>
      <c r="N677" s="7"/>
      <c r="O677" s="7"/>
      <c r="AH677" s="5"/>
      <c r="BA677"/>
      <c r="BB677" s="5"/>
      <c r="BE677" s="48"/>
      <c r="BI677" s="48"/>
      <c r="BM677" s="48"/>
      <c r="BQ677" s="48"/>
    </row>
    <row r="678" spans="1:69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AH678" s="5"/>
      <c r="BA678"/>
      <c r="BB678" s="5"/>
      <c r="BE678" s="48"/>
      <c r="BI678" s="48"/>
      <c r="BM678" s="48"/>
      <c r="BQ678" s="48"/>
    </row>
    <row r="679" spans="1:69" x14ac:dyDescent="0.25">
      <c r="A679" s="59" t="s">
        <v>169</v>
      </c>
      <c r="B679" s="7"/>
      <c r="C679" s="59"/>
      <c r="D679" s="7"/>
      <c r="E679" s="7"/>
      <c r="F679" s="7"/>
      <c r="G679" s="7"/>
      <c r="H679" s="7"/>
      <c r="I679" s="7"/>
      <c r="J679" s="7"/>
      <c r="K679" s="7" t="s">
        <v>170</v>
      </c>
      <c r="L679" s="7"/>
      <c r="M679" s="7"/>
      <c r="N679" s="7"/>
      <c r="O679" s="7"/>
      <c r="AH679" s="5"/>
      <c r="BA679"/>
      <c r="BB679" s="5"/>
      <c r="BE679" s="48"/>
      <c r="BI679" s="48"/>
      <c r="BM679" s="48"/>
      <c r="BQ679" s="48"/>
    </row>
    <row r="680" spans="1:69" ht="15.75" x14ac:dyDescent="0.25">
      <c r="A680" s="60" t="s">
        <v>182</v>
      </c>
      <c r="B680" s="7"/>
      <c r="C680" s="7" t="s">
        <v>171</v>
      </c>
      <c r="D680" s="7"/>
      <c r="E680" s="7" t="s">
        <v>172</v>
      </c>
      <c r="F680" s="7"/>
      <c r="G680" s="7"/>
      <c r="H680" s="7"/>
      <c r="I680" s="7"/>
      <c r="J680" s="7"/>
      <c r="K680" s="7" t="s">
        <v>18</v>
      </c>
      <c r="L680" s="7" t="s">
        <v>170</v>
      </c>
      <c r="M680" s="7" t="s">
        <v>173</v>
      </c>
      <c r="N680" s="7" t="s">
        <v>174</v>
      </c>
      <c r="O680" s="7">
        <v>0.25</v>
      </c>
      <c r="AH680" s="5"/>
      <c r="BA680"/>
      <c r="BB680" s="5"/>
      <c r="BE680" s="48"/>
      <c r="BI680" s="48"/>
      <c r="BM680" s="48"/>
      <c r="BQ680" s="48"/>
    </row>
    <row r="681" spans="1:69" x14ac:dyDescent="0.25">
      <c r="A681" s="7" t="s">
        <v>117</v>
      </c>
      <c r="B681" s="7" t="s">
        <v>40</v>
      </c>
      <c r="C681" s="7" t="s">
        <v>118</v>
      </c>
      <c r="D681" s="61" t="s">
        <v>119</v>
      </c>
      <c r="E681" s="7" t="s">
        <v>120</v>
      </c>
      <c r="F681" s="61" t="s">
        <v>121</v>
      </c>
      <c r="G681" s="61" t="s">
        <v>122</v>
      </c>
      <c r="H681" s="61" t="s">
        <v>123</v>
      </c>
      <c r="I681" s="61" t="s">
        <v>175</v>
      </c>
      <c r="J681" s="61" t="s">
        <v>176</v>
      </c>
      <c r="K681" s="7" t="s">
        <v>177</v>
      </c>
      <c r="L681" s="7" t="s">
        <v>178</v>
      </c>
      <c r="M681" s="7" t="s">
        <v>178</v>
      </c>
      <c r="N681" s="61" t="s">
        <v>179</v>
      </c>
      <c r="O681" s="61" t="s">
        <v>175</v>
      </c>
      <c r="AH681" s="5"/>
      <c r="BA681"/>
      <c r="BB681" s="5"/>
      <c r="BE681" s="48"/>
      <c r="BI681" s="48"/>
      <c r="BM681" s="48"/>
      <c r="BQ681" s="48"/>
    </row>
    <row r="682" spans="1:69" x14ac:dyDescent="0.25">
      <c r="A682" s="7">
        <v>71.691400000000002</v>
      </c>
      <c r="B682" s="7">
        <v>1.0399116E-2</v>
      </c>
      <c r="C682" s="36">
        <v>-8840.2999999999993</v>
      </c>
      <c r="D682" s="7">
        <f t="shared" ref="D682:D704" si="308">SQRT((0.00004*K682)^2+(0.003*(L682-M682))^2)</f>
        <v>2.302762607754234</v>
      </c>
      <c r="E682" s="7">
        <f t="shared" ref="E682" si="309">Props(A682,B682,12,$B$7:$B$36)</f>
        <v>-1112.4591712983956</v>
      </c>
      <c r="F682" s="7">
        <f t="shared" ref="F682" si="310">(C682-E682)+($B$47-A682*$B$46)</f>
        <v>6563.6137915127265</v>
      </c>
      <c r="G682" s="7">
        <f t="shared" ref="G682" si="311">ABS(F682)</f>
        <v>6563.6137915127265</v>
      </c>
      <c r="H682" s="7">
        <f t="shared" ref="H682" si="312">F682/D682</f>
        <v>2850.3215092214309</v>
      </c>
      <c r="I682" s="7">
        <f t="shared" ref="I682" si="313">(F682/K682)/B682</f>
        <v>11.078411882874253</v>
      </c>
      <c r="J682" s="7">
        <f t="shared" ref="J682" si="314">ABS(I682)</f>
        <v>11.078411882874253</v>
      </c>
      <c r="K682" s="36">
        <v>56973</v>
      </c>
      <c r="L682" s="36">
        <v>143.94</v>
      </c>
      <c r="M682" s="7">
        <f t="shared" ref="M682" si="315">Props(A682,B682,9,$B$7:$B$36)</f>
        <v>33.768789165288133</v>
      </c>
      <c r="N682" s="7">
        <f>1000000*F682/K682</f>
        <v>115205.69026578778</v>
      </c>
      <c r="O682" s="7">
        <f t="shared" ref="O682:O704" si="316">SIGN(I682)*MIN($O$416,ABS(I682))</f>
        <v>0.25</v>
      </c>
      <c r="AH682" s="5"/>
      <c r="BA682"/>
      <c r="BB682" s="5"/>
      <c r="BE682" s="48"/>
      <c r="BI682" s="48"/>
      <c r="BM682" s="48"/>
      <c r="BQ682" s="48"/>
    </row>
    <row r="683" spans="1:69" x14ac:dyDescent="0.25">
      <c r="A683" s="59">
        <v>71.691400000000002</v>
      </c>
      <c r="B683" s="7">
        <v>1.0479109199999998E-2</v>
      </c>
      <c r="C683" s="36">
        <v>-8835.7999999999993</v>
      </c>
      <c r="D683" s="7">
        <f t="shared" si="308"/>
        <v>2.2854389488853237</v>
      </c>
      <c r="E683" s="7">
        <f t="shared" ref="E683:E704" si="317">Props(A683,B683,12,$B$7:$B$36)</f>
        <v>-1112.4572464523014</v>
      </c>
      <c r="F683" s="7">
        <f t="shared" ref="F683:F704" si="318">(C683-E683)+($B$47-A683*$B$46)</f>
        <v>6568.1118666666325</v>
      </c>
      <c r="G683" s="7">
        <f t="shared" ref="G683:G704" si="319">ABS(F683)</f>
        <v>6568.1118666666325</v>
      </c>
      <c r="H683" s="7">
        <f t="shared" ref="H683:H704" si="320">F683/D683</f>
        <v>2873.8951306794238</v>
      </c>
      <c r="I683" s="7">
        <f t="shared" ref="I683:I704" si="321">(F683/K683)/B683</f>
        <v>11.086414107477324</v>
      </c>
      <c r="J683" s="7">
        <f t="shared" ref="J683:J704" si="322">ABS(I683)</f>
        <v>11.086414107477324</v>
      </c>
      <c r="K683" s="36">
        <v>56536</v>
      </c>
      <c r="L683" s="36">
        <v>143.88</v>
      </c>
      <c r="M683" s="7">
        <f t="shared" ref="M683:M704" si="323">Props(A683,B683,9,$B$7:$B$36)</f>
        <v>33.768785775445949</v>
      </c>
      <c r="N683" s="7">
        <f t="shared" ref="N683:N704" si="324">1000000*F683/K683</f>
        <v>116175.7440686754</v>
      </c>
      <c r="O683" s="7">
        <f t="shared" si="316"/>
        <v>0.25</v>
      </c>
      <c r="AH683" s="5"/>
      <c r="BA683"/>
      <c r="BB683" s="5"/>
      <c r="BE683" s="48"/>
      <c r="BI683" s="48"/>
      <c r="BM683" s="48"/>
      <c r="BQ683" s="48"/>
    </row>
    <row r="684" spans="1:69" x14ac:dyDescent="0.25">
      <c r="A684" s="59">
        <v>71.897300000000001</v>
      </c>
      <c r="B684" s="7">
        <v>1.0665759999999998E-2</v>
      </c>
      <c r="C684" s="36">
        <v>-8854.9</v>
      </c>
      <c r="D684" s="7">
        <f t="shared" si="308"/>
        <v>2.2523957561718828</v>
      </c>
      <c r="E684" s="7">
        <f t="shared" si="317"/>
        <v>-1119.4148035157241</v>
      </c>
      <c r="F684" s="7">
        <f t="shared" si="318"/>
        <v>6555.9694237300546</v>
      </c>
      <c r="G684" s="7">
        <f t="shared" si="319"/>
        <v>6555.9694237300546</v>
      </c>
      <c r="H684" s="7">
        <f t="shared" si="320"/>
        <v>2910.6649689628348</v>
      </c>
      <c r="I684" s="7">
        <f t="shared" si="321"/>
        <v>11.034852356193751</v>
      </c>
      <c r="J684" s="7">
        <f t="shared" si="322"/>
        <v>11.034852356193751</v>
      </c>
      <c r="K684" s="36">
        <v>55703</v>
      </c>
      <c r="L684" s="36">
        <v>143.79</v>
      </c>
      <c r="M684" s="7">
        <f t="shared" si="323"/>
        <v>33.856733363115502</v>
      </c>
      <c r="N684" s="7">
        <f t="shared" si="324"/>
        <v>117695.08686659703</v>
      </c>
      <c r="O684" s="7">
        <f t="shared" si="316"/>
        <v>0.25</v>
      </c>
      <c r="AH684" s="5"/>
      <c r="BA684"/>
      <c r="BB684" s="5"/>
      <c r="BE684" s="48"/>
      <c r="BI684" s="48"/>
      <c r="BM684" s="48"/>
      <c r="BQ684" s="48"/>
    </row>
    <row r="685" spans="1:69" x14ac:dyDescent="0.25">
      <c r="A685" s="59">
        <v>71.897300000000001</v>
      </c>
      <c r="B685" s="7">
        <v>1.07057566E-2</v>
      </c>
      <c r="C685" s="36">
        <v>-8852.7000000000007</v>
      </c>
      <c r="D685" s="7">
        <f t="shared" si="308"/>
        <v>2.2440734020795854</v>
      </c>
      <c r="E685" s="7">
        <f t="shared" si="317"/>
        <v>-1119.4138407432667</v>
      </c>
      <c r="F685" s="7">
        <f t="shared" si="318"/>
        <v>6558.1684609575959</v>
      </c>
      <c r="G685" s="7">
        <f t="shared" si="319"/>
        <v>6558.1684609575959</v>
      </c>
      <c r="H685" s="7">
        <f t="shared" si="320"/>
        <v>2922.4393706908759</v>
      </c>
      <c r="I685" s="7">
        <f t="shared" si="321"/>
        <v>11.038930503363005</v>
      </c>
      <c r="J685" s="7">
        <f t="shared" si="322"/>
        <v>11.038930503363005</v>
      </c>
      <c r="K685" s="36">
        <v>55493</v>
      </c>
      <c r="L685" s="36">
        <v>143.76</v>
      </c>
      <c r="M685" s="7">
        <f t="shared" si="323"/>
        <v>33.856731662670462</v>
      </c>
      <c r="N685" s="7">
        <f t="shared" si="324"/>
        <v>118180.10309331981</v>
      </c>
      <c r="O685" s="7">
        <f t="shared" si="316"/>
        <v>0.25</v>
      </c>
      <c r="AH685" s="5"/>
      <c r="BA685"/>
      <c r="BB685" s="5"/>
      <c r="BE685" s="48"/>
      <c r="BI685" s="48"/>
      <c r="BM685" s="48"/>
      <c r="BQ685" s="48"/>
    </row>
    <row r="686" spans="1:69" x14ac:dyDescent="0.25">
      <c r="A686" s="59">
        <v>71.897300000000001</v>
      </c>
      <c r="B686" s="7">
        <v>1.07057566E-2</v>
      </c>
      <c r="C686" s="36">
        <v>-8852.7000000000007</v>
      </c>
      <c r="D686" s="7">
        <f t="shared" si="308"/>
        <v>2.2440734020795854</v>
      </c>
      <c r="E686" s="7">
        <f t="shared" si="317"/>
        <v>-1119.4138407432667</v>
      </c>
      <c r="F686" s="7">
        <f t="shared" si="318"/>
        <v>6558.1684609575959</v>
      </c>
      <c r="G686" s="7">
        <f t="shared" si="319"/>
        <v>6558.1684609575959</v>
      </c>
      <c r="H686" s="7">
        <f t="shared" si="320"/>
        <v>2922.4393706908759</v>
      </c>
      <c r="I686" s="7">
        <f t="shared" si="321"/>
        <v>11.038930503363005</v>
      </c>
      <c r="J686" s="7">
        <f t="shared" si="322"/>
        <v>11.038930503363005</v>
      </c>
      <c r="K686" s="36">
        <v>55493</v>
      </c>
      <c r="L686" s="36">
        <v>143.76</v>
      </c>
      <c r="M686" s="7">
        <f t="shared" si="323"/>
        <v>33.856731662670462</v>
      </c>
      <c r="N686" s="7">
        <f t="shared" si="324"/>
        <v>118180.10309331981</v>
      </c>
      <c r="O686" s="7">
        <f t="shared" si="316"/>
        <v>0.25</v>
      </c>
      <c r="AH686" s="5"/>
      <c r="BA686"/>
      <c r="BB686" s="5"/>
      <c r="BE686" s="48"/>
      <c r="BI686" s="48"/>
      <c r="BM686" s="48"/>
      <c r="BQ686" s="48"/>
    </row>
    <row r="687" spans="1:69" x14ac:dyDescent="0.25">
      <c r="A687" s="59">
        <v>73.540599999999998</v>
      </c>
      <c r="B687" s="7">
        <v>1.4452104800000001E-2</v>
      </c>
      <c r="C687" s="36">
        <v>-8907.1</v>
      </c>
      <c r="D687" s="7">
        <f t="shared" si="308"/>
        <v>1.709649006417985</v>
      </c>
      <c r="E687" s="7">
        <f t="shared" si="317"/>
        <v>-1175.5345887363101</v>
      </c>
      <c r="F687" s="7">
        <f t="shared" si="318"/>
        <v>6559.8892089506398</v>
      </c>
      <c r="G687" s="7">
        <f t="shared" si="319"/>
        <v>6559.8892089506398</v>
      </c>
      <c r="H687" s="7">
        <f t="shared" si="320"/>
        <v>3836.980096104498</v>
      </c>
      <c r="I687" s="7">
        <f t="shared" si="321"/>
        <v>10.812679084225541</v>
      </c>
      <c r="J687" s="7">
        <f t="shared" si="322"/>
        <v>10.812679084225541</v>
      </c>
      <c r="K687" s="36">
        <v>41979</v>
      </c>
      <c r="L687" s="36">
        <v>141.69999999999999</v>
      </c>
      <c r="M687" s="7">
        <f t="shared" si="323"/>
        <v>34.554502066892063</v>
      </c>
      <c r="N687" s="7">
        <f t="shared" si="324"/>
        <v>156265.97129399556</v>
      </c>
      <c r="O687" s="7">
        <f t="shared" si="316"/>
        <v>0.25</v>
      </c>
      <c r="AH687" s="5"/>
      <c r="BA687"/>
      <c r="BB687" s="5"/>
      <c r="BE687" s="48"/>
      <c r="BI687" s="48"/>
      <c r="BM687" s="48"/>
      <c r="BQ687" s="48"/>
    </row>
    <row r="688" spans="1:69" x14ac:dyDescent="0.25">
      <c r="A688" s="59">
        <v>75.2791</v>
      </c>
      <c r="B688" s="7">
        <v>1.8971720600000002E-2</v>
      </c>
      <c r="C688" s="36">
        <v>-8985</v>
      </c>
      <c r="D688" s="7">
        <f t="shared" si="308"/>
        <v>1.344152947442413</v>
      </c>
      <c r="E688" s="7">
        <f t="shared" si="317"/>
        <v>-1236.1345913746904</v>
      </c>
      <c r="F688" s="7">
        <f t="shared" si="318"/>
        <v>6542.5892115890201</v>
      </c>
      <c r="G688" s="7">
        <f t="shared" si="319"/>
        <v>6542.5892115890201</v>
      </c>
      <c r="H688" s="7">
        <f t="shared" si="320"/>
        <v>4867.4440092832674</v>
      </c>
      <c r="I688" s="7">
        <f t="shared" si="321"/>
        <v>10.554249020135748</v>
      </c>
      <c r="J688" s="7">
        <f t="shared" si="322"/>
        <v>10.554249020135748</v>
      </c>
      <c r="K688" s="36">
        <v>32675</v>
      </c>
      <c r="L688" s="36">
        <v>139.9</v>
      </c>
      <c r="M688" s="7">
        <f t="shared" si="323"/>
        <v>35.285285654600592</v>
      </c>
      <c r="N688" s="7">
        <f t="shared" si="324"/>
        <v>200232.26355283917</v>
      </c>
      <c r="O688" s="7">
        <f t="shared" si="316"/>
        <v>0.25</v>
      </c>
      <c r="AH688" s="5"/>
      <c r="BA688"/>
      <c r="BB688" s="5"/>
      <c r="BE688" s="48"/>
      <c r="BI688" s="48"/>
      <c r="BM688" s="48"/>
      <c r="BQ688" s="48"/>
    </row>
    <row r="689" spans="1:69" x14ac:dyDescent="0.25">
      <c r="A689" s="59">
        <v>75.0749</v>
      </c>
      <c r="B689" s="7">
        <v>1.8611751199999998E-2</v>
      </c>
      <c r="C689" s="36">
        <v>-8968.2999999999993</v>
      </c>
      <c r="D689" s="7">
        <f t="shared" si="308"/>
        <v>1.3655268053525105</v>
      </c>
      <c r="E689" s="7">
        <f t="shared" si="317"/>
        <v>-1228.9467774960096</v>
      </c>
      <c r="F689" s="7">
        <f t="shared" si="318"/>
        <v>6552.1013977103403</v>
      </c>
      <c r="G689" s="7">
        <f t="shared" si="319"/>
        <v>6552.1013977103403</v>
      </c>
      <c r="H689" s="7">
        <f t="shared" si="320"/>
        <v>4798.2224677156128</v>
      </c>
      <c r="I689" s="7">
        <f t="shared" si="321"/>
        <v>10.596944755949492</v>
      </c>
      <c r="J689" s="7">
        <f t="shared" si="322"/>
        <v>10.596944755949492</v>
      </c>
      <c r="K689" s="36">
        <v>33221</v>
      </c>
      <c r="L689" s="36">
        <v>140</v>
      </c>
      <c r="M689" s="7">
        <f t="shared" si="323"/>
        <v>35.199814177310174</v>
      </c>
      <c r="N689" s="7">
        <f t="shared" si="324"/>
        <v>197227.69927787667</v>
      </c>
      <c r="O689" s="7">
        <f t="shared" si="316"/>
        <v>0.25</v>
      </c>
      <c r="AH689" s="5"/>
      <c r="BA689"/>
      <c r="BB689" s="5"/>
      <c r="BE689" s="48"/>
      <c r="BI689" s="48"/>
      <c r="BM689" s="48"/>
      <c r="BQ689" s="48"/>
    </row>
    <row r="690" spans="1:69" x14ac:dyDescent="0.25">
      <c r="A690" s="59">
        <v>75.177000000000007</v>
      </c>
      <c r="B690" s="7">
        <v>1.8665080000000001E-2</v>
      </c>
      <c r="C690" s="36">
        <v>-8980.7999999999993</v>
      </c>
      <c r="D690" s="7">
        <f t="shared" si="308"/>
        <v>1.3635579634248536</v>
      </c>
      <c r="E690" s="7">
        <f t="shared" si="317"/>
        <v>-1232.5415700868587</v>
      </c>
      <c r="F690" s="7">
        <f t="shared" si="318"/>
        <v>6543.1961903011897</v>
      </c>
      <c r="G690" s="7">
        <f t="shared" si="319"/>
        <v>6543.1961903011897</v>
      </c>
      <c r="H690" s="7">
        <f t="shared" si="320"/>
        <v>4798.6197622773734</v>
      </c>
      <c r="I690" s="7">
        <f t="shared" si="321"/>
        <v>10.568212136552114</v>
      </c>
      <c r="J690" s="7">
        <f t="shared" si="322"/>
        <v>10.568212136552114</v>
      </c>
      <c r="K690" s="36">
        <v>33171</v>
      </c>
      <c r="L690" s="36">
        <v>140.01</v>
      </c>
      <c r="M690" s="7">
        <f t="shared" si="323"/>
        <v>35.242567603108895</v>
      </c>
      <c r="N690" s="7">
        <f t="shared" si="324"/>
        <v>197256.52498571613</v>
      </c>
      <c r="O690" s="7">
        <f t="shared" si="316"/>
        <v>0.25</v>
      </c>
      <c r="AH690" s="5"/>
      <c r="BA690"/>
      <c r="BB690" s="5"/>
      <c r="BE690" s="48"/>
      <c r="BI690" s="48"/>
      <c r="BM690" s="48"/>
      <c r="BQ690" s="48"/>
    </row>
    <row r="691" spans="1:69" x14ac:dyDescent="0.25">
      <c r="A691" s="59">
        <v>77.214399999999998</v>
      </c>
      <c r="B691" s="7">
        <v>2.6037786600000001E-2</v>
      </c>
      <c r="C691" s="36">
        <v>-9055.1</v>
      </c>
      <c r="D691" s="7">
        <f t="shared" si="308"/>
        <v>1.0208219076064295</v>
      </c>
      <c r="E691" s="7">
        <f t="shared" si="317"/>
        <v>-1305.0313185371165</v>
      </c>
      <c r="F691" s="7">
        <f t="shared" si="318"/>
        <v>6541.3859387514458</v>
      </c>
      <c r="G691" s="7">
        <f t="shared" si="319"/>
        <v>6541.3859387514458</v>
      </c>
      <c r="H691" s="7">
        <f t="shared" si="320"/>
        <v>6407.9599879369262</v>
      </c>
      <c r="I691" s="7">
        <f t="shared" si="321"/>
        <v>10.315198170907367</v>
      </c>
      <c r="J691" s="7">
        <f t="shared" si="322"/>
        <v>10.315198170907367</v>
      </c>
      <c r="K691" s="36">
        <v>24355</v>
      </c>
      <c r="L691" s="36">
        <v>137.75</v>
      </c>
      <c r="M691" s="7">
        <f t="shared" si="323"/>
        <v>36.090586570631501</v>
      </c>
      <c r="N691" s="7">
        <f t="shared" si="324"/>
        <v>268584.9287107964</v>
      </c>
      <c r="O691" s="7">
        <f t="shared" si="316"/>
        <v>0.25</v>
      </c>
      <c r="AH691" s="5"/>
      <c r="BA691"/>
      <c r="BB691" s="5"/>
      <c r="BE691" s="48"/>
      <c r="BI691" s="48"/>
      <c r="BM691" s="48"/>
      <c r="BQ691" s="48"/>
    </row>
    <row r="692" spans="1:69" x14ac:dyDescent="0.25">
      <c r="A692" s="59">
        <v>77.214399999999998</v>
      </c>
      <c r="B692" s="7">
        <v>2.6157776399999999E-2</v>
      </c>
      <c r="C692" s="36">
        <v>-9052.2000000000007</v>
      </c>
      <c r="D692" s="7">
        <f t="shared" si="308"/>
        <v>1.0164350871843018</v>
      </c>
      <c r="E692" s="7">
        <f t="shared" si="317"/>
        <v>-1305.0284019158653</v>
      </c>
      <c r="F692" s="7">
        <f t="shared" si="318"/>
        <v>6544.2830221301947</v>
      </c>
      <c r="G692" s="7">
        <f t="shared" si="319"/>
        <v>6544.2830221301947</v>
      </c>
      <c r="H692" s="7">
        <f t="shared" si="320"/>
        <v>6438.4662676875632</v>
      </c>
      <c r="I692" s="7">
        <f t="shared" si="321"/>
        <v>10.320737173040701</v>
      </c>
      <c r="J692" s="7">
        <f t="shared" si="322"/>
        <v>10.320737173040701</v>
      </c>
      <c r="K692" s="36">
        <v>24241</v>
      </c>
      <c r="L692" s="36">
        <v>137.71</v>
      </c>
      <c r="M692" s="7">
        <f t="shared" si="323"/>
        <v>36.090581000939835</v>
      </c>
      <c r="N692" s="7">
        <f t="shared" si="324"/>
        <v>269967.53525556682</v>
      </c>
      <c r="O692" s="7">
        <f t="shared" si="316"/>
        <v>0.25</v>
      </c>
      <c r="AH692" s="5"/>
      <c r="BA692"/>
      <c r="BB692" s="5"/>
      <c r="BE692" s="48"/>
      <c r="BI692" s="48"/>
      <c r="BM692" s="48"/>
      <c r="BQ692" s="48"/>
    </row>
    <row r="693" spans="1:69" x14ac:dyDescent="0.25">
      <c r="A693" s="59">
        <v>81.5702</v>
      </c>
      <c r="B693" s="7">
        <v>4.9195817999999995E-2</v>
      </c>
      <c r="C693" s="36">
        <v>-9232.5</v>
      </c>
      <c r="D693" s="7">
        <f t="shared" si="308"/>
        <v>0.611865198382186</v>
      </c>
      <c r="E693" s="7">
        <f t="shared" si="317"/>
        <v>-1465.5706715643303</v>
      </c>
      <c r="F693" s="7">
        <f t="shared" si="318"/>
        <v>6524.5252917786602</v>
      </c>
      <c r="G693" s="7">
        <f t="shared" si="319"/>
        <v>6524.5252917786602</v>
      </c>
      <c r="H693" s="7">
        <f t="shared" si="320"/>
        <v>10663.337789156758</v>
      </c>
      <c r="I693" s="7">
        <f t="shared" si="321"/>
        <v>9.8152439078123948</v>
      </c>
      <c r="J693" s="7">
        <f t="shared" si="322"/>
        <v>9.8152439078123948</v>
      </c>
      <c r="K693" s="36">
        <v>13512</v>
      </c>
      <c r="L693" s="36">
        <v>133.47999999999999</v>
      </c>
      <c r="M693" s="7">
        <f t="shared" si="323"/>
        <v>37.876425804103945</v>
      </c>
      <c r="N693" s="7">
        <f t="shared" si="324"/>
        <v>482868.95291434723</v>
      </c>
      <c r="O693" s="7">
        <f t="shared" si="316"/>
        <v>0.25</v>
      </c>
      <c r="AH693" s="5"/>
      <c r="BA693"/>
      <c r="BB693" s="5"/>
      <c r="BE693" s="48"/>
      <c r="BI693" s="48"/>
      <c r="BM693" s="48"/>
      <c r="BQ693" s="48"/>
    </row>
    <row r="694" spans="1:69" x14ac:dyDescent="0.25">
      <c r="A694" s="59">
        <v>81.5702</v>
      </c>
      <c r="B694" s="7">
        <v>4.9729106000000002E-2</v>
      </c>
      <c r="C694" s="36">
        <v>-9225.2999999999993</v>
      </c>
      <c r="D694" s="7">
        <f t="shared" si="308"/>
        <v>0.60651465387270831</v>
      </c>
      <c r="E694" s="7">
        <f t="shared" si="317"/>
        <v>-1465.5575968825462</v>
      </c>
      <c r="F694" s="7">
        <f t="shared" si="318"/>
        <v>6531.7122170968769</v>
      </c>
      <c r="G694" s="7">
        <f t="shared" si="319"/>
        <v>6531.7122170968769</v>
      </c>
      <c r="H694" s="7">
        <f t="shared" si="320"/>
        <v>10769.257058161225</v>
      </c>
      <c r="I694" s="7">
        <f t="shared" si="321"/>
        <v>9.8283343648881463</v>
      </c>
      <c r="J694" s="7">
        <f t="shared" si="322"/>
        <v>9.8283343648881463</v>
      </c>
      <c r="K694" s="36">
        <v>13364</v>
      </c>
      <c r="L694" s="36">
        <v>133.38999999999999</v>
      </c>
      <c r="M694" s="7">
        <f t="shared" si="323"/>
        <v>37.876399012536702</v>
      </c>
      <c r="N694" s="7">
        <f t="shared" si="324"/>
        <v>488754.28143496538</v>
      </c>
      <c r="O694" s="7">
        <f t="shared" si="316"/>
        <v>0.25</v>
      </c>
      <c r="AH694" s="5"/>
      <c r="BA694"/>
      <c r="BB694" s="5"/>
      <c r="BE694" s="48"/>
      <c r="BI694" s="48"/>
      <c r="BM694" s="48"/>
      <c r="BQ694" s="48"/>
    </row>
    <row r="695" spans="1:69" x14ac:dyDescent="0.25">
      <c r="A695" s="59">
        <v>81.671099999999996</v>
      </c>
      <c r="B695" s="7">
        <v>5.0262394000000002E-2</v>
      </c>
      <c r="C695" s="36">
        <v>-9231.7000000000007</v>
      </c>
      <c r="D695" s="7">
        <f t="shared" si="308"/>
        <v>0.60188368367389622</v>
      </c>
      <c r="E695" s="7">
        <f t="shared" si="317"/>
        <v>-1469.368318324063</v>
      </c>
      <c r="F695" s="7">
        <f t="shared" si="318"/>
        <v>6529.1229385383922</v>
      </c>
      <c r="G695" s="7">
        <f t="shared" si="319"/>
        <v>6529.1229385383922</v>
      </c>
      <c r="H695" s="7">
        <f t="shared" si="320"/>
        <v>10847.815143757753</v>
      </c>
      <c r="I695" s="7">
        <f t="shared" si="321"/>
        <v>9.8134588800779632</v>
      </c>
      <c r="J695" s="7">
        <f t="shared" si="322"/>
        <v>9.8134588800779632</v>
      </c>
      <c r="K695" s="36">
        <v>13237</v>
      </c>
      <c r="L695" s="36">
        <v>133.32</v>
      </c>
      <c r="M695" s="7">
        <f t="shared" si="323"/>
        <v>37.917403789776394</v>
      </c>
      <c r="N695" s="7">
        <f t="shared" si="324"/>
        <v>493247.93673327734</v>
      </c>
      <c r="O695" s="7">
        <f t="shared" si="316"/>
        <v>0.25</v>
      </c>
      <c r="AF695" s="5"/>
      <c r="AG695" s="5"/>
      <c r="AH695" s="5"/>
      <c r="BA695"/>
      <c r="BB695" s="5"/>
      <c r="BE695" s="48"/>
      <c r="BI695" s="48"/>
      <c r="BM695" s="48"/>
      <c r="BQ695" s="48"/>
    </row>
    <row r="696" spans="1:69" x14ac:dyDescent="0.25">
      <c r="A696" s="59">
        <v>83.486500000000007</v>
      </c>
      <c r="B696" s="7">
        <v>6.4394525999999994E-2</v>
      </c>
      <c r="C696" s="36">
        <v>-9305.9</v>
      </c>
      <c r="D696" s="7">
        <f t="shared" si="308"/>
        <v>0.50476853429791346</v>
      </c>
      <c r="E696" s="7">
        <f t="shared" si="317"/>
        <v>-1538.5243975678929</v>
      </c>
      <c r="F696" s="7">
        <f t="shared" si="318"/>
        <v>6524.0790177822237</v>
      </c>
      <c r="G696" s="7">
        <f t="shared" si="319"/>
        <v>6524.0790177822237</v>
      </c>
      <c r="H696" s="7">
        <f t="shared" si="320"/>
        <v>12924.89244967818</v>
      </c>
      <c r="I696" s="7">
        <f t="shared" si="321"/>
        <v>9.6342893225691189</v>
      </c>
      <c r="J696" s="7">
        <f t="shared" si="322"/>
        <v>9.6342893225691189</v>
      </c>
      <c r="K696" s="36">
        <v>10516</v>
      </c>
      <c r="L696" s="36">
        <v>131.66</v>
      </c>
      <c r="M696" s="7">
        <f t="shared" si="323"/>
        <v>38.652674352283256</v>
      </c>
      <c r="N696" s="7">
        <f t="shared" si="324"/>
        <v>620395.49427369947</v>
      </c>
      <c r="O696" s="7">
        <f t="shared" si="316"/>
        <v>0.25</v>
      </c>
      <c r="AF696" s="5"/>
      <c r="AG696" s="5"/>
      <c r="AH696" s="5"/>
      <c r="BA696"/>
      <c r="BB696" s="5"/>
      <c r="BE696" s="48"/>
      <c r="BI696" s="48"/>
      <c r="BM696" s="48"/>
      <c r="BQ696" s="48"/>
    </row>
    <row r="697" spans="1:69" x14ac:dyDescent="0.25">
      <c r="A697" s="59">
        <v>83.687899999999999</v>
      </c>
      <c r="B697" s="7">
        <v>6.6394356000000002E-2</v>
      </c>
      <c r="C697" s="36">
        <v>-9311.7000000000007</v>
      </c>
      <c r="D697" s="7">
        <f t="shared" si="308"/>
        <v>0.49436999392398717</v>
      </c>
      <c r="E697" s="7">
        <f t="shared" si="317"/>
        <v>-1546.2679984152692</v>
      </c>
      <c r="F697" s="7">
        <f t="shared" si="318"/>
        <v>6526.0226186295986</v>
      </c>
      <c r="G697" s="7">
        <f t="shared" si="319"/>
        <v>6526.0226186295986</v>
      </c>
      <c r="H697" s="7">
        <f t="shared" si="320"/>
        <v>13200.685112035784</v>
      </c>
      <c r="I697" s="7">
        <f t="shared" si="321"/>
        <v>9.619478173567293</v>
      </c>
      <c r="J697" s="7">
        <f t="shared" si="322"/>
        <v>9.619478173567293</v>
      </c>
      <c r="K697" s="36">
        <v>10218</v>
      </c>
      <c r="L697" s="36">
        <v>131.44</v>
      </c>
      <c r="M697" s="7">
        <f t="shared" si="323"/>
        <v>38.733981681396592</v>
      </c>
      <c r="N697" s="7">
        <f t="shared" si="324"/>
        <v>638679.0583900566</v>
      </c>
      <c r="O697" s="7">
        <f t="shared" si="316"/>
        <v>0.25</v>
      </c>
      <c r="AF697" s="5"/>
      <c r="AG697" s="5"/>
      <c r="AH697" s="5"/>
      <c r="BA697"/>
      <c r="BB697" s="5"/>
      <c r="BE697" s="48"/>
      <c r="BI697" s="48"/>
      <c r="BM697" s="48"/>
      <c r="BQ697" s="48"/>
    </row>
    <row r="698" spans="1:69" x14ac:dyDescent="0.25">
      <c r="A698" s="59">
        <v>83.687899999999999</v>
      </c>
      <c r="B698" s="7">
        <v>6.6394356000000002E-2</v>
      </c>
      <c r="C698" s="36">
        <v>-9311.7000000000007</v>
      </c>
      <c r="D698" s="7">
        <f t="shared" si="308"/>
        <v>0.49436999392398717</v>
      </c>
      <c r="E698" s="7">
        <f t="shared" si="317"/>
        <v>-1546.2679984152692</v>
      </c>
      <c r="F698" s="7">
        <f t="shared" si="318"/>
        <v>6526.0226186295986</v>
      </c>
      <c r="G698" s="7">
        <f t="shared" si="319"/>
        <v>6526.0226186295986</v>
      </c>
      <c r="H698" s="7">
        <f t="shared" si="320"/>
        <v>13200.685112035784</v>
      </c>
      <c r="I698" s="7">
        <f t="shared" si="321"/>
        <v>9.619478173567293</v>
      </c>
      <c r="J698" s="7">
        <f t="shared" si="322"/>
        <v>9.619478173567293</v>
      </c>
      <c r="K698" s="36">
        <v>10218</v>
      </c>
      <c r="L698" s="36">
        <v>131.44</v>
      </c>
      <c r="M698" s="7">
        <f t="shared" si="323"/>
        <v>38.733981681396592</v>
      </c>
      <c r="N698" s="7">
        <f t="shared" si="324"/>
        <v>638679.0583900566</v>
      </c>
      <c r="O698" s="7">
        <f t="shared" si="316"/>
        <v>0.25</v>
      </c>
      <c r="AH698" s="5"/>
      <c r="BA698"/>
      <c r="BB698" s="5"/>
      <c r="BE698" s="48"/>
      <c r="BI698" s="48"/>
      <c r="BM698" s="48"/>
      <c r="BQ698" s="48"/>
    </row>
    <row r="699" spans="1:69" x14ac:dyDescent="0.25">
      <c r="A699" s="59">
        <v>83.587199999999996</v>
      </c>
      <c r="B699" s="7">
        <v>6.5594423999999998E-2</v>
      </c>
      <c r="C699" s="36">
        <v>-9306.6</v>
      </c>
      <c r="D699" s="7">
        <f t="shared" si="308"/>
        <v>0.49834875937216494</v>
      </c>
      <c r="E699" s="7">
        <f t="shared" si="317"/>
        <v>-1542.3892300877917</v>
      </c>
      <c r="F699" s="7">
        <f t="shared" si="318"/>
        <v>6527.2438503021212</v>
      </c>
      <c r="G699" s="7">
        <f t="shared" si="319"/>
        <v>6527.2438503021212</v>
      </c>
      <c r="H699" s="7">
        <f t="shared" si="320"/>
        <v>13097.742750529454</v>
      </c>
      <c r="I699" s="7">
        <f t="shared" si="321"/>
        <v>9.6311582196572907</v>
      </c>
      <c r="J699" s="7">
        <f t="shared" si="322"/>
        <v>9.6311582196572907</v>
      </c>
      <c r="K699" s="36">
        <v>10332</v>
      </c>
      <c r="L699" s="36">
        <v>131.52000000000001</v>
      </c>
      <c r="M699" s="7">
        <f t="shared" si="323"/>
        <v>38.693323058642783</v>
      </c>
      <c r="N699" s="7">
        <f t="shared" si="324"/>
        <v>631750.27587128547</v>
      </c>
      <c r="O699" s="7">
        <f t="shared" si="316"/>
        <v>0.25</v>
      </c>
      <c r="AH699" s="5"/>
      <c r="BA699"/>
      <c r="BB699" s="5"/>
      <c r="BE699" s="48"/>
      <c r="BI699" s="48"/>
      <c r="BM699" s="48"/>
      <c r="BQ699" s="48"/>
    </row>
    <row r="700" spans="1:69" x14ac:dyDescent="0.25">
      <c r="A700" s="59">
        <v>81.5702</v>
      </c>
      <c r="B700" s="7">
        <v>4.9595784000000004E-2</v>
      </c>
      <c r="C700" s="36">
        <v>-9227.1</v>
      </c>
      <c r="D700" s="7">
        <f t="shared" si="308"/>
        <v>0.60784775260008772</v>
      </c>
      <c r="E700" s="7">
        <f t="shared" si="317"/>
        <v>-1465.5608655525239</v>
      </c>
      <c r="F700" s="7">
        <f t="shared" si="318"/>
        <v>6529.9154857668536</v>
      </c>
      <c r="G700" s="7">
        <f t="shared" si="319"/>
        <v>6529.9154857668536</v>
      </c>
      <c r="H700" s="7">
        <f t="shared" si="320"/>
        <v>10742.68261720955</v>
      </c>
      <c r="I700" s="7">
        <f t="shared" si="321"/>
        <v>9.8248424163185248</v>
      </c>
      <c r="J700" s="7">
        <f t="shared" si="322"/>
        <v>9.8248424163185248</v>
      </c>
      <c r="K700" s="36">
        <v>13401</v>
      </c>
      <c r="L700" s="36">
        <v>133.41</v>
      </c>
      <c r="M700" s="7">
        <f t="shared" si="323"/>
        <v>37.876405710418432</v>
      </c>
      <c r="N700" s="7">
        <f t="shared" si="324"/>
        <v>487270.76231377159</v>
      </c>
      <c r="O700" s="7">
        <f t="shared" si="316"/>
        <v>0.25</v>
      </c>
      <c r="AH700" s="5"/>
      <c r="BA700"/>
      <c r="BB700" s="5"/>
      <c r="BE700" s="48"/>
      <c r="BI700" s="48"/>
      <c r="BM700" s="48"/>
      <c r="BQ700" s="48"/>
    </row>
    <row r="701" spans="1:69" x14ac:dyDescent="0.25">
      <c r="A701" s="59">
        <v>77.316100000000006</v>
      </c>
      <c r="B701" s="7">
        <v>2.6597739000000002E-2</v>
      </c>
      <c r="C701" s="36">
        <v>-9055.6</v>
      </c>
      <c r="D701" s="7">
        <f t="shared" si="308"/>
        <v>1.0020732692388001</v>
      </c>
      <c r="E701" s="7">
        <f t="shared" si="317"/>
        <v>-1308.6902594537644</v>
      </c>
      <c r="F701" s="7">
        <f t="shared" si="318"/>
        <v>6544.5448796680939</v>
      </c>
      <c r="G701" s="7">
        <f t="shared" si="319"/>
        <v>6544.5448796680939</v>
      </c>
      <c r="H701" s="7">
        <f t="shared" si="320"/>
        <v>6531.0043492523191</v>
      </c>
      <c r="I701" s="7">
        <f t="shared" si="321"/>
        <v>10.309051306734695</v>
      </c>
      <c r="J701" s="7">
        <f t="shared" si="322"/>
        <v>10.309051306734695</v>
      </c>
      <c r="K701" s="36">
        <v>23868</v>
      </c>
      <c r="L701" s="36">
        <v>137.6</v>
      </c>
      <c r="M701" s="7">
        <f t="shared" si="323"/>
        <v>36.132677113961385</v>
      </c>
      <c r="N701" s="7">
        <f t="shared" si="324"/>
        <v>274197.45599413832</v>
      </c>
      <c r="O701" s="7">
        <f t="shared" si="316"/>
        <v>0.25</v>
      </c>
      <c r="AH701" s="5"/>
      <c r="BA701"/>
      <c r="BB701" s="5"/>
      <c r="BE701" s="48"/>
      <c r="BI701" s="48"/>
      <c r="BM701" s="48"/>
      <c r="BQ701" s="48"/>
    </row>
    <row r="702" spans="1:69" x14ac:dyDescent="0.25">
      <c r="A702" s="59">
        <v>71.588399999999993</v>
      </c>
      <c r="B702" s="7">
        <v>1.0105807599999999E-2</v>
      </c>
      <c r="C702" s="36">
        <v>-8842.4</v>
      </c>
      <c r="D702" s="7">
        <f t="shared" si="308"/>
        <v>2.3653530321384229</v>
      </c>
      <c r="E702" s="7">
        <f t="shared" si="317"/>
        <v>-1108.9903104570517</v>
      </c>
      <c r="F702" s="7">
        <f t="shared" si="318"/>
        <v>6558.0449306713817</v>
      </c>
      <c r="G702" s="7">
        <f t="shared" si="319"/>
        <v>6558.0449306713817</v>
      </c>
      <c r="H702" s="7">
        <f t="shared" si="320"/>
        <v>2772.543819703104</v>
      </c>
      <c r="I702" s="7">
        <f t="shared" si="321"/>
        <v>11.083298890968187</v>
      </c>
      <c r="J702" s="7">
        <f t="shared" si="322"/>
        <v>11.083298890968187</v>
      </c>
      <c r="K702" s="36">
        <v>58551</v>
      </c>
      <c r="L702" s="36">
        <v>144.15</v>
      </c>
      <c r="M702" s="7">
        <f t="shared" si="323"/>
        <v>33.724758800138439</v>
      </c>
      <c r="N702" s="7">
        <f t="shared" si="324"/>
        <v>112005.68616541788</v>
      </c>
      <c r="O702" s="7">
        <f t="shared" si="316"/>
        <v>0.25</v>
      </c>
      <c r="AH702" s="5"/>
      <c r="BA702"/>
      <c r="BB702" s="5"/>
      <c r="BE702" s="48"/>
      <c r="BI702" s="48"/>
      <c r="BM702" s="48"/>
      <c r="BQ702" s="48"/>
    </row>
    <row r="703" spans="1:69" x14ac:dyDescent="0.25">
      <c r="A703" s="59">
        <v>77.316100000000006</v>
      </c>
      <c r="B703" s="7">
        <v>2.6397755999999998E-2</v>
      </c>
      <c r="C703" s="36">
        <v>-9060.4</v>
      </c>
      <c r="D703" s="7">
        <f t="shared" si="308"/>
        <v>1.0091041176397186</v>
      </c>
      <c r="E703" s="7">
        <f t="shared" si="317"/>
        <v>-1308.6951214327867</v>
      </c>
      <c r="F703" s="7">
        <f t="shared" si="318"/>
        <v>6539.7497416471169</v>
      </c>
      <c r="G703" s="7">
        <f t="shared" si="319"/>
        <v>6539.7497416471169</v>
      </c>
      <c r="H703" s="7">
        <f t="shared" si="320"/>
        <v>6480.7482472111069</v>
      </c>
      <c r="I703" s="7">
        <f t="shared" si="321"/>
        <v>10.300563429651488</v>
      </c>
      <c r="J703" s="7">
        <f t="shared" si="322"/>
        <v>10.300563429651488</v>
      </c>
      <c r="K703" s="36">
        <v>24051</v>
      </c>
      <c r="L703" s="36">
        <v>137.66</v>
      </c>
      <c r="M703" s="7">
        <f t="shared" si="323"/>
        <v>36.132686413165423</v>
      </c>
      <c r="N703" s="7">
        <f t="shared" si="324"/>
        <v>271911.76007846312</v>
      </c>
      <c r="O703" s="7">
        <f t="shared" si="316"/>
        <v>0.25</v>
      </c>
      <c r="AH703" s="5"/>
      <c r="BA703"/>
      <c r="BB703" s="5"/>
      <c r="BE703" s="48"/>
      <c r="BI703" s="48"/>
      <c r="BM703" s="48"/>
      <c r="BQ703" s="48"/>
    </row>
    <row r="704" spans="1:69" x14ac:dyDescent="0.25">
      <c r="A704" s="59">
        <v>77.316100000000006</v>
      </c>
      <c r="B704" s="7">
        <v>2.6344427199999999E-2</v>
      </c>
      <c r="C704" s="36">
        <v>-9061.7000000000007</v>
      </c>
      <c r="D704" s="7">
        <f t="shared" si="308"/>
        <v>1.0109909532422328</v>
      </c>
      <c r="E704" s="7">
        <f t="shared" si="317"/>
        <v>-1308.6964179606364</v>
      </c>
      <c r="F704" s="7">
        <f t="shared" si="318"/>
        <v>6538.451038174966</v>
      </c>
      <c r="G704" s="7">
        <f t="shared" si="319"/>
        <v>6538.451038174966</v>
      </c>
      <c r="H704" s="7">
        <f t="shared" si="320"/>
        <v>6467.3684934630246</v>
      </c>
      <c r="I704" s="7">
        <f t="shared" si="321"/>
        <v>10.298383801296369</v>
      </c>
      <c r="J704" s="7">
        <f t="shared" si="322"/>
        <v>10.298383801296369</v>
      </c>
      <c r="K704" s="36">
        <v>24100</v>
      </c>
      <c r="L704" s="36">
        <v>137.68</v>
      </c>
      <c r="M704" s="7">
        <f t="shared" si="323"/>
        <v>36.132688892955279</v>
      </c>
      <c r="N704" s="7">
        <f t="shared" si="324"/>
        <v>271305.02233091142</v>
      </c>
      <c r="O704" s="7">
        <f t="shared" si="316"/>
        <v>0.25</v>
      </c>
      <c r="AH704" s="5"/>
      <c r="BA704"/>
      <c r="BB704" s="5"/>
      <c r="BE704" s="48"/>
      <c r="BI704" s="48"/>
      <c r="BM704" s="48"/>
      <c r="BQ704" s="48"/>
    </row>
    <row r="705" spans="1:69" x14ac:dyDescent="0.25">
      <c r="A705" s="59"/>
      <c r="B705" s="7"/>
      <c r="C705" s="59"/>
      <c r="D705" s="7"/>
      <c r="E705" s="7"/>
      <c r="F705" s="7"/>
      <c r="G705" s="7"/>
      <c r="H705" s="7"/>
      <c r="I705" s="62">
        <f>AVERAGE(J682:J704)</f>
        <v>10.357527851356133</v>
      </c>
      <c r="J705" s="63" t="s">
        <v>128</v>
      </c>
      <c r="K705" s="7"/>
      <c r="L705" s="7"/>
      <c r="M705" s="7"/>
      <c r="N705" s="7"/>
      <c r="O705" s="7"/>
      <c r="AH705" s="5"/>
      <c r="BA705"/>
      <c r="BB705" s="5"/>
      <c r="BE705" s="48"/>
      <c r="BI705" s="48"/>
      <c r="BM705" s="48"/>
      <c r="BQ705" s="48"/>
    </row>
    <row r="706" spans="1:69" x14ac:dyDescent="0.25">
      <c r="A706" s="59"/>
      <c r="B706" s="7"/>
      <c r="C706" s="59"/>
      <c r="D706" s="7"/>
      <c r="E706" s="7"/>
      <c r="F706" s="7"/>
      <c r="G706" s="7"/>
      <c r="H706" s="7"/>
      <c r="I706" s="62">
        <f>AVERAGE(I682:I704)</f>
        <v>10.357527851356133</v>
      </c>
      <c r="J706" s="63" t="s">
        <v>129</v>
      </c>
      <c r="K706" s="7"/>
      <c r="L706" s="7"/>
      <c r="M706" s="7"/>
      <c r="N706" s="7"/>
      <c r="O706" s="7"/>
      <c r="AH706" s="5"/>
      <c r="BA706"/>
      <c r="BB706" s="5"/>
      <c r="BE706" s="48"/>
      <c r="BI706" s="48"/>
      <c r="BM706" s="48"/>
      <c r="BQ706" s="48"/>
    </row>
    <row r="707" spans="1:69" x14ac:dyDescent="0.25">
      <c r="A707" s="59"/>
      <c r="B707" s="7"/>
      <c r="C707" s="59"/>
      <c r="D707" s="7"/>
      <c r="E707" s="7"/>
      <c r="F707" s="7"/>
      <c r="G707" s="7"/>
      <c r="H707" s="7"/>
      <c r="I707" s="64">
        <f>SUMSQ(H682:H704)/COUNT(H682:H704)</f>
        <v>64911680.252361111</v>
      </c>
      <c r="J707" s="63" t="s">
        <v>131</v>
      </c>
      <c r="K707" s="7"/>
      <c r="L707" s="7"/>
      <c r="M707" s="7"/>
      <c r="N707" s="7"/>
      <c r="O707" s="7"/>
      <c r="AH707" s="5"/>
      <c r="BA707"/>
      <c r="BB707" s="5"/>
      <c r="BE707" s="48"/>
      <c r="BI707" s="48"/>
      <c r="BM707" s="48"/>
      <c r="BQ707" s="48"/>
    </row>
    <row r="708" spans="1:69" x14ac:dyDescent="0.25">
      <c r="A708" s="7"/>
      <c r="B708" s="36"/>
      <c r="C708" s="36"/>
      <c r="D708" s="36"/>
      <c r="E708" s="36"/>
      <c r="F708" s="7"/>
      <c r="G708" s="7"/>
      <c r="H708" s="7"/>
      <c r="I708" s="36"/>
      <c r="J708" s="7"/>
      <c r="K708" s="7"/>
      <c r="L708" s="7"/>
      <c r="M708" s="7"/>
      <c r="N708" s="7"/>
      <c r="O708" s="7"/>
      <c r="AH708" s="5"/>
      <c r="BA708"/>
      <c r="BB708" s="5"/>
      <c r="BE708" s="48"/>
      <c r="BI708" s="48"/>
      <c r="BM708" s="48"/>
      <c r="BQ708" s="48"/>
    </row>
    <row r="709" spans="1:69" x14ac:dyDescent="0.25">
      <c r="A709" s="59" t="s">
        <v>169</v>
      </c>
      <c r="B709" s="7"/>
      <c r="C709" s="59"/>
      <c r="D709" s="7"/>
      <c r="E709" s="7"/>
      <c r="F709" s="7"/>
      <c r="G709" s="7"/>
      <c r="H709" s="7"/>
      <c r="I709" s="7"/>
      <c r="J709" s="7"/>
      <c r="K709" s="7" t="s">
        <v>170</v>
      </c>
      <c r="L709" s="7"/>
      <c r="M709" s="7"/>
      <c r="N709" s="7"/>
      <c r="O709" s="7"/>
      <c r="AH709" s="5"/>
      <c r="BA709"/>
      <c r="BB709" s="5"/>
      <c r="BE709" s="48"/>
      <c r="BI709" s="48"/>
      <c r="BM709" s="48"/>
      <c r="BQ709" s="48"/>
    </row>
    <row r="710" spans="1:69" ht="15.75" x14ac:dyDescent="0.25">
      <c r="A710" s="60" t="s">
        <v>183</v>
      </c>
      <c r="B710" s="7"/>
      <c r="C710" s="7" t="s">
        <v>171</v>
      </c>
      <c r="D710" s="7"/>
      <c r="E710" s="7" t="s">
        <v>172</v>
      </c>
      <c r="F710" s="7"/>
      <c r="G710" s="7"/>
      <c r="H710" s="7"/>
      <c r="I710" s="7"/>
      <c r="J710" s="7"/>
      <c r="K710" s="7" t="s">
        <v>18</v>
      </c>
      <c r="L710" s="7" t="s">
        <v>170</v>
      </c>
      <c r="M710" s="7" t="s">
        <v>173</v>
      </c>
      <c r="N710" s="7" t="s">
        <v>174</v>
      </c>
      <c r="O710" s="7">
        <v>0.25</v>
      </c>
      <c r="AH710" s="5"/>
      <c r="BA710"/>
      <c r="BB710" s="5"/>
      <c r="BE710" s="48"/>
      <c r="BI710" s="48"/>
      <c r="BM710" s="48"/>
      <c r="BQ710" s="48"/>
    </row>
    <row r="711" spans="1:69" x14ac:dyDescent="0.25">
      <c r="A711" s="7" t="s">
        <v>117</v>
      </c>
      <c r="B711" s="7" t="s">
        <v>40</v>
      </c>
      <c r="C711" s="7" t="s">
        <v>118</v>
      </c>
      <c r="D711" s="61" t="s">
        <v>119</v>
      </c>
      <c r="E711" s="7" t="s">
        <v>120</v>
      </c>
      <c r="F711" s="61" t="s">
        <v>121</v>
      </c>
      <c r="G711" s="61" t="s">
        <v>122</v>
      </c>
      <c r="H711" s="61" t="s">
        <v>123</v>
      </c>
      <c r="I711" s="61" t="s">
        <v>175</v>
      </c>
      <c r="J711" s="61" t="s">
        <v>176</v>
      </c>
      <c r="K711" s="7" t="s">
        <v>177</v>
      </c>
      <c r="L711" s="7" t="s">
        <v>178</v>
      </c>
      <c r="M711" s="7" t="s">
        <v>178</v>
      </c>
      <c r="N711" s="61" t="s">
        <v>179</v>
      </c>
      <c r="O711" s="61" t="s">
        <v>175</v>
      </c>
      <c r="AH711" s="5"/>
      <c r="BA711"/>
      <c r="BB711" s="5"/>
      <c r="BE711" s="48"/>
      <c r="BI711" s="48"/>
      <c r="BM711" s="48"/>
      <c r="BQ711" s="48"/>
    </row>
    <row r="712" spans="1:69" x14ac:dyDescent="0.25">
      <c r="A712" s="59">
        <v>69.812399999999997</v>
      </c>
      <c r="B712" s="7">
        <v>7.3860387999999996E-3</v>
      </c>
      <c r="C712" s="36">
        <v>-8767.5</v>
      </c>
      <c r="D712" s="7">
        <f t="shared" ref="D712:D728" si="325">SQRT((0.00004*K712)^2+(0.003*(L712-M712))^2)</f>
        <v>3.1473275786954331</v>
      </c>
      <c r="E712" s="7">
        <f t="shared" ref="E712:E728" si="326">Props(A712,B712,12,$B$7:$B$36)</f>
        <v>-1049.8375865273622</v>
      </c>
      <c r="F712" s="7">
        <f t="shared" ref="F712:F728" si="327">(C712-E712)+($B$47-A712*$B$46)</f>
        <v>6573.7922067416921</v>
      </c>
      <c r="G712" s="7">
        <f t="shared" ref="G712:G728" si="328">ABS(F712)</f>
        <v>6573.7922067416921</v>
      </c>
      <c r="H712" s="7">
        <f t="shared" ref="H712:H728" si="329">F712/D712</f>
        <v>2088.6901799610346</v>
      </c>
      <c r="I712" s="7">
        <f t="shared" ref="I712:I728" si="330">(F712/K712)/B712</f>
        <v>11.37810453584315</v>
      </c>
      <c r="J712" s="7">
        <f t="shared" ref="J712:J728" si="331">ABS(I712)</f>
        <v>11.37810453584315</v>
      </c>
      <c r="K712" s="36">
        <v>78223</v>
      </c>
      <c r="L712" s="36">
        <v>146.26</v>
      </c>
      <c r="M712" s="7">
        <f t="shared" ref="M712:M728" si="332">Props(A712,B712,9,$B$7:$B$36)</f>
        <v>32.960730012720219</v>
      </c>
      <c r="N712" s="7">
        <f t="shared" ref="N712:N728" si="333">1000000*F712/K712</f>
        <v>84039.1215721935</v>
      </c>
      <c r="O712" s="7">
        <f t="shared" ref="O712:O728" si="334">SIGN(I712)*MIN($O$416,ABS(I712))</f>
        <v>0.25</v>
      </c>
      <c r="AH712" s="5"/>
      <c r="BA712"/>
      <c r="BB712" s="5"/>
      <c r="BE712" s="48"/>
      <c r="BI712" s="48"/>
      <c r="BM712" s="48"/>
      <c r="BQ712" s="48"/>
    </row>
    <row r="713" spans="1:69" x14ac:dyDescent="0.25">
      <c r="A713" s="59">
        <v>70.926199999999994</v>
      </c>
      <c r="B713" s="7">
        <v>9.1192248000000007E-3</v>
      </c>
      <c r="C713" s="36">
        <v>-8807.2000000000007</v>
      </c>
      <c r="D713" s="7">
        <f t="shared" si="325"/>
        <v>2.5941292969885361</v>
      </c>
      <c r="E713" s="7">
        <f t="shared" si="326"/>
        <v>-1086.7754020933721</v>
      </c>
      <c r="F713" s="7">
        <f t="shared" si="327"/>
        <v>6571.0300223077011</v>
      </c>
      <c r="G713" s="7">
        <f t="shared" si="328"/>
        <v>6571.0300223077011</v>
      </c>
      <c r="H713" s="7">
        <f t="shared" si="329"/>
        <v>2533.0387463477073</v>
      </c>
      <c r="I713" s="7">
        <f t="shared" si="330"/>
        <v>11.204094448141854</v>
      </c>
      <c r="J713" s="7">
        <f t="shared" si="331"/>
        <v>11.204094448141854</v>
      </c>
      <c r="K713" s="36">
        <v>64313</v>
      </c>
      <c r="L713" s="36">
        <v>144.82</v>
      </c>
      <c r="M713" s="7">
        <f t="shared" si="332"/>
        <v>33.440937986914044</v>
      </c>
      <c r="N713" s="7">
        <f t="shared" si="333"/>
        <v>102172.65595303751</v>
      </c>
      <c r="O713" s="7">
        <f t="shared" si="334"/>
        <v>0.25</v>
      </c>
      <c r="AH713" s="5"/>
      <c r="BA713"/>
      <c r="BB713" s="5"/>
      <c r="BE713" s="48"/>
      <c r="BI713" s="48"/>
      <c r="BM713" s="48"/>
      <c r="BQ713" s="48"/>
    </row>
    <row r="714" spans="1:69" x14ac:dyDescent="0.25">
      <c r="A714" s="59">
        <v>71.660499999999999</v>
      </c>
      <c r="B714" s="7">
        <v>1.040444888E-2</v>
      </c>
      <c r="C714" s="36">
        <v>-8835.9</v>
      </c>
      <c r="D714" s="7">
        <f t="shared" si="325"/>
        <v>2.3006263765848782</v>
      </c>
      <c r="E714" s="7">
        <f t="shared" si="326"/>
        <v>-1111.4157914812024</v>
      </c>
      <c r="F714" s="7">
        <f t="shared" si="327"/>
        <v>6566.9704116955327</v>
      </c>
      <c r="G714" s="7">
        <f t="shared" si="328"/>
        <v>6566.9704116955327</v>
      </c>
      <c r="H714" s="7">
        <f t="shared" si="329"/>
        <v>2854.4271588521683</v>
      </c>
      <c r="I714" s="7">
        <f t="shared" si="330"/>
        <v>11.088906392105249</v>
      </c>
      <c r="J714" s="7">
        <f t="shared" si="331"/>
        <v>11.088906392105249</v>
      </c>
      <c r="K714" s="36">
        <v>56919</v>
      </c>
      <c r="L714" s="36">
        <v>143.93</v>
      </c>
      <c r="M714" s="7">
        <f t="shared" si="332"/>
        <v>33.755579174522516</v>
      </c>
      <c r="N714" s="7">
        <f t="shared" si="333"/>
        <v>115373.95969176431</v>
      </c>
      <c r="O714" s="7">
        <f t="shared" si="334"/>
        <v>0.25</v>
      </c>
      <c r="AH714" s="5"/>
      <c r="BA714"/>
      <c r="BB714" s="5"/>
      <c r="BE714" s="48"/>
      <c r="BI714" s="48"/>
      <c r="BM714" s="48"/>
      <c r="BQ714" s="48"/>
    </row>
    <row r="715" spans="1:69" x14ac:dyDescent="0.25">
      <c r="A715" s="59">
        <v>72.364400000000003</v>
      </c>
      <c r="B715" s="7">
        <v>1.1786998019999998E-2</v>
      </c>
      <c r="C715" s="36">
        <v>-8862.1</v>
      </c>
      <c r="D715" s="7">
        <f t="shared" si="325"/>
        <v>2.054403012893264</v>
      </c>
      <c r="E715" s="7">
        <f t="shared" si="326"/>
        <v>-1135.2487960740591</v>
      </c>
      <c r="F715" s="7">
        <f t="shared" si="327"/>
        <v>6564.6034162883889</v>
      </c>
      <c r="G715" s="7">
        <f t="shared" si="328"/>
        <v>6564.6034162883889</v>
      </c>
      <c r="H715" s="7">
        <f t="shared" si="329"/>
        <v>3195.3824907233288</v>
      </c>
      <c r="I715" s="7">
        <f t="shared" si="330"/>
        <v>10.983847557736</v>
      </c>
      <c r="J715" s="7">
        <f t="shared" si="331"/>
        <v>10.983847557736</v>
      </c>
      <c r="K715" s="36">
        <v>50705</v>
      </c>
      <c r="L715" s="36">
        <v>143.08000000000001</v>
      </c>
      <c r="M715" s="7">
        <f t="shared" si="332"/>
        <v>34.055793011663461</v>
      </c>
      <c r="N715" s="7">
        <f t="shared" si="333"/>
        <v>129466.58941501606</v>
      </c>
      <c r="O715" s="7">
        <f t="shared" si="334"/>
        <v>0.25</v>
      </c>
      <c r="AH715" s="5"/>
      <c r="BA715"/>
      <c r="BB715" s="5"/>
      <c r="BE715" s="48"/>
      <c r="BI715" s="48"/>
      <c r="BM715" s="48"/>
      <c r="BQ715" s="48"/>
    </row>
    <row r="716" spans="1:69" x14ac:dyDescent="0.25">
      <c r="A716" s="59">
        <v>73.440100000000001</v>
      </c>
      <c r="B716" s="7">
        <v>1.4209458759999998E-2</v>
      </c>
      <c r="C716" s="36">
        <v>-8903.1</v>
      </c>
      <c r="D716" s="7">
        <f t="shared" si="325"/>
        <v>1.7357542493289249</v>
      </c>
      <c r="E716" s="7">
        <f t="shared" si="326"/>
        <v>-1172.0698527539553</v>
      </c>
      <c r="F716" s="7">
        <f t="shared" si="327"/>
        <v>6560.424472968285</v>
      </c>
      <c r="G716" s="7">
        <f t="shared" si="328"/>
        <v>6560.424472968285</v>
      </c>
      <c r="H716" s="7">
        <f t="shared" si="329"/>
        <v>3779.5813984062943</v>
      </c>
      <c r="I716" s="7">
        <f t="shared" si="330"/>
        <v>10.82747084731426</v>
      </c>
      <c r="J716" s="7">
        <f t="shared" si="331"/>
        <v>10.82747084731426</v>
      </c>
      <c r="K716" s="36">
        <v>42641</v>
      </c>
      <c r="L716" s="36">
        <v>141.82</v>
      </c>
      <c r="M716" s="7">
        <f t="shared" si="332"/>
        <v>34.512029671904344</v>
      </c>
      <c r="N716" s="7">
        <f t="shared" si="333"/>
        <v>153852.50048001419</v>
      </c>
      <c r="O716" s="7">
        <f t="shared" si="334"/>
        <v>0.25</v>
      </c>
      <c r="AH716" s="5"/>
      <c r="BA716"/>
      <c r="BB716" s="5"/>
      <c r="BE716" s="48"/>
      <c r="BI716" s="48"/>
      <c r="BM716" s="48"/>
      <c r="BQ716" s="48"/>
    </row>
    <row r="717" spans="1:69" x14ac:dyDescent="0.25">
      <c r="A717" s="59">
        <v>73.881699999999995</v>
      </c>
      <c r="B717" s="7">
        <v>1.533203E-2</v>
      </c>
      <c r="C717" s="36">
        <v>-8919.5</v>
      </c>
      <c r="D717" s="7">
        <f t="shared" si="325"/>
        <v>1.6213725108343886</v>
      </c>
      <c r="E717" s="7">
        <f t="shared" si="326"/>
        <v>-1187.3244404559975</v>
      </c>
      <c r="F717" s="7">
        <f t="shared" si="327"/>
        <v>6559.2790606703275</v>
      </c>
      <c r="G717" s="7">
        <f t="shared" si="328"/>
        <v>6559.2790606703275</v>
      </c>
      <c r="H717" s="7">
        <f t="shared" si="329"/>
        <v>4045.5102185584728</v>
      </c>
      <c r="I717" s="7">
        <f t="shared" si="330"/>
        <v>10.765902498515228</v>
      </c>
      <c r="J717" s="7">
        <f t="shared" si="331"/>
        <v>10.765902498515228</v>
      </c>
      <c r="K717" s="36">
        <v>39738</v>
      </c>
      <c r="L717" s="36">
        <v>141.30000000000001</v>
      </c>
      <c r="M717" s="7">
        <f t="shared" si="332"/>
        <v>34.698463379112731</v>
      </c>
      <c r="N717" s="7">
        <f t="shared" si="333"/>
        <v>165063.14008431041</v>
      </c>
      <c r="O717" s="7">
        <f t="shared" si="334"/>
        <v>0.25</v>
      </c>
      <c r="AH717" s="5"/>
      <c r="BA717"/>
      <c r="BB717" s="5"/>
      <c r="BE717" s="48"/>
      <c r="BI717" s="48"/>
      <c r="BM717" s="48"/>
      <c r="BQ717" s="48"/>
    </row>
    <row r="718" spans="1:69" x14ac:dyDescent="0.25">
      <c r="A718" s="59">
        <v>75.309700000000007</v>
      </c>
      <c r="B718" s="7">
        <v>1.944768014E-2</v>
      </c>
      <c r="C718" s="36">
        <v>-8973.9</v>
      </c>
      <c r="D718" s="7">
        <f t="shared" si="325"/>
        <v>1.313139341761141</v>
      </c>
      <c r="E718" s="7">
        <f t="shared" si="326"/>
        <v>-1237.2029890830611</v>
      </c>
      <c r="F718" s="7">
        <f t="shared" si="327"/>
        <v>6554.7576092973914</v>
      </c>
      <c r="G718" s="7">
        <f t="shared" si="328"/>
        <v>6554.7576092973914</v>
      </c>
      <c r="H718" s="7">
        <f t="shared" si="329"/>
        <v>4991.6695059233834</v>
      </c>
      <c r="I718" s="7">
        <f t="shared" si="330"/>
        <v>10.571993760233708</v>
      </c>
      <c r="J718" s="7">
        <f t="shared" si="331"/>
        <v>10.571993760233708</v>
      </c>
      <c r="K718" s="36">
        <v>31881</v>
      </c>
      <c r="L718" s="36">
        <v>139.69999999999999</v>
      </c>
      <c r="M718" s="7">
        <f t="shared" si="332"/>
        <v>35.298066598957178</v>
      </c>
      <c r="N718" s="7">
        <f t="shared" si="333"/>
        <v>205600.75309110101</v>
      </c>
      <c r="O718" s="7">
        <f t="shared" si="334"/>
        <v>0.25</v>
      </c>
      <c r="AH718" s="5"/>
      <c r="BA718"/>
      <c r="BB718" s="5"/>
      <c r="BE718" s="48"/>
      <c r="BI718" s="48"/>
      <c r="BM718" s="48"/>
      <c r="BQ718" s="48"/>
    </row>
    <row r="719" spans="1:69" x14ac:dyDescent="0.25">
      <c r="A719" s="59">
        <v>75.325999999999993</v>
      </c>
      <c r="B719" s="7">
        <v>1.9495676059999998E-2</v>
      </c>
      <c r="C719" s="36">
        <v>-8974.5</v>
      </c>
      <c r="D719" s="7">
        <f t="shared" si="325"/>
        <v>1.3103234161227926</v>
      </c>
      <c r="E719" s="7">
        <f t="shared" si="326"/>
        <v>-1237.7772406278932</v>
      </c>
      <c r="F719" s="7">
        <f t="shared" si="327"/>
        <v>6554.7318608422229</v>
      </c>
      <c r="G719" s="7">
        <f t="shared" si="328"/>
        <v>6554.7318608422229</v>
      </c>
      <c r="H719" s="7">
        <f t="shared" si="329"/>
        <v>5002.3771079642893</v>
      </c>
      <c r="I719" s="7">
        <f t="shared" si="330"/>
        <v>10.569796216046882</v>
      </c>
      <c r="J719" s="7">
        <f t="shared" si="331"/>
        <v>10.569796216046882</v>
      </c>
      <c r="K719" s="36">
        <v>31809</v>
      </c>
      <c r="L719" s="36">
        <v>139.68</v>
      </c>
      <c r="M719" s="7">
        <f t="shared" si="332"/>
        <v>35.30488310601109</v>
      </c>
      <c r="N719" s="7">
        <f t="shared" si="333"/>
        <v>206065.32304826379</v>
      </c>
      <c r="O719" s="7">
        <f t="shared" si="334"/>
        <v>0.25</v>
      </c>
      <c r="AF719" s="5"/>
      <c r="AG719" s="5"/>
      <c r="AH719" s="5"/>
      <c r="BA719"/>
      <c r="BB719" s="5"/>
      <c r="BE719" s="48"/>
      <c r="BI719" s="48"/>
      <c r="BM719" s="48"/>
      <c r="BQ719" s="48"/>
    </row>
    <row r="720" spans="1:69" x14ac:dyDescent="0.25">
      <c r="A720" s="59">
        <v>76.900099999999995</v>
      </c>
      <c r="B720" s="7">
        <v>2.509653328E-2</v>
      </c>
      <c r="C720" s="36">
        <v>-9035</v>
      </c>
      <c r="D720" s="7">
        <f t="shared" si="325"/>
        <v>1.0524067611641239</v>
      </c>
      <c r="E720" s="7">
        <f t="shared" si="326"/>
        <v>-1293.73138299316</v>
      </c>
      <c r="F720" s="7">
        <f t="shared" si="327"/>
        <v>6550.1860032074901</v>
      </c>
      <c r="G720" s="7">
        <f t="shared" si="328"/>
        <v>6550.1860032074901</v>
      </c>
      <c r="H720" s="7">
        <f t="shared" si="329"/>
        <v>6224.006006918823</v>
      </c>
      <c r="I720" s="7">
        <f t="shared" si="330"/>
        <v>10.368237162752495</v>
      </c>
      <c r="J720" s="7">
        <f t="shared" si="331"/>
        <v>10.368237162752495</v>
      </c>
      <c r="K720" s="36">
        <v>25173</v>
      </c>
      <c r="L720" s="36">
        <v>137.97999999999999</v>
      </c>
      <c r="M720" s="7">
        <f t="shared" si="332"/>
        <v>35.960337110948565</v>
      </c>
      <c r="N720" s="7">
        <f t="shared" si="333"/>
        <v>260206.80900995075</v>
      </c>
      <c r="O720" s="7">
        <f t="shared" si="334"/>
        <v>0.25</v>
      </c>
      <c r="AF720" s="5"/>
      <c r="AG720" s="5"/>
      <c r="AH720" s="5"/>
      <c r="BA720"/>
      <c r="BB720" s="5"/>
      <c r="BE720" s="48"/>
      <c r="BI720" s="48"/>
      <c r="BM720" s="48"/>
      <c r="BQ720" s="48"/>
    </row>
    <row r="721" spans="1:69" x14ac:dyDescent="0.25">
      <c r="A721" s="59">
        <v>76.956100000000006</v>
      </c>
      <c r="B721" s="7">
        <v>2.5308515260000001E-2</v>
      </c>
      <c r="C721" s="36">
        <v>-9037.5</v>
      </c>
      <c r="D721" s="7">
        <f t="shared" si="325"/>
        <v>1.044873255533145</v>
      </c>
      <c r="E721" s="7">
        <f t="shared" si="326"/>
        <v>-1295.7406621677792</v>
      </c>
      <c r="F721" s="7">
        <f t="shared" si="327"/>
        <v>6549.6952823821093</v>
      </c>
      <c r="G721" s="7">
        <f t="shared" si="328"/>
        <v>6549.6952823821093</v>
      </c>
      <c r="H721" s="7">
        <f t="shared" si="329"/>
        <v>6268.4112620340129</v>
      </c>
      <c r="I721" s="7">
        <f t="shared" si="330"/>
        <v>10.360882925665544</v>
      </c>
      <c r="J721" s="7">
        <f t="shared" si="331"/>
        <v>10.360882925665544</v>
      </c>
      <c r="K721" s="36">
        <v>24978</v>
      </c>
      <c r="L721" s="36">
        <v>137.91999999999999</v>
      </c>
      <c r="M721" s="7">
        <f t="shared" si="332"/>
        <v>35.983556986373614</v>
      </c>
      <c r="N721" s="7">
        <f t="shared" si="333"/>
        <v>262218.56363127992</v>
      </c>
      <c r="O721" s="7">
        <f t="shared" si="334"/>
        <v>0.25</v>
      </c>
      <c r="AF721" s="5"/>
      <c r="AG721" s="5"/>
      <c r="AH721" s="5"/>
      <c r="BA721"/>
      <c r="BB721" s="5"/>
      <c r="BE721" s="48"/>
      <c r="BI721" s="48"/>
      <c r="BM721" s="48"/>
      <c r="BQ721" s="48"/>
    </row>
    <row r="722" spans="1:69" x14ac:dyDescent="0.25">
      <c r="A722" s="59">
        <v>77.131100000000004</v>
      </c>
      <c r="B722" s="7">
        <v>2.5988457459999999E-2</v>
      </c>
      <c r="C722" s="36">
        <v>-9044.7999999999993</v>
      </c>
      <c r="D722" s="7">
        <f t="shared" si="325"/>
        <v>1.0215781361041678</v>
      </c>
      <c r="E722" s="7">
        <f t="shared" si="326"/>
        <v>-1302.0276088795149</v>
      </c>
      <c r="F722" s="7">
        <f t="shared" si="327"/>
        <v>6548.6822290938453</v>
      </c>
      <c r="G722" s="7">
        <f t="shared" si="328"/>
        <v>6548.6822290938453</v>
      </c>
      <c r="H722" s="7">
        <f t="shared" si="329"/>
        <v>6410.3586379281051</v>
      </c>
      <c r="I722" s="7">
        <f t="shared" si="330"/>
        <v>10.338239939622918</v>
      </c>
      <c r="J722" s="7">
        <f t="shared" si="331"/>
        <v>10.338239939622918</v>
      </c>
      <c r="K722" s="36">
        <v>24374</v>
      </c>
      <c r="L722" s="36">
        <v>137.75</v>
      </c>
      <c r="M722" s="7">
        <f t="shared" si="332"/>
        <v>36.056076568478325</v>
      </c>
      <c r="N722" s="7">
        <f t="shared" si="333"/>
        <v>268674.90888216317</v>
      </c>
      <c r="O722" s="7">
        <f t="shared" si="334"/>
        <v>0.25</v>
      </c>
      <c r="AF722" s="5"/>
      <c r="AG722" s="5"/>
      <c r="AH722" s="5"/>
      <c r="BA722"/>
      <c r="BB722" s="5"/>
      <c r="BE722" s="48"/>
      <c r="BI722" s="48"/>
      <c r="BM722" s="48"/>
      <c r="BQ722" s="48"/>
    </row>
    <row r="723" spans="1:69" x14ac:dyDescent="0.25">
      <c r="A723" s="59">
        <v>78.186400000000006</v>
      </c>
      <c r="B723" s="7">
        <v>3.066272678E-2</v>
      </c>
      <c r="C723" s="36">
        <v>-9084.2000000000007</v>
      </c>
      <c r="D723" s="7">
        <f t="shared" si="325"/>
        <v>0.88856389652745515</v>
      </c>
      <c r="E723" s="7">
        <f t="shared" si="326"/>
        <v>-1340.1941118434331</v>
      </c>
      <c r="F723" s="7">
        <f t="shared" si="327"/>
        <v>6547.4487320577628</v>
      </c>
      <c r="G723" s="7">
        <f t="shared" si="328"/>
        <v>6547.4487320577628</v>
      </c>
      <c r="H723" s="7">
        <f t="shared" si="329"/>
        <v>7368.5738950743626</v>
      </c>
      <c r="I723" s="7">
        <f t="shared" si="330"/>
        <v>10.213871440232104</v>
      </c>
      <c r="J723" s="7">
        <f t="shared" si="331"/>
        <v>10.213871440232104</v>
      </c>
      <c r="K723" s="36">
        <v>20906</v>
      </c>
      <c r="L723" s="36">
        <v>136.63</v>
      </c>
      <c r="M723" s="7">
        <f t="shared" si="332"/>
        <v>36.492061461838233</v>
      </c>
      <c r="N723" s="7">
        <f t="shared" si="333"/>
        <v>313185.14933788212</v>
      </c>
      <c r="O723" s="7">
        <f t="shared" si="334"/>
        <v>0.25</v>
      </c>
      <c r="AF723" s="5"/>
      <c r="AG723" s="5"/>
      <c r="AH723" s="5"/>
      <c r="BA723"/>
      <c r="BB723" s="5"/>
      <c r="BE723" s="48"/>
      <c r="BI723" s="48"/>
      <c r="BM723" s="48"/>
      <c r="BQ723" s="48"/>
    </row>
    <row r="724" spans="1:69" x14ac:dyDescent="0.25">
      <c r="A724" s="59">
        <v>79.553899999999999</v>
      </c>
      <c r="B724" s="7">
        <v>3.7707461259999998E-2</v>
      </c>
      <c r="C724" s="36">
        <v>-9136.5</v>
      </c>
      <c r="D724" s="7">
        <f t="shared" si="325"/>
        <v>0.75041524239789792</v>
      </c>
      <c r="E724" s="7">
        <f t="shared" si="326"/>
        <v>-1390.3097310810049</v>
      </c>
      <c r="F724" s="7">
        <f t="shared" si="327"/>
        <v>6545.2643512953346</v>
      </c>
      <c r="G724" s="7">
        <f t="shared" si="328"/>
        <v>6545.2643512953346</v>
      </c>
      <c r="H724" s="7">
        <f t="shared" si="329"/>
        <v>8722.1900375856076</v>
      </c>
      <c r="I724" s="7">
        <f t="shared" si="330"/>
        <v>10.059697800501052</v>
      </c>
      <c r="J724" s="7">
        <f t="shared" si="331"/>
        <v>10.059697800501052</v>
      </c>
      <c r="K724" s="36">
        <v>17255</v>
      </c>
      <c r="L724" s="36">
        <v>135.22999999999999</v>
      </c>
      <c r="M724" s="7">
        <f t="shared" si="332"/>
        <v>37.053856697885543</v>
      </c>
      <c r="N724" s="7">
        <f t="shared" si="333"/>
        <v>379325.66509970068</v>
      </c>
      <c r="O724" s="7">
        <f t="shared" si="334"/>
        <v>0.25</v>
      </c>
      <c r="AF724" s="5"/>
      <c r="AG724" s="5"/>
      <c r="AH724" s="5"/>
      <c r="BA724"/>
      <c r="BB724" s="5"/>
      <c r="BE724" s="48"/>
      <c r="BI724" s="48"/>
      <c r="BM724" s="48"/>
      <c r="BQ724" s="48"/>
    </row>
    <row r="725" spans="1:69" x14ac:dyDescent="0.25">
      <c r="A725" s="59">
        <v>79.594399999999993</v>
      </c>
      <c r="B725" s="7">
        <v>3.792877578E-2</v>
      </c>
      <c r="C725" s="36">
        <v>-9138.1</v>
      </c>
      <c r="D725" s="7">
        <f t="shared" si="325"/>
        <v>0.74692825372377525</v>
      </c>
      <c r="E725" s="7">
        <f t="shared" si="326"/>
        <v>-1391.8053439198725</v>
      </c>
      <c r="F725" s="7">
        <f t="shared" si="327"/>
        <v>6545.1599641342018</v>
      </c>
      <c r="G725" s="7">
        <f t="shared" si="328"/>
        <v>6545.1599641342018</v>
      </c>
      <c r="H725" s="7">
        <f t="shared" si="329"/>
        <v>8762.7692907633609</v>
      </c>
      <c r="I725" s="7">
        <f t="shared" si="330"/>
        <v>10.05503397277757</v>
      </c>
      <c r="J725" s="7">
        <f t="shared" si="331"/>
        <v>10.05503397277757</v>
      </c>
      <c r="K725" s="36">
        <v>17162</v>
      </c>
      <c r="L725" s="36">
        <v>135.19</v>
      </c>
      <c r="M725" s="7">
        <f t="shared" si="332"/>
        <v>37.070443782513586</v>
      </c>
      <c r="N725" s="7">
        <f t="shared" si="333"/>
        <v>381375.1290137631</v>
      </c>
      <c r="O725" s="7">
        <f t="shared" si="334"/>
        <v>0.25</v>
      </c>
      <c r="AF725" s="5"/>
      <c r="AG725" s="5"/>
      <c r="AH725" s="5"/>
      <c r="BA725"/>
      <c r="BB725" s="5"/>
      <c r="BE725" s="48"/>
      <c r="BI725" s="48"/>
      <c r="BM725" s="48"/>
      <c r="BQ725" s="48"/>
    </row>
    <row r="726" spans="1:69" x14ac:dyDescent="0.25">
      <c r="A726" s="59">
        <v>80.864999999999995</v>
      </c>
      <c r="B726" s="7">
        <v>4.5697448719999999E-2</v>
      </c>
      <c r="C726" s="36">
        <v>-9187</v>
      </c>
      <c r="D726" s="7">
        <f t="shared" si="325"/>
        <v>0.64569677567748884</v>
      </c>
      <c r="E726" s="7">
        <f t="shared" si="326"/>
        <v>-1439.0470800794094</v>
      </c>
      <c r="F726" s="7">
        <f t="shared" si="327"/>
        <v>6543.5017002937393</v>
      </c>
      <c r="G726" s="7">
        <f t="shared" si="328"/>
        <v>6543.5017002937393</v>
      </c>
      <c r="H726" s="7">
        <f t="shared" si="329"/>
        <v>10134.016378551769</v>
      </c>
      <c r="I726" s="7">
        <f t="shared" si="330"/>
        <v>9.9197671335362898</v>
      </c>
      <c r="J726" s="7">
        <f t="shared" si="331"/>
        <v>9.9197671335362898</v>
      </c>
      <c r="K726" s="36">
        <v>14435</v>
      </c>
      <c r="L726" s="36">
        <v>133.93</v>
      </c>
      <c r="M726" s="7">
        <f t="shared" si="332"/>
        <v>37.58942004170521</v>
      </c>
      <c r="N726" s="7">
        <f t="shared" si="333"/>
        <v>453308.04989911598</v>
      </c>
      <c r="O726" s="7">
        <f t="shared" si="334"/>
        <v>0.25</v>
      </c>
      <c r="AF726" s="5"/>
      <c r="AG726" s="5"/>
      <c r="AH726" s="5"/>
      <c r="BA726"/>
      <c r="BB726" s="5"/>
      <c r="BE726" s="48"/>
      <c r="BI726" s="48"/>
      <c r="BM726" s="48"/>
      <c r="BQ726" s="48"/>
    </row>
    <row r="727" spans="1:69" x14ac:dyDescent="0.25">
      <c r="A727" s="59">
        <v>82.278700000000001</v>
      </c>
      <c r="B727" s="7">
        <v>5.5889915619999994E-2</v>
      </c>
      <c r="C727" s="36">
        <v>-9241.7000000000007</v>
      </c>
      <c r="D727" s="7">
        <f t="shared" si="325"/>
        <v>0.55629311282490235</v>
      </c>
      <c r="E727" s="7">
        <f t="shared" si="326"/>
        <v>-1492.3437616595052</v>
      </c>
      <c r="F727" s="7">
        <f t="shared" si="327"/>
        <v>6542.098381873835</v>
      </c>
      <c r="G727" s="7">
        <f t="shared" si="328"/>
        <v>6542.098381873835</v>
      </c>
      <c r="H727" s="7">
        <f t="shared" si="329"/>
        <v>11760.164257027234</v>
      </c>
      <c r="I727" s="7">
        <f t="shared" si="330"/>
        <v>9.7788878751872605</v>
      </c>
      <c r="J727" s="7">
        <f t="shared" si="331"/>
        <v>9.7788878751872605</v>
      </c>
      <c r="K727" s="36">
        <v>11970</v>
      </c>
      <c r="L727" s="36">
        <v>132.57</v>
      </c>
      <c r="M727" s="7">
        <f t="shared" si="332"/>
        <v>38.163910638714292</v>
      </c>
      <c r="N727" s="7">
        <f t="shared" si="333"/>
        <v>546541.21820165706</v>
      </c>
      <c r="O727" s="7">
        <f t="shared" si="334"/>
        <v>0.25</v>
      </c>
      <c r="AH727" s="5"/>
      <c r="BA727"/>
      <c r="BB727" s="5"/>
      <c r="BE727" s="48"/>
      <c r="BI727" s="48"/>
      <c r="BM727" s="48"/>
      <c r="BQ727" s="48"/>
    </row>
    <row r="728" spans="1:69" x14ac:dyDescent="0.25">
      <c r="A728" s="59">
        <v>82.572199999999995</v>
      </c>
      <c r="B728" s="7">
        <v>5.8231049940000001E-2</v>
      </c>
      <c r="C728" s="36">
        <v>-9253</v>
      </c>
      <c r="D728" s="7">
        <f t="shared" si="325"/>
        <v>0.54028662440022035</v>
      </c>
      <c r="E728" s="7">
        <f t="shared" si="326"/>
        <v>-1503.504824665815</v>
      </c>
      <c r="F728" s="7">
        <f t="shared" si="327"/>
        <v>6541.9594448801454</v>
      </c>
      <c r="G728" s="7">
        <f t="shared" si="328"/>
        <v>6541.9594448801454</v>
      </c>
      <c r="H728" s="7">
        <f t="shared" si="329"/>
        <v>12108.312790720047</v>
      </c>
      <c r="I728" s="7">
        <f t="shared" si="330"/>
        <v>9.7513119529260734</v>
      </c>
      <c r="J728" s="7">
        <f t="shared" si="331"/>
        <v>9.7513119529260734</v>
      </c>
      <c r="K728" s="36">
        <v>11521</v>
      </c>
      <c r="L728" s="36">
        <v>132.29</v>
      </c>
      <c r="M728" s="7">
        <f t="shared" si="332"/>
        <v>38.282830707330987</v>
      </c>
      <c r="N728" s="7">
        <f t="shared" si="333"/>
        <v>567829.13331135712</v>
      </c>
      <c r="O728" s="7">
        <f t="shared" si="334"/>
        <v>0.25</v>
      </c>
      <c r="AH728" s="5"/>
      <c r="BA728"/>
      <c r="BB728" s="5"/>
      <c r="BE728" s="48"/>
      <c r="BI728" s="48"/>
      <c r="BM728" s="48"/>
      <c r="BQ728" s="48"/>
    </row>
    <row r="729" spans="1:69" x14ac:dyDescent="0.25">
      <c r="A729" s="59"/>
      <c r="B729" s="7"/>
      <c r="C729" s="7"/>
      <c r="D729" s="7"/>
      <c r="E729" s="7"/>
      <c r="F729" s="7"/>
      <c r="G729" s="7"/>
      <c r="H729" s="7"/>
      <c r="I729" s="62">
        <f>AVERAGE(J712:J728)</f>
        <v>10.484473321125744</v>
      </c>
      <c r="J729" s="63" t="s">
        <v>128</v>
      </c>
      <c r="K729" s="7"/>
      <c r="L729" s="7"/>
      <c r="M729" s="7"/>
      <c r="N729" s="7"/>
      <c r="O729" s="7"/>
      <c r="AH729" s="5"/>
      <c r="BA729"/>
      <c r="BB729" s="5"/>
      <c r="BE729" s="48"/>
      <c r="BI729" s="48"/>
      <c r="BM729" s="48"/>
      <c r="BQ729" s="48"/>
    </row>
    <row r="730" spans="1:69" x14ac:dyDescent="0.25">
      <c r="A730" s="59"/>
      <c r="B730" s="7"/>
      <c r="C730" s="7"/>
      <c r="D730" s="7"/>
      <c r="E730" s="7"/>
      <c r="F730" s="7"/>
      <c r="G730" s="7"/>
      <c r="H730" s="7"/>
      <c r="I730" s="62">
        <f>AVERAGE(I712:I728)</f>
        <v>10.484473321125744</v>
      </c>
      <c r="J730" s="63" t="s">
        <v>129</v>
      </c>
      <c r="K730" s="7"/>
      <c r="L730" s="7"/>
      <c r="M730" s="7"/>
      <c r="N730" s="7"/>
      <c r="O730" s="7"/>
      <c r="AH730" s="5"/>
      <c r="BA730"/>
      <c r="BB730" s="5"/>
      <c r="BE730" s="48"/>
      <c r="BI730" s="48"/>
      <c r="BM730" s="48"/>
      <c r="BQ730" s="48"/>
    </row>
    <row r="731" spans="1:69" x14ac:dyDescent="0.25">
      <c r="A731" s="59"/>
      <c r="B731" s="7"/>
      <c r="C731" s="7"/>
      <c r="D731" s="7"/>
      <c r="E731" s="7"/>
      <c r="F731" s="7"/>
      <c r="G731" s="7"/>
      <c r="H731" s="7"/>
      <c r="I731" s="64">
        <f>SUMSQ(H712:H728)/COUNT(H712:H728)</f>
        <v>48448387.621875905</v>
      </c>
      <c r="J731" s="63" t="s">
        <v>131</v>
      </c>
      <c r="K731" s="7"/>
      <c r="L731" s="7"/>
      <c r="M731" s="7"/>
      <c r="N731" s="7"/>
      <c r="O731" s="7"/>
      <c r="AH731" s="5"/>
      <c r="BA731"/>
      <c r="BB731" s="5"/>
      <c r="BE731" s="48"/>
      <c r="BI731" s="48"/>
      <c r="BM731" s="48"/>
      <c r="BQ731" s="48"/>
    </row>
    <row r="732" spans="1:69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AH732" s="5"/>
      <c r="BA732"/>
      <c r="BB732" s="5"/>
      <c r="BE732" s="48"/>
      <c r="BI732" s="48"/>
      <c r="BM732" s="48"/>
      <c r="BQ732" s="48"/>
    </row>
    <row r="733" spans="1:69" x14ac:dyDescent="0.25">
      <c r="A733" s="59" t="s">
        <v>169</v>
      </c>
      <c r="B733" s="7"/>
      <c r="C733" s="59"/>
      <c r="D733" s="7"/>
      <c r="E733" s="7"/>
      <c r="F733" s="7"/>
      <c r="G733" s="7"/>
      <c r="H733" s="7"/>
      <c r="I733" s="7"/>
      <c r="J733" s="7"/>
      <c r="K733" s="7" t="s">
        <v>170</v>
      </c>
      <c r="L733" s="7"/>
      <c r="M733" s="7"/>
      <c r="N733" s="7"/>
      <c r="O733" s="7"/>
      <c r="AH733" s="5"/>
      <c r="BA733"/>
      <c r="BB733" s="5"/>
      <c r="BE733" s="48"/>
      <c r="BI733" s="48"/>
      <c r="BM733" s="48"/>
      <c r="BQ733" s="48"/>
    </row>
    <row r="734" spans="1:69" ht="15.75" x14ac:dyDescent="0.25">
      <c r="A734" s="60" t="s">
        <v>184</v>
      </c>
      <c r="B734" s="7"/>
      <c r="C734" s="7" t="s">
        <v>171</v>
      </c>
      <c r="D734" s="7"/>
      <c r="E734" s="7" t="s">
        <v>172</v>
      </c>
      <c r="F734" s="7"/>
      <c r="G734" s="7"/>
      <c r="H734" s="7"/>
      <c r="I734" s="7"/>
      <c r="J734" s="7"/>
      <c r="K734" s="7" t="s">
        <v>18</v>
      </c>
      <c r="L734" s="7" t="s">
        <v>170</v>
      </c>
      <c r="M734" s="7" t="s">
        <v>173</v>
      </c>
      <c r="N734" s="7" t="s">
        <v>174</v>
      </c>
      <c r="O734" s="7">
        <v>0.25</v>
      </c>
      <c r="AH734" s="5"/>
      <c r="BA734"/>
      <c r="BB734" s="5"/>
      <c r="BE734" s="48"/>
      <c r="BI734" s="48"/>
      <c r="BM734" s="48"/>
      <c r="BQ734" s="48"/>
    </row>
    <row r="735" spans="1:69" x14ac:dyDescent="0.25">
      <c r="A735" s="7" t="s">
        <v>117</v>
      </c>
      <c r="B735" s="7" t="s">
        <v>40</v>
      </c>
      <c r="C735" s="7" t="s">
        <v>118</v>
      </c>
      <c r="D735" s="61" t="s">
        <v>119</v>
      </c>
      <c r="E735" s="7" t="s">
        <v>120</v>
      </c>
      <c r="F735" s="61" t="s">
        <v>121</v>
      </c>
      <c r="G735" s="61" t="s">
        <v>122</v>
      </c>
      <c r="H735" s="61" t="s">
        <v>123</v>
      </c>
      <c r="I735" s="61" t="s">
        <v>175</v>
      </c>
      <c r="J735" s="61" t="s">
        <v>176</v>
      </c>
      <c r="K735" s="7" t="s">
        <v>177</v>
      </c>
      <c r="L735" s="7" t="s">
        <v>178</v>
      </c>
      <c r="M735" s="7" t="s">
        <v>178</v>
      </c>
      <c r="N735" s="61" t="s">
        <v>179</v>
      </c>
      <c r="O735" s="61" t="s">
        <v>175</v>
      </c>
      <c r="AH735" s="5"/>
      <c r="BA735"/>
      <c r="BB735" s="5"/>
      <c r="BE735" s="48"/>
      <c r="BI735" s="48"/>
      <c r="BM735" s="48"/>
      <c r="BQ735" s="48"/>
    </row>
    <row r="736" spans="1:69" x14ac:dyDescent="0.25">
      <c r="A736" s="59">
        <v>38.709499999999998</v>
      </c>
      <c r="B736" s="7">
        <v>1.0932403999999999E-7</v>
      </c>
      <c r="C736" s="36">
        <v>-7965</v>
      </c>
      <c r="D736" s="7">
        <f t="shared" ref="D736:D797" si="335">SQRT((0.00004*K736)^2+(0.003*(L736-M736))^2)</f>
        <v>118112.00000166595</v>
      </c>
      <c r="E736" s="7">
        <f t="shared" ref="E736:E768" si="336">Props(A736,B736,12,$B$7:$B$36)</f>
        <v>-253.8949932859272</v>
      </c>
      <c r="F736" s="7">
        <f>(C736-E736)+($B$47-A736*$B$46)</f>
        <v>6580.349613500257</v>
      </c>
      <c r="G736" s="7">
        <f t="shared" ref="G736:G768" si="337">ABS(F736)</f>
        <v>6580.349613500257</v>
      </c>
      <c r="H736" s="7">
        <f t="shared" ref="H736:H768" si="338">F736/D736</f>
        <v>5.5712794749114759E-2</v>
      </c>
      <c r="I736" s="7">
        <f>(F736/K736)/B736</f>
        <v>20.38446246585859</v>
      </c>
      <c r="J736" s="7">
        <f t="shared" ref="J736:J768" si="339">ABS(I736)</f>
        <v>20.38446246585859</v>
      </c>
      <c r="K736" s="36">
        <v>2952800000</v>
      </c>
      <c r="L736" s="36">
        <v>226.56</v>
      </c>
      <c r="M736" s="7">
        <f t="shared" ref="M736:M768" si="340">Props(A736,B736,9,$B$7:$B$36)</f>
        <v>17.45277717305812</v>
      </c>
      <c r="N736" s="7">
        <f>1000000*F736/K736</f>
        <v>2.228511789996023</v>
      </c>
      <c r="O736" s="7">
        <f t="shared" ref="O736:O757" si="341">SIGN(I736)*MIN($O$416,ABS(I736))</f>
        <v>0.25</v>
      </c>
      <c r="Q736" s="12"/>
      <c r="AH736" s="5"/>
      <c r="BA736"/>
      <c r="BB736" s="5"/>
      <c r="BE736" s="48"/>
      <c r="BI736" s="48"/>
      <c r="BM736" s="48"/>
      <c r="BQ736" s="48"/>
    </row>
    <row r="737" spans="1:69" x14ac:dyDescent="0.25">
      <c r="A737" s="59">
        <v>41.874000000000002</v>
      </c>
      <c r="B737" s="7">
        <v>5.066236E-7</v>
      </c>
      <c r="C737" s="36">
        <v>-8150.6</v>
      </c>
      <c r="D737" s="7">
        <f t="shared" si="335"/>
        <v>27468.40000630356</v>
      </c>
      <c r="E737" s="7">
        <f t="shared" si="336"/>
        <v>-312.00487453187634</v>
      </c>
      <c r="F737" s="7">
        <f t="shared" ref="F737:F768" si="342">(C737-E737)+($B$47-A737*$B$46)</f>
        <v>6452.8594947462061</v>
      </c>
      <c r="G737" s="7">
        <f t="shared" si="337"/>
        <v>6452.8594947462061</v>
      </c>
      <c r="H737" s="7">
        <f t="shared" si="338"/>
        <v>0.23491937984248729</v>
      </c>
      <c r="I737" s="7">
        <f>(F737/K737)/B737</f>
        <v>18.547843400615172</v>
      </c>
      <c r="J737" s="7">
        <f t="shared" si="339"/>
        <v>18.547843400615172</v>
      </c>
      <c r="K737" s="36">
        <v>686710000</v>
      </c>
      <c r="L737" s="36">
        <v>215.42</v>
      </c>
      <c r="M737" s="7">
        <f t="shared" si="340"/>
        <v>19.263247061077344</v>
      </c>
      <c r="N737" s="7">
        <f t="shared" ref="N737:N767" si="343">1000000*F737/K737</f>
        <v>9.396775195855902</v>
      </c>
      <c r="O737" s="7">
        <f t="shared" si="341"/>
        <v>0.25</v>
      </c>
      <c r="Q737" s="12"/>
      <c r="AH737" s="5"/>
      <c r="BA737"/>
      <c r="BB737" s="5"/>
      <c r="BE737" s="48"/>
      <c r="BI737" s="48"/>
      <c r="BM737" s="48"/>
      <c r="BQ737" s="48"/>
    </row>
    <row r="738" spans="1:69" x14ac:dyDescent="0.25">
      <c r="A738" s="59">
        <v>42.772100000000002</v>
      </c>
      <c r="B738" s="7">
        <v>7.9993199999999999E-7</v>
      </c>
      <c r="C738" s="36">
        <v>-8181.9</v>
      </c>
      <c r="D738" s="7">
        <f t="shared" si="335"/>
        <v>17781.600009358757</v>
      </c>
      <c r="E738" s="7">
        <f t="shared" si="336"/>
        <v>-329.53134061041288</v>
      </c>
      <c r="F738" s="7">
        <f t="shared" si="342"/>
        <v>6439.0859608247438</v>
      </c>
      <c r="G738" s="7">
        <f t="shared" si="337"/>
        <v>6439.0859608247438</v>
      </c>
      <c r="H738" s="7">
        <f t="shared" si="338"/>
        <v>0.36212072914899357</v>
      </c>
      <c r="I738" s="7">
        <f t="shared" ref="I738:I768" si="344">(F738/K738)/B738</f>
        <v>18.107575610906117</v>
      </c>
      <c r="J738" s="7">
        <f t="shared" si="339"/>
        <v>18.107575610906117</v>
      </c>
      <c r="K738" s="36">
        <v>444540000</v>
      </c>
      <c r="L738" s="36">
        <v>212.07</v>
      </c>
      <c r="M738" s="7">
        <f t="shared" si="340"/>
        <v>19.766060109972379</v>
      </c>
      <c r="N738" s="7">
        <f t="shared" si="343"/>
        <v>14.484829173583353</v>
      </c>
      <c r="O738" s="7">
        <f t="shared" si="341"/>
        <v>0.25</v>
      </c>
      <c r="Q738" s="12"/>
      <c r="AH738" s="5"/>
      <c r="BA738"/>
      <c r="BB738" s="5"/>
      <c r="BE738" s="48"/>
      <c r="BI738" s="48"/>
      <c r="BM738" s="48"/>
      <c r="BQ738" s="48"/>
    </row>
    <row r="739" spans="1:69" x14ac:dyDescent="0.25">
      <c r="A739" s="59">
        <v>43.163200000000003</v>
      </c>
      <c r="B739" s="7">
        <v>9.9991499999999994E-7</v>
      </c>
      <c r="C739" s="36">
        <v>-8184.8</v>
      </c>
      <c r="D739" s="7">
        <f t="shared" si="335"/>
        <v>14355.200011366125</v>
      </c>
      <c r="E739" s="7">
        <f t="shared" si="336"/>
        <v>-337.30439460415823</v>
      </c>
      <c r="F739" s="7">
        <f t="shared" si="342"/>
        <v>6443.959014818488</v>
      </c>
      <c r="G739" s="7">
        <f t="shared" si="337"/>
        <v>6443.959014818488</v>
      </c>
      <c r="H739" s="7">
        <f t="shared" si="338"/>
        <v>0.44889371166659509</v>
      </c>
      <c r="I739" s="7">
        <f t="shared" si="344"/>
        <v>17.95727484924295</v>
      </c>
      <c r="J739" s="7">
        <f t="shared" si="339"/>
        <v>17.95727484924295</v>
      </c>
      <c r="K739" s="36">
        <v>358880000</v>
      </c>
      <c r="L739" s="36">
        <v>210.4</v>
      </c>
      <c r="M739" s="7">
        <f t="shared" si="340"/>
        <v>19.983511978200948</v>
      </c>
      <c r="N739" s="7">
        <f t="shared" si="343"/>
        <v>17.955748480880764</v>
      </c>
      <c r="O739" s="7">
        <f t="shared" si="341"/>
        <v>0.25</v>
      </c>
      <c r="Q739" s="12"/>
      <c r="AH739" s="5"/>
      <c r="BA739"/>
      <c r="BB739" s="5"/>
      <c r="BE739" s="48"/>
      <c r="BI739" s="48"/>
      <c r="BM739" s="48"/>
      <c r="BQ739" s="48"/>
    </row>
    <row r="740" spans="1:69" x14ac:dyDescent="0.25">
      <c r="A740" s="59">
        <v>44.018300000000004</v>
      </c>
      <c r="B740" s="7">
        <v>1.4398776E-6</v>
      </c>
      <c r="C740" s="36">
        <v>-8231.4</v>
      </c>
      <c r="D740" s="7">
        <f t="shared" si="335"/>
        <v>10166.400015530551</v>
      </c>
      <c r="E740" s="7">
        <f t="shared" si="336"/>
        <v>-354.5945110440399</v>
      </c>
      <c r="F740" s="7">
        <f t="shared" si="342"/>
        <v>6414.6491312583703</v>
      </c>
      <c r="G740" s="7">
        <f t="shared" si="337"/>
        <v>6414.6491312583703</v>
      </c>
      <c r="H740" s="7">
        <f t="shared" si="338"/>
        <v>0.63096564383253917</v>
      </c>
      <c r="I740" s="7">
        <f t="shared" si="344"/>
        <v>17.528313373204071</v>
      </c>
      <c r="J740" s="7">
        <f t="shared" si="339"/>
        <v>17.528313373204071</v>
      </c>
      <c r="K740" s="36">
        <v>254160000</v>
      </c>
      <c r="L740" s="36">
        <v>207.77</v>
      </c>
      <c r="M740" s="7">
        <f t="shared" si="340"/>
        <v>20.455774868709579</v>
      </c>
      <c r="N740" s="7">
        <f t="shared" si="343"/>
        <v>25.238625791856983</v>
      </c>
      <c r="O740" s="7">
        <f t="shared" si="341"/>
        <v>0.25</v>
      </c>
      <c r="Q740" s="12"/>
      <c r="AH740" s="5"/>
      <c r="BA740"/>
      <c r="BB740" s="5"/>
      <c r="BE740" s="48"/>
      <c r="BI740" s="48"/>
      <c r="BM740" s="48"/>
      <c r="BQ740" s="48"/>
    </row>
    <row r="741" spans="1:69" x14ac:dyDescent="0.25">
      <c r="A741" s="59">
        <v>44.810400000000001</v>
      </c>
      <c r="B741" s="7">
        <v>2.1064876E-6</v>
      </c>
      <c r="C741" s="36">
        <v>-8254.4</v>
      </c>
      <c r="D741" s="7">
        <f t="shared" si="335"/>
        <v>7076.4000215508022</v>
      </c>
      <c r="E741" s="7">
        <f t="shared" si="336"/>
        <v>-370.9694900386134</v>
      </c>
      <c r="F741" s="7">
        <f t="shared" si="342"/>
        <v>6408.0241102529435</v>
      </c>
      <c r="G741" s="7">
        <f t="shared" si="337"/>
        <v>6408.0241102529435</v>
      </c>
      <c r="H741" s="7">
        <f t="shared" si="338"/>
        <v>0.90554859684834732</v>
      </c>
      <c r="I741" s="7">
        <f t="shared" si="344"/>
        <v>17.195422362916311</v>
      </c>
      <c r="J741" s="7">
        <f t="shared" si="339"/>
        <v>17.195422362916311</v>
      </c>
      <c r="K741" s="36">
        <v>176910000</v>
      </c>
      <c r="L741" s="36">
        <v>204.98</v>
      </c>
      <c r="M741" s="7">
        <f t="shared" si="340"/>
        <v>20.889385070810395</v>
      </c>
      <c r="N741" s="7">
        <f t="shared" si="343"/>
        <v>36.221943984245904</v>
      </c>
      <c r="O741" s="7">
        <f t="shared" si="341"/>
        <v>0.25</v>
      </c>
      <c r="Q741" s="12"/>
      <c r="AH741" s="5"/>
      <c r="BA741"/>
      <c r="BB741" s="5"/>
      <c r="BE741" s="48"/>
      <c r="BI741" s="48"/>
      <c r="BM741" s="48"/>
      <c r="BQ741" s="48"/>
    </row>
    <row r="742" spans="1:69" x14ac:dyDescent="0.25">
      <c r="A742" s="59">
        <v>45.4955</v>
      </c>
      <c r="B742" s="7">
        <v>2.9064195999999998E-6</v>
      </c>
      <c r="C742" s="36">
        <v>-8273.1</v>
      </c>
      <c r="D742" s="7">
        <f t="shared" si="335"/>
        <v>5206.8000284261252</v>
      </c>
      <c r="E742" s="7">
        <f t="shared" si="336"/>
        <v>-385.40839838147838</v>
      </c>
      <c r="F742" s="7">
        <f t="shared" si="342"/>
        <v>6403.7630185958078</v>
      </c>
      <c r="G742" s="7">
        <f t="shared" si="337"/>
        <v>6403.7630185958078</v>
      </c>
      <c r="H742" s="7">
        <f t="shared" si="338"/>
        <v>1.2298845708755772</v>
      </c>
      <c r="I742" s="7">
        <f t="shared" si="344"/>
        <v>16.926455871547766</v>
      </c>
      <c r="J742" s="7">
        <f t="shared" si="339"/>
        <v>16.926455871547766</v>
      </c>
      <c r="K742" s="36">
        <v>130170000</v>
      </c>
      <c r="L742" s="36">
        <v>202.62</v>
      </c>
      <c r="M742" s="7">
        <f t="shared" si="340"/>
        <v>21.261455842548912</v>
      </c>
      <c r="N742" s="7">
        <f t="shared" si="343"/>
        <v>49.195383103601507</v>
      </c>
      <c r="O742" s="7">
        <f t="shared" si="341"/>
        <v>0.25</v>
      </c>
      <c r="Q742" s="12"/>
      <c r="AH742" s="5"/>
      <c r="BA742"/>
      <c r="BB742" s="5"/>
      <c r="BE742" s="48"/>
      <c r="BI742" s="48"/>
      <c r="BM742" s="48"/>
      <c r="BQ742" s="48"/>
    </row>
    <row r="743" spans="1:69" x14ac:dyDescent="0.25">
      <c r="A743" s="59">
        <v>45.932600000000001</v>
      </c>
      <c r="B743" s="7">
        <v>3.4930363999999997E-6</v>
      </c>
      <c r="C743" s="36">
        <v>-8291.5</v>
      </c>
      <c r="D743" s="7">
        <f t="shared" si="335"/>
        <v>4373.2000332626412</v>
      </c>
      <c r="E743" s="7">
        <f t="shared" si="336"/>
        <v>-394.75337628877605</v>
      </c>
      <c r="F743" s="7">
        <f t="shared" si="342"/>
        <v>6394.7079965031062</v>
      </c>
      <c r="G743" s="7">
        <f t="shared" si="337"/>
        <v>6394.7079965031062</v>
      </c>
      <c r="H743" s="7">
        <f t="shared" si="338"/>
        <v>1.4622491420161066</v>
      </c>
      <c r="I743" s="7">
        <f t="shared" si="344"/>
        <v>16.744734216202282</v>
      </c>
      <c r="J743" s="7">
        <f t="shared" si="339"/>
        <v>16.744734216202282</v>
      </c>
      <c r="K743" s="36">
        <v>109330000</v>
      </c>
      <c r="L743" s="36">
        <v>201.29</v>
      </c>
      <c r="M743" s="7">
        <f t="shared" si="340"/>
        <v>21.497414940922194</v>
      </c>
      <c r="N743" s="7">
        <f t="shared" si="343"/>
        <v>58.489966125520041</v>
      </c>
      <c r="O743" s="7">
        <f t="shared" si="341"/>
        <v>0.25</v>
      </c>
      <c r="Q743" s="12"/>
      <c r="AH743" s="5"/>
      <c r="BA743"/>
      <c r="BB743" s="5"/>
      <c r="BE743" s="48"/>
      <c r="BI743" s="48"/>
      <c r="BM743" s="48"/>
      <c r="BQ743" s="48"/>
    </row>
    <row r="744" spans="1:69" x14ac:dyDescent="0.25">
      <c r="A744" s="59">
        <v>47.742800000000003</v>
      </c>
      <c r="B744" s="7">
        <v>8.799252000000001E-6</v>
      </c>
      <c r="C744" s="36">
        <v>-8289.9</v>
      </c>
      <c r="D744" s="7">
        <f t="shared" si="335"/>
        <v>1804.5200737293176</v>
      </c>
      <c r="E744" s="7">
        <f t="shared" si="336"/>
        <v>-434.544600771408</v>
      </c>
      <c r="F744" s="7">
        <f t="shared" si="342"/>
        <v>6436.0992209857386</v>
      </c>
      <c r="G744" s="7">
        <f t="shared" si="337"/>
        <v>6436.0992209857386</v>
      </c>
      <c r="H744" s="7">
        <f t="shared" si="338"/>
        <v>3.5666542670731016</v>
      </c>
      <c r="I744" s="7">
        <f t="shared" si="344"/>
        <v>16.21344365543769</v>
      </c>
      <c r="J744" s="7">
        <f t="shared" si="339"/>
        <v>16.21344365543769</v>
      </c>
      <c r="K744" s="36">
        <v>45113000</v>
      </c>
      <c r="L744" s="36">
        <v>194.41</v>
      </c>
      <c r="M744" s="7">
        <f t="shared" si="340"/>
        <v>22.462960155909723</v>
      </c>
      <c r="N744" s="7">
        <f t="shared" si="343"/>
        <v>142.66617651199741</v>
      </c>
      <c r="O744" s="7">
        <f t="shared" si="341"/>
        <v>0.25</v>
      </c>
      <c r="Q744" s="12"/>
      <c r="AH744" s="5"/>
      <c r="BA744"/>
      <c r="BB744" s="5"/>
      <c r="BE744" s="48"/>
      <c r="BI744" s="48"/>
      <c r="BM744" s="48"/>
      <c r="BQ744" s="48"/>
    </row>
    <row r="745" spans="1:69" x14ac:dyDescent="0.25">
      <c r="A745" s="59">
        <v>47.848799999999997</v>
      </c>
      <c r="B745" s="7">
        <v>8.9992349999999992E-6</v>
      </c>
      <c r="C745" s="36">
        <v>-8301.6</v>
      </c>
      <c r="D745" s="7">
        <f t="shared" si="335"/>
        <v>1768.3200750672618</v>
      </c>
      <c r="E745" s="7">
        <f t="shared" si="336"/>
        <v>-436.92863660432755</v>
      </c>
      <c r="F745" s="7">
        <f t="shared" si="342"/>
        <v>6426.7832568186577</v>
      </c>
      <c r="G745" s="7">
        <f t="shared" si="337"/>
        <v>6426.7832568186577</v>
      </c>
      <c r="H745" s="7">
        <f t="shared" si="338"/>
        <v>3.6344004388313023</v>
      </c>
      <c r="I745" s="7">
        <f t="shared" si="344"/>
        <v>16.154264637453611</v>
      </c>
      <c r="J745" s="7">
        <f t="shared" si="339"/>
        <v>16.154264637453611</v>
      </c>
      <c r="K745" s="36">
        <v>44208000</v>
      </c>
      <c r="L745" s="36">
        <v>194.27</v>
      </c>
      <c r="M745" s="7">
        <f t="shared" si="340"/>
        <v>22.518925107659506</v>
      </c>
      <c r="N745" s="7">
        <f t="shared" si="343"/>
        <v>145.37602372463485</v>
      </c>
      <c r="O745" s="7">
        <f t="shared" si="341"/>
        <v>0.25</v>
      </c>
      <c r="Q745" s="12"/>
      <c r="AH745" s="5"/>
      <c r="BA745"/>
      <c r="BB745" s="5"/>
      <c r="BE745" s="48"/>
      <c r="BI745" s="48"/>
      <c r="BM745" s="48"/>
      <c r="BQ745" s="48"/>
    </row>
    <row r="746" spans="1:69" x14ac:dyDescent="0.25">
      <c r="A746" s="59">
        <v>50.022100000000002</v>
      </c>
      <c r="B746" s="7">
        <v>2.7197687999999999E-5</v>
      </c>
      <c r="C746" s="36">
        <v>-8264.7999999999993</v>
      </c>
      <c r="D746" s="7">
        <f t="shared" si="335"/>
        <v>611.64019391293732</v>
      </c>
      <c r="E746" s="7">
        <f t="shared" si="336"/>
        <v>-487.1052834133107</v>
      </c>
      <c r="F746" s="7">
        <f t="shared" si="342"/>
        <v>6513.7599036276415</v>
      </c>
      <c r="G746" s="7">
        <f t="shared" si="337"/>
        <v>6513.7599036276415</v>
      </c>
      <c r="H746" s="7">
        <f t="shared" si="338"/>
        <v>10.649659666668063</v>
      </c>
      <c r="I746" s="7">
        <f t="shared" si="344"/>
        <v>15.662600501942141</v>
      </c>
      <c r="J746" s="7">
        <f t="shared" si="339"/>
        <v>15.662600501942141</v>
      </c>
      <c r="K746" s="36">
        <v>15291000</v>
      </c>
      <c r="L746" s="36">
        <v>186</v>
      </c>
      <c r="M746" s="7">
        <f t="shared" si="340"/>
        <v>23.652685270780456</v>
      </c>
      <c r="N746" s="7">
        <f t="shared" si="343"/>
        <v>425.98652172046576</v>
      </c>
      <c r="O746" s="7">
        <f t="shared" si="341"/>
        <v>0.25</v>
      </c>
      <c r="Q746" s="12"/>
      <c r="AH746" s="5"/>
      <c r="BA746"/>
      <c r="BB746" s="5"/>
      <c r="BE746" s="48"/>
      <c r="BI746" s="48"/>
      <c r="BM746" s="48"/>
      <c r="BQ746" s="48"/>
    </row>
    <row r="747" spans="1:69" x14ac:dyDescent="0.25">
      <c r="A747" s="59">
        <v>52.4925</v>
      </c>
      <c r="B747" s="7">
        <v>8.0126521999999986E-5</v>
      </c>
      <c r="C747" s="36">
        <v>-8254</v>
      </c>
      <c r="D747" s="7">
        <f t="shared" si="335"/>
        <v>217.85248423199872</v>
      </c>
      <c r="E747" s="7">
        <f t="shared" si="336"/>
        <v>-547.09614202913463</v>
      </c>
      <c r="F747" s="7">
        <f t="shared" si="342"/>
        <v>6584.5507622434652</v>
      </c>
      <c r="G747" s="7">
        <f t="shared" si="337"/>
        <v>6584.5507622434652</v>
      </c>
      <c r="H747" s="7">
        <f t="shared" si="338"/>
        <v>30.224813756226656</v>
      </c>
      <c r="I747" s="7">
        <f t="shared" si="344"/>
        <v>15.088577506775991</v>
      </c>
      <c r="J747" s="7">
        <f t="shared" si="339"/>
        <v>15.088577506775991</v>
      </c>
      <c r="K747" s="36">
        <v>5446300</v>
      </c>
      <c r="L747" s="36">
        <v>178.02</v>
      </c>
      <c r="M747" s="7">
        <f t="shared" si="340"/>
        <v>24.910724118638889</v>
      </c>
      <c r="N747" s="7">
        <f t="shared" si="343"/>
        <v>1208.9952375453915</v>
      </c>
      <c r="O747" s="7">
        <f t="shared" si="341"/>
        <v>0.25</v>
      </c>
      <c r="Q747" s="12"/>
      <c r="AH747" s="5"/>
      <c r="BA747"/>
      <c r="BB747" s="5"/>
      <c r="BE747" s="48"/>
      <c r="BI747" s="48"/>
      <c r="BM747" s="48"/>
      <c r="BQ747" s="48"/>
    </row>
    <row r="748" spans="1:69" x14ac:dyDescent="0.25">
      <c r="A748" s="59">
        <v>56.613</v>
      </c>
      <c r="B748" s="7">
        <v>2.8277596199999998E-4</v>
      </c>
      <c r="C748" s="36">
        <v>-8397.2999999999993</v>
      </c>
      <c r="D748" s="7">
        <f t="shared" si="335"/>
        <v>66.561366294228264</v>
      </c>
      <c r="E748" s="7">
        <f t="shared" si="336"/>
        <v>-653.94689144095389</v>
      </c>
      <c r="F748" s="7">
        <f t="shared" si="342"/>
        <v>6548.1015116552844</v>
      </c>
      <c r="G748" s="7">
        <f t="shared" si="337"/>
        <v>6548.1015116552844</v>
      </c>
      <c r="H748" s="7">
        <f t="shared" si="338"/>
        <v>98.376909553058411</v>
      </c>
      <c r="I748" s="7">
        <f t="shared" si="344"/>
        <v>13.916165754027867</v>
      </c>
      <c r="J748" s="7">
        <f t="shared" si="339"/>
        <v>13.916165754027867</v>
      </c>
      <c r="K748" s="36">
        <v>1664000</v>
      </c>
      <c r="L748" s="36">
        <v>169.1</v>
      </c>
      <c r="M748" s="7">
        <f t="shared" si="340"/>
        <v>26.940873812573958</v>
      </c>
      <c r="N748" s="7">
        <f t="shared" si="343"/>
        <v>3935.1571584466856</v>
      </c>
      <c r="O748" s="7">
        <f t="shared" si="341"/>
        <v>0.25</v>
      </c>
      <c r="Q748" s="12"/>
      <c r="AH748" s="5"/>
      <c r="BA748"/>
      <c r="BB748" s="5"/>
      <c r="BE748" s="48"/>
      <c r="BI748" s="48"/>
      <c r="BM748" s="48"/>
      <c r="BQ748" s="48"/>
    </row>
    <row r="749" spans="1:69" x14ac:dyDescent="0.25">
      <c r="A749" s="59">
        <v>58.100200000000001</v>
      </c>
      <c r="B749" s="7">
        <v>4.32363246E-4</v>
      </c>
      <c r="C749" s="36">
        <v>-8444.2000000000007</v>
      </c>
      <c r="D749" s="7">
        <f t="shared" si="335"/>
        <v>44.673930761168194</v>
      </c>
      <c r="E749" s="7">
        <f t="shared" si="336"/>
        <v>-694.54135724162518</v>
      </c>
      <c r="F749" s="7">
        <f t="shared" si="342"/>
        <v>6541.7959774559549</v>
      </c>
      <c r="G749" s="7">
        <f t="shared" si="337"/>
        <v>6541.7959774559549</v>
      </c>
      <c r="H749" s="7">
        <f t="shared" si="338"/>
        <v>146.43430443649842</v>
      </c>
      <c r="I749" s="7">
        <f t="shared" si="344"/>
        <v>13.54792617589864</v>
      </c>
      <c r="J749" s="7">
        <f t="shared" si="339"/>
        <v>13.54792617589864</v>
      </c>
      <c r="K749" s="36">
        <v>1116800</v>
      </c>
      <c r="L749" s="36">
        <v>166.1</v>
      </c>
      <c r="M749" s="7">
        <f t="shared" si="340"/>
        <v>27.654000238511824</v>
      </c>
      <c r="N749" s="7">
        <f t="shared" si="343"/>
        <v>5857.6253379799018</v>
      </c>
      <c r="O749" s="7">
        <f t="shared" si="341"/>
        <v>0.25</v>
      </c>
      <c r="Q749" s="12"/>
      <c r="AH749" s="5"/>
      <c r="BA749"/>
      <c r="BB749" s="5"/>
      <c r="BE749" s="48"/>
      <c r="BI749" s="48"/>
      <c r="BM749" s="48"/>
      <c r="BQ749" s="48"/>
    </row>
    <row r="750" spans="1:69" x14ac:dyDescent="0.25">
      <c r="A750" s="59">
        <v>58.813299999999998</v>
      </c>
      <c r="B750" s="7">
        <v>5.3102152599999997E-4</v>
      </c>
      <c r="C750" s="36">
        <v>-8462.2999999999993</v>
      </c>
      <c r="D750" s="7">
        <f t="shared" si="335"/>
        <v>36.81628272350504</v>
      </c>
      <c r="E750" s="7">
        <f t="shared" si="336"/>
        <v>-714.37990689036656</v>
      </c>
      <c r="F750" s="7">
        <f t="shared" si="342"/>
        <v>6543.5345271046972</v>
      </c>
      <c r="G750" s="7">
        <f t="shared" si="337"/>
        <v>6543.5345271046972</v>
      </c>
      <c r="H750" s="7">
        <f t="shared" si="338"/>
        <v>177.73479675412841</v>
      </c>
      <c r="I750" s="7">
        <f t="shared" si="344"/>
        <v>13.388972675663872</v>
      </c>
      <c r="J750" s="7">
        <f t="shared" si="339"/>
        <v>13.388972675663872</v>
      </c>
      <c r="K750" s="36">
        <v>920350</v>
      </c>
      <c r="L750" s="36">
        <v>164.65</v>
      </c>
      <c r="M750" s="7">
        <f t="shared" si="340"/>
        <v>27.992448655254837</v>
      </c>
      <c r="N750" s="7">
        <f t="shared" si="343"/>
        <v>7109.8327018033324</v>
      </c>
      <c r="O750" s="7">
        <f t="shared" si="341"/>
        <v>0.25</v>
      </c>
      <c r="Q750" s="12"/>
      <c r="AH750" s="5"/>
      <c r="BA750"/>
      <c r="BB750" s="5"/>
      <c r="BE750" s="48"/>
      <c r="BI750" s="48"/>
      <c r="BM750" s="48"/>
      <c r="BQ750" s="48"/>
    </row>
    <row r="751" spans="1:69" x14ac:dyDescent="0.25">
      <c r="A751" s="59">
        <v>59.448399999999999</v>
      </c>
      <c r="B751" s="7">
        <v>6.27013366E-4</v>
      </c>
      <c r="C751" s="36">
        <v>-8484.7999999999993</v>
      </c>
      <c r="D751" s="7">
        <f t="shared" si="335"/>
        <v>31.515010077721239</v>
      </c>
      <c r="E751" s="7">
        <f t="shared" si="336"/>
        <v>-732.2508688985414</v>
      </c>
      <c r="F751" s="7">
        <f t="shared" si="342"/>
        <v>6538.9054891128726</v>
      </c>
      <c r="G751" s="7">
        <f t="shared" si="337"/>
        <v>6538.9054891128726</v>
      </c>
      <c r="H751" s="7">
        <f t="shared" si="338"/>
        <v>207.48543227455258</v>
      </c>
      <c r="I751" s="7">
        <f t="shared" si="344"/>
        <v>13.237524360624077</v>
      </c>
      <c r="J751" s="7">
        <f t="shared" si="339"/>
        <v>13.237524360624077</v>
      </c>
      <c r="K751" s="36">
        <v>787810</v>
      </c>
      <c r="L751" s="36">
        <v>163.49</v>
      </c>
      <c r="M751" s="7">
        <f t="shared" si="340"/>
        <v>28.292022175292011</v>
      </c>
      <c r="N751" s="7">
        <f t="shared" si="343"/>
        <v>8300.1047068618991</v>
      </c>
      <c r="O751" s="7">
        <f t="shared" si="341"/>
        <v>0.25</v>
      </c>
      <c r="Q751" s="12"/>
      <c r="AH751" s="5"/>
      <c r="BA751"/>
      <c r="BB751" s="5"/>
      <c r="BE751" s="48"/>
      <c r="BI751" s="48"/>
      <c r="BM751" s="48"/>
      <c r="BQ751" s="48"/>
    </row>
    <row r="752" spans="1:69" x14ac:dyDescent="0.25">
      <c r="A752" s="59">
        <v>61.526600000000002</v>
      </c>
      <c r="B752" s="7">
        <v>1.084174504E-3</v>
      </c>
      <c r="C752" s="36">
        <v>-8545.4</v>
      </c>
      <c r="D752" s="7">
        <f t="shared" si="335"/>
        <v>18.858856604490011</v>
      </c>
      <c r="E752" s="7">
        <f t="shared" si="336"/>
        <v>-792.04595093649505</v>
      </c>
      <c r="F752" s="7">
        <f t="shared" si="342"/>
        <v>6538.100571150826</v>
      </c>
      <c r="G752" s="7">
        <f t="shared" si="337"/>
        <v>6538.100571150826</v>
      </c>
      <c r="H752" s="7">
        <f t="shared" si="338"/>
        <v>346.68594752421006</v>
      </c>
      <c r="I752" s="7">
        <f t="shared" si="344"/>
        <v>12.793532244896317</v>
      </c>
      <c r="J752" s="7">
        <f t="shared" si="339"/>
        <v>12.793532244896317</v>
      </c>
      <c r="K752" s="36">
        <v>471370</v>
      </c>
      <c r="L752" s="36">
        <v>159.63999999999999</v>
      </c>
      <c r="M752" s="7">
        <f t="shared" si="340"/>
        <v>29.260473353786416</v>
      </c>
      <c r="N752" s="7">
        <f t="shared" si="343"/>
        <v>13870.421476018471</v>
      </c>
      <c r="O752" s="7">
        <f t="shared" si="341"/>
        <v>0.25</v>
      </c>
      <c r="Q752" s="12"/>
      <c r="AH752" s="5"/>
      <c r="BA752"/>
      <c r="BB752" s="5"/>
      <c r="BE752" s="48"/>
      <c r="BI752" s="48"/>
      <c r="BM752" s="48"/>
      <c r="BQ752" s="48"/>
    </row>
    <row r="753" spans="1:69" x14ac:dyDescent="0.25">
      <c r="A753" s="59">
        <v>62.5578</v>
      </c>
      <c r="B753" s="7">
        <v>1.4180127919999998E-3</v>
      </c>
      <c r="C753" s="36">
        <v>-8570.7000000000007</v>
      </c>
      <c r="D753" s="7">
        <f t="shared" si="335"/>
        <v>14.659031606149229</v>
      </c>
      <c r="E753" s="7">
        <f t="shared" si="336"/>
        <v>-822.45623143651528</v>
      </c>
      <c r="F753" s="7">
        <f t="shared" si="342"/>
        <v>6543.2108516508451</v>
      </c>
      <c r="G753" s="7">
        <f t="shared" si="337"/>
        <v>6543.2108516508451</v>
      </c>
      <c r="H753" s="7">
        <f t="shared" si="338"/>
        <v>446.36037546341555</v>
      </c>
      <c r="I753" s="7">
        <f t="shared" si="344"/>
        <v>12.595475599269982</v>
      </c>
      <c r="J753" s="7">
        <f t="shared" si="339"/>
        <v>12.595475599269982</v>
      </c>
      <c r="K753" s="36">
        <v>366350</v>
      </c>
      <c r="L753" s="36">
        <v>157.75</v>
      </c>
      <c r="M753" s="7">
        <f t="shared" si="340"/>
        <v>29.734536488751747</v>
      </c>
      <c r="N753" s="7">
        <f t="shared" si="343"/>
        <v>17860.545521088701</v>
      </c>
      <c r="O753" s="7">
        <f t="shared" si="341"/>
        <v>0.25</v>
      </c>
      <c r="Q753" s="12"/>
      <c r="AH753" s="5"/>
      <c r="BA753"/>
      <c r="BB753" s="5"/>
      <c r="BE753" s="48"/>
      <c r="BI753" s="48"/>
      <c r="BM753" s="48"/>
      <c r="BQ753" s="48"/>
    </row>
    <row r="754" spans="1:69" x14ac:dyDescent="0.25">
      <c r="A754" s="59">
        <v>63.561900000000001</v>
      </c>
      <c r="B754" s="7">
        <v>1.8061131340000001E-3</v>
      </c>
      <c r="C754" s="36">
        <v>-8601.6</v>
      </c>
      <c r="D754" s="7">
        <f t="shared" si="335"/>
        <v>11.692899609007153</v>
      </c>
      <c r="E754" s="7">
        <f t="shared" si="336"/>
        <v>-852.53355597904135</v>
      </c>
      <c r="F754" s="7">
        <f t="shared" si="342"/>
        <v>6542.3881761933708</v>
      </c>
      <c r="G754" s="7">
        <f t="shared" si="337"/>
        <v>6542.3881761933708</v>
      </c>
      <c r="H754" s="7">
        <f t="shared" si="338"/>
        <v>559.51803187925316</v>
      </c>
      <c r="I754" s="7">
        <f t="shared" si="344"/>
        <v>12.398117186274769</v>
      </c>
      <c r="J754" s="7">
        <f t="shared" si="339"/>
        <v>12.398117186274769</v>
      </c>
      <c r="K754" s="36">
        <v>292170</v>
      </c>
      <c r="L754" s="36">
        <v>156.07</v>
      </c>
      <c r="M754" s="7">
        <f t="shared" si="340"/>
        <v>30.192181673580343</v>
      </c>
      <c r="N754" s="7">
        <f t="shared" si="343"/>
        <v>22392.402287001987</v>
      </c>
      <c r="O754" s="7">
        <f t="shared" si="341"/>
        <v>0.25</v>
      </c>
      <c r="Q754" s="12"/>
      <c r="AH754" s="5"/>
      <c r="BA754"/>
      <c r="BB754" s="5"/>
      <c r="BE754" s="48"/>
      <c r="BI754" s="48"/>
      <c r="BM754" s="48"/>
      <c r="BQ754" s="48"/>
    </row>
    <row r="755" spans="1:69" x14ac:dyDescent="0.25">
      <c r="A755" s="59">
        <v>63.759900000000002</v>
      </c>
      <c r="B755" s="7">
        <v>1.8930390779999999E-3</v>
      </c>
      <c r="C755" s="36">
        <v>-8607.7000000000007</v>
      </c>
      <c r="D755" s="7">
        <f t="shared" si="335"/>
        <v>11.190731021895425</v>
      </c>
      <c r="E755" s="7">
        <f t="shared" si="336"/>
        <v>-858.51843606515706</v>
      </c>
      <c r="F755" s="7">
        <f t="shared" si="342"/>
        <v>6542.2730562794868</v>
      </c>
      <c r="G755" s="7">
        <f t="shared" si="337"/>
        <v>6542.2730562794868</v>
      </c>
      <c r="H755" s="7">
        <f t="shared" si="338"/>
        <v>584.61534313344544</v>
      </c>
      <c r="I755" s="7">
        <f t="shared" si="344"/>
        <v>12.359940716907238</v>
      </c>
      <c r="J755" s="7">
        <f t="shared" si="339"/>
        <v>12.359940716907238</v>
      </c>
      <c r="K755" s="36">
        <v>279610</v>
      </c>
      <c r="L755" s="36">
        <v>155.74</v>
      </c>
      <c r="M755" s="7">
        <f t="shared" si="340"/>
        <v>30.281974964347224</v>
      </c>
      <c r="N755" s="7">
        <f t="shared" si="343"/>
        <v>23397.850778868735</v>
      </c>
      <c r="O755" s="7">
        <f t="shared" si="341"/>
        <v>0.25</v>
      </c>
      <c r="Q755" s="12"/>
      <c r="AH755" s="5"/>
      <c r="BA755"/>
      <c r="BB755" s="5"/>
      <c r="BE755" s="48"/>
      <c r="BI755" s="48"/>
      <c r="BM755" s="48"/>
      <c r="BQ755" s="48"/>
    </row>
    <row r="756" spans="1:69" x14ac:dyDescent="0.25">
      <c r="A756" s="59">
        <v>64.317999999999998</v>
      </c>
      <c r="B756" s="7">
        <v>2.1560833839999998E-3</v>
      </c>
      <c r="C756" s="36">
        <v>-8625.2000000000007</v>
      </c>
      <c r="D756" s="7">
        <f t="shared" si="335"/>
        <v>9.9110182718241155</v>
      </c>
      <c r="E756" s="7">
        <f t="shared" si="336"/>
        <v>-875.48301937453925</v>
      </c>
      <c r="F756" s="7">
        <f t="shared" si="342"/>
        <v>6541.7376395888687</v>
      </c>
      <c r="G756" s="7">
        <f t="shared" si="337"/>
        <v>6541.7376395888687</v>
      </c>
      <c r="H756" s="7">
        <f t="shared" si="338"/>
        <v>660.0469760192326</v>
      </c>
      <c r="I756" s="7">
        <f t="shared" si="344"/>
        <v>12.25397329304991</v>
      </c>
      <c r="J756" s="7">
        <f t="shared" si="339"/>
        <v>12.25397329304991</v>
      </c>
      <c r="K756" s="36">
        <v>247600</v>
      </c>
      <c r="L756" s="36">
        <v>154.84</v>
      </c>
      <c r="M756" s="7">
        <f t="shared" si="340"/>
        <v>30.534290632838527</v>
      </c>
      <c r="N756" s="7">
        <f t="shared" si="343"/>
        <v>26420.588205124674</v>
      </c>
      <c r="O756" s="7">
        <f t="shared" si="341"/>
        <v>0.25</v>
      </c>
      <c r="Q756" s="12"/>
      <c r="AH756" s="5"/>
      <c r="BA756"/>
      <c r="BB756" s="5"/>
      <c r="BE756" s="48"/>
      <c r="BI756" s="48"/>
      <c r="BM756" s="48"/>
      <c r="BQ756" s="48"/>
    </row>
    <row r="757" spans="1:69" x14ac:dyDescent="0.25">
      <c r="A757" s="59">
        <v>64.643000000000001</v>
      </c>
      <c r="B757" s="7">
        <v>2.324602392E-3</v>
      </c>
      <c r="C757" s="36">
        <v>-8635.1</v>
      </c>
      <c r="D757" s="7">
        <f t="shared" si="335"/>
        <v>9.2390473753549109</v>
      </c>
      <c r="E757" s="7">
        <f t="shared" si="336"/>
        <v>-885.42645877229518</v>
      </c>
      <c r="F757" s="7">
        <f t="shared" si="342"/>
        <v>6541.7810789866253</v>
      </c>
      <c r="G757" s="7">
        <f t="shared" si="337"/>
        <v>6541.7810789866253</v>
      </c>
      <c r="H757" s="7">
        <f t="shared" si="338"/>
        <v>708.05796455127802</v>
      </c>
      <c r="I757" s="7">
        <f t="shared" si="344"/>
        <v>12.193554924259534</v>
      </c>
      <c r="J757" s="7">
        <f t="shared" si="339"/>
        <v>12.193554924259534</v>
      </c>
      <c r="K757" s="36">
        <v>230790</v>
      </c>
      <c r="L757" s="36">
        <v>154.31</v>
      </c>
      <c r="M757" s="7">
        <f t="shared" si="340"/>
        <v>30.680695647360597</v>
      </c>
      <c r="N757" s="7">
        <f t="shared" si="343"/>
        <v>28345.166943917091</v>
      </c>
      <c r="O757" s="7">
        <f t="shared" si="341"/>
        <v>0.25</v>
      </c>
      <c r="Q757" s="12"/>
      <c r="AH757" s="5"/>
      <c r="BA757"/>
      <c r="BB757" s="5"/>
      <c r="BE757" s="48"/>
      <c r="BI757" s="48"/>
      <c r="BM757" s="48"/>
      <c r="BQ757" s="48"/>
    </row>
    <row r="758" spans="1:69" x14ac:dyDescent="0.25">
      <c r="A758" s="59">
        <v>65.086100000000002</v>
      </c>
      <c r="B758" s="7">
        <v>2.5736478879999996E-3</v>
      </c>
      <c r="C758" s="36">
        <v>-8648.6</v>
      </c>
      <c r="D758" s="7">
        <f t="shared" si="335"/>
        <v>8.4020712070647399</v>
      </c>
      <c r="E758" s="7">
        <f t="shared" si="336"/>
        <v>-899.05926315941974</v>
      </c>
      <c r="F758" s="7">
        <f t="shared" si="342"/>
        <v>6541.9138833737497</v>
      </c>
      <c r="G758" s="7">
        <f t="shared" si="337"/>
        <v>6541.9138833737497</v>
      </c>
      <c r="H758" s="7">
        <f t="shared" si="338"/>
        <v>778.60728886385675</v>
      </c>
      <c r="I758" s="7">
        <f t="shared" si="344"/>
        <v>12.112860633170841</v>
      </c>
      <c r="J758" s="7">
        <f t="shared" si="339"/>
        <v>12.112860633170841</v>
      </c>
      <c r="K758" s="36">
        <v>209850</v>
      </c>
      <c r="L758" s="36">
        <v>153.61000000000001</v>
      </c>
      <c r="M758" s="7">
        <f t="shared" si="340"/>
        <v>30.879686536196026</v>
      </c>
      <c r="N758" s="7">
        <f t="shared" si="343"/>
        <v>31174.238186198472</v>
      </c>
      <c r="O758" s="7">
        <f t="shared" ref="O758:O789" si="345">SIGN(I758)*MIN($O$416,ABS(I758))</f>
        <v>0.25</v>
      </c>
      <c r="Q758" s="12"/>
      <c r="AH758" s="5"/>
      <c r="BA758"/>
      <c r="BB758" s="5"/>
      <c r="BE758" s="48"/>
      <c r="BI758" s="48"/>
      <c r="BM758" s="48"/>
      <c r="BQ758" s="48"/>
    </row>
    <row r="759" spans="1:69" x14ac:dyDescent="0.25">
      <c r="A759" s="59">
        <v>65.808199999999999</v>
      </c>
      <c r="B759" s="7">
        <v>3.0268093659999999E-3</v>
      </c>
      <c r="C759" s="36">
        <v>-8671</v>
      </c>
      <c r="D759" s="7">
        <f t="shared" si="335"/>
        <v>7.2235684739844706</v>
      </c>
      <c r="E759" s="7">
        <f t="shared" si="336"/>
        <v>-921.46334873488365</v>
      </c>
      <c r="F759" s="7">
        <f t="shared" si="342"/>
        <v>6541.9179689492139</v>
      </c>
      <c r="G759" s="7">
        <f t="shared" si="337"/>
        <v>6541.9179689492139</v>
      </c>
      <c r="H759" s="7">
        <f t="shared" si="338"/>
        <v>905.63521236211625</v>
      </c>
      <c r="I759" s="7">
        <f t="shared" si="344"/>
        <v>11.983392886308074</v>
      </c>
      <c r="J759" s="7">
        <f t="shared" si="339"/>
        <v>11.983392886308074</v>
      </c>
      <c r="K759" s="36">
        <v>180360</v>
      </c>
      <c r="L759" s="36">
        <v>152.47999999999999</v>
      </c>
      <c r="M759" s="7">
        <f t="shared" si="340"/>
        <v>31.202476964638695</v>
      </c>
      <c r="N759" s="7">
        <f t="shared" si="343"/>
        <v>36271.445824735049</v>
      </c>
      <c r="O759" s="7">
        <f t="shared" si="345"/>
        <v>0.25</v>
      </c>
      <c r="Q759" s="12"/>
      <c r="AH759" s="5"/>
      <c r="BA759"/>
      <c r="BB759" s="5"/>
      <c r="BE759" s="48"/>
      <c r="BI759" s="48"/>
      <c r="BM759" s="48"/>
      <c r="BQ759" s="48"/>
    </row>
    <row r="760" spans="1:69" x14ac:dyDescent="0.25">
      <c r="A760" s="59">
        <v>66.184200000000004</v>
      </c>
      <c r="B760" s="7">
        <v>3.287853842E-3</v>
      </c>
      <c r="C760" s="36">
        <v>-8682.9</v>
      </c>
      <c r="D760" s="7">
        <f t="shared" si="335"/>
        <v>6.6881833067708074</v>
      </c>
      <c r="E760" s="7">
        <f t="shared" si="336"/>
        <v>-933.22073732825709</v>
      </c>
      <c r="F760" s="7">
        <f t="shared" si="342"/>
        <v>6541.7753575425877</v>
      </c>
      <c r="G760" s="7">
        <f t="shared" si="337"/>
        <v>6541.7753575425877</v>
      </c>
      <c r="H760" s="7">
        <f t="shared" si="338"/>
        <v>978.10945924882128</v>
      </c>
      <c r="I760" s="7">
        <f t="shared" si="344"/>
        <v>11.917102842642162</v>
      </c>
      <c r="J760" s="7">
        <f t="shared" si="339"/>
        <v>11.917102842642162</v>
      </c>
      <c r="K760" s="36">
        <v>166960</v>
      </c>
      <c r="L760" s="36">
        <v>151.91</v>
      </c>
      <c r="M760" s="7">
        <f t="shared" si="340"/>
        <v>31.369833818448399</v>
      </c>
      <c r="N760" s="7">
        <f t="shared" si="343"/>
        <v>39181.692366690149</v>
      </c>
      <c r="O760" s="7">
        <f t="shared" si="345"/>
        <v>0.25</v>
      </c>
      <c r="Q760" s="12"/>
      <c r="AH760" s="5"/>
      <c r="BA760"/>
      <c r="BB760" s="5"/>
      <c r="BE760" s="48"/>
      <c r="BI760" s="48"/>
      <c r="BM760" s="48"/>
      <c r="BQ760" s="48"/>
    </row>
    <row r="761" spans="1:69" x14ac:dyDescent="0.25">
      <c r="A761" s="59">
        <v>66.592299999999994</v>
      </c>
      <c r="B761" s="7">
        <v>3.595294374E-3</v>
      </c>
      <c r="C761" s="36">
        <v>-8695.6</v>
      </c>
      <c r="D761" s="7">
        <f t="shared" si="335"/>
        <v>6.1544920997759425</v>
      </c>
      <c r="E761" s="7">
        <f t="shared" si="336"/>
        <v>-946.05240673706828</v>
      </c>
      <c r="F761" s="7">
        <f t="shared" si="342"/>
        <v>6541.9070269513977</v>
      </c>
      <c r="G761" s="7">
        <f t="shared" si="337"/>
        <v>6541.9070269513977</v>
      </c>
      <c r="H761" s="7">
        <f t="shared" si="338"/>
        <v>1062.948318219396</v>
      </c>
      <c r="I761" s="7">
        <f t="shared" si="344"/>
        <v>11.846190077799777</v>
      </c>
      <c r="J761" s="7">
        <f t="shared" si="339"/>
        <v>11.846190077799777</v>
      </c>
      <c r="K761" s="36">
        <v>153600</v>
      </c>
      <c r="L761" s="36">
        <v>151.29</v>
      </c>
      <c r="M761" s="7">
        <f t="shared" si="340"/>
        <v>31.550928958707519</v>
      </c>
      <c r="N761" s="7">
        <f t="shared" si="343"/>
        <v>42590.540540048161</v>
      </c>
      <c r="O761" s="7">
        <f t="shared" si="345"/>
        <v>0.25</v>
      </c>
      <c r="Q761" s="12"/>
      <c r="AH761" s="5"/>
      <c r="BA761"/>
      <c r="BB761" s="5"/>
      <c r="BE761" s="48"/>
      <c r="BI761" s="48"/>
      <c r="BM761" s="48"/>
      <c r="BQ761" s="48"/>
    </row>
    <row r="762" spans="1:69" x14ac:dyDescent="0.25">
      <c r="A762" s="59">
        <v>66.783299999999997</v>
      </c>
      <c r="B762" s="7">
        <v>3.7468814879999994E-3</v>
      </c>
      <c r="C762" s="36">
        <v>-8701.6</v>
      </c>
      <c r="D762" s="7">
        <f t="shared" si="335"/>
        <v>5.9228368591141969</v>
      </c>
      <c r="E762" s="7">
        <f t="shared" si="336"/>
        <v>-952.08309517223256</v>
      </c>
      <c r="F762" s="7">
        <f t="shared" si="342"/>
        <v>6541.9377153865626</v>
      </c>
      <c r="G762" s="7">
        <f t="shared" si="337"/>
        <v>6541.9377153865626</v>
      </c>
      <c r="H762" s="7">
        <f t="shared" si="338"/>
        <v>1104.527757728069</v>
      </c>
      <c r="I762" s="7">
        <f t="shared" si="344"/>
        <v>11.813049237091867</v>
      </c>
      <c r="J762" s="7">
        <f t="shared" si="339"/>
        <v>11.813049237091867</v>
      </c>
      <c r="K762" s="36">
        <v>147800</v>
      </c>
      <c r="L762" s="36">
        <v>151.01</v>
      </c>
      <c r="M762" s="7">
        <f t="shared" si="340"/>
        <v>31.63549142313477</v>
      </c>
      <c r="N762" s="7">
        <f t="shared" si="343"/>
        <v>44262.095503292032</v>
      </c>
      <c r="O762" s="7">
        <f t="shared" si="345"/>
        <v>0.25</v>
      </c>
      <c r="Q762" s="12"/>
      <c r="AH762" s="5"/>
      <c r="BA762"/>
      <c r="BB762" s="5"/>
      <c r="BE762" s="48"/>
      <c r="BI762" s="48"/>
      <c r="BM762" s="48"/>
      <c r="BQ762" s="48"/>
    </row>
    <row r="763" spans="1:69" x14ac:dyDescent="0.25">
      <c r="A763" s="59">
        <v>67.403400000000005</v>
      </c>
      <c r="B763" s="7">
        <v>4.2784363020000006E-3</v>
      </c>
      <c r="C763" s="36">
        <v>-8721.2000000000007</v>
      </c>
      <c r="D763" s="7">
        <f t="shared" si="335"/>
        <v>5.2360172205082938</v>
      </c>
      <c r="E763" s="7">
        <f t="shared" si="336"/>
        <v>-971.77249907222995</v>
      </c>
      <c r="F763" s="7">
        <f t="shared" si="342"/>
        <v>6542.0271192865594</v>
      </c>
      <c r="G763" s="7">
        <f t="shared" si="337"/>
        <v>6542.0271192865594</v>
      </c>
      <c r="H763" s="7">
        <f t="shared" si="338"/>
        <v>1249.428113731735</v>
      </c>
      <c r="I763" s="7">
        <f t="shared" si="344"/>
        <v>11.708037172875004</v>
      </c>
      <c r="J763" s="7">
        <f t="shared" si="339"/>
        <v>11.708037172875004</v>
      </c>
      <c r="K763" s="36">
        <v>130600</v>
      </c>
      <c r="L763" s="36">
        <v>150.09</v>
      </c>
      <c r="M763" s="7">
        <f t="shared" si="340"/>
        <v>31.909190569236085</v>
      </c>
      <c r="N763" s="7">
        <f t="shared" si="343"/>
        <v>50092.091265593866</v>
      </c>
      <c r="O763" s="7">
        <f t="shared" si="345"/>
        <v>0.25</v>
      </c>
      <c r="Q763" s="12"/>
      <c r="AH763" s="5"/>
      <c r="BA763"/>
      <c r="BB763" s="5"/>
      <c r="BE763" s="48"/>
      <c r="BI763" s="48"/>
      <c r="BM763" s="48"/>
      <c r="BQ763" s="48"/>
    </row>
    <row r="764" spans="1:69" x14ac:dyDescent="0.25">
      <c r="A764" s="59">
        <v>67.741399999999999</v>
      </c>
      <c r="B764" s="7">
        <v>4.5965425939999997E-3</v>
      </c>
      <c r="C764" s="36">
        <v>-8731.7000000000007</v>
      </c>
      <c r="D764" s="7">
        <f t="shared" si="335"/>
        <v>4.8987081387732161</v>
      </c>
      <c r="E764" s="7">
        <f t="shared" si="336"/>
        <v>-982.5753374578311</v>
      </c>
      <c r="F764" s="7">
        <f t="shared" si="342"/>
        <v>6542.3299576721602</v>
      </c>
      <c r="G764" s="7">
        <f t="shared" si="337"/>
        <v>6542.3299576721602</v>
      </c>
      <c r="H764" s="7">
        <f t="shared" si="338"/>
        <v>1335.5214828762091</v>
      </c>
      <c r="I764" s="7">
        <f t="shared" si="344"/>
        <v>11.652193377616403</v>
      </c>
      <c r="J764" s="7">
        <f t="shared" si="339"/>
        <v>11.652193377616403</v>
      </c>
      <c r="K764" s="36">
        <v>122150</v>
      </c>
      <c r="L764" s="36">
        <v>149.6</v>
      </c>
      <c r="M764" s="7">
        <f t="shared" si="340"/>
        <v>32.057842606273809</v>
      </c>
      <c r="N764" s="7">
        <f t="shared" si="343"/>
        <v>53559.803173738517</v>
      </c>
      <c r="O764" s="7">
        <f t="shared" si="345"/>
        <v>0.25</v>
      </c>
      <c r="Q764" s="12"/>
      <c r="AH764" s="5"/>
      <c r="BA764"/>
      <c r="BB764" s="5"/>
      <c r="BE764" s="48"/>
      <c r="BI764" s="48"/>
      <c r="BM764" s="48"/>
      <c r="BQ764" s="48"/>
    </row>
    <row r="765" spans="1:69" x14ac:dyDescent="0.25">
      <c r="A765" s="59">
        <v>67.998400000000004</v>
      </c>
      <c r="B765" s="7">
        <v>4.8495877499999994E-3</v>
      </c>
      <c r="C765" s="36">
        <v>-8739.9</v>
      </c>
      <c r="D765" s="7">
        <f t="shared" si="335"/>
        <v>4.6612476956821727</v>
      </c>
      <c r="E765" s="7">
        <f t="shared" si="336"/>
        <v>-990.82265063448085</v>
      </c>
      <c r="F765" s="7">
        <f t="shared" si="342"/>
        <v>6542.3772708488113</v>
      </c>
      <c r="G765" s="7">
        <f t="shared" si="337"/>
        <v>6542.3772708488113</v>
      </c>
      <c r="H765" s="7">
        <f t="shared" si="338"/>
        <v>1403.5678208882086</v>
      </c>
      <c r="I765" s="7">
        <f t="shared" si="344"/>
        <v>11.609797221622031</v>
      </c>
      <c r="J765" s="7">
        <f t="shared" si="339"/>
        <v>11.609797221622031</v>
      </c>
      <c r="K765" s="36">
        <v>116200</v>
      </c>
      <c r="L765" s="36">
        <v>149.22999999999999</v>
      </c>
      <c r="M765" s="7">
        <f t="shared" si="340"/>
        <v>32.170622615719033</v>
      </c>
      <c r="N765" s="7">
        <f t="shared" si="343"/>
        <v>56302.730385962233</v>
      </c>
      <c r="O765" s="7">
        <f t="shared" si="345"/>
        <v>0.25</v>
      </c>
      <c r="Q765" s="12"/>
      <c r="AH765" s="5"/>
      <c r="BA765"/>
      <c r="BB765" s="5"/>
      <c r="BE765" s="48"/>
      <c r="BI765" s="48"/>
      <c r="BM765" s="48"/>
      <c r="BQ765" s="48"/>
    </row>
    <row r="766" spans="1:69" x14ac:dyDescent="0.25">
      <c r="A766" s="59">
        <v>68.112499999999997</v>
      </c>
      <c r="B766" s="7">
        <v>4.9657112120000003E-3</v>
      </c>
      <c r="C766" s="36">
        <v>-8743.6</v>
      </c>
      <c r="D766" s="7">
        <f t="shared" si="335"/>
        <v>4.5598944009048354</v>
      </c>
      <c r="E766" s="7">
        <f t="shared" si="336"/>
        <v>-994.4933948741259</v>
      </c>
      <c r="F766" s="7">
        <f t="shared" si="342"/>
        <v>6542.3480150884552</v>
      </c>
      <c r="G766" s="7">
        <f t="shared" si="337"/>
        <v>6542.3480150884552</v>
      </c>
      <c r="H766" s="7">
        <f t="shared" si="338"/>
        <v>1434.7586676108629</v>
      </c>
      <c r="I766" s="7">
        <f t="shared" si="344"/>
        <v>11.591630574524292</v>
      </c>
      <c r="J766" s="7">
        <f t="shared" si="339"/>
        <v>11.591630574524292</v>
      </c>
      <c r="K766" s="36">
        <v>113660</v>
      </c>
      <c r="L766" s="36">
        <v>149.07</v>
      </c>
      <c r="M766" s="7">
        <f t="shared" si="340"/>
        <v>32.220625255669091</v>
      </c>
      <c r="N766" s="7">
        <f t="shared" si="343"/>
        <v>57560.689909277273</v>
      </c>
      <c r="O766" s="7">
        <f t="shared" si="345"/>
        <v>0.25</v>
      </c>
      <c r="Q766" s="12"/>
      <c r="AH766" s="5"/>
      <c r="BA766"/>
      <c r="BB766" s="5"/>
      <c r="BE766" s="48"/>
      <c r="BI766" s="48"/>
      <c r="BM766" s="48"/>
      <c r="BQ766" s="48"/>
    </row>
    <row r="767" spans="1:69" x14ac:dyDescent="0.25">
      <c r="A767" s="59">
        <v>68.649500000000003</v>
      </c>
      <c r="B767" s="7">
        <v>5.5452619459999998E-3</v>
      </c>
      <c r="C767" s="36">
        <v>-8760.9</v>
      </c>
      <c r="D767" s="7">
        <f t="shared" si="335"/>
        <v>4.1170968355006474</v>
      </c>
      <c r="E767" s="7">
        <f t="shared" si="336"/>
        <v>-1011.8450824045351</v>
      </c>
      <c r="F767" s="7">
        <f t="shared" si="342"/>
        <v>6542.3997026188654</v>
      </c>
      <c r="G767" s="7">
        <f t="shared" si="337"/>
        <v>6542.3997026188654</v>
      </c>
      <c r="H767" s="7">
        <f t="shared" si="338"/>
        <v>1589.0808411901967</v>
      </c>
      <c r="I767" s="7">
        <f t="shared" si="344"/>
        <v>11.503685373149636</v>
      </c>
      <c r="J767" s="7">
        <f t="shared" si="339"/>
        <v>11.503685373149636</v>
      </c>
      <c r="K767" s="36">
        <v>102560</v>
      </c>
      <c r="L767" s="36">
        <v>148.31</v>
      </c>
      <c r="M767" s="7">
        <f t="shared" si="340"/>
        <v>32.455401045852767</v>
      </c>
      <c r="N767" s="7">
        <f t="shared" si="343"/>
        <v>63790.948738483472</v>
      </c>
      <c r="O767" s="7">
        <f t="shared" si="345"/>
        <v>0.25</v>
      </c>
      <c r="Q767" s="12"/>
      <c r="AH767" s="5"/>
      <c r="BA767"/>
      <c r="BB767" s="5"/>
      <c r="BE767" s="48"/>
      <c r="BI767" s="48"/>
      <c r="BM767" s="48"/>
      <c r="BQ767" s="48"/>
    </row>
    <row r="768" spans="1:69" x14ac:dyDescent="0.25">
      <c r="A768" s="59">
        <v>69.2256</v>
      </c>
      <c r="B768" s="7">
        <v>6.2282705519999997E-3</v>
      </c>
      <c r="C768" s="36">
        <v>-8779.7999999999993</v>
      </c>
      <c r="D768" s="7">
        <f t="shared" si="335"/>
        <v>3.6977941036614892</v>
      </c>
      <c r="E768" s="7">
        <f t="shared" si="336"/>
        <v>-1030.5985930468344</v>
      </c>
      <c r="F768" s="7">
        <f t="shared" si="342"/>
        <v>6542.253213261165</v>
      </c>
      <c r="G768" s="7">
        <f t="shared" si="337"/>
        <v>6542.253213261165</v>
      </c>
      <c r="H768" s="7">
        <f t="shared" si="338"/>
        <v>1769.231338971292</v>
      </c>
      <c r="I768" s="7">
        <f t="shared" si="344"/>
        <v>11.412193165300534</v>
      </c>
      <c r="J768" s="7">
        <f t="shared" si="339"/>
        <v>11.412193165300534</v>
      </c>
      <c r="K768" s="36">
        <v>92043</v>
      </c>
      <c r="L768" s="36">
        <v>147.51</v>
      </c>
      <c r="M768" s="7">
        <f t="shared" si="340"/>
        <v>32.706266672360087</v>
      </c>
      <c r="N768" s="7">
        <f>1000000*F768/K768</f>
        <v>71078.226625176976</v>
      </c>
      <c r="O768" s="7">
        <f t="shared" si="345"/>
        <v>0.25</v>
      </c>
      <c r="Q768" s="12"/>
      <c r="AH768" s="5"/>
      <c r="BA768"/>
      <c r="BB768" s="5"/>
      <c r="BE768" s="48"/>
      <c r="BI768" s="48"/>
      <c r="BM768" s="48"/>
      <c r="BQ768" s="48"/>
    </row>
    <row r="769" spans="1:69" x14ac:dyDescent="0.25">
      <c r="A769" s="59">
        <v>69.566599999999994</v>
      </c>
      <c r="B769" s="7">
        <v>6.6645001359999997E-3</v>
      </c>
      <c r="C769" s="36">
        <v>-8791.1</v>
      </c>
      <c r="D769" s="7">
        <f t="shared" si="335"/>
        <v>3.4738510765816724</v>
      </c>
      <c r="E769" s="7">
        <f t="shared" ref="E769:E801" si="346">Props(A769,B769,12,$B$7:$B$36)</f>
        <v>-1041.7662204464339</v>
      </c>
      <c r="F769" s="7">
        <f t="shared" ref="F769:F801" si="347">(C769-E769)+($B$47-A769*$B$46)</f>
        <v>6542.1208406607639</v>
      </c>
      <c r="G769" s="7">
        <f t="shared" ref="G769:G801" si="348">ABS(F769)</f>
        <v>6542.1208406607639</v>
      </c>
      <c r="H769" s="7">
        <f t="shared" ref="H769:H801" si="349">F769/D769</f>
        <v>1883.247351840517</v>
      </c>
      <c r="I769" s="7">
        <f t="shared" ref="I769:I801" si="350">(F769/K769)/B769</f>
        <v>11.358517271370047</v>
      </c>
      <c r="J769" s="7">
        <f t="shared" ref="J769:J801" si="351">ABS(I769)</f>
        <v>11.358517271370047</v>
      </c>
      <c r="K769" s="36">
        <v>86423</v>
      </c>
      <c r="L769" s="36">
        <v>147.04</v>
      </c>
      <c r="M769" s="7">
        <f t="shared" ref="M769:M801" si="352">Props(A769,B769,9,$B$7:$B$36)</f>
        <v>32.854276107522388</v>
      </c>
      <c r="N769" s="7">
        <f t="shared" ref="N769:N801" si="353">1000000*F769/K769</f>
        <v>75698.839899804036</v>
      </c>
      <c r="O769" s="7">
        <f t="shared" si="345"/>
        <v>0.25</v>
      </c>
      <c r="Q769" s="12"/>
      <c r="AH769" s="5"/>
      <c r="BA769"/>
      <c r="BB769" s="5"/>
      <c r="BE769" s="48"/>
      <c r="BI769" s="48"/>
      <c r="BM769" s="48"/>
      <c r="BQ769" s="48"/>
    </row>
    <row r="770" spans="1:69" x14ac:dyDescent="0.25">
      <c r="A770" s="59">
        <v>69.873699999999999</v>
      </c>
      <c r="B770" s="7">
        <v>7.0801981319999997E-3</v>
      </c>
      <c r="C770" s="36">
        <v>-8801.2999999999993</v>
      </c>
      <c r="D770" s="7">
        <f t="shared" si="335"/>
        <v>3.285377177677332</v>
      </c>
      <c r="E770" s="7">
        <f t="shared" si="346"/>
        <v>-1051.8662285256603</v>
      </c>
      <c r="F770" s="7">
        <f t="shared" si="347"/>
        <v>6542.0208487399914</v>
      </c>
      <c r="G770" s="7">
        <f t="shared" si="348"/>
        <v>6542.0208487399914</v>
      </c>
      <c r="H770" s="7">
        <f t="shared" si="349"/>
        <v>1991.2541224155621</v>
      </c>
      <c r="I770" s="7">
        <f t="shared" si="350"/>
        <v>11.310773360495388</v>
      </c>
      <c r="J770" s="7">
        <f t="shared" si="351"/>
        <v>11.310773360495388</v>
      </c>
      <c r="K770" s="36">
        <v>81691</v>
      </c>
      <c r="L770" s="36">
        <v>146.63</v>
      </c>
      <c r="M770" s="7">
        <f t="shared" si="352"/>
        <v>32.987270358631754</v>
      </c>
      <c r="N770" s="7">
        <f t="shared" si="353"/>
        <v>80082.516418454805</v>
      </c>
      <c r="O770" s="7">
        <f t="shared" si="345"/>
        <v>0.25</v>
      </c>
      <c r="Q770" s="12"/>
      <c r="AH770" s="5"/>
      <c r="BA770"/>
      <c r="BB770" s="5"/>
      <c r="BE770" s="48"/>
      <c r="BI770" s="48"/>
      <c r="BM770" s="48"/>
      <c r="BQ770" s="48"/>
    </row>
    <row r="771" spans="1:69" x14ac:dyDescent="0.25">
      <c r="A771" s="59">
        <v>69.892700000000005</v>
      </c>
      <c r="B771" s="7">
        <v>7.1112621579999995E-3</v>
      </c>
      <c r="C771" s="36">
        <v>-8801.5</v>
      </c>
      <c r="D771" s="7">
        <f t="shared" si="335"/>
        <v>3.2719980904701664</v>
      </c>
      <c r="E771" s="7">
        <f t="shared" si="346"/>
        <v>-1052.4923196059042</v>
      </c>
      <c r="F771" s="7">
        <f t="shared" si="347"/>
        <v>6542.4469398202345</v>
      </c>
      <c r="G771" s="7">
        <f t="shared" si="348"/>
        <v>6542.4469398202345</v>
      </c>
      <c r="H771" s="7">
        <f t="shared" si="349"/>
        <v>1999.5265152737679</v>
      </c>
      <c r="I771" s="7">
        <f t="shared" si="350"/>
        <v>11.308611135945259</v>
      </c>
      <c r="J771" s="7">
        <f t="shared" si="351"/>
        <v>11.308611135945259</v>
      </c>
      <c r="K771" s="36">
        <v>81355</v>
      </c>
      <c r="L771" s="36">
        <v>146.6</v>
      </c>
      <c r="M771" s="7">
        <f t="shared" si="352"/>
        <v>32.995489115179872</v>
      </c>
      <c r="N771" s="7">
        <f t="shared" si="353"/>
        <v>80418.498430584892</v>
      </c>
      <c r="O771" s="7">
        <f t="shared" si="345"/>
        <v>0.25</v>
      </c>
      <c r="Q771" s="12"/>
      <c r="AH771" s="5"/>
      <c r="BA771"/>
      <c r="BB771" s="5"/>
      <c r="BE771" s="48"/>
      <c r="BI771" s="48"/>
      <c r="BM771" s="48"/>
      <c r="BQ771" s="48"/>
    </row>
    <row r="772" spans="1:69" x14ac:dyDescent="0.25">
      <c r="A772" s="59">
        <v>70.292699999999996</v>
      </c>
      <c r="B772" s="7">
        <v>7.6856133339999995E-3</v>
      </c>
      <c r="C772" s="36">
        <v>-8815</v>
      </c>
      <c r="D772" s="7">
        <f t="shared" si="335"/>
        <v>3.0462882273079068</v>
      </c>
      <c r="E772" s="7">
        <f t="shared" si="346"/>
        <v>-1065.7113053509381</v>
      </c>
      <c r="F772" s="7">
        <f t="shared" si="347"/>
        <v>6542.1659255652685</v>
      </c>
      <c r="G772" s="7">
        <f t="shared" si="348"/>
        <v>6542.1659255652685</v>
      </c>
      <c r="H772" s="7">
        <f t="shared" si="349"/>
        <v>2147.5859923296784</v>
      </c>
      <c r="I772" s="7">
        <f t="shared" si="350"/>
        <v>11.246909700682401</v>
      </c>
      <c r="J772" s="7">
        <f t="shared" si="351"/>
        <v>11.246909700682401</v>
      </c>
      <c r="K772" s="36">
        <v>75685</v>
      </c>
      <c r="L772" s="36">
        <v>146.07</v>
      </c>
      <c r="M772" s="7">
        <f t="shared" si="352"/>
        <v>33.168270934040365</v>
      </c>
      <c r="N772" s="7">
        <f t="shared" si="353"/>
        <v>86439.399161858601</v>
      </c>
      <c r="O772" s="7">
        <f t="shared" si="345"/>
        <v>0.25</v>
      </c>
      <c r="Q772" s="12"/>
      <c r="AH772" s="5"/>
      <c r="BA772"/>
      <c r="BB772" s="5"/>
      <c r="BE772" s="48"/>
      <c r="BI772" s="48"/>
      <c r="BM772" s="48"/>
      <c r="BQ772" s="48"/>
    </row>
    <row r="773" spans="1:69" x14ac:dyDescent="0.25">
      <c r="A773" s="59">
        <v>70.6798</v>
      </c>
      <c r="B773" s="7">
        <v>8.2812960299999995E-3</v>
      </c>
      <c r="C773" s="36">
        <v>-8827.9</v>
      </c>
      <c r="D773" s="7">
        <f t="shared" si="335"/>
        <v>2.8442727202643967</v>
      </c>
      <c r="E773" s="7">
        <f t="shared" si="346"/>
        <v>-1078.5687303242087</v>
      </c>
      <c r="F773" s="7">
        <f t="shared" si="347"/>
        <v>6542.1233505385389</v>
      </c>
      <c r="G773" s="7">
        <f t="shared" si="348"/>
        <v>6542.1233505385389</v>
      </c>
      <c r="H773" s="7">
        <f t="shared" si="349"/>
        <v>2300.1041018072274</v>
      </c>
      <c r="I773" s="7">
        <f t="shared" si="350"/>
        <v>11.188520438895557</v>
      </c>
      <c r="J773" s="7">
        <f t="shared" si="351"/>
        <v>11.188520438895557</v>
      </c>
      <c r="K773" s="36">
        <v>70607</v>
      </c>
      <c r="L773" s="36">
        <v>145.55000000000001</v>
      </c>
      <c r="M773" s="7">
        <f t="shared" si="352"/>
        <v>33.335033261933312</v>
      </c>
      <c r="N773" s="7">
        <f t="shared" si="353"/>
        <v>92655.449892199627</v>
      </c>
      <c r="O773" s="7">
        <f t="shared" si="345"/>
        <v>0.25</v>
      </c>
      <c r="Q773" s="12"/>
      <c r="AH773" s="5"/>
      <c r="BA773"/>
      <c r="BB773" s="5"/>
      <c r="BE773" s="48"/>
      <c r="BI773" s="48"/>
      <c r="BM773" s="48"/>
      <c r="BQ773" s="48"/>
    </row>
    <row r="774" spans="1:69" x14ac:dyDescent="0.25">
      <c r="A774" s="59">
        <v>71.197800000000001</v>
      </c>
      <c r="B774" s="7">
        <v>9.1410896079999974E-3</v>
      </c>
      <c r="C774" s="36">
        <v>-8845.2000000000007</v>
      </c>
      <c r="D774" s="7">
        <f t="shared" si="335"/>
        <v>2.5979155331914363</v>
      </c>
      <c r="E774" s="7">
        <f t="shared" si="346"/>
        <v>-1095.8732707098632</v>
      </c>
      <c r="F774" s="7">
        <f t="shared" si="347"/>
        <v>6542.1278909241928</v>
      </c>
      <c r="G774" s="7">
        <f t="shared" si="348"/>
        <v>6542.1278909241928</v>
      </c>
      <c r="H774" s="7">
        <f t="shared" si="349"/>
        <v>2518.221938835497</v>
      </c>
      <c r="I774" s="7">
        <f t="shared" si="350"/>
        <v>11.111546476035892</v>
      </c>
      <c r="J774" s="7">
        <f t="shared" si="351"/>
        <v>11.111546476035892</v>
      </c>
      <c r="K774" s="36">
        <v>64409</v>
      </c>
      <c r="L774" s="36">
        <v>144.88</v>
      </c>
      <c r="M774" s="7">
        <f t="shared" si="352"/>
        <v>33.557511507560946</v>
      </c>
      <c r="N774" s="7">
        <f t="shared" si="353"/>
        <v>101571.64202090069</v>
      </c>
      <c r="O774" s="7">
        <f t="shared" si="345"/>
        <v>0.25</v>
      </c>
      <c r="Q774" s="12"/>
      <c r="AH774" s="5"/>
      <c r="BA774"/>
      <c r="BB774" s="5"/>
      <c r="BE774" s="48"/>
      <c r="BI774" s="48"/>
      <c r="BM774" s="48"/>
      <c r="BQ774" s="48"/>
    </row>
    <row r="775" spans="1:69" x14ac:dyDescent="0.25">
      <c r="A775" s="59">
        <v>71.5959</v>
      </c>
      <c r="B775" s="7">
        <v>9.8524957999999996E-3</v>
      </c>
      <c r="C775" s="36">
        <v>-8858.5</v>
      </c>
      <c r="D775" s="7">
        <f t="shared" si="335"/>
        <v>2.4256972623712931</v>
      </c>
      <c r="E775" s="7">
        <f t="shared" si="346"/>
        <v>-1109.2493525013956</v>
      </c>
      <c r="F775" s="7">
        <f t="shared" si="347"/>
        <v>6542.2039727157262</v>
      </c>
      <c r="G775" s="7">
        <f t="shared" si="348"/>
        <v>6542.2039727157262</v>
      </c>
      <c r="H775" s="7">
        <f t="shared" si="349"/>
        <v>2697.0405887832235</v>
      </c>
      <c r="I775" s="7">
        <f t="shared" si="350"/>
        <v>11.053650550538354</v>
      </c>
      <c r="J775" s="7">
        <f t="shared" si="351"/>
        <v>11.053650550538354</v>
      </c>
      <c r="K775" s="36">
        <v>60072</v>
      </c>
      <c r="L775" s="36">
        <v>144.37</v>
      </c>
      <c r="M775" s="7">
        <f t="shared" si="352"/>
        <v>33.727977505236403</v>
      </c>
      <c r="N775" s="7">
        <f t="shared" si="353"/>
        <v>108906.04562384682</v>
      </c>
      <c r="O775" s="7">
        <f t="shared" si="345"/>
        <v>0.25</v>
      </c>
      <c r="Q775" s="12"/>
      <c r="AH775" s="5"/>
      <c r="BA775"/>
      <c r="BB775" s="5"/>
      <c r="BE775" s="48"/>
      <c r="BI775" s="48"/>
      <c r="BM775" s="48"/>
      <c r="BQ775" s="48"/>
    </row>
    <row r="776" spans="1:69" x14ac:dyDescent="0.25">
      <c r="A776" s="59">
        <v>72.019900000000007</v>
      </c>
      <c r="B776" s="7">
        <v>1.0662026983999999E-2</v>
      </c>
      <c r="C776" s="36">
        <v>-8872.7000000000007</v>
      </c>
      <c r="D776" s="7">
        <f t="shared" si="335"/>
        <v>2.2569804505293583</v>
      </c>
      <c r="E776" s="7">
        <f t="shared" si="346"/>
        <v>-1123.5689363450235</v>
      </c>
      <c r="F776" s="7">
        <f t="shared" si="347"/>
        <v>6542.3235565593532</v>
      </c>
      <c r="G776" s="7">
        <f t="shared" si="348"/>
        <v>6542.3235565593532</v>
      </c>
      <c r="H776" s="7">
        <f t="shared" si="349"/>
        <v>2898.7063468028264</v>
      </c>
      <c r="I776" s="7">
        <f t="shared" si="350"/>
        <v>10.992847156119817</v>
      </c>
      <c r="J776" s="7">
        <f t="shared" si="351"/>
        <v>10.992847156119817</v>
      </c>
      <c r="K776" s="36">
        <v>55819</v>
      </c>
      <c r="L776" s="36">
        <v>143.83000000000001</v>
      </c>
      <c r="M776" s="7">
        <f t="shared" si="352"/>
        <v>33.909050388369415</v>
      </c>
      <c r="N776" s="7">
        <f t="shared" si="353"/>
        <v>117206.03300953713</v>
      </c>
      <c r="O776" s="7">
        <f t="shared" si="345"/>
        <v>0.25</v>
      </c>
      <c r="Q776" s="12"/>
      <c r="AH776" s="5"/>
      <c r="BA776"/>
      <c r="BB776" s="5"/>
      <c r="BE776" s="48"/>
      <c r="BI776" s="48"/>
      <c r="BM776" s="48"/>
      <c r="BQ776" s="48"/>
    </row>
    <row r="777" spans="1:69" x14ac:dyDescent="0.25">
      <c r="A777" s="59">
        <v>72.725999999999999</v>
      </c>
      <c r="B777" s="7">
        <v>1.2125235934E-2</v>
      </c>
      <c r="C777" s="36">
        <v>-8897.1</v>
      </c>
      <c r="D777" s="7">
        <f t="shared" si="335"/>
        <v>2.0079568908294179</v>
      </c>
      <c r="E777" s="7">
        <f t="shared" si="346"/>
        <v>-1147.5830230274271</v>
      </c>
      <c r="F777" s="7">
        <f t="shared" si="347"/>
        <v>6541.9376432417566</v>
      </c>
      <c r="G777" s="7">
        <f t="shared" si="348"/>
        <v>6541.9376432417566</v>
      </c>
      <c r="H777" s="7">
        <f t="shared" si="349"/>
        <v>3258.0070185368909</v>
      </c>
      <c r="I777" s="7">
        <f t="shared" si="350"/>
        <v>10.892569459782612</v>
      </c>
      <c r="J777" s="7">
        <f t="shared" si="351"/>
        <v>10.892569459782612</v>
      </c>
      <c r="K777" s="36">
        <v>49532</v>
      </c>
      <c r="L777" s="36">
        <v>142.94999999999999</v>
      </c>
      <c r="M777" s="7">
        <f t="shared" si="352"/>
        <v>34.209515343823227</v>
      </c>
      <c r="N777" s="7">
        <f t="shared" si="353"/>
        <v>132074.97462734711</v>
      </c>
      <c r="O777" s="7">
        <f t="shared" si="345"/>
        <v>0.25</v>
      </c>
      <c r="Q777" s="12"/>
      <c r="AH777" s="5"/>
      <c r="BA777"/>
      <c r="BB777" s="5"/>
      <c r="BE777" s="48"/>
      <c r="BI777" s="48"/>
      <c r="BM777" s="48"/>
      <c r="BQ777" s="48"/>
    </row>
    <row r="778" spans="1:69" x14ac:dyDescent="0.25">
      <c r="A778" s="59">
        <v>73.145099999999999</v>
      </c>
      <c r="B778" s="7">
        <v>1.3072222099999999E-2</v>
      </c>
      <c r="C778" s="36">
        <v>-8911.6</v>
      </c>
      <c r="D778" s="7">
        <f t="shared" si="335"/>
        <v>1.8758209856701948</v>
      </c>
      <c r="E778" s="7">
        <f t="shared" si="346"/>
        <v>-1161.9346495215823</v>
      </c>
      <c r="F778" s="7">
        <f t="shared" si="347"/>
        <v>6541.7892697359121</v>
      </c>
      <c r="G778" s="7">
        <f t="shared" si="348"/>
        <v>6541.7892697359121</v>
      </c>
      <c r="H778" s="7">
        <f t="shared" si="349"/>
        <v>3487.42727568892</v>
      </c>
      <c r="I778" s="7">
        <f t="shared" si="350"/>
        <v>10.834257911983867</v>
      </c>
      <c r="J778" s="7">
        <f t="shared" si="351"/>
        <v>10.834257911983867</v>
      </c>
      <c r="K778" s="36">
        <v>46190</v>
      </c>
      <c r="L778" s="36">
        <v>142.44</v>
      </c>
      <c r="M778" s="7">
        <f t="shared" si="352"/>
        <v>34.387229825885093</v>
      </c>
      <c r="N778" s="7">
        <f t="shared" si="353"/>
        <v>141627.82571413537</v>
      </c>
      <c r="O778" s="7">
        <f t="shared" si="345"/>
        <v>0.25</v>
      </c>
      <c r="Q778" s="12"/>
      <c r="AH778" s="5"/>
      <c r="BA778"/>
      <c r="BB778" s="5"/>
      <c r="BE778" s="48"/>
      <c r="BI778" s="48"/>
      <c r="BM778" s="48"/>
      <c r="BQ778" s="48"/>
    </row>
    <row r="779" spans="1:69" x14ac:dyDescent="0.25">
      <c r="A779" s="59">
        <v>74.007199999999997</v>
      </c>
      <c r="B779" s="7">
        <v>1.5223772536E-2</v>
      </c>
      <c r="C779" s="36">
        <v>-8941.5</v>
      </c>
      <c r="D779" s="7">
        <f t="shared" si="335"/>
        <v>1.6353235757846432</v>
      </c>
      <c r="E779" s="7">
        <f t="shared" si="346"/>
        <v>-1191.6850338188642</v>
      </c>
      <c r="F779" s="7">
        <f t="shared" si="347"/>
        <v>6541.6396540331943</v>
      </c>
      <c r="G779" s="7">
        <f t="shared" si="348"/>
        <v>6541.6396540331943</v>
      </c>
      <c r="H779" s="7">
        <f t="shared" si="349"/>
        <v>4000.2111819946435</v>
      </c>
      <c r="I779" s="7">
        <f t="shared" si="350"/>
        <v>10.71755638431606</v>
      </c>
      <c r="J779" s="7">
        <f t="shared" si="351"/>
        <v>10.71755638431606</v>
      </c>
      <c r="K779" s="36">
        <v>40093</v>
      </c>
      <c r="L779" s="36">
        <v>141.4</v>
      </c>
      <c r="M779" s="7">
        <f t="shared" si="352"/>
        <v>34.751376985983882</v>
      </c>
      <c r="N779" s="7">
        <f t="shared" si="353"/>
        <v>163161.6405365823</v>
      </c>
      <c r="O779" s="7">
        <f t="shared" si="345"/>
        <v>0.25</v>
      </c>
      <c r="Q779" s="12"/>
      <c r="AH779" s="5"/>
      <c r="BA779"/>
      <c r="BB779" s="5"/>
      <c r="BE779" s="48"/>
      <c r="BI779" s="48"/>
      <c r="BM779" s="48"/>
      <c r="BQ779" s="48"/>
    </row>
    <row r="780" spans="1:69" x14ac:dyDescent="0.25">
      <c r="A780" s="59">
        <v>74.293199999999999</v>
      </c>
      <c r="B780" s="7">
        <v>1.5881583283999998E-2</v>
      </c>
      <c r="C780" s="36">
        <v>-8956</v>
      </c>
      <c r="D780" s="7">
        <f t="shared" si="335"/>
        <v>1.575421667170424</v>
      </c>
      <c r="E780" s="7">
        <f t="shared" si="346"/>
        <v>-1201.6252511023115</v>
      </c>
      <c r="F780" s="7">
        <f t="shared" si="347"/>
        <v>6537.0798713166414</v>
      </c>
      <c r="G780" s="7">
        <f t="shared" si="348"/>
        <v>6537.0798713166414</v>
      </c>
      <c r="H780" s="7">
        <f t="shared" si="349"/>
        <v>4149.4159992465566</v>
      </c>
      <c r="I780" s="7">
        <f t="shared" si="350"/>
        <v>10.671589136626805</v>
      </c>
      <c r="J780" s="7">
        <f t="shared" si="351"/>
        <v>10.671589136626805</v>
      </c>
      <c r="K780" s="36">
        <v>38571</v>
      </c>
      <c r="L780" s="36">
        <v>141.12</v>
      </c>
      <c r="M780" s="7">
        <f t="shared" si="352"/>
        <v>34.871777118110103</v>
      </c>
      <c r="N780" s="7">
        <f t="shared" si="353"/>
        <v>169481.73164596825</v>
      </c>
      <c r="O780" s="7">
        <f t="shared" si="345"/>
        <v>0.25</v>
      </c>
      <c r="Q780" s="12"/>
      <c r="AH780" s="5"/>
      <c r="BA780"/>
      <c r="BB780" s="5"/>
      <c r="BE780" s="48"/>
      <c r="BI780" s="48"/>
      <c r="BM780" s="48"/>
      <c r="BQ780" s="48"/>
    </row>
    <row r="781" spans="1:69" x14ac:dyDescent="0.25">
      <c r="A781" s="59">
        <v>74.6203</v>
      </c>
      <c r="B781" s="7">
        <v>1.7126810763999998E-2</v>
      </c>
      <c r="C781" s="36">
        <v>-8955.7000000000007</v>
      </c>
      <c r="D781" s="7">
        <f t="shared" si="335"/>
        <v>1.4706672843092117</v>
      </c>
      <c r="E781" s="7">
        <f t="shared" si="346"/>
        <v>-1213.0241818614325</v>
      </c>
      <c r="F781" s="7">
        <f t="shared" si="347"/>
        <v>6548.7788020757616</v>
      </c>
      <c r="G781" s="7">
        <f t="shared" si="348"/>
        <v>6548.7788020757616</v>
      </c>
      <c r="H781" s="7">
        <f t="shared" si="349"/>
        <v>4452.9302255824596</v>
      </c>
      <c r="I781" s="7">
        <f t="shared" si="350"/>
        <v>10.649788601277507</v>
      </c>
      <c r="J781" s="7">
        <f t="shared" si="351"/>
        <v>10.649788601277507</v>
      </c>
      <c r="K781" s="36">
        <v>35904</v>
      </c>
      <c r="L781" s="36">
        <v>140.58000000000001</v>
      </c>
      <c r="M781" s="7">
        <f t="shared" si="352"/>
        <v>35.009215143250309</v>
      </c>
      <c r="N781" s="7">
        <f t="shared" si="353"/>
        <v>182396.91405068411</v>
      </c>
      <c r="O781" s="7">
        <f t="shared" si="345"/>
        <v>0.25</v>
      </c>
      <c r="Q781" s="12"/>
      <c r="AH781" s="5"/>
      <c r="BA781"/>
      <c r="BB781" s="5"/>
      <c r="BE781" s="48"/>
      <c r="BI781" s="48"/>
      <c r="BM781" s="48"/>
      <c r="BQ781" s="48"/>
    </row>
    <row r="782" spans="1:69" x14ac:dyDescent="0.25">
      <c r="A782" s="59">
        <v>75.390299999999996</v>
      </c>
      <c r="B782" s="7">
        <v>1.9408483471999995E-2</v>
      </c>
      <c r="C782" s="36">
        <v>-8986.4</v>
      </c>
      <c r="D782" s="7">
        <f t="shared" si="335"/>
        <v>1.3170675788928343</v>
      </c>
      <c r="E782" s="7">
        <f t="shared" si="346"/>
        <v>-1240.0503214001742</v>
      </c>
      <c r="F782" s="7">
        <f t="shared" si="347"/>
        <v>6545.1049416145052</v>
      </c>
      <c r="G782" s="7">
        <f t="shared" si="348"/>
        <v>6545.1049416145052</v>
      </c>
      <c r="H782" s="7">
        <f t="shared" si="349"/>
        <v>4969.4526283279347</v>
      </c>
      <c r="I782" s="7">
        <f t="shared" si="350"/>
        <v>10.544339806143192</v>
      </c>
      <c r="J782" s="7">
        <f t="shared" si="351"/>
        <v>10.544339806143192</v>
      </c>
      <c r="K782" s="36">
        <v>31982</v>
      </c>
      <c r="L782" s="36">
        <v>139.74</v>
      </c>
      <c r="M782" s="7">
        <f t="shared" si="352"/>
        <v>35.331779287776165</v>
      </c>
      <c r="N782" s="7">
        <f t="shared" si="353"/>
        <v>204649.6448506818</v>
      </c>
      <c r="O782" s="7">
        <f t="shared" si="345"/>
        <v>0.25</v>
      </c>
      <c r="Q782" s="12"/>
      <c r="AH782" s="5"/>
      <c r="BA782"/>
      <c r="BB782" s="5"/>
      <c r="BE782" s="48"/>
      <c r="BI782" s="48"/>
      <c r="BM782" s="48"/>
      <c r="BQ782" s="48"/>
    </row>
    <row r="783" spans="1:69" x14ac:dyDescent="0.25">
      <c r="A783" s="59">
        <v>75.923400000000001</v>
      </c>
      <c r="B783" s="7">
        <v>2.1213796673999998E-2</v>
      </c>
      <c r="C783" s="36">
        <v>-9005.4</v>
      </c>
      <c r="D783" s="7">
        <f t="shared" si="335"/>
        <v>1.2181372667371577</v>
      </c>
      <c r="E783" s="7">
        <f t="shared" si="346"/>
        <v>-1258.9012799568109</v>
      </c>
      <c r="F783" s="7">
        <f t="shared" si="347"/>
        <v>6544.9559001711414</v>
      </c>
      <c r="G783" s="7">
        <f t="shared" si="348"/>
        <v>6544.9559001711414</v>
      </c>
      <c r="H783" s="7">
        <f t="shared" si="349"/>
        <v>5372.921491600152</v>
      </c>
      <c r="I783" s="7">
        <f t="shared" si="350"/>
        <v>10.47760483421458</v>
      </c>
      <c r="J783" s="7">
        <f t="shared" si="351"/>
        <v>10.47760483421458</v>
      </c>
      <c r="K783" s="36">
        <v>29446</v>
      </c>
      <c r="L783" s="36">
        <v>139.13</v>
      </c>
      <c r="M783" s="7">
        <f t="shared" si="352"/>
        <v>35.554297672414464</v>
      </c>
      <c r="N783" s="7">
        <f t="shared" si="353"/>
        <v>222269.77858354757</v>
      </c>
      <c r="O783" s="7">
        <f t="shared" si="345"/>
        <v>0.25</v>
      </c>
      <c r="Q783" s="12"/>
      <c r="AH783" s="5"/>
      <c r="BA783"/>
      <c r="BB783" s="5"/>
      <c r="BE783" s="48"/>
      <c r="BI783" s="48"/>
      <c r="BM783" s="48"/>
      <c r="BQ783" s="48"/>
    </row>
    <row r="784" spans="1:69" x14ac:dyDescent="0.25">
      <c r="A784" s="59">
        <v>76.233400000000003</v>
      </c>
      <c r="B784" s="7">
        <v>2.2332501576000002E-2</v>
      </c>
      <c r="C784" s="36">
        <v>-9016.2999999999993</v>
      </c>
      <c r="D784" s="7">
        <f t="shared" si="335"/>
        <v>1.1647437764403379</v>
      </c>
      <c r="E784" s="7">
        <f t="shared" si="346"/>
        <v>-1269.9159942577389</v>
      </c>
      <c r="F784" s="7">
        <f t="shared" si="347"/>
        <v>6545.0706144720698</v>
      </c>
      <c r="G784" s="7">
        <f t="shared" si="348"/>
        <v>6545.0706144720698</v>
      </c>
      <c r="H784" s="7">
        <f t="shared" si="349"/>
        <v>5619.3222465416029</v>
      </c>
      <c r="I784" s="7">
        <f t="shared" si="350"/>
        <v>10.439702854768825</v>
      </c>
      <c r="J784" s="7">
        <f t="shared" si="351"/>
        <v>10.439702854768825</v>
      </c>
      <c r="K784" s="36">
        <v>28073</v>
      </c>
      <c r="L784" s="36">
        <v>138.79</v>
      </c>
      <c r="M784" s="7">
        <f t="shared" si="352"/>
        <v>35.683400170018558</v>
      </c>
      <c r="N784" s="7">
        <f t="shared" si="353"/>
        <v>233144.68045709649</v>
      </c>
      <c r="O784" s="7">
        <f t="shared" si="345"/>
        <v>0.25</v>
      </c>
      <c r="Q784" s="12"/>
      <c r="AH784" s="5"/>
      <c r="BA784"/>
      <c r="BB784" s="5"/>
      <c r="BE784" s="48"/>
      <c r="BI784" s="48"/>
      <c r="BM784" s="48"/>
      <c r="BQ784" s="48"/>
    </row>
    <row r="785" spans="1:69" x14ac:dyDescent="0.25">
      <c r="A785" s="59">
        <v>76.451499999999996</v>
      </c>
      <c r="B785" s="7">
        <v>2.3131500322000002E-2</v>
      </c>
      <c r="C785" s="36">
        <v>-9024.4</v>
      </c>
      <c r="D785" s="7">
        <f t="shared" si="335"/>
        <v>1.1298057570735338</v>
      </c>
      <c r="E785" s="7">
        <f t="shared" si="346"/>
        <v>-1277.6890475955265</v>
      </c>
      <c r="F785" s="7">
        <f t="shared" si="347"/>
        <v>6544.7436678098566</v>
      </c>
      <c r="G785" s="7">
        <f t="shared" si="348"/>
        <v>6544.7436678098566</v>
      </c>
      <c r="H785" s="7">
        <f t="shared" si="349"/>
        <v>5792.8043177637037</v>
      </c>
      <c r="I785" s="7">
        <f t="shared" si="350"/>
        <v>10.412409758950885</v>
      </c>
      <c r="J785" s="7">
        <f t="shared" si="351"/>
        <v>10.412409758950885</v>
      </c>
      <c r="K785" s="36">
        <v>27173</v>
      </c>
      <c r="L785" s="36">
        <v>138.55000000000001</v>
      </c>
      <c r="M785" s="7">
        <f t="shared" si="352"/>
        <v>35.774104470778838</v>
      </c>
      <c r="N785" s="7">
        <f t="shared" si="353"/>
        <v>240854.65969196838</v>
      </c>
      <c r="O785" s="7">
        <f t="shared" si="345"/>
        <v>0.25</v>
      </c>
      <c r="Q785" s="12"/>
      <c r="AH785" s="5"/>
      <c r="BA785"/>
      <c r="BB785" s="5"/>
      <c r="BE785" s="48"/>
      <c r="BI785" s="48"/>
      <c r="BM785" s="48"/>
      <c r="BQ785" s="48"/>
    </row>
    <row r="786" spans="1:69" x14ac:dyDescent="0.25">
      <c r="A786" s="59">
        <v>76.991500000000002</v>
      </c>
      <c r="B786" s="7">
        <v>2.5237587956E-2</v>
      </c>
      <c r="C786" s="36">
        <v>-9044.2000000000007</v>
      </c>
      <c r="D786" s="7">
        <f t="shared" si="335"/>
        <v>1.0480704916975074</v>
      </c>
      <c r="E786" s="7">
        <f t="shared" si="346"/>
        <v>-1297.0164632643612</v>
      </c>
      <c r="F786" s="7">
        <f t="shared" si="347"/>
        <v>6544.2710834786903</v>
      </c>
      <c r="G786" s="7">
        <f t="shared" si="348"/>
        <v>6544.2710834786903</v>
      </c>
      <c r="H786" s="7">
        <f t="shared" si="349"/>
        <v>6244.1134783589423</v>
      </c>
      <c r="I786" s="7">
        <f t="shared" si="350"/>
        <v>10.347014049921453</v>
      </c>
      <c r="J786" s="7">
        <f t="shared" si="351"/>
        <v>10.347014049921453</v>
      </c>
      <c r="K786" s="36">
        <v>25061</v>
      </c>
      <c r="L786" s="36">
        <v>137.96</v>
      </c>
      <c r="M786" s="7">
        <f t="shared" si="352"/>
        <v>35.99824139138402</v>
      </c>
      <c r="N786" s="7">
        <f t="shared" si="353"/>
        <v>261133.67716686046</v>
      </c>
      <c r="O786" s="7">
        <f t="shared" si="345"/>
        <v>0.25</v>
      </c>
      <c r="Q786" s="12"/>
      <c r="AH786" s="5"/>
      <c r="BA786"/>
      <c r="BB786" s="5"/>
      <c r="BE786" s="48"/>
      <c r="BI786" s="48"/>
      <c r="BM786" s="48"/>
      <c r="BQ786" s="48"/>
    </row>
    <row r="787" spans="1:69" x14ac:dyDescent="0.25">
      <c r="A787" s="59">
        <v>77.470600000000005</v>
      </c>
      <c r="B787" s="7">
        <v>2.72576829E-2</v>
      </c>
      <c r="C787" s="36">
        <v>-9061.2999999999993</v>
      </c>
      <c r="D787" s="7">
        <f t="shared" si="335"/>
        <v>0.98141261931331059</v>
      </c>
      <c r="E787" s="7">
        <f t="shared" si="346"/>
        <v>-1314.2616489705408</v>
      </c>
      <c r="F787" s="7">
        <f t="shared" si="347"/>
        <v>6544.4162691848715</v>
      </c>
      <c r="G787" s="7">
        <f t="shared" si="348"/>
        <v>6544.4162691848715</v>
      </c>
      <c r="H787" s="7">
        <f t="shared" si="349"/>
        <v>6668.3636835278994</v>
      </c>
      <c r="I787" s="7">
        <f t="shared" si="350"/>
        <v>10.290787896295939</v>
      </c>
      <c r="J787" s="7">
        <f t="shared" si="351"/>
        <v>10.290787896295939</v>
      </c>
      <c r="K787" s="36">
        <v>23331</v>
      </c>
      <c r="L787" s="36">
        <v>137.43</v>
      </c>
      <c r="M787" s="7">
        <f t="shared" si="352"/>
        <v>36.196588877533472</v>
      </c>
      <c r="N787" s="7">
        <f t="shared" si="353"/>
        <v>280503.03326839278</v>
      </c>
      <c r="O787" s="7">
        <f t="shared" si="345"/>
        <v>0.25</v>
      </c>
      <c r="Q787" s="12"/>
      <c r="AH787" s="5"/>
      <c r="BA787"/>
      <c r="BB787" s="5"/>
      <c r="BE787" s="48"/>
      <c r="BI787" s="48"/>
      <c r="BM787" s="48"/>
      <c r="BQ787" s="48"/>
    </row>
    <row r="788" spans="1:69" x14ac:dyDescent="0.25">
      <c r="A788" s="59">
        <v>77.899600000000007</v>
      </c>
      <c r="B788" s="7">
        <v>2.9153921705999997E-2</v>
      </c>
      <c r="C788" s="36">
        <v>-9077.2999999999993</v>
      </c>
      <c r="D788" s="7">
        <f t="shared" si="335"/>
        <v>0.92725539268874013</v>
      </c>
      <c r="E788" s="7">
        <f t="shared" si="346"/>
        <v>-1329.7818766568935</v>
      </c>
      <c r="F788" s="7">
        <f t="shared" si="347"/>
        <v>6543.9364968712243</v>
      </c>
      <c r="G788" s="7">
        <f t="shared" si="348"/>
        <v>6543.9364968712243</v>
      </c>
      <c r="H788" s="7">
        <f t="shared" si="349"/>
        <v>7057.3183488272089</v>
      </c>
      <c r="I788" s="7">
        <f t="shared" si="350"/>
        <v>10.240504587237282</v>
      </c>
      <c r="J788" s="7">
        <f t="shared" si="351"/>
        <v>10.240504587237282</v>
      </c>
      <c r="K788" s="36">
        <v>21919</v>
      </c>
      <c r="L788" s="36">
        <v>136.97999999999999</v>
      </c>
      <c r="M788" s="7">
        <f t="shared" si="352"/>
        <v>36.373800903197278</v>
      </c>
      <c r="N788" s="7">
        <f t="shared" si="353"/>
        <v>298550.86896624957</v>
      </c>
      <c r="O788" s="7">
        <f t="shared" si="345"/>
        <v>0.25</v>
      </c>
      <c r="Q788" s="12"/>
      <c r="AH788" s="5"/>
      <c r="BA788"/>
      <c r="BB788" s="5"/>
      <c r="BE788" s="48"/>
      <c r="BI788" s="48"/>
      <c r="BM788" s="48"/>
      <c r="BQ788" s="48"/>
    </row>
    <row r="789" spans="1:69" x14ac:dyDescent="0.25">
      <c r="A789" s="59">
        <v>78.406700000000001</v>
      </c>
      <c r="B789" s="7">
        <v>3.1565050076000002E-2</v>
      </c>
      <c r="C789" s="36">
        <v>-9095.7000000000007</v>
      </c>
      <c r="D789" s="7">
        <f t="shared" si="335"/>
        <v>0.86771270640732778</v>
      </c>
      <c r="E789" s="7">
        <f t="shared" si="346"/>
        <v>-1348.221331589227</v>
      </c>
      <c r="F789" s="7">
        <f t="shared" si="347"/>
        <v>6543.9759518035562</v>
      </c>
      <c r="G789" s="7">
        <f t="shared" si="348"/>
        <v>6543.9759518035562</v>
      </c>
      <c r="H789" s="7">
        <f t="shared" si="349"/>
        <v>7541.6389589339924</v>
      </c>
      <c r="I789" s="7">
        <f t="shared" si="350"/>
        <v>10.183070949465771</v>
      </c>
      <c r="J789" s="7">
        <f t="shared" si="351"/>
        <v>10.183070949465771</v>
      </c>
      <c r="K789" s="36">
        <v>20359</v>
      </c>
      <c r="L789" s="36">
        <v>136.44</v>
      </c>
      <c r="M789" s="7">
        <f t="shared" si="352"/>
        <v>36.5828068240954</v>
      </c>
      <c r="N789" s="7">
        <f t="shared" si="353"/>
        <v>321429.14444734791</v>
      </c>
      <c r="O789" s="7">
        <f t="shared" si="345"/>
        <v>0.25</v>
      </c>
      <c r="Q789" s="12"/>
      <c r="AH789" s="5"/>
      <c r="BA789"/>
      <c r="BB789" s="5"/>
      <c r="BE789" s="48"/>
      <c r="BI789" s="48"/>
      <c r="BM789" s="48"/>
      <c r="BQ789" s="48"/>
    </row>
    <row r="790" spans="1:69" x14ac:dyDescent="0.25">
      <c r="A790" s="59">
        <v>78.865799999999993</v>
      </c>
      <c r="B790" s="7">
        <v>3.3896051923999998E-2</v>
      </c>
      <c r="C790" s="36">
        <v>-9112.2999999999993</v>
      </c>
      <c r="D790" s="7">
        <f t="shared" si="335"/>
        <v>0.81822605447541186</v>
      </c>
      <c r="E790" s="7">
        <f t="shared" si="346"/>
        <v>-1365.0030362791456</v>
      </c>
      <c r="F790" s="7">
        <f t="shared" si="347"/>
        <v>6544.1576564934767</v>
      </c>
      <c r="G790" s="7">
        <f t="shared" si="348"/>
        <v>6544.1576564934767</v>
      </c>
      <c r="H790" s="7">
        <f t="shared" si="349"/>
        <v>7997.9824899234272</v>
      </c>
      <c r="I790" s="7">
        <f t="shared" si="350"/>
        <v>10.132011733919846</v>
      </c>
      <c r="J790" s="7">
        <f t="shared" si="351"/>
        <v>10.132011733919846</v>
      </c>
      <c r="K790" s="36">
        <v>19055</v>
      </c>
      <c r="L790" s="36">
        <v>135.96</v>
      </c>
      <c r="M790" s="7">
        <f t="shared" si="352"/>
        <v>36.771606737257841</v>
      </c>
      <c r="N790" s="7">
        <f t="shared" si="353"/>
        <v>343435.19582752435</v>
      </c>
      <c r="O790" s="7">
        <f t="shared" ref="O790:O801" si="354">SIGN(I790)*MIN($O$416,ABS(I790))</f>
        <v>0.25</v>
      </c>
      <c r="Q790" s="12"/>
      <c r="AH790" s="5"/>
      <c r="BA790"/>
      <c r="BB790" s="5"/>
      <c r="BE790" s="48"/>
      <c r="BI790" s="48"/>
      <c r="BM790" s="48"/>
      <c r="BQ790" s="48"/>
    </row>
    <row r="791" spans="1:69" x14ac:dyDescent="0.25">
      <c r="A791" s="59">
        <v>79.0458</v>
      </c>
      <c r="B791" s="7">
        <v>3.4895300314000004E-2</v>
      </c>
      <c r="C791" s="36">
        <v>-9118</v>
      </c>
      <c r="D791" s="7">
        <f t="shared" si="335"/>
        <v>0.79895175527962892</v>
      </c>
      <c r="E791" s="7">
        <f t="shared" si="346"/>
        <v>-1371.6042077984644</v>
      </c>
      <c r="F791" s="7">
        <f t="shared" si="347"/>
        <v>6545.058828012794</v>
      </c>
      <c r="G791" s="7">
        <f t="shared" si="348"/>
        <v>6545.058828012794</v>
      </c>
      <c r="H791" s="7">
        <f t="shared" si="349"/>
        <v>8192.0576364740045</v>
      </c>
      <c r="I791" s="7">
        <f t="shared" si="350"/>
        <v>10.113926110326778</v>
      </c>
      <c r="J791" s="7">
        <f t="shared" si="351"/>
        <v>10.113926110326778</v>
      </c>
      <c r="K791" s="36">
        <v>18545</v>
      </c>
      <c r="L791" s="36">
        <v>135.76</v>
      </c>
      <c r="M791" s="7">
        <f t="shared" si="352"/>
        <v>36.845521077605213</v>
      </c>
      <c r="N791" s="7">
        <f t="shared" si="353"/>
        <v>352928.48897345888</v>
      </c>
      <c r="O791" s="7">
        <f t="shared" si="354"/>
        <v>0.25</v>
      </c>
      <c r="Q791" s="12"/>
      <c r="AH791" s="5"/>
      <c r="BA791"/>
      <c r="BB791" s="5"/>
      <c r="BE791" s="48"/>
      <c r="BI791" s="48"/>
      <c r="BM791" s="48"/>
      <c r="BQ791" s="48"/>
    </row>
    <row r="792" spans="1:69" x14ac:dyDescent="0.25">
      <c r="A792" s="59">
        <v>79.294799999999995</v>
      </c>
      <c r="B792" s="7">
        <v>3.6186923849999997E-2</v>
      </c>
      <c r="C792" s="36">
        <v>-9128.2000000000007</v>
      </c>
      <c r="D792" s="7">
        <f t="shared" si="335"/>
        <v>0.77579894190232856</v>
      </c>
      <c r="E792" s="7">
        <f t="shared" si="346"/>
        <v>-1380.7599485240119</v>
      </c>
      <c r="F792" s="7">
        <f t="shared" si="347"/>
        <v>6544.014568738341</v>
      </c>
      <c r="G792" s="7">
        <f t="shared" si="348"/>
        <v>6544.014568738341</v>
      </c>
      <c r="H792" s="7">
        <f t="shared" si="349"/>
        <v>8435.1939855600085</v>
      </c>
      <c r="I792" s="7">
        <f t="shared" si="350"/>
        <v>10.085282794171752</v>
      </c>
      <c r="J792" s="7">
        <f t="shared" si="351"/>
        <v>10.085282794171752</v>
      </c>
      <c r="K792" s="36">
        <v>17931</v>
      </c>
      <c r="L792" s="36">
        <v>135.51</v>
      </c>
      <c r="M792" s="7">
        <f t="shared" si="352"/>
        <v>36.947678679498253</v>
      </c>
      <c r="N792" s="7">
        <f t="shared" si="353"/>
        <v>364955.3604784084</v>
      </c>
      <c r="O792" s="7">
        <f t="shared" si="354"/>
        <v>0.25</v>
      </c>
      <c r="Q792" s="12"/>
      <c r="AH792" s="5"/>
      <c r="BA792"/>
      <c r="BB792" s="5"/>
      <c r="BE792" s="48"/>
      <c r="BI792" s="48"/>
      <c r="BM792" s="48"/>
      <c r="BQ792" s="48"/>
    </row>
    <row r="793" spans="1:69" x14ac:dyDescent="0.25">
      <c r="A793" s="59">
        <v>79.654899999999998</v>
      </c>
      <c r="B793" s="7">
        <v>3.7978771530000004E-2</v>
      </c>
      <c r="C793" s="36">
        <v>-9145.5</v>
      </c>
      <c r="D793" s="7">
        <f t="shared" si="335"/>
        <v>0.74657991314769223</v>
      </c>
      <c r="E793" s="7">
        <f t="shared" si="346"/>
        <v>-1394.0476346329356</v>
      </c>
      <c r="F793" s="7">
        <f t="shared" si="347"/>
        <v>6540.0022548472662</v>
      </c>
      <c r="G793" s="7">
        <f t="shared" si="348"/>
        <v>6540.0022548472662</v>
      </c>
      <c r="H793" s="7">
        <f t="shared" si="349"/>
        <v>8759.9493901110218</v>
      </c>
      <c r="I793" s="7">
        <f t="shared" si="350"/>
        <v>10.039148943851268</v>
      </c>
      <c r="J793" s="7">
        <f t="shared" si="351"/>
        <v>10.039148943851268</v>
      </c>
      <c r="K793" s="36">
        <v>17153</v>
      </c>
      <c r="L793" s="36">
        <v>135.19999999999999</v>
      </c>
      <c r="M793" s="7">
        <f t="shared" si="352"/>
        <v>37.09523042763837</v>
      </c>
      <c r="N793" s="7">
        <f t="shared" si="353"/>
        <v>381274.54409416817</v>
      </c>
      <c r="O793" s="7">
        <f t="shared" si="354"/>
        <v>0.25</v>
      </c>
      <c r="Q793" s="12"/>
      <c r="AH793" s="5"/>
      <c r="BA793"/>
      <c r="BB793" s="5"/>
      <c r="BE793" s="48"/>
      <c r="BI793" s="48"/>
      <c r="BM793" s="48"/>
      <c r="BQ793" s="48"/>
    </row>
    <row r="794" spans="1:69" x14ac:dyDescent="0.25">
      <c r="A794" s="59">
        <v>79.954899999999995</v>
      </c>
      <c r="B794" s="7">
        <v>3.9976468378E-2</v>
      </c>
      <c r="C794" s="36">
        <v>-9152.6</v>
      </c>
      <c r="D794" s="7">
        <f t="shared" si="335"/>
        <v>0.71643373969550594</v>
      </c>
      <c r="E794" s="7">
        <f t="shared" si="346"/>
        <v>-1405.1458136428757</v>
      </c>
      <c r="F794" s="7">
        <f t="shared" si="347"/>
        <v>6544.0004338572053</v>
      </c>
      <c r="G794" s="7">
        <f t="shared" si="348"/>
        <v>6544.0004338572053</v>
      </c>
      <c r="H794" s="7">
        <f t="shared" si="349"/>
        <v>9134.1321203528114</v>
      </c>
      <c r="I794" s="7">
        <f t="shared" si="350"/>
        <v>10.01445686037901</v>
      </c>
      <c r="J794" s="7">
        <f t="shared" si="351"/>
        <v>10.01445686037901</v>
      </c>
      <c r="K794" s="36">
        <v>16346</v>
      </c>
      <c r="L794" s="36">
        <v>134.84</v>
      </c>
      <c r="M794" s="7">
        <f t="shared" si="352"/>
        <v>37.217963681868206</v>
      </c>
      <c r="N794" s="7">
        <f t="shared" si="353"/>
        <v>400342.6180017867</v>
      </c>
      <c r="O794" s="7">
        <f t="shared" si="354"/>
        <v>0.25</v>
      </c>
      <c r="Q794" s="12"/>
      <c r="AH794" s="5"/>
      <c r="BA794"/>
      <c r="BB794" s="5"/>
      <c r="BE794" s="48"/>
      <c r="BI794" s="48"/>
      <c r="BM794" s="48"/>
      <c r="BQ794" s="48"/>
    </row>
    <row r="795" spans="1:69" x14ac:dyDescent="0.25">
      <c r="A795" s="59">
        <v>80.245900000000006</v>
      </c>
      <c r="B795" s="7">
        <v>4.1753783959999999E-2</v>
      </c>
      <c r="C795" s="36">
        <v>-9163.2999999999993</v>
      </c>
      <c r="D795" s="7">
        <f t="shared" si="335"/>
        <v>0.69229279339257876</v>
      </c>
      <c r="E795" s="7">
        <f t="shared" si="346"/>
        <v>-1415.9501013816807</v>
      </c>
      <c r="F795" s="7">
        <f t="shared" si="347"/>
        <v>6544.1047215960116</v>
      </c>
      <c r="G795" s="7">
        <f t="shared" si="348"/>
        <v>6544.1047215960116</v>
      </c>
      <c r="H795" s="7">
        <f t="shared" si="349"/>
        <v>9452.7991394026303</v>
      </c>
      <c r="I795" s="7">
        <f t="shared" si="350"/>
        <v>9.9847625766993922</v>
      </c>
      <c r="J795" s="7">
        <f t="shared" si="351"/>
        <v>9.9847625766993922</v>
      </c>
      <c r="K795" s="36">
        <v>15697</v>
      </c>
      <c r="L795" s="36">
        <v>134.54</v>
      </c>
      <c r="M795" s="7">
        <f t="shared" si="352"/>
        <v>37.336880832340746</v>
      </c>
      <c r="N795" s="7">
        <f t="shared" si="353"/>
        <v>416901.6195193993</v>
      </c>
      <c r="O795" s="7">
        <f t="shared" si="354"/>
        <v>0.25</v>
      </c>
      <c r="Q795" s="12"/>
      <c r="AH795" s="5"/>
      <c r="BA795"/>
      <c r="BB795" s="5"/>
      <c r="BE795" s="48"/>
      <c r="BI795" s="48"/>
      <c r="BM795" s="48"/>
      <c r="BQ795" s="48"/>
    </row>
    <row r="796" spans="1:69" x14ac:dyDescent="0.25">
      <c r="A796" s="59">
        <v>80.805000000000007</v>
      </c>
      <c r="B796" s="7">
        <v>4.5349878266000003E-2</v>
      </c>
      <c r="C796" s="36">
        <v>-9184.1</v>
      </c>
      <c r="D796" s="7">
        <f t="shared" si="335"/>
        <v>0.64941142319916689</v>
      </c>
      <c r="E796" s="7">
        <f t="shared" si="346"/>
        <v>-1436.8009570656272</v>
      </c>
      <c r="F796" s="7">
        <f t="shared" si="347"/>
        <v>6544.1555772799566</v>
      </c>
      <c r="G796" s="7">
        <f t="shared" si="348"/>
        <v>6544.1555772799566</v>
      </c>
      <c r="H796" s="7">
        <f t="shared" si="349"/>
        <v>10077.056459896827</v>
      </c>
      <c r="I796" s="7">
        <f t="shared" si="350"/>
        <v>9.9273326702354598</v>
      </c>
      <c r="J796" s="7">
        <f t="shared" si="351"/>
        <v>9.9273326702354598</v>
      </c>
      <c r="K796" s="36">
        <v>14536</v>
      </c>
      <c r="L796" s="36">
        <v>133.97999999999999</v>
      </c>
      <c r="M796" s="7">
        <f t="shared" si="352"/>
        <v>37.564969485753721</v>
      </c>
      <c r="N796" s="7">
        <f t="shared" si="353"/>
        <v>450203.32810126286</v>
      </c>
      <c r="O796" s="7">
        <f t="shared" si="354"/>
        <v>0.25</v>
      </c>
      <c r="Q796" s="12"/>
      <c r="AH796" s="5"/>
      <c r="BA796"/>
      <c r="BB796" s="5"/>
      <c r="BE796" s="48"/>
      <c r="BI796" s="48"/>
      <c r="BM796" s="48"/>
      <c r="BQ796" s="48"/>
    </row>
    <row r="797" spans="1:69" x14ac:dyDescent="0.25">
      <c r="A797" s="59">
        <v>81.162999999999997</v>
      </c>
      <c r="B797" s="7">
        <v>4.7783804697999997E-2</v>
      </c>
      <c r="C797" s="36">
        <v>-9197.4</v>
      </c>
      <c r="D797" s="7">
        <f t="shared" si="335"/>
        <v>0.62413400111806128</v>
      </c>
      <c r="E797" s="7">
        <f t="shared" si="346"/>
        <v>-1450.2157166284615</v>
      </c>
      <c r="F797" s="7">
        <f t="shared" si="347"/>
        <v>6544.2703368427919</v>
      </c>
      <c r="G797" s="7">
        <f t="shared" si="348"/>
        <v>6544.2703368427919</v>
      </c>
      <c r="H797" s="7">
        <f t="shared" si="349"/>
        <v>10485.361036443321</v>
      </c>
      <c r="I797" s="7">
        <f t="shared" si="350"/>
        <v>9.8913638453501598</v>
      </c>
      <c r="J797" s="7">
        <f t="shared" si="351"/>
        <v>9.8913638453501598</v>
      </c>
      <c r="K797" s="36">
        <v>13846</v>
      </c>
      <c r="L797" s="36">
        <v>133.63</v>
      </c>
      <c r="M797" s="7">
        <f t="shared" si="352"/>
        <v>37.710759807684418</v>
      </c>
      <c r="N797" s="7">
        <f t="shared" si="353"/>
        <v>472646.99818307033</v>
      </c>
      <c r="O797" s="7">
        <f t="shared" si="354"/>
        <v>0.25</v>
      </c>
      <c r="Q797" s="12"/>
      <c r="AH797" s="5"/>
      <c r="BA797"/>
      <c r="BB797" s="5"/>
      <c r="BE797" s="48"/>
      <c r="BI797" s="48"/>
      <c r="BM797" s="48"/>
      <c r="BQ797" s="48"/>
    </row>
    <row r="798" spans="1:69" x14ac:dyDescent="0.25">
      <c r="A798" s="59">
        <v>81.674099999999996</v>
      </c>
      <c r="B798" s="7">
        <v>5.1449093122000002E-2</v>
      </c>
      <c r="C798" s="36">
        <v>-9216.6</v>
      </c>
      <c r="D798" s="7">
        <f t="shared" ref="D798:D801" si="355">SQRT((0.00004*K798)^2+(0.003*(L798-M798))^2)</f>
        <v>0.59064271863903317</v>
      </c>
      <c r="E798" s="7">
        <f t="shared" si="346"/>
        <v>-1469.452971758102</v>
      </c>
      <c r="F798" s="7">
        <f t="shared" si="347"/>
        <v>6544.3075919724315</v>
      </c>
      <c r="G798" s="7">
        <f t="shared" si="348"/>
        <v>6544.3075919724315</v>
      </c>
      <c r="H798" s="7">
        <f t="shared" si="349"/>
        <v>11079.976753208628</v>
      </c>
      <c r="I798" s="7">
        <f t="shared" si="350"/>
        <v>9.8413670052853188</v>
      </c>
      <c r="J798" s="7">
        <f t="shared" si="351"/>
        <v>9.8413670052853188</v>
      </c>
      <c r="K798" s="36">
        <v>12925</v>
      </c>
      <c r="L798" s="36">
        <v>133.12</v>
      </c>
      <c r="M798" s="7">
        <f t="shared" si="352"/>
        <v>37.918563805588136</v>
      </c>
      <c r="N798" s="7">
        <f t="shared" si="353"/>
        <v>506329.40750270261</v>
      </c>
      <c r="O798" s="7">
        <f t="shared" si="354"/>
        <v>0.25</v>
      </c>
      <c r="Q798" s="12"/>
      <c r="AH798" s="5"/>
      <c r="BA798"/>
      <c r="BB798" s="5"/>
      <c r="BE798" s="48"/>
      <c r="BI798" s="48"/>
      <c r="BM798" s="48"/>
      <c r="BQ798" s="48"/>
    </row>
    <row r="799" spans="1:69" x14ac:dyDescent="0.25">
      <c r="A799" s="59">
        <v>82.274199999999993</v>
      </c>
      <c r="B799" s="7">
        <v>5.6003639285999995E-2</v>
      </c>
      <c r="C799" s="36">
        <v>-9239.7000000000007</v>
      </c>
      <c r="D799" s="7">
        <f t="shared" si="355"/>
        <v>0.55537044800973367</v>
      </c>
      <c r="E799" s="7">
        <f t="shared" si="346"/>
        <v>-1492.1692359578358</v>
      </c>
      <c r="F799" s="7">
        <f t="shared" si="347"/>
        <v>6543.923856172165</v>
      </c>
      <c r="G799" s="7">
        <f t="shared" si="348"/>
        <v>6543.923856172165</v>
      </c>
      <c r="H799" s="7">
        <f t="shared" si="349"/>
        <v>11782.988957412932</v>
      </c>
      <c r="I799" s="7">
        <f t="shared" si="350"/>
        <v>9.7830031399387316</v>
      </c>
      <c r="J799" s="7">
        <f t="shared" si="351"/>
        <v>9.7830031399387316</v>
      </c>
      <c r="K799" s="36">
        <v>11944</v>
      </c>
      <c r="L799" s="36">
        <v>132.55000000000001</v>
      </c>
      <c r="M799" s="7">
        <f t="shared" si="352"/>
        <v>38.162078855082662</v>
      </c>
      <c r="N799" s="7">
        <f t="shared" si="353"/>
        <v>547883.77898293408</v>
      </c>
      <c r="O799" s="7">
        <f t="shared" si="354"/>
        <v>0.25</v>
      </c>
      <c r="Q799" s="12"/>
      <c r="AH799" s="5"/>
      <c r="BA799"/>
      <c r="BB799" s="5"/>
      <c r="BE799" s="48"/>
      <c r="BI799" s="48"/>
      <c r="BM799" s="48"/>
      <c r="BQ799" s="48"/>
    </row>
    <row r="800" spans="1:69" x14ac:dyDescent="0.25">
      <c r="A800" s="59">
        <v>82.669200000000004</v>
      </c>
      <c r="B800" s="7">
        <v>5.9070578574000006E-2</v>
      </c>
      <c r="C800" s="36">
        <v>-9256.2999999999993</v>
      </c>
      <c r="D800" s="7">
        <f t="shared" si="355"/>
        <v>0.53485597346940683</v>
      </c>
      <c r="E800" s="7">
        <f t="shared" si="346"/>
        <v>-1507.1995367453242</v>
      </c>
      <c r="F800" s="7">
        <f t="shared" si="347"/>
        <v>6542.3541569596546</v>
      </c>
      <c r="G800" s="7">
        <f t="shared" si="348"/>
        <v>6542.3541569596546</v>
      </c>
      <c r="H800" s="7">
        <f t="shared" si="349"/>
        <v>12231.9923147196</v>
      </c>
      <c r="I800" s="7">
        <f t="shared" si="350"/>
        <v>9.7426872283239394</v>
      </c>
      <c r="J800" s="7">
        <f t="shared" si="351"/>
        <v>9.7426872283239394</v>
      </c>
      <c r="K800" s="36">
        <v>11368</v>
      </c>
      <c r="L800" s="36">
        <v>132.19</v>
      </c>
      <c r="M800" s="7">
        <f t="shared" si="352"/>
        <v>38.322105857986166</v>
      </c>
      <c r="N800" s="7">
        <f t="shared" si="353"/>
        <v>575506.17144261568</v>
      </c>
      <c r="O800" s="7">
        <f t="shared" si="354"/>
        <v>0.25</v>
      </c>
      <c r="Q800" s="12"/>
      <c r="AH800" s="5"/>
      <c r="BA800"/>
      <c r="BB800" s="5"/>
      <c r="BE800" s="48"/>
      <c r="BI800" s="48"/>
      <c r="BM800" s="48"/>
      <c r="BQ800" s="48"/>
    </row>
    <row r="801" spans="1:69" x14ac:dyDescent="0.25">
      <c r="A801" s="59">
        <v>82.750200000000007</v>
      </c>
      <c r="B801" s="7">
        <v>5.9766919380000005E-2</v>
      </c>
      <c r="C801" s="36">
        <v>-9259.1</v>
      </c>
      <c r="D801" s="7">
        <f t="shared" si="355"/>
        <v>0.53046605617634879</v>
      </c>
      <c r="E801" s="7">
        <f t="shared" si="346"/>
        <v>-1510.2878428464564</v>
      </c>
      <c r="F801" s="7">
        <f t="shared" si="347"/>
        <v>6542.6424630607862</v>
      </c>
      <c r="G801" s="7">
        <f t="shared" si="348"/>
        <v>6542.6424630607862</v>
      </c>
      <c r="H801" s="7">
        <f t="shared" si="349"/>
        <v>12333.762710890105</v>
      </c>
      <c r="I801" s="7">
        <f t="shared" si="350"/>
        <v>9.7357963268614078</v>
      </c>
      <c r="J801" s="7">
        <f t="shared" si="351"/>
        <v>9.7357963268614078</v>
      </c>
      <c r="K801" s="36">
        <v>11244</v>
      </c>
      <c r="L801" s="36">
        <v>132.11000000000001</v>
      </c>
      <c r="M801" s="7">
        <f t="shared" si="352"/>
        <v>38.354893972950812</v>
      </c>
      <c r="N801" s="7">
        <f t="shared" si="353"/>
        <v>581878.55416762596</v>
      </c>
      <c r="O801" s="7">
        <f t="shared" si="354"/>
        <v>0.25</v>
      </c>
      <c r="Q801" s="12"/>
      <c r="AH801" s="5"/>
      <c r="BA801"/>
      <c r="BB801" s="5"/>
      <c r="BE801" s="48"/>
      <c r="BI801" s="48"/>
      <c r="BM801" s="48"/>
      <c r="BQ801" s="48"/>
    </row>
    <row r="802" spans="1:69" x14ac:dyDescent="0.25">
      <c r="A802" s="50"/>
      <c r="B802" s="51"/>
      <c r="C802" s="27"/>
      <c r="D802" s="5"/>
      <c r="E802" s="5"/>
      <c r="F802" s="2"/>
      <c r="G802" s="2"/>
      <c r="H802" s="2"/>
      <c r="I802" s="54">
        <f>AVERAGE(J736:J801)</f>
        <v>12.271363568204338</v>
      </c>
      <c r="J802" s="46" t="s">
        <v>128</v>
      </c>
      <c r="L802" s="2"/>
      <c r="M802" s="2"/>
      <c r="N802" s="6"/>
      <c r="O802" s="9"/>
      <c r="AH802" s="5"/>
      <c r="BA802"/>
      <c r="BB802" s="5"/>
      <c r="BE802" s="48"/>
      <c r="BI802" s="48"/>
      <c r="BM802" s="48"/>
      <c r="BQ802" s="48"/>
    </row>
    <row r="803" spans="1:69" x14ac:dyDescent="0.25">
      <c r="A803" s="50"/>
      <c r="B803" s="51"/>
      <c r="C803" s="27"/>
      <c r="D803" s="5"/>
      <c r="E803" s="5"/>
      <c r="F803" s="2"/>
      <c r="G803" s="2"/>
      <c r="H803" s="2"/>
      <c r="I803" s="54">
        <f>AVERAGE(I736:I801)</f>
        <v>12.271363568204338</v>
      </c>
      <c r="J803" s="46" t="s">
        <v>129</v>
      </c>
      <c r="L803" s="2"/>
      <c r="M803" s="2"/>
      <c r="N803" s="6"/>
      <c r="O803" s="9"/>
      <c r="AH803" s="5"/>
      <c r="BA803"/>
      <c r="BB803" s="5"/>
      <c r="BE803" s="48"/>
      <c r="BI803" s="48"/>
      <c r="BM803" s="48"/>
      <c r="BQ803" s="48"/>
    </row>
    <row r="804" spans="1:69" x14ac:dyDescent="0.25">
      <c r="A804" s="50"/>
      <c r="B804" s="51"/>
      <c r="C804" s="27"/>
      <c r="D804" s="5"/>
      <c r="E804" s="5"/>
      <c r="F804" s="2"/>
      <c r="G804" s="2"/>
      <c r="H804" s="2"/>
      <c r="I804" s="35">
        <f>SUMSQ(H736:H801)/COUNT(H736:H801)</f>
        <v>25370641.413098697</v>
      </c>
      <c r="J804" s="46" t="s">
        <v>131</v>
      </c>
      <c r="L804" s="2"/>
      <c r="M804" s="2"/>
      <c r="N804" s="6"/>
      <c r="O804" s="9"/>
      <c r="AH804" s="5"/>
      <c r="BA804"/>
      <c r="BB804" s="5"/>
      <c r="BE804" s="48"/>
      <c r="BI804" s="48"/>
      <c r="BM804" s="48"/>
      <c r="BQ804" s="48"/>
    </row>
    <row r="805" spans="1:69" x14ac:dyDescent="0.25">
      <c r="A805" s="51"/>
      <c r="B805" s="51"/>
      <c r="AH805" s="5"/>
      <c r="BA805"/>
      <c r="BB805" s="5"/>
      <c r="BE805" s="48"/>
      <c r="BI805" s="48"/>
      <c r="BM805" s="48"/>
      <c r="BQ805" s="48"/>
    </row>
    <row r="806" spans="1:69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AH806" s="5"/>
      <c r="BA806"/>
      <c r="BB806" s="5"/>
      <c r="BE806" s="48"/>
      <c r="BI806" s="48"/>
      <c r="BM806" s="48"/>
      <c r="BQ806" s="48"/>
    </row>
    <row r="807" spans="1:69" ht="15.75" x14ac:dyDescent="0.25">
      <c r="A807" s="60" t="s">
        <v>185</v>
      </c>
      <c r="B807" s="7"/>
      <c r="C807" s="65" t="s">
        <v>186</v>
      </c>
      <c r="D807" s="7"/>
      <c r="E807" s="7"/>
      <c r="F807" s="7"/>
      <c r="G807" s="7"/>
      <c r="H807" s="7"/>
      <c r="I807" s="7"/>
      <c r="J807" s="7"/>
      <c r="K807" s="7"/>
      <c r="AH807" s="5"/>
      <c r="BA807"/>
      <c r="BB807" s="5"/>
      <c r="BE807" s="48"/>
      <c r="BI807" s="48"/>
      <c r="BM807" s="48"/>
      <c r="BQ807" s="48"/>
    </row>
    <row r="808" spans="1:69" x14ac:dyDescent="0.25">
      <c r="A808" s="7" t="s">
        <v>117</v>
      </c>
      <c r="B808" s="7" t="s">
        <v>40</v>
      </c>
      <c r="C808" s="7" t="s">
        <v>118</v>
      </c>
      <c r="D808" s="61" t="s">
        <v>119</v>
      </c>
      <c r="E808" s="7" t="s">
        <v>120</v>
      </c>
      <c r="F808" s="61" t="s">
        <v>121</v>
      </c>
      <c r="G808" s="61" t="s">
        <v>122</v>
      </c>
      <c r="H808" s="61" t="s">
        <v>123</v>
      </c>
      <c r="I808" s="66" t="s">
        <v>187</v>
      </c>
      <c r="J808" s="66"/>
      <c r="K808" s="7" t="s">
        <v>188</v>
      </c>
      <c r="AH808" s="5"/>
      <c r="BA808"/>
      <c r="BB808" s="5"/>
      <c r="BE808" s="48"/>
      <c r="BI808" s="48"/>
      <c r="BM808" s="48"/>
      <c r="BQ808" s="48"/>
    </row>
    <row r="809" spans="1:69" x14ac:dyDescent="0.25">
      <c r="A809" s="7">
        <v>74.007199999999997</v>
      </c>
      <c r="B809" s="7">
        <f t="shared" ref="B809:B818" si="356">$Z$7*EXP($AC$5*(A809-$Z$6)*((A809-$AC$6)/$AC$7)^2)</f>
        <v>1.4959188407631432E-2</v>
      </c>
      <c r="C809" s="7">
        <v>7872.0999999999995</v>
      </c>
      <c r="D809" s="7">
        <v>1</v>
      </c>
      <c r="E809" s="7">
        <f>K809+$B$47-Props(A809,B809,11,$B$7:$B$36)</f>
        <v>14434.593078968241</v>
      </c>
      <c r="F809" s="7">
        <f t="shared" ref="F809:F818" si="357">C809-E809</f>
        <v>-6562.4930789682412</v>
      </c>
      <c r="G809" s="7">
        <f t="shared" ref="G809:G818" si="358">ABS(F809)</f>
        <v>6562.4930789682412</v>
      </c>
      <c r="H809" s="7">
        <f t="shared" ref="H809:H818" si="359">F809/D809</f>
        <v>-6562.4930789682412</v>
      </c>
      <c r="I809" s="7">
        <f t="shared" ref="I809:I818" si="360">F809/C809</f>
        <v>-0.83363944550605829</v>
      </c>
      <c r="J809" s="7">
        <f t="shared" ref="J809:J818" si="361">ABS(I809)</f>
        <v>0.83363944550605829</v>
      </c>
      <c r="K809" s="7">
        <v>1523.3</v>
      </c>
      <c r="AH809" s="5"/>
      <c r="BA809"/>
      <c r="BB809" s="5"/>
      <c r="BE809" s="48"/>
      <c r="BI809" s="48"/>
      <c r="BM809" s="48"/>
      <c r="BQ809" s="48"/>
    </row>
    <row r="810" spans="1:69" x14ac:dyDescent="0.25">
      <c r="A810" s="7">
        <v>74.507199999999997</v>
      </c>
      <c r="B810" s="7">
        <f t="shared" si="356"/>
        <v>1.6407891520719833E-2</v>
      </c>
      <c r="C810" s="7">
        <v>7866.9000000000005</v>
      </c>
      <c r="D810" s="7">
        <v>1</v>
      </c>
      <c r="E810" s="7">
        <f t="shared" ref="E810:E818" si="362">K810+$B$47-Props(A810,B810,11,$B$7:$B$36)</f>
        <v>14428.23830736984</v>
      </c>
      <c r="F810" s="7">
        <f t="shared" si="357"/>
        <v>-6561.3383073698396</v>
      </c>
      <c r="G810" s="7">
        <f t="shared" si="358"/>
        <v>6561.3383073698396</v>
      </c>
      <c r="H810" s="7">
        <f t="shared" si="359"/>
        <v>-6561.3383073698396</v>
      </c>
      <c r="I810" s="7">
        <f t="shared" si="360"/>
        <v>-0.83404369031891079</v>
      </c>
      <c r="J810" s="7">
        <f t="shared" si="361"/>
        <v>0.83404369031891079</v>
      </c>
      <c r="K810" s="7">
        <v>1532.6</v>
      </c>
      <c r="AH810" s="5"/>
      <c r="BA810"/>
      <c r="BB810" s="5"/>
      <c r="BE810" s="48"/>
      <c r="BI810" s="48"/>
      <c r="BM810" s="48"/>
      <c r="BQ810" s="48"/>
    </row>
    <row r="811" spans="1:69" x14ac:dyDescent="0.25">
      <c r="A811" s="7">
        <v>75.007300000000001</v>
      </c>
      <c r="B811" s="7">
        <f t="shared" si="356"/>
        <v>1.7967918985202853E-2</v>
      </c>
      <c r="C811" s="7">
        <v>7861.4</v>
      </c>
      <c r="D811" s="7">
        <v>1</v>
      </c>
      <c r="E811" s="7">
        <f t="shared" si="362"/>
        <v>14421.617587347246</v>
      </c>
      <c r="F811" s="7">
        <f t="shared" si="357"/>
        <v>-6560.2175873472461</v>
      </c>
      <c r="G811" s="7">
        <f t="shared" si="358"/>
        <v>6560.2175873472461</v>
      </c>
      <c r="H811" s="7">
        <f t="shared" si="359"/>
        <v>-6560.2175873472461</v>
      </c>
      <c r="I811" s="7">
        <f t="shared" si="360"/>
        <v>-0.83448464489114493</v>
      </c>
      <c r="J811" s="7">
        <f t="shared" si="361"/>
        <v>0.83448464489114493</v>
      </c>
      <c r="K811" s="7">
        <v>1541.7</v>
      </c>
      <c r="AH811" s="5"/>
      <c r="BA811"/>
      <c r="BB811" s="5"/>
      <c r="BE811" s="48"/>
      <c r="BI811" s="48"/>
      <c r="BM811" s="48"/>
      <c r="BQ811" s="48"/>
    </row>
    <row r="812" spans="1:69" x14ac:dyDescent="0.25">
      <c r="A812" s="7">
        <v>75.507400000000004</v>
      </c>
      <c r="B812" s="7">
        <f t="shared" si="356"/>
        <v>1.9644458482783317E-2</v>
      </c>
      <c r="C812" s="7">
        <v>7855.6</v>
      </c>
      <c r="D812" s="7">
        <v>1</v>
      </c>
      <c r="E812" s="7">
        <f t="shared" si="362"/>
        <v>14414.933310030749</v>
      </c>
      <c r="F812" s="7">
        <f t="shared" si="357"/>
        <v>-6559.3333100307482</v>
      </c>
      <c r="G812" s="7">
        <f t="shared" si="358"/>
        <v>6559.3333100307482</v>
      </c>
      <c r="H812" s="7">
        <f t="shared" si="359"/>
        <v>-6559.3333100307482</v>
      </c>
      <c r="I812" s="7">
        <f t="shared" si="360"/>
        <v>-0.83498820077788427</v>
      </c>
      <c r="J812" s="7">
        <f t="shared" si="361"/>
        <v>0.83498820077788427</v>
      </c>
      <c r="K812" s="7">
        <v>1550.8</v>
      </c>
      <c r="AH812" s="5"/>
      <c r="BA812"/>
      <c r="BB812" s="5"/>
      <c r="BE812" s="48"/>
      <c r="BI812" s="48"/>
      <c r="BM812" s="48"/>
      <c r="BQ812" s="48"/>
    </row>
    <row r="813" spans="1:69" x14ac:dyDescent="0.25">
      <c r="A813" s="7">
        <v>76.007400000000004</v>
      </c>
      <c r="B813" s="7">
        <f t="shared" si="356"/>
        <v>2.1442587755927108E-2</v>
      </c>
      <c r="C813" s="7">
        <v>7849.5999999999995</v>
      </c>
      <c r="D813" s="7">
        <v>1</v>
      </c>
      <c r="E813" s="7">
        <f t="shared" si="362"/>
        <v>14408.087883841017</v>
      </c>
      <c r="F813" s="7">
        <f t="shared" si="357"/>
        <v>-6558.4878838410177</v>
      </c>
      <c r="G813" s="7">
        <f t="shared" si="358"/>
        <v>6558.4878838410177</v>
      </c>
      <c r="H813" s="7">
        <f t="shared" si="359"/>
        <v>-6558.4878838410177</v>
      </c>
      <c r="I813" s="7">
        <f t="shared" si="360"/>
        <v>-0.83551873774982399</v>
      </c>
      <c r="J813" s="7">
        <f t="shared" si="361"/>
        <v>0.83551873774982399</v>
      </c>
      <c r="K813" s="7">
        <v>1559.8</v>
      </c>
      <c r="AH813" s="5"/>
      <c r="BA813"/>
      <c r="BB813" s="5"/>
      <c r="BE813" s="48"/>
      <c r="BI813" s="48"/>
      <c r="BM813" s="48"/>
      <c r="BQ813" s="48"/>
    </row>
    <row r="814" spans="1:69" x14ac:dyDescent="0.25">
      <c r="A814" s="7">
        <v>76.507499999999993</v>
      </c>
      <c r="B814" s="7">
        <f t="shared" si="356"/>
        <v>2.3368428844666847E-2</v>
      </c>
      <c r="C814" s="7">
        <v>7843.2000000000007</v>
      </c>
      <c r="D814" s="7">
        <v>1</v>
      </c>
      <c r="E814" s="7">
        <f t="shared" si="362"/>
        <v>14401.074169475927</v>
      </c>
      <c r="F814" s="7">
        <f t="shared" si="357"/>
        <v>-6557.8741694759265</v>
      </c>
      <c r="G814" s="7">
        <f t="shared" si="358"/>
        <v>6557.8741694759265</v>
      </c>
      <c r="H814" s="7">
        <f t="shared" si="359"/>
        <v>-6557.8741694759265</v>
      </c>
      <c r="I814" s="7">
        <f t="shared" si="360"/>
        <v>-0.8361222676300395</v>
      </c>
      <c r="J814" s="7">
        <f t="shared" si="361"/>
        <v>0.8361222676300395</v>
      </c>
      <c r="K814" s="7">
        <v>1568.7</v>
      </c>
      <c r="AH814" s="5"/>
      <c r="BA814"/>
      <c r="BB814" s="5"/>
      <c r="BE814" s="48"/>
      <c r="BI814" s="48"/>
      <c r="BM814" s="48"/>
      <c r="BQ814" s="48"/>
    </row>
    <row r="815" spans="1:69" x14ac:dyDescent="0.25">
      <c r="A815" s="7">
        <v>77.007499999999993</v>
      </c>
      <c r="B815" s="7">
        <f t="shared" si="356"/>
        <v>2.5426535570186041E-2</v>
      </c>
      <c r="C815" s="7">
        <v>7836.5999999999995</v>
      </c>
      <c r="D815" s="7">
        <v>1</v>
      </c>
      <c r="E815" s="7">
        <f t="shared" si="362"/>
        <v>14393.897695508556</v>
      </c>
      <c r="F815" s="7">
        <f t="shared" si="357"/>
        <v>-6557.2976955085569</v>
      </c>
      <c r="G815" s="7">
        <f t="shared" si="358"/>
        <v>6557.2976955085569</v>
      </c>
      <c r="H815" s="7">
        <f t="shared" si="359"/>
        <v>-6557.2976955085569</v>
      </c>
      <c r="I815" s="7">
        <f t="shared" si="360"/>
        <v>-0.8367528897109151</v>
      </c>
      <c r="J815" s="7">
        <f t="shared" si="361"/>
        <v>0.8367528897109151</v>
      </c>
      <c r="K815" s="7">
        <v>1577.5</v>
      </c>
      <c r="AH815" s="5"/>
      <c r="BA815"/>
      <c r="BB815" s="5"/>
      <c r="BE815" s="48"/>
      <c r="BI815" s="48"/>
      <c r="BM815" s="48"/>
      <c r="BQ815" s="48"/>
    </row>
    <row r="816" spans="1:69" x14ac:dyDescent="0.25">
      <c r="A816" s="7">
        <v>77.507599999999996</v>
      </c>
      <c r="B816" s="7">
        <f t="shared" si="356"/>
        <v>2.7622946574933329E-2</v>
      </c>
      <c r="C816" s="7">
        <v>7829.7</v>
      </c>
      <c r="D816" s="7">
        <v>1</v>
      </c>
      <c r="E816" s="7">
        <f t="shared" si="362"/>
        <v>14386.651200066688</v>
      </c>
      <c r="F816" s="7">
        <f t="shared" si="357"/>
        <v>-6556.9512000666882</v>
      </c>
      <c r="G816" s="7">
        <f t="shared" si="358"/>
        <v>6556.9512000666882</v>
      </c>
      <c r="H816" s="7">
        <f t="shared" si="359"/>
        <v>-6556.9512000666882</v>
      </c>
      <c r="I816" s="7">
        <f t="shared" si="360"/>
        <v>-0.83744603242355242</v>
      </c>
      <c r="J816" s="7">
        <f t="shared" si="361"/>
        <v>0.83744603242355242</v>
      </c>
      <c r="K816" s="7">
        <v>1586.3</v>
      </c>
      <c r="AH816" s="5"/>
      <c r="BA816"/>
      <c r="BB816" s="5"/>
      <c r="BE816" s="48"/>
      <c r="BI816" s="48"/>
      <c r="BM816" s="48"/>
      <c r="BQ816" s="48"/>
    </row>
    <row r="817" spans="1:69" x14ac:dyDescent="0.25">
      <c r="A817" s="7">
        <v>78.0077</v>
      </c>
      <c r="B817" s="7">
        <f t="shared" si="356"/>
        <v>2.9962335893382375E-2</v>
      </c>
      <c r="C817" s="7">
        <v>7822.4</v>
      </c>
      <c r="D817" s="7">
        <v>1</v>
      </c>
      <c r="E817" s="7">
        <f t="shared" si="362"/>
        <v>14379.136964198844</v>
      </c>
      <c r="F817" s="7">
        <f t="shared" si="357"/>
        <v>-6556.7369641988444</v>
      </c>
      <c r="G817" s="7">
        <f t="shared" si="358"/>
        <v>6556.7369641988444</v>
      </c>
      <c r="H817" s="7">
        <f t="shared" si="359"/>
        <v>-6556.7369641988444</v>
      </c>
      <c r="I817" s="7">
        <f t="shared" si="360"/>
        <v>-0.83820016416941667</v>
      </c>
      <c r="J817" s="7">
        <f t="shared" si="361"/>
        <v>0.83820016416941667</v>
      </c>
      <c r="K817" s="7">
        <v>1594.9</v>
      </c>
      <c r="AH817" s="5"/>
      <c r="BA817"/>
      <c r="BB817" s="5"/>
      <c r="BE817" s="48"/>
      <c r="BI817" s="48"/>
      <c r="BM817" s="48"/>
      <c r="BQ817" s="48"/>
    </row>
    <row r="818" spans="1:69" x14ac:dyDescent="0.25">
      <c r="A818" s="7">
        <v>78.5077</v>
      </c>
      <c r="B818" s="7">
        <f t="shared" si="356"/>
        <v>3.2449084045496561E-2</v>
      </c>
      <c r="C818" s="7">
        <v>7814.7</v>
      </c>
      <c r="D818" s="7">
        <v>1</v>
      </c>
      <c r="E818" s="7">
        <f t="shared" si="362"/>
        <v>14371.557286088742</v>
      </c>
      <c r="F818" s="7">
        <f t="shared" si="357"/>
        <v>-6556.8572860887425</v>
      </c>
      <c r="G818" s="7">
        <f t="shared" si="358"/>
        <v>6556.8572860887425</v>
      </c>
      <c r="H818" s="7">
        <f t="shared" si="359"/>
        <v>-6556.8572860887425</v>
      </c>
      <c r="I818" s="7">
        <f t="shared" si="360"/>
        <v>-0.83904145854463286</v>
      </c>
      <c r="J818" s="7">
        <f t="shared" si="361"/>
        <v>0.83904145854463286</v>
      </c>
      <c r="K818" s="7">
        <v>1603.5</v>
      </c>
      <c r="AH818" s="5"/>
      <c r="BA818"/>
      <c r="BB818" s="5"/>
      <c r="BE818" s="48"/>
      <c r="BI818" s="48"/>
      <c r="BM818" s="48"/>
      <c r="BQ818" s="48"/>
    </row>
    <row r="819" spans="1:69" x14ac:dyDescent="0.25">
      <c r="B819" s="3"/>
      <c r="D819" s="6"/>
      <c r="E819" s="7"/>
      <c r="F819" s="6"/>
      <c r="G819" s="6"/>
      <c r="H819" s="2"/>
      <c r="I819" s="54">
        <f>AVERAGE(J809:J818)</f>
        <v>0.83602375317223798</v>
      </c>
      <c r="J819" s="46" t="s">
        <v>128</v>
      </c>
      <c r="AH819" s="5"/>
      <c r="BA819"/>
      <c r="BB819" s="5"/>
      <c r="BE819" s="48"/>
      <c r="BI819" s="48"/>
      <c r="BM819" s="48"/>
      <c r="BQ819" s="48"/>
    </row>
    <row r="820" spans="1:69" x14ac:dyDescent="0.25">
      <c r="B820" s="3"/>
      <c r="D820" s="6"/>
      <c r="E820" s="7"/>
      <c r="F820" s="6"/>
      <c r="G820" s="6"/>
      <c r="H820" s="2"/>
      <c r="I820" s="54">
        <f>AVERAGE(I809:I818)</f>
        <v>-0.83602375317223798</v>
      </c>
      <c r="J820" s="46" t="s">
        <v>129</v>
      </c>
      <c r="AH820" s="5"/>
      <c r="BA820"/>
      <c r="BB820" s="5"/>
      <c r="BE820" s="48"/>
      <c r="BI820" s="48"/>
      <c r="BM820" s="48"/>
      <c r="BQ820" s="48"/>
    </row>
    <row r="821" spans="1:69" x14ac:dyDescent="0.25">
      <c r="B821" s="3"/>
      <c r="D821" s="6"/>
      <c r="E821" s="7"/>
      <c r="F821" s="6"/>
      <c r="G821" s="6"/>
      <c r="H821" s="2"/>
      <c r="I821" s="35">
        <f>SUMSQ(H809:H818)/COUNT(H809:H818)</f>
        <v>43017320.020125732</v>
      </c>
      <c r="J821" s="46" t="s">
        <v>131</v>
      </c>
      <c r="AH821" s="5"/>
      <c r="BA821"/>
      <c r="BB821" s="5"/>
      <c r="BE821" s="48"/>
      <c r="BI821" s="48"/>
      <c r="BM821" s="48"/>
      <c r="BQ821" s="48"/>
    </row>
    <row r="822" spans="1:69" x14ac:dyDescent="0.25">
      <c r="AH822" s="5"/>
      <c r="BA822"/>
      <c r="BB822" s="5"/>
      <c r="BE822" s="48"/>
      <c r="BI822" s="48"/>
      <c r="BM822" s="48"/>
      <c r="BQ822" s="48"/>
    </row>
    <row r="823" spans="1:69" x14ac:dyDescent="0.25">
      <c r="A823" s="59" t="s">
        <v>169</v>
      </c>
      <c r="B823" s="7"/>
      <c r="C823" s="59"/>
      <c r="D823" s="7"/>
      <c r="E823" s="7"/>
      <c r="F823" s="7"/>
      <c r="G823" s="7"/>
      <c r="H823" s="7"/>
      <c r="I823" s="7"/>
      <c r="J823" s="7"/>
      <c r="K823" s="7" t="s">
        <v>170</v>
      </c>
      <c r="L823" s="7"/>
      <c r="M823" s="7"/>
      <c r="N823" s="7"/>
      <c r="O823" s="7"/>
      <c r="AH823" s="5"/>
      <c r="BA823"/>
      <c r="BB823" s="5"/>
      <c r="BE823" s="48"/>
      <c r="BI823" s="48"/>
      <c r="BM823" s="48"/>
      <c r="BQ823" s="48"/>
    </row>
    <row r="824" spans="1:69" ht="15.75" x14ac:dyDescent="0.25">
      <c r="A824" s="60" t="s">
        <v>189</v>
      </c>
      <c r="B824" s="7"/>
      <c r="C824" s="7" t="s">
        <v>171</v>
      </c>
      <c r="D824" s="7"/>
      <c r="E824" s="7" t="s">
        <v>172</v>
      </c>
      <c r="F824" s="7"/>
      <c r="G824" s="7"/>
      <c r="H824" s="7"/>
      <c r="I824" s="7"/>
      <c r="J824" s="7"/>
      <c r="K824" s="7" t="s">
        <v>18</v>
      </c>
      <c r="L824" s="7" t="s">
        <v>170</v>
      </c>
      <c r="M824" s="7" t="s">
        <v>173</v>
      </c>
      <c r="N824" s="7" t="s">
        <v>174</v>
      </c>
      <c r="O824" s="7">
        <v>0.25</v>
      </c>
      <c r="AH824" s="5"/>
      <c r="BA824"/>
      <c r="BB824" s="5"/>
      <c r="BE824" s="48"/>
      <c r="BI824" s="48"/>
      <c r="BM824" s="48"/>
      <c r="BQ824" s="48"/>
    </row>
    <row r="825" spans="1:69" x14ac:dyDescent="0.25">
      <c r="A825" s="7" t="s">
        <v>117</v>
      </c>
      <c r="B825" s="7" t="s">
        <v>40</v>
      </c>
      <c r="C825" s="7" t="s">
        <v>118</v>
      </c>
      <c r="D825" s="61" t="s">
        <v>119</v>
      </c>
      <c r="E825" s="7" t="s">
        <v>120</v>
      </c>
      <c r="F825" s="61" t="s">
        <v>121</v>
      </c>
      <c r="G825" s="61" t="s">
        <v>122</v>
      </c>
      <c r="H825" s="61" t="s">
        <v>123</v>
      </c>
      <c r="I825" s="61" t="s">
        <v>175</v>
      </c>
      <c r="J825" s="61" t="s">
        <v>176</v>
      </c>
      <c r="K825" s="7" t="s">
        <v>177</v>
      </c>
      <c r="L825" s="7" t="s">
        <v>178</v>
      </c>
      <c r="M825" s="7" t="s">
        <v>178</v>
      </c>
      <c r="N825" s="61" t="s">
        <v>179</v>
      </c>
      <c r="O825" s="61" t="s">
        <v>175</v>
      </c>
      <c r="AH825" s="5"/>
      <c r="BA825"/>
      <c r="BB825" s="5"/>
      <c r="BE825" s="48"/>
      <c r="BI825" s="48"/>
      <c r="BM825" s="48"/>
      <c r="BQ825" s="48"/>
    </row>
    <row r="826" spans="1:69" x14ac:dyDescent="0.25">
      <c r="A826" s="59">
        <v>83.308300000000003</v>
      </c>
      <c r="B826" s="7">
        <v>6.4172499999999993E-2</v>
      </c>
      <c r="C826" s="36">
        <v>-9284.7999999999993</v>
      </c>
      <c r="D826" s="7">
        <f>SQRT((0.00004*K826)^2+(0.003*(L826-M826))^2)</f>
        <v>0.50528822169086052</v>
      </c>
      <c r="E826" s="7">
        <f t="shared" ref="E826:E829" si="363">Props(A826,B826,12,$B$7:$B$36)</f>
        <v>-1531.64837504772</v>
      </c>
      <c r="F826" s="7">
        <f t="shared" ref="F826:F829" si="364">(C826-E826)+($B$47-A826*$B$46)</f>
        <v>6538.3029952620509</v>
      </c>
      <c r="G826" s="7">
        <f t="shared" ref="G826:G829" si="365">ABS(F826)</f>
        <v>6538.3029952620509</v>
      </c>
      <c r="H826" s="7">
        <f t="shared" ref="H826:H829" si="366">F826/D826</f>
        <v>12939.749462955499</v>
      </c>
      <c r="I826" s="7">
        <f>(F826/K826)/B826</f>
        <v>9.6767374582428207</v>
      </c>
      <c r="J826" s="7">
        <f>ABS(I826)</f>
        <v>9.6767374582428207</v>
      </c>
      <c r="K826" s="36">
        <v>10529</v>
      </c>
      <c r="L826" s="36">
        <v>131.63999999999999</v>
      </c>
      <c r="M826" s="7">
        <f>Props(A826,B826,9,$B$7:$B$36)</f>
        <v>38.580615507257853</v>
      </c>
      <c r="N826" s="7">
        <f>1000000*F826/K826</f>
        <v>620980.43453908735</v>
      </c>
      <c r="O826" s="7">
        <f>SIGN(I826)*MIN($O$416,ABS(I826))</f>
        <v>0.25</v>
      </c>
      <c r="BA826"/>
      <c r="BB826" s="5"/>
      <c r="BE826" s="48"/>
      <c r="BI826" s="48"/>
      <c r="BM826" s="48"/>
      <c r="BQ826" s="48"/>
    </row>
    <row r="827" spans="1:69" x14ac:dyDescent="0.25">
      <c r="A827" s="59">
        <v>82.508200000000002</v>
      </c>
      <c r="B827" s="7">
        <v>5.7589000000000008E-2</v>
      </c>
      <c r="C827" s="36">
        <v>-9252</v>
      </c>
      <c r="D827" s="7">
        <f>SQRT((0.00004*K827)^2+(0.003*(L827-M827))^2)</f>
        <v>0.54461965887384922</v>
      </c>
      <c r="E827" s="7">
        <f t="shared" si="363"/>
        <v>-1501.0713254623845</v>
      </c>
      <c r="F827" s="7">
        <f t="shared" si="364"/>
        <v>6540.5259456767144</v>
      </c>
      <c r="G827" s="7">
        <f t="shared" si="365"/>
        <v>6540.5259456767144</v>
      </c>
      <c r="H827" s="7">
        <f t="shared" si="366"/>
        <v>12009.346043807984</v>
      </c>
      <c r="I827" s="7">
        <f>(F827/K827)/B827</f>
        <v>9.7545724347846008</v>
      </c>
      <c r="J827" s="7">
        <f t="shared" ref="J827:J829" si="367">ABS(I827)</f>
        <v>9.7545724347846008</v>
      </c>
      <c r="K827" s="36">
        <v>11643</v>
      </c>
      <c r="L827" s="36">
        <v>132.37</v>
      </c>
      <c r="M827" s="7">
        <f>Props(A827,B827,9,$B$7:$B$36)</f>
        <v>38.256915284579158</v>
      </c>
      <c r="N827" s="7">
        <f>1000000*F827/K827</f>
        <v>561756.07194681047</v>
      </c>
      <c r="O827" s="7">
        <f>SIGN(I827)*MIN($O$416,ABS(I827))</f>
        <v>0.25</v>
      </c>
      <c r="BA827"/>
      <c r="BB827" s="5"/>
      <c r="BE827" s="48"/>
      <c r="BI827" s="48"/>
      <c r="BM827" s="48"/>
      <c r="BQ827" s="48"/>
    </row>
    <row r="828" spans="1:69" x14ac:dyDescent="0.25">
      <c r="A828" s="59">
        <v>81.708100000000002</v>
      </c>
      <c r="B828" s="7">
        <v>5.1205000000000007E-2</v>
      </c>
      <c r="C828" s="36">
        <v>-9224.2999999999993</v>
      </c>
      <c r="D828" s="7">
        <f>SQRT((0.00004*K828)^2+(0.003*(L828-M828))^2)</f>
        <v>0.5931123530226593</v>
      </c>
      <c r="E828" s="7">
        <f t="shared" si="363"/>
        <v>-1470.7484240659098</v>
      </c>
      <c r="F828" s="7">
        <f t="shared" si="364"/>
        <v>6537.9030442802405</v>
      </c>
      <c r="G828" s="7">
        <f t="shared" si="365"/>
        <v>6537.9030442802405</v>
      </c>
      <c r="H828" s="7">
        <f t="shared" si="366"/>
        <v>11023.043123214913</v>
      </c>
      <c r="I828" s="7">
        <f>(F828/K828)/B828</f>
        <v>9.8261466823784733</v>
      </c>
      <c r="J828" s="7">
        <f t="shared" si="367"/>
        <v>9.8261466823784733</v>
      </c>
      <c r="K828" s="36">
        <v>12994</v>
      </c>
      <c r="L828" s="36">
        <v>133.16999999999999</v>
      </c>
      <c r="M828" s="7">
        <f>Props(A828,B828,9,$B$7:$B$36)</f>
        <v>37.932399052524261</v>
      </c>
      <c r="N828" s="7">
        <f>1000000*F828/K828</f>
        <v>503147.84087118978</v>
      </c>
      <c r="O828" s="7">
        <f>SIGN(I828)*MIN($O$416,ABS(I828))</f>
        <v>0.25</v>
      </c>
      <c r="BA828"/>
      <c r="BB828" s="5"/>
      <c r="BE828" s="48"/>
      <c r="BI828" s="48"/>
      <c r="BM828" s="48"/>
      <c r="BQ828" s="48"/>
    </row>
    <row r="829" spans="1:69" x14ac:dyDescent="0.25">
      <c r="A829" s="59">
        <v>80.808000000000007</v>
      </c>
      <c r="B829" s="7">
        <v>4.4821000000000007E-2</v>
      </c>
      <c r="C829" s="36">
        <v>-9192.2000000000007</v>
      </c>
      <c r="D829" s="7">
        <f>SQRT((0.00004*K829)^2+(0.003*(L829-M829))^2)</f>
        <v>0.65585280312725514</v>
      </c>
      <c r="E829" s="7">
        <f t="shared" si="363"/>
        <v>-1436.9266003116945</v>
      </c>
      <c r="F829" s="7">
        <f t="shared" si="364"/>
        <v>6536.1812205260239</v>
      </c>
      <c r="G829" s="7">
        <f t="shared" si="365"/>
        <v>6536.1812205260239</v>
      </c>
      <c r="H829" s="7">
        <f t="shared" si="366"/>
        <v>9965.927094250459</v>
      </c>
      <c r="I829" s="7">
        <f>(F829/K829)/B829</f>
        <v>9.9122175851932131</v>
      </c>
      <c r="J829" s="7">
        <f t="shared" si="367"/>
        <v>9.9122175851932131</v>
      </c>
      <c r="K829" s="36">
        <v>14712</v>
      </c>
      <c r="L829" s="36">
        <v>134.08000000000001</v>
      </c>
      <c r="M829" s="7">
        <f>Props(A829,B829,9,$B$7:$B$36)</f>
        <v>37.566219193619716</v>
      </c>
      <c r="N829" s="7">
        <f>1000000*F829/K829</f>
        <v>444275.5043859451</v>
      </c>
      <c r="O829" s="7">
        <f>SIGN(I829)*MIN($O$416,ABS(I829))</f>
        <v>0.25</v>
      </c>
      <c r="BA829"/>
      <c r="BB829" s="5"/>
      <c r="BE829" s="48"/>
      <c r="BI829" s="48"/>
      <c r="BM829" s="48"/>
      <c r="BQ829" s="48"/>
    </row>
    <row r="830" spans="1:69" x14ac:dyDescent="0.25">
      <c r="A830" s="50"/>
      <c r="B830" s="51"/>
      <c r="C830" s="27"/>
      <c r="D830" s="5"/>
      <c r="E830" s="5"/>
      <c r="F830" s="2"/>
      <c r="G830" s="2"/>
      <c r="H830" s="2"/>
      <c r="I830" s="54">
        <f>AVERAGE(J826:J829)</f>
        <v>9.792418540149777</v>
      </c>
      <c r="J830" s="46" t="s">
        <v>128</v>
      </c>
      <c r="L830" s="2"/>
      <c r="M830" s="2"/>
      <c r="N830" s="6"/>
      <c r="O830" s="9"/>
      <c r="BA830"/>
      <c r="BB830" s="5"/>
      <c r="BE830" s="48"/>
      <c r="BI830" s="48"/>
      <c r="BM830" s="48"/>
      <c r="BQ830" s="48"/>
    </row>
    <row r="831" spans="1:69" x14ac:dyDescent="0.25">
      <c r="A831" s="50"/>
      <c r="B831" s="51"/>
      <c r="C831" s="27"/>
      <c r="D831" s="5"/>
      <c r="E831" s="5"/>
      <c r="F831" s="2"/>
      <c r="G831" s="2"/>
      <c r="H831" s="2"/>
      <c r="I831" s="54">
        <f>AVERAGE(I826:I829)</f>
        <v>9.792418540149777</v>
      </c>
      <c r="J831" s="46" t="s">
        <v>129</v>
      </c>
      <c r="L831" s="2"/>
      <c r="M831" s="2"/>
      <c r="N831" s="6"/>
      <c r="O831" s="9"/>
      <c r="BA831"/>
      <c r="BB831" s="5"/>
      <c r="BE831" s="48"/>
      <c r="BI831" s="48"/>
      <c r="BM831" s="48"/>
      <c r="BQ831" s="48"/>
    </row>
    <row r="832" spans="1:69" x14ac:dyDescent="0.25">
      <c r="A832" s="50"/>
      <c r="B832" s="51"/>
      <c r="C832" s="27"/>
      <c r="D832" s="5"/>
      <c r="E832" s="5"/>
      <c r="F832" s="2"/>
      <c r="G832" s="2"/>
      <c r="H832" s="2"/>
      <c r="I832" s="49">
        <f>SUMSQ(H826:H829)/COUNT(H826:H829)</f>
        <v>133122172.77703863</v>
      </c>
      <c r="J832" s="46" t="s">
        <v>131</v>
      </c>
      <c r="L832" s="2"/>
      <c r="M832" s="2"/>
      <c r="N832" s="6"/>
      <c r="O832" s="9"/>
      <c r="BA832"/>
      <c r="BB832" s="5"/>
      <c r="BE832" s="48"/>
      <c r="BI832" s="48"/>
      <c r="BM832" s="48"/>
      <c r="BQ832" s="48"/>
    </row>
    <row r="833" spans="1:69" x14ac:dyDescent="0.25">
      <c r="I833" s="1"/>
      <c r="J833" s="1"/>
      <c r="BA833"/>
      <c r="BB833" s="5"/>
      <c r="BE833" s="48"/>
      <c r="BI833" s="48"/>
      <c r="BM833" s="48"/>
      <c r="BQ833" s="48"/>
    </row>
    <row r="834" spans="1:69" x14ac:dyDescent="0.25">
      <c r="A834" s="59" t="s">
        <v>190</v>
      </c>
      <c r="B834" s="7"/>
      <c r="C834" s="59"/>
      <c r="D834" s="7"/>
      <c r="E834" s="7"/>
      <c r="F834" s="7"/>
      <c r="G834" s="7"/>
      <c r="H834" s="7"/>
      <c r="I834" s="64"/>
      <c r="J834" s="64"/>
      <c r="K834" s="7" t="s">
        <v>170</v>
      </c>
      <c r="L834" s="7"/>
      <c r="M834" s="7"/>
      <c r="N834" s="7"/>
      <c r="O834" s="7"/>
      <c r="BA834"/>
      <c r="BB834" s="5"/>
      <c r="BE834" s="48"/>
      <c r="BI834" s="48"/>
      <c r="BM834" s="48"/>
      <c r="BQ834" s="48"/>
    </row>
    <row r="835" spans="1:69" ht="15.75" x14ac:dyDescent="0.25">
      <c r="A835" s="60" t="s">
        <v>191</v>
      </c>
      <c r="B835" s="7"/>
      <c r="C835" s="7" t="s">
        <v>192</v>
      </c>
      <c r="D835" s="7"/>
      <c r="E835" s="7" t="s">
        <v>193</v>
      </c>
      <c r="F835" s="7"/>
      <c r="G835" s="7"/>
      <c r="H835" s="7"/>
      <c r="I835" s="7"/>
      <c r="J835" s="7"/>
      <c r="K835" s="7" t="s">
        <v>18</v>
      </c>
      <c r="L835" s="7" t="s">
        <v>173</v>
      </c>
      <c r="M835" s="7" t="s">
        <v>170</v>
      </c>
      <c r="N835" s="7" t="s">
        <v>173</v>
      </c>
      <c r="O835" s="7"/>
      <c r="BA835"/>
      <c r="BB835" s="5"/>
      <c r="BE835" s="48"/>
      <c r="BI835" s="48"/>
      <c r="BM835" s="48"/>
      <c r="BQ835" s="48"/>
    </row>
    <row r="836" spans="1:69" x14ac:dyDescent="0.25">
      <c r="A836" s="7" t="s">
        <v>117</v>
      </c>
      <c r="B836" s="7" t="s">
        <v>40</v>
      </c>
      <c r="C836" s="7" t="s">
        <v>118</v>
      </c>
      <c r="D836" s="61" t="s">
        <v>119</v>
      </c>
      <c r="E836" s="7" t="s">
        <v>120</v>
      </c>
      <c r="F836" s="61" t="s">
        <v>121</v>
      </c>
      <c r="G836" s="61" t="s">
        <v>122</v>
      </c>
      <c r="H836" s="61" t="s">
        <v>123</v>
      </c>
      <c r="I836" s="61" t="s">
        <v>194</v>
      </c>
      <c r="J836" s="61" t="s">
        <v>176</v>
      </c>
      <c r="K836" s="7" t="s">
        <v>177</v>
      </c>
      <c r="L836" s="7" t="s">
        <v>177</v>
      </c>
      <c r="M836" s="7" t="s">
        <v>178</v>
      </c>
      <c r="N836" s="7" t="s">
        <v>178</v>
      </c>
      <c r="O836" s="61" t="s">
        <v>175</v>
      </c>
      <c r="BA836"/>
      <c r="BB836" s="5"/>
      <c r="BE836" s="48"/>
      <c r="BI836" s="48"/>
      <c r="BM836" s="48"/>
      <c r="BQ836" s="48"/>
    </row>
    <row r="837" spans="1:69" x14ac:dyDescent="0.25">
      <c r="A837" s="7">
        <v>83.817300000000003</v>
      </c>
      <c r="B837" s="7">
        <v>6.8901000000000004E-2</v>
      </c>
      <c r="C837" s="36">
        <v>-9303.5</v>
      </c>
      <c r="D837" s="7">
        <f>10*SQRT((0.001*B837*(N837-M837))^2+(0.02*(K837-L837))^2)</f>
        <v>1965.5735697490388</v>
      </c>
      <c r="E837" s="7">
        <f>Props(A837,B837,12,$B$7:$B$36)</f>
        <v>-1551.2218145476015</v>
      </c>
      <c r="F837" s="7">
        <f>(C837-E837)+($B$47-A837*$B$46)</f>
        <v>6539.1764347619319</v>
      </c>
      <c r="G837" s="7">
        <f>ABS(F837)</f>
        <v>6539.1764347619319</v>
      </c>
      <c r="H837" s="7">
        <f>F837/D837</f>
        <v>3.3268540722171203</v>
      </c>
      <c r="I837" s="7">
        <f t="shared" ref="I837" si="368">F837/(K837-L837)</f>
        <v>0.66537081479217097</v>
      </c>
      <c r="J837" s="7">
        <f>ABS(O837)</f>
        <v>9.656910854590949</v>
      </c>
      <c r="K837" s="36">
        <v>9852.5</v>
      </c>
      <c r="L837" s="7">
        <f>Props(A837,B837,1,$B$7:$B$36)</f>
        <v>24.632156405977014</v>
      </c>
      <c r="M837" s="36">
        <v>131.15</v>
      </c>
      <c r="N837" s="7">
        <f>Props(A837,B837,9,$B$7:$B$36)</f>
        <v>38.786134782701694</v>
      </c>
      <c r="O837" s="7">
        <f t="shared" ref="O837" si="369">I837/B837</f>
        <v>9.656910854590949</v>
      </c>
      <c r="BA837"/>
      <c r="BB837" s="5"/>
      <c r="BE837" s="48"/>
      <c r="BI837" s="48"/>
      <c r="BM837" s="48"/>
      <c r="BQ837" s="48"/>
    </row>
    <row r="838" spans="1:69" x14ac:dyDescent="0.25">
      <c r="A838" s="7"/>
      <c r="B838" s="7"/>
      <c r="C838" s="7"/>
      <c r="D838" s="7"/>
      <c r="E838" s="7"/>
      <c r="F838" s="7"/>
      <c r="G838" s="7"/>
      <c r="H838" s="7"/>
      <c r="I838" s="62">
        <f>AVERAGE(J837:J837)</f>
        <v>9.656910854590949</v>
      </c>
      <c r="J838" s="63" t="s">
        <v>128</v>
      </c>
      <c r="K838" s="7"/>
      <c r="L838" s="7"/>
      <c r="M838" s="7"/>
      <c r="N838" s="7"/>
      <c r="O838" s="7"/>
      <c r="BA838"/>
      <c r="BB838" s="5"/>
      <c r="BE838" s="48"/>
      <c r="BI838" s="48"/>
      <c r="BM838" s="48"/>
      <c r="BQ838" s="48"/>
    </row>
    <row r="839" spans="1:69" x14ac:dyDescent="0.25">
      <c r="A839" s="7"/>
      <c r="B839" s="7"/>
      <c r="C839" s="7"/>
      <c r="D839" s="7"/>
      <c r="E839" s="7"/>
      <c r="F839" s="7"/>
      <c r="G839" s="7"/>
      <c r="H839" s="7"/>
      <c r="I839" s="62">
        <f>AVERAGE(O837:O837)</f>
        <v>9.656910854590949</v>
      </c>
      <c r="J839" s="63" t="s">
        <v>129</v>
      </c>
      <c r="K839" s="63"/>
      <c r="L839" s="7"/>
      <c r="M839" s="7"/>
      <c r="N839" s="7"/>
      <c r="O839" s="7"/>
      <c r="BA839"/>
      <c r="BB839" s="5"/>
      <c r="BE839" s="48"/>
      <c r="BI839" s="48"/>
      <c r="BM839" s="48"/>
      <c r="BQ839" s="48"/>
    </row>
    <row r="840" spans="1:69" x14ac:dyDescent="0.25">
      <c r="A840" s="7"/>
      <c r="B840" s="7"/>
      <c r="C840" s="7"/>
      <c r="D840" s="7"/>
      <c r="E840" s="7"/>
      <c r="F840" s="7"/>
      <c r="G840" s="7"/>
      <c r="H840" s="7"/>
      <c r="I840" s="64">
        <f>SUMSQ(H837:H837)/COUNT(H837:H837)</f>
        <v>11.067958017827635</v>
      </c>
      <c r="J840" s="63" t="s">
        <v>131</v>
      </c>
      <c r="K840" s="63"/>
      <c r="L840" s="7"/>
      <c r="M840" s="7"/>
      <c r="N840" s="7"/>
      <c r="O840" s="7"/>
      <c r="BA840"/>
      <c r="BB840" s="5"/>
      <c r="BE840" s="48"/>
      <c r="BI840" s="48"/>
      <c r="BM840" s="48"/>
      <c r="BQ840" s="48"/>
    </row>
    <row r="841" spans="1:69" x14ac:dyDescent="0.25">
      <c r="A841" s="7"/>
      <c r="B841" s="7"/>
      <c r="C841" s="7"/>
      <c r="D841" s="7"/>
      <c r="E841" s="7"/>
      <c r="F841" s="7"/>
      <c r="G841" s="7"/>
      <c r="H841" s="7"/>
      <c r="I841" s="64"/>
      <c r="J841" s="63"/>
      <c r="K841" s="63"/>
      <c r="L841" s="7"/>
      <c r="M841" s="7"/>
      <c r="N841" s="7"/>
      <c r="O841" s="7"/>
      <c r="BA841"/>
      <c r="BB841" s="5"/>
      <c r="BE841" s="48"/>
      <c r="BI841" s="48"/>
      <c r="BM841" s="48"/>
      <c r="BQ841" s="48"/>
    </row>
    <row r="842" spans="1:69" x14ac:dyDescent="0.25">
      <c r="A842" s="59" t="s">
        <v>190</v>
      </c>
      <c r="B842" s="7"/>
      <c r="C842" s="59"/>
      <c r="D842" s="7"/>
      <c r="E842" s="7"/>
      <c r="F842" s="7"/>
      <c r="G842" s="7"/>
      <c r="H842" s="7"/>
      <c r="I842" s="64"/>
      <c r="J842" s="64"/>
      <c r="K842" s="7" t="s">
        <v>170</v>
      </c>
      <c r="L842" s="7"/>
      <c r="M842" s="7"/>
      <c r="N842" s="7"/>
      <c r="O842" s="7"/>
      <c r="BA842"/>
      <c r="BB842" s="5"/>
      <c r="BE842" s="48"/>
      <c r="BI842" s="48"/>
      <c r="BM842" s="48"/>
      <c r="BQ842" s="48"/>
    </row>
    <row r="843" spans="1:69" ht="15.75" x14ac:dyDescent="0.25">
      <c r="A843" s="60" t="s">
        <v>195</v>
      </c>
      <c r="B843" s="7"/>
      <c r="C843" s="7" t="s">
        <v>192</v>
      </c>
      <c r="D843" s="7"/>
      <c r="E843" s="7" t="s">
        <v>193</v>
      </c>
      <c r="F843" s="7"/>
      <c r="G843" s="7"/>
      <c r="H843" s="7"/>
      <c r="I843" s="7"/>
      <c r="J843" s="7"/>
      <c r="K843" s="7" t="s">
        <v>18</v>
      </c>
      <c r="L843" s="7" t="s">
        <v>173</v>
      </c>
      <c r="M843" s="7" t="s">
        <v>170</v>
      </c>
      <c r="N843" s="7" t="s">
        <v>173</v>
      </c>
      <c r="O843" s="7"/>
      <c r="BA843"/>
      <c r="BB843" s="5"/>
      <c r="BE843" s="48"/>
      <c r="BI843" s="48"/>
      <c r="BM843" s="48"/>
      <c r="BQ843" s="48"/>
    </row>
    <row r="844" spans="1:69" x14ac:dyDescent="0.25">
      <c r="A844" s="7" t="s">
        <v>117</v>
      </c>
      <c r="B844" s="7" t="s">
        <v>40</v>
      </c>
      <c r="C844" s="7" t="s">
        <v>118</v>
      </c>
      <c r="D844" s="61" t="s">
        <v>119</v>
      </c>
      <c r="E844" s="7" t="s">
        <v>120</v>
      </c>
      <c r="F844" s="61" t="s">
        <v>121</v>
      </c>
      <c r="G844" s="61" t="s">
        <v>122</v>
      </c>
      <c r="H844" s="61" t="s">
        <v>123</v>
      </c>
      <c r="I844" s="61" t="s">
        <v>194</v>
      </c>
      <c r="J844" s="61" t="s">
        <v>176</v>
      </c>
      <c r="K844" s="7" t="s">
        <v>177</v>
      </c>
      <c r="L844" s="7" t="s">
        <v>177</v>
      </c>
      <c r="M844" s="7" t="s">
        <v>178</v>
      </c>
      <c r="N844" s="7" t="s">
        <v>178</v>
      </c>
      <c r="O844" s="61" t="s">
        <v>175</v>
      </c>
      <c r="BA844"/>
      <c r="BB844" s="5"/>
      <c r="BE844" s="48"/>
      <c r="BI844" s="48"/>
      <c r="BM844" s="48"/>
      <c r="BQ844" s="48"/>
    </row>
    <row r="845" spans="1:69" x14ac:dyDescent="0.25">
      <c r="A845" s="7">
        <v>174.47669999999999</v>
      </c>
      <c r="B845" s="7">
        <v>463.7</v>
      </c>
      <c r="C845" s="36">
        <v>-2599.6</v>
      </c>
      <c r="D845" s="7">
        <f>10*SQRT((0.001*B845*(N845-M845))^2+(0.02*(K845-L845))^2)</f>
        <v>54.908050453026576</v>
      </c>
      <c r="E845" s="7">
        <f>Props(A845,B845,12,$B$7:$B$36)</f>
        <v>5312.9954759062712</v>
      </c>
      <c r="F845" s="7">
        <f>(C845-E845)+($B$47-A845*$B$46)</f>
        <v>6378.8591443080586</v>
      </c>
      <c r="G845" s="7">
        <f t="shared" ref="G845" si="370">ABS(F845)</f>
        <v>6378.8591443080586</v>
      </c>
      <c r="H845" s="7">
        <f>F845/D845</f>
        <v>116.17347714366811</v>
      </c>
      <c r="I845" s="7">
        <f>F845/(K845)</f>
        <v>268.13195226179312</v>
      </c>
      <c r="J845" s="7">
        <f>ABS(O845)</f>
        <v>0.5782444517183376</v>
      </c>
      <c r="K845" s="36">
        <v>23.79</v>
      </c>
      <c r="L845" s="7">
        <f>Props(A845,B845,1,$B$7:$B$36)</f>
        <v>22.390392086416902</v>
      </c>
      <c r="M845" s="36">
        <v>59.353000000000002</v>
      </c>
      <c r="N845" s="7">
        <f>Props(A845,B845,9,$B$7:$B$36)</f>
        <v>47.511866308517227</v>
      </c>
      <c r="O845" s="7">
        <f>I845/B845</f>
        <v>0.5782444517183376</v>
      </c>
      <c r="BA845"/>
      <c r="BB845" s="5"/>
      <c r="BE845" s="48"/>
      <c r="BI845" s="48"/>
      <c r="BM845" s="48"/>
      <c r="BQ845" s="48"/>
    </row>
    <row r="846" spans="1:69" x14ac:dyDescent="0.25">
      <c r="A846" s="7"/>
      <c r="B846" s="7"/>
      <c r="C846" s="7"/>
      <c r="D846" s="7"/>
      <c r="E846" s="7"/>
      <c r="F846" s="7"/>
      <c r="G846" s="7"/>
      <c r="H846" s="7"/>
      <c r="I846" s="62">
        <f>AVERAGE(J845)</f>
        <v>0.5782444517183376</v>
      </c>
      <c r="J846" s="63" t="s">
        <v>128</v>
      </c>
      <c r="K846" s="7"/>
      <c r="L846" s="7"/>
      <c r="M846" s="7"/>
      <c r="N846" s="7"/>
      <c r="O846" s="7"/>
      <c r="BA846"/>
      <c r="BB846" s="5"/>
      <c r="BE846" s="48"/>
      <c r="BI846" s="48"/>
      <c r="BM846" s="48"/>
      <c r="BQ846" s="48"/>
    </row>
    <row r="847" spans="1:69" x14ac:dyDescent="0.25">
      <c r="A847" s="7"/>
      <c r="B847" s="7"/>
      <c r="C847" s="7"/>
      <c r="D847" s="7"/>
      <c r="E847" s="7"/>
      <c r="F847" s="7"/>
      <c r="G847" s="7"/>
      <c r="H847" s="7"/>
      <c r="I847" s="62">
        <f>AVERAGE(O845)</f>
        <v>0.5782444517183376</v>
      </c>
      <c r="J847" s="63" t="s">
        <v>129</v>
      </c>
      <c r="K847" s="63"/>
      <c r="L847" s="7"/>
      <c r="M847" s="7"/>
      <c r="N847" s="7"/>
      <c r="O847" s="7"/>
      <c r="BA847"/>
      <c r="BB847" s="5"/>
      <c r="BE847" s="48"/>
      <c r="BI847" s="48"/>
      <c r="BM847" s="48"/>
      <c r="BQ847" s="48"/>
    </row>
    <row r="848" spans="1:69" x14ac:dyDescent="0.25">
      <c r="A848" s="7"/>
      <c r="B848" s="7"/>
      <c r="C848" s="7"/>
      <c r="D848" s="7"/>
      <c r="E848" s="7"/>
      <c r="F848" s="7"/>
      <c r="G848" s="7"/>
      <c r="H848" s="7"/>
      <c r="I848" s="64">
        <f>SUMSQ(H845)/COUNT(H845)</f>
        <v>13496.276791650376</v>
      </c>
      <c r="J848" s="63" t="s">
        <v>131</v>
      </c>
      <c r="K848" s="63"/>
      <c r="L848" s="7"/>
      <c r="M848" s="7"/>
      <c r="N848" s="7"/>
      <c r="O848" s="7"/>
      <c r="BA848"/>
      <c r="BB848" s="5"/>
      <c r="BE848" s="48"/>
      <c r="BI848" s="48"/>
      <c r="BM848" s="48"/>
      <c r="BQ848" s="48"/>
    </row>
    <row r="849" spans="1:69" x14ac:dyDescent="0.25">
      <c r="A849" s="7"/>
      <c r="B849" s="7"/>
      <c r="C849" s="7"/>
      <c r="D849" s="7"/>
      <c r="E849" s="7"/>
      <c r="F849" s="7"/>
      <c r="G849" s="7"/>
      <c r="H849" s="7"/>
      <c r="I849" s="64"/>
      <c r="J849" s="63"/>
      <c r="K849" s="63"/>
      <c r="L849" s="7"/>
      <c r="M849" s="7"/>
      <c r="N849" s="7"/>
      <c r="O849" s="7"/>
      <c r="BA849"/>
      <c r="BB849" s="5"/>
      <c r="BE849" s="48"/>
      <c r="BI849" s="48"/>
      <c r="BM849" s="48"/>
      <c r="BQ849" s="48"/>
    </row>
    <row r="850" spans="1:69" x14ac:dyDescent="0.25">
      <c r="A850" s="59" t="s">
        <v>190</v>
      </c>
      <c r="B850" s="7"/>
      <c r="C850" s="59"/>
      <c r="D850" s="7"/>
      <c r="E850" s="7"/>
      <c r="F850" s="7"/>
      <c r="G850" s="7"/>
      <c r="H850" s="7"/>
      <c r="I850" s="64"/>
      <c r="J850" s="64"/>
      <c r="K850" s="7" t="s">
        <v>170</v>
      </c>
      <c r="L850" s="7"/>
      <c r="M850" s="7"/>
      <c r="N850" s="7"/>
      <c r="O850" s="7"/>
      <c r="BA850"/>
      <c r="BB850" s="5"/>
      <c r="BE850" s="48"/>
      <c r="BI850" s="48"/>
      <c r="BM850" s="48"/>
      <c r="BQ850" s="48"/>
    </row>
    <row r="851" spans="1:69" ht="15.75" x14ac:dyDescent="0.25">
      <c r="A851" s="60" t="s">
        <v>196</v>
      </c>
      <c r="B851" s="7"/>
      <c r="C851" s="7" t="s">
        <v>192</v>
      </c>
      <c r="D851" s="7"/>
      <c r="E851" s="7" t="s">
        <v>193</v>
      </c>
      <c r="F851" s="7"/>
      <c r="G851" s="7"/>
      <c r="H851" s="7"/>
      <c r="I851" s="7"/>
      <c r="J851" s="7"/>
      <c r="K851" s="7" t="s">
        <v>18</v>
      </c>
      <c r="L851" s="7" t="s">
        <v>173</v>
      </c>
      <c r="M851" s="7" t="s">
        <v>170</v>
      </c>
      <c r="N851" s="7" t="s">
        <v>173</v>
      </c>
      <c r="O851" s="7"/>
      <c r="BA851"/>
      <c r="BB851" s="5"/>
      <c r="BE851" s="48"/>
      <c r="BI851" s="48"/>
      <c r="BM851" s="48"/>
      <c r="BQ851" s="48"/>
    </row>
    <row r="852" spans="1:69" x14ac:dyDescent="0.25">
      <c r="A852" s="7" t="s">
        <v>117</v>
      </c>
      <c r="B852" s="7" t="s">
        <v>40</v>
      </c>
      <c r="C852" s="7" t="s">
        <v>118</v>
      </c>
      <c r="D852" s="61" t="s">
        <v>119</v>
      </c>
      <c r="E852" s="7" t="s">
        <v>120</v>
      </c>
      <c r="F852" s="61" t="s">
        <v>121</v>
      </c>
      <c r="G852" s="61" t="s">
        <v>122</v>
      </c>
      <c r="H852" s="61" t="s">
        <v>123</v>
      </c>
      <c r="I852" s="61" t="s">
        <v>194</v>
      </c>
      <c r="J852" s="61" t="s">
        <v>176</v>
      </c>
      <c r="K852" s="7" t="s">
        <v>177</v>
      </c>
      <c r="L852" s="7" t="s">
        <v>177</v>
      </c>
      <c r="M852" s="7" t="s">
        <v>178</v>
      </c>
      <c r="N852" s="7" t="s">
        <v>178</v>
      </c>
      <c r="O852" s="61" t="s">
        <v>175</v>
      </c>
      <c r="BA852"/>
      <c r="BB852" s="5"/>
      <c r="BE852" s="48"/>
      <c r="BI852" s="48"/>
      <c r="BM852" s="48"/>
      <c r="BQ852" s="48"/>
    </row>
    <row r="853" spans="1:69" x14ac:dyDescent="0.25">
      <c r="A853" s="36">
        <v>83.819100000000006</v>
      </c>
      <c r="B853" s="36">
        <v>6.8899999999999989E-2</v>
      </c>
      <c r="C853" s="36">
        <v>-9303.7999999999993</v>
      </c>
      <c r="D853" s="7">
        <f>10*SQRT((0.001*B853*(N853-M853))^2+(0.02*(K853-L853))^2)</f>
        <v>1965.6535508426355</v>
      </c>
      <c r="E853" s="7">
        <f>Props(A853,B853,12,$B$7:$B$36)</f>
        <v>-1551.2916548769156</v>
      </c>
      <c r="F853" s="7">
        <f>(C853-E853)+($B$47-A853*$B$46)</f>
        <v>6538.9462750912462</v>
      </c>
      <c r="G853" s="7">
        <f>ABS(F853)</f>
        <v>6538.9462750912462</v>
      </c>
      <c r="H853" s="7">
        <f>F853/D853</f>
        <v>3.3266016141492143</v>
      </c>
      <c r="I853" s="7">
        <f>F853/(K853)</f>
        <v>0.66365702230726453</v>
      </c>
      <c r="J853" s="7">
        <f>ABS(O853)</f>
        <v>9.6321773919777165</v>
      </c>
      <c r="K853" s="36">
        <v>9852.9</v>
      </c>
      <c r="L853" s="7">
        <f>Props(A853,B853,1,$B$7:$B$36)</f>
        <v>24.632250937551969</v>
      </c>
      <c r="M853" s="36">
        <v>131.15</v>
      </c>
      <c r="N853" s="7">
        <f>Props(A853,B853,9,$B$7:$B$36)</f>
        <v>38.786862007743331</v>
      </c>
      <c r="O853" s="7">
        <f t="shared" ref="O853:O884" si="371">I853/B853</f>
        <v>9.6321773919777165</v>
      </c>
      <c r="BA853"/>
      <c r="BB853" s="5"/>
      <c r="BE853" s="48"/>
      <c r="BI853" s="48"/>
      <c r="BM853" s="48"/>
      <c r="BQ853" s="48"/>
    </row>
    <row r="854" spans="1:69" x14ac:dyDescent="0.25">
      <c r="A854" s="36">
        <v>97.804900000000004</v>
      </c>
      <c r="B854" s="36">
        <v>58.664000000000001</v>
      </c>
      <c r="C854" s="36">
        <v>-8433.9</v>
      </c>
      <c r="D854" s="7">
        <f t="shared" ref="D854:D917" si="372">10*SQRT((0.001*B854*(N854-M854))^2+(0.02*(K854-L854))^2)</f>
        <v>7.5938439283238353</v>
      </c>
      <c r="E854" s="7">
        <f t="shared" ref="E854:E892" si="373">Props(A854,B854,12,$B$7:$B$36)</f>
        <v>-677.03801350791707</v>
      </c>
      <c r="F854" s="7">
        <f t="shared" ref="F854:F892" si="374">(C854-E854)+($B$47-A854*$B$46)</f>
        <v>6534.5926337222472</v>
      </c>
      <c r="G854" s="7">
        <f t="shared" ref="G854:G917" si="375">ABS(F854)</f>
        <v>6534.5926337222472</v>
      </c>
      <c r="H854" s="7">
        <f t="shared" ref="H854:H892" si="376">F854/D854</f>
        <v>860.51184293493986</v>
      </c>
      <c r="I854" s="7">
        <f t="shared" ref="I854:I917" si="377">F854/(K854)</f>
        <v>241.05771852302814</v>
      </c>
      <c r="J854" s="7">
        <f t="shared" ref="J854:J892" si="378">ABS(O854)</f>
        <v>4.109125162331722</v>
      </c>
      <c r="K854" s="36">
        <v>27.108000000000001</v>
      </c>
      <c r="L854" s="7">
        <f t="shared" ref="L854:L892" si="379">Props(A854,B854,1,$B$7:$B$36)</f>
        <v>24.310372348748537</v>
      </c>
      <c r="M854" s="36">
        <v>54.046999999999997</v>
      </c>
      <c r="N854" s="7">
        <f t="shared" ref="N854:N892" si="380">Props(A854,B854,9,$B$7:$B$36)</f>
        <v>41.137545232040843</v>
      </c>
      <c r="O854" s="7">
        <f t="shared" si="371"/>
        <v>4.109125162331722</v>
      </c>
      <c r="BA854"/>
      <c r="BB854" s="5"/>
      <c r="BE854" s="48"/>
      <c r="BI854" s="48"/>
      <c r="BM854" s="48"/>
      <c r="BQ854" s="48"/>
    </row>
    <row r="855" spans="1:69" x14ac:dyDescent="0.25">
      <c r="A855" s="36">
        <v>97.805899999999994</v>
      </c>
      <c r="B855" s="36">
        <v>58.676000000000002</v>
      </c>
      <c r="C855" s="36">
        <v>-8433.7000000000007</v>
      </c>
      <c r="D855" s="7">
        <f t="shared" si="372"/>
        <v>7.5955030728998292</v>
      </c>
      <c r="E855" s="7">
        <f t="shared" si="373"/>
        <v>-676.78742735007074</v>
      </c>
      <c r="F855" s="7">
        <f t="shared" si="374"/>
        <v>6534.5420475644005</v>
      </c>
      <c r="G855" s="7">
        <f t="shared" si="375"/>
        <v>6534.5420475644005</v>
      </c>
      <c r="H855" s="7">
        <f t="shared" si="376"/>
        <v>860.31721465285739</v>
      </c>
      <c r="I855" s="7">
        <f t="shared" si="377"/>
        <v>241.05585242601447</v>
      </c>
      <c r="J855" s="7">
        <f t="shared" si="378"/>
        <v>4.1082529897405147</v>
      </c>
      <c r="K855" s="36">
        <v>27.108000000000001</v>
      </c>
      <c r="L855" s="7">
        <f t="shared" si="379"/>
        <v>24.310228866543497</v>
      </c>
      <c r="M855" s="36">
        <v>54.046999999999997</v>
      </c>
      <c r="N855" s="7">
        <f t="shared" si="380"/>
        <v>41.137353652180963</v>
      </c>
      <c r="O855" s="7">
        <f t="shared" si="371"/>
        <v>4.1082529897405147</v>
      </c>
      <c r="BA855"/>
      <c r="BB855" s="5"/>
      <c r="BE855" s="48"/>
      <c r="BI855" s="48"/>
      <c r="BM855" s="48"/>
      <c r="BQ855" s="48"/>
    </row>
    <row r="856" spans="1:69" x14ac:dyDescent="0.25">
      <c r="A856" s="36">
        <v>105.28959999999999</v>
      </c>
      <c r="B856" s="36">
        <v>92.308000000000007</v>
      </c>
      <c r="C856" s="36">
        <v>-7936.6</v>
      </c>
      <c r="D856" s="7">
        <f t="shared" si="372"/>
        <v>11.524914796449217</v>
      </c>
      <c r="E856" s="7">
        <f t="shared" si="373"/>
        <v>-174.05362638811749</v>
      </c>
      <c r="F856" s="7">
        <f t="shared" si="374"/>
        <v>6528.9082466024474</v>
      </c>
      <c r="G856" s="7">
        <f t="shared" si="375"/>
        <v>6528.9082466024474</v>
      </c>
      <c r="H856" s="7">
        <f t="shared" si="376"/>
        <v>566.50381906632231</v>
      </c>
      <c r="I856" s="7">
        <f t="shared" si="377"/>
        <v>245.02395281102031</v>
      </c>
      <c r="J856" s="7">
        <f t="shared" si="378"/>
        <v>2.6544173073950286</v>
      </c>
      <c r="K856" s="36">
        <v>26.646000000000001</v>
      </c>
      <c r="L856" s="7">
        <f t="shared" si="379"/>
        <v>24.123309290952907</v>
      </c>
      <c r="M856" s="36">
        <v>54.618000000000002</v>
      </c>
      <c r="N856" s="7">
        <f t="shared" si="380"/>
        <v>42.144687117774147</v>
      </c>
      <c r="O856" s="7">
        <f t="shared" si="371"/>
        <v>2.6544173073950286</v>
      </c>
      <c r="BA856"/>
      <c r="BB856" s="5"/>
      <c r="BE856" s="48"/>
      <c r="BI856" s="48"/>
      <c r="BM856" s="48"/>
      <c r="BQ856" s="48"/>
    </row>
    <row r="857" spans="1:69" x14ac:dyDescent="0.25">
      <c r="A857" s="36">
        <v>105.2916</v>
      </c>
      <c r="B857" s="36">
        <v>92.34</v>
      </c>
      <c r="C857" s="36">
        <v>-7935.8</v>
      </c>
      <c r="D857" s="7">
        <f t="shared" si="372"/>
        <v>11.527668630632659</v>
      </c>
      <c r="E857" s="7">
        <f t="shared" si="373"/>
        <v>-173.36597522505141</v>
      </c>
      <c r="F857" s="7">
        <f t="shared" si="374"/>
        <v>6529.0205954393814</v>
      </c>
      <c r="G857" s="7">
        <f t="shared" si="375"/>
        <v>6529.0205954393814</v>
      </c>
      <c r="H857" s="7">
        <f t="shared" si="376"/>
        <v>566.37823350418921</v>
      </c>
      <c r="I857" s="7">
        <f t="shared" si="377"/>
        <v>245.03736518819221</v>
      </c>
      <c r="J857" s="7">
        <f t="shared" si="378"/>
        <v>2.6536426812669722</v>
      </c>
      <c r="K857" s="36">
        <v>26.645</v>
      </c>
      <c r="L857" s="7">
        <f t="shared" si="379"/>
        <v>24.122932515946722</v>
      </c>
      <c r="M857" s="36">
        <v>54.616</v>
      </c>
      <c r="N857" s="7">
        <f t="shared" si="380"/>
        <v>42.144018635990456</v>
      </c>
      <c r="O857" s="7">
        <f t="shared" si="371"/>
        <v>2.6536426812669722</v>
      </c>
      <c r="BA857"/>
      <c r="BB857" s="5"/>
      <c r="BE857" s="48"/>
      <c r="BI857" s="48"/>
      <c r="BM857" s="48"/>
      <c r="BQ857" s="48"/>
    </row>
    <row r="858" spans="1:69" x14ac:dyDescent="0.25">
      <c r="A858" s="36">
        <v>105.2916</v>
      </c>
      <c r="B858" s="36">
        <v>92.338999999999999</v>
      </c>
      <c r="C858" s="36">
        <v>-7935.9</v>
      </c>
      <c r="D858" s="7">
        <f t="shared" si="372"/>
        <v>11.527506744307088</v>
      </c>
      <c r="E858" s="7">
        <f t="shared" si="373"/>
        <v>-173.39009816471145</v>
      </c>
      <c r="F858" s="7">
        <f t="shared" si="374"/>
        <v>6528.9447183790417</v>
      </c>
      <c r="G858" s="7">
        <f t="shared" si="375"/>
        <v>6528.9447183790417</v>
      </c>
      <c r="H858" s="7">
        <f t="shared" si="376"/>
        <v>566.37960516513169</v>
      </c>
      <c r="I858" s="7">
        <f t="shared" si="377"/>
        <v>245.03451748467037</v>
      </c>
      <c r="J858" s="7">
        <f t="shared" si="378"/>
        <v>2.6536405796539966</v>
      </c>
      <c r="K858" s="36">
        <v>26.645</v>
      </c>
      <c r="L858" s="7">
        <f t="shared" si="379"/>
        <v>24.12294680692753</v>
      </c>
      <c r="M858" s="36">
        <v>54.616</v>
      </c>
      <c r="N858" s="7">
        <f t="shared" si="380"/>
        <v>42.14405891856714</v>
      </c>
      <c r="O858" s="7">
        <f t="shared" si="371"/>
        <v>2.6536405796539966</v>
      </c>
      <c r="BA858"/>
      <c r="BB858" s="5"/>
      <c r="BE858" s="48"/>
      <c r="BI858" s="48"/>
      <c r="BM858" s="48"/>
      <c r="BQ858" s="48"/>
    </row>
    <row r="859" spans="1:69" x14ac:dyDescent="0.25">
      <c r="A859" s="36">
        <v>111.4092</v>
      </c>
      <c r="B859" s="36">
        <v>120.85899999999999</v>
      </c>
      <c r="C859" s="36">
        <v>-7516.4</v>
      </c>
      <c r="D859" s="7">
        <f t="shared" si="372"/>
        <v>14.775405219587832</v>
      </c>
      <c r="E859" s="7">
        <f t="shared" si="373"/>
        <v>252.28314986594293</v>
      </c>
      <c r="F859" s="7">
        <f t="shared" si="374"/>
        <v>6522.771470348388</v>
      </c>
      <c r="G859" s="7">
        <f t="shared" si="375"/>
        <v>6522.771470348388</v>
      </c>
      <c r="H859" s="7">
        <f t="shared" si="376"/>
        <v>441.46142683796694</v>
      </c>
      <c r="I859" s="7">
        <f t="shared" si="377"/>
        <v>247.94813054884207</v>
      </c>
      <c r="J859" s="7">
        <f t="shared" si="378"/>
        <v>2.051548751428045</v>
      </c>
      <c r="K859" s="36">
        <v>26.306999999999999</v>
      </c>
      <c r="L859" s="7">
        <f t="shared" si="379"/>
        <v>23.967311832477225</v>
      </c>
      <c r="M859" s="36">
        <v>55.091000000000001</v>
      </c>
      <c r="N859" s="7">
        <f t="shared" si="380"/>
        <v>42.871807751574103</v>
      </c>
      <c r="O859" s="7">
        <f t="shared" si="371"/>
        <v>2.051548751428045</v>
      </c>
      <c r="BA859"/>
      <c r="BB859" s="5"/>
      <c r="BE859" s="48"/>
      <c r="BI859" s="48"/>
      <c r="BM859" s="48"/>
      <c r="BQ859" s="48"/>
    </row>
    <row r="860" spans="1:69" x14ac:dyDescent="0.25">
      <c r="A860" s="36">
        <v>111.4442</v>
      </c>
      <c r="B860" s="36">
        <v>121.02500000000001</v>
      </c>
      <c r="C860" s="36">
        <v>-7514</v>
      </c>
      <c r="D860" s="7">
        <f t="shared" si="372"/>
        <v>14.793329938215498</v>
      </c>
      <c r="E860" s="7">
        <f t="shared" si="373"/>
        <v>254.7610669203543</v>
      </c>
      <c r="F860" s="7">
        <f t="shared" si="374"/>
        <v>6522.693553293976</v>
      </c>
      <c r="G860" s="7">
        <f t="shared" si="375"/>
        <v>6522.693553293976</v>
      </c>
      <c r="H860" s="7">
        <f t="shared" si="376"/>
        <v>440.921251708444</v>
      </c>
      <c r="I860" s="7">
        <f t="shared" si="377"/>
        <v>247.96402027348321</v>
      </c>
      <c r="J860" s="7">
        <f t="shared" si="378"/>
        <v>2.0488661043047567</v>
      </c>
      <c r="K860" s="36">
        <v>26.305</v>
      </c>
      <c r="L860" s="7">
        <f t="shared" si="379"/>
        <v>23.966413664404431</v>
      </c>
      <c r="M860" s="36">
        <v>55.093000000000004</v>
      </c>
      <c r="N860" s="7">
        <f t="shared" si="380"/>
        <v>42.875743866489145</v>
      </c>
      <c r="O860" s="7">
        <f t="shared" si="371"/>
        <v>2.0488661043047567</v>
      </c>
      <c r="BA860"/>
      <c r="BB860" s="5"/>
      <c r="BE860" s="48"/>
      <c r="BI860" s="48"/>
      <c r="BM860" s="48"/>
      <c r="BQ860" s="48"/>
    </row>
    <row r="861" spans="1:69" x14ac:dyDescent="0.25">
      <c r="A861" s="36">
        <v>117.5407</v>
      </c>
      <c r="B861" s="36">
        <v>150.43899999999999</v>
      </c>
      <c r="C861" s="36">
        <v>-7082.2</v>
      </c>
      <c r="D861" s="7">
        <f t="shared" si="372"/>
        <v>18.105546010689665</v>
      </c>
      <c r="E861" s="7">
        <f t="shared" si="373"/>
        <v>693.97614695430696</v>
      </c>
      <c r="F861" s="7">
        <f t="shared" si="374"/>
        <v>6515.278473260023</v>
      </c>
      <c r="G861" s="7">
        <f t="shared" si="375"/>
        <v>6515.278473260023</v>
      </c>
      <c r="H861" s="7">
        <f t="shared" si="376"/>
        <v>359.8498752489071</v>
      </c>
      <c r="I861" s="7">
        <f t="shared" si="377"/>
        <v>250.66476120575649</v>
      </c>
      <c r="J861" s="7">
        <f t="shared" si="378"/>
        <v>1.6662219318511589</v>
      </c>
      <c r="K861" s="36">
        <v>25.992000000000001</v>
      </c>
      <c r="L861" s="7">
        <f t="shared" si="379"/>
        <v>23.808837801905202</v>
      </c>
      <c r="M861" s="36">
        <v>55.557000000000002</v>
      </c>
      <c r="N861" s="7">
        <f t="shared" si="380"/>
        <v>43.525359041226615</v>
      </c>
      <c r="O861" s="7">
        <f t="shared" si="371"/>
        <v>1.6662219318511589</v>
      </c>
      <c r="BA861"/>
      <c r="BB861" s="5"/>
      <c r="BE861" s="48"/>
      <c r="BI861" s="48"/>
      <c r="BM861" s="48"/>
      <c r="BQ861" s="48"/>
    </row>
    <row r="862" spans="1:69" x14ac:dyDescent="0.25">
      <c r="A862" s="36">
        <v>117.5407</v>
      </c>
      <c r="B862" s="36">
        <v>150.43199999999999</v>
      </c>
      <c r="C862" s="36">
        <v>-7082.4</v>
      </c>
      <c r="D862" s="7">
        <f t="shared" si="372"/>
        <v>18.105840948766506</v>
      </c>
      <c r="E862" s="7">
        <f t="shared" si="373"/>
        <v>693.80948478593712</v>
      </c>
      <c r="F862" s="7">
        <f t="shared" si="374"/>
        <v>6515.245135428393</v>
      </c>
      <c r="G862" s="7">
        <f t="shared" si="375"/>
        <v>6515.245135428393</v>
      </c>
      <c r="H862" s="7">
        <f t="shared" si="376"/>
        <v>359.8421721401599</v>
      </c>
      <c r="I862" s="7">
        <f t="shared" si="377"/>
        <v>250.66347858681104</v>
      </c>
      <c r="J862" s="7">
        <f t="shared" si="378"/>
        <v>1.6662909393401075</v>
      </c>
      <c r="K862" s="36">
        <v>25.992000000000001</v>
      </c>
      <c r="L862" s="7">
        <f t="shared" si="379"/>
        <v>23.808924589170385</v>
      </c>
      <c r="M862" s="36">
        <v>55.558</v>
      </c>
      <c r="N862" s="7">
        <f t="shared" si="380"/>
        <v>43.52560278096086</v>
      </c>
      <c r="O862" s="7">
        <f t="shared" si="371"/>
        <v>1.6662909393401075</v>
      </c>
      <c r="BA862"/>
      <c r="BB862" s="5"/>
      <c r="BE862" s="48"/>
      <c r="BI862" s="48"/>
      <c r="BM862" s="48"/>
      <c r="BQ862" s="48"/>
    </row>
    <row r="863" spans="1:69" x14ac:dyDescent="0.25">
      <c r="A863" s="36">
        <v>117.5407</v>
      </c>
      <c r="B863" s="36">
        <v>150.43600000000001</v>
      </c>
      <c r="C863" s="36">
        <v>-7082.3</v>
      </c>
      <c r="D863" s="7">
        <f t="shared" si="372"/>
        <v>18.105027888763605</v>
      </c>
      <c r="E863" s="7">
        <f t="shared" si="373"/>
        <v>693.90472038511155</v>
      </c>
      <c r="F863" s="7">
        <f t="shared" si="374"/>
        <v>6515.2498998292185</v>
      </c>
      <c r="G863" s="7">
        <f t="shared" si="375"/>
        <v>6515.2498998292185</v>
      </c>
      <c r="H863" s="7">
        <f t="shared" si="376"/>
        <v>359.8585950741745</v>
      </c>
      <c r="I863" s="7">
        <f t="shared" si="377"/>
        <v>250.66366188939745</v>
      </c>
      <c r="J863" s="7">
        <f t="shared" si="378"/>
        <v>1.6662478521723354</v>
      </c>
      <c r="K863" s="36">
        <v>25.992000000000001</v>
      </c>
      <c r="L863" s="7">
        <f t="shared" si="379"/>
        <v>23.808874996100318</v>
      </c>
      <c r="M863" s="36">
        <v>55.557000000000002</v>
      </c>
      <c r="N863" s="7">
        <f t="shared" si="380"/>
        <v>43.525463500253259</v>
      </c>
      <c r="O863" s="7">
        <f t="shared" si="371"/>
        <v>1.6662478521723354</v>
      </c>
      <c r="BA863"/>
      <c r="BB863" s="5"/>
      <c r="BE863" s="48"/>
      <c r="BI863" s="48"/>
      <c r="BM863" s="48"/>
      <c r="BQ863" s="48"/>
    </row>
    <row r="864" spans="1:69" x14ac:dyDescent="0.25">
      <c r="A864" s="36">
        <v>126.08240000000001</v>
      </c>
      <c r="B864" s="36">
        <v>193.10999999999999</v>
      </c>
      <c r="C864" s="36">
        <v>-6459.2</v>
      </c>
      <c r="D864" s="7">
        <f t="shared" si="372"/>
        <v>22.902890513618367</v>
      </c>
      <c r="E864" s="7">
        <f t="shared" si="373"/>
        <v>1329.8595077871896</v>
      </c>
      <c r="F864" s="7">
        <f t="shared" si="374"/>
        <v>6502.3951124271407</v>
      </c>
      <c r="G864" s="7">
        <f t="shared" si="375"/>
        <v>6502.3951124271407</v>
      </c>
      <c r="H864" s="7">
        <f t="shared" si="376"/>
        <v>283.91154856897776</v>
      </c>
      <c r="I864" s="7">
        <f t="shared" si="377"/>
        <v>254.10899653863538</v>
      </c>
      <c r="J864" s="7">
        <f t="shared" si="378"/>
        <v>1.3158769433930682</v>
      </c>
      <c r="K864" s="36">
        <v>25.588999999999999</v>
      </c>
      <c r="L864" s="7">
        <f t="shared" si="379"/>
        <v>23.587757761720656</v>
      </c>
      <c r="M864" s="36">
        <v>56.192999999999998</v>
      </c>
      <c r="N864" s="7">
        <f t="shared" si="380"/>
        <v>44.33478815329628</v>
      </c>
      <c r="O864" s="7">
        <f t="shared" si="371"/>
        <v>1.3158769433930682</v>
      </c>
      <c r="BA864"/>
      <c r="BB864" s="5"/>
      <c r="BE864" s="48"/>
      <c r="BI864" s="48"/>
      <c r="BM864" s="48"/>
      <c r="BQ864" s="48"/>
    </row>
    <row r="865" spans="1:69" x14ac:dyDescent="0.25">
      <c r="A865" s="36">
        <v>126.0874</v>
      </c>
      <c r="B865" s="36">
        <v>193.131</v>
      </c>
      <c r="C865" s="36">
        <v>-6458.9</v>
      </c>
      <c r="D865" s="7">
        <f t="shared" si="372"/>
        <v>22.906182818918079</v>
      </c>
      <c r="E865" s="7">
        <f t="shared" si="373"/>
        <v>1330.1331744704971</v>
      </c>
      <c r="F865" s="7">
        <f t="shared" si="374"/>
        <v>6502.4214457438338</v>
      </c>
      <c r="G865" s="7">
        <f t="shared" si="375"/>
        <v>6502.4214457438338</v>
      </c>
      <c r="H865" s="7">
        <f t="shared" si="376"/>
        <v>283.87189158263084</v>
      </c>
      <c r="I865" s="7">
        <f t="shared" si="377"/>
        <v>254.1100256260047</v>
      </c>
      <c r="J865" s="7">
        <f t="shared" si="378"/>
        <v>1.3157391906322895</v>
      </c>
      <c r="K865" s="36">
        <v>25.588999999999999</v>
      </c>
      <c r="L865" s="7">
        <f t="shared" si="379"/>
        <v>23.587678955799188</v>
      </c>
      <c r="M865" s="36">
        <v>56.194000000000003</v>
      </c>
      <c r="N865" s="7">
        <f t="shared" si="380"/>
        <v>44.335372731560582</v>
      </c>
      <c r="O865" s="7">
        <f t="shared" si="371"/>
        <v>1.3157391906322895</v>
      </c>
      <c r="BA865"/>
      <c r="BB865" s="5"/>
      <c r="BE865" s="48"/>
      <c r="BI865" s="48"/>
      <c r="BM865" s="48"/>
      <c r="BQ865" s="48"/>
    </row>
    <row r="866" spans="1:69" x14ac:dyDescent="0.25">
      <c r="A866" s="36">
        <v>126.0894</v>
      </c>
      <c r="B866" s="36">
        <v>193.14600000000002</v>
      </c>
      <c r="C866" s="36">
        <v>-6458.7</v>
      </c>
      <c r="D866" s="7">
        <f t="shared" si="372"/>
        <v>22.907913220891952</v>
      </c>
      <c r="E866" s="7">
        <f t="shared" si="373"/>
        <v>1330.3983180893897</v>
      </c>
      <c r="F866" s="7">
        <f t="shared" si="374"/>
        <v>6502.3563021249411</v>
      </c>
      <c r="G866" s="7">
        <f t="shared" si="375"/>
        <v>6502.3563021249411</v>
      </c>
      <c r="H866" s="7">
        <f t="shared" si="376"/>
        <v>283.84760494879168</v>
      </c>
      <c r="I866" s="7">
        <f t="shared" si="377"/>
        <v>254.10747985950766</v>
      </c>
      <c r="J866" s="7">
        <f t="shared" si="378"/>
        <v>1.3156238278789498</v>
      </c>
      <c r="K866" s="36">
        <v>25.588999999999999</v>
      </c>
      <c r="L866" s="7">
        <f t="shared" si="379"/>
        <v>23.587572973846136</v>
      </c>
      <c r="M866" s="36">
        <v>56.194000000000003</v>
      </c>
      <c r="N866" s="7">
        <f t="shared" si="380"/>
        <v>44.335397841228023</v>
      </c>
      <c r="O866" s="7">
        <f t="shared" si="371"/>
        <v>1.3156238278789498</v>
      </c>
      <c r="BA866"/>
      <c r="BB866" s="5"/>
      <c r="BE866" s="48"/>
      <c r="BI866" s="48"/>
      <c r="BM866" s="48"/>
      <c r="BQ866" s="48"/>
    </row>
    <row r="867" spans="1:69" x14ac:dyDescent="0.25">
      <c r="A867" s="36">
        <v>136.27699999999999</v>
      </c>
      <c r="B867" s="36">
        <v>246.18099999999998</v>
      </c>
      <c r="C867" s="36">
        <v>-5689.7</v>
      </c>
      <c r="D867" s="7">
        <f t="shared" si="372"/>
        <v>28.923595935081895</v>
      </c>
      <c r="E867" s="7">
        <f t="shared" si="373"/>
        <v>2118.3060195248327</v>
      </c>
      <c r="F867" s="7">
        <f t="shared" si="374"/>
        <v>6483.4486006894977</v>
      </c>
      <c r="G867" s="7">
        <f t="shared" si="375"/>
        <v>6483.4486006894977</v>
      </c>
      <c r="H867" s="7">
        <f t="shared" si="376"/>
        <v>224.1577643126185</v>
      </c>
      <c r="I867" s="7">
        <f t="shared" si="377"/>
        <v>257.7911968465009</v>
      </c>
      <c r="J867" s="7">
        <f t="shared" si="378"/>
        <v>1.0471612222165843</v>
      </c>
      <c r="K867" s="36">
        <v>25.15</v>
      </c>
      <c r="L867" s="7">
        <f t="shared" si="379"/>
        <v>23.325713778984635</v>
      </c>
      <c r="M867" s="36">
        <v>56.923000000000002</v>
      </c>
      <c r="N867" s="7">
        <f t="shared" si="380"/>
        <v>45.175020020128564</v>
      </c>
      <c r="O867" s="7">
        <f t="shared" si="371"/>
        <v>1.0471612222165843</v>
      </c>
      <c r="BA867"/>
      <c r="BB867" s="5"/>
      <c r="BE867" s="48"/>
      <c r="BI867" s="48"/>
      <c r="BM867" s="48"/>
      <c r="BQ867" s="48"/>
    </row>
    <row r="868" spans="1:69" x14ac:dyDescent="0.25">
      <c r="A868" s="36">
        <v>136.28200000000001</v>
      </c>
      <c r="B868" s="36">
        <v>246.20599999999999</v>
      </c>
      <c r="C868" s="36">
        <v>-5689.4</v>
      </c>
      <c r="D868" s="7">
        <f t="shared" si="372"/>
        <v>28.925479017598011</v>
      </c>
      <c r="E868" s="7">
        <f t="shared" si="373"/>
        <v>2118.6632848036238</v>
      </c>
      <c r="F868" s="7">
        <f t="shared" si="374"/>
        <v>6483.3913354107062</v>
      </c>
      <c r="G868" s="7">
        <f t="shared" si="375"/>
        <v>6483.3913354107062</v>
      </c>
      <c r="H868" s="7">
        <f t="shared" si="376"/>
        <v>224.14119162784709</v>
      </c>
      <c r="I868" s="7">
        <f t="shared" si="377"/>
        <v>257.78891989704601</v>
      </c>
      <c r="J868" s="7">
        <f t="shared" si="378"/>
        <v>1.0470456442858664</v>
      </c>
      <c r="K868" s="36">
        <v>25.15</v>
      </c>
      <c r="L868" s="7">
        <f t="shared" si="379"/>
        <v>23.32560215709945</v>
      </c>
      <c r="M868" s="36">
        <v>56.923000000000002</v>
      </c>
      <c r="N868" s="7">
        <f t="shared" si="380"/>
        <v>45.175448134906802</v>
      </c>
      <c r="O868" s="7">
        <f t="shared" si="371"/>
        <v>1.0470456442858664</v>
      </c>
      <c r="BA868"/>
      <c r="BB868" s="5"/>
      <c r="BE868" s="48"/>
      <c r="BI868" s="48"/>
      <c r="BM868" s="48"/>
      <c r="BQ868" s="48"/>
    </row>
    <row r="869" spans="1:69" x14ac:dyDescent="0.25">
      <c r="A869" s="36">
        <v>144.82040000000001</v>
      </c>
      <c r="B869" s="36">
        <v>292.41399999999999</v>
      </c>
      <c r="C869" s="36">
        <v>-5023.8</v>
      </c>
      <c r="D869" s="7">
        <f t="shared" si="372"/>
        <v>34.252912919767709</v>
      </c>
      <c r="E869" s="7">
        <f t="shared" si="373"/>
        <v>2803.0310885259019</v>
      </c>
      <c r="F869" s="7">
        <f t="shared" si="374"/>
        <v>6464.6235316884286</v>
      </c>
      <c r="G869" s="7">
        <f t="shared" si="375"/>
        <v>6464.6235316884286</v>
      </c>
      <c r="H869" s="7">
        <f t="shared" si="376"/>
        <v>188.73208088406483</v>
      </c>
      <c r="I869" s="7">
        <f t="shared" si="377"/>
        <v>260.56523706926356</v>
      </c>
      <c r="J869" s="7">
        <f t="shared" si="378"/>
        <v>0.8910833170411252</v>
      </c>
      <c r="K869" s="36">
        <v>24.81</v>
      </c>
      <c r="L869" s="7">
        <f t="shared" si="379"/>
        <v>23.10874308674574</v>
      </c>
      <c r="M869" s="36">
        <v>57.506</v>
      </c>
      <c r="N869" s="7">
        <f t="shared" si="380"/>
        <v>45.79273629369186</v>
      </c>
      <c r="O869" s="7">
        <f t="shared" si="371"/>
        <v>0.8910833170411252</v>
      </c>
      <c r="BA869"/>
      <c r="BB869" s="5"/>
      <c r="BE869" s="48"/>
      <c r="BI869" s="48"/>
      <c r="BM869" s="48"/>
      <c r="BQ869" s="48"/>
    </row>
    <row r="870" spans="1:69" x14ac:dyDescent="0.25">
      <c r="A870" s="36">
        <v>144.82140000000001</v>
      </c>
      <c r="B870" s="36">
        <v>292.42200000000003</v>
      </c>
      <c r="C870" s="36">
        <v>-5023.6000000000004</v>
      </c>
      <c r="D870" s="7">
        <f t="shared" si="372"/>
        <v>34.253840605540205</v>
      </c>
      <c r="E870" s="7">
        <f t="shared" si="373"/>
        <v>2803.1701655387619</v>
      </c>
      <c r="F870" s="7">
        <f t="shared" si="374"/>
        <v>6464.6844546755674</v>
      </c>
      <c r="G870" s="7">
        <f t="shared" si="375"/>
        <v>6464.6844546755674</v>
      </c>
      <c r="H870" s="7">
        <f t="shared" si="376"/>
        <v>188.72874808759317</v>
      </c>
      <c r="I870" s="7">
        <f t="shared" si="377"/>
        <v>260.56769265117163</v>
      </c>
      <c r="J870" s="7">
        <f t="shared" si="378"/>
        <v>0.89106733642192315</v>
      </c>
      <c r="K870" s="36">
        <v>24.81</v>
      </c>
      <c r="L870" s="7">
        <f t="shared" si="379"/>
        <v>23.108694604934229</v>
      </c>
      <c r="M870" s="36">
        <v>57.506</v>
      </c>
      <c r="N870" s="7">
        <f t="shared" si="380"/>
        <v>45.792739517072718</v>
      </c>
      <c r="O870" s="7">
        <f t="shared" si="371"/>
        <v>0.89106733642192315</v>
      </c>
      <c r="BA870"/>
      <c r="BB870" s="5"/>
      <c r="BE870" s="48"/>
      <c r="BI870" s="48"/>
      <c r="BM870" s="48"/>
      <c r="BQ870" s="48"/>
    </row>
    <row r="871" spans="1:69" x14ac:dyDescent="0.25">
      <c r="A871" s="36">
        <v>144.8254</v>
      </c>
      <c r="B871" s="36">
        <v>292.47699999999998</v>
      </c>
      <c r="C871" s="36">
        <v>-5022.5</v>
      </c>
      <c r="D871" s="7">
        <f t="shared" si="372"/>
        <v>34.259071629346494</v>
      </c>
      <c r="E871" s="7">
        <f t="shared" si="373"/>
        <v>2804.2579627311006</v>
      </c>
      <c r="F871" s="7">
        <f t="shared" si="374"/>
        <v>6464.6966574832295</v>
      </c>
      <c r="G871" s="7">
        <f t="shared" si="375"/>
        <v>6464.6966574832295</v>
      </c>
      <c r="H871" s="7">
        <f t="shared" si="376"/>
        <v>188.70028725312969</v>
      </c>
      <c r="I871" s="7">
        <f t="shared" si="377"/>
        <v>260.57868747161228</v>
      </c>
      <c r="J871" s="7">
        <f t="shared" si="378"/>
        <v>0.89093736420850977</v>
      </c>
      <c r="K871" s="36">
        <v>24.809000000000001</v>
      </c>
      <c r="L871" s="7">
        <f t="shared" si="379"/>
        <v>23.108286410875433</v>
      </c>
      <c r="M871" s="36">
        <v>57.505000000000003</v>
      </c>
      <c r="N871" s="7">
        <f t="shared" si="380"/>
        <v>45.792153168736924</v>
      </c>
      <c r="O871" s="7">
        <f t="shared" si="371"/>
        <v>0.89093736420850977</v>
      </c>
      <c r="BA871"/>
      <c r="BB871" s="5"/>
      <c r="BE871" s="48"/>
      <c r="BI871" s="48"/>
      <c r="BM871" s="48"/>
      <c r="BQ871" s="48"/>
    </row>
    <row r="872" spans="1:69" x14ac:dyDescent="0.25">
      <c r="A872" s="36">
        <v>151.57169999999999</v>
      </c>
      <c r="B872" s="36">
        <v>329.99</v>
      </c>
      <c r="C872" s="36">
        <v>-4486</v>
      </c>
      <c r="D872" s="7">
        <f t="shared" si="372"/>
        <v>38.653622160164907</v>
      </c>
      <c r="E872" s="7">
        <f t="shared" si="373"/>
        <v>3357.4983324874233</v>
      </c>
      <c r="F872" s="7">
        <f t="shared" si="374"/>
        <v>6447.9562877269072</v>
      </c>
      <c r="G872" s="7">
        <f t="shared" si="375"/>
        <v>6447.9562877269072</v>
      </c>
      <c r="H872" s="7">
        <f t="shared" si="376"/>
        <v>166.81376614613751</v>
      </c>
      <c r="I872" s="7">
        <f t="shared" si="377"/>
        <v>262.56031793008009</v>
      </c>
      <c r="J872" s="7">
        <f t="shared" si="378"/>
        <v>0.79566143801351585</v>
      </c>
      <c r="K872" s="36">
        <v>24.558</v>
      </c>
      <c r="L872" s="7">
        <f t="shared" si="379"/>
        <v>22.940060279587879</v>
      </c>
      <c r="M872" s="36">
        <v>57.948999999999998</v>
      </c>
      <c r="N872" s="7">
        <f t="shared" si="380"/>
        <v>46.235836667241294</v>
      </c>
      <c r="O872" s="7">
        <f t="shared" si="371"/>
        <v>0.79566143801351585</v>
      </c>
      <c r="BA872"/>
      <c r="BB872" s="5"/>
      <c r="BE872" s="48"/>
      <c r="BI872" s="48"/>
      <c r="BM872" s="48"/>
      <c r="BQ872" s="48"/>
    </row>
    <row r="873" spans="1:69" x14ac:dyDescent="0.25">
      <c r="A873" s="36">
        <v>151.5727</v>
      </c>
      <c r="B873" s="36">
        <v>329.99099999999999</v>
      </c>
      <c r="C873" s="36">
        <v>-4486.1000000000004</v>
      </c>
      <c r="D873" s="7">
        <f t="shared" si="372"/>
        <v>38.656457637147852</v>
      </c>
      <c r="E873" s="7">
        <f t="shared" si="373"/>
        <v>3357.475036630784</v>
      </c>
      <c r="F873" s="7">
        <f t="shared" si="374"/>
        <v>6447.8795835835463</v>
      </c>
      <c r="G873" s="7">
        <f t="shared" si="375"/>
        <v>6447.8795835835463</v>
      </c>
      <c r="H873" s="7">
        <f t="shared" si="376"/>
        <v>166.79954599324955</v>
      </c>
      <c r="I873" s="7">
        <f t="shared" si="377"/>
        <v>262.55719454285963</v>
      </c>
      <c r="J873" s="7">
        <f t="shared" si="378"/>
        <v>0.79564956178459301</v>
      </c>
      <c r="K873" s="36">
        <v>24.558</v>
      </c>
      <c r="L873" s="7">
        <f t="shared" si="379"/>
        <v>22.94007597970117</v>
      </c>
      <c r="M873" s="36">
        <v>57.95</v>
      </c>
      <c r="N873" s="7">
        <f t="shared" si="380"/>
        <v>46.236012865685957</v>
      </c>
      <c r="O873" s="7">
        <f t="shared" si="371"/>
        <v>0.79564956178459301</v>
      </c>
      <c r="BA873"/>
      <c r="BB873" s="5"/>
      <c r="BE873" s="48"/>
      <c r="BI873" s="48"/>
      <c r="BM873" s="48"/>
      <c r="BQ873" s="48"/>
    </row>
    <row r="874" spans="1:69" x14ac:dyDescent="0.25">
      <c r="A874" s="36">
        <v>157.81880000000001</v>
      </c>
      <c r="B874" s="36">
        <v>365.57100000000003</v>
      </c>
      <c r="C874" s="36">
        <v>-3979.5</v>
      </c>
      <c r="D874" s="7">
        <f t="shared" si="372"/>
        <v>42.887021579118112</v>
      </c>
      <c r="E874" s="7">
        <f t="shared" si="373"/>
        <v>3880.9370819435903</v>
      </c>
      <c r="F874" s="7">
        <f t="shared" si="374"/>
        <v>6431.0175382707403</v>
      </c>
      <c r="G874" s="7">
        <f t="shared" si="375"/>
        <v>6431.0175382707403</v>
      </c>
      <c r="H874" s="7">
        <f t="shared" si="376"/>
        <v>149.95253345832791</v>
      </c>
      <c r="I874" s="7">
        <f t="shared" si="377"/>
        <v>264.27029127884691</v>
      </c>
      <c r="J874" s="7">
        <f t="shared" si="378"/>
        <v>0.72289730662127716</v>
      </c>
      <c r="K874" s="36">
        <v>24.335000000000001</v>
      </c>
      <c r="L874" s="7">
        <f t="shared" si="379"/>
        <v>22.786219845741524</v>
      </c>
      <c r="M874" s="36">
        <v>58.345999999999997</v>
      </c>
      <c r="N874" s="7">
        <f t="shared" si="380"/>
        <v>46.614789662815497</v>
      </c>
      <c r="O874" s="7">
        <f t="shared" si="371"/>
        <v>0.72289730662127716</v>
      </c>
      <c r="BA874"/>
      <c r="BB874" s="5"/>
      <c r="BE874" s="48"/>
      <c r="BI874" s="48"/>
      <c r="BM874" s="48"/>
      <c r="BQ874" s="48"/>
    </row>
    <row r="875" spans="1:69" x14ac:dyDescent="0.25">
      <c r="A875" s="36">
        <v>157.82380000000001</v>
      </c>
      <c r="B875" s="36">
        <v>365.61</v>
      </c>
      <c r="C875" s="36">
        <v>-3978.9</v>
      </c>
      <c r="D875" s="7">
        <f t="shared" si="372"/>
        <v>42.891390615090721</v>
      </c>
      <c r="E875" s="7">
        <f t="shared" si="373"/>
        <v>3881.5926663999812</v>
      </c>
      <c r="F875" s="7">
        <f t="shared" si="374"/>
        <v>6430.9619538143488</v>
      </c>
      <c r="G875" s="7">
        <f t="shared" si="375"/>
        <v>6430.9619538143488</v>
      </c>
      <c r="H875" s="7">
        <f t="shared" si="376"/>
        <v>149.93596294244904</v>
      </c>
      <c r="I875" s="7">
        <f t="shared" si="377"/>
        <v>264.2680071425662</v>
      </c>
      <c r="J875" s="7">
        <f t="shared" si="378"/>
        <v>0.722813946945013</v>
      </c>
      <c r="K875" s="36">
        <v>24.335000000000001</v>
      </c>
      <c r="L875" s="7">
        <f t="shared" si="379"/>
        <v>22.786013273663649</v>
      </c>
      <c r="M875" s="36">
        <v>58.345999999999997</v>
      </c>
      <c r="N875" s="7">
        <f t="shared" si="380"/>
        <v>46.61484609467005</v>
      </c>
      <c r="O875" s="7">
        <f t="shared" si="371"/>
        <v>0.722813946945013</v>
      </c>
      <c r="BA875"/>
      <c r="BB875" s="5"/>
      <c r="BE875" s="48"/>
      <c r="BI875" s="48"/>
      <c r="BM875" s="48"/>
      <c r="BQ875" s="48"/>
    </row>
    <row r="876" spans="1:69" x14ac:dyDescent="0.25">
      <c r="A876" s="36">
        <v>168.4118</v>
      </c>
      <c r="B876" s="36">
        <v>427.649</v>
      </c>
      <c r="C876" s="36">
        <v>-3101.6</v>
      </c>
      <c r="D876" s="7">
        <f t="shared" si="372"/>
        <v>50.428659921126417</v>
      </c>
      <c r="E876" s="7">
        <f t="shared" si="373"/>
        <v>4790.5012507893198</v>
      </c>
      <c r="F876" s="7">
        <f t="shared" si="374"/>
        <v>6399.3533694250109</v>
      </c>
      <c r="G876" s="7">
        <f t="shared" si="375"/>
        <v>6399.3533694250109</v>
      </c>
      <c r="H876" s="7">
        <f t="shared" si="376"/>
        <v>126.89913591663948</v>
      </c>
      <c r="I876" s="7">
        <f t="shared" si="377"/>
        <v>266.8732378091251</v>
      </c>
      <c r="J876" s="7">
        <f t="shared" si="378"/>
        <v>0.62404737953116951</v>
      </c>
      <c r="K876" s="36">
        <v>23.978999999999999</v>
      </c>
      <c r="L876" s="7">
        <f t="shared" si="379"/>
        <v>22.530513879914313</v>
      </c>
      <c r="M876" s="36">
        <v>58.99</v>
      </c>
      <c r="N876" s="7">
        <f t="shared" si="380"/>
        <v>47.198126804155407</v>
      </c>
      <c r="O876" s="7">
        <f t="shared" si="371"/>
        <v>0.62404737953116951</v>
      </c>
      <c r="BA876"/>
      <c r="BB876" s="5"/>
      <c r="BE876" s="48"/>
      <c r="BI876" s="48"/>
      <c r="BM876" s="48"/>
      <c r="BQ876" s="48"/>
    </row>
    <row r="877" spans="1:69" x14ac:dyDescent="0.25">
      <c r="A877" s="36">
        <v>168.41480000000001</v>
      </c>
      <c r="B877" s="36">
        <v>427.65800000000002</v>
      </c>
      <c r="C877" s="36">
        <v>-3101.5</v>
      </c>
      <c r="D877" s="7">
        <f t="shared" si="372"/>
        <v>50.428254382974849</v>
      </c>
      <c r="E877" s="7">
        <f t="shared" si="373"/>
        <v>4790.5624304989051</v>
      </c>
      <c r="F877" s="7">
        <f t="shared" si="374"/>
        <v>6399.392189715425</v>
      </c>
      <c r="G877" s="7">
        <f t="shared" si="375"/>
        <v>6399.392189715425</v>
      </c>
      <c r="H877" s="7">
        <f t="shared" si="376"/>
        <v>126.90092623701709</v>
      </c>
      <c r="I877" s="7">
        <f t="shared" si="377"/>
        <v>266.87485673778826</v>
      </c>
      <c r="J877" s="7">
        <f t="shared" si="378"/>
        <v>0.62403803211395148</v>
      </c>
      <c r="K877" s="36">
        <v>23.978999999999999</v>
      </c>
      <c r="L877" s="7">
        <f t="shared" si="379"/>
        <v>22.530509337748914</v>
      </c>
      <c r="M877" s="36">
        <v>58.99</v>
      </c>
      <c r="N877" s="7">
        <f t="shared" si="380"/>
        <v>47.198469792863655</v>
      </c>
      <c r="O877" s="7">
        <f t="shared" si="371"/>
        <v>0.62403803211395148</v>
      </c>
      <c r="BA877"/>
      <c r="BB877" s="5"/>
      <c r="BE877" s="48"/>
      <c r="BI877" s="48"/>
      <c r="BM877" s="48"/>
      <c r="BQ877" s="48"/>
    </row>
    <row r="878" spans="1:69" x14ac:dyDescent="0.25">
      <c r="A878" s="36">
        <v>168.41480000000001</v>
      </c>
      <c r="B878" s="36">
        <v>427.65600000000006</v>
      </c>
      <c r="C878" s="36">
        <v>-3101.6</v>
      </c>
      <c r="D878" s="7">
        <f t="shared" si="372"/>
        <v>50.427838220987965</v>
      </c>
      <c r="E878" s="7">
        <f t="shared" si="373"/>
        <v>4790.5173694651612</v>
      </c>
      <c r="F878" s="7">
        <f t="shared" si="374"/>
        <v>6399.3372507491695</v>
      </c>
      <c r="G878" s="7">
        <f t="shared" si="375"/>
        <v>6399.3372507491695</v>
      </c>
      <c r="H878" s="7">
        <f t="shared" si="376"/>
        <v>126.90088404554646</v>
      </c>
      <c r="I878" s="7">
        <f t="shared" si="377"/>
        <v>266.87256560945701</v>
      </c>
      <c r="J878" s="7">
        <f t="shared" si="378"/>
        <v>0.62403559311562795</v>
      </c>
      <c r="K878" s="36">
        <v>23.978999999999999</v>
      </c>
      <c r="L878" s="7">
        <f t="shared" si="379"/>
        <v>22.530524402132961</v>
      </c>
      <c r="M878" s="36">
        <v>58.99</v>
      </c>
      <c r="N878" s="7">
        <f t="shared" si="380"/>
        <v>47.198511957814347</v>
      </c>
      <c r="O878" s="7">
        <f t="shared" si="371"/>
        <v>0.62403559311562795</v>
      </c>
      <c r="BA878"/>
      <c r="BB878" s="5"/>
      <c r="BE878" s="48"/>
      <c r="BI878" s="48"/>
      <c r="BM878" s="48"/>
      <c r="BQ878" s="48"/>
    </row>
    <row r="879" spans="1:69" x14ac:dyDescent="0.25">
      <c r="A879" s="36">
        <v>168.41679999999999</v>
      </c>
      <c r="B879" s="36">
        <v>427.66400000000004</v>
      </c>
      <c r="C879" s="36">
        <v>-3101.5</v>
      </c>
      <c r="D879" s="7">
        <f t="shared" si="372"/>
        <v>50.427984008318873</v>
      </c>
      <c r="E879" s="7">
        <f t="shared" si="373"/>
        <v>4790.6032163776035</v>
      </c>
      <c r="F879" s="7">
        <f t="shared" si="374"/>
        <v>6399.3514038367266</v>
      </c>
      <c r="G879" s="7">
        <f t="shared" si="375"/>
        <v>6399.3514038367266</v>
      </c>
      <c r="H879" s="7">
        <f t="shared" si="376"/>
        <v>126.90079783441382</v>
      </c>
      <c r="I879" s="7">
        <f t="shared" si="377"/>
        <v>266.87315583788842</v>
      </c>
      <c r="J879" s="7">
        <f t="shared" si="378"/>
        <v>0.62402529985663602</v>
      </c>
      <c r="K879" s="36">
        <v>23.978999999999999</v>
      </c>
      <c r="L879" s="7">
        <f t="shared" si="379"/>
        <v>22.530506309528526</v>
      </c>
      <c r="M879" s="36">
        <v>58.99</v>
      </c>
      <c r="N879" s="7">
        <f t="shared" si="380"/>
        <v>47.19869844769768</v>
      </c>
      <c r="O879" s="7">
        <f t="shared" si="371"/>
        <v>0.62402529985663602</v>
      </c>
      <c r="BA879"/>
      <c r="BB879" s="5"/>
      <c r="BE879" s="48"/>
      <c r="BI879" s="48"/>
      <c r="BM879" s="48"/>
      <c r="BQ879" s="48"/>
    </row>
    <row r="880" spans="1:69" x14ac:dyDescent="0.25">
      <c r="A880" s="36">
        <v>174.7227</v>
      </c>
      <c r="B880" s="36">
        <v>465.71499999999997</v>
      </c>
      <c r="C880" s="36">
        <v>-2566.1</v>
      </c>
      <c r="D880" s="7">
        <f t="shared" si="372"/>
        <v>55.148902043104457</v>
      </c>
      <c r="E880" s="7">
        <f t="shared" si="373"/>
        <v>5346.4144428452155</v>
      </c>
      <c r="F880" s="7">
        <f t="shared" si="374"/>
        <v>6378.9401773691152</v>
      </c>
      <c r="G880" s="7">
        <f t="shared" si="375"/>
        <v>6378.9401773691152</v>
      </c>
      <c r="H880" s="7">
        <f t="shared" si="376"/>
        <v>115.66758250931862</v>
      </c>
      <c r="I880" s="7">
        <f t="shared" si="377"/>
        <v>268.27067782694576</v>
      </c>
      <c r="J880" s="7">
        <f>ABS(O880)</f>
        <v>0.57604044925962394</v>
      </c>
      <c r="K880" s="36">
        <v>23.777999999999999</v>
      </c>
      <c r="L880" s="7">
        <f t="shared" si="379"/>
        <v>22.380899937888568</v>
      </c>
      <c r="M880" s="36">
        <v>59.354999999999997</v>
      </c>
      <c r="N880" s="7">
        <f t="shared" si="380"/>
        <v>47.513381375456106</v>
      </c>
      <c r="O880" s="7">
        <f t="shared" si="371"/>
        <v>0.57604044925962394</v>
      </c>
      <c r="BA880"/>
      <c r="BB880" s="5"/>
      <c r="BE880" s="48"/>
      <c r="BI880" s="48"/>
      <c r="BM880" s="48"/>
      <c r="BQ880" s="48"/>
    </row>
    <row r="881" spans="1:69" x14ac:dyDescent="0.25">
      <c r="A881" s="36">
        <v>174.72370000000001</v>
      </c>
      <c r="B881" s="36">
        <v>465.71499999999997</v>
      </c>
      <c r="C881" s="36">
        <v>-2566.1999999999998</v>
      </c>
      <c r="D881" s="7">
        <f t="shared" si="372"/>
        <v>55.148109090411353</v>
      </c>
      <c r="E881" s="7">
        <f t="shared" si="373"/>
        <v>5346.3669293787098</v>
      </c>
      <c r="F881" s="7">
        <f t="shared" si="374"/>
        <v>6378.8876908356206</v>
      </c>
      <c r="G881" s="7">
        <f t="shared" si="375"/>
        <v>6378.8876908356206</v>
      </c>
      <c r="H881" s="7">
        <f t="shared" si="376"/>
        <v>115.66829390973122</v>
      </c>
      <c r="I881" s="7">
        <f t="shared" si="377"/>
        <v>268.26847046999836</v>
      </c>
      <c r="J881" s="7">
        <f t="shared" si="378"/>
        <v>0.57603570954338679</v>
      </c>
      <c r="K881" s="36">
        <v>23.777999999999999</v>
      </c>
      <c r="L881" s="7">
        <f t="shared" si="379"/>
        <v>22.380919962197737</v>
      </c>
      <c r="M881" s="36">
        <v>59.354999999999997</v>
      </c>
      <c r="N881" s="7">
        <f t="shared" si="380"/>
        <v>47.513551638939077</v>
      </c>
      <c r="O881" s="7">
        <f t="shared" si="371"/>
        <v>0.57603570954338679</v>
      </c>
      <c r="BA881"/>
      <c r="BB881" s="5"/>
      <c r="BE881" s="48"/>
      <c r="BI881" s="48"/>
      <c r="BM881" s="48"/>
      <c r="BQ881" s="48"/>
    </row>
    <row r="882" spans="1:69" x14ac:dyDescent="0.25">
      <c r="A882" s="36">
        <v>174.72470000000001</v>
      </c>
      <c r="B882" s="36">
        <v>465.71499999999997</v>
      </c>
      <c r="C882" s="36">
        <v>-2566.1999999999998</v>
      </c>
      <c r="D882" s="7">
        <f t="shared" si="372"/>
        <v>55.147316141535974</v>
      </c>
      <c r="E882" s="7">
        <f t="shared" si="373"/>
        <v>5346.3194157419366</v>
      </c>
      <c r="F882" s="7">
        <f t="shared" si="374"/>
        <v>6378.9352044723937</v>
      </c>
      <c r="G882" s="7">
        <f t="shared" si="375"/>
        <v>6378.9352044723937</v>
      </c>
      <c r="H882" s="7">
        <f t="shared" si="376"/>
        <v>115.67081865055431</v>
      </c>
      <c r="I882" s="7">
        <f t="shared" si="377"/>
        <v>268.27046868838397</v>
      </c>
      <c r="J882" s="7">
        <f t="shared" si="378"/>
        <v>0.5760400001897813</v>
      </c>
      <c r="K882" s="36">
        <v>23.777999999999999</v>
      </c>
      <c r="L882" s="7">
        <f t="shared" si="379"/>
        <v>22.380939986554583</v>
      </c>
      <c r="M882" s="36">
        <v>59.354999999999997</v>
      </c>
      <c r="N882" s="7">
        <f t="shared" si="380"/>
        <v>47.513721901602274</v>
      </c>
      <c r="O882" s="7">
        <f t="shared" si="371"/>
        <v>0.5760400001897813</v>
      </c>
      <c r="BA882"/>
      <c r="BB882" s="5"/>
      <c r="BE882" s="48"/>
      <c r="BI882" s="48"/>
      <c r="BM882" s="48"/>
      <c r="BQ882" s="48"/>
    </row>
    <row r="883" spans="1:69" x14ac:dyDescent="0.25">
      <c r="A883" s="36">
        <v>183.12739999999999</v>
      </c>
      <c r="B883" s="36">
        <v>517.43399999999997</v>
      </c>
      <c r="C883" s="36">
        <v>-1843.9</v>
      </c>
      <c r="D883" s="7">
        <f t="shared" si="372"/>
        <v>61.681337781626624</v>
      </c>
      <c r="E883" s="7">
        <f t="shared" si="373"/>
        <v>6097.8578233404905</v>
      </c>
      <c r="F883" s="7">
        <f t="shared" si="374"/>
        <v>6349.696796873839</v>
      </c>
      <c r="G883" s="7">
        <f t="shared" si="375"/>
        <v>6349.696796873839</v>
      </c>
      <c r="H883" s="7">
        <f t="shared" si="376"/>
        <v>102.94356486485383</v>
      </c>
      <c r="I883" s="7">
        <f t="shared" si="377"/>
        <v>269.94714721851199</v>
      </c>
      <c r="J883" s="7">
        <f t="shared" si="378"/>
        <v>0.52170353555914761</v>
      </c>
      <c r="K883" s="36">
        <v>23.521999999999998</v>
      </c>
      <c r="L883" s="7">
        <f t="shared" si="379"/>
        <v>22.186314044849652</v>
      </c>
      <c r="M883" s="36">
        <v>59.825000000000003</v>
      </c>
      <c r="N883" s="7">
        <f t="shared" si="380"/>
        <v>47.904492398360475</v>
      </c>
      <c r="O883" s="7">
        <f t="shared" si="371"/>
        <v>0.52170353555914761</v>
      </c>
      <c r="BA883"/>
      <c r="BB883" s="5"/>
      <c r="BE883" s="48"/>
      <c r="BI883" s="48"/>
      <c r="BM883" s="48"/>
      <c r="BQ883" s="48"/>
    </row>
    <row r="884" spans="1:69" x14ac:dyDescent="0.25">
      <c r="A884" s="36">
        <v>183.13140000000001</v>
      </c>
      <c r="B884" s="36">
        <v>517.45100000000002</v>
      </c>
      <c r="C884" s="36">
        <v>-1843.7</v>
      </c>
      <c r="D884" s="7">
        <f t="shared" si="372"/>
        <v>61.681673066799107</v>
      </c>
      <c r="E884" s="7">
        <f t="shared" si="373"/>
        <v>6098.0433717276555</v>
      </c>
      <c r="F884" s="7">
        <f t="shared" si="374"/>
        <v>6349.7112484866748</v>
      </c>
      <c r="G884" s="7">
        <f t="shared" si="375"/>
        <v>6349.7112484866748</v>
      </c>
      <c r="H884" s="7">
        <f t="shared" si="376"/>
        <v>102.94323958447363</v>
      </c>
      <c r="I884" s="7">
        <f t="shared" si="377"/>
        <v>269.94776160558945</v>
      </c>
      <c r="J884" s="7">
        <f t="shared" si="378"/>
        <v>0.52168758318292829</v>
      </c>
      <c r="K884" s="36">
        <v>23.521999999999998</v>
      </c>
      <c r="L884" s="7">
        <f t="shared" si="379"/>
        <v>22.18627541795782</v>
      </c>
      <c r="M884" s="36">
        <v>59.825000000000003</v>
      </c>
      <c r="N884" s="7">
        <f t="shared" si="380"/>
        <v>47.904819237314108</v>
      </c>
      <c r="O884" s="7">
        <f t="shared" si="371"/>
        <v>0.52168758318292829</v>
      </c>
      <c r="BA884"/>
      <c r="BB884" s="5"/>
      <c r="BE884" s="48"/>
      <c r="BI884" s="48"/>
      <c r="BM884" s="48"/>
      <c r="BQ884" s="48"/>
    </row>
    <row r="885" spans="1:69" x14ac:dyDescent="0.25">
      <c r="A885" s="36">
        <v>193.13679999999999</v>
      </c>
      <c r="B885" s="36">
        <v>580.62700000000007</v>
      </c>
      <c r="C885" s="36">
        <v>-968.19</v>
      </c>
      <c r="D885" s="7">
        <f t="shared" si="372"/>
        <v>69.85423971991645</v>
      </c>
      <c r="E885" s="7">
        <f t="shared" si="373"/>
        <v>7011.018741167888</v>
      </c>
      <c r="F885" s="7">
        <f t="shared" si="374"/>
        <v>6312.2458790464425</v>
      </c>
      <c r="G885" s="7">
        <f t="shared" si="375"/>
        <v>6312.2458790464425</v>
      </c>
      <c r="H885" s="7">
        <f t="shared" si="376"/>
        <v>90.363103289874189</v>
      </c>
      <c r="I885" s="7">
        <f t="shared" si="377"/>
        <v>271.66971719588736</v>
      </c>
      <c r="J885" s="7">
        <f t="shared" si="378"/>
        <v>0.46789025862711747</v>
      </c>
      <c r="K885" s="36">
        <v>23.234999999999999</v>
      </c>
      <c r="L885" s="7">
        <f t="shared" si="379"/>
        <v>21.960576093332257</v>
      </c>
      <c r="M885" s="36">
        <v>60.360999999999997</v>
      </c>
      <c r="N885" s="7">
        <f t="shared" si="380"/>
        <v>48.330251394540454</v>
      </c>
      <c r="O885" s="7">
        <f t="shared" ref="O885:O916" si="381">I885/B885</f>
        <v>0.46789025862711747</v>
      </c>
      <c r="BA885"/>
      <c r="BB885" s="5"/>
      <c r="BE885" s="48"/>
      <c r="BI885" s="48"/>
      <c r="BM885" s="48"/>
      <c r="BQ885" s="48"/>
    </row>
    <row r="886" spans="1:69" x14ac:dyDescent="0.25">
      <c r="A886" s="36">
        <v>193.13679999999999</v>
      </c>
      <c r="B886" s="36">
        <v>580.63400000000001</v>
      </c>
      <c r="C886" s="36">
        <v>-968.03</v>
      </c>
      <c r="D886" s="7">
        <f t="shared" si="372"/>
        <v>69.849983986631528</v>
      </c>
      <c r="E886" s="7">
        <f t="shared" si="373"/>
        <v>7011.1724650486867</v>
      </c>
      <c r="F886" s="7">
        <f t="shared" si="374"/>
        <v>6312.2521551656437</v>
      </c>
      <c r="G886" s="7">
        <f t="shared" si="375"/>
        <v>6312.2521551656437</v>
      </c>
      <c r="H886" s="7">
        <f t="shared" si="376"/>
        <v>90.368698672482665</v>
      </c>
      <c r="I886" s="7">
        <f t="shared" si="377"/>
        <v>271.6699873107658</v>
      </c>
      <c r="J886" s="7">
        <f t="shared" si="378"/>
        <v>0.46788508304847082</v>
      </c>
      <c r="K886" s="36">
        <v>23.234999999999999</v>
      </c>
      <c r="L886" s="7">
        <f t="shared" si="379"/>
        <v>21.960532705464214</v>
      </c>
      <c r="M886" s="36">
        <v>60.36</v>
      </c>
      <c r="N886" s="7">
        <f t="shared" si="380"/>
        <v>48.330129390952102</v>
      </c>
      <c r="O886" s="7">
        <f t="shared" si="381"/>
        <v>0.46788508304847082</v>
      </c>
      <c r="BA886"/>
      <c r="BB886" s="5"/>
      <c r="BE886" s="48"/>
      <c r="BI886" s="48"/>
      <c r="BM886" s="48"/>
      <c r="BQ886" s="48"/>
    </row>
    <row r="887" spans="1:69" x14ac:dyDescent="0.25">
      <c r="A887" s="36">
        <v>193.13679999999999</v>
      </c>
      <c r="B887" s="36">
        <v>580.62900000000002</v>
      </c>
      <c r="C887" s="36">
        <v>-968.14</v>
      </c>
      <c r="D887" s="7">
        <f t="shared" si="372"/>
        <v>69.854682738313002</v>
      </c>
      <c r="E887" s="7">
        <f t="shared" si="373"/>
        <v>7011.0626623076823</v>
      </c>
      <c r="F887" s="7">
        <f t="shared" si="374"/>
        <v>6312.2519579066475</v>
      </c>
      <c r="G887" s="7">
        <f t="shared" si="375"/>
        <v>6312.2519579066475</v>
      </c>
      <c r="H887" s="7">
        <f t="shared" si="376"/>
        <v>90.362617228588235</v>
      </c>
      <c r="I887" s="7">
        <f t="shared" si="377"/>
        <v>271.66997882103067</v>
      </c>
      <c r="J887" s="7">
        <f t="shared" si="378"/>
        <v>0.46788909754943458</v>
      </c>
      <c r="K887" s="36">
        <v>23.234999999999999</v>
      </c>
      <c r="L887" s="7">
        <f t="shared" si="379"/>
        <v>21.960563696744156</v>
      </c>
      <c r="M887" s="36">
        <v>60.360999999999997</v>
      </c>
      <c r="N887" s="7">
        <f t="shared" si="380"/>
        <v>48.330216536252806</v>
      </c>
      <c r="O887" s="7">
        <f t="shared" si="381"/>
        <v>0.46788909754943458</v>
      </c>
      <c r="BA887"/>
      <c r="BB887" s="5"/>
      <c r="BE887" s="48"/>
      <c r="BI887" s="48"/>
      <c r="BM887" s="48"/>
      <c r="BQ887" s="48"/>
    </row>
    <row r="888" spans="1:69" x14ac:dyDescent="0.25">
      <c r="A888" s="36">
        <v>193.1378</v>
      </c>
      <c r="B888" s="36">
        <v>580.62900000000002</v>
      </c>
      <c r="C888" s="36">
        <v>-968.2</v>
      </c>
      <c r="D888" s="7">
        <f t="shared" si="372"/>
        <v>69.853799777947017</v>
      </c>
      <c r="E888" s="7">
        <f t="shared" si="373"/>
        <v>7011.0143320151119</v>
      </c>
      <c r="F888" s="7">
        <f t="shared" si="374"/>
        <v>6312.2402881992184</v>
      </c>
      <c r="G888" s="7">
        <f t="shared" si="375"/>
        <v>6312.2402881992184</v>
      </c>
      <c r="H888" s="7">
        <f t="shared" si="376"/>
        <v>90.363592363833092</v>
      </c>
      <c r="I888" s="7">
        <f t="shared" si="377"/>
        <v>271.6694765741002</v>
      </c>
      <c r="J888" s="7">
        <f t="shared" si="378"/>
        <v>0.46788823254453393</v>
      </c>
      <c r="K888" s="36">
        <v>23.234999999999999</v>
      </c>
      <c r="L888" s="7">
        <f t="shared" si="379"/>
        <v>21.96058112587847</v>
      </c>
      <c r="M888" s="36">
        <v>60.360999999999997</v>
      </c>
      <c r="N888" s="7">
        <f t="shared" si="380"/>
        <v>48.330368604703509</v>
      </c>
      <c r="O888" s="7">
        <f t="shared" si="381"/>
        <v>0.46788823254453393</v>
      </c>
      <c r="BA888"/>
      <c r="BB888" s="5"/>
      <c r="BE888" s="48"/>
      <c r="BI888" s="48"/>
      <c r="BM888" s="48"/>
      <c r="BQ888" s="48"/>
    </row>
    <row r="889" spans="1:69" x14ac:dyDescent="0.25">
      <c r="A889" s="36">
        <v>193.14580000000001</v>
      </c>
      <c r="B889" s="36">
        <v>580.67499999999995</v>
      </c>
      <c r="C889" s="36">
        <v>-967.62</v>
      </c>
      <c r="D889" s="7">
        <f t="shared" si="372"/>
        <v>69.856924605298929</v>
      </c>
      <c r="E889" s="7">
        <f t="shared" si="373"/>
        <v>7011.6378707880758</v>
      </c>
      <c r="F889" s="7">
        <f t="shared" si="374"/>
        <v>6312.1967494262544</v>
      </c>
      <c r="G889" s="7">
        <f t="shared" si="375"/>
        <v>6312.1967494262544</v>
      </c>
      <c r="H889" s="7">
        <f t="shared" si="376"/>
        <v>90.358926979551697</v>
      </c>
      <c r="I889" s="7">
        <f t="shared" si="377"/>
        <v>271.67929540441827</v>
      </c>
      <c r="J889" s="7">
        <f t="shared" si="378"/>
        <v>0.46786807664255958</v>
      </c>
      <c r="K889" s="36">
        <v>23.234000000000002</v>
      </c>
      <c r="L889" s="7">
        <f t="shared" si="379"/>
        <v>21.960435440572724</v>
      </c>
      <c r="M889" s="36">
        <v>60.360999999999997</v>
      </c>
      <c r="N889" s="7">
        <f t="shared" si="380"/>
        <v>48.330783401116967</v>
      </c>
      <c r="O889" s="7">
        <f t="shared" si="381"/>
        <v>0.46786807664255958</v>
      </c>
      <c r="BA889"/>
      <c r="BB889" s="5"/>
      <c r="BE889" s="48"/>
      <c r="BI889" s="48"/>
      <c r="BM889" s="48"/>
      <c r="BQ889" s="48"/>
    </row>
    <row r="890" spans="1:69" x14ac:dyDescent="0.25">
      <c r="A890" s="36">
        <v>205.8227</v>
      </c>
      <c r="B890" s="36">
        <v>663.21299999999997</v>
      </c>
      <c r="C890" s="36">
        <v>166.44</v>
      </c>
      <c r="D890" s="7">
        <f t="shared" si="372"/>
        <v>80.829094255121333</v>
      </c>
      <c r="E890" s="7">
        <f t="shared" si="373"/>
        <v>8196.8256452990117</v>
      </c>
      <c r="F890" s="7">
        <f t="shared" si="374"/>
        <v>6261.068974915318</v>
      </c>
      <c r="G890" s="7">
        <f t="shared" si="375"/>
        <v>6261.068974915318</v>
      </c>
      <c r="H890" s="7">
        <f t="shared" si="376"/>
        <v>77.460585604899521</v>
      </c>
      <c r="I890" s="7">
        <f t="shared" si="377"/>
        <v>273.50467302618023</v>
      </c>
      <c r="J890" s="7">
        <f t="shared" si="378"/>
        <v>0.41239341361852111</v>
      </c>
      <c r="K890" s="36">
        <v>22.891999999999999</v>
      </c>
      <c r="L890" s="7">
        <f t="shared" si="379"/>
        <v>21.683187493380515</v>
      </c>
      <c r="M890" s="36">
        <v>61.002000000000002</v>
      </c>
      <c r="N890" s="7">
        <f t="shared" si="380"/>
        <v>48.814553026782747</v>
      </c>
      <c r="O890" s="7">
        <f t="shared" si="381"/>
        <v>0.41239341361852111</v>
      </c>
      <c r="BA890"/>
      <c r="BB890" s="5"/>
      <c r="BE890" s="48"/>
      <c r="BI890" s="48"/>
      <c r="BM890" s="48"/>
      <c r="BQ890" s="48"/>
    </row>
    <row r="891" spans="1:69" x14ac:dyDescent="0.25">
      <c r="A891" s="36">
        <v>205.82470000000001</v>
      </c>
      <c r="B891" s="36">
        <v>663.22399999999993</v>
      </c>
      <c r="C891" s="36">
        <v>166.57</v>
      </c>
      <c r="D891" s="7">
        <f t="shared" si="372"/>
        <v>80.82972086947116</v>
      </c>
      <c r="E891" s="7">
        <f t="shared" si="373"/>
        <v>8196.9665309809498</v>
      </c>
      <c r="F891" s="7">
        <f t="shared" si="374"/>
        <v>6261.0580892333801</v>
      </c>
      <c r="G891" s="7">
        <f t="shared" si="375"/>
        <v>6261.0580892333801</v>
      </c>
      <c r="H891" s="7">
        <f t="shared" si="376"/>
        <v>77.459850434769223</v>
      </c>
      <c r="I891" s="7">
        <f t="shared" si="377"/>
        <v>273.50419750276865</v>
      </c>
      <c r="J891" s="7">
        <f t="shared" si="378"/>
        <v>0.41238585681876511</v>
      </c>
      <c r="K891" s="36">
        <v>22.891999999999999</v>
      </c>
      <c r="L891" s="7">
        <f t="shared" si="379"/>
        <v>21.683157170702675</v>
      </c>
      <c r="M891" s="36">
        <v>61.002000000000002</v>
      </c>
      <c r="N891" s="7">
        <f t="shared" si="380"/>
        <v>48.814660685756742</v>
      </c>
      <c r="O891" s="7">
        <f t="shared" si="381"/>
        <v>0.41238585681876511</v>
      </c>
      <c r="BA891"/>
      <c r="BB891" s="5"/>
      <c r="BE891" s="48"/>
      <c r="BI891" s="48"/>
      <c r="BM891" s="48"/>
      <c r="BQ891" s="48"/>
    </row>
    <row r="892" spans="1:69" x14ac:dyDescent="0.25">
      <c r="A892" s="36">
        <v>205.82769999999999</v>
      </c>
      <c r="B892" s="36">
        <v>663.23099999999999</v>
      </c>
      <c r="C892" s="36">
        <v>166.55</v>
      </c>
      <c r="D892" s="7">
        <f t="shared" si="372"/>
        <v>80.835128808705633</v>
      </c>
      <c r="E892" s="7">
        <f t="shared" si="373"/>
        <v>8196.9718686582673</v>
      </c>
      <c r="F892" s="7">
        <f t="shared" si="374"/>
        <v>6261.032751556063</v>
      </c>
      <c r="G892" s="7">
        <f t="shared" si="375"/>
        <v>6261.032751556063</v>
      </c>
      <c r="H892" s="7">
        <f t="shared" si="376"/>
        <v>77.454354855704437</v>
      </c>
      <c r="I892" s="7">
        <f t="shared" si="377"/>
        <v>273.50309066731012</v>
      </c>
      <c r="J892" s="7">
        <f t="shared" si="378"/>
        <v>0.41237983548312745</v>
      </c>
      <c r="K892" s="36">
        <v>22.891999999999999</v>
      </c>
      <c r="L892" s="7">
        <f t="shared" si="379"/>
        <v>21.683165464946583</v>
      </c>
      <c r="M892" s="36">
        <v>61.003</v>
      </c>
      <c r="N892" s="7">
        <f t="shared" si="380"/>
        <v>48.814973918305618</v>
      </c>
      <c r="O892" s="7">
        <f t="shared" si="381"/>
        <v>0.41237983548312745</v>
      </c>
      <c r="BA892"/>
      <c r="BB892" s="5"/>
      <c r="BE892" s="48"/>
      <c r="BI892" s="48"/>
      <c r="BM892" s="48"/>
      <c r="BQ892" s="48"/>
    </row>
    <row r="893" spans="1:69" x14ac:dyDescent="0.25">
      <c r="A893" s="36">
        <v>205.83170000000001</v>
      </c>
      <c r="B893" s="36">
        <v>663.27600000000007</v>
      </c>
      <c r="C893" s="36">
        <v>167.34</v>
      </c>
      <c r="D893" s="7">
        <f t="shared" si="372"/>
        <v>80.841622125899107</v>
      </c>
      <c r="E893" s="7">
        <f>Props(A893,B893,12,$B$7:$B$36)</f>
        <v>8197.7523472187386</v>
      </c>
      <c r="F893" s="7">
        <f>(C893-E893)+($B$47-A893*$B$46)</f>
        <v>6261.0422729955917</v>
      </c>
      <c r="G893" s="7">
        <f>ABS(F893)</f>
        <v>6261.0422729955917</v>
      </c>
      <c r="H893" s="7">
        <f>F893/D893</f>
        <v>77.448251387693901</v>
      </c>
      <c r="I893" s="7">
        <f t="shared" si="377"/>
        <v>273.50350659599826</v>
      </c>
      <c r="J893" s="7">
        <f>ABS(O893)</f>
        <v>0.41235248463082974</v>
      </c>
      <c r="K893" s="36">
        <v>22.891999999999999</v>
      </c>
      <c r="L893" s="7">
        <f>Props(A893,B893,1,$B$7:$B$36)</f>
        <v>21.682974625795833</v>
      </c>
      <c r="M893" s="36">
        <v>61.003</v>
      </c>
      <c r="N893" s="7">
        <f>Props(A893,B893,9,$B$7:$B$36)</f>
        <v>48.81482185184435</v>
      </c>
      <c r="O893" s="7">
        <f t="shared" si="381"/>
        <v>0.41235248463082974</v>
      </c>
      <c r="P893" s="2"/>
      <c r="Q893" s="10"/>
      <c r="R893" s="23"/>
      <c r="BA893"/>
      <c r="BB893" s="5"/>
      <c r="BE893" s="48"/>
      <c r="BI893" s="48"/>
      <c r="BM893" s="48"/>
      <c r="BQ893" s="48"/>
    </row>
    <row r="894" spans="1:69" x14ac:dyDescent="0.25">
      <c r="A894" s="36">
        <v>215.17869999999999</v>
      </c>
      <c r="B894" s="36">
        <v>725.86800000000005</v>
      </c>
      <c r="C894" s="36">
        <v>1020.3</v>
      </c>
      <c r="D894" s="7">
        <f t="shared" si="372"/>
        <v>89.382701802910105</v>
      </c>
      <c r="E894" s="7">
        <f t="shared" ref="E894:E924" si="382">Props(A894,B894,12,$B$7:$B$36)</f>
        <v>9090.8756856103028</v>
      </c>
      <c r="F894" s="7">
        <f t="shared" ref="F894:F924" si="383">(C894-E894)+($B$47-A894*$B$46)</f>
        <v>6220.8789346040276</v>
      </c>
      <c r="G894" s="7">
        <f t="shared" si="375"/>
        <v>6220.8789346040276</v>
      </c>
      <c r="H894" s="7">
        <f t="shared" ref="H894:H924" si="384">F894/D894</f>
        <v>69.598242267515445</v>
      </c>
      <c r="I894" s="7">
        <f t="shared" si="377"/>
        <v>274.60399640699336</v>
      </c>
      <c r="J894" s="7">
        <f t="shared" ref="J894:J924" si="385">ABS(O894)</f>
        <v>0.37831120314849714</v>
      </c>
      <c r="K894" s="36">
        <v>22.654</v>
      </c>
      <c r="L894" s="7">
        <f t="shared" ref="L894:L924" si="386">Props(A894,B894,1,$B$7:$B$36)</f>
        <v>21.484627393180823</v>
      </c>
      <c r="M894" s="36">
        <v>61.451000000000001</v>
      </c>
      <c r="N894" s="7">
        <f t="shared" ref="N894:N924" si="387">Props(A894,B894,9,$B$7:$B$36)</f>
        <v>49.137136345738021</v>
      </c>
      <c r="O894" s="7">
        <f t="shared" si="381"/>
        <v>0.37831120314849714</v>
      </c>
      <c r="P894" s="2"/>
      <c r="Q894" s="10"/>
      <c r="R894" s="23"/>
      <c r="BA894"/>
      <c r="BB894" s="5"/>
      <c r="BE894" s="48"/>
      <c r="BI894" s="48"/>
      <c r="BM894" s="48"/>
      <c r="BQ894" s="48"/>
    </row>
    <row r="895" spans="1:69" x14ac:dyDescent="0.25">
      <c r="A895" s="36">
        <v>215.1797</v>
      </c>
      <c r="B895" s="36">
        <v>725.89400000000001</v>
      </c>
      <c r="C895" s="36">
        <v>1020.9</v>
      </c>
      <c r="D895" s="7">
        <f t="shared" si="372"/>
        <v>89.387761868279782</v>
      </c>
      <c r="E895" s="7">
        <f t="shared" si="382"/>
        <v>9091.3851473139639</v>
      </c>
      <c r="F895" s="7">
        <f t="shared" si="383"/>
        <v>6220.9694729003659</v>
      </c>
      <c r="G895" s="7">
        <f t="shared" si="375"/>
        <v>6220.9694729003659</v>
      </c>
      <c r="H895" s="7">
        <f t="shared" si="384"/>
        <v>69.595315319198576</v>
      </c>
      <c r="I895" s="7">
        <f t="shared" si="377"/>
        <v>274.60799297697389</v>
      </c>
      <c r="J895" s="7">
        <f t="shared" si="385"/>
        <v>0.37830315855617197</v>
      </c>
      <c r="K895" s="36">
        <v>22.654</v>
      </c>
      <c r="L895" s="7">
        <f t="shared" si="386"/>
        <v>21.484504299881635</v>
      </c>
      <c r="M895" s="36">
        <v>61.451000000000001</v>
      </c>
      <c r="N895" s="7">
        <f t="shared" si="387"/>
        <v>49.13688032850628</v>
      </c>
      <c r="O895" s="7">
        <f t="shared" si="381"/>
        <v>0.37830315855617197</v>
      </c>
      <c r="P895" s="2"/>
      <c r="Q895" s="10"/>
      <c r="R895" s="23"/>
      <c r="BA895"/>
      <c r="BB895" s="5"/>
      <c r="BE895" s="48"/>
      <c r="BI895" s="48"/>
      <c r="BM895" s="48"/>
      <c r="BQ895" s="48"/>
    </row>
    <row r="896" spans="1:69" x14ac:dyDescent="0.25">
      <c r="A896" s="36">
        <v>215.1807</v>
      </c>
      <c r="B896" s="36">
        <v>725.88699999999994</v>
      </c>
      <c r="C896" s="36">
        <v>1020.7</v>
      </c>
      <c r="D896" s="7">
        <f t="shared" si="372"/>
        <v>89.385156608135787</v>
      </c>
      <c r="E896" s="7">
        <f t="shared" si="382"/>
        <v>9091.1856186006753</v>
      </c>
      <c r="F896" s="7">
        <f t="shared" si="383"/>
        <v>6220.9690016136547</v>
      </c>
      <c r="G896" s="7">
        <f t="shared" si="375"/>
        <v>6220.9690016136547</v>
      </c>
      <c r="H896" s="7">
        <f t="shared" si="384"/>
        <v>69.597338503151718</v>
      </c>
      <c r="I896" s="7">
        <f t="shared" si="377"/>
        <v>274.60797217328746</v>
      </c>
      <c r="J896" s="7">
        <f t="shared" si="385"/>
        <v>0.37830677801543144</v>
      </c>
      <c r="K896" s="36">
        <v>22.654</v>
      </c>
      <c r="L896" s="7">
        <f t="shared" si="386"/>
        <v>21.48455652346339</v>
      </c>
      <c r="M896" s="36">
        <v>61.451000000000001</v>
      </c>
      <c r="N896" s="7">
        <f t="shared" si="387"/>
        <v>49.137120483427864</v>
      </c>
      <c r="O896" s="7">
        <f t="shared" si="381"/>
        <v>0.37830677801543144</v>
      </c>
      <c r="P896" s="2"/>
      <c r="Q896" s="10"/>
      <c r="R896" s="23"/>
      <c r="BA896"/>
      <c r="BB896" s="5"/>
      <c r="BE896" s="48"/>
      <c r="BI896" s="48"/>
      <c r="BM896" s="48"/>
      <c r="BQ896" s="48"/>
    </row>
    <row r="897" spans="1:69" x14ac:dyDescent="0.25">
      <c r="A897" s="36">
        <v>218.38630000000001</v>
      </c>
      <c r="B897" s="36">
        <v>747.66800000000001</v>
      </c>
      <c r="C897" s="36">
        <v>1316</v>
      </c>
      <c r="D897" s="7">
        <f t="shared" si="372"/>
        <v>92.405631954847337</v>
      </c>
      <c r="E897" s="7">
        <f t="shared" si="382"/>
        <v>9400.7288679310186</v>
      </c>
      <c r="F897" s="7">
        <f t="shared" si="383"/>
        <v>6206.7257522833115</v>
      </c>
      <c r="G897" s="7">
        <f t="shared" si="375"/>
        <v>6206.7257522833115</v>
      </c>
      <c r="H897" s="7">
        <f t="shared" si="384"/>
        <v>67.168262593736031</v>
      </c>
      <c r="I897" s="7">
        <f t="shared" si="377"/>
        <v>274.93801781985877</v>
      </c>
      <c r="J897" s="7">
        <f t="shared" si="385"/>
        <v>0.3677274108559665</v>
      </c>
      <c r="K897" s="36">
        <v>22.574999999999999</v>
      </c>
      <c r="L897" s="7">
        <f t="shared" si="386"/>
        <v>21.417776241673373</v>
      </c>
      <c r="M897" s="36">
        <v>61.600999999999999</v>
      </c>
      <c r="N897" s="7">
        <f t="shared" si="387"/>
        <v>49.241859029795329</v>
      </c>
      <c r="O897" s="7">
        <f t="shared" si="381"/>
        <v>0.3677274108559665</v>
      </c>
      <c r="P897" s="2"/>
      <c r="Q897" s="10"/>
      <c r="R897" s="23"/>
      <c r="BA897"/>
      <c r="BB897" s="5"/>
      <c r="BE897" s="48"/>
      <c r="BI897" s="48"/>
      <c r="BM897" s="48"/>
      <c r="BQ897" s="48"/>
    </row>
    <row r="898" spans="1:69" x14ac:dyDescent="0.25">
      <c r="A898" s="36">
        <v>218.39230000000001</v>
      </c>
      <c r="B898" s="36">
        <v>747.72299999999996</v>
      </c>
      <c r="C898" s="36">
        <v>1316.9</v>
      </c>
      <c r="D898" s="7">
        <f t="shared" si="372"/>
        <v>92.412534797576114</v>
      </c>
      <c r="E898" s="7">
        <f t="shared" si="382"/>
        <v>9401.6113890768083</v>
      </c>
      <c r="F898" s="7">
        <f t="shared" si="383"/>
        <v>6206.7432311375214</v>
      </c>
      <c r="G898" s="7">
        <f t="shared" si="375"/>
        <v>6206.7432311375214</v>
      </c>
      <c r="H898" s="7">
        <f t="shared" si="384"/>
        <v>67.163434535509765</v>
      </c>
      <c r="I898" s="7">
        <f t="shared" si="377"/>
        <v>274.95097152199526</v>
      </c>
      <c r="J898" s="7">
        <f t="shared" si="385"/>
        <v>0.36771768625814005</v>
      </c>
      <c r="K898" s="36">
        <v>22.574000000000002</v>
      </c>
      <c r="L898" s="7">
        <f t="shared" si="386"/>
        <v>21.417578579848662</v>
      </c>
      <c r="M898" s="36">
        <v>61.600999999999999</v>
      </c>
      <c r="N898" s="7">
        <f t="shared" si="387"/>
        <v>49.241844888382744</v>
      </c>
      <c r="O898" s="7">
        <f t="shared" si="381"/>
        <v>0.36771768625814005</v>
      </c>
      <c r="P898" s="2"/>
      <c r="Q898" s="10"/>
      <c r="R898" s="23"/>
      <c r="BA898"/>
      <c r="BB898" s="5"/>
      <c r="BE898" s="48"/>
      <c r="BI898" s="48"/>
      <c r="BM898" s="48"/>
      <c r="BQ898" s="48"/>
    </row>
    <row r="899" spans="1:69" x14ac:dyDescent="0.25">
      <c r="A899" s="36">
        <v>226.17920000000001</v>
      </c>
      <c r="B899" s="36">
        <v>801.18399999999997</v>
      </c>
      <c r="C899" s="36">
        <v>2037.6</v>
      </c>
      <c r="D899" s="7">
        <f t="shared" si="372"/>
        <v>99.913138316815832</v>
      </c>
      <c r="E899" s="7">
        <f t="shared" si="382"/>
        <v>10157.931496657791</v>
      </c>
      <c r="F899" s="7">
        <f t="shared" si="383"/>
        <v>6171.1231235565392</v>
      </c>
      <c r="G899" s="7">
        <f t="shared" si="375"/>
        <v>6171.1231235565392</v>
      </c>
      <c r="H899" s="7">
        <f t="shared" si="384"/>
        <v>61.764881251036748</v>
      </c>
      <c r="I899" s="7">
        <f t="shared" si="377"/>
        <v>275.6442345701509</v>
      </c>
      <c r="J899" s="7">
        <f t="shared" si="385"/>
        <v>0.34404610497732219</v>
      </c>
      <c r="K899" s="36">
        <v>22.388000000000002</v>
      </c>
      <c r="L899" s="7">
        <f t="shared" si="386"/>
        <v>21.258455973119204</v>
      </c>
      <c r="M899" s="36">
        <v>61.957000000000001</v>
      </c>
      <c r="N899" s="7">
        <f t="shared" si="387"/>
        <v>49.486346202531927</v>
      </c>
      <c r="O899" s="7">
        <f t="shared" si="381"/>
        <v>0.34404610497732219</v>
      </c>
      <c r="P899" s="2"/>
      <c r="Q899" s="10"/>
      <c r="R899" s="23"/>
      <c r="BA899"/>
      <c r="BB899" s="5"/>
      <c r="BE899" s="48"/>
      <c r="BI899" s="48"/>
      <c r="BM899" s="48"/>
      <c r="BQ899" s="48"/>
    </row>
    <row r="900" spans="1:69" x14ac:dyDescent="0.25">
      <c r="A900" s="36">
        <v>226.17920000000001</v>
      </c>
      <c r="B900" s="36">
        <v>801.18100000000004</v>
      </c>
      <c r="C900" s="36">
        <v>2037.5</v>
      </c>
      <c r="D900" s="7">
        <f t="shared" si="372"/>
        <v>99.912426298088036</v>
      </c>
      <c r="E900" s="7">
        <f t="shared" si="382"/>
        <v>10157.86772126761</v>
      </c>
      <c r="F900" s="7">
        <f t="shared" si="383"/>
        <v>6171.0868989467199</v>
      </c>
      <c r="G900" s="7">
        <f t="shared" si="375"/>
        <v>6171.0868989467199</v>
      </c>
      <c r="H900" s="7">
        <f t="shared" si="384"/>
        <v>61.76495885041691</v>
      </c>
      <c r="I900" s="7">
        <f t="shared" si="377"/>
        <v>275.64261653326423</v>
      </c>
      <c r="J900" s="7">
        <f t="shared" si="385"/>
        <v>0.34404537368367977</v>
      </c>
      <c r="K900" s="36">
        <v>22.388000000000002</v>
      </c>
      <c r="L900" s="7">
        <f t="shared" si="386"/>
        <v>21.258470818552162</v>
      </c>
      <c r="M900" s="36">
        <v>61.957000000000001</v>
      </c>
      <c r="N900" s="7">
        <f t="shared" si="387"/>
        <v>49.48638837704938</v>
      </c>
      <c r="O900" s="7">
        <f t="shared" si="381"/>
        <v>0.34404537368367977</v>
      </c>
      <c r="P900" s="2"/>
      <c r="Q900" s="10"/>
      <c r="R900" s="23"/>
      <c r="BA900"/>
      <c r="BB900" s="5"/>
      <c r="BE900" s="48"/>
      <c r="BI900" s="48"/>
      <c r="BM900" s="48"/>
      <c r="BQ900" s="48"/>
    </row>
    <row r="901" spans="1:69" x14ac:dyDescent="0.25">
      <c r="A901" s="36">
        <v>226.17920000000001</v>
      </c>
      <c r="B901" s="36">
        <v>801.19100000000003</v>
      </c>
      <c r="C901" s="36">
        <v>2037.8</v>
      </c>
      <c r="D901" s="7">
        <f t="shared" si="372"/>
        <v>99.914799699808555</v>
      </c>
      <c r="E901" s="7">
        <f t="shared" si="382"/>
        <v>10158.08030572837</v>
      </c>
      <c r="F901" s="7">
        <f t="shared" si="383"/>
        <v>6171.1743144859602</v>
      </c>
      <c r="G901" s="7">
        <f t="shared" si="375"/>
        <v>6171.1743144859602</v>
      </c>
      <c r="H901" s="7">
        <f t="shared" si="384"/>
        <v>61.76436657058909</v>
      </c>
      <c r="I901" s="7">
        <f t="shared" si="377"/>
        <v>275.64652110442916</v>
      </c>
      <c r="J901" s="7">
        <f t="shared" si="385"/>
        <v>0.34404595296805524</v>
      </c>
      <c r="K901" s="36">
        <v>22.388000000000002</v>
      </c>
      <c r="L901" s="7">
        <f t="shared" si="386"/>
        <v>21.25842133400289</v>
      </c>
      <c r="M901" s="36">
        <v>61.957000000000001</v>
      </c>
      <c r="N901" s="7">
        <f t="shared" si="387"/>
        <v>49.486247795808758</v>
      </c>
      <c r="O901" s="7">
        <f t="shared" si="381"/>
        <v>0.34404595296805524</v>
      </c>
      <c r="P901" s="2"/>
      <c r="Q901" s="10"/>
      <c r="R901" s="23"/>
      <c r="BA901"/>
      <c r="BB901" s="5"/>
      <c r="BE901" s="48"/>
      <c r="BI901" s="48"/>
      <c r="BM901" s="48"/>
      <c r="BQ901" s="48"/>
    </row>
    <row r="902" spans="1:69" x14ac:dyDescent="0.25">
      <c r="A902" s="36">
        <v>226.17920000000001</v>
      </c>
      <c r="B902" s="36">
        <v>801.19299999999998</v>
      </c>
      <c r="C902" s="36">
        <v>2037.8</v>
      </c>
      <c r="D902" s="7">
        <f t="shared" si="372"/>
        <v>99.915274382196685</v>
      </c>
      <c r="E902" s="7">
        <f t="shared" si="382"/>
        <v>10158.122822561143</v>
      </c>
      <c r="F902" s="7">
        <f t="shared" si="383"/>
        <v>6171.1317976531873</v>
      </c>
      <c r="G902" s="7">
        <f t="shared" si="375"/>
        <v>6171.1317976531873</v>
      </c>
      <c r="H902" s="7">
        <f t="shared" si="384"/>
        <v>61.763647608546073</v>
      </c>
      <c r="I902" s="7">
        <f t="shared" si="377"/>
        <v>275.64462201416774</v>
      </c>
      <c r="J902" s="7">
        <f t="shared" si="385"/>
        <v>0.34404272380583423</v>
      </c>
      <c r="K902" s="36">
        <v>22.388000000000002</v>
      </c>
      <c r="L902" s="7">
        <f t="shared" si="386"/>
        <v>21.258411437170942</v>
      </c>
      <c r="M902" s="36">
        <v>61.957000000000001</v>
      </c>
      <c r="N902" s="7">
        <f t="shared" si="387"/>
        <v>49.486219679726624</v>
      </c>
      <c r="O902" s="7">
        <f t="shared" si="381"/>
        <v>0.34404272380583423</v>
      </c>
      <c r="P902" s="2"/>
      <c r="Q902" s="10"/>
      <c r="R902" s="23"/>
      <c r="BA902"/>
      <c r="BB902" s="5"/>
      <c r="BE902" s="48"/>
      <c r="BI902" s="48"/>
      <c r="BM902" s="48"/>
      <c r="BQ902" s="48"/>
    </row>
    <row r="903" spans="1:69" x14ac:dyDescent="0.25">
      <c r="A903" s="36">
        <v>226.18119999999999</v>
      </c>
      <c r="B903" s="36">
        <v>801.20399999999995</v>
      </c>
      <c r="C903" s="36">
        <v>2037.9</v>
      </c>
      <c r="D903" s="7">
        <f t="shared" si="372"/>
        <v>99.915838209049141</v>
      </c>
      <c r="E903" s="7">
        <f t="shared" si="382"/>
        <v>10158.25769240201</v>
      </c>
      <c r="F903" s="7">
        <f t="shared" si="383"/>
        <v>6171.0969278123193</v>
      </c>
      <c r="G903" s="7">
        <f t="shared" si="375"/>
        <v>6171.0969278123193</v>
      </c>
      <c r="H903" s="7">
        <f t="shared" si="384"/>
        <v>61.762950083057177</v>
      </c>
      <c r="I903" s="7">
        <f t="shared" si="377"/>
        <v>275.64306449045557</v>
      </c>
      <c r="J903" s="7">
        <f t="shared" si="385"/>
        <v>0.34403605634826534</v>
      </c>
      <c r="K903" s="36">
        <v>22.388000000000002</v>
      </c>
      <c r="L903" s="7">
        <f t="shared" si="386"/>
        <v>21.258385120834379</v>
      </c>
      <c r="M903" s="36">
        <v>61.957000000000001</v>
      </c>
      <c r="N903" s="7">
        <f t="shared" si="387"/>
        <v>49.486320524136076</v>
      </c>
      <c r="O903" s="7">
        <f t="shared" si="381"/>
        <v>0.34403605634826534</v>
      </c>
      <c r="P903" s="2"/>
      <c r="Q903" s="10"/>
      <c r="R903" s="23"/>
      <c r="BA903"/>
      <c r="BB903" s="5"/>
      <c r="BE903" s="48"/>
      <c r="BI903" s="48"/>
      <c r="BM903" s="48"/>
      <c r="BQ903" s="48"/>
    </row>
    <row r="904" spans="1:69" x14ac:dyDescent="0.25">
      <c r="A904" s="36">
        <v>229.68369999999999</v>
      </c>
      <c r="B904" s="36">
        <v>825.65499999999997</v>
      </c>
      <c r="C904" s="36">
        <v>2367.1</v>
      </c>
      <c r="D904" s="7">
        <f t="shared" si="372"/>
        <v>103.39033574479274</v>
      </c>
      <c r="E904" s="7">
        <f t="shared" si="382"/>
        <v>10503.66874063109</v>
      </c>
      <c r="F904" s="7">
        <f t="shared" si="383"/>
        <v>6154.8858795832402</v>
      </c>
      <c r="G904" s="7">
        <f t="shared" si="375"/>
        <v>6154.8858795832402</v>
      </c>
      <c r="H904" s="7">
        <f t="shared" si="384"/>
        <v>59.530572516718337</v>
      </c>
      <c r="I904" s="7">
        <f t="shared" si="377"/>
        <v>275.9296099517278</v>
      </c>
      <c r="J904" s="7">
        <f t="shared" si="385"/>
        <v>0.33419480285558473</v>
      </c>
      <c r="K904" s="36">
        <v>22.306000000000001</v>
      </c>
      <c r="L904" s="7">
        <f t="shared" si="386"/>
        <v>21.187448977610888</v>
      </c>
      <c r="M904" s="36">
        <v>62.112000000000002</v>
      </c>
      <c r="N904" s="7">
        <f t="shared" si="387"/>
        <v>49.589809288538383</v>
      </c>
      <c r="O904" s="7">
        <f t="shared" si="381"/>
        <v>0.33419480285558473</v>
      </c>
      <c r="P904" s="2"/>
      <c r="Q904" s="10"/>
      <c r="R904" s="23"/>
      <c r="BA904"/>
      <c r="BB904" s="5"/>
      <c r="BE904" s="48"/>
      <c r="BI904" s="48"/>
      <c r="BM904" s="48"/>
      <c r="BQ904" s="48"/>
    </row>
    <row r="905" spans="1:69" x14ac:dyDescent="0.25">
      <c r="A905" s="36">
        <v>229.6857</v>
      </c>
      <c r="B905" s="36">
        <v>825.67499999999995</v>
      </c>
      <c r="C905" s="36">
        <v>2367.4</v>
      </c>
      <c r="D905" s="7">
        <f t="shared" si="372"/>
        <v>103.39303972615788</v>
      </c>
      <c r="E905" s="7">
        <f t="shared" si="382"/>
        <v>10503.993309323498</v>
      </c>
      <c r="F905" s="7">
        <f t="shared" si="383"/>
        <v>6154.8613108908321</v>
      </c>
      <c r="G905" s="7">
        <f t="shared" si="375"/>
        <v>6154.8613108908321</v>
      </c>
      <c r="H905" s="7">
        <f t="shared" si="384"/>
        <v>59.528778022121401</v>
      </c>
      <c r="I905" s="7">
        <f t="shared" si="377"/>
        <v>275.92850851299346</v>
      </c>
      <c r="J905" s="7">
        <f t="shared" si="385"/>
        <v>0.33418537380082169</v>
      </c>
      <c r="K905" s="36">
        <v>22.306000000000001</v>
      </c>
      <c r="L905" s="7">
        <f t="shared" si="386"/>
        <v>21.187379704004133</v>
      </c>
      <c r="M905" s="36">
        <v>62.112000000000002</v>
      </c>
      <c r="N905" s="7">
        <f t="shared" si="387"/>
        <v>49.589785124118464</v>
      </c>
      <c r="O905" s="7">
        <f t="shared" si="381"/>
        <v>0.33418537380082169</v>
      </c>
      <c r="P905" s="2"/>
      <c r="Q905" s="10"/>
      <c r="R905" s="23"/>
      <c r="BA905"/>
      <c r="BB905" s="5"/>
      <c r="BE905" s="48"/>
      <c r="BI905" s="48"/>
      <c r="BM905" s="48"/>
      <c r="BQ905" s="48"/>
    </row>
    <row r="906" spans="1:69" x14ac:dyDescent="0.25">
      <c r="A906" s="36">
        <v>229.68870000000001</v>
      </c>
      <c r="B906" s="36">
        <v>825.69699999999989</v>
      </c>
      <c r="C906" s="36">
        <v>2367.6999999999998</v>
      </c>
      <c r="D906" s="7">
        <f t="shared" si="372"/>
        <v>103.39518433453379</v>
      </c>
      <c r="E906" s="7">
        <f t="shared" si="382"/>
        <v>10504.310661493713</v>
      </c>
      <c r="F906" s="7">
        <f t="shared" si="383"/>
        <v>6154.8439587206167</v>
      </c>
      <c r="G906" s="7">
        <f t="shared" si="375"/>
        <v>6154.8439587206167</v>
      </c>
      <c r="H906" s="7">
        <f t="shared" si="384"/>
        <v>59.527375460801906</v>
      </c>
      <c r="I906" s="7">
        <f t="shared" si="377"/>
        <v>275.92773059807303</v>
      </c>
      <c r="J906" s="7">
        <f t="shared" si="385"/>
        <v>0.33417552758224028</v>
      </c>
      <c r="K906" s="36">
        <v>22.306000000000001</v>
      </c>
      <c r="L906" s="7">
        <f t="shared" si="386"/>
        <v>21.187314520361248</v>
      </c>
      <c r="M906" s="36">
        <v>62.112000000000002</v>
      </c>
      <c r="N906" s="7">
        <f t="shared" si="387"/>
        <v>49.589859037683084</v>
      </c>
      <c r="O906" s="7">
        <f t="shared" si="381"/>
        <v>0.33417552758224028</v>
      </c>
      <c r="P906" s="2"/>
      <c r="Q906" s="10"/>
      <c r="R906" s="23"/>
      <c r="BA906"/>
      <c r="BB906" s="5"/>
      <c r="BE906" s="48"/>
      <c r="BI906" s="48"/>
      <c r="BM906" s="48"/>
      <c r="BQ906" s="48"/>
    </row>
    <row r="907" spans="1:69" x14ac:dyDescent="0.25">
      <c r="A907" s="36">
        <v>231.80330000000001</v>
      </c>
      <c r="B907" s="36">
        <v>840.51100000000008</v>
      </c>
      <c r="C907" s="36">
        <v>2566.3000000000002</v>
      </c>
      <c r="D907" s="7">
        <f t="shared" si="372"/>
        <v>105.51437924247776</v>
      </c>
      <c r="E907" s="7">
        <f t="shared" si="382"/>
        <v>10712.937662644275</v>
      </c>
      <c r="F907" s="7">
        <f t="shared" si="383"/>
        <v>6144.8169575700549</v>
      </c>
      <c r="G907" s="7">
        <f t="shared" si="375"/>
        <v>6144.8169575700549</v>
      </c>
      <c r="H907" s="7">
        <f t="shared" si="384"/>
        <v>58.236773051082757</v>
      </c>
      <c r="I907" s="7">
        <f t="shared" si="377"/>
        <v>276.0722867090509</v>
      </c>
      <c r="J907" s="7">
        <f t="shared" si="385"/>
        <v>0.32845767242671525</v>
      </c>
      <c r="K907" s="36">
        <v>22.257999999999999</v>
      </c>
      <c r="L907" s="7">
        <f t="shared" si="386"/>
        <v>21.145013223751189</v>
      </c>
      <c r="M907" s="36">
        <v>62.204999999999998</v>
      </c>
      <c r="N907" s="7">
        <f t="shared" si="387"/>
        <v>49.651429083965112</v>
      </c>
      <c r="O907" s="7">
        <f t="shared" si="381"/>
        <v>0.32845767242671525</v>
      </c>
      <c r="P907" s="2"/>
      <c r="Q907" s="10"/>
      <c r="R907" s="23"/>
      <c r="BA907"/>
      <c r="BB907" s="5"/>
      <c r="BE907" s="48"/>
      <c r="BI907" s="48"/>
      <c r="BM907" s="48"/>
      <c r="BQ907" s="48"/>
    </row>
    <row r="908" spans="1:69" x14ac:dyDescent="0.25">
      <c r="A908" s="36">
        <v>231.80930000000001</v>
      </c>
      <c r="B908" s="36">
        <v>840.53199999999993</v>
      </c>
      <c r="C908" s="36">
        <v>2566.4</v>
      </c>
      <c r="D908" s="7">
        <f t="shared" si="372"/>
        <v>105.52154916953397</v>
      </c>
      <c r="E908" s="7">
        <f t="shared" si="382"/>
        <v>10713.083797769175</v>
      </c>
      <c r="F908" s="7">
        <f t="shared" si="383"/>
        <v>6144.7708224451544</v>
      </c>
      <c r="G908" s="7">
        <f t="shared" si="375"/>
        <v>6144.7708224451544</v>
      </c>
      <c r="H908" s="7">
        <f t="shared" si="384"/>
        <v>58.232378796607584</v>
      </c>
      <c r="I908" s="7">
        <f t="shared" si="377"/>
        <v>276.08261771331058</v>
      </c>
      <c r="J908" s="7">
        <f t="shared" si="385"/>
        <v>0.32846175721246856</v>
      </c>
      <c r="K908" s="36">
        <v>22.257000000000001</v>
      </c>
      <c r="L908" s="7">
        <f t="shared" si="386"/>
        <v>21.144994501347579</v>
      </c>
      <c r="M908" s="36">
        <v>62.206000000000003</v>
      </c>
      <c r="N908" s="7">
        <f t="shared" si="387"/>
        <v>49.651889650970681</v>
      </c>
      <c r="O908" s="7">
        <f t="shared" si="381"/>
        <v>0.32846175721246856</v>
      </c>
      <c r="P908" s="2"/>
      <c r="Q908" s="10"/>
      <c r="R908" s="23"/>
      <c r="BA908"/>
      <c r="BB908" s="5"/>
      <c r="BE908" s="48"/>
      <c r="BI908" s="48"/>
      <c r="BM908" s="48"/>
      <c r="BQ908" s="48"/>
    </row>
    <row r="909" spans="1:69" x14ac:dyDescent="0.25">
      <c r="A909" s="36">
        <v>240.30789999999999</v>
      </c>
      <c r="B909" s="36">
        <v>900.67000000000007</v>
      </c>
      <c r="C909" s="36">
        <v>3368.9</v>
      </c>
      <c r="D909" s="7">
        <f t="shared" si="372"/>
        <v>114.2335690538829</v>
      </c>
      <c r="E909" s="7">
        <f t="shared" si="382"/>
        <v>11556.645770777526</v>
      </c>
      <c r="F909" s="7">
        <f t="shared" si="383"/>
        <v>6103.7088494368036</v>
      </c>
      <c r="G909" s="7">
        <f t="shared" si="375"/>
        <v>6103.7088494368036</v>
      </c>
      <c r="H909" s="7">
        <f t="shared" si="384"/>
        <v>53.431831816072744</v>
      </c>
      <c r="I909" s="7">
        <f t="shared" si="377"/>
        <v>276.59894183336218</v>
      </c>
      <c r="J909" s="7">
        <f t="shared" si="385"/>
        <v>0.30710353607132707</v>
      </c>
      <c r="K909" s="36">
        <v>22.067</v>
      </c>
      <c r="L909" s="7">
        <f t="shared" si="386"/>
        <v>20.977822544739944</v>
      </c>
      <c r="M909" s="36">
        <v>62.573</v>
      </c>
      <c r="N909" s="7">
        <f t="shared" si="387"/>
        <v>49.889846197263182</v>
      </c>
      <c r="O909" s="7">
        <f t="shared" si="381"/>
        <v>0.30710353607132707</v>
      </c>
      <c r="P909" s="2"/>
      <c r="Q909" s="10"/>
      <c r="R909" s="23"/>
      <c r="BA909"/>
      <c r="BB909" s="5"/>
      <c r="BE909" s="48"/>
      <c r="BI909" s="48"/>
      <c r="BM909" s="48"/>
      <c r="BQ909" s="48"/>
    </row>
    <row r="910" spans="1:69" x14ac:dyDescent="0.25">
      <c r="A910" s="36">
        <v>240.30889999999999</v>
      </c>
      <c r="B910" s="36">
        <v>900.67900000000009</v>
      </c>
      <c r="C910" s="36">
        <v>3369.1</v>
      </c>
      <c r="D910" s="7">
        <f t="shared" si="372"/>
        <v>114.23468421802183</v>
      </c>
      <c r="E910" s="7">
        <f t="shared" si="382"/>
        <v>11556.784681207282</v>
      </c>
      <c r="F910" s="7">
        <f t="shared" si="383"/>
        <v>6103.7699390070484</v>
      </c>
      <c r="G910" s="7">
        <f t="shared" si="375"/>
        <v>6103.7699390070484</v>
      </c>
      <c r="H910" s="7">
        <f t="shared" si="384"/>
        <v>53.43184498464354</v>
      </c>
      <c r="I910" s="7">
        <f t="shared" si="377"/>
        <v>276.60171020107168</v>
      </c>
      <c r="J910" s="7">
        <f t="shared" si="385"/>
        <v>0.30710354099637238</v>
      </c>
      <c r="K910" s="36">
        <v>22.067</v>
      </c>
      <c r="L910" s="7">
        <f t="shared" si="386"/>
        <v>20.977794658159045</v>
      </c>
      <c r="M910" s="36">
        <v>62.573</v>
      </c>
      <c r="N910" s="7">
        <f t="shared" si="387"/>
        <v>49.889849120425751</v>
      </c>
      <c r="O910" s="7">
        <f t="shared" si="381"/>
        <v>0.30710354099637238</v>
      </c>
      <c r="P910" s="2"/>
      <c r="Q910" s="10"/>
      <c r="R910" s="23"/>
      <c r="BA910"/>
      <c r="BB910" s="5"/>
      <c r="BE910" s="48"/>
      <c r="BI910" s="48"/>
      <c r="BM910" s="48"/>
      <c r="BQ910" s="48"/>
    </row>
    <row r="911" spans="1:69" x14ac:dyDescent="0.25">
      <c r="A911" s="36">
        <v>240.3109</v>
      </c>
      <c r="B911" s="36">
        <v>900.69200000000001</v>
      </c>
      <c r="C911" s="36">
        <v>3369.2</v>
      </c>
      <c r="D911" s="7">
        <f t="shared" si="372"/>
        <v>114.23569656016252</v>
      </c>
      <c r="E911" s="7">
        <f t="shared" si="382"/>
        <v>11556.957612553917</v>
      </c>
      <c r="F911" s="7">
        <f t="shared" si="383"/>
        <v>6103.697007660413</v>
      </c>
      <c r="G911" s="7">
        <f t="shared" si="375"/>
        <v>6103.697007660413</v>
      </c>
      <c r="H911" s="7">
        <f t="shared" si="384"/>
        <v>53.430733049768598</v>
      </c>
      <c r="I911" s="7">
        <f t="shared" si="377"/>
        <v>276.59840520507606</v>
      </c>
      <c r="J911" s="7">
        <f t="shared" si="385"/>
        <v>0.30709543906804554</v>
      </c>
      <c r="K911" s="36">
        <v>22.067</v>
      </c>
      <c r="L911" s="7">
        <f t="shared" si="386"/>
        <v>20.977761580012498</v>
      </c>
      <c r="M911" s="36">
        <v>62.573</v>
      </c>
      <c r="N911" s="7">
        <f t="shared" si="387"/>
        <v>49.889919785897277</v>
      </c>
      <c r="O911" s="7">
        <f t="shared" si="381"/>
        <v>0.30709543906804554</v>
      </c>
      <c r="P911" s="2"/>
      <c r="Q911" s="10"/>
      <c r="R911" s="23"/>
      <c r="BA911"/>
      <c r="BB911" s="5"/>
      <c r="BE911" s="48"/>
      <c r="BI911" s="48"/>
      <c r="BM911" s="48"/>
      <c r="BQ911" s="48"/>
    </row>
    <row r="912" spans="1:69" x14ac:dyDescent="0.25">
      <c r="A912" s="36">
        <v>240.31190000000001</v>
      </c>
      <c r="B912" s="36">
        <v>900.69500000000005</v>
      </c>
      <c r="C912" s="36">
        <v>3369.2</v>
      </c>
      <c r="D912" s="7">
        <f t="shared" si="372"/>
        <v>114.23535014463567</v>
      </c>
      <c r="E912" s="7">
        <f t="shared" si="382"/>
        <v>11556.970655877542</v>
      </c>
      <c r="F912" s="7">
        <f t="shared" si="383"/>
        <v>6103.6839643367884</v>
      </c>
      <c r="G912" s="7">
        <f t="shared" si="375"/>
        <v>6103.6839643367884</v>
      </c>
      <c r="H912" s="7">
        <f t="shared" si="384"/>
        <v>53.43078089758373</v>
      </c>
      <c r="I912" s="7">
        <f t="shared" si="377"/>
        <v>276.59781412683139</v>
      </c>
      <c r="J912" s="7">
        <f t="shared" si="385"/>
        <v>0.30709375995962163</v>
      </c>
      <c r="K912" s="36">
        <v>22.067</v>
      </c>
      <c r="L912" s="7">
        <f t="shared" si="386"/>
        <v>20.977760927077863</v>
      </c>
      <c r="M912" s="36">
        <v>62.573</v>
      </c>
      <c r="N912" s="7">
        <f t="shared" si="387"/>
        <v>49.890000491220633</v>
      </c>
      <c r="O912" s="7">
        <f t="shared" si="381"/>
        <v>0.30709375995962163</v>
      </c>
      <c r="P912" s="2"/>
      <c r="Q912" s="10"/>
      <c r="R912" s="23"/>
      <c r="BA912"/>
      <c r="BB912" s="5"/>
      <c r="BE912" s="48"/>
      <c r="BI912" s="48"/>
      <c r="BM912" s="48"/>
      <c r="BQ912" s="48"/>
    </row>
    <row r="913" spans="1:69" x14ac:dyDescent="0.25">
      <c r="A913" s="36">
        <v>245.8509</v>
      </c>
      <c r="B913" s="36">
        <v>940.55200000000002</v>
      </c>
      <c r="C913" s="36">
        <v>3899.1</v>
      </c>
      <c r="D913" s="7">
        <f t="shared" si="372"/>
        <v>120.0953519341206</v>
      </c>
      <c r="E913" s="7">
        <f t="shared" si="382"/>
        <v>12114.187975335308</v>
      </c>
      <c r="F913" s="7">
        <f t="shared" si="383"/>
        <v>6076.3666448790227</v>
      </c>
      <c r="G913" s="7">
        <f t="shared" si="375"/>
        <v>6076.3666448790227</v>
      </c>
      <c r="H913" s="7">
        <f t="shared" si="384"/>
        <v>50.596185006496079</v>
      </c>
      <c r="I913" s="7">
        <f t="shared" si="377"/>
        <v>276.86547796414192</v>
      </c>
      <c r="J913" s="7">
        <f t="shared" si="385"/>
        <v>0.29436488143573342</v>
      </c>
      <c r="K913" s="36">
        <v>21.946999999999999</v>
      </c>
      <c r="L913" s="7">
        <f t="shared" si="386"/>
        <v>20.870506871871179</v>
      </c>
      <c r="M913" s="36">
        <v>62.804000000000002</v>
      </c>
      <c r="N913" s="7">
        <f t="shared" si="387"/>
        <v>50.035417407252716</v>
      </c>
      <c r="O913" s="7">
        <f t="shared" si="381"/>
        <v>0.29436488143573342</v>
      </c>
      <c r="P913" s="2"/>
      <c r="Q913" s="10"/>
      <c r="R913" s="23"/>
      <c r="BA913"/>
      <c r="BB913" s="5"/>
      <c r="BE913" s="48"/>
      <c r="BI913" s="48"/>
      <c r="BM913" s="48"/>
      <c r="BQ913" s="48"/>
    </row>
    <row r="914" spans="1:69" x14ac:dyDescent="0.25">
      <c r="A914" s="36">
        <v>245.8519</v>
      </c>
      <c r="B914" s="36">
        <v>940.55599999999993</v>
      </c>
      <c r="C914" s="36">
        <v>3899.2</v>
      </c>
      <c r="D914" s="7">
        <f t="shared" si="372"/>
        <v>120.09523836882578</v>
      </c>
      <c r="E914" s="7">
        <f t="shared" si="382"/>
        <v>12114.221421902203</v>
      </c>
      <c r="F914" s="7">
        <f t="shared" si="383"/>
        <v>6076.4331983121283</v>
      </c>
      <c r="G914" s="7">
        <f t="shared" si="375"/>
        <v>6076.4331983121283</v>
      </c>
      <c r="H914" s="7">
        <f t="shared" si="384"/>
        <v>50.596787023734692</v>
      </c>
      <c r="I914" s="7">
        <f t="shared" si="377"/>
        <v>276.86851042566769</v>
      </c>
      <c r="J914" s="7">
        <f t="shared" si="385"/>
        <v>0.29436685367555754</v>
      </c>
      <c r="K914" s="36">
        <v>21.946999999999999</v>
      </c>
      <c r="L914" s="7">
        <f t="shared" si="386"/>
        <v>20.870501874247914</v>
      </c>
      <c r="M914" s="36">
        <v>62.804000000000002</v>
      </c>
      <c r="N914" s="7">
        <f t="shared" si="387"/>
        <v>50.035483784009962</v>
      </c>
      <c r="O914" s="7">
        <f t="shared" si="381"/>
        <v>0.29436685367555754</v>
      </c>
      <c r="P914" s="2"/>
      <c r="Q914" s="10"/>
      <c r="R914" s="23"/>
      <c r="BA914"/>
      <c r="BB914" s="5"/>
      <c r="BE914" s="48"/>
      <c r="BI914" s="48"/>
      <c r="BM914" s="48"/>
      <c r="BQ914" s="48"/>
    </row>
    <row r="915" spans="1:69" x14ac:dyDescent="0.25">
      <c r="A915" s="36">
        <v>245.85489999999999</v>
      </c>
      <c r="B915" s="36">
        <v>940.57199999999989</v>
      </c>
      <c r="C915" s="36">
        <v>3899.3</v>
      </c>
      <c r="D915" s="7">
        <f t="shared" si="372"/>
        <v>120.09588156063627</v>
      </c>
      <c r="E915" s="7">
        <f t="shared" si="382"/>
        <v>12114.405242997071</v>
      </c>
      <c r="F915" s="7">
        <f t="shared" si="383"/>
        <v>6076.3493772172606</v>
      </c>
      <c r="G915" s="7">
        <f t="shared" si="375"/>
        <v>6076.3493772172606</v>
      </c>
      <c r="H915" s="7">
        <f t="shared" si="384"/>
        <v>50.595818093473248</v>
      </c>
      <c r="I915" s="7">
        <f t="shared" si="377"/>
        <v>276.86469117497887</v>
      </c>
      <c r="J915" s="7">
        <f t="shared" si="385"/>
        <v>0.29435778566125603</v>
      </c>
      <c r="K915" s="36">
        <v>21.946999999999999</v>
      </c>
      <c r="L915" s="7">
        <f t="shared" si="386"/>
        <v>20.870469307357013</v>
      </c>
      <c r="M915" s="36">
        <v>62.804000000000002</v>
      </c>
      <c r="N915" s="7">
        <f t="shared" si="387"/>
        <v>50.035632606367784</v>
      </c>
      <c r="O915" s="7">
        <f t="shared" si="381"/>
        <v>0.29435778566125603</v>
      </c>
      <c r="P915" s="2"/>
      <c r="Q915" s="10"/>
      <c r="R915" s="23"/>
      <c r="BA915"/>
      <c r="BB915" s="5"/>
      <c r="BE915" s="48"/>
      <c r="BI915" s="48"/>
      <c r="BM915" s="48"/>
      <c r="BQ915" s="48"/>
    </row>
    <row r="916" spans="1:69" x14ac:dyDescent="0.25">
      <c r="A916" s="36">
        <v>246.92670000000001</v>
      </c>
      <c r="B916" s="36">
        <v>948.27199999999993</v>
      </c>
      <c r="C916" s="36">
        <v>4000.9</v>
      </c>
      <c r="D916" s="7">
        <f t="shared" si="372"/>
        <v>121.23831470063564</v>
      </c>
      <c r="E916" s="7">
        <f t="shared" si="382"/>
        <v>12221.386366157789</v>
      </c>
      <c r="F916" s="7">
        <f t="shared" si="383"/>
        <v>6070.9682540565409</v>
      </c>
      <c r="G916" s="7">
        <f t="shared" si="375"/>
        <v>6070.9682540565409</v>
      </c>
      <c r="H916" s="7">
        <f t="shared" si="384"/>
        <v>50.074667146661611</v>
      </c>
      <c r="I916" s="7">
        <f t="shared" si="377"/>
        <v>276.90969960119236</v>
      </c>
      <c r="J916" s="7">
        <f t="shared" si="385"/>
        <v>0.29201505433166053</v>
      </c>
      <c r="K916" s="36">
        <v>21.923999999999999</v>
      </c>
      <c r="L916" s="7">
        <f t="shared" si="386"/>
        <v>20.850183997247239</v>
      </c>
      <c r="M916" s="36">
        <v>62.848999999999997</v>
      </c>
      <c r="N916" s="7">
        <f t="shared" si="387"/>
        <v>50.063836620372804</v>
      </c>
      <c r="O916" s="7">
        <f t="shared" si="381"/>
        <v>0.29201505433166053</v>
      </c>
      <c r="P916" s="2"/>
      <c r="Q916" s="10"/>
      <c r="R916" s="23"/>
      <c r="BA916"/>
      <c r="BB916" s="5"/>
      <c r="BE916" s="48"/>
      <c r="BI916" s="48"/>
      <c r="BM916" s="48"/>
      <c r="BQ916" s="48"/>
    </row>
    <row r="917" spans="1:69" x14ac:dyDescent="0.25">
      <c r="A917" s="36">
        <v>246.92670000000001</v>
      </c>
      <c r="B917" s="36">
        <v>948.28099999999995</v>
      </c>
      <c r="C917" s="36">
        <v>4001.1</v>
      </c>
      <c r="D917" s="7">
        <f t="shared" si="372"/>
        <v>121.2405325877948</v>
      </c>
      <c r="E917" s="7">
        <f t="shared" si="382"/>
        <v>12221.574017636927</v>
      </c>
      <c r="F917" s="7">
        <f t="shared" si="383"/>
        <v>6070.9806025774033</v>
      </c>
      <c r="G917" s="7">
        <f t="shared" si="375"/>
        <v>6070.9806025774033</v>
      </c>
      <c r="H917" s="7">
        <f t="shared" si="384"/>
        <v>50.073852968116739</v>
      </c>
      <c r="I917" s="7">
        <f t="shared" si="377"/>
        <v>276.91026284334077</v>
      </c>
      <c r="J917" s="7">
        <f t="shared" si="385"/>
        <v>0.29201287681957222</v>
      </c>
      <c r="K917" s="36">
        <v>21.923999999999999</v>
      </c>
      <c r="L917" s="7">
        <f t="shared" si="386"/>
        <v>20.850144697952718</v>
      </c>
      <c r="M917" s="36">
        <v>62.848999999999997</v>
      </c>
      <c r="N917" s="7">
        <f t="shared" si="387"/>
        <v>50.063724078624986</v>
      </c>
      <c r="O917" s="7">
        <f t="shared" ref="O917:O924" si="388">I917/B917</f>
        <v>0.29201287681957222</v>
      </c>
      <c r="P917" s="2"/>
      <c r="Q917" s="10"/>
      <c r="R917" s="23"/>
      <c r="BA917"/>
      <c r="BB917" s="5"/>
      <c r="BE917" s="48"/>
      <c r="BI917" s="48"/>
      <c r="BM917" s="48"/>
      <c r="BQ917" s="48"/>
    </row>
    <row r="918" spans="1:69" x14ac:dyDescent="0.25">
      <c r="A918" s="36">
        <v>246.92670000000001</v>
      </c>
      <c r="B918" s="36">
        <v>948.27199999999993</v>
      </c>
      <c r="C918" s="36">
        <v>4000.9</v>
      </c>
      <c r="D918" s="7">
        <f t="shared" ref="D918:D925" si="389">10*SQRT((0.001*B918*(N918-M918))^2+(0.02*(K918-L918))^2)</f>
        <v>121.23831470063564</v>
      </c>
      <c r="E918" s="7">
        <f t="shared" si="382"/>
        <v>12221.386366157789</v>
      </c>
      <c r="F918" s="7">
        <f t="shared" si="383"/>
        <v>6070.9682540565409</v>
      </c>
      <c r="G918" s="7">
        <f t="shared" ref="G918:G924" si="390">ABS(F918)</f>
        <v>6070.9682540565409</v>
      </c>
      <c r="H918" s="7">
        <f t="shared" si="384"/>
        <v>50.074667146661611</v>
      </c>
      <c r="I918" s="7">
        <f t="shared" ref="I918:I925" si="391">F918/(K918)</f>
        <v>276.90969960119236</v>
      </c>
      <c r="J918" s="7">
        <f t="shared" si="385"/>
        <v>0.29201505433166053</v>
      </c>
      <c r="K918" s="36">
        <v>21.923999999999999</v>
      </c>
      <c r="L918" s="7">
        <f t="shared" si="386"/>
        <v>20.850183997247239</v>
      </c>
      <c r="M918" s="36">
        <v>62.848999999999997</v>
      </c>
      <c r="N918" s="7">
        <f t="shared" si="387"/>
        <v>50.063836620372804</v>
      </c>
      <c r="O918" s="7">
        <f t="shared" si="388"/>
        <v>0.29201505433166053</v>
      </c>
      <c r="P918" s="2"/>
      <c r="Q918" s="10"/>
      <c r="R918" s="23"/>
      <c r="BA918"/>
      <c r="BB918" s="5"/>
      <c r="BE918" s="48"/>
      <c r="BI918" s="48"/>
      <c r="BM918" s="48"/>
      <c r="BQ918" s="48"/>
    </row>
    <row r="919" spans="1:69" x14ac:dyDescent="0.25">
      <c r="A919" s="36">
        <v>246.92769999999999</v>
      </c>
      <c r="B919" s="36">
        <v>948.27099999999996</v>
      </c>
      <c r="C919" s="36">
        <v>4000.8</v>
      </c>
      <c r="D919" s="7">
        <f t="shared" si="389"/>
        <v>121.23696699646618</v>
      </c>
      <c r="E919" s="7">
        <f t="shared" si="382"/>
        <v>12221.315452064428</v>
      </c>
      <c r="F919" s="7">
        <f t="shared" si="383"/>
        <v>6070.9391681499019</v>
      </c>
      <c r="G919" s="7">
        <f t="shared" si="390"/>
        <v>6070.9391681499019</v>
      </c>
      <c r="H919" s="7">
        <f t="shared" si="384"/>
        <v>50.074983881169331</v>
      </c>
      <c r="I919" s="7">
        <f t="shared" si="391"/>
        <v>276.90837293148616</v>
      </c>
      <c r="J919" s="7">
        <f t="shared" si="385"/>
        <v>0.292013963235706</v>
      </c>
      <c r="K919" s="36">
        <v>21.923999999999999</v>
      </c>
      <c r="L919" s="7">
        <f t="shared" si="386"/>
        <v>20.850200868559039</v>
      </c>
      <c r="M919" s="36">
        <v>62.848999999999997</v>
      </c>
      <c r="N919" s="7">
        <f t="shared" si="387"/>
        <v>50.0639652596197</v>
      </c>
      <c r="O919" s="7">
        <f t="shared" si="388"/>
        <v>0.292013963235706</v>
      </c>
      <c r="P919" s="2"/>
      <c r="Q919" s="10"/>
      <c r="R919" s="23"/>
      <c r="BA919"/>
      <c r="BB919" s="5"/>
      <c r="BE919" s="48"/>
      <c r="BI919" s="48"/>
      <c r="BM919" s="48"/>
      <c r="BQ919" s="48"/>
    </row>
    <row r="920" spans="1:69" x14ac:dyDescent="0.25">
      <c r="A920" s="36">
        <v>246.92769999999999</v>
      </c>
      <c r="B920" s="36">
        <v>948.26900000000001</v>
      </c>
      <c r="C920" s="36">
        <v>4000.7</v>
      </c>
      <c r="D920" s="7">
        <f t="shared" si="389"/>
        <v>121.23647413681594</v>
      </c>
      <c r="E920" s="7">
        <f t="shared" si="382"/>
        <v>12221.273751653958</v>
      </c>
      <c r="F920" s="7">
        <f t="shared" si="383"/>
        <v>6070.8808685603708</v>
      </c>
      <c r="G920" s="7">
        <f t="shared" si="390"/>
        <v>6070.8808685603708</v>
      </c>
      <c r="H920" s="7">
        <f t="shared" si="384"/>
        <v>50.074706574766871</v>
      </c>
      <c r="I920" s="7">
        <f t="shared" si="391"/>
        <v>276.90571376392859</v>
      </c>
      <c r="J920" s="7">
        <f t="shared" si="385"/>
        <v>0.29201177489080482</v>
      </c>
      <c r="K920" s="36">
        <v>21.923999999999999</v>
      </c>
      <c r="L920" s="7">
        <f t="shared" si="386"/>
        <v>20.850209601819923</v>
      </c>
      <c r="M920" s="36">
        <v>62.848999999999997</v>
      </c>
      <c r="N920" s="7">
        <f t="shared" si="387"/>
        <v>50.063990269045789</v>
      </c>
      <c r="O920" s="7">
        <f t="shared" si="388"/>
        <v>0.29201177489080482</v>
      </c>
      <c r="P920" s="2"/>
      <c r="Q920" s="10"/>
      <c r="R920" s="23"/>
      <c r="BA920"/>
      <c r="BB920" s="5"/>
      <c r="BE920" s="48"/>
      <c r="BI920" s="48"/>
      <c r="BM920" s="48"/>
      <c r="BQ920" s="48"/>
    </row>
    <row r="921" spans="1:69" x14ac:dyDescent="0.25">
      <c r="A921" s="36">
        <v>246.92769999999999</v>
      </c>
      <c r="B921" s="36">
        <v>948.26599999999996</v>
      </c>
      <c r="C921" s="36">
        <v>4000.7</v>
      </c>
      <c r="D921" s="7">
        <f t="shared" si="389"/>
        <v>121.23573484848376</v>
      </c>
      <c r="E921" s="7">
        <f t="shared" si="382"/>
        <v>12221.211201005497</v>
      </c>
      <c r="F921" s="7">
        <f t="shared" si="383"/>
        <v>6070.943419208832</v>
      </c>
      <c r="G921" s="7">
        <f t="shared" si="390"/>
        <v>6070.943419208832</v>
      </c>
      <c r="H921" s="7">
        <f t="shared" si="384"/>
        <v>50.075527869700196</v>
      </c>
      <c r="I921" s="7">
        <f t="shared" si="391"/>
        <v>276.90856683127311</v>
      </c>
      <c r="J921" s="7">
        <f t="shared" si="385"/>
        <v>0.29201570743997268</v>
      </c>
      <c r="K921" s="36">
        <v>21.923999999999999</v>
      </c>
      <c r="L921" s="7">
        <f t="shared" si="386"/>
        <v>20.850222701748013</v>
      </c>
      <c r="M921" s="36">
        <v>62.848999999999997</v>
      </c>
      <c r="N921" s="7">
        <f t="shared" si="387"/>
        <v>50.064027783262169</v>
      </c>
      <c r="O921" s="7">
        <f t="shared" si="388"/>
        <v>0.29201570743997268</v>
      </c>
      <c r="P921" s="2"/>
      <c r="Q921" s="10"/>
      <c r="R921" s="23"/>
      <c r="BA921"/>
      <c r="BB921" s="5"/>
      <c r="BE921" s="48"/>
      <c r="BI921" s="48"/>
      <c r="BM921" s="48"/>
      <c r="BQ921" s="48"/>
    </row>
    <row r="922" spans="1:69" x14ac:dyDescent="0.25">
      <c r="A922" s="36">
        <v>252.19159999999999</v>
      </c>
      <c r="B922" s="36">
        <v>986.54200000000003</v>
      </c>
      <c r="C922" s="36">
        <v>4506.3</v>
      </c>
      <c r="D922" s="7">
        <f t="shared" si="389"/>
        <v>126.9441393118109</v>
      </c>
      <c r="E922" s="7">
        <f t="shared" si="382"/>
        <v>12753.474918885962</v>
      </c>
      <c r="F922" s="7">
        <f t="shared" si="383"/>
        <v>6044.2797013283689</v>
      </c>
      <c r="G922" s="7">
        <f t="shared" si="390"/>
        <v>6044.2797013283689</v>
      </c>
      <c r="H922" s="7">
        <f t="shared" si="384"/>
        <v>47.613696339946024</v>
      </c>
      <c r="I922" s="7">
        <f t="shared" si="391"/>
        <v>277.09529644378898</v>
      </c>
      <c r="J922" s="7">
        <f t="shared" si="385"/>
        <v>0.28087531645260816</v>
      </c>
      <c r="K922" s="36">
        <v>21.812999999999999</v>
      </c>
      <c r="L922" s="7">
        <f t="shared" si="386"/>
        <v>20.750492709459099</v>
      </c>
      <c r="M922" s="36">
        <v>63.064</v>
      </c>
      <c r="N922" s="7">
        <f t="shared" si="387"/>
        <v>50.196432126508263</v>
      </c>
      <c r="O922" s="7">
        <f t="shared" si="388"/>
        <v>0.28087531645260816</v>
      </c>
      <c r="P922" s="2"/>
      <c r="Q922" s="10"/>
      <c r="R922" s="23"/>
      <c r="BA922"/>
      <c r="BB922" s="5"/>
      <c r="BE922" s="48"/>
      <c r="BI922" s="48"/>
      <c r="BM922" s="48"/>
      <c r="BQ922" s="48"/>
    </row>
    <row r="923" spans="1:69" x14ac:dyDescent="0.25">
      <c r="A923" s="36">
        <v>252.1926</v>
      </c>
      <c r="B923" s="36">
        <v>986.58500000000004</v>
      </c>
      <c r="C923" s="36">
        <v>4507.2</v>
      </c>
      <c r="D923" s="7">
        <f t="shared" si="389"/>
        <v>126.95371145416884</v>
      </c>
      <c r="E923" s="7">
        <f t="shared" si="382"/>
        <v>12754.31699018898</v>
      </c>
      <c r="F923" s="7">
        <f t="shared" si="383"/>
        <v>6044.3376300253494</v>
      </c>
      <c r="G923" s="7">
        <f t="shared" si="390"/>
        <v>6044.3376300253494</v>
      </c>
      <c r="H923" s="7">
        <f t="shared" si="384"/>
        <v>47.610562627839336</v>
      </c>
      <c r="I923" s="7">
        <f t="shared" si="391"/>
        <v>277.09795213979504</v>
      </c>
      <c r="J923" s="7">
        <f t="shared" si="385"/>
        <v>0.28086576639599731</v>
      </c>
      <c r="K923" s="36">
        <v>21.812999999999999</v>
      </c>
      <c r="L923" s="7">
        <f t="shared" si="386"/>
        <v>20.750322660889765</v>
      </c>
      <c r="M923" s="36">
        <v>63.064</v>
      </c>
      <c r="N923" s="7">
        <f t="shared" si="387"/>
        <v>50.196022729988847</v>
      </c>
      <c r="O923" s="7">
        <f t="shared" si="388"/>
        <v>0.28086576639599731</v>
      </c>
      <c r="P923" s="2"/>
      <c r="Q923" s="10"/>
      <c r="R923" s="23"/>
      <c r="BA923"/>
      <c r="BB923" s="5"/>
      <c r="BE923" s="48"/>
      <c r="BI923" s="48"/>
      <c r="BM923" s="48"/>
      <c r="BQ923" s="48"/>
    </row>
    <row r="924" spans="1:69" x14ac:dyDescent="0.25">
      <c r="A924" s="36">
        <v>252.1936</v>
      </c>
      <c r="B924" s="36">
        <v>986.57999999999993</v>
      </c>
      <c r="C924" s="36">
        <v>4507</v>
      </c>
      <c r="D924" s="7">
        <f t="shared" si="389"/>
        <v>126.95134819872573</v>
      </c>
      <c r="E924" s="7">
        <f t="shared" si="382"/>
        <v>12754.163042382404</v>
      </c>
      <c r="F924" s="7">
        <f t="shared" si="383"/>
        <v>6044.2915778319257</v>
      </c>
      <c r="G924" s="7">
        <f t="shared" si="390"/>
        <v>6044.2915778319257</v>
      </c>
      <c r="H924" s="7">
        <f t="shared" si="384"/>
        <v>47.611086164838348</v>
      </c>
      <c r="I924" s="7">
        <f t="shared" si="391"/>
        <v>277.09584091284677</v>
      </c>
      <c r="J924" s="7">
        <f t="shared" si="385"/>
        <v>0.28086504988226679</v>
      </c>
      <c r="K924" s="36">
        <v>21.812999999999999</v>
      </c>
      <c r="L924" s="7">
        <f t="shared" si="386"/>
        <v>20.75035600835221</v>
      </c>
      <c r="M924" s="36">
        <v>63.064</v>
      </c>
      <c r="N924" s="7">
        <f t="shared" si="387"/>
        <v>50.196197054293599</v>
      </c>
      <c r="O924" s="7">
        <f t="shared" si="388"/>
        <v>0.28086504988226679</v>
      </c>
      <c r="P924" s="2"/>
      <c r="Q924" s="10"/>
      <c r="R924" s="23"/>
      <c r="BA924"/>
      <c r="BB924" s="5"/>
      <c r="BE924" s="48"/>
      <c r="BI924" s="48"/>
      <c r="BM924" s="48"/>
      <c r="BQ924" s="48"/>
    </row>
    <row r="925" spans="1:69" x14ac:dyDescent="0.25">
      <c r="A925" s="36">
        <v>252.1936</v>
      </c>
      <c r="B925" s="36">
        <v>986.58899999999994</v>
      </c>
      <c r="C925" s="36">
        <v>4507.2</v>
      </c>
      <c r="D925" s="7">
        <f t="shared" si="389"/>
        <v>126.95358609478284</v>
      </c>
      <c r="E925" s="7">
        <f>Props(A925,B925,12,$B$7:$B$36)</f>
        <v>12754.349795414872</v>
      </c>
      <c r="F925" s="7">
        <f>(C925-E925)+($B$47-A925*$B$46)</f>
        <v>6044.3048247994575</v>
      </c>
      <c r="G925" s="7">
        <f>ABS(F925)</f>
        <v>6044.3048247994575</v>
      </c>
      <c r="H925" s="7">
        <f>F925/D925</f>
        <v>47.61035123723731</v>
      </c>
      <c r="I925" s="7">
        <f t="shared" si="391"/>
        <v>277.09644820975831</v>
      </c>
      <c r="J925" s="7">
        <f>ABS(O925)</f>
        <v>0.28086310328795305</v>
      </c>
      <c r="K925" s="36">
        <v>21.812999999999999</v>
      </c>
      <c r="L925" s="7">
        <f>Props(A925,B925,1,$B$7:$B$36)</f>
        <v>20.750317872227562</v>
      </c>
      <c r="M925" s="36">
        <v>63.064</v>
      </c>
      <c r="N925" s="7">
        <f>Props(A925,B925,9,$B$7:$B$36)</f>
        <v>50.196087608094707</v>
      </c>
      <c r="O925" s="7">
        <f>I925/B925</f>
        <v>0.28086310328795305</v>
      </c>
      <c r="P925" s="2"/>
      <c r="Q925" s="10"/>
      <c r="R925" s="23"/>
      <c r="BA925"/>
      <c r="BB925" s="5"/>
      <c r="BE925" s="48"/>
      <c r="BI925" s="48"/>
      <c r="BM925" s="48"/>
      <c r="BQ925" s="48"/>
    </row>
    <row r="926" spans="1:69" x14ac:dyDescent="0.25">
      <c r="A926" s="7"/>
      <c r="B926" s="7"/>
      <c r="C926" s="7"/>
      <c r="D926" s="7"/>
      <c r="E926" s="7"/>
      <c r="F926" s="7"/>
      <c r="G926" s="7"/>
      <c r="H926" s="7"/>
      <c r="I926" s="62">
        <f>AVERAGE(J853:J925)</f>
        <v>0.90624207888564334</v>
      </c>
      <c r="J926" s="63" t="s">
        <v>128</v>
      </c>
      <c r="K926" s="7"/>
      <c r="L926" s="7"/>
      <c r="M926" s="7"/>
      <c r="N926" s="7"/>
      <c r="O926" s="61"/>
      <c r="P926" s="2"/>
      <c r="Q926" s="10"/>
      <c r="R926" s="23"/>
      <c r="BA926"/>
      <c r="BB926" s="5"/>
      <c r="BE926" s="48"/>
      <c r="BI926" s="48"/>
      <c r="BM926" s="48"/>
      <c r="BQ926" s="48"/>
    </row>
    <row r="927" spans="1:69" x14ac:dyDescent="0.25">
      <c r="A927" s="7"/>
      <c r="B927" s="7"/>
      <c r="C927" s="7"/>
      <c r="D927" s="7"/>
      <c r="E927" s="7"/>
      <c r="F927" s="7"/>
      <c r="G927" s="7"/>
      <c r="H927" s="7"/>
      <c r="I927" s="62">
        <f>AVERAGE(O853:O925)</f>
        <v>0.90624207888564334</v>
      </c>
      <c r="J927" s="63" t="s">
        <v>129</v>
      </c>
      <c r="K927" s="7"/>
      <c r="L927" s="7"/>
      <c r="M927" s="7"/>
      <c r="N927" s="7"/>
      <c r="O927" s="7"/>
      <c r="P927" s="2"/>
      <c r="Q927" s="10"/>
      <c r="R927" s="23"/>
      <c r="BA927"/>
      <c r="BB927" s="5"/>
      <c r="BE927" s="48"/>
      <c r="BI927" s="48"/>
      <c r="BM927" s="48"/>
      <c r="BQ927" s="48"/>
    </row>
    <row r="928" spans="1:69" x14ac:dyDescent="0.25">
      <c r="A928" s="7"/>
      <c r="B928" s="7"/>
      <c r="C928" s="7"/>
      <c r="D928" s="7"/>
      <c r="E928" s="7"/>
      <c r="F928" s="7"/>
      <c r="G928" s="7"/>
      <c r="H928" s="7"/>
      <c r="I928" s="64">
        <f>SUMSQ(H853:H925)/COUNT(H853:H925)</f>
        <v>55677.293600319688</v>
      </c>
      <c r="J928" s="63" t="s">
        <v>131</v>
      </c>
      <c r="K928" s="7"/>
      <c r="L928" s="7"/>
      <c r="M928" s="7"/>
      <c r="N928" s="7"/>
      <c r="O928" s="7"/>
      <c r="P928" s="2"/>
      <c r="Q928" s="10"/>
      <c r="R928" s="23"/>
      <c r="BA928"/>
      <c r="BB928" s="5"/>
      <c r="BE928" s="48"/>
      <c r="BI928" s="48"/>
      <c r="BM928" s="48"/>
      <c r="BQ928" s="48"/>
    </row>
    <row r="929" spans="1:69" x14ac:dyDescent="0.25">
      <c r="A929" s="7"/>
      <c r="B929" s="7"/>
      <c r="C929" s="7"/>
      <c r="D929" s="7"/>
      <c r="E929" s="7"/>
      <c r="F929" s="7"/>
      <c r="G929" s="7"/>
      <c r="H929" s="7"/>
      <c r="I929" s="64"/>
      <c r="J929" s="63"/>
      <c r="K929" s="63"/>
      <c r="L929" s="7"/>
      <c r="M929" s="7"/>
      <c r="N929" s="7"/>
      <c r="O929" s="7"/>
      <c r="P929" s="2"/>
      <c r="Q929" s="10"/>
      <c r="R929" s="23"/>
      <c r="BA929"/>
      <c r="BB929" s="5"/>
      <c r="BE929" s="48"/>
      <c r="BI929" s="48"/>
      <c r="BM929" s="48"/>
      <c r="BQ929" s="48"/>
    </row>
    <row r="930" spans="1:69" x14ac:dyDescent="0.25">
      <c r="A930" s="59" t="s">
        <v>190</v>
      </c>
      <c r="B930" s="7"/>
      <c r="C930" s="59"/>
      <c r="D930" s="7"/>
      <c r="E930" s="7"/>
      <c r="F930" s="7"/>
      <c r="G930" s="7"/>
      <c r="H930" s="7"/>
      <c r="I930" s="64"/>
      <c r="J930" s="64"/>
      <c r="K930" s="7" t="s">
        <v>170</v>
      </c>
      <c r="L930" s="7"/>
      <c r="M930" s="7"/>
      <c r="N930" s="7"/>
      <c r="O930" s="61"/>
      <c r="P930" s="2"/>
      <c r="Q930" s="10"/>
      <c r="R930" s="23"/>
      <c r="BA930"/>
      <c r="BB930" s="5"/>
      <c r="BE930" s="48"/>
      <c r="BI930" s="48"/>
      <c r="BM930" s="48"/>
      <c r="BQ930" s="48"/>
    </row>
    <row r="931" spans="1:69" ht="15.75" x14ac:dyDescent="0.25">
      <c r="A931" s="60" t="s">
        <v>197</v>
      </c>
      <c r="B931" s="7"/>
      <c r="C931" s="7" t="s">
        <v>192</v>
      </c>
      <c r="D931" s="7"/>
      <c r="E931" s="7" t="s">
        <v>193</v>
      </c>
      <c r="F931" s="7"/>
      <c r="G931" s="7"/>
      <c r="H931" s="7"/>
      <c r="I931" s="7"/>
      <c r="J931" s="7"/>
      <c r="K931" s="7" t="s">
        <v>18</v>
      </c>
      <c r="L931" s="7" t="s">
        <v>173</v>
      </c>
      <c r="M931" s="7" t="s">
        <v>170</v>
      </c>
      <c r="N931" s="7" t="s">
        <v>173</v>
      </c>
      <c r="O931" s="7"/>
      <c r="P931" s="2"/>
      <c r="Q931" s="10"/>
      <c r="R931" s="23"/>
      <c r="BA931"/>
      <c r="BB931" s="5"/>
      <c r="BE931" s="48"/>
      <c r="BI931" s="48"/>
      <c r="BM931" s="48"/>
      <c r="BQ931" s="48"/>
    </row>
    <row r="932" spans="1:69" x14ac:dyDescent="0.25">
      <c r="A932" s="7" t="s">
        <v>117</v>
      </c>
      <c r="B932" s="7" t="s">
        <v>40</v>
      </c>
      <c r="C932" s="7" t="s">
        <v>118</v>
      </c>
      <c r="D932" s="61" t="s">
        <v>119</v>
      </c>
      <c r="E932" s="7" t="s">
        <v>120</v>
      </c>
      <c r="F932" s="61" t="s">
        <v>121</v>
      </c>
      <c r="G932" s="61" t="s">
        <v>122</v>
      </c>
      <c r="H932" s="61" t="s">
        <v>123</v>
      </c>
      <c r="I932" s="61" t="s">
        <v>194</v>
      </c>
      <c r="J932" s="61" t="s">
        <v>176</v>
      </c>
      <c r="K932" s="7" t="s">
        <v>177</v>
      </c>
      <c r="L932" s="7" t="s">
        <v>177</v>
      </c>
      <c r="M932" s="7" t="s">
        <v>178</v>
      </c>
      <c r="N932" s="7" t="s">
        <v>178</v>
      </c>
      <c r="O932" s="61" t="s">
        <v>175</v>
      </c>
      <c r="P932" s="2"/>
      <c r="Q932" s="10"/>
      <c r="R932" s="23"/>
      <c r="BA932"/>
      <c r="BB932" s="5"/>
      <c r="BE932" s="48"/>
      <c r="BI932" s="48"/>
      <c r="BM932" s="48"/>
      <c r="BQ932" s="48"/>
    </row>
    <row r="933" spans="1:69" x14ac:dyDescent="0.25">
      <c r="A933" s="7">
        <v>213.5429</v>
      </c>
      <c r="B933" s="7">
        <v>709.27499999999998</v>
      </c>
      <c r="C933" s="36">
        <v>744.36</v>
      </c>
      <c r="D933" s="7">
        <f t="shared" ref="D933:D935" si="392">10*SQRT((0.001*B933*(N933-M933))^2+(0.02*(K933-L933))^2)</f>
        <v>87.19856343284664</v>
      </c>
      <c r="E933" s="7">
        <f>Props(A933,B933,12,$B$7:$B$36)</f>
        <v>8814.2531075626903</v>
      </c>
      <c r="F933" s="7">
        <f t="shared" ref="F933:F934" si="393">(C933-E933)+($B$47-A933*$B$46)</f>
        <v>6221.5615126516395</v>
      </c>
      <c r="G933" s="7">
        <f t="shared" ref="G933:G934" si="394">ABS(F933)</f>
        <v>6221.5615126516395</v>
      </c>
      <c r="H933" s="7">
        <f t="shared" ref="H933:H935" si="395">F933/D933</f>
        <v>71.349357921968391</v>
      </c>
      <c r="I933" s="7">
        <f>F933/(K933)</f>
        <v>273.739946878372</v>
      </c>
      <c r="J933" s="7">
        <f t="shared" ref="J933:J935" si="396">ABS(O933)</f>
        <v>0.38594331800552961</v>
      </c>
      <c r="K933" s="36">
        <v>22.728000000000002</v>
      </c>
      <c r="L933" s="7">
        <f t="shared" ref="L933:L935" si="397">Props(A933,B933,1,$B$7:$B$36)</f>
        <v>21.548822025686984</v>
      </c>
      <c r="M933" s="36">
        <v>61.460999999999999</v>
      </c>
      <c r="N933" s="7">
        <f t="shared" ref="N933:N935" si="398">Props(A933,B933,9,$B$7:$B$36)</f>
        <v>49.167003381762221</v>
      </c>
      <c r="O933" s="7">
        <f t="shared" ref="O933:O935" si="399">I933/B933</f>
        <v>0.38594331800552961</v>
      </c>
      <c r="P933" s="2"/>
      <c r="Q933" s="10"/>
      <c r="R933" s="23"/>
      <c r="BA933"/>
      <c r="BB933" s="5"/>
      <c r="BE933" s="48"/>
      <c r="BI933" s="48"/>
      <c r="BM933" s="48"/>
      <c r="BQ933" s="48"/>
    </row>
    <row r="934" spans="1:69" x14ac:dyDescent="0.25">
      <c r="A934" s="7">
        <v>231.53299999999999</v>
      </c>
      <c r="B934" s="7">
        <v>810.6</v>
      </c>
      <c r="C934" s="36">
        <v>1915.2</v>
      </c>
      <c r="D934" s="7">
        <f t="shared" si="392"/>
        <v>101.71951433950433</v>
      </c>
      <c r="E934" s="7">
        <f>Props(A934,B934,12,$B$7:$B$36)</f>
        <v>10091.832423260754</v>
      </c>
      <c r="F934" s="7">
        <f t="shared" si="393"/>
        <v>6114.8221969535762</v>
      </c>
      <c r="G934" s="7">
        <f t="shared" si="394"/>
        <v>6114.8221969535762</v>
      </c>
      <c r="H934" s="7">
        <f t="shared" si="395"/>
        <v>60.114543769295125</v>
      </c>
      <c r="I934" s="7">
        <f>F934/(K934)</f>
        <v>272.83697112946533</v>
      </c>
      <c r="J934" s="7">
        <f>ABS(O934)</f>
        <v>0.33658644353499301</v>
      </c>
      <c r="K934" s="36">
        <v>22.411999999999999</v>
      </c>
      <c r="L934" s="7">
        <f t="shared" si="397"/>
        <v>21.286892006622331</v>
      </c>
      <c r="M934" s="36">
        <v>62.579000000000001</v>
      </c>
      <c r="N934" s="7">
        <f t="shared" si="398"/>
        <v>50.030361282338312</v>
      </c>
      <c r="O934" s="7">
        <f t="shared" si="399"/>
        <v>0.33658644353499301</v>
      </c>
      <c r="P934" s="2"/>
      <c r="Q934" s="10"/>
      <c r="R934" s="23"/>
      <c r="BA934"/>
      <c r="BB934" s="5"/>
      <c r="BE934" s="48"/>
      <c r="BI934" s="48"/>
      <c r="BM934" s="48"/>
      <c r="BQ934" s="48"/>
    </row>
    <row r="935" spans="1:69" x14ac:dyDescent="0.25">
      <c r="A935" s="7">
        <v>234.03120000000001</v>
      </c>
      <c r="B935" s="7">
        <v>834.35625000000005</v>
      </c>
      <c r="C935" s="36">
        <v>2290.1</v>
      </c>
      <c r="D935" s="7">
        <f t="shared" si="392"/>
        <v>105.00935742970552</v>
      </c>
      <c r="E935" s="7">
        <f>Props(A935,B935,12,$B$7:$B$36)</f>
        <v>10471.591319723102</v>
      </c>
      <c r="F935" s="7">
        <f>(C935-E935)+($B$47-A935*$B$46)</f>
        <v>6109.9633004912284</v>
      </c>
      <c r="G935" s="7">
        <f>ABS(F935)</f>
        <v>6109.9633004912284</v>
      </c>
      <c r="H935" s="7">
        <f t="shared" si="395"/>
        <v>58.18494132374164</v>
      </c>
      <c r="I935" s="7">
        <f t="shared" ref="I935" si="400">F935/(K935)</f>
        <v>273.7438754700371</v>
      </c>
      <c r="J935" s="7">
        <f t="shared" si="396"/>
        <v>0.32808992018701494</v>
      </c>
      <c r="K935" s="36">
        <v>22.32</v>
      </c>
      <c r="L935" s="7">
        <f t="shared" si="397"/>
        <v>21.205038090183219</v>
      </c>
      <c r="M935" s="36">
        <v>62.597000000000001</v>
      </c>
      <c r="N935" s="7">
        <f t="shared" si="398"/>
        <v>50.011354400538622</v>
      </c>
      <c r="O935" s="7">
        <f t="shared" si="399"/>
        <v>0.32808992018701494</v>
      </c>
      <c r="P935" s="2"/>
      <c r="Q935" s="10"/>
      <c r="R935" s="23"/>
      <c r="BA935"/>
      <c r="BB935" s="5"/>
      <c r="BE935" s="48"/>
      <c r="BI935" s="48"/>
      <c r="BM935" s="48"/>
      <c r="BQ935" s="48"/>
    </row>
    <row r="936" spans="1:69" x14ac:dyDescent="0.25">
      <c r="A936" s="7"/>
      <c r="B936" s="7"/>
      <c r="C936" s="7"/>
      <c r="D936" s="7"/>
      <c r="E936" s="7"/>
      <c r="F936" s="7"/>
      <c r="G936" s="7"/>
      <c r="H936" s="7"/>
      <c r="I936" s="62">
        <f>AVERAGE(J933:J935)</f>
        <v>0.35020656057584582</v>
      </c>
      <c r="J936" s="63" t="s">
        <v>128</v>
      </c>
      <c r="K936" s="7"/>
      <c r="L936" s="7"/>
      <c r="M936" s="7"/>
      <c r="N936" s="7"/>
      <c r="O936" s="7"/>
      <c r="R936" s="23"/>
      <c r="BA936"/>
      <c r="BB936" s="5"/>
      <c r="BE936" s="48"/>
      <c r="BI936" s="48"/>
      <c r="BM936" s="48"/>
      <c r="BQ936" s="48"/>
    </row>
    <row r="937" spans="1:69" x14ac:dyDescent="0.25">
      <c r="A937" s="7"/>
      <c r="B937" s="7"/>
      <c r="C937" s="7"/>
      <c r="D937" s="7"/>
      <c r="E937" s="7"/>
      <c r="F937" s="7"/>
      <c r="G937" s="7"/>
      <c r="H937" s="7"/>
      <c r="I937" s="64">
        <f>AVERAGE(O933:O935)</f>
        <v>0.35020656057584582</v>
      </c>
      <c r="J937" s="63" t="s">
        <v>129</v>
      </c>
      <c r="K937" s="63"/>
      <c r="L937" s="7"/>
      <c r="M937" s="7"/>
      <c r="N937" s="7"/>
      <c r="O937" s="7"/>
      <c r="R937" s="23"/>
      <c r="BA937"/>
      <c r="BB937" s="5"/>
      <c r="BE937" s="48"/>
      <c r="BI937" s="48"/>
      <c r="BM937" s="48"/>
      <c r="BQ937" s="48"/>
    </row>
    <row r="938" spans="1:69" x14ac:dyDescent="0.25">
      <c r="A938" s="7"/>
      <c r="B938" s="7"/>
      <c r="C938" s="7"/>
      <c r="D938" s="7"/>
      <c r="E938" s="7"/>
      <c r="F938" s="7"/>
      <c r="G938" s="7"/>
      <c r="H938" s="7"/>
      <c r="I938" s="64">
        <f>SUMSQ(H933:H935)/COUNT(H933:H935)</f>
        <v>4029.99221510497</v>
      </c>
      <c r="J938" s="63" t="s">
        <v>131</v>
      </c>
      <c r="K938" s="63"/>
      <c r="L938" s="7"/>
      <c r="M938" s="7"/>
      <c r="N938" s="7"/>
      <c r="O938" s="7"/>
      <c r="P938" s="4"/>
      <c r="Q938" s="4"/>
      <c r="R938" s="23"/>
      <c r="BA938"/>
      <c r="BB938" s="5"/>
      <c r="BE938" s="48"/>
      <c r="BI938" s="48"/>
      <c r="BM938" s="48"/>
      <c r="BQ938" s="48"/>
    </row>
    <row r="939" spans="1:69" x14ac:dyDescent="0.25">
      <c r="A939" s="7"/>
      <c r="B939" s="7"/>
      <c r="C939" s="7"/>
      <c r="D939" s="7"/>
      <c r="E939" s="7"/>
      <c r="F939" s="7"/>
      <c r="G939" s="7"/>
      <c r="H939" s="7"/>
      <c r="I939" s="64"/>
      <c r="J939" s="63"/>
      <c r="K939" s="63"/>
      <c r="L939" s="7"/>
      <c r="M939" s="7"/>
      <c r="N939" s="7"/>
      <c r="O939" s="7"/>
      <c r="P939" s="2"/>
      <c r="Q939" s="10"/>
      <c r="R939" s="23"/>
      <c r="BA939"/>
      <c r="BB939" s="5"/>
      <c r="BE939" s="48"/>
      <c r="BI939" s="48"/>
      <c r="BM939" s="48"/>
      <c r="BQ939" s="48"/>
    </row>
    <row r="940" spans="1:69" x14ac:dyDescent="0.25">
      <c r="A940" s="59" t="s">
        <v>190</v>
      </c>
      <c r="B940" s="7"/>
      <c r="C940" s="59"/>
      <c r="D940" s="7"/>
      <c r="E940" s="7"/>
      <c r="F940" s="7"/>
      <c r="G940" s="7"/>
      <c r="H940" s="7"/>
      <c r="I940" s="64"/>
      <c r="J940" s="64"/>
      <c r="K940" s="7" t="s">
        <v>170</v>
      </c>
      <c r="L940" s="7"/>
      <c r="M940" s="7"/>
      <c r="N940" s="7"/>
      <c r="O940" s="7"/>
      <c r="P940" s="2"/>
      <c r="Q940" s="10"/>
      <c r="R940" s="23"/>
      <c r="BA940"/>
      <c r="BB940" s="5"/>
      <c r="BE940" s="48"/>
      <c r="BI940" s="48"/>
      <c r="BM940" s="48"/>
      <c r="BQ940" s="48"/>
    </row>
    <row r="941" spans="1:69" ht="15.75" x14ac:dyDescent="0.25">
      <c r="A941" s="60" t="s">
        <v>149</v>
      </c>
      <c r="B941" s="7"/>
      <c r="C941" s="7" t="s">
        <v>192</v>
      </c>
      <c r="D941" s="7"/>
      <c r="E941" s="7" t="s">
        <v>193</v>
      </c>
      <c r="F941" s="7"/>
      <c r="G941" s="7"/>
      <c r="H941" s="7"/>
      <c r="I941" s="7"/>
      <c r="J941" s="7"/>
      <c r="K941" s="7" t="s">
        <v>18</v>
      </c>
      <c r="L941" s="7" t="s">
        <v>173</v>
      </c>
      <c r="M941" s="7" t="s">
        <v>170</v>
      </c>
      <c r="N941" s="7" t="s">
        <v>173</v>
      </c>
      <c r="O941" s="7"/>
      <c r="P941" s="2"/>
      <c r="Q941" s="10"/>
      <c r="R941" s="23"/>
      <c r="BA941"/>
      <c r="BB941" s="5"/>
      <c r="BE941" s="48"/>
      <c r="BI941" s="48"/>
      <c r="BM941" s="48"/>
      <c r="BQ941" s="48"/>
    </row>
    <row r="942" spans="1:69" x14ac:dyDescent="0.25">
      <c r="A942" s="7" t="s">
        <v>117</v>
      </c>
      <c r="B942" s="7" t="s">
        <v>40</v>
      </c>
      <c r="C942" s="7" t="s">
        <v>118</v>
      </c>
      <c r="D942" s="61" t="s">
        <v>119</v>
      </c>
      <c r="E942" s="7" t="s">
        <v>120</v>
      </c>
      <c r="F942" s="61" t="s">
        <v>121</v>
      </c>
      <c r="G942" s="61" t="s">
        <v>122</v>
      </c>
      <c r="H942" s="61" t="s">
        <v>123</v>
      </c>
      <c r="I942" s="61" t="s">
        <v>194</v>
      </c>
      <c r="J942" s="61" t="s">
        <v>176</v>
      </c>
      <c r="K942" s="7" t="s">
        <v>177</v>
      </c>
      <c r="L942" s="7" t="s">
        <v>177</v>
      </c>
      <c r="M942" s="7" t="s">
        <v>178</v>
      </c>
      <c r="N942" s="7" t="s">
        <v>178</v>
      </c>
      <c r="O942" s="61" t="s">
        <v>175</v>
      </c>
      <c r="P942" s="2"/>
      <c r="Q942" s="10"/>
      <c r="R942" s="23"/>
      <c r="BA942"/>
      <c r="BB942" s="5"/>
      <c r="BE942" s="48"/>
      <c r="BI942" s="48"/>
      <c r="BM942" s="48"/>
      <c r="BQ942" s="48"/>
    </row>
    <row r="943" spans="1:69" x14ac:dyDescent="0.25">
      <c r="A943" s="7">
        <v>94.739500000000007</v>
      </c>
      <c r="B943" s="7">
        <v>45.1</v>
      </c>
      <c r="C943" s="36">
        <v>-8637.7000000000007</v>
      </c>
      <c r="D943" s="7">
        <f t="shared" ref="D943:D947" si="401">10*SQRT((0.001*B943*(N943-M943))^2+(0.02*(K943-L943))^2)</f>
        <v>5.9588540910346888</v>
      </c>
      <c r="E943" s="7">
        <f>Props(A943,B943,12,$B$7:$B$36)</f>
        <v>-881.88797459517821</v>
      </c>
      <c r="F943" s="7">
        <f>(C943-E943)+($B$47-A943*$B$46)</f>
        <v>6535.6425948095075</v>
      </c>
      <c r="G943" s="7">
        <f>ABS(F943)</f>
        <v>6535.6425948095075</v>
      </c>
      <c r="H943" s="7">
        <f>F943/D943</f>
        <v>1096.7952050785432</v>
      </c>
      <c r="I943" s="7">
        <f>F943/(K943)</f>
        <v>239.19055024189385</v>
      </c>
      <c r="J943" s="7">
        <f>ABS(O943)</f>
        <v>5.3035598723258053</v>
      </c>
      <c r="K943" s="36">
        <v>27.324000000000002</v>
      </c>
      <c r="L943" s="7">
        <f>Props(A943,B943,1,$B$7:$B$36)</f>
        <v>24.388459509816347</v>
      </c>
      <c r="M943" s="36">
        <v>53.838999999999999</v>
      </c>
      <c r="N943" s="7">
        <f>Props(A943,B943,9,$B$7:$B$36)</f>
        <v>40.690750440277995</v>
      </c>
      <c r="O943" s="7">
        <f t="shared" ref="O943:O947" si="402">I943/B943</f>
        <v>5.3035598723258053</v>
      </c>
      <c r="P943" s="2"/>
      <c r="Q943" s="10"/>
      <c r="R943" s="23"/>
      <c r="BA943"/>
      <c r="BB943" s="5"/>
      <c r="BE943" s="48"/>
      <c r="BI943" s="48"/>
      <c r="BM943" s="48"/>
      <c r="BQ943" s="48"/>
    </row>
    <row r="944" spans="1:69" x14ac:dyDescent="0.25">
      <c r="A944" s="7">
        <v>108.1309</v>
      </c>
      <c r="B944" s="7">
        <v>105.1</v>
      </c>
      <c r="C944" s="36">
        <v>-7752.2</v>
      </c>
      <c r="D944" s="7">
        <f t="shared" si="401"/>
        <v>12.990375508345579</v>
      </c>
      <c r="E944" s="7">
        <f t="shared" ref="E944:E947" si="403">Props(A944,B944,12,$B$7:$B$36)</f>
        <v>13.837749081100704</v>
      </c>
      <c r="F944" s="7">
        <f t="shared" ref="F944:F947" si="404">(C944-E944)+($B$47-A944*$B$46)</f>
        <v>6525.4168711332295</v>
      </c>
      <c r="G944" s="7">
        <f t="shared" ref="G944:G947" si="405">ABS(F944)</f>
        <v>6525.4168711332295</v>
      </c>
      <c r="H944" s="7">
        <f t="shared" ref="H944:H947" si="406">F944/D944</f>
        <v>502.32703950251624</v>
      </c>
      <c r="I944" s="7">
        <f t="shared" ref="I944:I947" si="407">F944/(K944)</f>
        <v>246.30720836195334</v>
      </c>
      <c r="J944" s="7">
        <f t="shared" ref="J944:J947" si="408">ABS(O944)</f>
        <v>2.3435509834629245</v>
      </c>
      <c r="K944" s="36">
        <v>26.492999999999999</v>
      </c>
      <c r="L944" s="7">
        <f t="shared" ref="L944:L947" si="409">Props(A944,B944,1,$B$7:$B$36)</f>
        <v>24.055958944277254</v>
      </c>
      <c r="M944" s="36">
        <v>54.856999999999999</v>
      </c>
      <c r="N944" s="7">
        <f t="shared" ref="N944:N947" si="410">Props(A944,B944,9,$B$7:$B$36)</f>
        <v>42.505688549069603</v>
      </c>
      <c r="O944" s="7">
        <f t="shared" si="402"/>
        <v>2.3435509834629245</v>
      </c>
      <c r="P944" s="2"/>
      <c r="Q944" s="10"/>
      <c r="R944" s="23"/>
      <c r="BA944"/>
      <c r="BB944" s="5"/>
      <c r="BE944" s="48"/>
      <c r="BI944" s="48"/>
      <c r="BM944" s="48"/>
      <c r="BQ944" s="48"/>
    </row>
    <row r="945" spans="1:69" x14ac:dyDescent="0.25">
      <c r="A945" s="7">
        <v>140.89330000000001</v>
      </c>
      <c r="B945" s="7">
        <v>270.8</v>
      </c>
      <c r="C945" s="36">
        <v>-5336.2</v>
      </c>
      <c r="D945" s="7">
        <f t="shared" si="401"/>
        <v>31.750313918309189</v>
      </c>
      <c r="E945" s="7">
        <f t="shared" si="403"/>
        <v>2481.777294694728</v>
      </c>
      <c r="F945" s="7">
        <f t="shared" si="404"/>
        <v>6473.4773255196023</v>
      </c>
      <c r="G945" s="7">
        <f t="shared" si="405"/>
        <v>6473.4773255196023</v>
      </c>
      <c r="H945" s="7">
        <f t="shared" si="406"/>
        <v>203.887033752652</v>
      </c>
      <c r="I945" s="7">
        <f t="shared" si="407"/>
        <v>259.29172977327573</v>
      </c>
      <c r="J945" s="7">
        <f t="shared" si="408"/>
        <v>0.95750269487915707</v>
      </c>
      <c r="K945" s="36">
        <v>24.966000000000001</v>
      </c>
      <c r="L945" s="7">
        <f t="shared" si="409"/>
        <v>23.209729722988463</v>
      </c>
      <c r="M945" s="36">
        <v>57.246000000000002</v>
      </c>
      <c r="N945" s="7">
        <f t="shared" si="410"/>
        <v>45.522081648741214</v>
      </c>
      <c r="O945" s="7">
        <f t="shared" si="402"/>
        <v>0.95750269487915707</v>
      </c>
      <c r="P945" s="2"/>
      <c r="Q945" s="10"/>
      <c r="R945" s="23"/>
      <c r="BA945"/>
      <c r="BB945" s="5"/>
      <c r="BE945" s="48"/>
      <c r="BI945" s="48"/>
      <c r="BM945" s="48"/>
      <c r="BQ945" s="48"/>
    </row>
    <row r="946" spans="1:69" x14ac:dyDescent="0.25">
      <c r="A946" s="7">
        <v>160.41380000000001</v>
      </c>
      <c r="B946" s="7">
        <v>380.5</v>
      </c>
      <c r="C946" s="36">
        <v>-3768.3</v>
      </c>
      <c r="D946" s="7">
        <f t="shared" si="401"/>
        <v>44.679458947719027</v>
      </c>
      <c r="E946" s="7">
        <f t="shared" si="403"/>
        <v>4099.4814268939963</v>
      </c>
      <c r="F946" s="7">
        <f t="shared" si="404"/>
        <v>6423.6731933203337</v>
      </c>
      <c r="G946" s="7">
        <f t="shared" si="405"/>
        <v>6423.6731933203337</v>
      </c>
      <c r="H946" s="7">
        <f t="shared" si="406"/>
        <v>143.77240335065147</v>
      </c>
      <c r="I946" s="7">
        <f t="shared" si="407"/>
        <v>264.93744095192335</v>
      </c>
      <c r="J946" s="7">
        <f t="shared" si="408"/>
        <v>0.696287624052361</v>
      </c>
      <c r="K946" s="36">
        <v>24.245999999999999</v>
      </c>
      <c r="L946" s="7">
        <f t="shared" si="409"/>
        <v>22.723593658055144</v>
      </c>
      <c r="M946" s="36">
        <v>58.508000000000003</v>
      </c>
      <c r="N946" s="7">
        <f t="shared" si="410"/>
        <v>46.765970710315315</v>
      </c>
      <c r="O946" s="7">
        <f t="shared" si="402"/>
        <v>0.696287624052361</v>
      </c>
      <c r="P946" s="2"/>
      <c r="Q946" s="10"/>
      <c r="R946" s="23"/>
      <c r="BA946"/>
      <c r="BB946" s="5"/>
      <c r="BE946" s="48"/>
      <c r="BI946" s="48"/>
      <c r="BM946" s="48"/>
      <c r="BQ946" s="48"/>
    </row>
    <row r="947" spans="1:69" x14ac:dyDescent="0.25">
      <c r="A947" s="7">
        <v>201.3322</v>
      </c>
      <c r="B947" s="7">
        <v>633.5</v>
      </c>
      <c r="C947" s="36">
        <v>-241.95</v>
      </c>
      <c r="D947" s="7">
        <f t="shared" si="401"/>
        <v>76.841650319247464</v>
      </c>
      <c r="E947" s="7">
        <f t="shared" si="403"/>
        <v>7769.9422312608003</v>
      </c>
      <c r="F947" s="7">
        <f t="shared" si="404"/>
        <v>6279.56238895353</v>
      </c>
      <c r="G947" s="7">
        <f t="shared" si="405"/>
        <v>6279.56238895353</v>
      </c>
      <c r="H947" s="7">
        <f t="shared" si="406"/>
        <v>81.720816287317703</v>
      </c>
      <c r="I947" s="7">
        <f t="shared" si="407"/>
        <v>272.88207843531768</v>
      </c>
      <c r="J947" s="7">
        <f t="shared" si="408"/>
        <v>0.43075308356009107</v>
      </c>
      <c r="K947" s="36">
        <v>23.012</v>
      </c>
      <c r="L947" s="7">
        <f t="shared" si="409"/>
        <v>21.781247576533652</v>
      </c>
      <c r="M947" s="36">
        <v>60.781999999999996</v>
      </c>
      <c r="N947" s="7">
        <f t="shared" si="410"/>
        <v>48.652362104892781</v>
      </c>
      <c r="O947" s="7">
        <f t="shared" si="402"/>
        <v>0.43075308356009107</v>
      </c>
      <c r="P947" s="2"/>
      <c r="Q947" s="10"/>
      <c r="R947" s="23"/>
      <c r="BA947"/>
      <c r="BB947" s="5"/>
      <c r="BE947" s="48"/>
      <c r="BI947" s="48"/>
      <c r="BM947" s="48"/>
      <c r="BQ947" s="48"/>
    </row>
    <row r="948" spans="1:69" x14ac:dyDescent="0.25">
      <c r="A948" s="7"/>
      <c r="B948" s="7"/>
      <c r="C948" s="7"/>
      <c r="D948" s="7"/>
      <c r="E948" s="7"/>
      <c r="F948" s="7"/>
      <c r="G948" s="7"/>
      <c r="H948" s="7"/>
      <c r="I948" s="62">
        <f>AVERAGE(J943:J947)</f>
        <v>1.946330851656068</v>
      </c>
      <c r="J948" s="63" t="s">
        <v>128</v>
      </c>
      <c r="K948" s="63"/>
      <c r="L948" s="7"/>
      <c r="M948" s="7"/>
      <c r="N948" s="7"/>
      <c r="O948" s="7"/>
      <c r="P948" s="2"/>
      <c r="Q948" s="10"/>
      <c r="R948" s="23"/>
      <c r="BA948"/>
      <c r="BB948" s="5"/>
      <c r="BE948" s="48"/>
      <c r="BI948" s="48"/>
      <c r="BM948" s="48"/>
      <c r="BQ948" s="48"/>
    </row>
    <row r="949" spans="1:69" x14ac:dyDescent="0.25">
      <c r="A949" s="7"/>
      <c r="B949" s="7"/>
      <c r="C949" s="7"/>
      <c r="D949" s="7"/>
      <c r="E949" s="7"/>
      <c r="F949" s="7"/>
      <c r="G949" s="7"/>
      <c r="H949" s="7"/>
      <c r="I949" s="62">
        <f>AVERAGE(O943:O947)</f>
        <v>1.946330851656068</v>
      </c>
      <c r="J949" s="63" t="s">
        <v>129</v>
      </c>
      <c r="K949" s="63"/>
      <c r="L949" s="7"/>
      <c r="M949" s="7"/>
      <c r="N949" s="7"/>
      <c r="O949" s="7"/>
      <c r="P949" s="2"/>
      <c r="Q949" s="10"/>
      <c r="R949" s="23"/>
      <c r="BA949"/>
      <c r="BB949" s="5"/>
      <c r="BE949" s="48"/>
      <c r="BI949" s="48"/>
      <c r="BM949" s="48"/>
      <c r="BQ949" s="48"/>
    </row>
    <row r="950" spans="1:69" x14ac:dyDescent="0.25">
      <c r="A950" s="7"/>
      <c r="B950" s="7"/>
      <c r="C950" s="7"/>
      <c r="D950" s="7"/>
      <c r="E950" s="7"/>
      <c r="F950" s="7"/>
      <c r="G950" s="7"/>
      <c r="H950" s="7"/>
      <c r="I950" s="64">
        <f>SUMSQ(H943:H947)/COUNT(H943:H947)</f>
        <v>304842.17896219785</v>
      </c>
      <c r="J950" s="63" t="s">
        <v>131</v>
      </c>
      <c r="K950" s="63"/>
      <c r="L950" s="7"/>
      <c r="M950" s="7"/>
      <c r="N950" s="7"/>
      <c r="O950" s="7"/>
      <c r="R950" s="23"/>
      <c r="BA950"/>
      <c r="BB950" s="5"/>
      <c r="BE950" s="48"/>
      <c r="BI950" s="48"/>
      <c r="BM950" s="48"/>
      <c r="BQ950" s="48"/>
    </row>
    <row r="951" spans="1:69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63"/>
      <c r="L951" s="7"/>
      <c r="M951" s="7"/>
      <c r="N951" s="7"/>
      <c r="O951" s="7"/>
      <c r="R951" s="23"/>
      <c r="BA951"/>
      <c r="BB951" s="5"/>
      <c r="BE951" s="48"/>
      <c r="BI951" s="48"/>
      <c r="BM951" s="48"/>
      <c r="BQ951" s="48"/>
    </row>
    <row r="952" spans="1:69" x14ac:dyDescent="0.25">
      <c r="A952" s="59" t="s">
        <v>190</v>
      </c>
      <c r="B952" s="7"/>
      <c r="C952" s="59"/>
      <c r="D952" s="7"/>
      <c r="E952" s="7"/>
      <c r="F952" s="7"/>
      <c r="G952" s="7"/>
      <c r="H952" s="7"/>
      <c r="I952" s="64"/>
      <c r="J952" s="64"/>
      <c r="K952" s="7" t="s">
        <v>170</v>
      </c>
      <c r="L952" s="7"/>
      <c r="M952" s="7"/>
      <c r="N952" s="7"/>
      <c r="O952" s="7"/>
      <c r="P952" s="4"/>
      <c r="Q952" s="4"/>
      <c r="R952" s="23"/>
      <c r="BA952"/>
      <c r="BB952" s="5"/>
      <c r="BE952" s="48"/>
      <c r="BI952" s="48"/>
      <c r="BM952" s="48"/>
      <c r="BQ952" s="48"/>
    </row>
    <row r="953" spans="1:69" ht="15.75" x14ac:dyDescent="0.25">
      <c r="A953" s="60" t="s">
        <v>198</v>
      </c>
      <c r="B953" s="7"/>
      <c r="C953" s="7" t="s">
        <v>192</v>
      </c>
      <c r="D953" s="7"/>
      <c r="E953" s="7" t="s">
        <v>193</v>
      </c>
      <c r="F953" s="7"/>
      <c r="G953" s="7"/>
      <c r="H953" s="7"/>
      <c r="I953" s="7"/>
      <c r="J953" s="7"/>
      <c r="K953" s="7" t="s">
        <v>18</v>
      </c>
      <c r="L953" s="7" t="s">
        <v>173</v>
      </c>
      <c r="M953" s="7" t="s">
        <v>170</v>
      </c>
      <c r="N953" s="7" t="s">
        <v>173</v>
      </c>
      <c r="O953" s="7"/>
      <c r="P953" s="2"/>
      <c r="Q953" s="10"/>
      <c r="R953" s="23"/>
      <c r="BA953"/>
      <c r="BB953" s="5"/>
      <c r="BE953" s="48"/>
      <c r="BI953" s="48"/>
      <c r="BM953" s="48"/>
      <c r="BQ953" s="48"/>
    </row>
    <row r="954" spans="1:69" x14ac:dyDescent="0.25">
      <c r="A954" s="7" t="s">
        <v>117</v>
      </c>
      <c r="B954" s="7" t="s">
        <v>40</v>
      </c>
      <c r="C954" s="7" t="s">
        <v>118</v>
      </c>
      <c r="D954" s="61" t="s">
        <v>119</v>
      </c>
      <c r="E954" s="7" t="s">
        <v>120</v>
      </c>
      <c r="F954" s="61" t="s">
        <v>121</v>
      </c>
      <c r="G954" s="61" t="s">
        <v>122</v>
      </c>
      <c r="H954" s="61" t="s">
        <v>123</v>
      </c>
      <c r="I954" s="61" t="s">
        <v>194</v>
      </c>
      <c r="J954" s="61" t="s">
        <v>176</v>
      </c>
      <c r="K954" s="7" t="s">
        <v>177</v>
      </c>
      <c r="L954" s="7" t="s">
        <v>177</v>
      </c>
      <c r="M954" s="7" t="s">
        <v>178</v>
      </c>
      <c r="N954" s="7" t="s">
        <v>178</v>
      </c>
      <c r="O954" s="61" t="s">
        <v>175</v>
      </c>
      <c r="P954" s="2"/>
      <c r="Q954" s="10"/>
      <c r="R954" s="23"/>
      <c r="BA954"/>
      <c r="BB954" s="5"/>
      <c r="BE954" s="48"/>
      <c r="BI954" s="48"/>
      <c r="BM954" s="48"/>
      <c r="BQ954" s="48"/>
    </row>
    <row r="955" spans="1:69" x14ac:dyDescent="0.25">
      <c r="A955" s="7">
        <v>93.6494</v>
      </c>
      <c r="B955" s="7">
        <v>40.700000000000003</v>
      </c>
      <c r="C955" s="36">
        <v>-8699.5</v>
      </c>
      <c r="D955" s="7">
        <f t="shared" ref="D955:D958" si="411">10*SQRT((0.001*B955*(N955-M955))^2+(0.02*(K955-L955))^2)</f>
        <v>5.4170197480131721</v>
      </c>
      <c r="E955" s="7">
        <f t="shared" ref="E955:E958" si="412">Props(A955,B955,12,$B$7:$B$36)</f>
        <v>-944.98667907807032</v>
      </c>
      <c r="F955" s="7">
        <f>(C955-E955)+($B$47-A955*$B$46)</f>
        <v>6536.9412992924008</v>
      </c>
      <c r="G955" s="7">
        <f t="shared" ref="G955:G958" si="413">ABS(F955)</f>
        <v>6536.9412992924008</v>
      </c>
      <c r="H955" s="7">
        <f t="shared" ref="H955:H958" si="414">F955/D955</f>
        <v>1206.7412716540287</v>
      </c>
      <c r="I955" s="7">
        <f>F955/(K955)</f>
        <v>238.64417710617701</v>
      </c>
      <c r="J955" s="7">
        <f t="shared" ref="J955:J958" si="415">ABS(O955)</f>
        <v>5.8634932949920637</v>
      </c>
      <c r="K955" s="36">
        <v>27.391999999999999</v>
      </c>
      <c r="L955" s="7">
        <f t="shared" ref="L955:L958" si="416">Props(A955,B955,1,$B$7:$B$36)</f>
        <v>24.409972454183816</v>
      </c>
      <c r="M955" s="36">
        <v>53.737000000000002</v>
      </c>
      <c r="N955" s="7">
        <f t="shared" ref="N955:N958" si="417">Props(A955,B955,9,$B$7:$B$36)</f>
        <v>40.508282594696993</v>
      </c>
      <c r="O955" s="7">
        <f>I955/B955</f>
        <v>5.8634932949920637</v>
      </c>
      <c r="P955" s="2"/>
      <c r="Q955" s="10"/>
      <c r="R955" s="23"/>
      <c r="BA955"/>
      <c r="BB955" s="5"/>
      <c r="BE955" s="48"/>
      <c r="BI955" s="48"/>
      <c r="BM955" s="48"/>
      <c r="BQ955" s="48"/>
    </row>
    <row r="956" spans="1:69" x14ac:dyDescent="0.25">
      <c r="A956" s="7">
        <v>95.709699999999998</v>
      </c>
      <c r="B956" s="7">
        <v>49.6</v>
      </c>
      <c r="C956" s="36">
        <v>-8567.2000000000007</v>
      </c>
      <c r="D956" s="7">
        <f t="shared" si="411"/>
        <v>6.50368316182914</v>
      </c>
      <c r="E956" s="7">
        <f>Props(A956,B956,12,$B$7:$B$36)</f>
        <v>-811.74698670159717</v>
      </c>
      <c r="F956" s="7">
        <f t="shared" ref="F956:F958" si="418">(C956-E956)+($B$47-A956*$B$46)</f>
        <v>6536.0016069159265</v>
      </c>
      <c r="G956" s="7">
        <f t="shared" si="413"/>
        <v>6536.0016069159265</v>
      </c>
      <c r="H956" s="7">
        <f t="shared" si="414"/>
        <v>1004.9692526961441</v>
      </c>
      <c r="I956" s="7">
        <f t="shared" ref="I956:I958" si="419">F956/(K956)</f>
        <v>239.88848296689153</v>
      </c>
      <c r="J956" s="7">
        <f t="shared" si="415"/>
        <v>4.8364613501389417</v>
      </c>
      <c r="K956" s="36">
        <v>27.245999999999999</v>
      </c>
      <c r="L956" s="7">
        <f t="shared" si="416"/>
        <v>24.360108283843442</v>
      </c>
      <c r="M956" s="36">
        <v>53.884999999999998</v>
      </c>
      <c r="N956" s="7">
        <f t="shared" si="417"/>
        <v>40.824473206287628</v>
      </c>
      <c r="O956" s="7">
        <f>I956/B956</f>
        <v>4.8364613501389417</v>
      </c>
      <c r="P956" s="2"/>
      <c r="Q956" s="10"/>
      <c r="R956" s="23"/>
      <c r="BA956"/>
      <c r="BB956" s="5"/>
      <c r="BE956" s="48"/>
      <c r="BI956" s="48"/>
      <c r="BM956" s="48"/>
      <c r="BQ956" s="48"/>
    </row>
    <row r="957" spans="1:69" x14ac:dyDescent="0.25">
      <c r="A957" s="7">
        <v>121.52209999999999</v>
      </c>
      <c r="B957" s="7">
        <v>170.1</v>
      </c>
      <c r="C957" s="36">
        <v>-6794.8</v>
      </c>
      <c r="D957" s="7">
        <f t="shared" si="411"/>
        <v>20.313015056585005</v>
      </c>
      <c r="E957" s="7">
        <f t="shared" si="412"/>
        <v>986.98815222708583</v>
      </c>
      <c r="F957" s="7">
        <f t="shared" si="418"/>
        <v>6509.6664679872438</v>
      </c>
      <c r="G957" s="7">
        <f t="shared" si="413"/>
        <v>6509.6664679872438</v>
      </c>
      <c r="H957" s="7">
        <f t="shared" si="414"/>
        <v>320.46776167169543</v>
      </c>
      <c r="I957" s="7">
        <f t="shared" si="419"/>
        <v>252.31265379795516</v>
      </c>
      <c r="J957" s="7">
        <f t="shared" si="415"/>
        <v>1.4833195402584078</v>
      </c>
      <c r="K957" s="36">
        <v>25.8</v>
      </c>
      <c r="L957" s="7">
        <f t="shared" si="416"/>
        <v>23.705968762330304</v>
      </c>
      <c r="M957" s="36">
        <v>55.856000000000002</v>
      </c>
      <c r="N957" s="7">
        <f t="shared" si="417"/>
        <v>43.91673062824875</v>
      </c>
      <c r="O957" s="7">
        <f>I957/B957</f>
        <v>1.4833195402584078</v>
      </c>
      <c r="P957" s="2"/>
      <c r="Q957" s="10"/>
      <c r="R957" s="23"/>
      <c r="BA957"/>
      <c r="BB957" s="5"/>
      <c r="BE957" s="48"/>
      <c r="BI957" s="48"/>
      <c r="BM957" s="48"/>
      <c r="BQ957" s="48"/>
    </row>
    <row r="958" spans="1:69" x14ac:dyDescent="0.25">
      <c r="A958" s="7">
        <v>119.3219</v>
      </c>
      <c r="B958" s="7">
        <v>159.1</v>
      </c>
      <c r="C958" s="36">
        <v>-6956.5</v>
      </c>
      <c r="D958" s="7">
        <f t="shared" si="411"/>
        <v>19.079995986039716</v>
      </c>
      <c r="E958" s="7">
        <f t="shared" si="412"/>
        <v>822.30015279651946</v>
      </c>
      <c r="F958" s="7">
        <f t="shared" si="418"/>
        <v>6512.6544674178103</v>
      </c>
      <c r="G958" s="7">
        <f t="shared" si="413"/>
        <v>6512.6544674178103</v>
      </c>
      <c r="H958" s="7">
        <f t="shared" si="414"/>
        <v>341.33416339201182</v>
      </c>
      <c r="I958" s="7">
        <f t="shared" si="419"/>
        <v>251.38589830616476</v>
      </c>
      <c r="J958" s="7">
        <f t="shared" si="415"/>
        <v>1.5800496436591123</v>
      </c>
      <c r="K958" s="36">
        <v>25.907</v>
      </c>
      <c r="L958" s="7">
        <f t="shared" si="416"/>
        <v>23.763907114905813</v>
      </c>
      <c r="M958" s="36">
        <v>55.695999999999998</v>
      </c>
      <c r="N958" s="7">
        <f t="shared" si="417"/>
        <v>43.706571293309615</v>
      </c>
      <c r="O958" s="7">
        <f>I958/B958</f>
        <v>1.5800496436591123</v>
      </c>
      <c r="P958" s="2"/>
      <c r="Q958" s="10"/>
      <c r="R958" s="23"/>
      <c r="BA958"/>
      <c r="BB958" s="5"/>
      <c r="BE958" s="48"/>
      <c r="BI958" s="48"/>
      <c r="BM958" s="48"/>
      <c r="BQ958" s="48"/>
    </row>
    <row r="959" spans="1:69" x14ac:dyDescent="0.25">
      <c r="A959" s="7"/>
      <c r="B959" s="7"/>
      <c r="C959" s="7"/>
      <c r="D959" s="7"/>
      <c r="E959" s="7"/>
      <c r="F959" s="7"/>
      <c r="G959" s="7"/>
      <c r="H959" s="7"/>
      <c r="I959" s="62">
        <f>AVERAGE(J955:J958)</f>
        <v>3.4408309572621314</v>
      </c>
      <c r="J959" s="63" t="s">
        <v>128</v>
      </c>
      <c r="K959" s="63"/>
      <c r="L959" s="7"/>
      <c r="M959" s="7"/>
      <c r="N959" s="7"/>
      <c r="O959" s="7"/>
      <c r="P959" s="2"/>
      <c r="Q959" s="10"/>
      <c r="R959" s="23"/>
      <c r="BA959"/>
      <c r="BB959" s="5"/>
      <c r="BE959" s="48"/>
      <c r="BI959" s="48"/>
      <c r="BM959" s="48"/>
      <c r="BQ959" s="48"/>
    </row>
    <row r="960" spans="1:69" x14ac:dyDescent="0.25">
      <c r="A960" s="7"/>
      <c r="B960" s="7"/>
      <c r="C960" s="7"/>
      <c r="D960" s="7"/>
      <c r="E960" s="7"/>
      <c r="F960" s="7"/>
      <c r="G960" s="7"/>
      <c r="H960" s="7"/>
      <c r="I960" s="62">
        <f>AVERAGE(O955:O958)</f>
        <v>3.4408309572621314</v>
      </c>
      <c r="J960" s="63" t="s">
        <v>129</v>
      </c>
      <c r="K960" s="63"/>
      <c r="L960" s="7"/>
      <c r="M960" s="7"/>
      <c r="N960" s="7"/>
      <c r="O960" s="7"/>
      <c r="P960" s="2"/>
      <c r="Q960" s="10"/>
      <c r="R960" s="23"/>
      <c r="BA960"/>
      <c r="BB960" s="5"/>
      <c r="BE960" s="48"/>
      <c r="BI960" s="48"/>
      <c r="BM960" s="48"/>
      <c r="BQ960" s="48"/>
    </row>
    <row r="961" spans="1:69" x14ac:dyDescent="0.25">
      <c r="A961" s="7"/>
      <c r="B961" s="7"/>
      <c r="C961" s="7"/>
      <c r="D961" s="7"/>
      <c r="E961" s="7"/>
      <c r="F961" s="7"/>
      <c r="G961" s="7"/>
      <c r="H961" s="7"/>
      <c r="I961" s="64">
        <f>SUMSQ(H955:H958)/COUNT(H955:H958)</f>
        <v>671349.0732368048</v>
      </c>
      <c r="J961" s="63" t="s">
        <v>131</v>
      </c>
      <c r="K961" s="63"/>
      <c r="L961" s="7"/>
      <c r="M961" s="7"/>
      <c r="N961" s="7"/>
      <c r="O961" s="7"/>
      <c r="P961" s="2"/>
      <c r="Q961" s="10"/>
      <c r="R961" s="23"/>
      <c r="BA961"/>
      <c r="BB961" s="5"/>
      <c r="BE961" s="48"/>
      <c r="BI961" s="48"/>
      <c r="BM961" s="48"/>
      <c r="BQ961" s="48"/>
    </row>
    <row r="962" spans="1:69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63"/>
      <c r="L962" s="7"/>
      <c r="M962" s="7"/>
      <c r="N962" s="7"/>
      <c r="O962" s="7"/>
      <c r="Q962" s="22"/>
      <c r="R962" s="23"/>
      <c r="BA962"/>
      <c r="BB962" s="5"/>
      <c r="BE962" s="48"/>
      <c r="BI962" s="48"/>
      <c r="BM962" s="48"/>
      <c r="BQ962" s="48"/>
    </row>
    <row r="963" spans="1:69" x14ac:dyDescent="0.25">
      <c r="A963" s="59" t="s">
        <v>190</v>
      </c>
      <c r="B963" s="7"/>
      <c r="C963" s="59"/>
      <c r="D963" s="7"/>
      <c r="E963" s="7"/>
      <c r="F963" s="7"/>
      <c r="G963" s="7"/>
      <c r="H963" s="7"/>
      <c r="I963" s="64"/>
      <c r="J963" s="64"/>
      <c r="K963" s="7" t="s">
        <v>170</v>
      </c>
      <c r="L963" s="7"/>
      <c r="M963" s="7"/>
      <c r="N963" s="7"/>
      <c r="O963" s="7"/>
      <c r="Q963" s="22"/>
      <c r="R963" s="23"/>
      <c r="BA963"/>
      <c r="BB963" s="5"/>
      <c r="BE963" s="48"/>
      <c r="BI963" s="48"/>
      <c r="BM963" s="48"/>
      <c r="BQ963" s="48"/>
    </row>
    <row r="964" spans="1:69" ht="15.75" x14ac:dyDescent="0.25">
      <c r="A964" s="60" t="s">
        <v>199</v>
      </c>
      <c r="B964" s="7"/>
      <c r="C964" s="7" t="s">
        <v>192</v>
      </c>
      <c r="D964" s="7"/>
      <c r="E964" s="7" t="s">
        <v>193</v>
      </c>
      <c r="F964" s="7"/>
      <c r="G964" s="7"/>
      <c r="H964" s="7"/>
      <c r="I964" s="7"/>
      <c r="J964" s="7"/>
      <c r="K964" s="7" t="s">
        <v>18</v>
      </c>
      <c r="L964" s="7" t="s">
        <v>173</v>
      </c>
      <c r="M964" s="7" t="s">
        <v>170</v>
      </c>
      <c r="N964" s="7" t="s">
        <v>173</v>
      </c>
      <c r="O964" s="7"/>
      <c r="Q964" s="22"/>
      <c r="R964" s="23"/>
      <c r="BA964"/>
      <c r="BB964" s="5"/>
      <c r="BE964" s="48"/>
      <c r="BI964" s="48"/>
      <c r="BM964" s="48"/>
      <c r="BQ964" s="48"/>
    </row>
    <row r="965" spans="1:69" x14ac:dyDescent="0.25">
      <c r="A965" s="7" t="s">
        <v>117</v>
      </c>
      <c r="B965" s="7" t="s">
        <v>40</v>
      </c>
      <c r="C965" s="7" t="s">
        <v>118</v>
      </c>
      <c r="D965" s="61" t="s">
        <v>119</v>
      </c>
      <c r="E965" s="7" t="s">
        <v>120</v>
      </c>
      <c r="F965" s="61" t="s">
        <v>121</v>
      </c>
      <c r="G965" s="61" t="s">
        <v>122</v>
      </c>
      <c r="H965" s="61" t="s">
        <v>123</v>
      </c>
      <c r="I965" s="61" t="s">
        <v>194</v>
      </c>
      <c r="J965" s="61" t="s">
        <v>176</v>
      </c>
      <c r="K965" s="7" t="s">
        <v>177</v>
      </c>
      <c r="L965" s="7" t="s">
        <v>177</v>
      </c>
      <c r="M965" s="7" t="s">
        <v>178</v>
      </c>
      <c r="N965" s="7" t="s">
        <v>178</v>
      </c>
      <c r="O965" s="61" t="s">
        <v>175</v>
      </c>
      <c r="BA965"/>
      <c r="BB965" s="5"/>
      <c r="BE965" s="48"/>
      <c r="BI965" s="48"/>
      <c r="BM965" s="48"/>
      <c r="BQ965" s="48"/>
    </row>
    <row r="966" spans="1:69" x14ac:dyDescent="0.25">
      <c r="A966" s="7">
        <v>247.93549999999999</v>
      </c>
      <c r="B966" s="7">
        <v>954.57931099999996</v>
      </c>
      <c r="C966" s="36">
        <v>4075.7</v>
      </c>
      <c r="D966" s="7">
        <f t="shared" ref="D966:D967" si="420">10*SQRT((0.001*B966*(N966-M966))^2+(0.02*(K966-L966))^2)</f>
        <v>122.19541871734123</v>
      </c>
      <c r="E966" s="7">
        <f t="shared" ref="E966:E967" si="421">Props(A966,B966,12,$B$7:$B$36)</f>
        <v>12302.324276962914</v>
      </c>
      <c r="F966" s="7">
        <f t="shared" ref="F966:F967" si="422">(C966-E966)+($B$47-A966*$B$46)</f>
        <v>6064.8303432514167</v>
      </c>
      <c r="G966" s="7">
        <f t="shared" ref="G966:G967" si="423">ABS(F966)</f>
        <v>6064.8303432514167</v>
      </c>
      <c r="H966" s="7">
        <f t="shared" ref="H966:H967" si="424">F966/D966</f>
        <v>49.63222358835236</v>
      </c>
      <c r="I966" s="7">
        <f t="shared" ref="I966:I967" si="425">F966/(K966)</f>
        <v>276.84440330722674</v>
      </c>
      <c r="J966" s="7">
        <f t="shared" ref="J966:J967" si="426">ABS(O966)</f>
        <v>0.29001718360856737</v>
      </c>
      <c r="K966" s="36">
        <v>21.907</v>
      </c>
      <c r="L966" s="7">
        <f t="shared" ref="L966:L967" si="427">Props(A966,B966,1,$B$7:$B$36)</f>
        <v>20.835292826761037</v>
      </c>
      <c r="M966" s="36">
        <v>62.902999999999999</v>
      </c>
      <c r="N966" s="7">
        <f t="shared" ref="N966:N967" si="428">Props(A966,B966,9,$B$7:$B$36)</f>
        <v>50.102048908530115</v>
      </c>
      <c r="O966" s="7">
        <f t="shared" ref="O966:O967" si="429">I966/B966</f>
        <v>0.29001718360856737</v>
      </c>
      <c r="BA966"/>
      <c r="BB966" s="5"/>
      <c r="BE966" s="48"/>
      <c r="BI966" s="48"/>
      <c r="BM966" s="48"/>
      <c r="BQ966" s="48"/>
    </row>
    <row r="967" spans="1:69" x14ac:dyDescent="0.25">
      <c r="A967" s="7">
        <v>247.77549999999999</v>
      </c>
      <c r="B967" s="7">
        <v>953.89284550000002</v>
      </c>
      <c r="C967" s="36">
        <v>4070.7</v>
      </c>
      <c r="D967" s="7">
        <f t="shared" si="420"/>
        <v>122.07855088193527</v>
      </c>
      <c r="E967" s="7">
        <f t="shared" si="421"/>
        <v>12296.036757876951</v>
      </c>
      <c r="F967" s="7">
        <f t="shared" si="422"/>
        <v>6066.1178623373798</v>
      </c>
      <c r="G967" s="7">
        <f t="shared" si="423"/>
        <v>6066.1178623373798</v>
      </c>
      <c r="H967" s="7">
        <f t="shared" si="424"/>
        <v>49.690283989396711</v>
      </c>
      <c r="I967" s="7">
        <f t="shared" si="425"/>
        <v>276.89053598399579</v>
      </c>
      <c r="J967" s="7">
        <f t="shared" si="426"/>
        <v>0.29027425595047696</v>
      </c>
      <c r="K967" s="36">
        <v>21.908000000000001</v>
      </c>
      <c r="L967" s="7">
        <f t="shared" si="427"/>
        <v>20.836284838840676</v>
      </c>
      <c r="M967" s="36">
        <v>62.89</v>
      </c>
      <c r="N967" s="7">
        <f t="shared" si="428"/>
        <v>50.09208844335798</v>
      </c>
      <c r="O967" s="7">
        <f t="shared" si="429"/>
        <v>0.29027425595047696</v>
      </c>
      <c r="BA967"/>
      <c r="BB967" s="5"/>
      <c r="BE967" s="48"/>
      <c r="BI967" s="48"/>
      <c r="BM967" s="48"/>
      <c r="BQ967" s="48"/>
    </row>
    <row r="968" spans="1:69" x14ac:dyDescent="0.25">
      <c r="A968" s="7"/>
      <c r="B968" s="7"/>
      <c r="C968" s="7"/>
      <c r="D968" s="7"/>
      <c r="E968" s="7"/>
      <c r="F968" s="7"/>
      <c r="G968" s="7"/>
      <c r="H968" s="7"/>
      <c r="I968" s="62">
        <f>AVERAGE(J966:J967)</f>
        <v>0.29014571977952219</v>
      </c>
      <c r="J968" s="63" t="s">
        <v>128</v>
      </c>
      <c r="K968" s="63"/>
      <c r="L968" s="7"/>
      <c r="M968" s="7"/>
      <c r="N968" s="7"/>
      <c r="O968" s="7"/>
      <c r="BA968"/>
      <c r="BB968" s="5"/>
      <c r="BE968" s="48"/>
      <c r="BI968" s="48"/>
      <c r="BM968" s="48"/>
      <c r="BQ968" s="48"/>
    </row>
    <row r="969" spans="1:69" x14ac:dyDescent="0.25">
      <c r="A969" s="7"/>
      <c r="B969" s="7"/>
      <c r="C969" s="7"/>
      <c r="D969" s="7"/>
      <c r="E969" s="7"/>
      <c r="F969" s="7"/>
      <c r="G969" s="7"/>
      <c r="H969" s="7"/>
      <c r="I969" s="62">
        <f>AVERAGE(O966:O967)</f>
        <v>0.29014571977952219</v>
      </c>
      <c r="J969" s="63" t="s">
        <v>129</v>
      </c>
      <c r="K969" s="63"/>
      <c r="L969" s="7"/>
      <c r="M969" s="7"/>
      <c r="N969" s="7"/>
      <c r="O969" s="7"/>
      <c r="BA969"/>
      <c r="BB969" s="5"/>
      <c r="BE969" s="48"/>
      <c r="BI969" s="48"/>
      <c r="BM969" s="48"/>
      <c r="BQ969" s="48"/>
    </row>
    <row r="970" spans="1:69" x14ac:dyDescent="0.25">
      <c r="A970" s="7"/>
      <c r="B970" s="7"/>
      <c r="C970" s="7"/>
      <c r="D970" s="7"/>
      <c r="E970" s="7"/>
      <c r="F970" s="7"/>
      <c r="G970" s="7"/>
      <c r="H970" s="7"/>
      <c r="I970" s="64">
        <f>SUMSQ(H966:H967)/COUNT(H966:H967)</f>
        <v>2466.2409706355475</v>
      </c>
      <c r="J970" s="63" t="s">
        <v>131</v>
      </c>
      <c r="K970" s="63"/>
      <c r="L970" s="7"/>
      <c r="M970" s="7"/>
      <c r="N970" s="7"/>
      <c r="O970" s="7"/>
      <c r="BA970"/>
      <c r="BB970" s="5"/>
      <c r="BE970" s="48"/>
      <c r="BI970" s="48"/>
      <c r="BM970" s="48"/>
      <c r="BQ970" s="48"/>
    </row>
    <row r="971" spans="1:69" x14ac:dyDescent="0.25">
      <c r="A971" s="7"/>
      <c r="B971" s="7"/>
      <c r="C971" s="7"/>
      <c r="D971" s="7"/>
      <c r="E971" s="7"/>
      <c r="F971" s="7"/>
      <c r="G971" s="7"/>
      <c r="H971" s="7"/>
      <c r="I971" s="64"/>
      <c r="J971" s="63"/>
      <c r="K971" s="63"/>
      <c r="L971" s="7"/>
      <c r="M971" s="7"/>
      <c r="N971" s="7"/>
      <c r="O971" s="7"/>
      <c r="P971" s="2"/>
      <c r="Q971" s="10"/>
      <c r="R971" s="23"/>
      <c r="BA971"/>
      <c r="BB971" s="5"/>
      <c r="BE971" s="48"/>
      <c r="BI971" s="48"/>
      <c r="BM971" s="48"/>
      <c r="BQ971" s="48"/>
    </row>
    <row r="972" spans="1:69" x14ac:dyDescent="0.25">
      <c r="A972" s="59" t="s">
        <v>190</v>
      </c>
      <c r="B972" s="7"/>
      <c r="C972" s="59"/>
      <c r="D972" s="7"/>
      <c r="E972" s="7"/>
      <c r="F972" s="7"/>
      <c r="G972" s="7"/>
      <c r="H972" s="7"/>
      <c r="I972" s="64"/>
      <c r="J972" s="64"/>
      <c r="K972" s="7" t="s">
        <v>170</v>
      </c>
      <c r="L972" s="7"/>
      <c r="M972" s="7"/>
      <c r="N972" s="7"/>
      <c r="O972" s="7"/>
      <c r="P972" s="2"/>
      <c r="Q972" s="10"/>
      <c r="R972" s="23"/>
      <c r="BA972"/>
      <c r="BB972" s="5"/>
      <c r="BE972" s="48"/>
      <c r="BI972" s="48"/>
      <c r="BM972" s="48"/>
      <c r="BQ972" s="48"/>
    </row>
    <row r="973" spans="1:69" ht="15.75" x14ac:dyDescent="0.25">
      <c r="A973" s="60" t="s">
        <v>200</v>
      </c>
      <c r="B973" s="7"/>
      <c r="C973" s="7" t="s">
        <v>192</v>
      </c>
      <c r="D973" s="7"/>
      <c r="E973" s="7" t="s">
        <v>193</v>
      </c>
      <c r="F973" s="7"/>
      <c r="G973" s="7"/>
      <c r="H973" s="7"/>
      <c r="I973" s="7"/>
      <c r="J973" s="7"/>
      <c r="K973" s="7" t="s">
        <v>18</v>
      </c>
      <c r="L973" s="7" t="s">
        <v>173</v>
      </c>
      <c r="M973" s="7" t="s">
        <v>170</v>
      </c>
      <c r="N973" s="7" t="s">
        <v>173</v>
      </c>
      <c r="O973" s="7"/>
      <c r="P973" s="2"/>
      <c r="Q973" s="10"/>
      <c r="R973" s="23"/>
      <c r="BA973"/>
      <c r="BB973" s="5"/>
      <c r="BE973" s="48"/>
      <c r="BI973" s="48"/>
      <c r="BM973" s="48"/>
      <c r="BQ973" s="48"/>
    </row>
    <row r="974" spans="1:69" x14ac:dyDescent="0.25">
      <c r="A974" s="7" t="s">
        <v>117</v>
      </c>
      <c r="B974" s="7" t="s">
        <v>40</v>
      </c>
      <c r="C974" s="7" t="s">
        <v>118</v>
      </c>
      <c r="D974" s="61" t="s">
        <v>119</v>
      </c>
      <c r="E974" s="7" t="s">
        <v>120</v>
      </c>
      <c r="F974" s="61" t="s">
        <v>121</v>
      </c>
      <c r="G974" s="61" t="s">
        <v>122</v>
      </c>
      <c r="H974" s="61" t="s">
        <v>123</v>
      </c>
      <c r="I974" s="61" t="s">
        <v>194</v>
      </c>
      <c r="J974" s="61" t="s">
        <v>176</v>
      </c>
      <c r="K974" s="7" t="s">
        <v>177</v>
      </c>
      <c r="L974" s="7" t="s">
        <v>177</v>
      </c>
      <c r="M974" s="7" t="s">
        <v>178</v>
      </c>
      <c r="N974" s="7" t="s">
        <v>178</v>
      </c>
      <c r="O974" s="61" t="s">
        <v>175</v>
      </c>
      <c r="P974" s="2"/>
      <c r="Q974" s="10"/>
      <c r="R974" s="23"/>
      <c r="BA974"/>
      <c r="BB974" s="5"/>
      <c r="BE974" s="48"/>
      <c r="BI974" s="48"/>
      <c r="BM974" s="48"/>
      <c r="BQ974" s="48"/>
    </row>
    <row r="975" spans="1:69" x14ac:dyDescent="0.25">
      <c r="A975" s="7">
        <v>96.432599999999994</v>
      </c>
      <c r="B975" s="7">
        <v>44.139731650000002</v>
      </c>
      <c r="C975" s="36">
        <v>-8755.9</v>
      </c>
      <c r="D975" s="7">
        <f t="shared" ref="D975" si="430">10*SQRT((0.001*B975*(N975-M975))^2+(0.02*(K975-L975))^2)</f>
        <v>5.9036155346361374</v>
      </c>
      <c r="E975" s="7">
        <f>Props(A975,B975,12,$B$7:$B$36)</f>
        <v>-974.78775307916897</v>
      </c>
      <c r="F975" s="7">
        <f>(C975-E975)+($B$47-A975*$B$46)</f>
        <v>6510.3423732934998</v>
      </c>
      <c r="G975" s="7">
        <f>ABS(F975)</f>
        <v>6510.3423732934998</v>
      </c>
      <c r="H975" s="7">
        <f>F975/D975</f>
        <v>1102.7720784149535</v>
      </c>
      <c r="I975" s="7">
        <f t="shared" ref="I975" si="431">F975/(K975)</f>
        <v>236.73972266521818</v>
      </c>
      <c r="J975" s="7">
        <f>ABS(O975)</f>
        <v>5.3634155400493508</v>
      </c>
      <c r="K975" s="36">
        <v>27.5</v>
      </c>
      <c r="L975" s="7">
        <f>Props(A975,B975,1,$B$7:$B$36)</f>
        <v>24.483534263001623</v>
      </c>
      <c r="M975" s="36">
        <v>54.634999999999998</v>
      </c>
      <c r="N975" s="7">
        <f>Props(A975,B975,9,$B$7:$B$36)</f>
        <v>41.330185911895484</v>
      </c>
      <c r="O975" s="7">
        <f t="shared" ref="O975" si="432">I975/B975</f>
        <v>5.3634155400493508</v>
      </c>
      <c r="P975" s="2"/>
      <c r="Q975" s="10"/>
      <c r="R975" s="23"/>
      <c r="BA975"/>
      <c r="BB975" s="5"/>
      <c r="BE975" s="48"/>
      <c r="BI975" s="48"/>
      <c r="BM975" s="48"/>
      <c r="BQ975" s="48"/>
    </row>
    <row r="976" spans="1:69" x14ac:dyDescent="0.25">
      <c r="I976" s="54">
        <f>AVERAGE(J975:J975)</f>
        <v>5.3634155400493508</v>
      </c>
      <c r="J976" s="46" t="s">
        <v>128</v>
      </c>
      <c r="K976" s="23"/>
      <c r="L976" s="2"/>
      <c r="M976" s="2"/>
      <c r="N976" s="2"/>
      <c r="O976" s="10"/>
      <c r="P976" s="2"/>
      <c r="Q976" s="10"/>
      <c r="R976" s="23"/>
      <c r="BA976"/>
      <c r="BB976" s="5"/>
      <c r="BE976" s="48"/>
      <c r="BI976" s="48"/>
      <c r="BM976" s="48"/>
      <c r="BQ976" s="48"/>
    </row>
    <row r="977" spans="1:69" x14ac:dyDescent="0.25">
      <c r="I977" s="54">
        <f>AVERAGE(O975:O975)</f>
        <v>5.3634155400493508</v>
      </c>
      <c r="J977" s="46" t="s">
        <v>129</v>
      </c>
      <c r="K977" s="23"/>
      <c r="L977" s="2"/>
      <c r="M977" s="2"/>
      <c r="N977" s="2"/>
      <c r="O977" s="10"/>
      <c r="P977" s="2"/>
      <c r="Q977" s="10"/>
      <c r="R977" s="23"/>
      <c r="BA977"/>
      <c r="BB977" s="5"/>
      <c r="BE977" s="48"/>
      <c r="BI977" s="48"/>
      <c r="BM977" s="48"/>
      <c r="BQ977" s="48"/>
    </row>
    <row r="978" spans="1:69" x14ac:dyDescent="0.25">
      <c r="I978" s="35">
        <f>SUMSQ(H975:H975)/COUNT(H975:H975)</f>
        <v>1216106.2569316365</v>
      </c>
      <c r="J978" s="46" t="s">
        <v>131</v>
      </c>
      <c r="K978" s="23"/>
      <c r="L978" s="2"/>
      <c r="M978" s="2"/>
      <c r="N978" s="2"/>
      <c r="O978" s="10"/>
      <c r="P978" s="2"/>
      <c r="Q978" s="10"/>
      <c r="R978" s="23"/>
      <c r="BA978"/>
      <c r="BB978" s="5"/>
      <c r="BE978" s="48"/>
      <c r="BI978" s="48"/>
      <c r="BM978" s="48"/>
      <c r="BQ978" s="48"/>
    </row>
    <row r="979" spans="1:69" x14ac:dyDescent="0.25">
      <c r="C979" s="12"/>
      <c r="P979" s="2"/>
      <c r="Q979" s="10"/>
      <c r="R979" s="23"/>
      <c r="BA979"/>
      <c r="BB979" s="5"/>
      <c r="BE979" s="48"/>
      <c r="BI979" s="48"/>
      <c r="BM979" s="48"/>
      <c r="BQ979" s="48"/>
    </row>
    <row r="980" spans="1:69" ht="15.75" x14ac:dyDescent="0.25">
      <c r="A980" s="67" t="s">
        <v>141</v>
      </c>
      <c r="B980" s="26"/>
      <c r="C980" s="67" t="s">
        <v>201</v>
      </c>
      <c r="D980" s="26"/>
      <c r="E980" s="26"/>
      <c r="F980" s="26"/>
      <c r="G980" s="26"/>
      <c r="H980" s="26"/>
      <c r="I980" s="26"/>
      <c r="J980" s="26"/>
      <c r="P980" s="2"/>
      <c r="Q980" s="10"/>
      <c r="R980" s="23"/>
      <c r="BA980"/>
      <c r="BB980" s="5"/>
      <c r="BE980" s="48"/>
      <c r="BI980" s="48"/>
      <c r="BM980" s="48"/>
      <c r="BQ980" s="48"/>
    </row>
    <row r="981" spans="1:69" x14ac:dyDescent="0.25">
      <c r="A981" s="26" t="s">
        <v>117</v>
      </c>
      <c r="B981" s="26" t="s">
        <v>40</v>
      </c>
      <c r="C981" s="26" t="s">
        <v>118</v>
      </c>
      <c r="D981" s="55" t="s">
        <v>119</v>
      </c>
      <c r="E981" s="26" t="s">
        <v>120</v>
      </c>
      <c r="F981" s="55" t="s">
        <v>121</v>
      </c>
      <c r="G981" s="55" t="s">
        <v>122</v>
      </c>
      <c r="H981" s="55" t="s">
        <v>123</v>
      </c>
      <c r="I981" s="55" t="s">
        <v>124</v>
      </c>
      <c r="J981" s="55" t="s">
        <v>125</v>
      </c>
      <c r="P981" s="2"/>
      <c r="Q981" s="10"/>
      <c r="R981" s="23"/>
      <c r="BA981"/>
      <c r="BB981" s="5"/>
      <c r="BE981" s="48"/>
      <c r="BI981" s="48"/>
      <c r="BM981" s="48"/>
      <c r="BQ981" s="48"/>
    </row>
    <row r="982" spans="1:69" x14ac:dyDescent="0.25">
      <c r="A982" s="30">
        <v>65</v>
      </c>
      <c r="B982" s="26">
        <v>0</v>
      </c>
      <c r="C982" s="26">
        <f>0.62*10^-3</f>
        <v>6.2E-4</v>
      </c>
      <c r="D982" s="26">
        <v>1.0000000000000001E-5</v>
      </c>
      <c r="E982" s="26">
        <f>Props(A982,B982,2,$B$7:$B$36)</f>
        <v>5.5182969604986726E-4</v>
      </c>
      <c r="F982" s="26">
        <f>C982-E982</f>
        <v>6.8170303950132742E-5</v>
      </c>
      <c r="G982" s="26">
        <f>ABS(F982)</f>
        <v>6.8170303950132742E-5</v>
      </c>
      <c r="H982" s="26">
        <f>F982/D982</f>
        <v>6.8170303950132736</v>
      </c>
      <c r="I982" s="26">
        <f>F982/C982</f>
        <v>0.10995210314537539</v>
      </c>
      <c r="J982" s="26">
        <f>ABS(I982)</f>
        <v>0.10995210314537539</v>
      </c>
      <c r="P982" s="2"/>
      <c r="Q982" s="10"/>
      <c r="R982" s="23"/>
      <c r="BA982"/>
      <c r="BB982" s="5"/>
      <c r="BE982" s="48"/>
      <c r="BI982" s="48"/>
      <c r="BM982" s="48"/>
      <c r="BQ982" s="48"/>
    </row>
    <row r="983" spans="1:69" x14ac:dyDescent="0.25">
      <c r="A983" s="30">
        <v>77</v>
      </c>
      <c r="B983" s="26">
        <v>0</v>
      </c>
      <c r="C983" s="26">
        <f>0.75*10^-3</f>
        <v>7.5000000000000002E-4</v>
      </c>
      <c r="D983" s="26">
        <v>1.0000000000000001E-5</v>
      </c>
      <c r="E983" s="26">
        <f>Props(A983,B983,2,$B$7:$B$36)</f>
        <v>6.6035841465953305E-4</v>
      </c>
      <c r="F983" s="26">
        <f>C983-E983</f>
        <v>8.9641585340466965E-5</v>
      </c>
      <c r="G983" s="26">
        <f>ABS(F983)</f>
        <v>8.9641585340466965E-5</v>
      </c>
      <c r="H983" s="26">
        <f>F983/D983</f>
        <v>8.964158534046696</v>
      </c>
      <c r="I983" s="26">
        <f>F983/C983</f>
        <v>0.11952211378728929</v>
      </c>
      <c r="J983" s="26">
        <f>ABS(I983)</f>
        <v>0.11952211378728929</v>
      </c>
      <c r="P983" s="2"/>
      <c r="Q983" s="10"/>
      <c r="R983" s="23"/>
      <c r="BA983"/>
      <c r="BB983" s="5"/>
      <c r="BE983" s="48"/>
      <c r="BI983" s="48"/>
      <c r="BM983" s="48"/>
      <c r="BQ983" s="48"/>
    </row>
    <row r="984" spans="1:69" x14ac:dyDescent="0.25">
      <c r="A984" s="26"/>
      <c r="B984" s="26"/>
      <c r="C984" s="26"/>
      <c r="D984" s="26"/>
      <c r="E984" s="26"/>
      <c r="F984" s="26"/>
      <c r="G984" s="26"/>
      <c r="H984" s="26"/>
      <c r="I984" s="56">
        <f>AVERAGE(J982:J983)</f>
        <v>0.11473710846633234</v>
      </c>
      <c r="J984" s="57" t="s">
        <v>128</v>
      </c>
      <c r="P984" s="2"/>
      <c r="Q984" s="10"/>
      <c r="R984" s="23"/>
      <c r="BA984"/>
      <c r="BB984" s="5"/>
      <c r="BE984" s="48"/>
      <c r="BI984" s="48"/>
      <c r="BM984" s="48"/>
      <c r="BQ984" s="48"/>
    </row>
    <row r="985" spans="1:69" x14ac:dyDescent="0.25">
      <c r="A985" s="26"/>
      <c r="B985" s="26"/>
      <c r="C985" s="26"/>
      <c r="D985" s="26"/>
      <c r="E985" s="26"/>
      <c r="F985" s="26"/>
      <c r="G985" s="26"/>
      <c r="H985" s="26"/>
      <c r="I985" s="56">
        <f>AVERAGE(I982:I983)</f>
        <v>0.11473710846633234</v>
      </c>
      <c r="J985" s="57" t="s">
        <v>129</v>
      </c>
      <c r="P985" s="2"/>
      <c r="Q985" s="10"/>
      <c r="R985" s="23"/>
      <c r="BA985"/>
      <c r="BB985" s="5"/>
      <c r="BE985" s="48"/>
      <c r="BI985" s="48"/>
      <c r="BM985" s="48"/>
      <c r="BQ985" s="48"/>
    </row>
    <row r="986" spans="1:69" x14ac:dyDescent="0.25">
      <c r="A986" s="26"/>
      <c r="B986" s="26"/>
      <c r="C986" s="26"/>
      <c r="D986" s="26"/>
      <c r="E986" s="26"/>
      <c r="F986" s="26"/>
      <c r="G986" s="26"/>
      <c r="H986" s="26"/>
      <c r="I986" s="58">
        <f>SUMSQ(H982:H983)/COUNT(H982:H983)</f>
        <v>63.414020815028522</v>
      </c>
      <c r="J986" s="57" t="s">
        <v>131</v>
      </c>
      <c r="P986" s="2"/>
      <c r="Q986" s="10"/>
      <c r="R986" s="23"/>
      <c r="BA986"/>
      <c r="BB986" s="5"/>
      <c r="BE986" s="48"/>
      <c r="BI986" s="48"/>
      <c r="BM986" s="48"/>
      <c r="BQ986" s="48"/>
    </row>
    <row r="987" spans="1:69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P987" s="2"/>
      <c r="Q987" s="10"/>
      <c r="R987" s="23"/>
      <c r="BA987"/>
      <c r="BB987" s="5"/>
      <c r="BE987" s="48"/>
      <c r="BI987" s="48"/>
      <c r="BM987" s="48"/>
      <c r="BQ987" s="48"/>
    </row>
    <row r="988" spans="1:69" ht="15.75" x14ac:dyDescent="0.25">
      <c r="A988" s="67" t="s">
        <v>202</v>
      </c>
      <c r="B988" s="26"/>
      <c r="C988" s="67" t="s">
        <v>201</v>
      </c>
      <c r="D988" s="26"/>
      <c r="E988" s="26"/>
      <c r="F988" s="26"/>
      <c r="G988" s="26"/>
      <c r="H988" s="26"/>
      <c r="I988" s="26"/>
      <c r="J988" s="26"/>
      <c r="P988" s="2"/>
      <c r="Q988" s="10"/>
      <c r="R988" s="23"/>
      <c r="BA988"/>
      <c r="BB988" s="5"/>
      <c r="BE988" s="48"/>
      <c r="BI988" s="48"/>
      <c r="BM988" s="48"/>
      <c r="BQ988" s="48"/>
    </row>
    <row r="989" spans="1:69" x14ac:dyDescent="0.25">
      <c r="A989" s="26" t="s">
        <v>117</v>
      </c>
      <c r="B989" s="26" t="s">
        <v>40</v>
      </c>
      <c r="C989" s="26" t="s">
        <v>118</v>
      </c>
      <c r="D989" s="55" t="s">
        <v>119</v>
      </c>
      <c r="E989" s="26" t="s">
        <v>120</v>
      </c>
      <c r="F989" s="55" t="s">
        <v>121</v>
      </c>
      <c r="G989" s="55" t="s">
        <v>122</v>
      </c>
      <c r="H989" s="55" t="s">
        <v>123</v>
      </c>
      <c r="I989" s="55" t="s">
        <v>124</v>
      </c>
      <c r="J989" s="55" t="s">
        <v>125</v>
      </c>
      <c r="P989" s="2"/>
      <c r="Q989" s="10"/>
      <c r="R989" s="23"/>
      <c r="BA989"/>
      <c r="BB989" s="5"/>
      <c r="BE989" s="48"/>
      <c r="BI989" s="48"/>
      <c r="BM989" s="48"/>
      <c r="BQ989" s="48"/>
    </row>
    <row r="990" spans="1:69" x14ac:dyDescent="0.25">
      <c r="A990" s="30">
        <v>78</v>
      </c>
      <c r="B990" s="26">
        <f t="shared" ref="B990:B993" si="433">$Z$7*EXP($AC$5*(A990-$Z$6)*((A990-$AC$6)/$AC$7)^2)</f>
        <v>2.9925207945855355E-2</v>
      </c>
      <c r="C990" s="30">
        <f>6.65*10^-4</f>
        <v>6.6500000000000012E-4</v>
      </c>
      <c r="D990" s="26">
        <v>1.0000000000000001E-5</v>
      </c>
      <c r="E990" s="26">
        <f>Props(A990,B990,2,$B$7:$B$36)</f>
        <v>6.7180991791133309E-4</v>
      </c>
      <c r="F990" s="26">
        <f>C990-E990</f>
        <v>-6.8099179113329704E-6</v>
      </c>
      <c r="G990" s="26">
        <f>ABS(F990)</f>
        <v>6.8099179113329704E-6</v>
      </c>
      <c r="H990" s="26">
        <f>F990/D990</f>
        <v>-0.680991791133297</v>
      </c>
      <c r="I990" s="26">
        <f>F990/C990</f>
        <v>-1.0240478062154841E-2</v>
      </c>
      <c r="J990" s="26">
        <f>ABS(I990)</f>
        <v>1.0240478062154841E-2</v>
      </c>
      <c r="P990" s="2"/>
      <c r="Q990" s="10"/>
      <c r="R990" s="23"/>
      <c r="BA990"/>
      <c r="BB990" s="5"/>
      <c r="BE990" s="48"/>
      <c r="BI990" s="48"/>
      <c r="BM990" s="48"/>
      <c r="BQ990" s="48"/>
    </row>
    <row r="991" spans="1:69" x14ac:dyDescent="0.25">
      <c r="A991" s="30">
        <v>78.13</v>
      </c>
      <c r="B991" s="26">
        <f t="shared" si="433"/>
        <v>3.0556755732674093E-2</v>
      </c>
      <c r="C991" s="30">
        <f>6.85*10^-4</f>
        <v>6.8499999999999995E-4</v>
      </c>
      <c r="D991" s="26">
        <v>1.0000000000000001E-5</v>
      </c>
      <c r="E991" s="26">
        <f t="shared" ref="E991:E993" si="434">Props(A991,B991,2,$B$7:$B$36)</f>
        <v>6.7334992208726901E-4</v>
      </c>
      <c r="F991" s="26">
        <f t="shared" ref="F991:F993" si="435">C991-E991</f>
        <v>1.1650077912730939E-5</v>
      </c>
      <c r="G991" s="26">
        <f t="shared" ref="G991:G993" si="436">ABS(F991)</f>
        <v>1.1650077912730939E-5</v>
      </c>
      <c r="H991" s="26">
        <f t="shared" ref="H991:H993" si="437">F991/D991</f>
        <v>1.1650077912730938</v>
      </c>
      <c r="I991" s="26">
        <f t="shared" ref="I991:I993" si="438">F991/C991</f>
        <v>1.7007413011286044E-2</v>
      </c>
      <c r="J991" s="26">
        <f t="shared" ref="J991:J993" si="439">ABS(I991)</f>
        <v>1.7007413011286044E-2</v>
      </c>
      <c r="BA991"/>
      <c r="BB991" s="5"/>
      <c r="BE991" s="48"/>
      <c r="BI991" s="48"/>
      <c r="BM991" s="48"/>
      <c r="BQ991" s="48"/>
    </row>
    <row r="992" spans="1:69" x14ac:dyDescent="0.25">
      <c r="A992" s="30">
        <v>83.21</v>
      </c>
      <c r="B992" s="26">
        <f t="shared" si="433"/>
        <v>6.3817218615905294E-2</v>
      </c>
      <c r="C992" s="30">
        <f>7.38*10^-4</f>
        <v>7.3800000000000005E-4</v>
      </c>
      <c r="D992" s="26">
        <v>1.0000000000000001E-5</v>
      </c>
      <c r="E992" s="26">
        <f t="shared" si="434"/>
        <v>7.4140994771827457E-4</v>
      </c>
      <c r="F992" s="26">
        <f t="shared" si="435"/>
        <v>-3.4099477182745249E-6</v>
      </c>
      <c r="G992" s="26">
        <f t="shared" si="436"/>
        <v>3.4099477182745249E-6</v>
      </c>
      <c r="H992" s="26">
        <f t="shared" si="437"/>
        <v>-0.34099477182745247</v>
      </c>
      <c r="I992" s="26">
        <f t="shared" si="438"/>
        <v>-4.6205253635156164E-3</v>
      </c>
      <c r="J992" s="26">
        <f t="shared" si="439"/>
        <v>4.6205253635156164E-3</v>
      </c>
      <c r="BA992"/>
      <c r="BB992" s="5"/>
      <c r="BE992" s="48"/>
      <c r="BI992" s="48"/>
      <c r="BM992" s="48"/>
      <c r="BQ992" s="48"/>
    </row>
    <row r="993" spans="1:69" x14ac:dyDescent="0.25">
      <c r="A993" s="30">
        <v>83.81</v>
      </c>
      <c r="B993" s="26">
        <f t="shared" si="433"/>
        <v>6.8927558035987047E-2</v>
      </c>
      <c r="C993" s="30">
        <f>7.95*10^-4</f>
        <v>7.9500000000000003E-4</v>
      </c>
      <c r="D993" s="26">
        <v>1.0000000000000001E-5</v>
      </c>
      <c r="E993" s="26">
        <f t="shared" si="434"/>
        <v>7.5063043807089582E-4</v>
      </c>
      <c r="F993" s="26">
        <f t="shared" si="435"/>
        <v>4.4369561929104209E-5</v>
      </c>
      <c r="G993" s="26">
        <f t="shared" si="436"/>
        <v>4.4369561929104209E-5</v>
      </c>
      <c r="H993" s="26">
        <f t="shared" si="437"/>
        <v>4.4369561929104204</v>
      </c>
      <c r="I993" s="26">
        <f t="shared" si="438"/>
        <v>5.5810769722143654E-2</v>
      </c>
      <c r="J993" s="26">
        <f t="shared" si="439"/>
        <v>5.5810769722143654E-2</v>
      </c>
      <c r="BA993"/>
      <c r="BB993" s="5"/>
      <c r="BE993" s="48"/>
      <c r="BI993" s="48"/>
      <c r="BM993" s="48"/>
      <c r="BQ993" s="48"/>
    </row>
    <row r="994" spans="1:69" x14ac:dyDescent="0.25">
      <c r="A994" s="26"/>
      <c r="B994" s="26"/>
      <c r="C994" s="26"/>
      <c r="D994" s="26"/>
      <c r="E994" s="26"/>
      <c r="F994" s="26"/>
      <c r="G994" s="26"/>
      <c r="H994" s="26"/>
      <c r="I994" s="39">
        <f>AVERAGE(J990:J993)</f>
        <v>2.1919796539775039E-2</v>
      </c>
      <c r="J994" s="57" t="s">
        <v>128</v>
      </c>
      <c r="BA994"/>
      <c r="BB994" s="5"/>
      <c r="BE994" s="48"/>
      <c r="BI994" s="48"/>
      <c r="BM994" s="48"/>
      <c r="BQ994" s="48"/>
    </row>
    <row r="995" spans="1:69" x14ac:dyDescent="0.25">
      <c r="A995" s="26"/>
      <c r="B995" s="26"/>
      <c r="C995" s="26"/>
      <c r="D995" s="26"/>
      <c r="E995" s="26"/>
      <c r="F995" s="26"/>
      <c r="G995" s="26"/>
      <c r="H995" s="26"/>
      <c r="I995" s="39">
        <f>AVERAGE(I990:I993)</f>
        <v>1.448929482693981E-2</v>
      </c>
      <c r="J995" s="57" t="s">
        <v>129</v>
      </c>
      <c r="BA995"/>
      <c r="BB995" s="5"/>
      <c r="BE995" s="48"/>
      <c r="BI995" s="48"/>
      <c r="BM995" s="48"/>
      <c r="BQ995" s="48"/>
    </row>
    <row r="996" spans="1:69" x14ac:dyDescent="0.25">
      <c r="A996" s="26"/>
      <c r="B996" s="26"/>
      <c r="C996" s="26"/>
      <c r="D996" s="26"/>
      <c r="E996" s="26"/>
      <c r="F996" s="26"/>
      <c r="G996" s="26"/>
      <c r="H996" s="26"/>
      <c r="I996" s="58">
        <f>SUMSQ(H990:H993)/COUNT(H990:H993)</f>
        <v>5.4059626663844345</v>
      </c>
      <c r="J996" s="57" t="s">
        <v>131</v>
      </c>
      <c r="BA996"/>
      <c r="BB996" s="5"/>
      <c r="BE996" s="48"/>
      <c r="BI996" s="48"/>
      <c r="BM996" s="48"/>
      <c r="BQ996" s="48"/>
    </row>
    <row r="997" spans="1:69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BA997"/>
      <c r="BB997" s="5"/>
      <c r="BE997" s="48"/>
      <c r="BI997" s="48"/>
      <c r="BM997" s="48"/>
      <c r="BQ997" s="48"/>
    </row>
    <row r="998" spans="1:69" ht="15.75" x14ac:dyDescent="0.25">
      <c r="A998" s="67" t="s">
        <v>203</v>
      </c>
      <c r="B998" s="26"/>
      <c r="C998" s="67" t="s">
        <v>204</v>
      </c>
      <c r="D998" s="26"/>
      <c r="E998" s="26"/>
      <c r="F998" s="26"/>
      <c r="G998" s="26"/>
      <c r="H998" s="26"/>
      <c r="I998" s="26"/>
      <c r="J998" s="26"/>
      <c r="BA998"/>
      <c r="BB998" s="5"/>
      <c r="BE998" s="48"/>
      <c r="BI998" s="48"/>
      <c r="BM998" s="48"/>
      <c r="BQ998" s="48"/>
    </row>
    <row r="999" spans="1:69" x14ac:dyDescent="0.25">
      <c r="A999" s="26" t="s">
        <v>117</v>
      </c>
      <c r="B999" s="26" t="s">
        <v>40</v>
      </c>
      <c r="C999" s="26" t="s">
        <v>118</v>
      </c>
      <c r="D999" s="55" t="s">
        <v>119</v>
      </c>
      <c r="E999" s="26" t="s">
        <v>120</v>
      </c>
      <c r="F999" s="55" t="s">
        <v>121</v>
      </c>
      <c r="G999" s="55" t="s">
        <v>122</v>
      </c>
      <c r="H999" s="55" t="s">
        <v>123</v>
      </c>
      <c r="I999" s="55" t="s">
        <v>144</v>
      </c>
      <c r="J999" s="55" t="s">
        <v>145</v>
      </c>
      <c r="BA999"/>
      <c r="BB999" s="5"/>
      <c r="BE999" s="48"/>
      <c r="BI999" s="48"/>
      <c r="BM999" s="48"/>
      <c r="BQ999" s="48"/>
    </row>
    <row r="1000" spans="1:69" x14ac:dyDescent="0.25">
      <c r="A1000" s="26">
        <v>4</v>
      </c>
      <c r="B1000" s="26">
        <f>$Z$7*EXP($AC$5*(A1000-$Z$6)*((A1000-$AC$6)/$AC$7)^2)</f>
        <v>1.5130919612604461E-17</v>
      </c>
      <c r="C1000" s="30">
        <v>3.0000000000000001E-6</v>
      </c>
      <c r="D1000" s="26">
        <v>1.0000000000000001E-5</v>
      </c>
      <c r="E1000" s="26">
        <f>Props(A1000,B1000,4,$B$7:$B$36)</f>
        <v>9.3701856658389553E-6</v>
      </c>
      <c r="F1000" s="26">
        <f>C1000-E1000</f>
        <v>-6.3701856658389552E-6</v>
      </c>
      <c r="G1000" s="26">
        <f>ABS(F1000)</f>
        <v>6.3701856658389552E-6</v>
      </c>
      <c r="H1000" s="26">
        <f>F1000/D1000</f>
        <v>-0.63701856658389544</v>
      </c>
      <c r="I1000" s="26">
        <f>F1000/C1000</f>
        <v>-2.1233952219463181</v>
      </c>
      <c r="J1000" s="26">
        <f>ABS(I1000)</f>
        <v>2.1233952219463181</v>
      </c>
      <c r="BA1000"/>
      <c r="BB1000" s="5"/>
      <c r="BE1000" s="48"/>
      <c r="BI1000" s="48"/>
      <c r="BM1000" s="48"/>
      <c r="BQ1000" s="48"/>
    </row>
    <row r="1001" spans="1:69" x14ac:dyDescent="0.25">
      <c r="A1001" s="26">
        <v>6</v>
      </c>
      <c r="B1001" s="26">
        <f t="shared" ref="B1001:B1019" si="440">$Z$7*EXP($AC$5*(A1001-$Z$6)*((A1001-$AC$6)/$AC$7)^2)</f>
        <v>8.5129385354370779E-17</v>
      </c>
      <c r="C1001" s="30">
        <v>2.4000000000000001E-5</v>
      </c>
      <c r="D1001" s="26">
        <v>1.0000000000000001E-5</v>
      </c>
      <c r="E1001" s="26">
        <f t="shared" ref="E1001:E1019" si="441">Props(A1001,B1001,4,$B$7:$B$36)</f>
        <v>3.1606202126331963E-5</v>
      </c>
      <c r="F1001" s="26">
        <f t="shared" ref="F1001:F1019" si="442">C1001-E1001</f>
        <v>-7.6062021263319628E-6</v>
      </c>
      <c r="G1001" s="26">
        <f t="shared" ref="G1001:G1019" si="443">ABS(F1001)</f>
        <v>7.6062021263319628E-6</v>
      </c>
      <c r="H1001" s="26">
        <f t="shared" ref="H1001:H1019" si="444">F1001/D1001</f>
        <v>-0.76062021263319624</v>
      </c>
      <c r="I1001" s="26">
        <f>F1001/C1001</f>
        <v>-0.31692508859716512</v>
      </c>
      <c r="J1001" s="26">
        <f t="shared" ref="J1001:J1019" si="445">ABS(I1001)</f>
        <v>0.31692508859716512</v>
      </c>
      <c r="BA1001"/>
      <c r="BB1001" s="5"/>
      <c r="BE1001" s="48"/>
      <c r="BI1001" s="48"/>
      <c r="BM1001" s="48"/>
      <c r="BQ1001" s="48"/>
    </row>
    <row r="1002" spans="1:69" x14ac:dyDescent="0.25">
      <c r="A1002" s="26">
        <v>8</v>
      </c>
      <c r="B1002" s="26">
        <f t="shared" si="440"/>
        <v>4.5474193039142688E-16</v>
      </c>
      <c r="C1002" s="30">
        <v>7.2000000000000002E-5</v>
      </c>
      <c r="D1002" s="26">
        <v>1.0000000000000001E-5</v>
      </c>
      <c r="E1002" s="26">
        <f t="shared" si="441"/>
        <v>7.3859948427582224E-5</v>
      </c>
      <c r="F1002" s="26">
        <f t="shared" si="442"/>
        <v>-1.8599484275822218E-6</v>
      </c>
      <c r="G1002" s="26">
        <f t="shared" si="443"/>
        <v>1.8599484275822218E-6</v>
      </c>
      <c r="H1002" s="26">
        <f t="shared" si="444"/>
        <v>-0.18599484275822217</v>
      </c>
      <c r="I1002" s="26">
        <f t="shared" ref="I1002:I1019" si="446">F1002/C1002</f>
        <v>-2.5832617049753082E-2</v>
      </c>
      <c r="J1002" s="26">
        <f t="shared" si="445"/>
        <v>2.5832617049753082E-2</v>
      </c>
      <c r="BA1002"/>
      <c r="BB1002" s="5"/>
      <c r="BE1002" s="48"/>
      <c r="BI1002" s="48"/>
      <c r="BM1002" s="48"/>
      <c r="BQ1002" s="48"/>
    </row>
    <row r="1003" spans="1:69" x14ac:dyDescent="0.25">
      <c r="A1003" s="26">
        <v>10</v>
      </c>
      <c r="B1003" s="26">
        <f t="shared" si="440"/>
        <v>2.3080703055263643E-15</v>
      </c>
      <c r="C1003" s="30">
        <v>1.3799999999999999E-4</v>
      </c>
      <c r="D1003" s="26">
        <v>1.0000000000000001E-5</v>
      </c>
      <c r="E1003" s="26">
        <f t="shared" si="441"/>
        <v>1.3742260996385118E-4</v>
      </c>
      <c r="F1003" s="26">
        <f t="shared" si="442"/>
        <v>5.7739003614880975E-7</v>
      </c>
      <c r="G1003" s="26">
        <f t="shared" si="443"/>
        <v>5.7739003614880975E-7</v>
      </c>
      <c r="H1003" s="26">
        <f t="shared" si="444"/>
        <v>5.773900361488097E-2</v>
      </c>
      <c r="I1003" s="26">
        <f t="shared" si="446"/>
        <v>4.1839857691942737E-3</v>
      </c>
      <c r="J1003" s="26">
        <f t="shared" si="445"/>
        <v>4.1839857691942737E-3</v>
      </c>
      <c r="BA1003"/>
      <c r="BB1003" s="5"/>
      <c r="BE1003" s="48"/>
      <c r="BI1003" s="48"/>
      <c r="BM1003" s="48"/>
      <c r="BQ1003" s="48"/>
    </row>
    <row r="1004" spans="1:69" x14ac:dyDescent="0.25">
      <c r="A1004" s="26">
        <v>12</v>
      </c>
      <c r="B1004" s="26">
        <f t="shared" si="440"/>
        <v>1.1139322951129254E-14</v>
      </c>
      <c r="C1004" s="30">
        <v>2.1599999999999999E-4</v>
      </c>
      <c r="D1004" s="26">
        <v>1.0000000000000001E-5</v>
      </c>
      <c r="E1004" s="26">
        <f t="shared" si="441"/>
        <v>2.1744651435662093E-4</v>
      </c>
      <c r="F1004" s="26">
        <f t="shared" si="442"/>
        <v>-1.446514356620934E-6</v>
      </c>
      <c r="G1004" s="26">
        <f t="shared" si="443"/>
        <v>1.446514356620934E-6</v>
      </c>
      <c r="H1004" s="26">
        <f t="shared" si="444"/>
        <v>-0.1446514356620934</v>
      </c>
      <c r="I1004" s="26">
        <f t="shared" si="446"/>
        <v>-6.6968257250969174E-3</v>
      </c>
      <c r="J1004" s="26">
        <f t="shared" si="445"/>
        <v>6.6968257250969174E-3</v>
      </c>
      <c r="BA1004"/>
      <c r="BB1004" s="5"/>
      <c r="BE1004" s="48"/>
      <c r="BI1004" s="48"/>
      <c r="BM1004" s="48"/>
      <c r="BQ1004" s="48"/>
    </row>
    <row r="1005" spans="1:69" x14ac:dyDescent="0.25">
      <c r="A1005" s="26">
        <v>15</v>
      </c>
      <c r="B1005" s="26">
        <f t="shared" si="440"/>
        <v>1.0764030727572041E-13</v>
      </c>
      <c r="C1005" s="30">
        <v>3.48E-4</v>
      </c>
      <c r="D1005" s="26">
        <v>1.0000000000000001E-5</v>
      </c>
      <c r="E1005" s="26">
        <f t="shared" si="441"/>
        <v>3.5203857487000587E-4</v>
      </c>
      <c r="F1005" s="26">
        <f t="shared" si="442"/>
        <v>-4.0385748700058643E-6</v>
      </c>
      <c r="G1005" s="26">
        <f t="shared" si="443"/>
        <v>4.0385748700058643E-6</v>
      </c>
      <c r="H1005" s="26">
        <f t="shared" si="444"/>
        <v>-0.40385748700058638</v>
      </c>
      <c r="I1005" s="26">
        <f t="shared" si="446"/>
        <v>-1.1605100201166276E-2</v>
      </c>
      <c r="J1005" s="26">
        <f t="shared" si="445"/>
        <v>1.1605100201166276E-2</v>
      </c>
      <c r="BA1005"/>
      <c r="BB1005" s="5"/>
      <c r="BE1005" s="48"/>
      <c r="BI1005" s="48"/>
      <c r="BM1005" s="48"/>
      <c r="BQ1005" s="48"/>
    </row>
    <row r="1006" spans="1:69" x14ac:dyDescent="0.25">
      <c r="A1006" s="26">
        <v>20</v>
      </c>
      <c r="B1006" s="26">
        <f t="shared" si="440"/>
        <v>3.7076533806131897E-12</v>
      </c>
      <c r="C1006" s="30">
        <v>5.5500000000000005E-4</v>
      </c>
      <c r="D1006" s="26">
        <v>1.0000000000000001E-5</v>
      </c>
      <c r="E1006" s="26">
        <f>Props(A1006,B1006,4,$B$7:$B$36)</f>
        <v>5.7036024224492888E-4</v>
      </c>
      <c r="F1006" s="26">
        <f t="shared" si="442"/>
        <v>-1.536024224492883E-5</v>
      </c>
      <c r="G1006" s="26">
        <f t="shared" si="443"/>
        <v>1.536024224492883E-5</v>
      </c>
      <c r="H1006" s="26">
        <f t="shared" si="444"/>
        <v>-1.536024224492883</v>
      </c>
      <c r="I1006" s="26">
        <f t="shared" si="446"/>
        <v>-2.7676112153024918E-2</v>
      </c>
      <c r="J1006" s="26">
        <f t="shared" si="445"/>
        <v>2.7676112153024918E-2</v>
      </c>
      <c r="BA1006"/>
      <c r="BB1006" s="5"/>
      <c r="BE1006" s="48"/>
      <c r="BI1006" s="48"/>
      <c r="BM1006" s="48"/>
      <c r="BQ1006" s="48"/>
    </row>
    <row r="1007" spans="1:69" x14ac:dyDescent="0.25">
      <c r="A1007" s="26">
        <v>25</v>
      </c>
      <c r="B1007" s="26">
        <f t="shared" si="440"/>
        <v>9.5440811139595483E-11</v>
      </c>
      <c r="C1007" s="30">
        <v>7.1400000000000001E-4</v>
      </c>
      <c r="D1007" s="26">
        <v>1.0000000000000001E-5</v>
      </c>
      <c r="E1007" s="26">
        <f t="shared" si="441"/>
        <v>7.5390588232727496E-4</v>
      </c>
      <c r="F1007" s="26">
        <f t="shared" si="442"/>
        <v>-3.9905882327274955E-5</v>
      </c>
      <c r="G1007" s="26">
        <f t="shared" si="443"/>
        <v>3.9905882327274955E-5</v>
      </c>
      <c r="H1007" s="26">
        <f t="shared" si="444"/>
        <v>-3.9905882327274953</v>
      </c>
      <c r="I1007" s="26">
        <f t="shared" si="446"/>
        <v>-5.589059149478285E-2</v>
      </c>
      <c r="J1007" s="26">
        <f t="shared" si="445"/>
        <v>5.589059149478285E-2</v>
      </c>
      <c r="BA1007"/>
      <c r="BB1007" s="5"/>
      <c r="BE1007" s="48"/>
      <c r="BI1007" s="48"/>
      <c r="BM1007" s="48"/>
      <c r="BQ1007" s="48"/>
    </row>
    <row r="1008" spans="1:69" x14ac:dyDescent="0.25">
      <c r="A1008" s="26">
        <v>30</v>
      </c>
      <c r="B1008" s="26">
        <f t="shared" si="440"/>
        <v>1.8577719918507602E-9</v>
      </c>
      <c r="C1008" s="30">
        <v>8.5399999999999983E-4</v>
      </c>
      <c r="D1008" s="26">
        <v>1.0000000000000001E-5</v>
      </c>
      <c r="E1008" s="26">
        <f t="shared" si="441"/>
        <v>9.028422694434226E-4</v>
      </c>
      <c r="F1008" s="26">
        <f t="shared" si="442"/>
        <v>-4.8842269443422764E-5</v>
      </c>
      <c r="G1008" s="26">
        <f t="shared" si="443"/>
        <v>4.8842269443422764E-5</v>
      </c>
      <c r="H1008" s="26">
        <f t="shared" si="444"/>
        <v>-4.8842269443422763</v>
      </c>
      <c r="I1008" s="26">
        <f t="shared" si="446"/>
        <v>-5.7192352978246805E-2</v>
      </c>
      <c r="J1008" s="26">
        <f t="shared" si="445"/>
        <v>5.7192352978246805E-2</v>
      </c>
      <c r="BA1008"/>
      <c r="BB1008" s="5"/>
      <c r="BE1008" s="48"/>
      <c r="BI1008" s="48"/>
      <c r="BM1008" s="48"/>
      <c r="BQ1008" s="48"/>
    </row>
    <row r="1009" spans="1:69" x14ac:dyDescent="0.25">
      <c r="A1009" s="26">
        <v>35</v>
      </c>
      <c r="B1009" s="26">
        <f t="shared" si="440"/>
        <v>2.7668555748634422E-8</v>
      </c>
      <c r="C1009" s="30">
        <v>9.6900000000000003E-4</v>
      </c>
      <c r="D1009" s="26">
        <v>1.0000000000000001E-5</v>
      </c>
      <c r="E1009" s="26">
        <f t="shared" si="441"/>
        <v>1.0263634479322397E-3</v>
      </c>
      <c r="F1009" s="26">
        <f t="shared" si="442"/>
        <v>-5.7363447932239639E-5</v>
      </c>
      <c r="G1009" s="26">
        <f t="shared" si="443"/>
        <v>5.7363447932239639E-5</v>
      </c>
      <c r="H1009" s="26">
        <f t="shared" si="444"/>
        <v>-5.7363447932239637</v>
      </c>
      <c r="I1009" s="26">
        <f t="shared" si="446"/>
        <v>-5.9198604677233889E-2</v>
      </c>
      <c r="J1009" s="26">
        <f t="shared" si="445"/>
        <v>5.9198604677233889E-2</v>
      </c>
      <c r="BA1009"/>
      <c r="BB1009" s="5"/>
      <c r="BE1009" s="48"/>
      <c r="BI1009" s="48"/>
      <c r="BM1009" s="48"/>
      <c r="BQ1009" s="48"/>
    </row>
    <row r="1010" spans="1:69" x14ac:dyDescent="0.25">
      <c r="A1010" s="26">
        <v>40</v>
      </c>
      <c r="B1010" s="26">
        <f t="shared" si="440"/>
        <v>3.1902803965038864E-7</v>
      </c>
      <c r="C1010" s="30">
        <v>1.0679999999999999E-3</v>
      </c>
      <c r="D1010" s="26">
        <v>1.0000000000000001E-5</v>
      </c>
      <c r="E1010" s="26">
        <f t="shared" si="441"/>
        <v>1.1332374376024558E-3</v>
      </c>
      <c r="F1010" s="26">
        <f t="shared" si="442"/>
        <v>-6.5237437602455898E-5</v>
      </c>
      <c r="G1010" s="26">
        <f t="shared" si="443"/>
        <v>6.5237437602455898E-5</v>
      </c>
      <c r="H1010" s="26">
        <f t="shared" si="444"/>
        <v>-6.5237437602455897</v>
      </c>
      <c r="I1010" s="26">
        <f t="shared" si="446"/>
        <v>-6.1083743073460581E-2</v>
      </c>
      <c r="J1010" s="26">
        <f t="shared" si="445"/>
        <v>6.1083743073460581E-2</v>
      </c>
      <c r="BA1010"/>
      <c r="BB1010" s="5"/>
      <c r="BE1010" s="48"/>
      <c r="BI1010" s="48"/>
      <c r="BM1010" s="48"/>
      <c r="BQ1010" s="48"/>
    </row>
    <row r="1011" spans="1:69" x14ac:dyDescent="0.25">
      <c r="A1011" s="26">
        <v>45</v>
      </c>
      <c r="B1011" s="26">
        <f t="shared" si="440"/>
        <v>2.8815887624206456E-6</v>
      </c>
      <c r="C1011" s="30">
        <v>1.1640000000000001E-3</v>
      </c>
      <c r="D1011" s="26">
        <v>1.0000000000000001E-5</v>
      </c>
      <c r="E1011" s="26">
        <f t="shared" si="441"/>
        <v>1.2302331677677366E-3</v>
      </c>
      <c r="F1011" s="26">
        <f t="shared" si="442"/>
        <v>-6.6233167767736512E-5</v>
      </c>
      <c r="G1011" s="26">
        <f t="shared" si="443"/>
        <v>6.6233167767736512E-5</v>
      </c>
      <c r="H1011" s="26">
        <f t="shared" si="444"/>
        <v>-6.6233167767736507</v>
      </c>
      <c r="I1011" s="26">
        <f t="shared" si="446"/>
        <v>-5.6901346879498715E-2</v>
      </c>
      <c r="J1011" s="26">
        <f t="shared" si="445"/>
        <v>5.6901346879498715E-2</v>
      </c>
      <c r="BA1011"/>
      <c r="BB1011" s="5"/>
      <c r="BE1011" s="48"/>
      <c r="BI1011" s="48"/>
      <c r="BM1011" s="48"/>
      <c r="BQ1011" s="48"/>
    </row>
    <row r="1012" spans="1:69" x14ac:dyDescent="0.25">
      <c r="A1012" s="26">
        <v>50</v>
      </c>
      <c r="B1012" s="26">
        <f t="shared" si="440"/>
        <v>2.0630436927938624E-5</v>
      </c>
      <c r="C1012" s="30">
        <v>1.2539999999999999E-3</v>
      </c>
      <c r="D1012" s="26">
        <v>1.0000000000000001E-5</v>
      </c>
      <c r="E1012" s="26">
        <f t="shared" si="441"/>
        <v>1.3224619429894459E-3</v>
      </c>
      <c r="F1012" s="26">
        <f t="shared" si="442"/>
        <v>-6.846194298944599E-5</v>
      </c>
      <c r="G1012" s="26">
        <f t="shared" si="443"/>
        <v>6.846194298944599E-5</v>
      </c>
      <c r="H1012" s="26">
        <f t="shared" si="444"/>
        <v>-6.8461942989445985</v>
      </c>
      <c r="I1012" s="26">
        <f t="shared" si="446"/>
        <v>-5.4594850868776711E-2</v>
      </c>
      <c r="J1012" s="26">
        <f t="shared" si="445"/>
        <v>5.4594850868776711E-2</v>
      </c>
      <c r="BA1012"/>
      <c r="BB1012" s="5"/>
      <c r="BE1012" s="48"/>
      <c r="BI1012" s="48"/>
      <c r="BM1012" s="48"/>
      <c r="BQ1012" s="48"/>
    </row>
    <row r="1013" spans="1:69" x14ac:dyDescent="0.25">
      <c r="A1013" s="26">
        <v>55</v>
      </c>
      <c r="B1013" s="26">
        <f t="shared" si="440"/>
        <v>1.1845969862117378E-4</v>
      </c>
      <c r="C1013" s="30">
        <v>1.3489999999999999E-3</v>
      </c>
      <c r="D1013" s="26">
        <v>1.0000000000000001E-5</v>
      </c>
      <c r="E1013" s="26">
        <f t="shared" si="441"/>
        <v>1.4139880413321902E-3</v>
      </c>
      <c r="F1013" s="26">
        <f t="shared" si="442"/>
        <v>-6.4988041332190256E-5</v>
      </c>
      <c r="G1013" s="26">
        <f t="shared" si="443"/>
        <v>6.4988041332190256E-5</v>
      </c>
      <c r="H1013" s="26">
        <f t="shared" si="444"/>
        <v>-6.4988041332190249</v>
      </c>
      <c r="I1013" s="26">
        <f t="shared" si="446"/>
        <v>-4.8174975042394555E-2</v>
      </c>
      <c r="J1013" s="26">
        <f t="shared" si="445"/>
        <v>4.8174975042394555E-2</v>
      </c>
      <c r="BA1013"/>
      <c r="BB1013" s="5"/>
      <c r="BE1013" s="48"/>
      <c r="BI1013" s="48"/>
      <c r="BM1013" s="48"/>
      <c r="BQ1013" s="48"/>
    </row>
    <row r="1014" spans="1:69" x14ac:dyDescent="0.25">
      <c r="A1014" s="26">
        <v>60</v>
      </c>
      <c r="B1014" s="26">
        <f t="shared" si="440"/>
        <v>5.5198984771105133E-4</v>
      </c>
      <c r="C1014" s="30">
        <v>1.4499999999999999E-3</v>
      </c>
      <c r="D1014" s="26">
        <v>1.0000000000000001E-5</v>
      </c>
      <c r="E1014" s="26">
        <f t="shared" si="441"/>
        <v>1.5083732627027481E-3</v>
      </c>
      <c r="F1014" s="26">
        <f t="shared" si="442"/>
        <v>-5.8373262702748245E-5</v>
      </c>
      <c r="G1014" s="26">
        <f t="shared" si="443"/>
        <v>5.8373262702748245E-5</v>
      </c>
      <c r="H1014" s="26">
        <f t="shared" si="444"/>
        <v>-5.8373262702748239</v>
      </c>
      <c r="I1014" s="26">
        <f t="shared" si="446"/>
        <v>-4.0257422553619485E-2</v>
      </c>
      <c r="J1014" s="26">
        <f t="shared" si="445"/>
        <v>4.0257422553619485E-2</v>
      </c>
      <c r="BA1014"/>
      <c r="BB1014" s="5"/>
      <c r="BE1014" s="48"/>
      <c r="BI1014" s="48"/>
      <c r="BM1014" s="48"/>
      <c r="BQ1014" s="48"/>
    </row>
    <row r="1015" spans="1:69" x14ac:dyDescent="0.25">
      <c r="A1015" s="26">
        <v>65</v>
      </c>
      <c r="B1015" s="26">
        <f t="shared" si="440"/>
        <v>2.1120408904847831E-3</v>
      </c>
      <c r="C1015" s="30">
        <v>1.5629999999999999E-3</v>
      </c>
      <c r="D1015" s="26">
        <v>1.0000000000000001E-5</v>
      </c>
      <c r="E1015" s="26">
        <f t="shared" si="441"/>
        <v>1.6091512061972716E-3</v>
      </c>
      <c r="F1015" s="26">
        <f t="shared" si="442"/>
        <v>-4.6151206197271631E-5</v>
      </c>
      <c r="G1015" s="26">
        <f t="shared" si="443"/>
        <v>4.6151206197271631E-5</v>
      </c>
      <c r="H1015" s="26">
        <f t="shared" si="444"/>
        <v>-4.615120619727163</v>
      </c>
      <c r="I1015" s="26">
        <f t="shared" si="446"/>
        <v>-2.9527323222822543E-2</v>
      </c>
      <c r="J1015" s="26">
        <f t="shared" si="445"/>
        <v>2.9527323222822543E-2</v>
      </c>
      <c r="BA1015"/>
      <c r="BB1015" s="5"/>
      <c r="BE1015" s="48"/>
      <c r="BI1015" s="48"/>
      <c r="BM1015" s="48"/>
      <c r="BQ1015" s="48"/>
    </row>
    <row r="1016" spans="1:69" x14ac:dyDescent="0.25">
      <c r="A1016" s="26">
        <v>70</v>
      </c>
      <c r="B1016" s="26">
        <f t="shared" si="440"/>
        <v>6.7142392922097888E-3</v>
      </c>
      <c r="C1016" s="30">
        <v>1.6989999999999998E-3</v>
      </c>
      <c r="D1016" s="26">
        <v>1.0000000000000001E-5</v>
      </c>
      <c r="E1016" s="26">
        <f t="shared" si="441"/>
        <v>1.7203090792821327E-3</v>
      </c>
      <c r="F1016" s="26">
        <f t="shared" si="442"/>
        <v>-2.1309079282132897E-5</v>
      </c>
      <c r="G1016" s="26">
        <f t="shared" si="443"/>
        <v>2.1309079282132897E-5</v>
      </c>
      <c r="H1016" s="26">
        <f t="shared" si="444"/>
        <v>-2.1309079282132894</v>
      </c>
      <c r="I1016" s="26">
        <f t="shared" si="446"/>
        <v>-1.2542130242573809E-2</v>
      </c>
      <c r="J1016" s="26">
        <f t="shared" si="445"/>
        <v>1.2542130242573809E-2</v>
      </c>
      <c r="BA1016"/>
      <c r="BB1016" s="5"/>
      <c r="BE1016" s="48"/>
      <c r="BI1016" s="48"/>
      <c r="BM1016" s="48"/>
      <c r="BQ1016" s="48"/>
    </row>
    <row r="1017" spans="1:69" x14ac:dyDescent="0.25">
      <c r="A1017" s="26">
        <v>75</v>
      </c>
      <c r="B1017" s="26">
        <f t="shared" si="440"/>
        <v>1.7944322474159193E-2</v>
      </c>
      <c r="C1017" s="30">
        <v>1.8550000000000001E-3</v>
      </c>
      <c r="D1017" s="26">
        <v>1.0000000000000001E-5</v>
      </c>
      <c r="E1017" s="26">
        <f t="shared" si="441"/>
        <v>1.8469023969251818E-3</v>
      </c>
      <c r="F1017" s="26">
        <f t="shared" si="442"/>
        <v>8.0976030748182611E-6</v>
      </c>
      <c r="G1017" s="26">
        <f t="shared" si="443"/>
        <v>8.0976030748182611E-6</v>
      </c>
      <c r="H1017" s="26">
        <f t="shared" si="444"/>
        <v>0.80976030748182604</v>
      </c>
      <c r="I1017" s="26">
        <f t="shared" si="446"/>
        <v>4.3652846764518924E-3</v>
      </c>
      <c r="J1017" s="26">
        <f t="shared" si="445"/>
        <v>4.3652846764518924E-3</v>
      </c>
      <c r="BA1017"/>
      <c r="BB1017" s="5"/>
      <c r="BE1017" s="48"/>
      <c r="BI1017" s="48"/>
      <c r="BM1017" s="48"/>
      <c r="BQ1017" s="48"/>
    </row>
    <row r="1018" spans="1:69" x14ac:dyDescent="0.25">
      <c r="A1018" s="26">
        <v>80</v>
      </c>
      <c r="B1018" s="26">
        <f t="shared" si="440"/>
        <v>4.0794871378077739E-2</v>
      </c>
      <c r="C1018" s="30">
        <v>2.0309999999999998E-3</v>
      </c>
      <c r="D1018" s="26">
        <v>1.0000000000000001E-5</v>
      </c>
      <c r="E1018" s="26">
        <f t="shared" si="441"/>
        <v>1.9960281683165655E-3</v>
      </c>
      <c r="F1018" s="26">
        <f t="shared" si="442"/>
        <v>3.4971831683434321E-5</v>
      </c>
      <c r="G1018" s="26">
        <f t="shared" si="443"/>
        <v>3.4971831683434321E-5</v>
      </c>
      <c r="H1018" s="26">
        <f t="shared" si="444"/>
        <v>3.4971831683434318</v>
      </c>
      <c r="I1018" s="26">
        <f t="shared" si="446"/>
        <v>1.7219021015969633E-2</v>
      </c>
      <c r="J1018" s="26">
        <f t="shared" si="445"/>
        <v>1.7219021015969633E-2</v>
      </c>
      <c r="BA1018"/>
      <c r="BB1018" s="5"/>
      <c r="BE1018" s="48"/>
      <c r="BI1018" s="48"/>
      <c r="BM1018" s="48"/>
      <c r="BQ1018" s="48"/>
    </row>
    <row r="1019" spans="1:69" x14ac:dyDescent="0.25">
      <c r="A1019" s="26">
        <v>83</v>
      </c>
      <c r="B1019" s="26">
        <f t="shared" si="440"/>
        <v>6.2089566774523694E-2</v>
      </c>
      <c r="C1019" s="30">
        <v>2.147E-3</v>
      </c>
      <c r="D1019" s="26">
        <v>1.0000000000000001E-5</v>
      </c>
      <c r="E1019" s="26">
        <f t="shared" si="441"/>
        <v>2.1006256837669008E-3</v>
      </c>
      <c r="F1019" s="26">
        <f t="shared" si="442"/>
        <v>4.6374316233099237E-5</v>
      </c>
      <c r="G1019" s="26">
        <f t="shared" si="443"/>
        <v>4.6374316233099237E-5</v>
      </c>
      <c r="H1019" s="26">
        <f t="shared" si="444"/>
        <v>4.6374316233099231</v>
      </c>
      <c r="I1019" s="26">
        <f t="shared" si="446"/>
        <v>2.1599588371261871E-2</v>
      </c>
      <c r="J1019" s="26">
        <f t="shared" si="445"/>
        <v>2.1599588371261871E-2</v>
      </c>
      <c r="BA1019"/>
      <c r="BB1019" s="5"/>
      <c r="BE1019" s="48"/>
      <c r="BI1019" s="48"/>
      <c r="BM1019" s="48"/>
      <c r="BQ1019" s="48"/>
    </row>
    <row r="1020" spans="1:69" x14ac:dyDescent="0.25">
      <c r="A1020" s="26"/>
      <c r="B1020" s="26"/>
      <c r="C1020" s="26"/>
      <c r="D1020" s="26"/>
      <c r="E1020" s="26"/>
      <c r="F1020" s="26"/>
      <c r="G1020" s="26"/>
      <c r="H1020" s="26"/>
      <c r="I1020" s="56">
        <f>AVERAGE(J1000:J1019)</f>
        <v>0.15174310932694063</v>
      </c>
      <c r="J1020" s="57" t="s">
        <v>128</v>
      </c>
      <c r="BA1020"/>
      <c r="BB1020" s="5"/>
      <c r="BE1020" s="48"/>
      <c r="BI1020" s="48"/>
      <c r="BM1020" s="48"/>
      <c r="BQ1020" s="48"/>
    </row>
    <row r="1021" spans="1:69" x14ac:dyDescent="0.25">
      <c r="A1021" s="26"/>
      <c r="B1021" s="26"/>
      <c r="C1021" s="26"/>
      <c r="D1021" s="26"/>
      <c r="E1021" s="26"/>
      <c r="F1021" s="26"/>
      <c r="G1021" s="26"/>
      <c r="H1021" s="26"/>
      <c r="I1021" s="56">
        <f>AVERAGE(I1000:I1019)</f>
        <v>-0.14700632134365285</v>
      </c>
      <c r="J1021" s="57" t="s">
        <v>129</v>
      </c>
      <c r="BA1021"/>
      <c r="BB1021" s="5"/>
      <c r="BE1021" s="48"/>
      <c r="BI1021" s="48"/>
      <c r="BM1021" s="48"/>
      <c r="BQ1021" s="48"/>
    </row>
    <row r="1022" spans="1:69" x14ac:dyDescent="0.25">
      <c r="A1022" s="26"/>
      <c r="B1022" s="26"/>
      <c r="C1022" s="26"/>
      <c r="D1022" s="26"/>
      <c r="E1022" s="26"/>
      <c r="F1022" s="26"/>
      <c r="G1022" s="26"/>
      <c r="H1022" s="26"/>
      <c r="I1022" s="58">
        <f>SUMSQ(H1000:H1019)/COUNT(H1000:H1019)</f>
        <v>17.304521299981069</v>
      </c>
      <c r="J1022" s="57" t="s">
        <v>131</v>
      </c>
      <c r="BA1022"/>
      <c r="BB1022" s="5"/>
      <c r="BE1022" s="48"/>
      <c r="BI1022" s="48"/>
      <c r="BM1022" s="48"/>
      <c r="BQ1022" s="48"/>
    </row>
    <row r="1023" spans="1:69" x14ac:dyDescent="0.25">
      <c r="A1023" s="26"/>
      <c r="B1023" s="26"/>
      <c r="C1023" s="26"/>
      <c r="D1023" s="26"/>
      <c r="E1023" s="26"/>
      <c r="F1023" s="26"/>
      <c r="G1023" s="26"/>
      <c r="H1023" s="26"/>
      <c r="I1023" s="58"/>
      <c r="J1023" s="57"/>
      <c r="BA1023"/>
      <c r="BB1023" s="5"/>
      <c r="BE1023" s="48"/>
      <c r="BI1023" s="48"/>
      <c r="BM1023" s="48"/>
      <c r="BQ1023" s="48"/>
    </row>
    <row r="1024" spans="1:69" ht="15.75" x14ac:dyDescent="0.25">
      <c r="A1024" s="67" t="s">
        <v>137</v>
      </c>
      <c r="B1024" s="26"/>
      <c r="C1024" s="67" t="s">
        <v>201</v>
      </c>
      <c r="D1024" s="26"/>
      <c r="E1024" s="26"/>
      <c r="F1024" s="26"/>
      <c r="G1024" s="26"/>
      <c r="H1024" s="26"/>
      <c r="I1024" s="26"/>
      <c r="J1024" s="26"/>
      <c r="BA1024"/>
      <c r="BB1024" s="5"/>
      <c r="BE1024" s="48"/>
      <c r="BI1024" s="48"/>
      <c r="BM1024" s="48"/>
      <c r="BQ1024" s="48"/>
    </row>
    <row r="1025" spans="1:69" x14ac:dyDescent="0.25">
      <c r="A1025" s="26" t="s">
        <v>117</v>
      </c>
      <c r="B1025" s="26" t="s">
        <v>40</v>
      </c>
      <c r="C1025" s="26" t="s">
        <v>118</v>
      </c>
      <c r="D1025" s="55" t="s">
        <v>119</v>
      </c>
      <c r="E1025" s="26" t="s">
        <v>120</v>
      </c>
      <c r="F1025" s="55" t="s">
        <v>121</v>
      </c>
      <c r="G1025" s="55" t="s">
        <v>122</v>
      </c>
      <c r="H1025" s="55" t="s">
        <v>123</v>
      </c>
      <c r="I1025" s="55" t="s">
        <v>205</v>
      </c>
      <c r="J1025" s="55" t="s">
        <v>205</v>
      </c>
      <c r="BA1025"/>
      <c r="BB1025" s="5"/>
      <c r="BE1025" s="48"/>
      <c r="BI1025" s="48"/>
      <c r="BM1025" s="48"/>
      <c r="BQ1025" s="48"/>
    </row>
    <row r="1026" spans="1:69" x14ac:dyDescent="0.25">
      <c r="A1026" s="26">
        <v>4</v>
      </c>
      <c r="B1026" s="26">
        <f>$Z$7*EXP($AC$5*(A1026-$Z$6)*((A1026-$AC$6)/$AC$7)^2)</f>
        <v>1.5130919612604461E-17</v>
      </c>
      <c r="C1026" s="69">
        <v>3.7500000000000001E-4</v>
      </c>
      <c r="D1026" s="26">
        <v>1.0000000000000001E-5</v>
      </c>
      <c r="E1026" s="26">
        <f>Props(A1026,B1026,2,$B$7:$B$36)</f>
        <v>3.4848039150872482E-4</v>
      </c>
      <c r="F1026" s="26">
        <f>C1026-E1026</f>
        <v>2.6519608491275184E-5</v>
      </c>
      <c r="G1026" s="26">
        <f>ABS(F1026)</f>
        <v>2.6519608491275184E-5</v>
      </c>
      <c r="H1026" s="26">
        <f>F1026/D1026</f>
        <v>2.6519608491275179</v>
      </c>
      <c r="I1026" s="26">
        <f>F1026/C1026</f>
        <v>7.0718955976733819E-2</v>
      </c>
      <c r="J1026" s="26">
        <f>ABS(I1026)</f>
        <v>7.0718955976733819E-2</v>
      </c>
      <c r="BA1026"/>
      <c r="BB1026" s="5"/>
      <c r="BE1026" s="48"/>
      <c r="BI1026" s="48"/>
      <c r="BM1026" s="48"/>
      <c r="BQ1026" s="48"/>
    </row>
    <row r="1027" spans="1:69" x14ac:dyDescent="0.25">
      <c r="A1027" s="30">
        <v>6</v>
      </c>
      <c r="B1027" s="26">
        <v>3.7000000000000005E-4</v>
      </c>
      <c r="C1027" s="69">
        <v>3.7000000000000005E-4</v>
      </c>
      <c r="D1027" s="26">
        <v>1.0000100000000001</v>
      </c>
      <c r="E1027" s="26">
        <f t="shared" ref="E1027:E1045" si="447">Props(A1027,B1027,2,$B$7:$B$36)</f>
        <v>3.4867638163263572E-4</v>
      </c>
      <c r="F1027" s="26">
        <f t="shared" ref="F1027:F1045" si="448">C1027-E1027</f>
        <v>2.1323618367364325E-5</v>
      </c>
      <c r="G1027" s="26">
        <f t="shared" ref="G1027:G1045" si="449">ABS(F1027)</f>
        <v>2.1323618367364325E-5</v>
      </c>
      <c r="H1027" s="26">
        <f t="shared" ref="H1027:H1045" si="450">F1027/D1027</f>
        <v>2.1323405133312991E-5</v>
      </c>
      <c r="I1027" s="26">
        <f t="shared" ref="I1027:I1045" si="451">F1027/C1027</f>
        <v>5.7631400992876544E-2</v>
      </c>
      <c r="J1027" s="26">
        <f t="shared" ref="J1027:J1045" si="452">ABS(I1027)</f>
        <v>5.7631400992876544E-2</v>
      </c>
      <c r="BA1027"/>
      <c r="BB1027" s="5"/>
      <c r="BE1027" s="48"/>
      <c r="BI1027" s="48"/>
      <c r="BM1027" s="48"/>
      <c r="BQ1027" s="48"/>
    </row>
    <row r="1028" spans="1:69" x14ac:dyDescent="0.25">
      <c r="A1028" s="30">
        <v>8</v>
      </c>
      <c r="B1028" s="26">
        <v>3.7600000000000003E-4</v>
      </c>
      <c r="C1028" s="69">
        <v>3.7600000000000003E-4</v>
      </c>
      <c r="D1028" s="26">
        <v>2.0000100000000001</v>
      </c>
      <c r="E1028" s="26">
        <f t="shared" si="447"/>
        <v>3.4919562199962185E-4</v>
      </c>
      <c r="F1028" s="26">
        <f t="shared" si="448"/>
        <v>2.6804378000378187E-5</v>
      </c>
      <c r="G1028" s="26">
        <f t="shared" si="449"/>
        <v>2.6804378000378187E-5</v>
      </c>
      <c r="H1028" s="26">
        <f t="shared" si="450"/>
        <v>1.3402121989579145E-5</v>
      </c>
      <c r="I1028" s="26">
        <f t="shared" si="451"/>
        <v>7.1288239362707936E-2</v>
      </c>
      <c r="J1028" s="26">
        <f t="shared" si="452"/>
        <v>7.1288239362707936E-2</v>
      </c>
      <c r="BA1028"/>
      <c r="BB1028" s="5"/>
      <c r="BE1028" s="48"/>
      <c r="BI1028" s="48"/>
      <c r="BM1028" s="48"/>
      <c r="BQ1028" s="48"/>
    </row>
    <row r="1029" spans="1:69" x14ac:dyDescent="0.25">
      <c r="A1029" s="30">
        <v>10</v>
      </c>
      <c r="B1029" s="26">
        <v>3.77E-4</v>
      </c>
      <c r="C1029" s="69">
        <v>3.77E-4</v>
      </c>
      <c r="D1029" s="26">
        <v>3.0000100000000001</v>
      </c>
      <c r="E1029" s="26">
        <f t="shared" si="447"/>
        <v>3.5021940528000799E-4</v>
      </c>
      <c r="F1029" s="26">
        <f t="shared" si="448"/>
        <v>2.6780594719992014E-5</v>
      </c>
      <c r="G1029" s="26">
        <f t="shared" si="449"/>
        <v>2.6780594719992014E-5</v>
      </c>
      <c r="H1029" s="26">
        <f t="shared" si="450"/>
        <v>8.9268351505468365E-6</v>
      </c>
      <c r="I1029" s="26">
        <f t="shared" si="451"/>
        <v>7.1036060265230808E-2</v>
      </c>
      <c r="J1029" s="26">
        <f t="shared" si="452"/>
        <v>7.1036060265230808E-2</v>
      </c>
      <c r="BA1029"/>
      <c r="BB1029" s="5"/>
      <c r="BE1029" s="48"/>
      <c r="BI1029" s="48"/>
      <c r="BM1029" s="48"/>
      <c r="BQ1029" s="48"/>
    </row>
    <row r="1030" spans="1:69" x14ac:dyDescent="0.25">
      <c r="A1030" s="30">
        <v>12</v>
      </c>
      <c r="B1030" s="26">
        <v>3.79E-4</v>
      </c>
      <c r="C1030" s="69">
        <v>3.79E-4</v>
      </c>
      <c r="D1030" s="26">
        <v>4.0000099999999996</v>
      </c>
      <c r="E1030" s="26">
        <f t="shared" si="447"/>
        <v>3.518610814020468E-4</v>
      </c>
      <c r="F1030" s="26">
        <f t="shared" si="448"/>
        <v>2.7138918597953193E-5</v>
      </c>
      <c r="G1030" s="26">
        <f t="shared" si="449"/>
        <v>2.7138918597953193E-5</v>
      </c>
      <c r="H1030" s="26">
        <f t="shared" si="450"/>
        <v>6.7847126877065801E-6</v>
      </c>
      <c r="I1030" s="26">
        <f t="shared" si="451"/>
        <v>7.160664537718521E-2</v>
      </c>
      <c r="J1030" s="26">
        <f t="shared" si="452"/>
        <v>7.160664537718521E-2</v>
      </c>
      <c r="BA1030"/>
      <c r="BB1030" s="5"/>
      <c r="BE1030" s="48"/>
      <c r="BI1030" s="48"/>
      <c r="BM1030" s="48"/>
      <c r="BQ1030" s="48"/>
    </row>
    <row r="1031" spans="1:69" x14ac:dyDescent="0.25">
      <c r="A1031" s="30">
        <v>15</v>
      </c>
      <c r="B1031" s="26">
        <v>3.8300000000000004E-4</v>
      </c>
      <c r="C1031" s="69">
        <v>3.8300000000000004E-4</v>
      </c>
      <c r="D1031" s="26">
        <v>5.0000099999999996</v>
      </c>
      <c r="E1031" s="26">
        <f t="shared" si="447"/>
        <v>3.5551458894803913E-4</v>
      </c>
      <c r="F1031" s="26">
        <f t="shared" si="448"/>
        <v>2.7485411051960914E-5</v>
      </c>
      <c r="G1031" s="26">
        <f t="shared" si="449"/>
        <v>2.7485411051960914E-5</v>
      </c>
      <c r="H1031" s="26">
        <f t="shared" si="450"/>
        <v>5.4970712162497511E-6</v>
      </c>
      <c r="I1031" s="26">
        <f t="shared" si="451"/>
        <v>7.1763475331490634E-2</v>
      </c>
      <c r="J1031" s="26">
        <f t="shared" si="452"/>
        <v>7.1763475331490634E-2</v>
      </c>
      <c r="BA1031"/>
      <c r="BB1031" s="5"/>
      <c r="BE1031" s="48"/>
      <c r="BI1031" s="48"/>
      <c r="BM1031" s="48"/>
      <c r="BQ1031" s="48"/>
    </row>
    <row r="1032" spans="1:69" x14ac:dyDescent="0.25">
      <c r="A1032" s="30">
        <v>20</v>
      </c>
      <c r="B1032" s="26">
        <v>3.9300000000000001E-4</v>
      </c>
      <c r="C1032" s="69">
        <v>3.9300000000000001E-4</v>
      </c>
      <c r="D1032" s="26">
        <v>6.0000099999999996</v>
      </c>
      <c r="E1032" s="26">
        <f t="shared" si="447"/>
        <v>3.6435234880373234E-4</v>
      </c>
      <c r="F1032" s="26">
        <f t="shared" si="448"/>
        <v>2.8647651196267671E-5</v>
      </c>
      <c r="G1032" s="26">
        <f t="shared" si="449"/>
        <v>2.8647651196267671E-5</v>
      </c>
      <c r="H1032" s="26">
        <f t="shared" si="450"/>
        <v>4.7746005750436536E-6</v>
      </c>
      <c r="I1032" s="26">
        <f t="shared" si="451"/>
        <v>7.2894786758950808E-2</v>
      </c>
      <c r="J1032" s="26">
        <f t="shared" si="452"/>
        <v>7.2894786758950808E-2</v>
      </c>
      <c r="BA1032"/>
      <c r="BB1032" s="5"/>
      <c r="BE1032" s="48"/>
      <c r="BI1032" s="48"/>
      <c r="BM1032" s="48"/>
      <c r="BQ1032" s="48"/>
    </row>
    <row r="1033" spans="1:69" x14ac:dyDescent="0.25">
      <c r="A1033" s="30">
        <v>25</v>
      </c>
      <c r="B1033" s="26">
        <v>4.0000000000000002E-4</v>
      </c>
      <c r="C1033" s="69">
        <v>4.0000000000000002E-4</v>
      </c>
      <c r="D1033" s="26">
        <v>7.0000099999999996</v>
      </c>
      <c r="E1033" s="26">
        <f t="shared" si="447"/>
        <v>3.7583813656539541E-4</v>
      </c>
      <c r="F1033" s="26">
        <f t="shared" si="448"/>
        <v>2.4161863434604604E-5</v>
      </c>
      <c r="G1033" s="26">
        <f t="shared" si="449"/>
        <v>2.4161863434604604E-5</v>
      </c>
      <c r="H1033" s="26">
        <f t="shared" si="450"/>
        <v>3.4516898453865933E-6</v>
      </c>
      <c r="I1033" s="26">
        <f t="shared" si="451"/>
        <v>6.0404658586511506E-2</v>
      </c>
      <c r="J1033" s="26">
        <f t="shared" si="452"/>
        <v>6.0404658586511506E-2</v>
      </c>
      <c r="BA1033"/>
      <c r="BB1033" s="5"/>
      <c r="BE1033" s="48"/>
      <c r="BI1033" s="48"/>
      <c r="BM1033" s="48"/>
      <c r="BQ1033" s="48"/>
    </row>
    <row r="1034" spans="1:69" x14ac:dyDescent="0.25">
      <c r="A1034" s="30">
        <v>30</v>
      </c>
      <c r="B1034" s="26">
        <v>4.2100000000000004E-4</v>
      </c>
      <c r="C1034" s="69">
        <v>4.2100000000000004E-4</v>
      </c>
      <c r="D1034" s="26">
        <v>8.0000099999999996</v>
      </c>
      <c r="E1034" s="26">
        <f t="shared" si="447"/>
        <v>3.8942053390271747E-4</v>
      </c>
      <c r="F1034" s="26">
        <f t="shared" si="448"/>
        <v>3.1579466097282573E-5</v>
      </c>
      <c r="G1034" s="26">
        <f t="shared" si="449"/>
        <v>3.1579466097282573E-5</v>
      </c>
      <c r="H1034" s="26">
        <f t="shared" si="450"/>
        <v>3.9474283278749118E-6</v>
      </c>
      <c r="I1034" s="26">
        <f t="shared" si="451"/>
        <v>7.5010608307084489E-2</v>
      </c>
      <c r="J1034" s="26">
        <f t="shared" si="452"/>
        <v>7.5010608307084489E-2</v>
      </c>
      <c r="BA1034"/>
      <c r="BB1034" s="5"/>
      <c r="BE1034" s="48"/>
      <c r="BI1034" s="48"/>
      <c r="BM1034" s="48"/>
      <c r="BQ1034" s="48"/>
    </row>
    <row r="1035" spans="1:69" x14ac:dyDescent="0.25">
      <c r="A1035" s="30">
        <v>35</v>
      </c>
      <c r="B1035" s="26">
        <v>4.35E-4</v>
      </c>
      <c r="C1035" s="69">
        <v>4.35E-4</v>
      </c>
      <c r="D1035" s="26">
        <v>9.0000099999999996</v>
      </c>
      <c r="E1035" s="26">
        <f t="shared" si="447"/>
        <v>4.04917560877194E-4</v>
      </c>
      <c r="F1035" s="26">
        <f t="shared" si="448"/>
        <v>3.0082439122806003E-5</v>
      </c>
      <c r="G1035" s="26">
        <f t="shared" si="449"/>
        <v>3.0082439122806003E-5</v>
      </c>
      <c r="H1035" s="26">
        <f t="shared" si="450"/>
        <v>3.3424895219900873E-6</v>
      </c>
      <c r="I1035" s="26">
        <f t="shared" si="451"/>
        <v>6.9155032466220692E-2</v>
      </c>
      <c r="J1035" s="26">
        <f t="shared" si="452"/>
        <v>6.9155032466220692E-2</v>
      </c>
      <c r="BA1035"/>
      <c r="BB1035" s="5"/>
      <c r="BE1035" s="48"/>
      <c r="BI1035" s="48"/>
      <c r="BM1035" s="48"/>
      <c r="BQ1035" s="48"/>
    </row>
    <row r="1036" spans="1:69" x14ac:dyDescent="0.25">
      <c r="A1036" s="30">
        <v>40</v>
      </c>
      <c r="B1036" s="26">
        <v>4.5800000000000002E-4</v>
      </c>
      <c r="C1036" s="69">
        <v>4.5800000000000002E-4</v>
      </c>
      <c r="D1036" s="26">
        <v>10.00001</v>
      </c>
      <c r="E1036" s="26">
        <f t="shared" si="447"/>
        <v>4.2238331657354252E-4</v>
      </c>
      <c r="F1036" s="26">
        <f t="shared" si="448"/>
        <v>3.5616683426457495E-5</v>
      </c>
      <c r="G1036" s="26">
        <f t="shared" si="449"/>
        <v>3.5616683426457495E-5</v>
      </c>
      <c r="H1036" s="26">
        <f t="shared" si="450"/>
        <v>3.5616647809809686E-6</v>
      </c>
      <c r="I1036" s="26">
        <f t="shared" si="451"/>
        <v>7.7765684337243429E-2</v>
      </c>
      <c r="J1036" s="26">
        <f t="shared" si="452"/>
        <v>7.7765684337243429E-2</v>
      </c>
      <c r="BA1036"/>
      <c r="BB1036" s="5"/>
      <c r="BE1036" s="48"/>
      <c r="BI1036" s="48"/>
      <c r="BM1036" s="48"/>
      <c r="BQ1036" s="48"/>
    </row>
    <row r="1037" spans="1:69" x14ac:dyDescent="0.25">
      <c r="A1037" s="30">
        <v>45</v>
      </c>
      <c r="B1037" s="26">
        <v>4.8300000000000003E-4</v>
      </c>
      <c r="C1037" s="69">
        <v>4.8300000000000003E-4</v>
      </c>
      <c r="D1037" s="26">
        <v>11.00001</v>
      </c>
      <c r="E1037" s="26">
        <f t="shared" si="447"/>
        <v>4.4203103942936863E-4</v>
      </c>
      <c r="F1037" s="26">
        <f t="shared" si="448"/>
        <v>4.0968960570631396E-5</v>
      </c>
      <c r="G1037" s="26">
        <f t="shared" si="449"/>
        <v>4.0968960570631396E-5</v>
      </c>
      <c r="H1037" s="26">
        <f t="shared" si="450"/>
        <v>3.7244475751050589E-6</v>
      </c>
      <c r="I1037" s="26">
        <f t="shared" si="451"/>
        <v>8.4821864535468722E-2</v>
      </c>
      <c r="J1037" s="26">
        <f t="shared" si="452"/>
        <v>8.4821864535468722E-2</v>
      </c>
      <c r="BA1037"/>
      <c r="BB1037" s="5"/>
      <c r="BE1037" s="48"/>
      <c r="BI1037" s="48"/>
      <c r="BM1037" s="48"/>
      <c r="BQ1037" s="48"/>
    </row>
    <row r="1038" spans="1:69" x14ac:dyDescent="0.25">
      <c r="A1038" s="30">
        <v>50</v>
      </c>
      <c r="B1038" s="26">
        <v>5.1000000000000004E-4</v>
      </c>
      <c r="C1038" s="69">
        <v>5.1000000000000004E-4</v>
      </c>
      <c r="D1038" s="26">
        <v>12.00001</v>
      </c>
      <c r="E1038" s="26">
        <f t="shared" si="447"/>
        <v>4.6420837100094695E-4</v>
      </c>
      <c r="F1038" s="26">
        <f t="shared" si="448"/>
        <v>4.5791628999053088E-5</v>
      </c>
      <c r="G1038" s="26">
        <f t="shared" si="449"/>
        <v>4.5791628999053088E-5</v>
      </c>
      <c r="H1038" s="26">
        <f t="shared" si="450"/>
        <v>3.8159659032828379E-6</v>
      </c>
      <c r="I1038" s="26">
        <f t="shared" si="451"/>
        <v>8.9787507841280562E-2</v>
      </c>
      <c r="J1038" s="26">
        <f t="shared" si="452"/>
        <v>8.9787507841280562E-2</v>
      </c>
      <c r="BA1038"/>
      <c r="BB1038" s="5"/>
      <c r="BE1038" s="48"/>
      <c r="BI1038" s="48"/>
      <c r="BM1038" s="48"/>
      <c r="BQ1038" s="48"/>
    </row>
    <row r="1039" spans="1:69" x14ac:dyDescent="0.25">
      <c r="A1039" s="30">
        <v>55</v>
      </c>
      <c r="B1039" s="26">
        <v>5.4200000000000006E-4</v>
      </c>
      <c r="C1039" s="69">
        <v>5.4200000000000006E-4</v>
      </c>
      <c r="D1039" s="26">
        <v>13.00001</v>
      </c>
      <c r="E1039" s="26">
        <f t="shared" si="447"/>
        <v>4.8940738207108243E-4</v>
      </c>
      <c r="F1039" s="26">
        <f t="shared" si="448"/>
        <v>5.259261792891763E-5</v>
      </c>
      <c r="G1039" s="26">
        <f t="shared" si="449"/>
        <v>5.259261792891763E-5</v>
      </c>
      <c r="H1039" s="26">
        <f t="shared" si="450"/>
        <v>4.0455828825452929E-6</v>
      </c>
      <c r="I1039" s="26">
        <f t="shared" si="451"/>
        <v>9.7034350422357238E-2</v>
      </c>
      <c r="J1039" s="26">
        <f t="shared" si="452"/>
        <v>9.7034350422357238E-2</v>
      </c>
      <c r="BA1039"/>
      <c r="BB1039" s="5"/>
      <c r="BE1039" s="48"/>
      <c r="BI1039" s="48"/>
      <c r="BM1039" s="48"/>
      <c r="BQ1039" s="48"/>
    </row>
    <row r="1040" spans="1:69" x14ac:dyDescent="0.25">
      <c r="A1040" s="30">
        <v>60</v>
      </c>
      <c r="B1040" s="26">
        <v>5.8099999999999992E-4</v>
      </c>
      <c r="C1040" s="69">
        <v>5.8099999999999992E-4</v>
      </c>
      <c r="D1040" s="26">
        <v>14.00001</v>
      </c>
      <c r="E1040" s="26">
        <f t="shared" si="447"/>
        <v>5.1830339815345033E-4</v>
      </c>
      <c r="F1040" s="26">
        <f t="shared" si="448"/>
        <v>6.2696601846549591E-5</v>
      </c>
      <c r="G1040" s="26">
        <f t="shared" si="449"/>
        <v>6.2696601846549591E-5</v>
      </c>
      <c r="H1040" s="26">
        <f t="shared" si="450"/>
        <v>4.4783255045210389E-6</v>
      </c>
      <c r="I1040" s="26">
        <f t="shared" si="451"/>
        <v>0.10791153501987882</v>
      </c>
      <c r="J1040" s="26">
        <f t="shared" si="452"/>
        <v>0.10791153501987882</v>
      </c>
      <c r="BA1040"/>
      <c r="BB1040" s="5"/>
      <c r="BE1040" s="48"/>
      <c r="BI1040" s="48"/>
      <c r="BM1040" s="48"/>
      <c r="BQ1040" s="48"/>
    </row>
    <row r="1041" spans="1:69" x14ac:dyDescent="0.25">
      <c r="A1041" s="30">
        <v>65</v>
      </c>
      <c r="B1041" s="26">
        <v>6.2700000000000006E-4</v>
      </c>
      <c r="C1041" s="69">
        <v>6.2700000000000006E-4</v>
      </c>
      <c r="D1041" s="26">
        <v>15.00001</v>
      </c>
      <c r="E1041" s="26">
        <f t="shared" si="447"/>
        <v>5.5182804981760271E-4</v>
      </c>
      <c r="F1041" s="26">
        <f t="shared" si="448"/>
        <v>7.5171950182397352E-5</v>
      </c>
      <c r="G1041" s="26">
        <f t="shared" si="449"/>
        <v>7.5171950182397352E-5</v>
      </c>
      <c r="H1041" s="26">
        <f t="shared" si="450"/>
        <v>5.0114600045198203E-6</v>
      </c>
      <c r="I1041" s="26">
        <f t="shared" si="451"/>
        <v>0.11989146759553006</v>
      </c>
      <c r="J1041" s="26">
        <f t="shared" si="452"/>
        <v>0.11989146759553006</v>
      </c>
      <c r="BA1041"/>
      <c r="BB1041" s="5"/>
      <c r="BE1041" s="48"/>
      <c r="BI1041" s="48"/>
      <c r="BM1041" s="48"/>
      <c r="BQ1041" s="48"/>
    </row>
    <row r="1042" spans="1:69" x14ac:dyDescent="0.25">
      <c r="A1042" s="30">
        <v>70</v>
      </c>
      <c r="B1042" s="26">
        <v>6.820000000000001E-4</v>
      </c>
      <c r="C1042" s="69">
        <v>6.820000000000001E-4</v>
      </c>
      <c r="D1042" s="26">
        <v>16.00001</v>
      </c>
      <c r="E1042" s="26">
        <f t="shared" si="447"/>
        <v>5.9129504517603146E-4</v>
      </c>
      <c r="F1042" s="26">
        <f t="shared" si="448"/>
        <v>9.0704954823968634E-5</v>
      </c>
      <c r="G1042" s="26">
        <f t="shared" si="449"/>
        <v>9.0704954823968634E-5</v>
      </c>
      <c r="H1042" s="26">
        <f t="shared" si="450"/>
        <v>5.6690561333379565E-6</v>
      </c>
      <c r="I1042" s="26">
        <f t="shared" si="451"/>
        <v>0.13299846748382496</v>
      </c>
      <c r="J1042" s="26">
        <f t="shared" si="452"/>
        <v>0.13299846748382496</v>
      </c>
      <c r="BA1042"/>
      <c r="BB1042" s="5"/>
      <c r="BE1042" s="48"/>
      <c r="BI1042" s="48"/>
      <c r="BM1042" s="48"/>
      <c r="BQ1042" s="48"/>
    </row>
    <row r="1043" spans="1:69" x14ac:dyDescent="0.25">
      <c r="A1043" s="30">
        <v>75</v>
      </c>
      <c r="B1043" s="26">
        <v>7.4600000000000003E-4</v>
      </c>
      <c r="C1043" s="69">
        <v>7.4600000000000003E-4</v>
      </c>
      <c r="D1043" s="26">
        <v>17.00001</v>
      </c>
      <c r="E1043" s="26">
        <f t="shared" si="447"/>
        <v>6.3861955201166857E-4</v>
      </c>
      <c r="F1043" s="26">
        <f t="shared" si="448"/>
        <v>1.0738044798833145E-4</v>
      </c>
      <c r="G1043" s="26">
        <f t="shared" si="449"/>
        <v>1.0738044798833145E-4</v>
      </c>
      <c r="H1043" s="26">
        <f t="shared" si="450"/>
        <v>6.3164932249058361E-6</v>
      </c>
      <c r="I1043" s="26">
        <f t="shared" si="451"/>
        <v>0.14394161928730759</v>
      </c>
      <c r="J1043" s="26">
        <f t="shared" si="452"/>
        <v>0.14394161928730759</v>
      </c>
      <c r="BA1043"/>
      <c r="BB1043" s="5"/>
      <c r="BE1043" s="48"/>
      <c r="BI1043" s="48"/>
      <c r="BM1043" s="48"/>
      <c r="BQ1043" s="48"/>
    </row>
    <row r="1044" spans="1:69" x14ac:dyDescent="0.25">
      <c r="A1044" s="30">
        <v>80</v>
      </c>
      <c r="B1044" s="26">
        <v>8.2400000000000008E-4</v>
      </c>
      <c r="C1044" s="69">
        <v>8.2400000000000008E-4</v>
      </c>
      <c r="D1044" s="26">
        <v>18.00001</v>
      </c>
      <c r="E1044" s="26">
        <f t="shared" si="447"/>
        <v>6.9672013439735995E-4</v>
      </c>
      <c r="F1044" s="26">
        <f t="shared" si="448"/>
        <v>1.2727986560264013E-4</v>
      </c>
      <c r="G1044" s="26">
        <f t="shared" si="449"/>
        <v>1.2727986560264013E-4</v>
      </c>
      <c r="H1044" s="26">
        <f t="shared" si="450"/>
        <v>7.0710997162023868E-6</v>
      </c>
      <c r="I1044" s="26">
        <f t="shared" si="451"/>
        <v>0.15446585631388363</v>
      </c>
      <c r="J1044" s="26">
        <f t="shared" si="452"/>
        <v>0.15446585631388363</v>
      </c>
      <c r="BA1044"/>
      <c r="BB1044" s="5"/>
      <c r="BE1044" s="48"/>
      <c r="BI1044" s="48"/>
      <c r="BM1044" s="48"/>
      <c r="BQ1044" s="48"/>
    </row>
    <row r="1045" spans="1:69" x14ac:dyDescent="0.25">
      <c r="A1045" s="30">
        <v>83</v>
      </c>
      <c r="B1045" s="26">
        <v>8.7600000000000004E-4</v>
      </c>
      <c r="C1045" s="69">
        <v>8.7600000000000004E-4</v>
      </c>
      <c r="D1045" s="26">
        <v>19.00001</v>
      </c>
      <c r="E1045" s="26">
        <f t="shared" si="447"/>
        <v>7.3859905551165652E-4</v>
      </c>
      <c r="F1045" s="26">
        <f t="shared" si="448"/>
        <v>1.3740094448834353E-4</v>
      </c>
      <c r="G1045" s="26">
        <f t="shared" si="449"/>
        <v>1.3740094448834353E-4</v>
      </c>
      <c r="H1045" s="26">
        <f t="shared" si="450"/>
        <v>7.2316248511628954E-6</v>
      </c>
      <c r="I1045" s="26">
        <f t="shared" si="451"/>
        <v>0.15685039325153369</v>
      </c>
      <c r="J1045" s="26">
        <f t="shared" si="452"/>
        <v>0.15685039325153369</v>
      </c>
      <c r="BA1045"/>
      <c r="BB1045" s="5"/>
      <c r="BE1045" s="48"/>
      <c r="BI1045" s="48"/>
      <c r="BM1045" s="48"/>
      <c r="BQ1045" s="48"/>
    </row>
    <row r="1046" spans="1:69" x14ac:dyDescent="0.25">
      <c r="A1046" s="26"/>
      <c r="B1046" s="26"/>
      <c r="C1046" s="30"/>
      <c r="D1046" s="26"/>
      <c r="E1046" s="26"/>
      <c r="F1046" s="26"/>
      <c r="G1046" s="26"/>
      <c r="H1046" s="26"/>
      <c r="I1046" s="54">
        <f>AVERAGE(J1026:J1045)</f>
        <v>9.2848930475665045E-2</v>
      </c>
      <c r="J1046" s="57" t="s">
        <v>128</v>
      </c>
      <c r="BA1046"/>
      <c r="BB1046" s="5"/>
      <c r="BE1046" s="48"/>
      <c r="BI1046" s="48"/>
      <c r="BM1046" s="48"/>
      <c r="BQ1046" s="48"/>
    </row>
    <row r="1047" spans="1:69" x14ac:dyDescent="0.25">
      <c r="A1047" s="26"/>
      <c r="B1047" s="26"/>
      <c r="C1047" s="26"/>
      <c r="D1047" s="26"/>
      <c r="E1047" s="26"/>
      <c r="F1047" s="26"/>
      <c r="G1047" s="26"/>
      <c r="H1047" s="26"/>
      <c r="I1047" s="54">
        <f>AVERAGE(I1026:I1045)</f>
        <v>9.2848930475665045E-2</v>
      </c>
      <c r="J1047" s="57" t="s">
        <v>129</v>
      </c>
      <c r="BA1047"/>
      <c r="BB1047" s="5"/>
      <c r="BE1047" s="48"/>
      <c r="BI1047" s="48"/>
      <c r="BM1047" s="48"/>
      <c r="BQ1047" s="48"/>
    </row>
    <row r="1048" spans="1:69" x14ac:dyDescent="0.25">
      <c r="A1048" s="26"/>
      <c r="B1048" s="26"/>
      <c r="C1048" s="26"/>
      <c r="D1048" s="26"/>
      <c r="E1048" s="26"/>
      <c r="F1048" s="26"/>
      <c r="G1048" s="26"/>
      <c r="H1048" s="26"/>
      <c r="I1048" s="58">
        <f>SUMSQ(H1026:H1026)/COUNT(H1026:H1026)</f>
        <v>7.0328963453051463</v>
      </c>
      <c r="J1048" s="57" t="s">
        <v>131</v>
      </c>
      <c r="BA1048"/>
      <c r="BB1048" s="5"/>
      <c r="BE1048" s="48"/>
      <c r="BI1048" s="48"/>
      <c r="BM1048" s="48"/>
      <c r="BQ1048" s="48"/>
    </row>
    <row r="1049" spans="1:69" x14ac:dyDescent="0.25">
      <c r="A1049" s="26"/>
      <c r="B1049" s="26"/>
      <c r="C1049" s="26"/>
      <c r="D1049" s="26"/>
      <c r="E1049" s="26"/>
      <c r="F1049" s="26"/>
      <c r="G1049" s="26"/>
      <c r="H1049" s="26"/>
      <c r="I1049" s="26"/>
      <c r="J1049" s="26"/>
      <c r="BA1049"/>
      <c r="BB1049" s="5"/>
      <c r="BE1049" s="48"/>
      <c r="BI1049" s="48"/>
      <c r="BM1049" s="48"/>
      <c r="BQ1049" s="48"/>
    </row>
    <row r="1050" spans="1:69" x14ac:dyDescent="0.25">
      <c r="A1050" s="26"/>
      <c r="B1050" s="26"/>
      <c r="C1050" s="26"/>
      <c r="D1050" s="26"/>
      <c r="E1050" s="26"/>
      <c r="F1050" s="26"/>
      <c r="G1050" s="26"/>
      <c r="H1050" s="26"/>
      <c r="I1050" s="26"/>
      <c r="J1050" s="26"/>
      <c r="BA1050"/>
      <c r="BB1050" s="5"/>
      <c r="BE1050" s="48"/>
      <c r="BI1050" s="48"/>
      <c r="BM1050" s="48"/>
      <c r="BQ1050" s="48"/>
    </row>
    <row r="1051" spans="1:69" ht="15.75" x14ac:dyDescent="0.25">
      <c r="A1051" s="67" t="s">
        <v>206</v>
      </c>
      <c r="B1051" s="26"/>
      <c r="C1051" s="67" t="s">
        <v>207</v>
      </c>
      <c r="D1051" s="26"/>
      <c r="E1051" s="26"/>
      <c r="F1051" s="26"/>
      <c r="G1051" s="26"/>
      <c r="H1051" s="26"/>
      <c r="I1051" s="26"/>
      <c r="J1051" s="26"/>
      <c r="BA1051"/>
      <c r="BB1051" s="5"/>
      <c r="BE1051" s="48"/>
      <c r="BI1051" s="48"/>
      <c r="BM1051" s="48"/>
      <c r="BQ1051" s="48"/>
    </row>
    <row r="1052" spans="1:69" x14ac:dyDescent="0.25">
      <c r="A1052" s="26" t="s">
        <v>117</v>
      </c>
      <c r="B1052" s="26" t="s">
        <v>40</v>
      </c>
      <c r="C1052" s="26" t="s">
        <v>118</v>
      </c>
      <c r="D1052" s="55" t="s">
        <v>119</v>
      </c>
      <c r="E1052" s="26" t="s">
        <v>120</v>
      </c>
      <c r="F1052" s="55" t="s">
        <v>121</v>
      </c>
      <c r="G1052" s="55" t="s">
        <v>122</v>
      </c>
      <c r="H1052" s="55" t="s">
        <v>123</v>
      </c>
      <c r="I1052" s="55" t="s">
        <v>208</v>
      </c>
      <c r="J1052" s="55" t="s">
        <v>209</v>
      </c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BA1052"/>
      <c r="BB1052" s="5"/>
      <c r="BE1052" s="48"/>
      <c r="BI1052" s="48"/>
      <c r="BM1052" s="48"/>
      <c r="BQ1052" s="48"/>
    </row>
    <row r="1053" spans="1:69" x14ac:dyDescent="0.25">
      <c r="A1053" s="30">
        <v>60</v>
      </c>
      <c r="B1053" s="26">
        <f t="shared" ref="B1053:B1054" si="453">$Z$7*EXP($AC$5*(A1053-$Z$6)*((A1053-$AC$6)/$AC$7)^2)</f>
        <v>5.5198984771105133E-4</v>
      </c>
      <c r="C1053" s="30">
        <f>0.36*10^-3</f>
        <v>3.5999999999999997E-4</v>
      </c>
      <c r="D1053" s="26">
        <v>1.0000000000000001E-5</v>
      </c>
      <c r="E1053" s="26">
        <f>Props(A1053,B1053,3,$B$7:$B$36)</f>
        <v>4.035335716421109E-4</v>
      </c>
      <c r="F1053" s="26">
        <f>C1053-E1053</f>
        <v>-4.353357164211093E-5</v>
      </c>
      <c r="G1053" s="26">
        <f>ABS(F1053)</f>
        <v>4.353357164211093E-5</v>
      </c>
      <c r="H1053" s="26">
        <f>F1053/D1053</f>
        <v>-4.3533571642110926</v>
      </c>
      <c r="I1053" s="26">
        <f>F1053/C1053</f>
        <v>-0.12092658789475259</v>
      </c>
      <c r="J1053" s="26">
        <f>ABS(I1053)</f>
        <v>0.12092658789475259</v>
      </c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BA1053"/>
      <c r="BB1053" s="5"/>
      <c r="BE1053" s="48"/>
      <c r="BI1053" s="48"/>
      <c r="BM1053" s="48"/>
      <c r="BQ1053" s="48"/>
    </row>
    <row r="1054" spans="1:69" x14ac:dyDescent="0.25">
      <c r="A1054" s="30">
        <v>78</v>
      </c>
      <c r="B1054" s="26">
        <f t="shared" si="453"/>
        <v>2.9925207945855355E-2</v>
      </c>
      <c r="C1054" s="30">
        <f>0.54*10^-3</f>
        <v>5.4000000000000001E-4</v>
      </c>
      <c r="D1054" s="26">
        <v>1.0000000000000001E-5</v>
      </c>
      <c r="E1054" s="26">
        <f>Props(A1054,B1054,3,$B$7:$B$36)</f>
        <v>4.5137192843333049E-4</v>
      </c>
      <c r="F1054" s="26">
        <f t="shared" ref="F1054" si="454">C1054-E1054</f>
        <v>8.8628071566669521E-5</v>
      </c>
      <c r="G1054" s="26">
        <f t="shared" ref="G1054" si="455">ABS(F1054)</f>
        <v>8.8628071566669521E-5</v>
      </c>
      <c r="H1054" s="26">
        <f t="shared" ref="H1054" si="456">F1054/D1054</f>
        <v>8.8628071566669515</v>
      </c>
      <c r="I1054" s="26">
        <f t="shared" ref="I1054" si="457">F1054/C1054</f>
        <v>0.1641260584567954</v>
      </c>
      <c r="J1054" s="26">
        <f t="shared" ref="J1054" si="458">ABS(I1054)</f>
        <v>0.1641260584567954</v>
      </c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BA1054"/>
      <c r="BB1054" s="5"/>
      <c r="BE1054" s="48"/>
      <c r="BI1054" s="48"/>
      <c r="BM1054" s="48"/>
      <c r="BQ1054" s="48"/>
    </row>
    <row r="1055" spans="1:69" x14ac:dyDescent="0.25">
      <c r="A1055" s="26"/>
      <c r="B1055" s="26"/>
      <c r="C1055" s="26"/>
      <c r="D1055" s="26"/>
      <c r="E1055" s="26"/>
      <c r="F1055" s="26"/>
      <c r="G1055" s="26"/>
      <c r="H1055" s="26"/>
      <c r="I1055" s="56">
        <f>AVERAGE(J1053:J1054)</f>
        <v>0.14252632317577399</v>
      </c>
      <c r="J1055" s="57" t="s">
        <v>128</v>
      </c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BA1055"/>
      <c r="BB1055" s="5"/>
      <c r="BE1055" s="48"/>
      <c r="BI1055" s="48"/>
      <c r="BM1055" s="48"/>
      <c r="BQ1055" s="48"/>
    </row>
    <row r="1056" spans="1:69" x14ac:dyDescent="0.25">
      <c r="A1056" s="26"/>
      <c r="B1056" s="26"/>
      <c r="C1056" s="26"/>
      <c r="D1056" s="26"/>
      <c r="E1056" s="26"/>
      <c r="F1056" s="26"/>
      <c r="G1056" s="26"/>
      <c r="H1056" s="26"/>
      <c r="I1056" s="56">
        <f>AVERAGE(I1053:I1054)</f>
        <v>2.1599735281021402E-2</v>
      </c>
      <c r="J1056" s="57" t="s">
        <v>129</v>
      </c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BA1056"/>
      <c r="BB1056" s="5"/>
      <c r="BE1056" s="48"/>
      <c r="BI1056" s="48"/>
      <c r="BM1056" s="48"/>
      <c r="BQ1056" s="48"/>
    </row>
    <row r="1057" spans="1:69" x14ac:dyDescent="0.25">
      <c r="A1057" s="26"/>
      <c r="B1057" s="26"/>
      <c r="C1057" s="26"/>
      <c r="D1057" s="26"/>
      <c r="E1057" s="26"/>
      <c r="F1057" s="26"/>
      <c r="G1057" s="26"/>
      <c r="H1057" s="26"/>
      <c r="I1057" s="58">
        <f>SUMSQ(H1053:H1054)/COUNT(H1053:H1054)</f>
        <v>48.750534647727484</v>
      </c>
      <c r="J1057" s="57" t="s">
        <v>131</v>
      </c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BA1057"/>
      <c r="BB1057" s="5"/>
      <c r="BE1057" s="48"/>
      <c r="BI1057" s="48"/>
      <c r="BM1057" s="48"/>
      <c r="BQ1057" s="48"/>
    </row>
    <row r="1058" spans="1:69" x14ac:dyDescent="0.25">
      <c r="A1058" s="26"/>
      <c r="B1058" s="26"/>
      <c r="C1058" s="26"/>
      <c r="D1058" s="26"/>
      <c r="E1058" s="26"/>
      <c r="F1058" s="26"/>
      <c r="G1058" s="26"/>
      <c r="H1058" s="26"/>
      <c r="I1058" s="26"/>
      <c r="J1058" s="26"/>
      <c r="BA1058"/>
      <c r="BB1058" s="5"/>
      <c r="BE1058" s="48"/>
      <c r="BI1058" s="48"/>
      <c r="BM1058" s="48"/>
      <c r="BQ1058" s="48"/>
    </row>
    <row r="1059" spans="1:69" ht="15.75" x14ac:dyDescent="0.25">
      <c r="A1059" s="67" t="s">
        <v>210</v>
      </c>
      <c r="B1059" s="26"/>
      <c r="C1059" s="67" t="s">
        <v>211</v>
      </c>
      <c r="D1059" s="26"/>
      <c r="E1059" s="26"/>
      <c r="F1059" s="26"/>
      <c r="G1059" s="26"/>
      <c r="H1059" s="26"/>
      <c r="I1059" s="26"/>
      <c r="J1059" s="26"/>
      <c r="BA1059"/>
      <c r="BB1059" s="5"/>
      <c r="BE1059" s="48"/>
      <c r="BI1059" s="48"/>
      <c r="BM1059" s="48"/>
      <c r="BQ1059" s="48"/>
    </row>
    <row r="1060" spans="1:69" x14ac:dyDescent="0.25">
      <c r="A1060" s="26" t="s">
        <v>117</v>
      </c>
      <c r="B1060" s="26" t="s">
        <v>40</v>
      </c>
      <c r="C1060" s="26" t="s">
        <v>118</v>
      </c>
      <c r="D1060" s="55" t="s">
        <v>119</v>
      </c>
      <c r="E1060" s="26" t="s">
        <v>120</v>
      </c>
      <c r="F1060" s="55" t="s">
        <v>121</v>
      </c>
      <c r="G1060" s="55" t="s">
        <v>122</v>
      </c>
      <c r="H1060" s="55" t="s">
        <v>123</v>
      </c>
      <c r="I1060" s="55" t="s">
        <v>208</v>
      </c>
      <c r="J1060" s="55" t="s">
        <v>209</v>
      </c>
      <c r="BA1060"/>
      <c r="BB1060" s="5"/>
      <c r="BE1060" s="48"/>
      <c r="BI1060" s="48"/>
      <c r="BM1060" s="48"/>
      <c r="BQ1060" s="48"/>
    </row>
    <row r="1061" spans="1:69" x14ac:dyDescent="0.25">
      <c r="A1061" s="30">
        <v>30</v>
      </c>
      <c r="B1061" s="26">
        <f t="shared" ref="B1061:B1065" si="459">$Z$7*EXP($AC$5*(A1061-$Z$6)*((A1061-$AC$6)/$AC$7)^2)</f>
        <v>1.8577719918507602E-9</v>
      </c>
      <c r="C1061" s="68">
        <v>4.2000000000000002E-4</v>
      </c>
      <c r="D1061" s="26">
        <v>1.0000000000000001E-5</v>
      </c>
      <c r="E1061" s="26">
        <f t="shared" ref="E1061:E1065" si="460">Props(A1061,B1061,2,$B$7:$B$36)</f>
        <v>3.894209832936117E-4</v>
      </c>
      <c r="F1061" s="26">
        <f t="shared" ref="F1061:F1062" si="461">C1061-E1061</f>
        <v>3.0579016706388314E-5</v>
      </c>
      <c r="G1061" s="26">
        <f t="shared" ref="G1061:G1062" si="462">ABS(F1061)</f>
        <v>3.0579016706388314E-5</v>
      </c>
      <c r="H1061" s="26">
        <f t="shared" ref="H1061:H1062" si="463">F1061/D1061</f>
        <v>3.0579016706388313</v>
      </c>
      <c r="I1061" s="26">
        <f t="shared" ref="I1061:I1062" si="464">F1061/C1061</f>
        <v>7.280718263425788E-2</v>
      </c>
      <c r="J1061" s="26">
        <f t="shared" ref="J1061:J1062" si="465">ABS(I1061)</f>
        <v>7.280718263425788E-2</v>
      </c>
      <c r="BA1061"/>
      <c r="BB1061" s="5"/>
      <c r="BE1061" s="48"/>
      <c r="BI1061" s="48"/>
      <c r="BM1061" s="48"/>
      <c r="BQ1061" s="48"/>
    </row>
    <row r="1062" spans="1:69" x14ac:dyDescent="0.25">
      <c r="A1062" s="30">
        <v>60</v>
      </c>
      <c r="B1062" s="26">
        <f t="shared" si="459"/>
        <v>5.5198984771105133E-4</v>
      </c>
      <c r="C1062" s="68">
        <v>4.4000000000000002E-4</v>
      </c>
      <c r="D1062" s="26">
        <v>1.0000000000000001E-5</v>
      </c>
      <c r="E1062" s="26">
        <f t="shared" si="460"/>
        <v>5.1830346276939302E-4</v>
      </c>
      <c r="F1062" s="26">
        <f t="shared" si="461"/>
        <v>-7.8303462769393009E-5</v>
      </c>
      <c r="G1062" s="26">
        <f t="shared" si="462"/>
        <v>7.8303462769393009E-5</v>
      </c>
      <c r="H1062" s="26">
        <f t="shared" si="463"/>
        <v>-7.8303462769393004</v>
      </c>
      <c r="I1062" s="26">
        <f t="shared" si="464"/>
        <v>-0.17796241538498411</v>
      </c>
      <c r="J1062" s="26">
        <f t="shared" si="465"/>
        <v>0.17796241538498411</v>
      </c>
      <c r="BA1062"/>
      <c r="BB1062" s="5"/>
      <c r="BE1062" s="48"/>
      <c r="BI1062" s="48"/>
      <c r="BM1062" s="48"/>
      <c r="BQ1062" s="48"/>
    </row>
    <row r="1063" spans="1:69" x14ac:dyDescent="0.25">
      <c r="A1063" s="30">
        <v>70</v>
      </c>
      <c r="B1063" s="26">
        <f t="shared" si="459"/>
        <v>6.7142392922097888E-3</v>
      </c>
      <c r="C1063" s="68">
        <v>4.8999999999999998E-4</v>
      </c>
      <c r="D1063" s="26">
        <v>1.0000000000000001E-5</v>
      </c>
      <c r="E1063" s="26">
        <f t="shared" si="460"/>
        <v>5.9127603870669438E-4</v>
      </c>
      <c r="F1063" s="26">
        <f t="shared" ref="F1063:F1065" si="466">C1063-E1063</f>
        <v>-1.012760387066944E-4</v>
      </c>
      <c r="G1063" s="26">
        <f t="shared" ref="G1063:G1065" si="467">ABS(F1063)</f>
        <v>1.012760387066944E-4</v>
      </c>
      <c r="H1063" s="26">
        <f t="shared" ref="H1063:H1065" si="468">F1063/D1063</f>
        <v>-10.127603870669439</v>
      </c>
      <c r="I1063" s="26">
        <f t="shared" ref="I1063:I1065" si="469">F1063/C1063</f>
        <v>-0.20668579327896816</v>
      </c>
      <c r="J1063" s="26">
        <f t="shared" ref="J1063:J1065" si="470">ABS(I1063)</f>
        <v>0.20668579327896816</v>
      </c>
      <c r="BA1063"/>
      <c r="BB1063" s="5"/>
      <c r="BE1063" s="48"/>
      <c r="BI1063" s="48"/>
      <c r="BM1063" s="48"/>
      <c r="BQ1063" s="48"/>
    </row>
    <row r="1064" spans="1:69" x14ac:dyDescent="0.25">
      <c r="A1064" s="30">
        <v>80</v>
      </c>
      <c r="B1064" s="26">
        <f t="shared" si="459"/>
        <v>4.0794871378077739E-2</v>
      </c>
      <c r="C1064" s="68">
        <v>5.2999999999999998E-4</v>
      </c>
      <c r="D1064" s="26">
        <v>1.0000000000000001E-5</v>
      </c>
      <c r="E1064" s="26">
        <f t="shared" si="460"/>
        <v>6.9652514683158696E-4</v>
      </c>
      <c r="F1064" s="26">
        <f t="shared" si="466"/>
        <v>-1.6652514683158698E-4</v>
      </c>
      <c r="G1064" s="26">
        <f t="shared" si="467"/>
        <v>1.6652514683158698E-4</v>
      </c>
      <c r="H1064" s="26">
        <f t="shared" si="468"/>
        <v>-16.652514683158696</v>
      </c>
      <c r="I1064" s="26">
        <f t="shared" si="469"/>
        <v>-0.31419839024827734</v>
      </c>
      <c r="J1064" s="26">
        <f t="shared" si="470"/>
        <v>0.31419839024827734</v>
      </c>
      <c r="BA1064"/>
      <c r="BB1064" s="5"/>
      <c r="BE1064" s="48"/>
      <c r="BI1064" s="48"/>
      <c r="BM1064" s="48"/>
      <c r="BQ1064" s="48"/>
    </row>
    <row r="1065" spans="1:69" x14ac:dyDescent="0.25">
      <c r="A1065" s="30">
        <v>84</v>
      </c>
      <c r="B1065" s="26">
        <f t="shared" si="459"/>
        <v>7.0599676300694927E-2</v>
      </c>
      <c r="C1065" s="68">
        <v>5.9000000000000003E-4</v>
      </c>
      <c r="D1065" s="26">
        <v>1.0000000000000001E-5</v>
      </c>
      <c r="E1065" s="26">
        <f t="shared" si="460"/>
        <v>7.5361110666287369E-4</v>
      </c>
      <c r="F1065" s="26">
        <f t="shared" si="466"/>
        <v>-1.6361110666287366E-4</v>
      </c>
      <c r="G1065" s="26">
        <f t="shared" si="467"/>
        <v>1.6361110666287366E-4</v>
      </c>
      <c r="H1065" s="26">
        <f t="shared" si="468"/>
        <v>-16.361110666287363</v>
      </c>
      <c r="I1065" s="26">
        <f t="shared" si="469"/>
        <v>-0.27730696044554853</v>
      </c>
      <c r="J1065" s="26">
        <f t="shared" si="470"/>
        <v>0.27730696044554853</v>
      </c>
      <c r="BA1065"/>
      <c r="BB1065" s="5"/>
      <c r="BE1065" s="48"/>
      <c r="BI1065" s="48"/>
      <c r="BM1065" s="48"/>
      <c r="BQ1065" s="48"/>
    </row>
    <row r="1066" spans="1:69" x14ac:dyDescent="0.25">
      <c r="A1066" s="26"/>
      <c r="B1066" s="26"/>
      <c r="C1066" s="26"/>
      <c r="D1066" s="26"/>
      <c r="E1066" s="26"/>
      <c r="F1066" s="26"/>
      <c r="G1066" s="26"/>
      <c r="H1066" s="26"/>
      <c r="I1066" s="56">
        <f>AVERAGE(J1061:J1065)</f>
        <v>0.20979214839840718</v>
      </c>
      <c r="J1066" s="57" t="s">
        <v>128</v>
      </c>
      <c r="BA1066"/>
      <c r="BB1066" s="5"/>
      <c r="BE1066" s="48"/>
      <c r="BI1066" s="48"/>
      <c r="BM1066" s="48"/>
      <c r="BQ1066" s="48"/>
    </row>
    <row r="1067" spans="1:69" x14ac:dyDescent="0.25">
      <c r="A1067" s="26"/>
      <c r="B1067" s="26"/>
      <c r="C1067" s="26"/>
      <c r="D1067" s="26"/>
      <c r="E1067" s="26"/>
      <c r="F1067" s="26"/>
      <c r="G1067" s="26"/>
      <c r="H1067" s="26"/>
      <c r="I1067" s="56">
        <f>AVERAGE(I1061:I1065)</f>
        <v>-0.18066927534470403</v>
      </c>
      <c r="J1067" s="57" t="s">
        <v>129</v>
      </c>
      <c r="BA1067"/>
      <c r="BB1067" s="5"/>
      <c r="BE1067" s="48"/>
      <c r="BI1067" s="48"/>
      <c r="BM1067" s="48"/>
      <c r="BQ1067" s="48"/>
    </row>
    <row r="1068" spans="1:69" x14ac:dyDescent="0.25">
      <c r="A1068" s="26"/>
      <c r="B1068" s="26"/>
      <c r="C1068" s="26"/>
      <c r="D1068" s="26"/>
      <c r="E1068" s="26"/>
      <c r="F1068" s="26"/>
      <c r="G1068" s="26"/>
      <c r="H1068" s="26"/>
      <c r="I1068" s="58">
        <f>SUMSQ(H1061:H1065)/COUNT(H1061:H1065)</f>
        <v>143.64512662251792</v>
      </c>
      <c r="J1068" s="57" t="s">
        <v>131</v>
      </c>
      <c r="BA1068"/>
      <c r="BB1068" s="5"/>
      <c r="BE1068" s="48"/>
      <c r="BI1068" s="48"/>
      <c r="BM1068" s="48"/>
      <c r="BQ1068" s="48"/>
    </row>
    <row r="1069" spans="1:69" x14ac:dyDescent="0.25">
      <c r="A1069" s="26"/>
      <c r="B1069" s="26"/>
      <c r="C1069" s="26"/>
      <c r="D1069" s="26"/>
      <c r="E1069" s="26"/>
      <c r="F1069" s="26"/>
      <c r="G1069" s="26"/>
      <c r="H1069" s="26"/>
      <c r="I1069" s="26"/>
      <c r="J1069" s="26"/>
      <c r="BA1069"/>
      <c r="BB1069" s="5"/>
      <c r="BE1069" s="48"/>
      <c r="BI1069" s="48"/>
      <c r="BM1069" s="48"/>
      <c r="BQ1069" s="48"/>
    </row>
    <row r="1070" spans="1:69" ht="15.75" x14ac:dyDescent="0.25">
      <c r="A1070" s="67" t="s">
        <v>141</v>
      </c>
      <c r="B1070" s="26"/>
      <c r="C1070" s="67" t="s">
        <v>211</v>
      </c>
      <c r="D1070" s="26"/>
      <c r="E1070" s="26"/>
      <c r="F1070" s="26"/>
      <c r="G1070" s="26"/>
      <c r="H1070" s="26"/>
      <c r="I1070" s="26"/>
      <c r="J1070" s="26"/>
      <c r="BA1070"/>
      <c r="BB1070" s="5"/>
      <c r="BE1070" s="48"/>
      <c r="BI1070" s="48"/>
      <c r="BM1070" s="48"/>
      <c r="BQ1070" s="48"/>
    </row>
    <row r="1071" spans="1:69" x14ac:dyDescent="0.25">
      <c r="A1071" s="26" t="s">
        <v>117</v>
      </c>
      <c r="B1071" s="26" t="s">
        <v>40</v>
      </c>
      <c r="C1071" s="26" t="s">
        <v>118</v>
      </c>
      <c r="D1071" s="55" t="s">
        <v>119</v>
      </c>
      <c r="E1071" s="26" t="s">
        <v>120</v>
      </c>
      <c r="F1071" s="55" t="s">
        <v>121</v>
      </c>
      <c r="G1071" s="55" t="s">
        <v>122</v>
      </c>
      <c r="H1071" s="55" t="s">
        <v>123</v>
      </c>
      <c r="I1071" s="55" t="s">
        <v>208</v>
      </c>
      <c r="J1071" s="55" t="s">
        <v>209</v>
      </c>
      <c r="BA1071"/>
      <c r="BB1071" s="5"/>
      <c r="BE1071" s="48"/>
      <c r="BI1071" s="48"/>
      <c r="BM1071" s="48"/>
      <c r="BQ1071" s="48"/>
    </row>
    <row r="1072" spans="1:69" x14ac:dyDescent="0.25">
      <c r="A1072" s="30">
        <v>60</v>
      </c>
      <c r="B1072" s="26">
        <f t="shared" ref="B1072:B1074" si="471">$Z$7*EXP($AC$5*(A1072-$Z$6)*((A1072-$AC$6)/$AC$7)^2)</f>
        <v>5.5198984771105133E-4</v>
      </c>
      <c r="C1072" s="30">
        <v>4.6799999999999999E-4</v>
      </c>
      <c r="D1072" s="26">
        <v>1.0000000000000001E-5</v>
      </c>
      <c r="E1072" s="26">
        <f t="shared" ref="E1072:E1074" si="472">Props(A1072,B1072,2,$B$7:$B$36)</f>
        <v>5.1830346276939302E-4</v>
      </c>
      <c r="F1072" s="26">
        <f>C1072-E1072</f>
        <v>-5.0303462769393033E-5</v>
      </c>
      <c r="G1072" s="26">
        <f>ABS(F1072)</f>
        <v>5.0303462769393033E-5</v>
      </c>
      <c r="H1072" s="26">
        <f>F1072/D1072</f>
        <v>-5.0303462769393033</v>
      </c>
      <c r="I1072" s="26">
        <f>F1072/C1072</f>
        <v>-0.10748603155853212</v>
      </c>
      <c r="J1072" s="26">
        <f>ABS(I1072)</f>
        <v>0.10748603155853212</v>
      </c>
      <c r="BA1072"/>
      <c r="BB1072" s="5"/>
      <c r="BE1072" s="48"/>
      <c r="BI1072" s="48"/>
      <c r="BM1072" s="48"/>
      <c r="BQ1072" s="48"/>
    </row>
    <row r="1073" spans="1:69" x14ac:dyDescent="0.25">
      <c r="A1073" s="30">
        <v>70</v>
      </c>
      <c r="B1073" s="26">
        <f t="shared" si="471"/>
        <v>6.7142392922097888E-3</v>
      </c>
      <c r="C1073" s="30">
        <v>5.1199999999999998E-4</v>
      </c>
      <c r="D1073" s="26">
        <v>1.0000000000000001E-5</v>
      </c>
      <c r="E1073" s="26">
        <f t="shared" si="472"/>
        <v>5.9127603870669438E-4</v>
      </c>
      <c r="F1073" s="26">
        <f t="shared" ref="F1073" si="473">C1073-E1073</f>
        <v>-7.9276038706694403E-5</v>
      </c>
      <c r="G1073" s="26">
        <f t="shared" ref="G1073" si="474">ABS(F1073)</f>
        <v>7.9276038706694403E-5</v>
      </c>
      <c r="H1073" s="26">
        <f t="shared" ref="H1073" si="475">F1073/D1073</f>
        <v>-7.9276038706694401</v>
      </c>
      <c r="I1073" s="26">
        <f t="shared" ref="I1073" si="476">F1073/C1073</f>
        <v>-0.15483601309901251</v>
      </c>
      <c r="J1073" s="26">
        <f t="shared" ref="J1073" si="477">ABS(I1073)</f>
        <v>0.15483601309901251</v>
      </c>
      <c r="BA1073"/>
      <c r="BB1073" s="5"/>
      <c r="BE1073" s="48"/>
      <c r="BI1073" s="48"/>
      <c r="BM1073" s="48"/>
      <c r="BQ1073" s="48"/>
    </row>
    <row r="1074" spans="1:69" x14ac:dyDescent="0.25">
      <c r="A1074" s="30">
        <v>80</v>
      </c>
      <c r="B1074" s="26">
        <f t="shared" si="471"/>
        <v>4.0794871378077739E-2</v>
      </c>
      <c r="C1074" s="30">
        <v>5.8399999999999999E-4</v>
      </c>
      <c r="D1074" s="26">
        <v>1.0000000000000001E-5</v>
      </c>
      <c r="E1074" s="26">
        <f t="shared" si="472"/>
        <v>6.9652514683158696E-4</v>
      </c>
      <c r="F1074" s="26">
        <f>C1074-E1074</f>
        <v>-1.1252514683158697E-4</v>
      </c>
      <c r="G1074" s="26">
        <f>ABS(F1074)</f>
        <v>1.1252514683158697E-4</v>
      </c>
      <c r="H1074" s="26">
        <f>F1074/D1074</f>
        <v>-11.252514683158696</v>
      </c>
      <c r="I1074" s="26">
        <f>F1074/C1074</f>
        <v>-0.19268004594449822</v>
      </c>
      <c r="J1074" s="26">
        <f>ABS(I1074)</f>
        <v>0.19268004594449822</v>
      </c>
      <c r="BA1074"/>
      <c r="BB1074" s="5"/>
      <c r="BE1074" s="48"/>
      <c r="BI1074" s="48"/>
      <c r="BM1074" s="48"/>
      <c r="BQ1074" s="48"/>
    </row>
    <row r="1075" spans="1:69" x14ac:dyDescent="0.25">
      <c r="A1075" s="26"/>
      <c r="B1075" s="26"/>
      <c r="C1075" s="26"/>
      <c r="D1075" s="26"/>
      <c r="E1075" s="26"/>
      <c r="F1075" s="26"/>
      <c r="G1075" s="26"/>
      <c r="H1075" s="26"/>
      <c r="I1075" s="56">
        <f>AVERAGE(J1072:J1074)</f>
        <v>0.15166736353401428</v>
      </c>
      <c r="J1075" s="57" t="s">
        <v>128</v>
      </c>
      <c r="BA1075"/>
      <c r="BB1075" s="5"/>
      <c r="BE1075" s="48"/>
      <c r="BI1075" s="48"/>
      <c r="BM1075" s="48"/>
      <c r="BQ1075" s="48"/>
    </row>
    <row r="1076" spans="1:69" x14ac:dyDescent="0.25">
      <c r="A1076" s="26"/>
      <c r="B1076" s="26"/>
      <c r="C1076" s="26"/>
      <c r="D1076" s="26"/>
      <c r="E1076" s="26"/>
      <c r="F1076" s="26"/>
      <c r="G1076" s="26"/>
      <c r="H1076" s="26"/>
      <c r="I1076" s="56">
        <f>AVERAGE(I1072:I1074)</f>
        <v>-0.15166736353401428</v>
      </c>
      <c r="J1076" s="57" t="s">
        <v>129</v>
      </c>
      <c r="BA1076"/>
      <c r="BB1076" s="5"/>
      <c r="BE1076" s="48"/>
      <c r="BI1076" s="48"/>
      <c r="BM1076" s="48"/>
      <c r="BQ1076" s="48"/>
    </row>
    <row r="1077" spans="1:69" x14ac:dyDescent="0.25">
      <c r="A1077" s="26"/>
      <c r="B1077" s="26"/>
      <c r="C1077" s="26"/>
      <c r="D1077" s="26"/>
      <c r="E1077" s="26"/>
      <c r="F1077" s="26"/>
      <c r="G1077" s="26"/>
      <c r="H1077" s="26"/>
      <c r="I1077" s="58">
        <f>SUMSQ(H1072:H1074)/COUNT(H1072:H1074)</f>
        <v>71.590124496957415</v>
      </c>
      <c r="J1077" s="57" t="s">
        <v>131</v>
      </c>
      <c r="BA1077"/>
      <c r="BB1077" s="5"/>
      <c r="BE1077" s="48"/>
      <c r="BI1077" s="48"/>
      <c r="BM1077" s="48"/>
      <c r="BQ1077" s="48"/>
    </row>
    <row r="1078" spans="1:69" x14ac:dyDescent="0.25">
      <c r="A1078" s="26"/>
      <c r="B1078" s="26"/>
      <c r="C1078" s="68"/>
      <c r="D1078" s="26"/>
      <c r="E1078" s="26"/>
      <c r="F1078" s="26"/>
      <c r="G1078" s="26"/>
      <c r="H1078" s="26"/>
      <c r="I1078" s="58"/>
      <c r="J1078" s="57"/>
      <c r="BA1078"/>
      <c r="BB1078" s="5"/>
      <c r="BE1078" s="48"/>
      <c r="BI1078" s="48"/>
      <c r="BM1078" s="48"/>
      <c r="BQ1078" s="48"/>
    </row>
    <row r="1079" spans="1:69" ht="15.75" x14ac:dyDescent="0.25">
      <c r="A1079" s="67" t="s">
        <v>212</v>
      </c>
      <c r="B1079" s="26"/>
      <c r="C1079" s="67" t="s">
        <v>211</v>
      </c>
      <c r="D1079" s="26"/>
      <c r="E1079" s="26"/>
      <c r="F1079" s="26"/>
      <c r="G1079" s="26"/>
      <c r="H1079" s="26"/>
      <c r="I1079" s="26"/>
      <c r="J1079" s="26"/>
      <c r="BA1079"/>
      <c r="BB1079" s="5"/>
      <c r="BE1079" s="48"/>
      <c r="BI1079" s="48"/>
      <c r="BM1079" s="48"/>
      <c r="BQ1079" s="48"/>
    </row>
    <row r="1080" spans="1:69" x14ac:dyDescent="0.25">
      <c r="A1080" s="26" t="s">
        <v>117</v>
      </c>
      <c r="B1080" s="26" t="s">
        <v>40</v>
      </c>
      <c r="C1080" s="68" t="s">
        <v>118</v>
      </c>
      <c r="D1080" s="55" t="s">
        <v>119</v>
      </c>
      <c r="E1080" s="26" t="s">
        <v>120</v>
      </c>
      <c r="F1080" s="55" t="s">
        <v>121</v>
      </c>
      <c r="G1080" s="55" t="s">
        <v>122</v>
      </c>
      <c r="H1080" s="55" t="s">
        <v>123</v>
      </c>
      <c r="I1080" s="55" t="s">
        <v>208</v>
      </c>
      <c r="J1080" s="55" t="s">
        <v>209</v>
      </c>
      <c r="BA1080"/>
      <c r="BB1080" s="5"/>
      <c r="BE1080" s="48"/>
      <c r="BI1080" s="48"/>
      <c r="BM1080" s="48"/>
      <c r="BQ1080" s="48"/>
    </row>
    <row r="1081" spans="1:69" x14ac:dyDescent="0.25">
      <c r="A1081" s="30">
        <v>82.3</v>
      </c>
      <c r="B1081" s="26">
        <f t="shared" ref="B1081:B1082" si="478">$Z$7*EXP($AC$5*(A1081-$Z$6)*((A1081-$AC$6)/$AC$7)^2)</f>
        <v>5.6558111435620506E-2</v>
      </c>
      <c r="C1081" s="68">
        <v>5.4545454545454558E-4</v>
      </c>
      <c r="D1081" s="26">
        <v>1.0000000000000001E-5</v>
      </c>
      <c r="E1081" s="26">
        <f t="shared" ref="E1081:E1082" si="479">Props(A1081,B1081,2,$B$7:$B$36)</f>
        <v>7.2795642901847166E-4</v>
      </c>
      <c r="F1081" s="26">
        <f>C1081-E1081</f>
        <v>-1.8250188356392608E-4</v>
      </c>
      <c r="G1081" s="26">
        <f>ABS(F1081)</f>
        <v>1.8250188356392608E-4</v>
      </c>
      <c r="H1081" s="26">
        <f>F1081/D1081</f>
        <v>-18.250188356392606</v>
      </c>
      <c r="I1081" s="26">
        <f>F1081/C1081</f>
        <v>-0.33458678653386442</v>
      </c>
      <c r="J1081" s="26">
        <f>ABS(I1081)</f>
        <v>0.33458678653386442</v>
      </c>
      <c r="BA1081"/>
      <c r="BB1081" s="5"/>
      <c r="BE1081" s="48"/>
      <c r="BI1081" s="48"/>
      <c r="BM1081" s="48"/>
      <c r="BQ1081" s="48"/>
    </row>
    <row r="1082" spans="1:69" x14ac:dyDescent="0.25">
      <c r="A1082" s="30">
        <v>82</v>
      </c>
      <c r="B1082" s="26">
        <f t="shared" si="478"/>
        <v>5.4293980076597324E-2</v>
      </c>
      <c r="C1082" s="68">
        <v>5.6497175141242929E-4</v>
      </c>
      <c r="D1082" s="26">
        <v>1.0000000000000001E-5</v>
      </c>
      <c r="E1082" s="26">
        <f t="shared" si="479"/>
        <v>7.2365452487258063E-4</v>
      </c>
      <c r="F1082" s="26">
        <f t="shared" ref="F1082" si="480">C1082-E1082</f>
        <v>-1.5868277346015134E-4</v>
      </c>
      <c r="G1082" s="26">
        <f t="shared" ref="G1082" si="481">ABS(F1082)</f>
        <v>1.5868277346015134E-4</v>
      </c>
      <c r="H1082" s="26">
        <f t="shared" ref="H1082" si="482">F1082/D1082</f>
        <v>-15.868277346015132</v>
      </c>
      <c r="I1082" s="26">
        <f t="shared" ref="I1082" si="483">F1082/C1082</f>
        <v>-0.28086850902446792</v>
      </c>
      <c r="J1082" s="26">
        <f t="shared" ref="J1082" si="484">ABS(I1082)</f>
        <v>0.28086850902446792</v>
      </c>
      <c r="BA1082"/>
      <c r="BB1082" s="5"/>
      <c r="BE1082" s="48"/>
      <c r="BI1082" s="48"/>
      <c r="BM1082" s="48"/>
      <c r="BQ1082" s="48"/>
    </row>
    <row r="1083" spans="1:69" x14ac:dyDescent="0.25">
      <c r="A1083" s="26"/>
      <c r="B1083" s="26"/>
      <c r="C1083" s="26"/>
      <c r="D1083" s="26"/>
      <c r="E1083" s="26"/>
      <c r="F1083" s="26"/>
      <c r="G1083" s="26"/>
      <c r="H1083" s="26"/>
      <c r="I1083" s="56">
        <f>AVERAGE(J1081:J1082)</f>
        <v>0.30772764777916617</v>
      </c>
      <c r="J1083" s="57" t="s">
        <v>128</v>
      </c>
      <c r="BA1083"/>
      <c r="BB1083" s="5"/>
      <c r="BE1083" s="48"/>
      <c r="BI1083" s="48"/>
      <c r="BM1083" s="48"/>
      <c r="BQ1083" s="48"/>
    </row>
    <row r="1084" spans="1:69" x14ac:dyDescent="0.25">
      <c r="A1084" s="26"/>
      <c r="B1084" s="26"/>
      <c r="C1084" s="26"/>
      <c r="D1084" s="26"/>
      <c r="E1084" s="26"/>
      <c r="F1084" s="26"/>
      <c r="G1084" s="26"/>
      <c r="H1084" s="26"/>
      <c r="I1084" s="56">
        <f>AVERAGE(I1081:I1082)</f>
        <v>-0.30772764777916617</v>
      </c>
      <c r="J1084" s="57" t="s">
        <v>129</v>
      </c>
      <c r="R1084" s="23"/>
      <c r="BA1084"/>
      <c r="BB1084" s="5"/>
      <c r="BE1084" s="48"/>
      <c r="BI1084" s="48"/>
      <c r="BM1084" s="48"/>
      <c r="BQ1084" s="48"/>
    </row>
    <row r="1085" spans="1:69" x14ac:dyDescent="0.25">
      <c r="A1085" s="26"/>
      <c r="B1085" s="26"/>
      <c r="C1085" s="26"/>
      <c r="D1085" s="26"/>
      <c r="E1085" s="26"/>
      <c r="F1085" s="26"/>
      <c r="G1085" s="26"/>
      <c r="H1085" s="26"/>
      <c r="I1085" s="58">
        <f>SUMSQ(H1081:H1082)/COUNT(H1081:H1082)</f>
        <v>292.43580048693264</v>
      </c>
      <c r="J1085" s="57" t="s">
        <v>131</v>
      </c>
      <c r="R1085" s="23"/>
      <c r="BA1085"/>
      <c r="BB1085" s="5"/>
      <c r="BE1085" s="48"/>
      <c r="BI1085" s="48"/>
      <c r="BM1085" s="48"/>
      <c r="BQ1085" s="48"/>
    </row>
    <row r="1086" spans="1:69" x14ac:dyDescent="0.25">
      <c r="C1086" s="3"/>
      <c r="E1086" s="48"/>
      <c r="F1086" s="2"/>
      <c r="G1086" s="2"/>
      <c r="H1086" s="2"/>
      <c r="I1086" s="35"/>
      <c r="J1086" s="46"/>
      <c r="P1086" s="4"/>
      <c r="Q1086" s="4"/>
      <c r="R1086" s="23"/>
      <c r="BA1086"/>
      <c r="BB1086" s="5"/>
      <c r="BE1086" s="48"/>
      <c r="BI1086" s="48"/>
      <c r="BM1086" s="48"/>
      <c r="BQ1086" s="48"/>
    </row>
    <row r="1087" spans="1:69" x14ac:dyDescent="0.25">
      <c r="BA1087"/>
      <c r="BB1087" s="5"/>
      <c r="BE1087" s="48"/>
      <c r="BI1087" s="48"/>
      <c r="BM1087" s="48"/>
      <c r="BQ1087" s="48"/>
    </row>
    <row r="1088" spans="1:69" x14ac:dyDescent="0.25">
      <c r="BA1088"/>
      <c r="BB1088" s="5"/>
      <c r="BE1088" s="48"/>
      <c r="BI1088" s="48"/>
      <c r="BM1088" s="48"/>
      <c r="BQ1088" s="48"/>
    </row>
    <row r="1089" spans="53:69" x14ac:dyDescent="0.25">
      <c r="BA1089"/>
      <c r="BB1089" s="5"/>
      <c r="BE1089" s="48"/>
      <c r="BI1089" s="48"/>
      <c r="BM1089" s="48"/>
      <c r="BQ1089" s="48"/>
    </row>
    <row r="1090" spans="53:69" x14ac:dyDescent="0.25">
      <c r="BA1090"/>
      <c r="BB1090" s="5"/>
      <c r="BE1090" s="48"/>
      <c r="BI1090" s="48"/>
      <c r="BM1090" s="48"/>
      <c r="BQ1090" s="48"/>
    </row>
    <row r="1091" spans="53:69" x14ac:dyDescent="0.25">
      <c r="BA1091"/>
      <c r="BB1091" s="5"/>
      <c r="BE1091" s="48"/>
      <c r="BI1091" s="48"/>
      <c r="BM1091" s="48"/>
      <c r="BQ1091" s="48"/>
    </row>
    <row r="1092" spans="53:69" x14ac:dyDescent="0.25">
      <c r="BA1092"/>
      <c r="BB1092" s="5"/>
      <c r="BE1092" s="48"/>
      <c r="BI1092" s="48"/>
      <c r="BM1092" s="48"/>
      <c r="BQ1092" s="48"/>
    </row>
    <row r="1093" spans="53:69" x14ac:dyDescent="0.25">
      <c r="BA1093"/>
      <c r="BB1093" s="5"/>
      <c r="BE1093" s="48"/>
      <c r="BI1093" s="48"/>
      <c r="BM1093" s="48"/>
      <c r="BQ1093" s="48"/>
    </row>
    <row r="1094" spans="53:69" x14ac:dyDescent="0.25">
      <c r="BA1094"/>
      <c r="BB1094" s="5"/>
      <c r="BE1094" s="48"/>
      <c r="BI1094" s="48"/>
      <c r="BM1094" s="48"/>
      <c r="BQ1094" s="48"/>
    </row>
    <row r="1095" spans="53:69" x14ac:dyDescent="0.25">
      <c r="BA1095"/>
      <c r="BB1095" s="5"/>
      <c r="BE1095" s="48"/>
      <c r="BI1095" s="48"/>
      <c r="BM1095" s="48"/>
      <c r="BQ1095" s="48"/>
    </row>
    <row r="1096" spans="53:69" x14ac:dyDescent="0.25">
      <c r="BA1096"/>
      <c r="BB1096" s="5"/>
      <c r="BE1096" s="48"/>
      <c r="BI1096" s="48"/>
      <c r="BM1096" s="48"/>
      <c r="BQ1096" s="48"/>
    </row>
    <row r="1097" spans="53:69" x14ac:dyDescent="0.25">
      <c r="BA1097"/>
      <c r="BB1097" s="5"/>
      <c r="BE1097" s="48"/>
      <c r="BI1097" s="48"/>
      <c r="BM1097" s="48"/>
      <c r="BQ1097" s="48"/>
    </row>
    <row r="1098" spans="53:69" x14ac:dyDescent="0.25">
      <c r="BA1098"/>
      <c r="BB1098" s="5"/>
      <c r="BE1098" s="48"/>
      <c r="BI1098" s="48"/>
      <c r="BM1098" s="48"/>
      <c r="BQ1098" s="48"/>
    </row>
    <row r="1099" spans="53:69" x14ac:dyDescent="0.25">
      <c r="BA1099"/>
      <c r="BB1099" s="5"/>
      <c r="BE1099" s="48"/>
      <c r="BI1099" s="48"/>
      <c r="BM1099" s="48"/>
      <c r="BQ1099" s="48"/>
    </row>
    <row r="1100" spans="53:69" x14ac:dyDescent="0.25">
      <c r="BA1100"/>
      <c r="BB1100" s="5"/>
      <c r="BE1100" s="48"/>
      <c r="BI1100" s="48"/>
      <c r="BM1100" s="48"/>
      <c r="BQ1100" s="48"/>
    </row>
    <row r="1101" spans="53:69" x14ac:dyDescent="0.25">
      <c r="BA1101"/>
      <c r="BB1101" s="5"/>
      <c r="BE1101" s="48"/>
      <c r="BI1101" s="48"/>
      <c r="BM1101" s="48"/>
      <c r="BQ1101" s="48"/>
    </row>
    <row r="1102" spans="53:69" x14ac:dyDescent="0.25">
      <c r="BA1102"/>
      <c r="BB1102" s="5"/>
      <c r="BE1102" s="48"/>
      <c r="BI1102" s="48"/>
      <c r="BM1102" s="48"/>
      <c r="BQ1102" s="48"/>
    </row>
    <row r="1103" spans="53:69" x14ac:dyDescent="0.25">
      <c r="BA1103"/>
      <c r="BB1103" s="5"/>
      <c r="BE1103" s="48"/>
      <c r="BI1103" s="48"/>
      <c r="BM1103" s="48"/>
      <c r="BQ1103" s="48"/>
    </row>
    <row r="1104" spans="53:69" x14ac:dyDescent="0.25">
      <c r="BA1104"/>
      <c r="BB1104" s="5"/>
      <c r="BE1104" s="48"/>
      <c r="BI1104" s="48"/>
      <c r="BM1104" s="48"/>
      <c r="BQ1104" s="48"/>
    </row>
    <row r="1105" spans="53:69" x14ac:dyDescent="0.25">
      <c r="BA1105"/>
      <c r="BB1105" s="5"/>
      <c r="BE1105" s="48"/>
      <c r="BI1105" s="48"/>
      <c r="BM1105" s="48"/>
      <c r="BQ1105" s="48"/>
    </row>
    <row r="1106" spans="53:69" x14ac:dyDescent="0.25">
      <c r="BA1106"/>
      <c r="BB1106" s="5"/>
      <c r="BE1106" s="48"/>
      <c r="BI1106" s="48"/>
      <c r="BM1106" s="48"/>
      <c r="BQ1106" s="48"/>
    </row>
    <row r="1107" spans="53:69" x14ac:dyDescent="0.25">
      <c r="BA1107"/>
      <c r="BB1107" s="5"/>
      <c r="BE1107" s="48"/>
      <c r="BI1107" s="48"/>
      <c r="BM1107" s="48"/>
      <c r="BQ1107" s="48"/>
    </row>
    <row r="1108" spans="53:69" x14ac:dyDescent="0.25">
      <c r="BA1108"/>
      <c r="BB1108" s="5"/>
      <c r="BE1108" s="48"/>
      <c r="BI1108" s="48"/>
      <c r="BM1108" s="48"/>
      <c r="BQ1108" s="48"/>
    </row>
    <row r="1109" spans="53:69" x14ac:dyDescent="0.25">
      <c r="BA1109"/>
      <c r="BB1109" s="5"/>
      <c r="BE1109" s="48"/>
      <c r="BI1109" s="48"/>
      <c r="BM1109" s="48"/>
      <c r="BQ1109" s="48"/>
    </row>
    <row r="1110" spans="53:69" x14ac:dyDescent="0.25">
      <c r="BA1110"/>
      <c r="BB1110" s="5"/>
      <c r="BE1110" s="48"/>
      <c r="BI1110" s="48"/>
      <c r="BM1110" s="48"/>
      <c r="BQ1110" s="48"/>
    </row>
    <row r="1111" spans="53:69" x14ac:dyDescent="0.25">
      <c r="BA1111"/>
      <c r="BB1111" s="5"/>
      <c r="BE1111" s="48"/>
      <c r="BI1111" s="48"/>
      <c r="BM1111" s="48"/>
      <c r="BQ1111" s="48"/>
    </row>
    <row r="1112" spans="53:69" x14ac:dyDescent="0.25">
      <c r="BA1112"/>
      <c r="BB1112" s="5"/>
      <c r="BE1112" s="48"/>
      <c r="BI1112" s="48"/>
      <c r="BM1112" s="48"/>
      <c r="BQ1112" s="48"/>
    </row>
    <row r="1113" spans="53:69" x14ac:dyDescent="0.25">
      <c r="BA1113"/>
      <c r="BB1113" s="5"/>
      <c r="BE1113" s="48"/>
      <c r="BI1113" s="48"/>
      <c r="BM1113" s="48"/>
      <c r="BQ1113" s="48"/>
    </row>
    <row r="1114" spans="53:69" x14ac:dyDescent="0.25">
      <c r="BA1114"/>
      <c r="BB1114" s="5"/>
      <c r="BE1114" s="48"/>
      <c r="BI1114" s="48"/>
      <c r="BM1114" s="48"/>
      <c r="BQ1114" s="48"/>
    </row>
    <row r="1115" spans="53:69" x14ac:dyDescent="0.25">
      <c r="BA1115"/>
      <c r="BB1115" s="5"/>
      <c r="BE1115" s="48"/>
      <c r="BI1115" s="48"/>
      <c r="BM1115" s="48"/>
      <c r="BQ1115" s="48"/>
    </row>
    <row r="1116" spans="53:69" x14ac:dyDescent="0.25">
      <c r="BA1116"/>
      <c r="BB1116" s="5"/>
      <c r="BE1116" s="48"/>
      <c r="BI1116" s="48"/>
      <c r="BM1116" s="48"/>
      <c r="BQ1116" s="48"/>
    </row>
    <row r="1117" spans="53:69" x14ac:dyDescent="0.25">
      <c r="BA1117"/>
      <c r="BB1117" s="5"/>
      <c r="BE1117" s="48"/>
      <c r="BI1117" s="48"/>
      <c r="BM1117" s="48"/>
      <c r="BQ1117" s="48"/>
    </row>
    <row r="1118" spans="53:69" x14ac:dyDescent="0.25">
      <c r="BA1118"/>
      <c r="BB1118" s="5"/>
      <c r="BE1118" s="48"/>
      <c r="BI1118" s="48"/>
      <c r="BM1118" s="48"/>
      <c r="BQ1118" s="48"/>
    </row>
    <row r="1119" spans="53:69" x14ac:dyDescent="0.25">
      <c r="BA1119"/>
      <c r="BB1119" s="5"/>
      <c r="BE1119" s="48"/>
      <c r="BI1119" s="48"/>
      <c r="BM1119" s="48"/>
      <c r="BQ1119" s="48"/>
    </row>
    <row r="1120" spans="53:69" x14ac:dyDescent="0.25">
      <c r="BA1120"/>
      <c r="BB1120" s="5"/>
      <c r="BE1120" s="48"/>
      <c r="BI1120" s="48"/>
      <c r="BM1120" s="48"/>
      <c r="BQ1120" s="48"/>
    </row>
    <row r="1121" spans="53:69" x14ac:dyDescent="0.25">
      <c r="BA1121"/>
      <c r="BB1121" s="5"/>
      <c r="BE1121" s="48"/>
      <c r="BI1121" s="48"/>
      <c r="BM1121" s="48"/>
      <c r="BQ1121" s="48"/>
    </row>
    <row r="1122" spans="53:69" x14ac:dyDescent="0.25">
      <c r="BA1122"/>
      <c r="BB1122" s="5"/>
      <c r="BE1122" s="48"/>
      <c r="BI1122" s="48"/>
      <c r="BM1122" s="48"/>
      <c r="BQ1122" s="48"/>
    </row>
    <row r="1123" spans="53:69" x14ac:dyDescent="0.25">
      <c r="BA1123"/>
      <c r="BB1123" s="5"/>
      <c r="BE1123" s="48"/>
      <c r="BI1123" s="48"/>
      <c r="BM1123" s="48"/>
      <c r="BQ1123" s="48"/>
    </row>
    <row r="1124" spans="53:69" x14ac:dyDescent="0.25">
      <c r="BA1124"/>
      <c r="BB1124" s="5"/>
      <c r="BE1124" s="48"/>
      <c r="BI1124" s="48"/>
      <c r="BM1124" s="48"/>
      <c r="BQ1124" s="48"/>
    </row>
    <row r="1125" spans="53:69" x14ac:dyDescent="0.25">
      <c r="BA1125"/>
      <c r="BB1125" s="5"/>
      <c r="BE1125" s="48"/>
      <c r="BI1125" s="48"/>
      <c r="BM1125" s="48"/>
      <c r="BQ1125" s="48"/>
    </row>
    <row r="1126" spans="53:69" x14ac:dyDescent="0.25">
      <c r="BA1126"/>
      <c r="BB1126" s="5"/>
      <c r="BE1126" s="48"/>
      <c r="BI1126" s="48"/>
      <c r="BM1126" s="48"/>
      <c r="BQ1126" s="48"/>
    </row>
    <row r="1127" spans="53:69" x14ac:dyDescent="0.25">
      <c r="BA1127"/>
      <c r="BB1127" s="5"/>
      <c r="BE1127" s="48"/>
      <c r="BI1127" s="48"/>
      <c r="BM1127" s="48"/>
      <c r="BQ1127" s="48"/>
    </row>
    <row r="1128" spans="53:69" x14ac:dyDescent="0.25">
      <c r="BA1128"/>
      <c r="BB1128" s="5"/>
      <c r="BE1128" s="48"/>
      <c r="BI1128" s="48"/>
      <c r="BM1128" s="48"/>
      <c r="BQ1128" s="48"/>
    </row>
    <row r="1129" spans="53:69" x14ac:dyDescent="0.25">
      <c r="BA1129"/>
      <c r="BB1129" s="5"/>
      <c r="BE1129" s="48"/>
      <c r="BI1129" s="48"/>
      <c r="BM1129" s="48"/>
      <c r="BQ1129" s="48"/>
    </row>
    <row r="1130" spans="53:69" x14ac:dyDescent="0.25">
      <c r="BA1130"/>
      <c r="BB1130" s="5"/>
      <c r="BE1130" s="48"/>
      <c r="BI1130" s="48"/>
      <c r="BM1130" s="48"/>
      <c r="BQ1130" s="48"/>
    </row>
    <row r="1131" spans="53:69" x14ac:dyDescent="0.25">
      <c r="BA1131"/>
      <c r="BB1131" s="5"/>
      <c r="BE1131" s="48"/>
      <c r="BI1131" s="48"/>
      <c r="BM1131" s="48"/>
      <c r="BQ1131" s="48"/>
    </row>
    <row r="1132" spans="53:69" x14ac:dyDescent="0.25">
      <c r="BA1132"/>
      <c r="BB1132" s="5"/>
      <c r="BE1132" s="48"/>
      <c r="BI1132" s="48"/>
      <c r="BM1132" s="48"/>
      <c r="BQ1132" s="48"/>
    </row>
    <row r="1133" spans="53:69" x14ac:dyDescent="0.25">
      <c r="BA1133"/>
      <c r="BB1133" s="5"/>
      <c r="BE1133" s="48"/>
      <c r="BI1133" s="48"/>
      <c r="BM1133" s="48"/>
      <c r="BQ1133" s="48"/>
    </row>
    <row r="1134" spans="53:69" x14ac:dyDescent="0.25">
      <c r="BA1134"/>
      <c r="BB1134" s="5"/>
      <c r="BE1134" s="48"/>
      <c r="BI1134" s="48"/>
      <c r="BM1134" s="48"/>
      <c r="BQ1134" s="48"/>
    </row>
    <row r="1135" spans="53:69" x14ac:dyDescent="0.25">
      <c r="BA1135"/>
      <c r="BB1135" s="5"/>
      <c r="BE1135" s="48"/>
      <c r="BI1135" s="48"/>
      <c r="BM1135" s="48"/>
      <c r="BQ1135" s="48"/>
    </row>
    <row r="1136" spans="53:69" x14ac:dyDescent="0.25">
      <c r="BA1136"/>
      <c r="BB1136" s="5"/>
      <c r="BE1136" s="48"/>
      <c r="BI1136" s="48"/>
      <c r="BM1136" s="48"/>
      <c r="BQ1136" s="48"/>
    </row>
    <row r="1137" spans="53:69" x14ac:dyDescent="0.25">
      <c r="BA1137"/>
      <c r="BB1137" s="5"/>
      <c r="BE1137" s="48"/>
      <c r="BI1137" s="48"/>
      <c r="BM1137" s="48"/>
      <c r="BQ1137" s="48"/>
    </row>
    <row r="1138" spans="53:69" x14ac:dyDescent="0.25">
      <c r="BA1138"/>
      <c r="BB1138" s="5"/>
      <c r="BE1138" s="48"/>
      <c r="BI1138" s="48"/>
      <c r="BM1138" s="48"/>
      <c r="BQ1138" s="48"/>
    </row>
    <row r="1139" spans="53:69" x14ac:dyDescent="0.25">
      <c r="BA1139"/>
      <c r="BB1139" s="5"/>
      <c r="BE1139" s="48"/>
      <c r="BI1139" s="48"/>
      <c r="BM1139" s="48"/>
      <c r="BQ1139" s="48"/>
    </row>
    <row r="1140" spans="53:69" x14ac:dyDescent="0.25">
      <c r="BA1140"/>
      <c r="BB1140" s="5"/>
      <c r="BE1140" s="48"/>
      <c r="BI1140" s="48"/>
      <c r="BM1140" s="48"/>
      <c r="BQ1140" s="48"/>
    </row>
    <row r="1141" spans="53:69" x14ac:dyDescent="0.25">
      <c r="BA1141"/>
      <c r="BB1141" s="5"/>
      <c r="BE1141" s="48"/>
      <c r="BI1141" s="48"/>
      <c r="BM1141" s="48"/>
      <c r="BQ1141" s="48"/>
    </row>
    <row r="1142" spans="53:69" x14ac:dyDescent="0.25">
      <c r="BA1142"/>
      <c r="BB1142" s="5"/>
      <c r="BE1142" s="48"/>
      <c r="BI1142" s="48"/>
      <c r="BM1142" s="48"/>
      <c r="BQ1142" s="48"/>
    </row>
    <row r="1143" spans="53:69" x14ac:dyDescent="0.25">
      <c r="BA1143"/>
      <c r="BB1143" s="5"/>
      <c r="BE1143" s="48"/>
      <c r="BI1143" s="48"/>
      <c r="BM1143" s="48"/>
      <c r="BQ1143" s="48"/>
    </row>
    <row r="1144" spans="53:69" x14ac:dyDescent="0.25">
      <c r="BA1144"/>
      <c r="BB1144" s="5"/>
      <c r="BE1144" s="48"/>
      <c r="BI1144" s="48"/>
      <c r="BM1144" s="48"/>
      <c r="BQ1144" s="48"/>
    </row>
    <row r="1145" spans="53:69" x14ac:dyDescent="0.25">
      <c r="BA1145"/>
      <c r="BB1145" s="5"/>
      <c r="BE1145" s="48"/>
      <c r="BI1145" s="48"/>
      <c r="BM1145" s="48"/>
      <c r="BQ1145" s="48"/>
    </row>
    <row r="1146" spans="53:69" x14ac:dyDescent="0.25">
      <c r="BA1146"/>
      <c r="BB1146" s="5"/>
      <c r="BE1146" s="48"/>
      <c r="BI1146" s="48"/>
      <c r="BM1146" s="48"/>
      <c r="BQ1146" s="48"/>
    </row>
    <row r="1147" spans="53:69" x14ac:dyDescent="0.25">
      <c r="BA1147"/>
      <c r="BB1147" s="5"/>
      <c r="BE1147" s="48"/>
      <c r="BI1147" s="48"/>
      <c r="BM1147" s="48"/>
      <c r="BQ1147" s="48"/>
    </row>
    <row r="1148" spans="53:69" x14ac:dyDescent="0.25">
      <c r="BA1148"/>
      <c r="BB1148" s="5"/>
      <c r="BE1148" s="48"/>
      <c r="BI1148" s="48"/>
      <c r="BM1148" s="48"/>
      <c r="BQ1148" s="48"/>
    </row>
    <row r="1149" spans="53:69" x14ac:dyDescent="0.25">
      <c r="BA1149"/>
      <c r="BB1149" s="5"/>
      <c r="BE1149" s="48"/>
      <c r="BI1149" s="48"/>
      <c r="BM1149" s="48"/>
      <c r="BQ1149" s="48"/>
    </row>
    <row r="1150" spans="53:69" x14ac:dyDescent="0.25">
      <c r="BA1150"/>
      <c r="BB1150" s="5"/>
      <c r="BE1150" s="48"/>
      <c r="BI1150" s="48"/>
      <c r="BM1150" s="48"/>
      <c r="BQ1150" s="48"/>
    </row>
    <row r="1151" spans="53:69" x14ac:dyDescent="0.25">
      <c r="BA1151"/>
      <c r="BB1151" s="5"/>
      <c r="BE1151" s="48"/>
      <c r="BI1151" s="48"/>
      <c r="BM1151" s="48"/>
      <c r="BQ1151" s="48"/>
    </row>
    <row r="1152" spans="53:69" x14ac:dyDescent="0.25">
      <c r="BA1152"/>
      <c r="BB1152" s="5"/>
      <c r="BE1152" s="48"/>
      <c r="BI1152" s="48"/>
      <c r="BM1152" s="48"/>
      <c r="BQ1152" s="48"/>
    </row>
    <row r="1153" spans="53:69" x14ac:dyDescent="0.25">
      <c r="BA1153"/>
      <c r="BB1153" s="5"/>
      <c r="BE1153" s="48"/>
      <c r="BI1153" s="48"/>
      <c r="BM1153" s="48"/>
      <c r="BQ1153" s="48"/>
    </row>
    <row r="1154" spans="53:69" x14ac:dyDescent="0.25">
      <c r="BA1154"/>
      <c r="BB1154" s="5"/>
      <c r="BE1154" s="48"/>
      <c r="BI1154" s="48"/>
      <c r="BM1154" s="48"/>
      <c r="BQ1154" s="48"/>
    </row>
    <row r="1155" spans="53:69" x14ac:dyDescent="0.25">
      <c r="BA1155"/>
      <c r="BB1155" s="5"/>
      <c r="BE1155" s="48"/>
      <c r="BI1155" s="48"/>
      <c r="BM1155" s="48"/>
      <c r="BQ1155" s="48"/>
    </row>
    <row r="1156" spans="53:69" x14ac:dyDescent="0.25">
      <c r="BA1156"/>
      <c r="BB1156" s="5"/>
      <c r="BE1156" s="48"/>
      <c r="BI1156" s="48"/>
      <c r="BM1156" s="48"/>
      <c r="BQ1156" s="48"/>
    </row>
    <row r="1157" spans="53:69" x14ac:dyDescent="0.25">
      <c r="BA1157"/>
      <c r="BB1157" s="5"/>
      <c r="BE1157" s="48"/>
      <c r="BI1157" s="48"/>
      <c r="BM1157" s="48"/>
      <c r="BQ1157" s="48"/>
    </row>
    <row r="1158" spans="53:69" x14ac:dyDescent="0.25">
      <c r="BA1158"/>
      <c r="BB1158" s="5"/>
      <c r="BE1158" s="48"/>
      <c r="BI1158" s="48"/>
      <c r="BM1158" s="48"/>
      <c r="BQ1158" s="48"/>
    </row>
    <row r="1159" spans="53:69" x14ac:dyDescent="0.25">
      <c r="BA1159"/>
      <c r="BB1159" s="5"/>
      <c r="BE1159" s="48"/>
      <c r="BI1159" s="48"/>
      <c r="BM1159" s="48"/>
      <c r="BQ1159" s="48"/>
    </row>
    <row r="1160" spans="53:69" x14ac:dyDescent="0.25">
      <c r="BA1160"/>
      <c r="BB1160" s="5"/>
      <c r="BE1160" s="48"/>
      <c r="BI1160" s="48"/>
      <c r="BM1160" s="48"/>
      <c r="BQ1160" s="48"/>
    </row>
    <row r="1161" spans="53:69" x14ac:dyDescent="0.25">
      <c r="BA1161"/>
      <c r="BB1161" s="5"/>
      <c r="BE1161" s="48"/>
      <c r="BI1161" s="48"/>
      <c r="BM1161" s="48"/>
      <c r="BQ1161" s="48"/>
    </row>
    <row r="1162" spans="53:69" x14ac:dyDescent="0.25">
      <c r="BA1162"/>
      <c r="BB1162" s="5"/>
      <c r="BE1162" s="48"/>
      <c r="BI1162" s="48"/>
      <c r="BM1162" s="48"/>
      <c r="BQ1162" s="48"/>
    </row>
    <row r="1163" spans="53:69" x14ac:dyDescent="0.25">
      <c r="BA1163"/>
      <c r="BB1163" s="5"/>
      <c r="BE1163" s="48"/>
      <c r="BI1163" s="48"/>
      <c r="BM1163" s="48"/>
      <c r="BQ1163" s="48"/>
    </row>
    <row r="1164" spans="53:69" x14ac:dyDescent="0.25">
      <c r="BA1164"/>
      <c r="BB1164" s="5"/>
      <c r="BE1164" s="48"/>
      <c r="BI1164" s="48"/>
      <c r="BM1164" s="48"/>
      <c r="BQ1164" s="48"/>
    </row>
    <row r="1165" spans="53:69" x14ac:dyDescent="0.25">
      <c r="BA1165"/>
      <c r="BB1165" s="5"/>
      <c r="BE1165" s="48"/>
      <c r="BI1165" s="48"/>
      <c r="BM1165" s="48"/>
      <c r="BQ1165" s="48"/>
    </row>
    <row r="1166" spans="53:69" x14ac:dyDescent="0.25">
      <c r="BA1166"/>
      <c r="BB1166" s="5"/>
      <c r="BE1166" s="48"/>
      <c r="BI1166" s="48"/>
      <c r="BM1166" s="48"/>
      <c r="BQ1166" s="48"/>
    </row>
    <row r="1167" spans="53:69" x14ac:dyDescent="0.25">
      <c r="BA1167"/>
      <c r="BB1167" s="5"/>
      <c r="BE1167" s="48"/>
      <c r="BI1167" s="48"/>
      <c r="BM1167" s="48"/>
      <c r="BQ1167" s="48"/>
    </row>
    <row r="1168" spans="53:69" x14ac:dyDescent="0.25">
      <c r="BA1168"/>
      <c r="BB1168" s="5"/>
      <c r="BE1168" s="48"/>
      <c r="BI1168" s="48"/>
      <c r="BM1168" s="48"/>
      <c r="BQ1168" s="48"/>
    </row>
    <row r="1169" spans="53:69" x14ac:dyDescent="0.25">
      <c r="BA1169"/>
      <c r="BB1169" s="5"/>
      <c r="BE1169" s="48"/>
      <c r="BI1169" s="48"/>
      <c r="BM1169" s="48"/>
      <c r="BQ1169" s="48"/>
    </row>
    <row r="1170" spans="53:69" x14ac:dyDescent="0.25">
      <c r="BA1170"/>
      <c r="BB1170" s="5"/>
      <c r="BE1170" s="48"/>
      <c r="BI1170" s="48"/>
      <c r="BM1170" s="48"/>
      <c r="BQ1170" s="48"/>
    </row>
    <row r="1171" spans="53:69" x14ac:dyDescent="0.25">
      <c r="BA1171"/>
      <c r="BB1171" s="5"/>
      <c r="BE1171" s="48"/>
      <c r="BI1171" s="48"/>
      <c r="BM1171" s="48"/>
      <c r="BQ1171" s="48"/>
    </row>
    <row r="1172" spans="53:69" x14ac:dyDescent="0.25">
      <c r="BA1172"/>
      <c r="BB1172" s="5"/>
      <c r="BE1172" s="48"/>
      <c r="BI1172" s="48"/>
      <c r="BM1172" s="48"/>
      <c r="BQ1172" s="48"/>
    </row>
    <row r="1173" spans="53:69" x14ac:dyDescent="0.25">
      <c r="BA1173"/>
      <c r="BB1173" s="5"/>
      <c r="BE1173" s="48"/>
      <c r="BI1173" s="48"/>
      <c r="BM1173" s="48"/>
      <c r="BQ1173" s="48"/>
    </row>
    <row r="1174" spans="53:69" x14ac:dyDescent="0.25">
      <c r="BA1174"/>
      <c r="BB1174" s="5"/>
      <c r="BE1174" s="48"/>
      <c r="BI1174" s="48"/>
      <c r="BM1174" s="48"/>
      <c r="BQ1174" s="48"/>
    </row>
    <row r="1175" spans="53:69" x14ac:dyDescent="0.25">
      <c r="BA1175"/>
      <c r="BB1175" s="5"/>
      <c r="BE1175" s="48"/>
      <c r="BI1175" s="48"/>
      <c r="BM1175" s="48"/>
      <c r="BQ1175" s="48"/>
    </row>
    <row r="1176" spans="53:69" x14ac:dyDescent="0.25">
      <c r="BA1176"/>
      <c r="BB1176" s="5"/>
      <c r="BE1176" s="48"/>
      <c r="BI1176" s="48"/>
      <c r="BM1176" s="48"/>
      <c r="BQ1176" s="48"/>
    </row>
    <row r="1177" spans="53:69" x14ac:dyDescent="0.25">
      <c r="BA1177"/>
      <c r="BB1177" s="5"/>
      <c r="BE1177" s="48"/>
      <c r="BI1177" s="48"/>
      <c r="BM1177" s="48"/>
      <c r="BQ1177" s="48"/>
    </row>
    <row r="1178" spans="53:69" x14ac:dyDescent="0.25">
      <c r="BA1178"/>
      <c r="BB1178" s="5"/>
      <c r="BE1178" s="48"/>
      <c r="BI1178" s="48"/>
      <c r="BM1178" s="48"/>
      <c r="BQ1178" s="48"/>
    </row>
    <row r="1179" spans="53:69" x14ac:dyDescent="0.25">
      <c r="BA1179"/>
      <c r="BB1179" s="5"/>
      <c r="BE1179" s="48"/>
      <c r="BI1179" s="48"/>
      <c r="BM1179" s="48"/>
      <c r="BQ1179" s="48"/>
    </row>
    <row r="1180" spans="53:69" x14ac:dyDescent="0.25">
      <c r="BA1180"/>
      <c r="BB1180" s="5"/>
      <c r="BE1180" s="48"/>
      <c r="BI1180" s="48"/>
      <c r="BM1180" s="48"/>
      <c r="BQ1180" s="48"/>
    </row>
    <row r="1181" spans="53:69" x14ac:dyDescent="0.25">
      <c r="BA1181"/>
      <c r="BB1181" s="5"/>
      <c r="BE1181" s="48"/>
      <c r="BI1181" s="48"/>
      <c r="BM1181" s="48"/>
      <c r="BQ1181" s="48"/>
    </row>
    <row r="1182" spans="53:69" x14ac:dyDescent="0.25">
      <c r="BA1182"/>
      <c r="BB1182" s="5"/>
      <c r="BE1182" s="48"/>
      <c r="BI1182" s="48"/>
      <c r="BM1182" s="48"/>
      <c r="BQ1182" s="48"/>
    </row>
    <row r="1183" spans="53:69" x14ac:dyDescent="0.25">
      <c r="BA1183"/>
      <c r="BB1183" s="5"/>
      <c r="BE1183" s="48"/>
      <c r="BI1183" s="48"/>
      <c r="BM1183" s="48"/>
      <c r="BQ1183" s="48"/>
    </row>
    <row r="1184" spans="53:69" x14ac:dyDescent="0.25">
      <c r="BA1184"/>
      <c r="BB1184" s="5"/>
      <c r="BE1184" s="48"/>
      <c r="BI1184" s="48"/>
      <c r="BM1184" s="48"/>
      <c r="BQ1184" s="48"/>
    </row>
    <row r="1185" spans="53:69" x14ac:dyDescent="0.25">
      <c r="BA1185"/>
      <c r="BB1185" s="5"/>
      <c r="BE1185" s="48"/>
      <c r="BI1185" s="48"/>
      <c r="BM1185" s="48"/>
      <c r="BQ1185" s="48"/>
    </row>
    <row r="1186" spans="53:69" x14ac:dyDescent="0.25">
      <c r="BA1186"/>
      <c r="BB1186" s="5"/>
      <c r="BE1186" s="48"/>
      <c r="BI1186" s="48"/>
      <c r="BM1186" s="48"/>
      <c r="BQ1186" s="48"/>
    </row>
    <row r="1187" spans="53:69" x14ac:dyDescent="0.25">
      <c r="BA1187"/>
      <c r="BB1187" s="5"/>
      <c r="BE1187" s="48"/>
      <c r="BI1187" s="48"/>
      <c r="BM1187" s="48"/>
      <c r="BQ1187" s="48"/>
    </row>
    <row r="1188" spans="53:69" x14ac:dyDescent="0.25">
      <c r="BA1188"/>
      <c r="BB1188" s="5"/>
      <c r="BE1188" s="48"/>
      <c r="BI1188" s="48"/>
      <c r="BM1188" s="48"/>
      <c r="BQ1188" s="48"/>
    </row>
    <row r="1189" spans="53:69" x14ac:dyDescent="0.25">
      <c r="BA1189"/>
      <c r="BB1189" s="5"/>
      <c r="BE1189" s="48"/>
      <c r="BI1189" s="48"/>
      <c r="BM1189" s="48"/>
      <c r="BQ1189" s="48"/>
    </row>
    <row r="1190" spans="53:69" x14ac:dyDescent="0.25">
      <c r="BA1190"/>
      <c r="BB1190" s="5"/>
      <c r="BE1190" s="48"/>
      <c r="BI1190" s="48"/>
      <c r="BM1190" s="48"/>
      <c r="BQ1190" s="48"/>
    </row>
    <row r="1191" spans="53:69" x14ac:dyDescent="0.25">
      <c r="BA1191"/>
      <c r="BB1191" s="5"/>
      <c r="BE1191" s="48"/>
      <c r="BI1191" s="48"/>
      <c r="BM1191" s="48"/>
      <c r="BQ1191" s="48"/>
    </row>
    <row r="1192" spans="53:69" x14ac:dyDescent="0.25">
      <c r="BA1192"/>
      <c r="BB1192" s="5"/>
      <c r="BE1192" s="48"/>
      <c r="BI1192" s="48"/>
      <c r="BM1192" s="48"/>
      <c r="BQ1192" s="48"/>
    </row>
    <row r="1193" spans="53:69" x14ac:dyDescent="0.25">
      <c r="BA1193"/>
      <c r="BB1193" s="5"/>
      <c r="BE1193" s="48"/>
      <c r="BI1193" s="48"/>
      <c r="BM1193" s="48"/>
      <c r="BQ1193" s="48"/>
    </row>
    <row r="1194" spans="53:69" x14ac:dyDescent="0.25">
      <c r="BA1194"/>
      <c r="BB1194" s="5"/>
      <c r="BE1194" s="48"/>
      <c r="BI1194" s="48"/>
      <c r="BM1194" s="48"/>
      <c r="BQ1194" s="48"/>
    </row>
    <row r="1195" spans="53:69" x14ac:dyDescent="0.25">
      <c r="BA1195"/>
      <c r="BB1195" s="5"/>
      <c r="BE1195" s="48"/>
      <c r="BI1195" s="48"/>
      <c r="BM1195" s="48"/>
      <c r="BQ1195" s="48"/>
    </row>
    <row r="1196" spans="53:69" x14ac:dyDescent="0.25">
      <c r="BA1196"/>
      <c r="BB1196" s="5"/>
      <c r="BE1196" s="48"/>
      <c r="BI1196" s="48"/>
      <c r="BM1196" s="48"/>
      <c r="BQ1196" s="48"/>
    </row>
    <row r="1197" spans="53:69" x14ac:dyDescent="0.25">
      <c r="BA1197"/>
      <c r="BB1197" s="5"/>
      <c r="BE1197" s="48"/>
      <c r="BI1197" s="48"/>
      <c r="BM1197" s="48"/>
      <c r="BQ1197" s="48"/>
    </row>
    <row r="1198" spans="53:69" x14ac:dyDescent="0.25">
      <c r="BA1198"/>
      <c r="BB1198" s="5"/>
      <c r="BE1198" s="48"/>
      <c r="BI1198" s="48"/>
      <c r="BM1198" s="48"/>
      <c r="BQ1198" s="48"/>
    </row>
    <row r="1199" spans="53:69" x14ac:dyDescent="0.25">
      <c r="BA1199"/>
      <c r="BB1199" s="5"/>
      <c r="BE1199" s="48"/>
      <c r="BI1199" s="48"/>
      <c r="BM1199" s="48"/>
      <c r="BQ1199" s="48"/>
    </row>
    <row r="1200" spans="53:69" x14ac:dyDescent="0.25">
      <c r="BA1200"/>
      <c r="BB1200" s="5"/>
      <c r="BE1200" s="48"/>
      <c r="BI1200" s="48"/>
      <c r="BM1200" s="48"/>
      <c r="BQ1200" s="48"/>
    </row>
    <row r="1201" spans="53:69" x14ac:dyDescent="0.25">
      <c r="BA1201"/>
      <c r="BB1201" s="5"/>
      <c r="BE1201" s="48"/>
      <c r="BI1201" s="48"/>
      <c r="BM1201" s="48"/>
      <c r="BQ1201" s="48"/>
    </row>
    <row r="1202" spans="53:69" x14ac:dyDescent="0.25">
      <c r="BA1202"/>
      <c r="BB1202" s="5"/>
      <c r="BE1202" s="48"/>
      <c r="BI1202" s="48"/>
      <c r="BM1202" s="48"/>
      <c r="BQ1202" s="48"/>
    </row>
    <row r="1203" spans="53:69" x14ac:dyDescent="0.25">
      <c r="BA1203"/>
      <c r="BB1203" s="5"/>
      <c r="BE1203" s="48"/>
      <c r="BI1203" s="48"/>
      <c r="BM1203" s="48"/>
      <c r="BQ1203" s="48"/>
    </row>
    <row r="1204" spans="53:69" x14ac:dyDescent="0.25">
      <c r="BA1204"/>
      <c r="BB1204" s="5"/>
      <c r="BE1204" s="48"/>
      <c r="BI1204" s="48"/>
      <c r="BM1204" s="48"/>
      <c r="BQ1204" s="48"/>
    </row>
    <row r="1205" spans="53:69" x14ac:dyDescent="0.25">
      <c r="BA1205"/>
      <c r="BB1205" s="5"/>
      <c r="BE1205" s="48"/>
      <c r="BI1205" s="48"/>
      <c r="BM1205" s="48"/>
      <c r="BQ1205" s="48"/>
    </row>
    <row r="1206" spans="53:69" x14ac:dyDescent="0.25">
      <c r="BA1206"/>
      <c r="BB1206" s="5"/>
      <c r="BE1206" s="48"/>
      <c r="BI1206" s="48"/>
      <c r="BM1206" s="48"/>
      <c r="BQ1206" s="48"/>
    </row>
    <row r="1207" spans="53:69" x14ac:dyDescent="0.25">
      <c r="BA1207"/>
      <c r="BB1207" s="5"/>
      <c r="BE1207" s="48"/>
      <c r="BI1207" s="48"/>
      <c r="BM1207" s="48"/>
      <c r="BQ1207" s="48"/>
    </row>
    <row r="1208" spans="53:69" x14ac:dyDescent="0.25">
      <c r="BA1208"/>
      <c r="BB1208" s="5"/>
      <c r="BE1208" s="48"/>
      <c r="BI1208" s="48"/>
      <c r="BM1208" s="48"/>
      <c r="BQ1208" s="48"/>
    </row>
    <row r="1209" spans="53:69" x14ac:dyDescent="0.25">
      <c r="BA1209"/>
      <c r="BB1209" s="5"/>
      <c r="BE1209" s="48"/>
      <c r="BI1209" s="48"/>
      <c r="BM1209" s="48"/>
      <c r="BQ1209" s="48"/>
    </row>
    <row r="1210" spans="53:69" x14ac:dyDescent="0.25">
      <c r="BA1210"/>
      <c r="BB1210" s="5"/>
      <c r="BE1210" s="48"/>
      <c r="BI1210" s="48"/>
      <c r="BM1210" s="48"/>
      <c r="BQ1210" s="48"/>
    </row>
    <row r="1211" spans="53:69" x14ac:dyDescent="0.25">
      <c r="BA1211"/>
      <c r="BB1211" s="5"/>
      <c r="BE1211" s="48"/>
      <c r="BI1211" s="48"/>
      <c r="BM1211" s="48"/>
      <c r="BQ1211" s="48"/>
    </row>
    <row r="1212" spans="53:69" x14ac:dyDescent="0.25">
      <c r="BA1212"/>
      <c r="BB1212" s="5"/>
      <c r="BE1212" s="48"/>
      <c r="BI1212" s="48"/>
      <c r="BM1212" s="48"/>
      <c r="BQ1212" s="48"/>
    </row>
    <row r="1213" spans="53:69" x14ac:dyDescent="0.25">
      <c r="BA1213"/>
      <c r="BB1213" s="5"/>
      <c r="BE1213" s="48"/>
      <c r="BI1213" s="48"/>
      <c r="BM1213" s="48"/>
      <c r="BQ1213" s="48"/>
    </row>
    <row r="1214" spans="53:69" x14ac:dyDescent="0.25">
      <c r="BA1214"/>
      <c r="BB1214" s="5"/>
      <c r="BE1214" s="48"/>
      <c r="BI1214" s="48"/>
      <c r="BM1214" s="48"/>
      <c r="BQ1214" s="48"/>
    </row>
    <row r="1215" spans="53:69" x14ac:dyDescent="0.25">
      <c r="BA1215"/>
      <c r="BB1215" s="5"/>
      <c r="BE1215" s="48"/>
      <c r="BI1215" s="48"/>
      <c r="BM1215" s="48"/>
      <c r="BQ1215" s="48"/>
    </row>
    <row r="1216" spans="53:69" x14ac:dyDescent="0.25">
      <c r="BA1216"/>
      <c r="BB1216" s="5"/>
      <c r="BE1216" s="48"/>
      <c r="BI1216" s="48"/>
      <c r="BM1216" s="48"/>
      <c r="BQ1216" s="48"/>
    </row>
    <row r="1217" spans="53:69" x14ac:dyDescent="0.25">
      <c r="BA1217"/>
      <c r="BB1217" s="5"/>
      <c r="BE1217" s="48"/>
      <c r="BI1217" s="48"/>
      <c r="BM1217" s="48"/>
      <c r="BQ1217" s="48"/>
    </row>
    <row r="1218" spans="53:69" x14ac:dyDescent="0.25">
      <c r="BA1218"/>
      <c r="BB1218" s="5"/>
      <c r="BE1218" s="48"/>
      <c r="BI1218" s="48"/>
      <c r="BM1218" s="48"/>
      <c r="BQ1218" s="48"/>
    </row>
    <row r="1219" spans="53:69" x14ac:dyDescent="0.25">
      <c r="BA1219"/>
      <c r="BB1219" s="5"/>
      <c r="BE1219" s="48"/>
      <c r="BI1219" s="48"/>
      <c r="BM1219" s="48"/>
      <c r="BQ1219" s="48"/>
    </row>
    <row r="1220" spans="53:69" x14ac:dyDescent="0.25">
      <c r="BA1220"/>
      <c r="BB1220" s="5"/>
      <c r="BE1220" s="48"/>
      <c r="BI1220" s="48"/>
      <c r="BM1220" s="48"/>
      <c r="BQ1220" s="48"/>
    </row>
    <row r="1221" spans="53:69" x14ac:dyDescent="0.25">
      <c r="BA1221"/>
      <c r="BB1221" s="5"/>
      <c r="BE1221" s="48"/>
      <c r="BI1221" s="48"/>
      <c r="BM1221" s="48"/>
      <c r="BQ1221" s="48"/>
    </row>
    <row r="1222" spans="53:69" x14ac:dyDescent="0.25">
      <c r="BA1222"/>
      <c r="BB1222" s="5"/>
      <c r="BE1222" s="48"/>
      <c r="BI1222" s="48"/>
      <c r="BM1222" s="48"/>
      <c r="BQ1222" s="48"/>
    </row>
    <row r="1223" spans="53:69" x14ac:dyDescent="0.25">
      <c r="BA1223"/>
      <c r="BB1223" s="5"/>
      <c r="BE1223" s="48"/>
      <c r="BI1223" s="48"/>
      <c r="BM1223" s="48"/>
      <c r="BQ1223" s="48"/>
    </row>
    <row r="1224" spans="53:69" x14ac:dyDescent="0.25">
      <c r="BA1224"/>
      <c r="BB1224" s="5"/>
      <c r="BE1224" s="48"/>
      <c r="BI1224" s="48"/>
      <c r="BM1224" s="48"/>
      <c r="BQ1224" s="48"/>
    </row>
    <row r="1225" spans="53:69" x14ac:dyDescent="0.25">
      <c r="BA1225"/>
      <c r="BB1225" s="5"/>
      <c r="BE1225" s="48"/>
      <c r="BI1225" s="48"/>
      <c r="BM1225" s="48"/>
      <c r="BQ1225" s="48"/>
    </row>
    <row r="1226" spans="53:69" x14ac:dyDescent="0.25">
      <c r="BA1226"/>
      <c r="BB1226" s="5"/>
      <c r="BE1226" s="48"/>
      <c r="BI1226" s="48"/>
      <c r="BM1226" s="48"/>
      <c r="BQ1226" s="48"/>
    </row>
    <row r="1227" spans="53:69" x14ac:dyDescent="0.25">
      <c r="BA1227"/>
      <c r="BB1227" s="5"/>
      <c r="BE1227" s="48"/>
      <c r="BI1227" s="48"/>
      <c r="BM1227" s="48"/>
      <c r="BQ1227" s="48"/>
    </row>
    <row r="1228" spans="53:69" x14ac:dyDescent="0.25">
      <c r="BA1228"/>
      <c r="BB1228" s="5"/>
      <c r="BE1228" s="48"/>
      <c r="BI1228" s="48"/>
      <c r="BM1228" s="48"/>
      <c r="BQ1228" s="48"/>
    </row>
    <row r="1229" spans="53:69" x14ac:dyDescent="0.25">
      <c r="BA1229"/>
      <c r="BB1229" s="5"/>
      <c r="BE1229" s="48"/>
      <c r="BI1229" s="48"/>
      <c r="BM1229" s="48"/>
      <c r="BQ1229" s="48"/>
    </row>
    <row r="1230" spans="53:69" x14ac:dyDescent="0.25">
      <c r="BA1230"/>
      <c r="BB1230" s="5"/>
      <c r="BE1230" s="48"/>
      <c r="BI1230" s="48"/>
      <c r="BM1230" s="48"/>
      <c r="BQ1230" s="48"/>
    </row>
    <row r="1231" spans="53:69" x14ac:dyDescent="0.25">
      <c r="BA1231"/>
      <c r="BB1231" s="5"/>
      <c r="BE1231" s="48"/>
      <c r="BI1231" s="48"/>
      <c r="BM1231" s="48"/>
      <c r="BQ1231" s="48"/>
    </row>
    <row r="1232" spans="53:69" x14ac:dyDescent="0.25">
      <c r="BA1232"/>
      <c r="BB1232" s="5"/>
      <c r="BE1232" s="48"/>
      <c r="BI1232" s="48"/>
      <c r="BM1232" s="48"/>
      <c r="BQ1232" s="48"/>
    </row>
    <row r="1233" spans="53:69" x14ac:dyDescent="0.25">
      <c r="BA1233"/>
      <c r="BB1233" s="5"/>
      <c r="BE1233" s="48"/>
      <c r="BI1233" s="48"/>
      <c r="BM1233" s="48"/>
      <c r="BQ1233" s="48"/>
    </row>
    <row r="1234" spans="53:69" x14ac:dyDescent="0.25">
      <c r="BA1234"/>
      <c r="BB1234" s="5"/>
      <c r="BE1234" s="48"/>
      <c r="BI1234" s="48"/>
      <c r="BM1234" s="48"/>
      <c r="BQ1234" s="48"/>
    </row>
    <row r="1235" spans="53:69" x14ac:dyDescent="0.25">
      <c r="BA1235"/>
      <c r="BB1235" s="5"/>
      <c r="BE1235" s="48"/>
      <c r="BI1235" s="48"/>
      <c r="BM1235" s="48"/>
      <c r="BQ1235" s="48"/>
    </row>
    <row r="1236" spans="53:69" x14ac:dyDescent="0.25">
      <c r="BA1236"/>
      <c r="BB1236" s="5"/>
      <c r="BE1236" s="48"/>
      <c r="BI1236" s="48"/>
      <c r="BM1236" s="48"/>
      <c r="BQ1236" s="48"/>
    </row>
    <row r="1237" spans="53:69" x14ac:dyDescent="0.25">
      <c r="BA1237"/>
      <c r="BB1237" s="5"/>
      <c r="BE1237" s="48"/>
      <c r="BI1237" s="48"/>
      <c r="BM1237" s="48"/>
      <c r="BQ1237" s="48"/>
    </row>
    <row r="1238" spans="53:69" x14ac:dyDescent="0.25">
      <c r="BA1238"/>
      <c r="BB1238" s="5"/>
      <c r="BE1238" s="48"/>
      <c r="BI1238" s="48"/>
      <c r="BM1238" s="48"/>
      <c r="BQ1238" s="48"/>
    </row>
    <row r="1239" spans="53:69" x14ac:dyDescent="0.25">
      <c r="BA1239"/>
      <c r="BB1239" s="5"/>
      <c r="BE1239" s="48"/>
      <c r="BI1239" s="48"/>
      <c r="BM1239" s="48"/>
      <c r="BQ1239" s="48"/>
    </row>
    <row r="1240" spans="53:69" x14ac:dyDescent="0.25">
      <c r="BA1240"/>
      <c r="BB1240" s="5"/>
      <c r="BE1240" s="48"/>
      <c r="BI1240" s="48"/>
      <c r="BM1240" s="48"/>
      <c r="BQ1240" s="48"/>
    </row>
    <row r="1241" spans="53:69" x14ac:dyDescent="0.25">
      <c r="BA1241"/>
      <c r="BB1241" s="5"/>
      <c r="BE1241" s="48"/>
      <c r="BI1241" s="48"/>
      <c r="BM1241" s="48"/>
      <c r="BQ1241" s="48"/>
    </row>
    <row r="1242" spans="53:69" x14ac:dyDescent="0.25">
      <c r="BA1242"/>
      <c r="BB1242" s="5"/>
      <c r="BE1242" s="48"/>
      <c r="BI1242" s="48"/>
      <c r="BM1242" s="48"/>
      <c r="BQ1242" s="48"/>
    </row>
    <row r="1243" spans="53:69" x14ac:dyDescent="0.25">
      <c r="BA1243"/>
      <c r="BB1243" s="5"/>
      <c r="BE1243" s="48"/>
      <c r="BI1243" s="48"/>
      <c r="BM1243" s="48"/>
      <c r="BQ1243" s="48"/>
    </row>
    <row r="1244" spans="53:69" x14ac:dyDescent="0.25">
      <c r="BA1244"/>
      <c r="BB1244" s="5"/>
      <c r="BE1244" s="48"/>
      <c r="BI1244" s="48"/>
      <c r="BM1244" s="48"/>
      <c r="BQ1244" s="48"/>
    </row>
    <row r="1245" spans="53:69" x14ac:dyDescent="0.25">
      <c r="BA1245"/>
      <c r="BB1245" s="5"/>
      <c r="BE1245" s="48"/>
      <c r="BI1245" s="48"/>
      <c r="BM1245" s="48"/>
      <c r="BQ1245" s="48"/>
    </row>
    <row r="1246" spans="53:69" x14ac:dyDescent="0.25">
      <c r="BA1246"/>
      <c r="BB1246" s="5"/>
      <c r="BE1246" s="48"/>
      <c r="BI1246" s="48"/>
      <c r="BM1246" s="48"/>
      <c r="BQ1246" s="48"/>
    </row>
    <row r="1247" spans="53:69" x14ac:dyDescent="0.25">
      <c r="BA1247"/>
      <c r="BB1247" s="5"/>
      <c r="BE1247" s="48"/>
      <c r="BI1247" s="48"/>
      <c r="BM1247" s="48"/>
      <c r="BQ1247" s="48"/>
    </row>
    <row r="1248" spans="53:69" x14ac:dyDescent="0.25">
      <c r="BA1248"/>
      <c r="BB1248" s="5"/>
      <c r="BE1248" s="48"/>
      <c r="BI1248" s="48"/>
      <c r="BM1248" s="48"/>
      <c r="BQ1248" s="48"/>
    </row>
    <row r="1249" spans="53:69" x14ac:dyDescent="0.25">
      <c r="BA1249"/>
      <c r="BB1249" s="5"/>
      <c r="BE1249" s="48"/>
      <c r="BI1249" s="48"/>
      <c r="BM1249" s="48"/>
      <c r="BQ1249" s="48"/>
    </row>
    <row r="1250" spans="53:69" x14ac:dyDescent="0.25">
      <c r="BA1250"/>
      <c r="BB1250" s="5"/>
      <c r="BE1250" s="48"/>
      <c r="BI1250" s="48"/>
      <c r="BM1250" s="48"/>
      <c r="BQ1250" s="48"/>
    </row>
    <row r="1251" spans="53:69" x14ac:dyDescent="0.25">
      <c r="BA1251"/>
      <c r="BB1251" s="5"/>
      <c r="BE1251" s="48"/>
      <c r="BI1251" s="48"/>
      <c r="BM1251" s="48"/>
      <c r="BQ1251" s="48"/>
    </row>
    <row r="1252" spans="53:69" x14ac:dyDescent="0.25">
      <c r="BA1252"/>
      <c r="BB1252" s="5"/>
      <c r="BE1252" s="48"/>
      <c r="BI1252" s="48"/>
      <c r="BM1252" s="48"/>
      <c r="BQ1252" s="48"/>
    </row>
    <row r="1253" spans="53:69" x14ac:dyDescent="0.25">
      <c r="BA1253"/>
      <c r="BB1253" s="5"/>
      <c r="BE1253" s="48"/>
      <c r="BI1253" s="48"/>
      <c r="BM1253" s="48"/>
      <c r="BQ1253" s="48"/>
    </row>
    <row r="1254" spans="53:69" x14ac:dyDescent="0.25">
      <c r="BA1254"/>
      <c r="BB1254" s="5"/>
      <c r="BE1254" s="48"/>
      <c r="BI1254" s="48"/>
      <c r="BM1254" s="48"/>
      <c r="BQ1254" s="48"/>
    </row>
    <row r="1255" spans="53:69" x14ac:dyDescent="0.25">
      <c r="BA1255"/>
      <c r="BB1255" s="5"/>
      <c r="BE1255" s="48"/>
      <c r="BI1255" s="48"/>
      <c r="BM1255" s="48"/>
      <c r="BQ1255" s="48"/>
    </row>
    <row r="1256" spans="53:69" x14ac:dyDescent="0.25">
      <c r="BA1256"/>
      <c r="BB1256" s="5"/>
      <c r="BE1256" s="48"/>
      <c r="BI1256" s="48"/>
      <c r="BM1256" s="48"/>
      <c r="BQ1256" s="48"/>
    </row>
    <row r="1257" spans="53:69" x14ac:dyDescent="0.25">
      <c r="BA1257"/>
      <c r="BB1257" s="5"/>
      <c r="BE1257" s="48"/>
      <c r="BI1257" s="48"/>
      <c r="BM1257" s="48"/>
      <c r="BQ1257" s="48"/>
    </row>
    <row r="1258" spans="53:69" x14ac:dyDescent="0.25">
      <c r="BA1258"/>
      <c r="BB1258" s="5"/>
      <c r="BE1258" s="48"/>
      <c r="BI1258" s="48"/>
      <c r="BM1258" s="48"/>
      <c r="BQ1258" s="48"/>
    </row>
    <row r="1259" spans="53:69" x14ac:dyDescent="0.25">
      <c r="BA1259"/>
      <c r="BB1259" s="5"/>
      <c r="BE1259" s="48"/>
      <c r="BI1259" s="48"/>
      <c r="BM1259" s="48"/>
      <c r="BQ1259" s="48"/>
    </row>
    <row r="1260" spans="53:69" x14ac:dyDescent="0.25">
      <c r="BA1260"/>
      <c r="BB1260" s="5"/>
      <c r="BE1260" s="48"/>
      <c r="BI1260" s="48"/>
      <c r="BM1260" s="48"/>
      <c r="BQ1260" s="48"/>
    </row>
    <row r="1261" spans="53:69" x14ac:dyDescent="0.25">
      <c r="BA1261"/>
      <c r="BB1261" s="5"/>
      <c r="BE1261" s="48"/>
      <c r="BI1261" s="48"/>
      <c r="BM1261" s="48"/>
      <c r="BQ1261" s="48"/>
    </row>
    <row r="1262" spans="53:69" x14ac:dyDescent="0.25">
      <c r="BA1262"/>
      <c r="BB1262" s="5"/>
      <c r="BE1262" s="48"/>
      <c r="BI1262" s="48"/>
      <c r="BM1262" s="48"/>
      <c r="BQ1262" s="48"/>
    </row>
    <row r="1263" spans="53:69" x14ac:dyDescent="0.25">
      <c r="BA1263"/>
      <c r="BB1263" s="5"/>
      <c r="BE1263" s="48"/>
      <c r="BI1263" s="48"/>
      <c r="BM1263" s="48"/>
      <c r="BQ1263" s="48"/>
    </row>
    <row r="1264" spans="53:69" x14ac:dyDescent="0.25">
      <c r="BA1264"/>
      <c r="BB1264" s="5"/>
      <c r="BE1264" s="48"/>
      <c r="BI1264" s="48"/>
      <c r="BM1264" s="48"/>
      <c r="BQ1264" s="48"/>
    </row>
    <row r="1265" spans="53:69" x14ac:dyDescent="0.25">
      <c r="BA1265"/>
      <c r="BB1265" s="5"/>
      <c r="BE1265" s="48"/>
      <c r="BI1265" s="48"/>
      <c r="BM1265" s="48"/>
      <c r="BQ1265" s="48"/>
    </row>
    <row r="1266" spans="53:69" x14ac:dyDescent="0.25">
      <c r="BA1266"/>
      <c r="BB1266" s="5"/>
      <c r="BE1266" s="48"/>
      <c r="BI1266" s="48"/>
      <c r="BM1266" s="48"/>
      <c r="BQ1266" s="48"/>
    </row>
    <row r="1267" spans="53:69" x14ac:dyDescent="0.25">
      <c r="BA1267"/>
      <c r="BB1267" s="5"/>
      <c r="BE1267" s="48"/>
      <c r="BI1267" s="48"/>
      <c r="BM1267" s="48"/>
      <c r="BQ1267" s="48"/>
    </row>
    <row r="1268" spans="53:69" x14ac:dyDescent="0.25">
      <c r="BA1268"/>
      <c r="BB1268" s="5"/>
      <c r="BE1268" s="48"/>
      <c r="BI1268" s="48"/>
      <c r="BM1268" s="48"/>
      <c r="BQ1268" s="48"/>
    </row>
    <row r="1269" spans="53:69" x14ac:dyDescent="0.25">
      <c r="BA1269"/>
      <c r="BB1269" s="5"/>
      <c r="BE1269" s="48"/>
      <c r="BI1269" s="48"/>
      <c r="BM1269" s="48"/>
      <c r="BQ1269" s="48"/>
    </row>
    <row r="1270" spans="53:69" x14ac:dyDescent="0.25">
      <c r="BA1270"/>
      <c r="BB1270" s="5"/>
      <c r="BE1270" s="48"/>
      <c r="BI1270" s="48"/>
      <c r="BM1270" s="48"/>
      <c r="BQ1270" s="48"/>
    </row>
    <row r="1271" spans="53:69" x14ac:dyDescent="0.25">
      <c r="BA1271"/>
      <c r="BB1271" s="5"/>
      <c r="BE1271" s="48"/>
      <c r="BI1271" s="48"/>
      <c r="BM1271" s="48"/>
      <c r="BQ1271" s="48"/>
    </row>
    <row r="1272" spans="53:69" x14ac:dyDescent="0.25">
      <c r="BA1272"/>
      <c r="BB1272" s="5"/>
      <c r="BE1272" s="48"/>
      <c r="BI1272" s="48"/>
      <c r="BM1272" s="48"/>
      <c r="BQ1272" s="48"/>
    </row>
    <row r="1273" spans="53:69" x14ac:dyDescent="0.25">
      <c r="BA1273"/>
      <c r="BB1273" s="5"/>
      <c r="BE1273" s="48"/>
      <c r="BI1273" s="48"/>
      <c r="BM1273" s="48"/>
      <c r="BQ1273" s="48"/>
    </row>
    <row r="1274" spans="53:69" x14ac:dyDescent="0.25">
      <c r="BA1274"/>
      <c r="BB1274" s="5"/>
      <c r="BE1274" s="48"/>
      <c r="BI1274" s="48"/>
      <c r="BM1274" s="48"/>
      <c r="BQ1274" s="48"/>
    </row>
    <row r="1275" spans="53:69" x14ac:dyDescent="0.25">
      <c r="BA1275"/>
      <c r="BB1275" s="5"/>
      <c r="BE1275" s="48"/>
      <c r="BI1275" s="48"/>
      <c r="BM1275" s="48"/>
      <c r="BQ1275" s="48"/>
    </row>
    <row r="1276" spans="53:69" x14ac:dyDescent="0.25">
      <c r="BA1276"/>
      <c r="BB1276" s="5"/>
      <c r="BE1276" s="48"/>
      <c r="BI1276" s="48"/>
      <c r="BM1276" s="48"/>
      <c r="BQ1276" s="48"/>
    </row>
    <row r="1277" spans="53:69" x14ac:dyDescent="0.25">
      <c r="BA1277"/>
      <c r="BB1277" s="5"/>
      <c r="BE1277" s="48"/>
      <c r="BI1277" s="48"/>
      <c r="BM1277" s="48"/>
      <c r="BQ1277" s="48"/>
    </row>
    <row r="1278" spans="53:69" x14ac:dyDescent="0.25">
      <c r="BA1278"/>
      <c r="BB1278" s="5"/>
      <c r="BE1278" s="48"/>
      <c r="BI1278" s="48"/>
      <c r="BM1278" s="48"/>
      <c r="BQ1278" s="48"/>
    </row>
    <row r="1279" spans="53:69" x14ac:dyDescent="0.25">
      <c r="BA1279"/>
      <c r="BB1279" s="5"/>
      <c r="BE1279" s="48"/>
      <c r="BI1279" s="48"/>
      <c r="BM1279" s="48"/>
      <c r="BQ1279" s="48"/>
    </row>
    <row r="1280" spans="53:69" x14ac:dyDescent="0.25">
      <c r="BA1280"/>
      <c r="BB1280" s="5"/>
      <c r="BE1280" s="48"/>
      <c r="BI1280" s="48"/>
      <c r="BM1280" s="48"/>
      <c r="BQ1280" s="48"/>
    </row>
    <row r="1281" spans="53:69" x14ac:dyDescent="0.25">
      <c r="BA1281"/>
      <c r="BB1281" s="5"/>
      <c r="BE1281" s="48"/>
      <c r="BI1281" s="48"/>
      <c r="BM1281" s="48"/>
      <c r="BQ1281" s="48"/>
    </row>
    <row r="1282" spans="53:69" x14ac:dyDescent="0.25">
      <c r="BA1282"/>
      <c r="BB1282" s="5"/>
      <c r="BE1282" s="48"/>
      <c r="BI1282" s="48"/>
      <c r="BM1282" s="48"/>
      <c r="BQ1282" s="48"/>
    </row>
    <row r="1283" spans="53:69" x14ac:dyDescent="0.25">
      <c r="BA1283"/>
      <c r="BB1283" s="5"/>
      <c r="BE1283" s="48"/>
      <c r="BI1283" s="48"/>
      <c r="BM1283" s="48"/>
      <c r="BQ1283" s="48"/>
    </row>
    <row r="1284" spans="53:69" x14ac:dyDescent="0.25">
      <c r="BA1284"/>
      <c r="BB1284" s="5"/>
      <c r="BE1284" s="48"/>
      <c r="BI1284" s="48"/>
      <c r="BM1284" s="48"/>
      <c r="BQ1284" s="48"/>
    </row>
    <row r="1285" spans="53:69" x14ac:dyDescent="0.25">
      <c r="BA1285"/>
      <c r="BB1285" s="5"/>
      <c r="BE1285" s="48"/>
      <c r="BI1285" s="48"/>
      <c r="BM1285" s="48"/>
      <c r="BQ1285" s="48"/>
    </row>
    <row r="1286" spans="53:69" x14ac:dyDescent="0.25">
      <c r="BA1286"/>
      <c r="BB1286" s="5"/>
      <c r="BE1286" s="48"/>
      <c r="BI1286" s="48"/>
      <c r="BM1286" s="48"/>
      <c r="BQ1286" s="48"/>
    </row>
    <row r="1287" spans="53:69" x14ac:dyDescent="0.25">
      <c r="BA1287"/>
      <c r="BB1287" s="5"/>
      <c r="BE1287" s="48"/>
      <c r="BI1287" s="48"/>
      <c r="BM1287" s="48"/>
      <c r="BQ1287" s="48"/>
    </row>
    <row r="1288" spans="53:69" x14ac:dyDescent="0.25">
      <c r="BA1288"/>
      <c r="BB1288" s="5"/>
      <c r="BE1288" s="48"/>
      <c r="BI1288" s="48"/>
      <c r="BM1288" s="48"/>
      <c r="BQ1288" s="48"/>
    </row>
    <row r="1289" spans="53:69" x14ac:dyDescent="0.25">
      <c r="BA1289"/>
      <c r="BB1289" s="5"/>
      <c r="BE1289" s="48"/>
      <c r="BI1289" s="48"/>
      <c r="BM1289" s="48"/>
      <c r="BQ1289" s="48"/>
    </row>
    <row r="1290" spans="53:69" x14ac:dyDescent="0.25">
      <c r="BA1290"/>
      <c r="BB1290" s="5"/>
      <c r="BE1290" s="48"/>
      <c r="BI1290" s="48"/>
      <c r="BM1290" s="48"/>
      <c r="BQ1290" s="48"/>
    </row>
    <row r="1291" spans="53:69" x14ac:dyDescent="0.25">
      <c r="BA1291"/>
      <c r="BB1291" s="5"/>
      <c r="BE1291" s="48"/>
      <c r="BI1291" s="48"/>
      <c r="BM1291" s="48"/>
      <c r="BQ1291" s="48"/>
    </row>
    <row r="1292" spans="53:69" x14ac:dyDescent="0.25">
      <c r="BA1292"/>
      <c r="BB1292" s="5"/>
      <c r="BE1292" s="48"/>
      <c r="BI1292" s="48"/>
      <c r="BM1292" s="48"/>
      <c r="BQ1292" s="48"/>
    </row>
    <row r="1293" spans="53:69" x14ac:dyDescent="0.25">
      <c r="BA1293"/>
      <c r="BB1293" s="5"/>
      <c r="BE1293" s="48"/>
      <c r="BI1293" s="48"/>
      <c r="BM1293" s="48"/>
      <c r="BQ1293" s="48"/>
    </row>
    <row r="1294" spans="53:69" x14ac:dyDescent="0.25">
      <c r="BA1294"/>
      <c r="BB1294" s="5"/>
      <c r="BE1294" s="48"/>
      <c r="BI1294" s="48"/>
      <c r="BM1294" s="48"/>
      <c r="BQ1294" s="48"/>
    </row>
    <row r="1295" spans="53:69" x14ac:dyDescent="0.25">
      <c r="BA1295"/>
      <c r="BB1295" s="5"/>
      <c r="BE1295" s="48"/>
      <c r="BI1295" s="48"/>
      <c r="BM1295" s="48"/>
      <c r="BQ1295" s="48"/>
    </row>
    <row r="1296" spans="53:69" x14ac:dyDescent="0.25">
      <c r="BA1296"/>
      <c r="BB1296" s="5"/>
      <c r="BE1296" s="48"/>
      <c r="BI1296" s="48"/>
      <c r="BM1296" s="48"/>
      <c r="BQ1296" s="48"/>
    </row>
    <row r="1297" spans="53:69" x14ac:dyDescent="0.25">
      <c r="BA1297"/>
      <c r="BB1297" s="5"/>
      <c r="BE1297" s="48"/>
      <c r="BI1297" s="48"/>
      <c r="BM1297" s="48"/>
      <c r="BQ1297" s="48"/>
    </row>
    <row r="1298" spans="53:69" x14ac:dyDescent="0.25">
      <c r="BA1298"/>
      <c r="BB1298" s="5"/>
      <c r="BE1298" s="48"/>
      <c r="BI1298" s="48"/>
      <c r="BM1298" s="48"/>
      <c r="BQ1298" s="48"/>
    </row>
    <row r="1299" spans="53:69" x14ac:dyDescent="0.25">
      <c r="BA1299"/>
      <c r="BB1299" s="5"/>
      <c r="BE1299" s="48"/>
      <c r="BI1299" s="48"/>
      <c r="BM1299" s="48"/>
      <c r="BQ1299" s="48"/>
    </row>
    <row r="1300" spans="53:69" x14ac:dyDescent="0.25">
      <c r="BA1300"/>
      <c r="BB1300" s="5"/>
      <c r="BE1300" s="48"/>
      <c r="BI1300" s="48"/>
      <c r="BM1300" s="48"/>
      <c r="BQ1300" s="48"/>
    </row>
    <row r="1301" spans="53:69" x14ac:dyDescent="0.25">
      <c r="BA1301"/>
      <c r="BB1301" s="5"/>
      <c r="BE1301" s="48"/>
      <c r="BI1301" s="48"/>
      <c r="BM1301" s="48"/>
      <c r="BQ1301" s="48"/>
    </row>
    <row r="1302" spans="53:69" x14ac:dyDescent="0.25">
      <c r="BA1302"/>
      <c r="BB1302" s="5"/>
      <c r="BE1302" s="48"/>
      <c r="BI1302" s="48"/>
      <c r="BM1302" s="48"/>
      <c r="BQ1302" s="48"/>
    </row>
    <row r="1303" spans="53:69" x14ac:dyDescent="0.25">
      <c r="BA1303"/>
      <c r="BB1303" s="5"/>
      <c r="BE1303" s="48"/>
      <c r="BI1303" s="48"/>
      <c r="BM1303" s="48"/>
      <c r="BQ1303" s="48"/>
    </row>
    <row r="1304" spans="53:69" x14ac:dyDescent="0.25">
      <c r="BA1304"/>
      <c r="BB1304" s="5"/>
      <c r="BE1304" s="48"/>
      <c r="BI1304" s="48"/>
      <c r="BM1304" s="48"/>
      <c r="BQ1304" s="48"/>
    </row>
    <row r="1305" spans="53:69" x14ac:dyDescent="0.25">
      <c r="BA1305"/>
      <c r="BB1305" s="5"/>
      <c r="BE1305" s="48"/>
      <c r="BI1305" s="48"/>
      <c r="BM1305" s="48"/>
      <c r="BQ1305" s="48"/>
    </row>
    <row r="1306" spans="53:69" x14ac:dyDescent="0.25">
      <c r="BA1306"/>
      <c r="BB1306" s="5"/>
      <c r="BE1306" s="48"/>
      <c r="BI1306" s="48"/>
      <c r="BM1306" s="48"/>
      <c r="BQ1306" s="48"/>
    </row>
    <row r="1307" spans="53:69" x14ac:dyDescent="0.25">
      <c r="BA1307"/>
      <c r="BB1307" s="5"/>
      <c r="BE1307" s="48"/>
      <c r="BI1307" s="48"/>
      <c r="BM1307" s="48"/>
      <c r="BQ1307" s="48"/>
    </row>
    <row r="1308" spans="53:69" x14ac:dyDescent="0.25">
      <c r="BA1308"/>
      <c r="BB1308" s="5"/>
      <c r="BE1308" s="48"/>
      <c r="BI1308" s="48"/>
      <c r="BM1308" s="48"/>
      <c r="BQ1308" s="48"/>
    </row>
    <row r="1309" spans="53:69" x14ac:dyDescent="0.25">
      <c r="BA1309"/>
      <c r="BB1309" s="5"/>
      <c r="BE1309" s="48"/>
      <c r="BI1309" s="48"/>
      <c r="BM1309" s="48"/>
      <c r="BQ1309" s="48"/>
    </row>
    <row r="1310" spans="53:69" x14ac:dyDescent="0.25">
      <c r="BA1310"/>
      <c r="BB1310" s="5"/>
      <c r="BE1310" s="48"/>
      <c r="BI1310" s="48"/>
      <c r="BM1310" s="48"/>
      <c r="BQ1310" s="48"/>
    </row>
    <row r="1311" spans="53:69" x14ac:dyDescent="0.25">
      <c r="BA1311"/>
      <c r="BB1311" s="5"/>
      <c r="BE1311" s="48"/>
      <c r="BI1311" s="48"/>
      <c r="BM1311" s="48"/>
      <c r="BQ1311" s="48"/>
    </row>
    <row r="1312" spans="53:69" x14ac:dyDescent="0.25">
      <c r="BA1312"/>
      <c r="BB1312" s="5"/>
      <c r="BE1312" s="48"/>
      <c r="BI1312" s="48"/>
      <c r="BM1312" s="48"/>
      <c r="BQ1312" s="48"/>
    </row>
    <row r="1313" spans="53:69" x14ac:dyDescent="0.25">
      <c r="BA1313"/>
      <c r="BB1313" s="5"/>
      <c r="BE1313" s="48"/>
      <c r="BI1313" s="48"/>
      <c r="BM1313" s="48"/>
      <c r="BQ1313" s="48"/>
    </row>
    <row r="1314" spans="53:69" x14ac:dyDescent="0.25">
      <c r="BA1314"/>
      <c r="BB1314" s="5"/>
      <c r="BE1314" s="48"/>
      <c r="BI1314" s="48"/>
      <c r="BM1314" s="48"/>
      <c r="BQ1314" s="48"/>
    </row>
    <row r="1315" spans="53:69" x14ac:dyDescent="0.25">
      <c r="BA1315"/>
      <c r="BB1315" s="5"/>
      <c r="BE1315" s="48"/>
      <c r="BI1315" s="48"/>
      <c r="BM1315" s="48"/>
      <c r="BQ1315" s="48"/>
    </row>
    <row r="1316" spans="53:69" x14ac:dyDescent="0.25">
      <c r="BA1316"/>
      <c r="BB1316" s="5"/>
      <c r="BE1316" s="48"/>
      <c r="BI1316" s="48"/>
      <c r="BM1316" s="48"/>
      <c r="BQ1316" s="48"/>
    </row>
    <row r="1317" spans="53:69" x14ac:dyDescent="0.25">
      <c r="BA1317"/>
      <c r="BB1317" s="5"/>
      <c r="BE1317" s="48"/>
      <c r="BI1317" s="48"/>
      <c r="BM1317" s="48"/>
      <c r="BQ1317" s="48"/>
    </row>
    <row r="1318" spans="53:69" x14ac:dyDescent="0.25">
      <c r="BA1318"/>
      <c r="BB1318" s="5"/>
      <c r="BE1318" s="48"/>
      <c r="BI1318" s="48"/>
      <c r="BM1318" s="48"/>
      <c r="BQ1318" s="48"/>
    </row>
    <row r="1319" spans="53:69" x14ac:dyDescent="0.25">
      <c r="BA1319"/>
      <c r="BB1319" s="5"/>
      <c r="BE1319" s="48"/>
      <c r="BI1319" s="48"/>
      <c r="BM1319" s="48"/>
      <c r="BQ1319" s="48"/>
    </row>
    <row r="1320" spans="53:69" x14ac:dyDescent="0.25">
      <c r="BA1320"/>
      <c r="BB1320" s="5"/>
      <c r="BE1320" s="48"/>
      <c r="BI1320" s="48"/>
      <c r="BM1320" s="48"/>
      <c r="BQ1320" s="48"/>
    </row>
    <row r="1321" spans="53:69" x14ac:dyDescent="0.25">
      <c r="BA1321"/>
      <c r="BB1321" s="5"/>
      <c r="BE1321" s="48"/>
      <c r="BI1321" s="48"/>
      <c r="BM1321" s="48"/>
      <c r="BQ1321" s="48"/>
    </row>
    <row r="1322" spans="53:69" x14ac:dyDescent="0.25">
      <c r="BA1322"/>
      <c r="BB1322" s="5"/>
      <c r="BE1322" s="48"/>
      <c r="BI1322" s="48"/>
      <c r="BM1322" s="48"/>
      <c r="BQ1322" s="48"/>
    </row>
    <row r="1323" spans="53:69" x14ac:dyDescent="0.25">
      <c r="BA1323"/>
      <c r="BB1323" s="5"/>
      <c r="BE1323" s="48"/>
      <c r="BI1323" s="48"/>
      <c r="BM1323" s="48"/>
      <c r="BQ1323" s="48"/>
    </row>
    <row r="1324" spans="53:69" x14ac:dyDescent="0.25">
      <c r="BA1324"/>
      <c r="BB1324" s="5"/>
      <c r="BE1324" s="48"/>
      <c r="BI1324" s="48"/>
      <c r="BM1324" s="48"/>
      <c r="BQ1324" s="48"/>
    </row>
    <row r="1325" spans="53:69" x14ac:dyDescent="0.25">
      <c r="BA1325"/>
      <c r="BB1325" s="5"/>
      <c r="BE1325" s="48"/>
      <c r="BI1325" s="48"/>
      <c r="BM1325" s="48"/>
      <c r="BQ1325" s="48"/>
    </row>
    <row r="1326" spans="53:69" x14ac:dyDescent="0.25">
      <c r="BA1326"/>
      <c r="BB1326" s="5"/>
      <c r="BE1326" s="48"/>
      <c r="BI1326" s="48"/>
      <c r="BM1326" s="48"/>
      <c r="BQ1326" s="48"/>
    </row>
    <row r="1327" spans="53:69" x14ac:dyDescent="0.25">
      <c r="BA1327"/>
      <c r="BB1327" s="5"/>
      <c r="BE1327" s="48"/>
      <c r="BI1327" s="48"/>
      <c r="BM1327" s="48"/>
      <c r="BQ1327" s="48"/>
    </row>
    <row r="1328" spans="53:69" x14ac:dyDescent="0.25">
      <c r="BA1328"/>
      <c r="BB1328" s="5"/>
      <c r="BE1328" s="48"/>
      <c r="BI1328" s="48"/>
      <c r="BM1328" s="48"/>
      <c r="BQ1328" s="48"/>
    </row>
    <row r="1329" spans="53:69" x14ac:dyDescent="0.25">
      <c r="BA1329"/>
      <c r="BB1329" s="5"/>
      <c r="BE1329" s="48"/>
      <c r="BI1329" s="48"/>
      <c r="BM1329" s="48"/>
      <c r="BQ1329" s="48"/>
    </row>
    <row r="1330" spans="53:69" x14ac:dyDescent="0.25">
      <c r="BA1330"/>
      <c r="BB1330" s="5"/>
      <c r="BE1330" s="48"/>
      <c r="BI1330" s="48"/>
      <c r="BM1330" s="48"/>
      <c r="BQ1330" s="48"/>
    </row>
    <row r="1331" spans="53:69" x14ac:dyDescent="0.25">
      <c r="BA1331"/>
      <c r="BB1331" s="5"/>
      <c r="BE1331" s="48"/>
      <c r="BI1331" s="48"/>
      <c r="BM1331" s="48"/>
      <c r="BQ1331" s="48"/>
    </row>
    <row r="1332" spans="53:69" x14ac:dyDescent="0.25">
      <c r="BA1332"/>
      <c r="BB1332" s="5"/>
      <c r="BE1332" s="48"/>
      <c r="BI1332" s="48"/>
      <c r="BM1332" s="48"/>
      <c r="BQ1332" s="48"/>
    </row>
    <row r="1333" spans="53:69" x14ac:dyDescent="0.25">
      <c r="BA1333"/>
      <c r="BB1333" s="5"/>
      <c r="BE1333" s="48"/>
      <c r="BI1333" s="48"/>
      <c r="BM1333" s="48"/>
      <c r="BQ1333" s="48"/>
    </row>
    <row r="1334" spans="53:69" x14ac:dyDescent="0.25">
      <c r="BA1334"/>
      <c r="BB1334" s="5"/>
      <c r="BE1334" s="48"/>
      <c r="BI1334" s="48"/>
      <c r="BM1334" s="48"/>
      <c r="BQ1334" s="48"/>
    </row>
    <row r="1335" spans="53:69" x14ac:dyDescent="0.25">
      <c r="BA1335"/>
      <c r="BB1335" s="5"/>
      <c r="BE1335" s="48"/>
      <c r="BI1335" s="48"/>
      <c r="BM1335" s="48"/>
      <c r="BQ1335" s="48"/>
    </row>
    <row r="1336" spans="53:69" x14ac:dyDescent="0.25">
      <c r="BA1336"/>
      <c r="BB1336" s="5"/>
      <c r="BE1336" s="48"/>
      <c r="BI1336" s="48"/>
      <c r="BM1336" s="48"/>
      <c r="BQ1336" s="48"/>
    </row>
    <row r="1337" spans="53:69" x14ac:dyDescent="0.25">
      <c r="BA1337"/>
      <c r="BB1337" s="5"/>
      <c r="BE1337" s="48"/>
      <c r="BI1337" s="48"/>
      <c r="BM1337" s="48"/>
      <c r="BQ1337" s="48"/>
    </row>
    <row r="1338" spans="53:69" x14ac:dyDescent="0.25">
      <c r="BA1338"/>
      <c r="BB1338" s="5"/>
      <c r="BE1338" s="48"/>
      <c r="BI1338" s="48"/>
      <c r="BM1338" s="48"/>
      <c r="BQ1338" s="48"/>
    </row>
    <row r="1339" spans="53:69" x14ac:dyDescent="0.25">
      <c r="BA1339"/>
      <c r="BB1339" s="5"/>
      <c r="BE1339" s="48"/>
      <c r="BI1339" s="48"/>
      <c r="BM1339" s="48"/>
      <c r="BQ1339" s="48"/>
    </row>
    <row r="1340" spans="53:69" x14ac:dyDescent="0.25">
      <c r="BA1340"/>
      <c r="BB1340" s="5"/>
      <c r="BE1340" s="48"/>
      <c r="BI1340" s="48"/>
      <c r="BM1340" s="48"/>
      <c r="BQ1340" s="48"/>
    </row>
    <row r="1341" spans="53:69" x14ac:dyDescent="0.25">
      <c r="BA1341"/>
      <c r="BB1341" s="5"/>
      <c r="BE1341" s="48"/>
      <c r="BI1341" s="48"/>
      <c r="BM1341" s="48"/>
      <c r="BQ1341" s="48"/>
    </row>
    <row r="1342" spans="53:69" x14ac:dyDescent="0.25">
      <c r="BA1342"/>
      <c r="BB1342" s="5"/>
      <c r="BE1342" s="48"/>
      <c r="BI1342" s="48"/>
      <c r="BM1342" s="48"/>
      <c r="BQ1342" s="48"/>
    </row>
    <row r="1343" spans="53:69" x14ac:dyDescent="0.25">
      <c r="BA1343"/>
      <c r="BB1343" s="5"/>
      <c r="BE1343" s="48"/>
      <c r="BI1343" s="48"/>
      <c r="BM1343" s="48"/>
      <c r="BQ1343" s="48"/>
    </row>
    <row r="1344" spans="53:69" x14ac:dyDescent="0.25">
      <c r="BA1344"/>
      <c r="BB1344" s="5"/>
      <c r="BE1344" s="48"/>
      <c r="BI1344" s="48"/>
      <c r="BM1344" s="48"/>
      <c r="BQ1344" s="48"/>
    </row>
    <row r="1345" spans="53:69" x14ac:dyDescent="0.25">
      <c r="BA1345"/>
      <c r="BB1345" s="5"/>
      <c r="BE1345" s="48"/>
      <c r="BI1345" s="48"/>
      <c r="BM1345" s="48"/>
      <c r="BQ1345" s="48"/>
    </row>
    <row r="1346" spans="53:69" x14ac:dyDescent="0.25">
      <c r="BA1346"/>
      <c r="BB1346" s="5"/>
      <c r="BE1346" s="48"/>
      <c r="BI1346" s="48"/>
      <c r="BM1346" s="48"/>
      <c r="BQ1346" s="48"/>
    </row>
    <row r="1347" spans="53:69" x14ac:dyDescent="0.25">
      <c r="BA1347"/>
      <c r="BB1347" s="5"/>
      <c r="BE1347" s="48"/>
      <c r="BI1347" s="48"/>
      <c r="BM1347" s="48"/>
      <c r="BQ1347" s="48"/>
    </row>
    <row r="1348" spans="53:69" x14ac:dyDescent="0.25">
      <c r="BA1348"/>
      <c r="BB1348" s="5"/>
      <c r="BE1348" s="48"/>
      <c r="BI1348" s="48"/>
      <c r="BM1348" s="48"/>
      <c r="BQ1348" s="48"/>
    </row>
    <row r="1349" spans="53:69" x14ac:dyDescent="0.25">
      <c r="BA1349"/>
      <c r="BB1349" s="5"/>
      <c r="BE1349" s="48"/>
      <c r="BI1349" s="48"/>
      <c r="BM1349" s="48"/>
      <c r="BQ1349" s="48"/>
    </row>
    <row r="1350" spans="53:69" x14ac:dyDescent="0.25">
      <c r="BA1350"/>
      <c r="BB1350" s="5"/>
      <c r="BE1350" s="48"/>
      <c r="BI1350" s="48"/>
      <c r="BM1350" s="48"/>
      <c r="BQ1350" s="48"/>
    </row>
    <row r="1351" spans="53:69" x14ac:dyDescent="0.25">
      <c r="BA1351"/>
      <c r="BB1351" s="5"/>
      <c r="BE1351" s="48"/>
      <c r="BI1351" s="48"/>
      <c r="BM1351" s="48"/>
      <c r="BQ1351" s="48"/>
    </row>
    <row r="1352" spans="53:69" x14ac:dyDescent="0.25">
      <c r="BA1352"/>
      <c r="BB1352" s="5"/>
      <c r="BE1352" s="48"/>
      <c r="BI1352" s="48"/>
      <c r="BM1352" s="48"/>
      <c r="BQ1352" s="48"/>
    </row>
    <row r="1353" spans="53:69" x14ac:dyDescent="0.25">
      <c r="BA1353"/>
      <c r="BB1353" s="5"/>
      <c r="BE1353" s="48"/>
      <c r="BI1353" s="48"/>
      <c r="BM1353" s="48"/>
      <c r="BQ1353" s="48"/>
    </row>
    <row r="1354" spans="53:69" x14ac:dyDescent="0.25">
      <c r="BA1354"/>
      <c r="BB1354" s="5"/>
      <c r="BE1354" s="48"/>
      <c r="BI1354" s="48"/>
      <c r="BM1354" s="48"/>
      <c r="BQ1354" s="48"/>
    </row>
    <row r="1355" spans="53:69" x14ac:dyDescent="0.25">
      <c r="BA1355"/>
      <c r="BB1355" s="5"/>
      <c r="BE1355" s="48"/>
      <c r="BI1355" s="48"/>
      <c r="BM1355" s="48"/>
      <c r="BQ1355" s="48"/>
    </row>
    <row r="1356" spans="53:69" x14ac:dyDescent="0.25">
      <c r="BA1356"/>
      <c r="BB1356" s="5"/>
      <c r="BE1356" s="48"/>
      <c r="BI1356" s="48"/>
      <c r="BM1356" s="48"/>
      <c r="BQ1356" s="48"/>
    </row>
    <row r="1357" spans="53:69" x14ac:dyDescent="0.25">
      <c r="BA1357"/>
      <c r="BB1357" s="5"/>
      <c r="BE1357" s="48"/>
      <c r="BI1357" s="48"/>
      <c r="BM1357" s="48"/>
      <c r="BQ1357" s="48"/>
    </row>
    <row r="1358" spans="53:69" x14ac:dyDescent="0.25">
      <c r="BA1358"/>
      <c r="BB1358" s="5"/>
      <c r="BE1358" s="48"/>
      <c r="BI1358" s="48"/>
      <c r="BM1358" s="48"/>
      <c r="BQ1358" s="48"/>
    </row>
    <row r="1359" spans="53:69" x14ac:dyDescent="0.25">
      <c r="BA1359"/>
      <c r="BB1359" s="5"/>
      <c r="BE1359" s="48"/>
      <c r="BI1359" s="48"/>
      <c r="BM1359" s="48"/>
      <c r="BQ1359" s="48"/>
    </row>
    <row r="1360" spans="53:69" x14ac:dyDescent="0.25">
      <c r="BA1360"/>
      <c r="BB1360" s="5"/>
      <c r="BE1360" s="48"/>
      <c r="BI1360" s="48"/>
      <c r="BM1360" s="48"/>
      <c r="BQ1360" s="48"/>
    </row>
    <row r="1361" spans="53:69" x14ac:dyDescent="0.25">
      <c r="BA1361"/>
      <c r="BB1361" s="5"/>
      <c r="BE1361" s="48"/>
      <c r="BI1361" s="48"/>
      <c r="BM1361" s="48"/>
      <c r="BQ1361" s="48"/>
    </row>
    <row r="1362" spans="53:69" x14ac:dyDescent="0.25">
      <c r="BA1362"/>
      <c r="BB1362" s="5"/>
      <c r="BE1362" s="48"/>
      <c r="BI1362" s="48"/>
      <c r="BM1362" s="48"/>
      <c r="BQ1362" s="48"/>
    </row>
    <row r="1363" spans="53:69" x14ac:dyDescent="0.25">
      <c r="BA1363"/>
      <c r="BB1363" s="5"/>
      <c r="BE1363" s="48"/>
      <c r="BI1363" s="48"/>
      <c r="BM1363" s="48"/>
      <c r="BQ1363" s="48"/>
    </row>
    <row r="1364" spans="53:69" x14ac:dyDescent="0.25">
      <c r="BA1364"/>
      <c r="BB1364" s="5"/>
      <c r="BE1364" s="48"/>
      <c r="BI1364" s="48"/>
      <c r="BM1364" s="48"/>
      <c r="BQ1364" s="48"/>
    </row>
    <row r="1365" spans="53:69" x14ac:dyDescent="0.25">
      <c r="BA1365"/>
      <c r="BB1365" s="5"/>
      <c r="BE1365" s="48"/>
      <c r="BI1365" s="48"/>
      <c r="BM1365" s="48"/>
      <c r="BQ1365" s="48"/>
    </row>
    <row r="1366" spans="53:69" x14ac:dyDescent="0.25">
      <c r="BA1366"/>
      <c r="BB1366" s="5"/>
      <c r="BE1366" s="48"/>
      <c r="BI1366" s="48"/>
      <c r="BM1366" s="48"/>
      <c r="BQ1366" s="48"/>
    </row>
    <row r="1367" spans="53:69" x14ac:dyDescent="0.25">
      <c r="BA1367"/>
      <c r="BB1367" s="5"/>
      <c r="BE1367" s="48"/>
      <c r="BI1367" s="48"/>
      <c r="BM1367" s="48"/>
      <c r="BQ1367" s="48"/>
    </row>
    <row r="1368" spans="53:69" x14ac:dyDescent="0.25">
      <c r="BA1368"/>
      <c r="BB1368" s="5"/>
      <c r="BE1368" s="48"/>
      <c r="BI1368" s="48"/>
      <c r="BM1368" s="48"/>
      <c r="BQ1368" s="48"/>
    </row>
    <row r="1369" spans="53:69" x14ac:dyDescent="0.25">
      <c r="BA1369"/>
      <c r="BB1369" s="5"/>
      <c r="BE1369" s="48"/>
      <c r="BI1369" s="48"/>
      <c r="BM1369" s="48"/>
      <c r="BQ1369" s="48"/>
    </row>
    <row r="1370" spans="53:69" x14ac:dyDescent="0.25">
      <c r="BA1370"/>
      <c r="BB1370" s="5"/>
      <c r="BE1370" s="48"/>
      <c r="BI1370" s="48"/>
      <c r="BM1370" s="48"/>
      <c r="BQ1370" s="48"/>
    </row>
    <row r="1371" spans="53:69" x14ac:dyDescent="0.25">
      <c r="BA1371"/>
      <c r="BB1371" s="5"/>
      <c r="BE1371" s="48"/>
      <c r="BI1371" s="48"/>
      <c r="BM1371" s="48"/>
      <c r="BQ1371" s="48"/>
    </row>
    <row r="1372" spans="53:69" x14ac:dyDescent="0.25">
      <c r="BA1372"/>
      <c r="BB1372" s="5"/>
      <c r="BE1372" s="48"/>
      <c r="BI1372" s="48"/>
      <c r="BM1372" s="48"/>
      <c r="BQ1372" s="48"/>
    </row>
    <row r="1373" spans="53:69" x14ac:dyDescent="0.25">
      <c r="BA1373"/>
      <c r="BB1373" s="5"/>
      <c r="BE1373" s="48"/>
      <c r="BI1373" s="48"/>
      <c r="BM1373" s="48"/>
      <c r="BQ1373" s="48"/>
    </row>
    <row r="1374" spans="53:69" x14ac:dyDescent="0.25">
      <c r="BA1374"/>
      <c r="BB1374" s="5"/>
      <c r="BE1374" s="48"/>
      <c r="BI1374" s="48"/>
      <c r="BM1374" s="48"/>
      <c r="BQ1374" s="48"/>
    </row>
    <row r="1375" spans="53:69" x14ac:dyDescent="0.25">
      <c r="BA1375"/>
      <c r="BB1375" s="5"/>
      <c r="BE1375" s="48"/>
      <c r="BI1375" s="48"/>
      <c r="BM1375" s="48"/>
      <c r="BQ1375" s="48"/>
    </row>
    <row r="1376" spans="53:69" x14ac:dyDescent="0.25">
      <c r="BA1376"/>
      <c r="BB1376" s="5"/>
      <c r="BE1376" s="48"/>
      <c r="BI1376" s="48"/>
      <c r="BM1376" s="48"/>
      <c r="BQ1376" s="48"/>
    </row>
    <row r="1377" spans="53:69" x14ac:dyDescent="0.25">
      <c r="BA1377"/>
      <c r="BB1377" s="5"/>
      <c r="BE1377" s="48"/>
      <c r="BI1377" s="48"/>
      <c r="BM1377" s="48"/>
      <c r="BQ1377" s="48"/>
    </row>
    <row r="1378" spans="53:69" x14ac:dyDescent="0.25">
      <c r="BA1378"/>
      <c r="BB1378" s="5"/>
      <c r="BE1378" s="48"/>
      <c r="BI1378" s="48"/>
      <c r="BM1378" s="48"/>
      <c r="BQ1378" s="48"/>
    </row>
    <row r="1379" spans="53:69" x14ac:dyDescent="0.25">
      <c r="BA1379"/>
      <c r="BB1379" s="5"/>
      <c r="BE1379" s="48"/>
      <c r="BI1379" s="48"/>
      <c r="BM1379" s="48"/>
      <c r="BQ1379" s="48"/>
    </row>
    <row r="1380" spans="53:69" x14ac:dyDescent="0.25">
      <c r="BA1380"/>
      <c r="BB1380" s="5"/>
      <c r="BE1380" s="48"/>
      <c r="BI1380" s="48"/>
      <c r="BM1380" s="48"/>
      <c r="BQ1380" s="48"/>
    </row>
    <row r="1381" spans="53:69" x14ac:dyDescent="0.25">
      <c r="BA1381"/>
      <c r="BB1381" s="5"/>
      <c r="BE1381" s="48"/>
      <c r="BI1381" s="48"/>
      <c r="BM1381" s="48"/>
      <c r="BQ1381" s="48"/>
    </row>
    <row r="1382" spans="53:69" x14ac:dyDescent="0.25">
      <c r="BA1382"/>
      <c r="BB1382" s="5"/>
      <c r="BE1382" s="48"/>
      <c r="BI1382" s="48"/>
      <c r="BM1382" s="48"/>
      <c r="BQ1382" s="48"/>
    </row>
    <row r="1383" spans="53:69" x14ac:dyDescent="0.25">
      <c r="BA1383"/>
      <c r="BB1383" s="5"/>
      <c r="BE1383" s="48"/>
      <c r="BI1383" s="48"/>
      <c r="BM1383" s="48"/>
      <c r="BQ1383" s="48"/>
    </row>
    <row r="1384" spans="53:69" x14ac:dyDescent="0.25">
      <c r="BA1384"/>
      <c r="BB1384" s="5"/>
      <c r="BE1384" s="48"/>
      <c r="BI1384" s="48"/>
      <c r="BM1384" s="48"/>
      <c r="BQ1384" s="48"/>
    </row>
    <row r="1385" spans="53:69" x14ac:dyDescent="0.25">
      <c r="BA1385"/>
      <c r="BB1385" s="5"/>
      <c r="BE1385" s="48"/>
      <c r="BI1385" s="48"/>
      <c r="BM1385" s="48"/>
      <c r="BQ1385" s="48"/>
    </row>
    <row r="1386" spans="53:69" x14ac:dyDescent="0.25">
      <c r="BA1386"/>
      <c r="BB1386" s="5"/>
      <c r="BE1386" s="48"/>
      <c r="BI1386" s="48"/>
      <c r="BM1386" s="48"/>
      <c r="BQ1386" s="48"/>
    </row>
    <row r="1387" spans="53:69" x14ac:dyDescent="0.25">
      <c r="BA1387"/>
      <c r="BB1387" s="5"/>
      <c r="BE1387" s="48"/>
      <c r="BI1387" s="48"/>
      <c r="BM1387" s="48"/>
      <c r="BQ1387" s="48"/>
    </row>
    <row r="1388" spans="53:69" x14ac:dyDescent="0.25">
      <c r="BA1388"/>
      <c r="BB1388" s="5"/>
      <c r="BE1388" s="48"/>
      <c r="BI1388" s="48"/>
      <c r="BM1388" s="48"/>
      <c r="BQ1388" s="48"/>
    </row>
    <row r="1389" spans="53:69" x14ac:dyDescent="0.25">
      <c r="BA1389"/>
      <c r="BB1389" s="5"/>
      <c r="BE1389" s="48"/>
      <c r="BI1389" s="48"/>
      <c r="BM1389" s="48"/>
      <c r="BQ1389" s="48"/>
    </row>
    <row r="1390" spans="53:69" x14ac:dyDescent="0.25">
      <c r="BA1390"/>
      <c r="BB1390" s="5"/>
      <c r="BE1390" s="48"/>
      <c r="BI1390" s="48"/>
      <c r="BM1390" s="48"/>
      <c r="BQ1390" s="48"/>
    </row>
    <row r="1391" spans="53:69" x14ac:dyDescent="0.25">
      <c r="BA1391"/>
      <c r="BB1391" s="5"/>
      <c r="BE1391" s="48"/>
      <c r="BI1391" s="48"/>
      <c r="BM1391" s="48"/>
      <c r="BQ1391" s="48"/>
    </row>
    <row r="1392" spans="53:69" x14ac:dyDescent="0.25">
      <c r="BA1392"/>
      <c r="BB1392" s="5"/>
      <c r="BE1392" s="48"/>
      <c r="BI1392" s="48"/>
      <c r="BM1392" s="48"/>
      <c r="BQ1392" s="48"/>
    </row>
    <row r="1393" spans="53:69" x14ac:dyDescent="0.25">
      <c r="BA1393"/>
      <c r="BB1393" s="5"/>
      <c r="BE1393" s="48"/>
      <c r="BI1393" s="48"/>
      <c r="BM1393" s="48"/>
      <c r="BQ1393" s="48"/>
    </row>
    <row r="1394" spans="53:69" x14ac:dyDescent="0.25">
      <c r="BA1394"/>
      <c r="BB1394" s="5"/>
      <c r="BE1394" s="48"/>
      <c r="BI1394" s="48"/>
      <c r="BM1394" s="48"/>
      <c r="BQ1394" s="48"/>
    </row>
    <row r="1395" spans="53:69" x14ac:dyDescent="0.25">
      <c r="BA1395"/>
      <c r="BB1395" s="5"/>
      <c r="BE1395" s="48"/>
      <c r="BI1395" s="48"/>
      <c r="BM1395" s="48"/>
      <c r="BQ1395" s="48"/>
    </row>
    <row r="1396" spans="53:69" x14ac:dyDescent="0.25">
      <c r="BA1396"/>
      <c r="BB1396" s="5"/>
      <c r="BE1396" s="48"/>
      <c r="BI1396" s="48"/>
      <c r="BM1396" s="48"/>
      <c r="BQ1396" s="48"/>
    </row>
    <row r="1397" spans="53:69" x14ac:dyDescent="0.25">
      <c r="BA1397"/>
      <c r="BB1397" s="5"/>
      <c r="BE1397" s="48"/>
      <c r="BI1397" s="48"/>
      <c r="BM1397" s="48"/>
      <c r="BQ1397" s="48"/>
    </row>
    <row r="1398" spans="53:69" x14ac:dyDescent="0.25">
      <c r="BA1398"/>
      <c r="BB1398" s="5"/>
      <c r="BE1398" s="48"/>
      <c r="BI1398" s="48"/>
      <c r="BM1398" s="48"/>
      <c r="BQ1398" s="48"/>
    </row>
    <row r="1399" spans="53:69" x14ac:dyDescent="0.25">
      <c r="BA1399"/>
      <c r="BB1399" s="5"/>
      <c r="BE1399" s="48"/>
      <c r="BI1399" s="48"/>
      <c r="BM1399" s="48"/>
      <c r="BQ1399" s="48"/>
    </row>
    <row r="1400" spans="53:69" x14ac:dyDescent="0.25">
      <c r="BA1400"/>
      <c r="BB1400" s="5"/>
      <c r="BE1400" s="48"/>
      <c r="BI1400" s="48"/>
      <c r="BM1400" s="48"/>
      <c r="BQ1400" s="48"/>
    </row>
    <row r="1401" spans="53:69" x14ac:dyDescent="0.25">
      <c r="BA1401"/>
      <c r="BB1401" s="5"/>
      <c r="BE1401" s="48"/>
      <c r="BI1401" s="48"/>
      <c r="BM1401" s="48"/>
      <c r="BQ1401" s="48"/>
    </row>
    <row r="1402" spans="53:69" x14ac:dyDescent="0.25">
      <c r="BA1402"/>
      <c r="BB1402" s="5"/>
      <c r="BE1402" s="48"/>
      <c r="BI1402" s="48"/>
      <c r="BM1402" s="48"/>
      <c r="BQ1402" s="48"/>
    </row>
    <row r="1403" spans="53:69" x14ac:dyDescent="0.25">
      <c r="BA1403"/>
      <c r="BB1403" s="5"/>
      <c r="BE1403" s="48"/>
      <c r="BI1403" s="48"/>
      <c r="BM1403" s="48"/>
      <c r="BQ1403" s="48"/>
    </row>
    <row r="1404" spans="53:69" x14ac:dyDescent="0.25">
      <c r="BA1404"/>
      <c r="BB1404" s="5"/>
      <c r="BE1404" s="48"/>
      <c r="BI1404" s="48"/>
      <c r="BM1404" s="48"/>
      <c r="BQ1404" s="48"/>
    </row>
    <row r="1405" spans="53:69" x14ac:dyDescent="0.25">
      <c r="BA1405"/>
      <c r="BB1405" s="5"/>
      <c r="BE1405" s="48"/>
      <c r="BI1405" s="48"/>
      <c r="BM1405" s="48"/>
      <c r="BQ1405" s="48"/>
    </row>
    <row r="1406" spans="53:69" x14ac:dyDescent="0.25">
      <c r="BA1406"/>
      <c r="BB1406" s="5"/>
      <c r="BE1406" s="48"/>
      <c r="BI1406" s="48"/>
      <c r="BM1406" s="48"/>
      <c r="BQ1406" s="48"/>
    </row>
    <row r="1407" spans="53:69" x14ac:dyDescent="0.25">
      <c r="BA1407"/>
      <c r="BB1407" s="5"/>
      <c r="BE1407" s="48"/>
      <c r="BI1407" s="48"/>
      <c r="BM1407" s="48"/>
      <c r="BQ1407" s="48"/>
    </row>
    <row r="1408" spans="53:69" x14ac:dyDescent="0.25">
      <c r="BA1408"/>
      <c r="BB1408" s="5"/>
      <c r="BE1408" s="48"/>
      <c r="BI1408" s="48"/>
      <c r="BM1408" s="48"/>
      <c r="BQ1408" s="48"/>
    </row>
    <row r="1409" spans="53:69" x14ac:dyDescent="0.25">
      <c r="BA1409"/>
      <c r="BB1409" s="5"/>
      <c r="BE1409" s="48"/>
      <c r="BI1409" s="48"/>
      <c r="BM1409" s="48"/>
      <c r="BQ1409" s="48"/>
    </row>
    <row r="1410" spans="53:69" x14ac:dyDescent="0.25">
      <c r="BA1410"/>
      <c r="BB1410" s="5"/>
      <c r="BE1410" s="48"/>
      <c r="BI1410" s="48"/>
      <c r="BM1410" s="48"/>
      <c r="BQ1410" s="48"/>
    </row>
    <row r="1411" spans="53:69" x14ac:dyDescent="0.25">
      <c r="BA1411"/>
      <c r="BB1411" s="5"/>
      <c r="BE1411" s="48"/>
      <c r="BI1411" s="48"/>
      <c r="BM1411" s="48"/>
      <c r="BQ1411" s="48"/>
    </row>
    <row r="1412" spans="53:69" x14ac:dyDescent="0.25">
      <c r="BA1412"/>
      <c r="BB1412" s="5"/>
      <c r="BE1412" s="48"/>
      <c r="BI1412" s="48"/>
      <c r="BM1412" s="48"/>
      <c r="BQ1412" s="48"/>
    </row>
    <row r="1413" spans="53:69" x14ac:dyDescent="0.25">
      <c r="BA1413"/>
      <c r="BB1413" s="5"/>
      <c r="BE1413" s="48"/>
      <c r="BI1413" s="48"/>
      <c r="BM1413" s="48"/>
      <c r="BQ1413" s="48"/>
    </row>
    <row r="1414" spans="53:69" x14ac:dyDescent="0.25">
      <c r="BA1414"/>
      <c r="BB1414" s="5"/>
      <c r="BE1414" s="48"/>
      <c r="BI1414" s="48"/>
      <c r="BM1414" s="48"/>
      <c r="BQ1414" s="48"/>
    </row>
    <row r="1415" spans="53:69" x14ac:dyDescent="0.25">
      <c r="BA1415"/>
      <c r="BB1415" s="5"/>
      <c r="BE1415" s="48"/>
      <c r="BI1415" s="48"/>
      <c r="BM1415" s="48"/>
      <c r="BQ1415" s="48"/>
    </row>
    <row r="1416" spans="53:69" x14ac:dyDescent="0.25">
      <c r="BA1416"/>
      <c r="BB1416" s="5"/>
      <c r="BE1416" s="48"/>
      <c r="BI1416" s="48"/>
      <c r="BM1416" s="48"/>
      <c r="BQ1416" s="48"/>
    </row>
    <row r="1417" spans="53:69" x14ac:dyDescent="0.25">
      <c r="BA1417"/>
      <c r="BB1417" s="5"/>
      <c r="BE1417" s="48"/>
      <c r="BI1417" s="48"/>
      <c r="BM1417" s="48"/>
      <c r="BQ1417" s="48"/>
    </row>
    <row r="1418" spans="53:69" x14ac:dyDescent="0.25">
      <c r="BA1418"/>
      <c r="BB1418" s="5"/>
      <c r="BE1418" s="48"/>
      <c r="BI1418" s="48"/>
      <c r="BM1418" s="48"/>
      <c r="BQ1418" s="48"/>
    </row>
    <row r="1419" spans="53:69" x14ac:dyDescent="0.25">
      <c r="BA1419"/>
      <c r="BB1419" s="5"/>
      <c r="BE1419" s="48"/>
      <c r="BI1419" s="48"/>
      <c r="BM1419" s="48"/>
      <c r="BQ1419" s="48"/>
    </row>
    <row r="1420" spans="53:69" x14ac:dyDescent="0.25">
      <c r="BA1420"/>
      <c r="BB1420" s="5"/>
      <c r="BE1420" s="48"/>
      <c r="BI1420" s="48"/>
      <c r="BM1420" s="48"/>
      <c r="BQ1420" s="48"/>
    </row>
    <row r="1421" spans="53:69" x14ac:dyDescent="0.25">
      <c r="BA1421"/>
      <c r="BB1421" s="5"/>
      <c r="BE1421" s="48"/>
      <c r="BI1421" s="48"/>
      <c r="BM1421" s="48"/>
      <c r="BQ1421" s="48"/>
    </row>
    <row r="1422" spans="53:69" x14ac:dyDescent="0.25">
      <c r="BA1422"/>
      <c r="BB1422" s="5"/>
      <c r="BE1422" s="48"/>
      <c r="BI1422" s="48"/>
      <c r="BM1422" s="48"/>
      <c r="BQ1422" s="48"/>
    </row>
    <row r="1423" spans="53:69" x14ac:dyDescent="0.25">
      <c r="BA1423"/>
      <c r="BB1423" s="5"/>
      <c r="BE1423" s="48"/>
      <c r="BI1423" s="48"/>
      <c r="BM1423" s="48"/>
      <c r="BQ1423" s="48"/>
    </row>
    <row r="1424" spans="53:69" x14ac:dyDescent="0.25">
      <c r="BA1424"/>
      <c r="BB1424" s="5"/>
      <c r="BE1424" s="48"/>
      <c r="BI1424" s="48"/>
      <c r="BM1424" s="48"/>
      <c r="BQ1424" s="48"/>
    </row>
    <row r="1425" spans="53:69" x14ac:dyDescent="0.25">
      <c r="BA1425"/>
      <c r="BB1425" s="5"/>
      <c r="BE1425" s="48"/>
      <c r="BI1425" s="48"/>
      <c r="BM1425" s="48"/>
      <c r="BQ1425" s="48"/>
    </row>
    <row r="1426" spans="53:69" x14ac:dyDescent="0.25">
      <c r="BA1426"/>
      <c r="BB1426" s="5"/>
      <c r="BE1426" s="48"/>
      <c r="BI1426" s="48"/>
      <c r="BM1426" s="48"/>
      <c r="BQ1426" s="48"/>
    </row>
    <row r="1427" spans="53:69" x14ac:dyDescent="0.25">
      <c r="BA1427"/>
      <c r="BB1427" s="5"/>
      <c r="BE1427" s="48"/>
      <c r="BI1427" s="48"/>
      <c r="BM1427" s="48"/>
      <c r="BQ1427" s="48"/>
    </row>
    <row r="1428" spans="53:69" x14ac:dyDescent="0.25">
      <c r="BA1428"/>
      <c r="BB1428" s="5"/>
      <c r="BE1428" s="48"/>
      <c r="BI1428" s="48"/>
      <c r="BM1428" s="48"/>
      <c r="BQ1428" s="48"/>
    </row>
    <row r="1429" spans="53:69" x14ac:dyDescent="0.25">
      <c r="BA1429"/>
      <c r="BB1429" s="5"/>
      <c r="BE1429" s="48"/>
      <c r="BI1429" s="48"/>
      <c r="BM1429" s="48"/>
      <c r="BQ1429" s="48"/>
    </row>
    <row r="1430" spans="53:69" x14ac:dyDescent="0.25">
      <c r="BA1430"/>
      <c r="BB1430" s="5"/>
      <c r="BE1430" s="48"/>
      <c r="BI1430" s="48"/>
      <c r="BM1430" s="48"/>
      <c r="BQ1430" s="48"/>
    </row>
    <row r="1431" spans="53:69" x14ac:dyDescent="0.25">
      <c r="BA1431"/>
      <c r="BB1431" s="5"/>
      <c r="BE1431" s="48"/>
      <c r="BI1431" s="48"/>
      <c r="BM1431" s="48"/>
      <c r="BQ1431" s="48"/>
    </row>
    <row r="1432" spans="53:69" x14ac:dyDescent="0.25">
      <c r="BA1432"/>
      <c r="BB1432" s="5"/>
      <c r="BE1432" s="48"/>
      <c r="BI1432" s="48"/>
      <c r="BM1432" s="48"/>
      <c r="BQ1432" s="48"/>
    </row>
    <row r="1433" spans="53:69" x14ac:dyDescent="0.25">
      <c r="BA1433"/>
      <c r="BB1433" s="5"/>
      <c r="BE1433" s="48"/>
      <c r="BI1433" s="48"/>
      <c r="BM1433" s="48"/>
      <c r="BQ1433" s="48"/>
    </row>
    <row r="1434" spans="53:69" x14ac:dyDescent="0.25">
      <c r="BA1434"/>
      <c r="BB1434" s="5"/>
      <c r="BE1434" s="48"/>
      <c r="BI1434" s="48"/>
      <c r="BM1434" s="48"/>
      <c r="BQ1434" s="48"/>
    </row>
    <row r="1435" spans="53:69" x14ac:dyDescent="0.25">
      <c r="BA1435"/>
      <c r="BB1435" s="5"/>
      <c r="BE1435" s="48"/>
      <c r="BI1435" s="48"/>
      <c r="BM1435" s="48"/>
      <c r="BQ1435" s="48"/>
    </row>
    <row r="1436" spans="53:69" x14ac:dyDescent="0.25">
      <c r="BA1436"/>
      <c r="BB1436" s="5"/>
      <c r="BE1436" s="48"/>
      <c r="BI1436" s="48"/>
      <c r="BM1436" s="48"/>
      <c r="BQ1436" s="48"/>
    </row>
    <row r="1437" spans="53:69" x14ac:dyDescent="0.25">
      <c r="BA1437"/>
      <c r="BB1437" s="5"/>
      <c r="BE1437" s="48"/>
      <c r="BI1437" s="48"/>
      <c r="BM1437" s="48"/>
      <c r="BQ1437" s="48"/>
    </row>
    <row r="1438" spans="53:69" x14ac:dyDescent="0.25">
      <c r="BA1438"/>
      <c r="BB1438" s="5"/>
      <c r="BE1438" s="48"/>
      <c r="BI1438" s="48"/>
      <c r="BM1438" s="48"/>
      <c r="BQ1438" s="48"/>
    </row>
    <row r="1439" spans="53:69" x14ac:dyDescent="0.25">
      <c r="BA1439"/>
      <c r="BB1439" s="5"/>
      <c r="BE1439" s="48"/>
      <c r="BI1439" s="48"/>
      <c r="BM1439" s="48"/>
      <c r="BQ1439" s="48"/>
    </row>
    <row r="1440" spans="53:69" x14ac:dyDescent="0.25">
      <c r="BA1440"/>
      <c r="BB1440" s="5"/>
      <c r="BE1440" s="48"/>
      <c r="BI1440" s="48"/>
      <c r="BM1440" s="48"/>
      <c r="BQ1440" s="48"/>
    </row>
    <row r="1441" spans="53:69" x14ac:dyDescent="0.25">
      <c r="BA1441"/>
      <c r="BB1441" s="5"/>
      <c r="BE1441" s="48"/>
      <c r="BI1441" s="48"/>
      <c r="BM1441" s="48"/>
      <c r="BQ1441" s="48"/>
    </row>
    <row r="1442" spans="53:69" x14ac:dyDescent="0.25">
      <c r="BA1442"/>
      <c r="BB1442" s="5"/>
      <c r="BE1442" s="48"/>
      <c r="BI1442" s="48"/>
      <c r="BM1442" s="48"/>
      <c r="BQ1442" s="48"/>
    </row>
    <row r="1443" spans="53:69" x14ac:dyDescent="0.25">
      <c r="BA1443"/>
      <c r="BB1443" s="5"/>
      <c r="BE1443" s="48"/>
      <c r="BI1443" s="48"/>
      <c r="BM1443" s="48"/>
      <c r="BQ1443" s="48"/>
    </row>
    <row r="1444" spans="53:69" x14ac:dyDescent="0.25">
      <c r="BA1444"/>
      <c r="BB1444" s="5"/>
      <c r="BE1444" s="48"/>
      <c r="BI1444" s="48"/>
      <c r="BM1444" s="48"/>
      <c r="BQ1444" s="48"/>
    </row>
    <row r="1445" spans="53:69" x14ac:dyDescent="0.25">
      <c r="BA1445"/>
      <c r="BB1445" s="5"/>
      <c r="BE1445" s="48"/>
      <c r="BI1445" s="48"/>
      <c r="BM1445" s="48"/>
      <c r="BQ1445" s="48"/>
    </row>
    <row r="1446" spans="53:69" x14ac:dyDescent="0.25">
      <c r="BA1446"/>
      <c r="BB1446" s="5"/>
      <c r="BE1446" s="48"/>
      <c r="BI1446" s="48"/>
      <c r="BM1446" s="48"/>
      <c r="BQ1446" s="48"/>
    </row>
    <row r="1447" spans="53:69" x14ac:dyDescent="0.25">
      <c r="BA1447"/>
      <c r="BB1447" s="5"/>
      <c r="BE1447" s="48"/>
      <c r="BI1447" s="48"/>
      <c r="BM1447" s="48"/>
      <c r="BQ1447" s="48"/>
    </row>
    <row r="1448" spans="53:69" x14ac:dyDescent="0.25">
      <c r="BA1448"/>
      <c r="BB1448" s="5"/>
      <c r="BE1448" s="48"/>
      <c r="BI1448" s="48"/>
      <c r="BM1448" s="48"/>
      <c r="BQ1448" s="48"/>
    </row>
    <row r="1449" spans="53:69" x14ac:dyDescent="0.25">
      <c r="BA1449"/>
      <c r="BB1449" s="5"/>
      <c r="BE1449" s="48"/>
      <c r="BI1449" s="48"/>
      <c r="BM1449" s="48"/>
      <c r="BQ1449" s="48"/>
    </row>
    <row r="1450" spans="53:69" x14ac:dyDescent="0.25">
      <c r="BA1450"/>
      <c r="BB1450" s="5"/>
      <c r="BE1450" s="48"/>
      <c r="BI1450" s="48"/>
      <c r="BM1450" s="48"/>
      <c r="BQ1450" s="48"/>
    </row>
    <row r="1451" spans="53:69" x14ac:dyDescent="0.25">
      <c r="BA1451"/>
      <c r="BB1451" s="5"/>
      <c r="BE1451" s="48"/>
      <c r="BI1451" s="48"/>
      <c r="BM1451" s="48"/>
      <c r="BQ1451" s="48"/>
    </row>
    <row r="1452" spans="53:69" x14ac:dyDescent="0.25">
      <c r="BA1452"/>
      <c r="BB1452" s="5"/>
      <c r="BE1452" s="48"/>
      <c r="BI1452" s="48"/>
      <c r="BM1452" s="48"/>
      <c r="BQ1452" s="48"/>
    </row>
    <row r="1453" spans="53:69" x14ac:dyDescent="0.25">
      <c r="BA1453"/>
      <c r="BB1453" s="5"/>
      <c r="BE1453" s="48"/>
      <c r="BI1453" s="48"/>
      <c r="BM1453" s="48"/>
      <c r="BQ1453" s="48"/>
    </row>
    <row r="1454" spans="53:69" x14ac:dyDescent="0.25">
      <c r="BA1454"/>
      <c r="BB1454" s="5"/>
      <c r="BE1454" s="48"/>
      <c r="BI1454" s="48"/>
      <c r="BM1454" s="48"/>
      <c r="BQ1454" s="48"/>
    </row>
    <row r="1455" spans="53:69" x14ac:dyDescent="0.25">
      <c r="BA1455"/>
      <c r="BB1455" s="5"/>
      <c r="BE1455" s="48"/>
      <c r="BI1455" s="48"/>
      <c r="BM1455" s="48"/>
      <c r="BQ1455" s="48"/>
    </row>
    <row r="1456" spans="53:69" x14ac:dyDescent="0.25">
      <c r="BA1456"/>
      <c r="BB1456" s="5"/>
      <c r="BE1456" s="48"/>
      <c r="BI1456" s="48"/>
      <c r="BM1456" s="48"/>
      <c r="BQ1456" s="48"/>
    </row>
    <row r="1457" spans="53:69" x14ac:dyDescent="0.25">
      <c r="BA1457"/>
      <c r="BB1457" s="5"/>
      <c r="BE1457" s="48"/>
      <c r="BI1457" s="48"/>
      <c r="BM1457" s="48"/>
      <c r="BQ1457" s="48"/>
    </row>
    <row r="1458" spans="53:69" x14ac:dyDescent="0.25">
      <c r="BA1458"/>
      <c r="BB1458" s="5"/>
      <c r="BE1458" s="48"/>
      <c r="BI1458" s="48"/>
      <c r="BM1458" s="48"/>
      <c r="BQ1458" s="48"/>
    </row>
    <row r="1459" spans="53:69" x14ac:dyDescent="0.25">
      <c r="BA1459"/>
      <c r="BB1459" s="5"/>
      <c r="BE1459" s="48"/>
      <c r="BI1459" s="48"/>
      <c r="BM1459" s="48"/>
      <c r="BQ1459" s="48"/>
    </row>
    <row r="1460" spans="53:69" x14ac:dyDescent="0.25">
      <c r="BA1460"/>
      <c r="BB1460" s="5"/>
      <c r="BE1460" s="48"/>
      <c r="BI1460" s="48"/>
      <c r="BM1460" s="48"/>
      <c r="BQ1460" s="48"/>
    </row>
    <row r="1461" spans="53:69" x14ac:dyDescent="0.25">
      <c r="BA1461"/>
      <c r="BB1461" s="5"/>
      <c r="BE1461" s="48"/>
      <c r="BI1461" s="48"/>
      <c r="BM1461" s="48"/>
      <c r="BQ1461" s="48"/>
    </row>
    <row r="1462" spans="53:69" x14ac:dyDescent="0.25">
      <c r="BA1462"/>
      <c r="BB1462" s="5"/>
      <c r="BE1462" s="48"/>
      <c r="BI1462" s="48"/>
      <c r="BM1462" s="48"/>
      <c r="BQ1462" s="48"/>
    </row>
    <row r="1463" spans="53:69" x14ac:dyDescent="0.25">
      <c r="BA1463"/>
      <c r="BB1463" s="5"/>
      <c r="BE1463" s="48"/>
      <c r="BI1463" s="48"/>
      <c r="BM1463" s="48"/>
      <c r="BQ1463" s="48"/>
    </row>
    <row r="1464" spans="53:69" x14ac:dyDescent="0.25">
      <c r="BA1464"/>
      <c r="BB1464" s="5"/>
      <c r="BE1464" s="48"/>
      <c r="BI1464" s="48"/>
      <c r="BM1464" s="48"/>
      <c r="BQ1464" s="48"/>
    </row>
    <row r="1465" spans="53:69" x14ac:dyDescent="0.25">
      <c r="BA1465"/>
      <c r="BB1465" s="5"/>
      <c r="BE1465" s="48"/>
      <c r="BI1465" s="48"/>
      <c r="BM1465" s="48"/>
      <c r="BQ1465" s="48"/>
    </row>
    <row r="1466" spans="53:69" x14ac:dyDescent="0.25">
      <c r="BA1466"/>
      <c r="BB1466" s="5"/>
      <c r="BE1466" s="48"/>
      <c r="BI1466" s="48"/>
      <c r="BM1466" s="48"/>
      <c r="BQ1466" s="48"/>
    </row>
    <row r="1467" spans="53:69" x14ac:dyDescent="0.25">
      <c r="BA1467"/>
      <c r="BB1467" s="5"/>
      <c r="BE1467" s="48"/>
      <c r="BI1467" s="48"/>
      <c r="BM1467" s="48"/>
      <c r="BQ1467" s="48"/>
    </row>
    <row r="1468" spans="53:69" x14ac:dyDescent="0.25">
      <c r="BA1468"/>
      <c r="BB1468" s="5"/>
      <c r="BE1468" s="48"/>
      <c r="BI1468" s="48"/>
      <c r="BM1468" s="48"/>
      <c r="BQ1468" s="48"/>
    </row>
    <row r="1469" spans="53:69" x14ac:dyDescent="0.25">
      <c r="BA1469"/>
      <c r="BB1469" s="5"/>
      <c r="BE1469" s="48"/>
      <c r="BI1469" s="48"/>
      <c r="BM1469" s="48"/>
      <c r="BQ1469" s="48"/>
    </row>
    <row r="1470" spans="53:69" x14ac:dyDescent="0.25">
      <c r="BA1470"/>
      <c r="BB1470" s="5"/>
      <c r="BE1470" s="48"/>
      <c r="BI1470" s="48"/>
      <c r="BM1470" s="48"/>
      <c r="BQ1470" s="48"/>
    </row>
    <row r="1471" spans="53:69" x14ac:dyDescent="0.25">
      <c r="BA1471"/>
      <c r="BB1471" s="5"/>
      <c r="BE1471" s="48"/>
      <c r="BI1471" s="48"/>
      <c r="BM1471" s="48"/>
      <c r="BQ1471" s="48"/>
    </row>
    <row r="1472" spans="53:69" x14ac:dyDescent="0.25">
      <c r="BA1472"/>
      <c r="BB1472" s="5"/>
      <c r="BE1472" s="48"/>
      <c r="BI1472" s="48"/>
      <c r="BM1472" s="48"/>
      <c r="BQ1472" s="48"/>
    </row>
    <row r="1473" spans="53:69" x14ac:dyDescent="0.25">
      <c r="BA1473"/>
      <c r="BB1473" s="5"/>
      <c r="BE1473" s="48"/>
      <c r="BI1473" s="48"/>
      <c r="BM1473" s="48"/>
      <c r="BQ1473" s="48"/>
    </row>
    <row r="1474" spans="53:69" x14ac:dyDescent="0.25">
      <c r="BA1474"/>
      <c r="BB1474" s="5"/>
      <c r="BE1474" s="48"/>
      <c r="BI1474" s="48"/>
      <c r="BM1474" s="48"/>
      <c r="BQ1474" s="48"/>
    </row>
    <row r="1475" spans="53:69" x14ac:dyDescent="0.25">
      <c r="BA1475"/>
      <c r="BB1475" s="5"/>
      <c r="BE1475" s="48"/>
      <c r="BI1475" s="48"/>
      <c r="BM1475" s="48"/>
      <c r="BQ1475" s="48"/>
    </row>
    <row r="1476" spans="53:69" x14ac:dyDescent="0.25">
      <c r="BA1476"/>
      <c r="BB1476" s="5"/>
      <c r="BE1476" s="48"/>
      <c r="BI1476" s="48"/>
      <c r="BM1476" s="48"/>
      <c r="BQ1476" s="48"/>
    </row>
    <row r="1477" spans="53:69" x14ac:dyDescent="0.25">
      <c r="BA1477"/>
      <c r="BB1477" s="5"/>
      <c r="BE1477" s="48"/>
      <c r="BI1477" s="48"/>
      <c r="BM1477" s="48"/>
      <c r="BQ1477" s="48"/>
    </row>
    <row r="1478" spans="53:69" x14ac:dyDescent="0.25">
      <c r="BA1478"/>
      <c r="BB1478" s="5"/>
      <c r="BE1478" s="48"/>
      <c r="BI1478" s="48"/>
      <c r="BM1478" s="48"/>
      <c r="BQ1478" s="48"/>
    </row>
    <row r="1479" spans="53:69" x14ac:dyDescent="0.25">
      <c r="BA1479"/>
      <c r="BB1479" s="5"/>
      <c r="BE1479" s="48"/>
      <c r="BI1479" s="48"/>
      <c r="BM1479" s="48"/>
      <c r="BQ1479" s="48"/>
    </row>
    <row r="1480" spans="53:69" x14ac:dyDescent="0.25">
      <c r="BA1480"/>
      <c r="BB1480" s="5"/>
      <c r="BE1480" s="48"/>
      <c r="BI1480" s="48"/>
      <c r="BM1480" s="48"/>
      <c r="BQ1480" s="48"/>
    </row>
    <row r="1481" spans="53:69" x14ac:dyDescent="0.25">
      <c r="BA1481"/>
      <c r="BB1481" s="5"/>
      <c r="BE1481" s="48"/>
      <c r="BI1481" s="48"/>
      <c r="BM1481" s="48"/>
      <c r="BQ1481" s="48"/>
    </row>
    <row r="1482" spans="53:69" x14ac:dyDescent="0.25">
      <c r="BA1482"/>
      <c r="BB1482" s="5"/>
      <c r="BE1482" s="48"/>
      <c r="BI1482" s="48"/>
      <c r="BM1482" s="48"/>
      <c r="BQ1482" s="48"/>
    </row>
    <row r="1483" spans="53:69" x14ac:dyDescent="0.25">
      <c r="BA1483"/>
      <c r="BB1483" s="5"/>
      <c r="BE1483" s="48"/>
      <c r="BI1483" s="48"/>
      <c r="BM1483" s="48"/>
      <c r="BQ1483" s="48"/>
    </row>
    <row r="1484" spans="53:69" x14ac:dyDescent="0.25">
      <c r="BA1484"/>
      <c r="BB1484" s="5"/>
      <c r="BE1484" s="48"/>
      <c r="BI1484" s="48"/>
      <c r="BM1484" s="48"/>
      <c r="BQ1484" s="48"/>
    </row>
    <row r="1485" spans="53:69" x14ac:dyDescent="0.25">
      <c r="BA1485"/>
      <c r="BB1485" s="5"/>
      <c r="BE1485" s="48"/>
      <c r="BI1485" s="48"/>
      <c r="BM1485" s="48"/>
      <c r="BQ1485" s="48"/>
    </row>
    <row r="1486" spans="53:69" x14ac:dyDescent="0.25">
      <c r="BA1486"/>
      <c r="BB1486" s="5"/>
      <c r="BE1486" s="48"/>
      <c r="BI1486" s="48"/>
      <c r="BM1486" s="48"/>
      <c r="BQ1486" s="48"/>
    </row>
    <row r="1487" spans="53:69" x14ac:dyDescent="0.25">
      <c r="BA1487"/>
      <c r="BB1487" s="5"/>
      <c r="BE1487" s="48"/>
      <c r="BI1487" s="48"/>
      <c r="BM1487" s="48"/>
      <c r="BQ1487" s="48"/>
    </row>
    <row r="1488" spans="53:69" x14ac:dyDescent="0.25">
      <c r="BA1488"/>
      <c r="BB1488" s="5"/>
      <c r="BE1488" s="48"/>
      <c r="BI1488" s="48"/>
      <c r="BM1488" s="48"/>
      <c r="BQ1488" s="48"/>
    </row>
    <row r="1489" spans="53:69" x14ac:dyDescent="0.25">
      <c r="BA1489"/>
      <c r="BB1489" s="5"/>
      <c r="BE1489" s="48"/>
      <c r="BI1489" s="48"/>
      <c r="BM1489" s="48"/>
      <c r="BQ1489" s="48"/>
    </row>
    <row r="1490" spans="53:69" x14ac:dyDescent="0.25">
      <c r="BA1490"/>
      <c r="BB1490" s="5"/>
      <c r="BE1490" s="48"/>
      <c r="BI1490" s="48"/>
      <c r="BM1490" s="48"/>
      <c r="BQ1490" s="48"/>
    </row>
    <row r="1491" spans="53:69" x14ac:dyDescent="0.25">
      <c r="BA1491"/>
      <c r="BB1491" s="5"/>
      <c r="BE1491" s="48"/>
      <c r="BI1491" s="48"/>
      <c r="BM1491" s="48"/>
      <c r="BQ1491" s="48"/>
    </row>
    <row r="1492" spans="53:69" x14ac:dyDescent="0.25">
      <c r="BA1492"/>
      <c r="BB1492" s="5"/>
      <c r="BE1492" s="48"/>
      <c r="BI1492" s="48"/>
      <c r="BM1492" s="48"/>
      <c r="BQ1492" s="48"/>
    </row>
    <row r="1493" spans="53:69" x14ac:dyDescent="0.25">
      <c r="BA1493"/>
      <c r="BB1493" s="5"/>
      <c r="BE1493" s="48"/>
      <c r="BI1493" s="48"/>
      <c r="BM1493" s="48"/>
      <c r="BQ1493" s="48"/>
    </row>
    <row r="1494" spans="53:69" x14ac:dyDescent="0.25">
      <c r="BA1494"/>
      <c r="BB1494" s="5"/>
      <c r="BE1494" s="48"/>
      <c r="BI1494" s="48"/>
      <c r="BM1494" s="48"/>
      <c r="BQ1494" s="48"/>
    </row>
    <row r="1495" spans="53:69" x14ac:dyDescent="0.25">
      <c r="BA1495"/>
      <c r="BB1495" s="5"/>
      <c r="BE1495" s="48"/>
      <c r="BI1495" s="48"/>
      <c r="BM1495" s="48"/>
      <c r="BQ1495" s="48"/>
    </row>
    <row r="1496" spans="53:69" x14ac:dyDescent="0.25">
      <c r="BA1496"/>
      <c r="BB1496" s="5"/>
      <c r="BE1496" s="48"/>
      <c r="BI1496" s="48"/>
      <c r="BM1496" s="48"/>
      <c r="BQ1496" s="48"/>
    </row>
    <row r="1497" spans="53:69" x14ac:dyDescent="0.25">
      <c r="BA1497"/>
      <c r="BB1497" s="5"/>
      <c r="BE1497" s="48"/>
      <c r="BI1497" s="48"/>
      <c r="BM1497" s="48"/>
      <c r="BQ1497" s="48"/>
    </row>
    <row r="1498" spans="53:69" x14ac:dyDescent="0.25">
      <c r="BA1498"/>
      <c r="BB1498" s="5"/>
      <c r="BE1498" s="48"/>
      <c r="BI1498" s="48"/>
      <c r="BM1498" s="48"/>
      <c r="BQ1498" s="48"/>
    </row>
    <row r="1499" spans="53:69" x14ac:dyDescent="0.25">
      <c r="BA1499"/>
      <c r="BB1499" s="5"/>
      <c r="BE1499" s="48"/>
      <c r="BI1499" s="48"/>
      <c r="BM1499" s="48"/>
      <c r="BQ1499" s="48"/>
    </row>
    <row r="1500" spans="53:69" x14ac:dyDescent="0.25">
      <c r="BA1500"/>
      <c r="BB1500" s="5"/>
      <c r="BE1500" s="48"/>
      <c r="BI1500" s="48"/>
      <c r="BM1500" s="48"/>
      <c r="BQ1500" s="48"/>
    </row>
    <row r="1501" spans="53:69" x14ac:dyDescent="0.25">
      <c r="BA1501"/>
      <c r="BB1501" s="5"/>
      <c r="BE1501" s="48"/>
      <c r="BI1501" s="48"/>
      <c r="BM1501" s="48"/>
      <c r="BQ1501" s="48"/>
    </row>
    <row r="1502" spans="53:69" x14ac:dyDescent="0.25">
      <c r="BA1502"/>
      <c r="BB1502" s="5"/>
      <c r="BE1502" s="48"/>
      <c r="BI1502" s="48"/>
      <c r="BM1502" s="48"/>
      <c r="BQ1502" s="48"/>
    </row>
    <row r="1503" spans="53:69" x14ac:dyDescent="0.25">
      <c r="BA1503"/>
      <c r="BB1503" s="5"/>
      <c r="BE1503" s="48"/>
      <c r="BI1503" s="48"/>
      <c r="BM1503" s="48"/>
      <c r="BQ1503" s="48"/>
    </row>
    <row r="1504" spans="53:69" x14ac:dyDescent="0.25">
      <c r="BA1504"/>
      <c r="BB1504" s="5"/>
      <c r="BE1504" s="48"/>
      <c r="BI1504" s="48"/>
      <c r="BM1504" s="48"/>
      <c r="BQ1504" s="48"/>
    </row>
    <row r="1505" spans="53:69" x14ac:dyDescent="0.25">
      <c r="BA1505"/>
      <c r="BB1505" s="5"/>
      <c r="BE1505" s="48"/>
      <c r="BI1505" s="48"/>
      <c r="BM1505" s="48"/>
      <c r="BQ1505" s="48"/>
    </row>
    <row r="1506" spans="53:69" x14ac:dyDescent="0.25">
      <c r="BA1506"/>
      <c r="BB1506" s="5"/>
      <c r="BE1506" s="48"/>
      <c r="BI1506" s="48"/>
      <c r="BM1506" s="48"/>
      <c r="BQ1506" s="48"/>
    </row>
    <row r="1507" spans="53:69" x14ac:dyDescent="0.25">
      <c r="BA1507"/>
      <c r="BB1507" s="5"/>
      <c r="BE1507" s="48"/>
      <c r="BI1507" s="48"/>
      <c r="BM1507" s="48"/>
      <c r="BQ1507" s="48"/>
    </row>
    <row r="1508" spans="53:69" x14ac:dyDescent="0.25">
      <c r="BA1508"/>
      <c r="BB1508" s="5"/>
      <c r="BE1508" s="48"/>
      <c r="BI1508" s="48"/>
      <c r="BM1508" s="48"/>
      <c r="BQ1508" s="48"/>
    </row>
    <row r="1509" spans="53:69" x14ac:dyDescent="0.25">
      <c r="BA1509"/>
      <c r="BB1509" s="5"/>
      <c r="BE1509" s="48"/>
      <c r="BI1509" s="48"/>
      <c r="BM1509" s="48"/>
      <c r="BQ1509" s="48"/>
    </row>
    <row r="1510" spans="53:69" x14ac:dyDescent="0.25">
      <c r="BA1510"/>
      <c r="BB1510" s="5"/>
      <c r="BE1510" s="48"/>
      <c r="BI1510" s="48"/>
      <c r="BM1510" s="48"/>
      <c r="BQ1510" s="48"/>
    </row>
    <row r="1511" spans="53:69" x14ac:dyDescent="0.25">
      <c r="BA1511"/>
      <c r="BB1511" s="5"/>
      <c r="BE1511" s="48"/>
      <c r="BI1511" s="48"/>
      <c r="BM1511" s="48"/>
      <c r="BQ1511" s="48"/>
    </row>
    <row r="1512" spans="53:69" x14ac:dyDescent="0.25">
      <c r="BA1512"/>
      <c r="BB1512" s="5"/>
      <c r="BE1512" s="48"/>
      <c r="BI1512" s="48"/>
      <c r="BM1512" s="48"/>
      <c r="BQ1512" s="48"/>
    </row>
    <row r="1513" spans="53:69" x14ac:dyDescent="0.25">
      <c r="BA1513"/>
      <c r="BB1513" s="5"/>
      <c r="BE1513" s="48"/>
      <c r="BI1513" s="48"/>
      <c r="BM1513" s="48"/>
      <c r="BQ1513" s="48"/>
    </row>
    <row r="1514" spans="53:69" x14ac:dyDescent="0.25">
      <c r="BA1514"/>
      <c r="BB1514" s="5"/>
      <c r="BE1514" s="48"/>
      <c r="BI1514" s="48"/>
      <c r="BM1514" s="48"/>
      <c r="BQ1514" s="48"/>
    </row>
    <row r="1515" spans="53:69" x14ac:dyDescent="0.25">
      <c r="BA1515"/>
      <c r="BB1515" s="5"/>
      <c r="BE1515" s="48"/>
      <c r="BI1515" s="48"/>
      <c r="BM1515" s="48"/>
      <c r="BQ1515" s="48"/>
    </row>
    <row r="1516" spans="53:69" x14ac:dyDescent="0.25">
      <c r="BA1516"/>
      <c r="BB1516" s="5"/>
      <c r="BE1516" s="48"/>
      <c r="BI1516" s="48"/>
      <c r="BM1516" s="48"/>
      <c r="BQ1516" s="48"/>
    </row>
    <row r="1517" spans="53:69" x14ac:dyDescent="0.25">
      <c r="BA1517"/>
      <c r="BB1517" s="5"/>
      <c r="BE1517" s="48"/>
      <c r="BI1517" s="48"/>
      <c r="BM1517" s="48"/>
      <c r="BQ1517" s="48"/>
    </row>
    <row r="1518" spans="53:69" x14ac:dyDescent="0.25">
      <c r="BA1518"/>
      <c r="BB1518" s="5"/>
      <c r="BE1518" s="48"/>
      <c r="BI1518" s="48"/>
      <c r="BM1518" s="48"/>
      <c r="BQ1518" s="48"/>
    </row>
    <row r="1519" spans="53:69" x14ac:dyDescent="0.25">
      <c r="BA1519"/>
      <c r="BB1519" s="5"/>
      <c r="BE1519" s="48"/>
      <c r="BI1519" s="48"/>
      <c r="BM1519" s="48"/>
      <c r="BQ1519" s="48"/>
    </row>
    <row r="1520" spans="53:69" x14ac:dyDescent="0.25">
      <c r="BA1520"/>
      <c r="BB1520" s="5"/>
      <c r="BE1520" s="48"/>
      <c r="BI1520" s="48"/>
      <c r="BM1520" s="48"/>
      <c r="BQ1520" s="48"/>
    </row>
    <row r="1521" spans="53:69" x14ac:dyDescent="0.25">
      <c r="BA1521"/>
      <c r="BB1521" s="5"/>
      <c r="BE1521" s="48"/>
      <c r="BI1521" s="48"/>
      <c r="BM1521" s="48"/>
      <c r="BQ1521" s="48"/>
    </row>
    <row r="1522" spans="53:69" x14ac:dyDescent="0.25">
      <c r="BA1522"/>
      <c r="BB1522" s="5"/>
      <c r="BE1522" s="48"/>
      <c r="BI1522" s="48"/>
      <c r="BM1522" s="48"/>
      <c r="BQ1522" s="48"/>
    </row>
    <row r="1523" spans="53:69" x14ac:dyDescent="0.25">
      <c r="BA1523"/>
      <c r="BB1523" s="5"/>
      <c r="BE1523" s="48"/>
      <c r="BI1523" s="48"/>
      <c r="BM1523" s="48"/>
      <c r="BQ1523" s="48"/>
    </row>
    <row r="1524" spans="53:69" x14ac:dyDescent="0.25">
      <c r="BA1524"/>
      <c r="BB1524" s="5"/>
      <c r="BE1524" s="48"/>
      <c r="BI1524" s="48"/>
      <c r="BM1524" s="48"/>
      <c r="BQ1524" s="48"/>
    </row>
    <row r="1525" spans="53:69" x14ac:dyDescent="0.25">
      <c r="BA1525"/>
      <c r="BB1525" s="5"/>
      <c r="BE1525" s="48"/>
      <c r="BI1525" s="48"/>
      <c r="BM1525" s="48"/>
      <c r="BQ1525" s="48"/>
    </row>
    <row r="1526" spans="53:69" x14ac:dyDescent="0.25">
      <c r="BA1526"/>
      <c r="BB1526" s="5"/>
      <c r="BE1526" s="48"/>
      <c r="BI1526" s="48"/>
      <c r="BM1526" s="48"/>
      <c r="BQ1526" s="48"/>
    </row>
    <row r="1527" spans="53:69" x14ac:dyDescent="0.25">
      <c r="BA1527"/>
      <c r="BB1527" s="5"/>
      <c r="BE1527" s="48"/>
      <c r="BI1527" s="48"/>
      <c r="BM1527" s="48"/>
      <c r="BQ1527" s="48"/>
    </row>
    <row r="1528" spans="53:69" x14ac:dyDescent="0.25">
      <c r="BA1528"/>
      <c r="BB1528" s="5"/>
      <c r="BE1528" s="48"/>
      <c r="BI1528" s="48"/>
      <c r="BM1528" s="48"/>
      <c r="BQ1528" s="48"/>
    </row>
    <row r="1529" spans="53:69" x14ac:dyDescent="0.25">
      <c r="BA1529"/>
      <c r="BB1529" s="5"/>
      <c r="BE1529" s="48"/>
      <c r="BI1529" s="48"/>
      <c r="BM1529" s="48"/>
      <c r="BQ1529" s="48"/>
    </row>
    <row r="1530" spans="53:69" x14ac:dyDescent="0.25">
      <c r="BA1530"/>
      <c r="BB1530" s="5"/>
      <c r="BE1530" s="48"/>
      <c r="BI1530" s="48"/>
      <c r="BM1530" s="48"/>
      <c r="BQ1530" s="48"/>
    </row>
    <row r="1531" spans="53:69" x14ac:dyDescent="0.25">
      <c r="BA1531"/>
      <c r="BB1531" s="5"/>
      <c r="BE1531" s="48"/>
      <c r="BI1531" s="48"/>
      <c r="BM1531" s="48"/>
      <c r="BQ1531" s="48"/>
    </row>
    <row r="1532" spans="53:69" x14ac:dyDescent="0.25">
      <c r="BA1532"/>
      <c r="BB1532" s="5"/>
      <c r="BE1532" s="48"/>
      <c r="BI1532" s="48"/>
      <c r="BM1532" s="48"/>
      <c r="BQ1532" s="48"/>
    </row>
    <row r="1533" spans="53:69" x14ac:dyDescent="0.25">
      <c r="BA1533"/>
      <c r="BB1533" s="5"/>
      <c r="BE1533" s="48"/>
      <c r="BI1533" s="48"/>
      <c r="BM1533" s="48"/>
      <c r="BQ1533" s="48"/>
    </row>
    <row r="1534" spans="53:69" x14ac:dyDescent="0.25">
      <c r="BA1534"/>
      <c r="BB1534" s="5"/>
      <c r="BE1534" s="48"/>
      <c r="BI1534" s="48"/>
      <c r="BM1534" s="48"/>
      <c r="BQ1534" s="48"/>
    </row>
    <row r="1535" spans="53:69" x14ac:dyDescent="0.25">
      <c r="BA1535"/>
      <c r="BB1535" s="5"/>
      <c r="BE1535" s="48"/>
      <c r="BI1535" s="48"/>
      <c r="BM1535" s="48"/>
      <c r="BQ1535" s="48"/>
    </row>
    <row r="1536" spans="53:69" x14ac:dyDescent="0.25">
      <c r="BA1536"/>
      <c r="BB1536" s="5"/>
      <c r="BE1536" s="48"/>
      <c r="BI1536" s="48"/>
      <c r="BM1536" s="48"/>
      <c r="BQ1536" s="48"/>
    </row>
    <row r="1537" spans="53:69" x14ac:dyDescent="0.25">
      <c r="BA1537"/>
      <c r="BB1537" s="5"/>
      <c r="BE1537" s="48"/>
      <c r="BI1537" s="48"/>
      <c r="BM1537" s="48"/>
      <c r="BQ1537" s="48"/>
    </row>
    <row r="1538" spans="53:69" x14ac:dyDescent="0.25">
      <c r="BA1538"/>
      <c r="BB1538" s="5"/>
      <c r="BE1538" s="48"/>
      <c r="BI1538" s="48"/>
      <c r="BM1538" s="48"/>
      <c r="BQ1538" s="48"/>
    </row>
    <row r="1539" spans="53:69" x14ac:dyDescent="0.25">
      <c r="BA1539"/>
      <c r="BB1539" s="5"/>
      <c r="BE1539" s="48"/>
      <c r="BI1539" s="48"/>
      <c r="BM1539" s="48"/>
      <c r="BQ1539" s="48"/>
    </row>
    <row r="1540" spans="53:69" x14ac:dyDescent="0.25">
      <c r="BA1540"/>
      <c r="BB1540" s="5"/>
      <c r="BE1540" s="48"/>
      <c r="BI1540" s="48"/>
      <c r="BM1540" s="48"/>
      <c r="BQ1540" s="48"/>
    </row>
    <row r="1541" spans="53:69" x14ac:dyDescent="0.25">
      <c r="BA1541"/>
      <c r="BB1541" s="5"/>
      <c r="BE1541" s="48"/>
      <c r="BI1541" s="48"/>
      <c r="BM1541" s="48"/>
      <c r="BQ1541" s="48"/>
    </row>
    <row r="1542" spans="53:69" x14ac:dyDescent="0.25">
      <c r="BA1542"/>
      <c r="BB1542" s="5"/>
      <c r="BE1542" s="48"/>
      <c r="BI1542" s="48"/>
      <c r="BM1542" s="48"/>
      <c r="BQ1542" s="48"/>
    </row>
    <row r="1543" spans="53:69" x14ac:dyDescent="0.25">
      <c r="BA1543"/>
      <c r="BB1543" s="5"/>
      <c r="BE1543" s="48"/>
      <c r="BI1543" s="48"/>
      <c r="BM1543" s="48"/>
      <c r="BQ1543" s="48"/>
    </row>
    <row r="1544" spans="53:69" x14ac:dyDescent="0.25">
      <c r="BA1544"/>
      <c r="BB1544" s="5"/>
      <c r="BE1544" s="48"/>
      <c r="BI1544" s="48"/>
      <c r="BM1544" s="48"/>
      <c r="BQ1544" s="48"/>
    </row>
    <row r="1545" spans="53:69" x14ac:dyDescent="0.25">
      <c r="BA1545"/>
      <c r="BB1545" s="5"/>
      <c r="BE1545" s="48"/>
      <c r="BI1545" s="48"/>
      <c r="BM1545" s="48"/>
      <c r="BQ1545" s="48"/>
    </row>
    <row r="1546" spans="53:69" x14ac:dyDescent="0.25">
      <c r="BA1546"/>
      <c r="BB1546" s="5"/>
      <c r="BE1546" s="48"/>
      <c r="BI1546" s="48"/>
      <c r="BM1546" s="48"/>
      <c r="BQ1546" s="48"/>
    </row>
    <row r="1547" spans="53:69" x14ac:dyDescent="0.25">
      <c r="BA1547"/>
      <c r="BB1547" s="5"/>
      <c r="BE1547" s="48"/>
      <c r="BI1547" s="48"/>
      <c r="BM1547" s="48"/>
      <c r="BQ1547" s="48"/>
    </row>
    <row r="1548" spans="53:69" x14ac:dyDescent="0.25">
      <c r="BA1548"/>
      <c r="BB1548" s="5"/>
      <c r="BE1548" s="48"/>
      <c r="BI1548" s="48"/>
      <c r="BM1548" s="48"/>
      <c r="BQ1548" s="48"/>
    </row>
    <row r="1549" spans="53:69" x14ac:dyDescent="0.25">
      <c r="BA1549"/>
      <c r="BB1549" s="5"/>
      <c r="BE1549" s="48"/>
      <c r="BI1549" s="48"/>
      <c r="BM1549" s="48"/>
      <c r="BQ1549" s="48"/>
    </row>
    <row r="1550" spans="53:69" x14ac:dyDescent="0.25">
      <c r="BA1550"/>
      <c r="BB1550" s="5"/>
      <c r="BE1550" s="48"/>
      <c r="BI1550" s="48"/>
      <c r="BM1550" s="48"/>
      <c r="BQ1550" s="48"/>
    </row>
    <row r="1551" spans="53:69" x14ac:dyDescent="0.25">
      <c r="BA1551"/>
      <c r="BB1551" s="5"/>
      <c r="BE1551" s="48"/>
      <c r="BI1551" s="48"/>
      <c r="BM1551" s="48"/>
      <c r="BQ1551" s="48"/>
    </row>
    <row r="1552" spans="53:69" x14ac:dyDescent="0.25">
      <c r="BA1552"/>
      <c r="BB1552" s="5"/>
      <c r="BE1552" s="48"/>
      <c r="BI1552" s="48"/>
      <c r="BM1552" s="48"/>
      <c r="BQ1552" s="48"/>
    </row>
    <row r="1553" spans="53:69" x14ac:dyDescent="0.25">
      <c r="BA1553"/>
      <c r="BB1553" s="5"/>
      <c r="BE1553" s="48"/>
      <c r="BI1553" s="48"/>
      <c r="BM1553" s="48"/>
      <c r="BQ1553" s="48"/>
    </row>
    <row r="1554" spans="53:69" x14ac:dyDescent="0.25">
      <c r="BA1554"/>
      <c r="BB1554" s="5"/>
      <c r="BE1554" s="48"/>
      <c r="BI1554" s="48"/>
      <c r="BM1554" s="48"/>
      <c r="BQ1554" s="48"/>
    </row>
    <row r="1555" spans="53:69" x14ac:dyDescent="0.25">
      <c r="BA1555"/>
      <c r="BB1555" s="5"/>
      <c r="BE1555" s="48"/>
      <c r="BI1555" s="48"/>
      <c r="BM1555" s="48"/>
      <c r="BQ1555" s="48"/>
    </row>
    <row r="1556" spans="53:69" x14ac:dyDescent="0.25">
      <c r="BA1556"/>
      <c r="BB1556" s="5"/>
      <c r="BE1556" s="48"/>
      <c r="BI1556" s="48"/>
      <c r="BM1556" s="48"/>
      <c r="BQ1556" s="48"/>
    </row>
    <row r="1557" spans="53:69" x14ac:dyDescent="0.25">
      <c r="BA1557"/>
      <c r="BB1557" s="5"/>
      <c r="BE1557" s="48"/>
      <c r="BI1557" s="48"/>
      <c r="BM1557" s="48"/>
      <c r="BQ1557" s="48"/>
    </row>
    <row r="1558" spans="53:69" x14ac:dyDescent="0.25">
      <c r="BA1558"/>
      <c r="BB1558" s="5"/>
      <c r="BE1558" s="48"/>
      <c r="BI1558" s="48"/>
      <c r="BM1558" s="48"/>
      <c r="BQ1558" s="48"/>
    </row>
    <row r="1559" spans="53:69" x14ac:dyDescent="0.25">
      <c r="BA1559"/>
      <c r="BB1559" s="5"/>
      <c r="BE1559" s="48"/>
      <c r="BI1559" s="48"/>
      <c r="BM1559" s="48"/>
      <c r="BQ1559" s="48"/>
    </row>
    <row r="1560" spans="53:69" x14ac:dyDescent="0.25">
      <c r="BA1560"/>
      <c r="BB1560" s="5"/>
      <c r="BE1560" s="48"/>
      <c r="BI1560" s="48"/>
      <c r="BM1560" s="48"/>
      <c r="BQ1560" s="48"/>
    </row>
    <row r="1561" spans="53:69" x14ac:dyDescent="0.25">
      <c r="BA1561"/>
      <c r="BB1561" s="5"/>
      <c r="BE1561" s="48"/>
      <c r="BI1561" s="48"/>
      <c r="BM1561" s="48"/>
      <c r="BQ1561" s="48"/>
    </row>
    <row r="1562" spans="53:69" x14ac:dyDescent="0.25">
      <c r="BA1562"/>
      <c r="BB1562" s="5"/>
      <c r="BE1562" s="48"/>
      <c r="BI1562" s="48"/>
      <c r="BM1562" s="48"/>
      <c r="BQ1562" s="48"/>
    </row>
    <row r="1563" spans="53:69" x14ac:dyDescent="0.25">
      <c r="BA1563"/>
      <c r="BB1563" s="5"/>
      <c r="BE1563" s="48"/>
      <c r="BI1563" s="48"/>
      <c r="BM1563" s="48"/>
      <c r="BQ1563" s="48"/>
    </row>
    <row r="1564" spans="53:69" x14ac:dyDescent="0.25">
      <c r="BA1564"/>
      <c r="BB1564" s="5"/>
      <c r="BE1564" s="48"/>
      <c r="BI1564" s="48"/>
      <c r="BM1564" s="48"/>
      <c r="BQ1564" s="48"/>
    </row>
    <row r="1565" spans="53:69" x14ac:dyDescent="0.25">
      <c r="BA1565"/>
      <c r="BB1565" s="5"/>
      <c r="BE1565" s="48"/>
      <c r="BI1565" s="48"/>
      <c r="BM1565" s="48"/>
      <c r="BQ1565" s="48"/>
    </row>
    <row r="1566" spans="53:69" x14ac:dyDescent="0.25">
      <c r="BA1566"/>
      <c r="BB1566" s="5"/>
      <c r="BE1566" s="48"/>
      <c r="BI1566" s="48"/>
      <c r="BM1566" s="48"/>
      <c r="BQ1566" s="48"/>
    </row>
    <row r="1567" spans="53:69" x14ac:dyDescent="0.25">
      <c r="BA1567"/>
      <c r="BB1567" s="5"/>
      <c r="BE1567" s="48"/>
      <c r="BI1567" s="48"/>
      <c r="BM1567" s="48"/>
      <c r="BQ1567" s="48"/>
    </row>
    <row r="1568" spans="53:69" x14ac:dyDescent="0.25">
      <c r="BA1568"/>
      <c r="BB1568" s="5"/>
      <c r="BE1568" s="48"/>
      <c r="BI1568" s="48"/>
      <c r="BM1568" s="48"/>
      <c r="BQ1568" s="48"/>
    </row>
    <row r="1569" spans="53:69" x14ac:dyDescent="0.25">
      <c r="BA1569"/>
      <c r="BB1569" s="5"/>
      <c r="BE1569" s="48"/>
      <c r="BI1569" s="48"/>
      <c r="BM1569" s="48"/>
      <c r="BQ1569" s="48"/>
    </row>
    <row r="1570" spans="53:69" x14ac:dyDescent="0.25">
      <c r="BA1570"/>
      <c r="BB1570" s="5"/>
      <c r="BE1570" s="48"/>
      <c r="BI1570" s="48"/>
      <c r="BM1570" s="48"/>
      <c r="BQ1570" s="48"/>
    </row>
    <row r="1571" spans="53:69" x14ac:dyDescent="0.25">
      <c r="BA1571"/>
      <c r="BB1571" s="5"/>
      <c r="BE1571" s="48"/>
      <c r="BI1571" s="48"/>
      <c r="BM1571" s="48"/>
      <c r="BQ1571" s="48"/>
    </row>
    <row r="1572" spans="53:69" x14ac:dyDescent="0.25">
      <c r="BA1572"/>
      <c r="BB1572" s="5"/>
      <c r="BE1572" s="48"/>
      <c r="BI1572" s="48"/>
      <c r="BM1572" s="48"/>
      <c r="BQ1572" s="48"/>
    </row>
    <row r="1573" spans="53:69" x14ac:dyDescent="0.25">
      <c r="BA1573"/>
      <c r="BB1573" s="5"/>
      <c r="BE1573" s="48"/>
      <c r="BI1573" s="48"/>
      <c r="BM1573" s="48"/>
      <c r="BQ1573" s="48"/>
    </row>
    <row r="1574" spans="53:69" x14ac:dyDescent="0.25">
      <c r="BA1574"/>
      <c r="BB1574" s="5"/>
      <c r="BE1574" s="48"/>
      <c r="BI1574" s="48"/>
      <c r="BM1574" s="48"/>
      <c r="BQ1574" s="48"/>
    </row>
    <row r="1575" spans="53:69" x14ac:dyDescent="0.25">
      <c r="BA1575"/>
      <c r="BB1575" s="5"/>
      <c r="BE1575" s="48"/>
      <c r="BI1575" s="48"/>
      <c r="BM1575" s="48"/>
      <c r="BQ1575" s="48"/>
    </row>
    <row r="1576" spans="53:69" x14ac:dyDescent="0.25">
      <c r="BA1576"/>
      <c r="BB1576" s="5"/>
      <c r="BE1576" s="48"/>
      <c r="BI1576" s="48"/>
      <c r="BM1576" s="48"/>
      <c r="BQ1576" s="48"/>
    </row>
    <row r="1577" spans="53:69" x14ac:dyDescent="0.25">
      <c r="BA1577"/>
      <c r="BB1577" s="5"/>
      <c r="BE1577" s="48"/>
      <c r="BI1577" s="48"/>
      <c r="BM1577" s="48"/>
      <c r="BQ1577" s="48"/>
    </row>
    <row r="1578" spans="53:69" x14ac:dyDescent="0.25">
      <c r="BA1578"/>
      <c r="BB1578" s="5"/>
      <c r="BE1578" s="48"/>
      <c r="BI1578" s="48"/>
      <c r="BM1578" s="48"/>
      <c r="BQ1578" s="48"/>
    </row>
    <row r="1579" spans="53:69" x14ac:dyDescent="0.25">
      <c r="BA1579"/>
      <c r="BB1579" s="5"/>
      <c r="BE1579" s="48"/>
      <c r="BI1579" s="48"/>
      <c r="BM1579" s="48"/>
      <c r="BQ1579" s="48"/>
    </row>
    <row r="1580" spans="53:69" x14ac:dyDescent="0.25">
      <c r="BA1580"/>
      <c r="BB1580" s="5"/>
      <c r="BE1580" s="48"/>
      <c r="BI1580" s="48"/>
      <c r="BM1580" s="48"/>
      <c r="BQ1580" s="48"/>
    </row>
    <row r="1581" spans="53:69" x14ac:dyDescent="0.25">
      <c r="BA1581"/>
      <c r="BB1581" s="5"/>
      <c r="BE1581" s="48"/>
      <c r="BI1581" s="48"/>
      <c r="BM1581" s="48"/>
      <c r="BQ1581" s="48"/>
    </row>
    <row r="1582" spans="53:69" x14ac:dyDescent="0.25">
      <c r="BA1582"/>
      <c r="BB1582" s="5"/>
      <c r="BE1582" s="48"/>
      <c r="BI1582" s="48"/>
      <c r="BM1582" s="48"/>
      <c r="BQ1582" s="48"/>
    </row>
    <row r="1583" spans="53:69" x14ac:dyDescent="0.25">
      <c r="BA1583"/>
      <c r="BB1583" s="5"/>
      <c r="BE1583" s="48"/>
      <c r="BI1583" s="48"/>
      <c r="BM1583" s="48"/>
      <c r="BQ1583" s="48"/>
    </row>
    <row r="1584" spans="53:69" x14ac:dyDescent="0.25">
      <c r="BA1584"/>
      <c r="BB1584" s="5"/>
      <c r="BE1584" s="48"/>
      <c r="BI1584" s="48"/>
      <c r="BM1584" s="48"/>
      <c r="BQ1584" s="48"/>
    </row>
    <row r="1585" spans="53:69" x14ac:dyDescent="0.25">
      <c r="BA1585"/>
      <c r="BB1585" s="5"/>
      <c r="BE1585" s="48"/>
      <c r="BI1585" s="48"/>
      <c r="BM1585" s="48"/>
      <c r="BQ1585" s="48"/>
    </row>
    <row r="1586" spans="53:69" x14ac:dyDescent="0.25">
      <c r="BA1586"/>
      <c r="BB1586" s="5"/>
      <c r="BE1586" s="48"/>
      <c r="BI1586" s="48"/>
      <c r="BM1586" s="48"/>
      <c r="BQ1586" s="48"/>
    </row>
    <row r="1587" spans="53:69" x14ac:dyDescent="0.25">
      <c r="BA1587"/>
      <c r="BB1587" s="5"/>
      <c r="BE1587" s="48"/>
      <c r="BI1587" s="48"/>
      <c r="BM1587" s="48"/>
      <c r="BQ1587" s="48"/>
    </row>
    <row r="1588" spans="53:69" x14ac:dyDescent="0.25">
      <c r="BA1588"/>
      <c r="BB1588" s="5"/>
      <c r="BE1588" s="48"/>
      <c r="BI1588" s="48"/>
      <c r="BM1588" s="48"/>
      <c r="BQ1588" s="48"/>
    </row>
    <row r="1589" spans="53:69" x14ac:dyDescent="0.25">
      <c r="BA1589"/>
      <c r="BB1589" s="5"/>
      <c r="BE1589" s="48"/>
      <c r="BI1589" s="48"/>
      <c r="BM1589" s="48"/>
      <c r="BQ1589" s="48"/>
    </row>
    <row r="1590" spans="53:69" x14ac:dyDescent="0.25">
      <c r="BA1590"/>
      <c r="BB1590" s="5"/>
      <c r="BE1590" s="48"/>
      <c r="BI1590" s="48"/>
      <c r="BM1590" s="48"/>
      <c r="BQ1590" s="48"/>
    </row>
    <row r="1591" spans="53:69" x14ac:dyDescent="0.25">
      <c r="BA1591"/>
      <c r="BB1591" s="5"/>
      <c r="BE1591" s="48"/>
      <c r="BI1591" s="48"/>
      <c r="BM1591" s="48"/>
      <c r="BQ1591" s="48"/>
    </row>
    <row r="1592" spans="53:69" x14ac:dyDescent="0.25">
      <c r="BA1592"/>
      <c r="BB1592" s="5"/>
      <c r="BE1592" s="48"/>
      <c r="BI1592" s="48"/>
      <c r="BM1592" s="48"/>
      <c r="BQ1592" s="48"/>
    </row>
    <row r="1593" spans="53:69" x14ac:dyDescent="0.25">
      <c r="BA1593"/>
      <c r="BB1593" s="5"/>
      <c r="BE1593" s="48"/>
      <c r="BI1593" s="48"/>
      <c r="BM1593" s="48"/>
      <c r="BQ1593" s="48"/>
    </row>
    <row r="1594" spans="53:69" x14ac:dyDescent="0.25">
      <c r="BA1594"/>
      <c r="BB1594" s="5"/>
      <c r="BE1594" s="48"/>
      <c r="BI1594" s="48"/>
      <c r="BM1594" s="48"/>
      <c r="BQ1594" s="48"/>
    </row>
    <row r="1595" spans="53:69" x14ac:dyDescent="0.25">
      <c r="BA1595"/>
      <c r="BB1595" s="5"/>
      <c r="BE1595" s="48"/>
      <c r="BI1595" s="48"/>
      <c r="BM1595" s="48"/>
      <c r="BQ1595" s="48"/>
    </row>
    <row r="1596" spans="53:69" x14ac:dyDescent="0.25">
      <c r="BA1596"/>
      <c r="BB1596" s="5"/>
      <c r="BE1596" s="48"/>
      <c r="BI1596" s="48"/>
      <c r="BM1596" s="48"/>
      <c r="BQ1596" s="48"/>
    </row>
    <row r="1597" spans="53:69" x14ac:dyDescent="0.25">
      <c r="BA1597"/>
      <c r="BB1597" s="5"/>
      <c r="BE1597" s="48"/>
      <c r="BI1597" s="48"/>
      <c r="BM1597" s="48"/>
      <c r="BQ1597" s="48"/>
    </row>
    <row r="1598" spans="53:69" x14ac:dyDescent="0.25">
      <c r="BA1598"/>
      <c r="BB1598" s="5"/>
      <c r="BE1598" s="48"/>
      <c r="BI1598" s="48"/>
      <c r="BM1598" s="48"/>
      <c r="BQ1598" s="48"/>
    </row>
    <row r="1599" spans="53:69" x14ac:dyDescent="0.25">
      <c r="BA1599"/>
      <c r="BB1599" s="5"/>
      <c r="BE1599" s="48"/>
      <c r="BI1599" s="48"/>
      <c r="BM1599" s="48"/>
      <c r="BQ1599" s="48"/>
    </row>
    <row r="1600" spans="53:69" x14ac:dyDescent="0.25">
      <c r="BA1600"/>
      <c r="BB1600" s="5"/>
      <c r="BE1600" s="48"/>
      <c r="BI1600" s="48"/>
      <c r="BM1600" s="48"/>
      <c r="BQ1600" s="48"/>
    </row>
    <row r="1601" spans="53:69" x14ac:dyDescent="0.25">
      <c r="BA1601"/>
      <c r="BB1601" s="5"/>
      <c r="BE1601" s="48"/>
      <c r="BI1601" s="48"/>
      <c r="BM1601" s="48"/>
      <c r="BQ1601" s="48"/>
    </row>
    <row r="1602" spans="53:69" x14ac:dyDescent="0.25">
      <c r="BA1602"/>
      <c r="BB1602" s="5"/>
      <c r="BE1602" s="48"/>
      <c r="BI1602" s="48"/>
      <c r="BM1602" s="48"/>
      <c r="BQ1602" s="48"/>
    </row>
    <row r="1603" spans="53:69" x14ac:dyDescent="0.25">
      <c r="BA1603"/>
      <c r="BB1603" s="5"/>
      <c r="BE1603" s="48"/>
      <c r="BI1603" s="48"/>
      <c r="BM1603" s="48"/>
      <c r="BQ1603" s="48"/>
    </row>
    <row r="1604" spans="53:69" x14ac:dyDescent="0.25">
      <c r="BA1604"/>
      <c r="BB1604" s="5"/>
      <c r="BE1604" s="48"/>
      <c r="BI1604" s="48"/>
      <c r="BM1604" s="48"/>
      <c r="BQ1604" s="48"/>
    </row>
    <row r="1605" spans="53:69" x14ac:dyDescent="0.25">
      <c r="BA1605"/>
      <c r="BB1605" s="5"/>
      <c r="BE1605" s="48"/>
      <c r="BI1605" s="48"/>
      <c r="BM1605" s="48"/>
      <c r="BQ1605" s="48"/>
    </row>
    <row r="1606" spans="53:69" x14ac:dyDescent="0.25">
      <c r="BA1606"/>
      <c r="BB1606" s="5"/>
      <c r="BE1606" s="48"/>
      <c r="BI1606" s="48"/>
      <c r="BM1606" s="48"/>
      <c r="BQ1606" s="48"/>
    </row>
    <row r="1607" spans="53:69" x14ac:dyDescent="0.25">
      <c r="BA1607"/>
      <c r="BB1607" s="5"/>
      <c r="BE1607" s="48"/>
      <c r="BI1607" s="48"/>
      <c r="BM1607" s="48"/>
      <c r="BQ1607" s="48"/>
    </row>
    <row r="1608" spans="53:69" x14ac:dyDescent="0.25">
      <c r="BA1608"/>
      <c r="BB1608" s="5"/>
      <c r="BE1608" s="48"/>
      <c r="BI1608" s="48"/>
      <c r="BM1608" s="48"/>
      <c r="BQ1608" s="48"/>
    </row>
    <row r="1609" spans="53:69" x14ac:dyDescent="0.25">
      <c r="BA1609"/>
      <c r="BB1609" s="5"/>
      <c r="BE1609" s="48"/>
      <c r="BI1609" s="48"/>
      <c r="BM1609" s="48"/>
      <c r="BQ1609" s="48"/>
    </row>
    <row r="1610" spans="53:69" x14ac:dyDescent="0.25">
      <c r="BA1610"/>
      <c r="BB1610" s="5"/>
      <c r="BE1610" s="48"/>
      <c r="BI1610" s="48"/>
      <c r="BM1610" s="48"/>
      <c r="BQ1610" s="48"/>
    </row>
    <row r="1611" spans="53:69" x14ac:dyDescent="0.25">
      <c r="BA1611"/>
      <c r="BB1611" s="5"/>
      <c r="BE1611" s="48"/>
      <c r="BI1611" s="48"/>
      <c r="BM1611" s="48"/>
      <c r="BQ1611" s="48"/>
    </row>
    <row r="1612" spans="53:69" x14ac:dyDescent="0.25">
      <c r="BA1612"/>
      <c r="BB1612" s="5"/>
      <c r="BE1612" s="48"/>
      <c r="BI1612" s="48"/>
      <c r="BM1612" s="48"/>
      <c r="BQ1612" s="48"/>
    </row>
    <row r="1613" spans="53:69" x14ac:dyDescent="0.25">
      <c r="BA1613"/>
      <c r="BB1613" s="5"/>
      <c r="BE1613" s="48"/>
      <c r="BI1613" s="48"/>
      <c r="BM1613" s="48"/>
      <c r="BQ1613" s="48"/>
    </row>
    <row r="1614" spans="53:69" x14ac:dyDescent="0.25">
      <c r="BA1614"/>
      <c r="BB1614" s="5"/>
      <c r="BE1614" s="48"/>
      <c r="BI1614" s="48"/>
      <c r="BM1614" s="48"/>
      <c r="BQ1614" s="48"/>
    </row>
    <row r="1615" spans="53:69" x14ac:dyDescent="0.25">
      <c r="BA1615"/>
      <c r="BB1615" s="5"/>
      <c r="BE1615" s="48"/>
      <c r="BI1615" s="48"/>
      <c r="BM1615" s="48"/>
      <c r="BQ1615" s="48"/>
    </row>
    <row r="1616" spans="53:69" x14ac:dyDescent="0.25">
      <c r="BA1616"/>
      <c r="BB1616" s="5"/>
      <c r="BE1616" s="48"/>
      <c r="BI1616" s="48"/>
      <c r="BM1616" s="48"/>
      <c r="BQ1616" s="48"/>
    </row>
    <row r="1617" spans="53:69" x14ac:dyDescent="0.25">
      <c r="BA1617"/>
      <c r="BB1617" s="5"/>
      <c r="BE1617" s="48"/>
      <c r="BI1617" s="48"/>
      <c r="BM1617" s="48"/>
      <c r="BQ1617" s="48"/>
    </row>
    <row r="1618" spans="53:69" x14ac:dyDescent="0.25">
      <c r="BA1618"/>
      <c r="BB1618" s="5"/>
      <c r="BE1618" s="48"/>
      <c r="BI1618" s="48"/>
      <c r="BM1618" s="48"/>
      <c r="BQ1618" s="48"/>
    </row>
    <row r="1619" spans="53:69" x14ac:dyDescent="0.25">
      <c r="BA1619"/>
      <c r="BB1619" s="5"/>
      <c r="BE1619" s="48"/>
      <c r="BI1619" s="48"/>
      <c r="BM1619" s="48"/>
      <c r="BQ1619" s="48"/>
    </row>
    <row r="1620" spans="53:69" x14ac:dyDescent="0.25">
      <c r="BA1620"/>
      <c r="BB1620" s="5"/>
      <c r="BE1620" s="48"/>
      <c r="BI1620" s="48"/>
      <c r="BM1620" s="48"/>
      <c r="BQ1620" s="48"/>
    </row>
    <row r="1621" spans="53:69" x14ac:dyDescent="0.25">
      <c r="BA1621"/>
      <c r="BB1621" s="5"/>
      <c r="BE1621" s="48"/>
      <c r="BI1621" s="48"/>
      <c r="BM1621" s="48"/>
      <c r="BQ1621" s="48"/>
    </row>
    <row r="1622" spans="53:69" x14ac:dyDescent="0.25">
      <c r="BA1622"/>
      <c r="BB1622" s="5"/>
      <c r="BE1622" s="48"/>
      <c r="BI1622" s="48"/>
      <c r="BM1622" s="48"/>
      <c r="BQ1622" s="48"/>
    </row>
    <row r="1623" spans="53:69" x14ac:dyDescent="0.25">
      <c r="BA1623"/>
      <c r="BB1623" s="5"/>
      <c r="BE1623" s="48"/>
      <c r="BI1623" s="48"/>
      <c r="BM1623" s="48"/>
      <c r="BQ1623" s="48"/>
    </row>
    <row r="1624" spans="53:69" x14ac:dyDescent="0.25">
      <c r="BA1624"/>
      <c r="BB1624" s="5"/>
      <c r="BE1624" s="48"/>
      <c r="BI1624" s="48"/>
      <c r="BM1624" s="48"/>
      <c r="BQ1624" s="48"/>
    </row>
    <row r="1625" spans="53:69" x14ac:dyDescent="0.25">
      <c r="BA1625"/>
      <c r="BB1625" s="5"/>
      <c r="BE1625" s="48"/>
      <c r="BI1625" s="48"/>
      <c r="BM1625" s="48"/>
      <c r="BQ1625" s="48"/>
    </row>
    <row r="1626" spans="53:69" x14ac:dyDescent="0.25">
      <c r="BA1626"/>
      <c r="BB1626" s="5"/>
      <c r="BE1626" s="48"/>
      <c r="BI1626" s="48"/>
      <c r="BM1626" s="48"/>
      <c r="BQ1626" s="48"/>
    </row>
    <row r="1627" spans="53:69" x14ac:dyDescent="0.25">
      <c r="BA1627"/>
      <c r="BB1627" s="5"/>
      <c r="BE1627" s="48"/>
      <c r="BI1627" s="48"/>
      <c r="BM1627" s="48"/>
      <c r="BQ1627" s="48"/>
    </row>
    <row r="1628" spans="53:69" x14ac:dyDescent="0.25">
      <c r="BA1628"/>
      <c r="BB1628" s="5"/>
      <c r="BE1628" s="48"/>
      <c r="BI1628" s="48"/>
      <c r="BM1628" s="48"/>
      <c r="BQ1628" s="48"/>
    </row>
    <row r="1629" spans="53:69" x14ac:dyDescent="0.25">
      <c r="BA1629"/>
      <c r="BB1629" s="5"/>
      <c r="BE1629" s="48"/>
      <c r="BI1629" s="48"/>
      <c r="BM1629" s="48"/>
      <c r="BQ1629" s="48"/>
    </row>
    <row r="1630" spans="53:69" x14ac:dyDescent="0.25">
      <c r="BA1630"/>
      <c r="BB1630" s="5"/>
      <c r="BE1630" s="48"/>
      <c r="BI1630" s="48"/>
      <c r="BM1630" s="48"/>
      <c r="BQ1630" s="48"/>
    </row>
    <row r="1631" spans="53:69" x14ac:dyDescent="0.25">
      <c r="BA1631"/>
      <c r="BB1631" s="5"/>
      <c r="BE1631" s="48"/>
      <c r="BI1631" s="48"/>
      <c r="BM1631" s="48"/>
      <c r="BQ1631" s="48"/>
    </row>
    <row r="1632" spans="53:69" x14ac:dyDescent="0.25">
      <c r="BA1632"/>
      <c r="BB1632" s="5"/>
      <c r="BE1632" s="48"/>
      <c r="BI1632" s="48"/>
      <c r="BM1632" s="48"/>
      <c r="BQ1632" s="48"/>
    </row>
    <row r="1633" spans="53:69" x14ac:dyDescent="0.25">
      <c r="BA1633"/>
      <c r="BB1633" s="5"/>
      <c r="BE1633" s="48"/>
      <c r="BI1633" s="48"/>
      <c r="BM1633" s="48"/>
      <c r="BQ1633" s="48"/>
    </row>
    <row r="1634" spans="53:69" x14ac:dyDescent="0.25">
      <c r="BA1634"/>
      <c r="BB1634" s="5"/>
      <c r="BE1634" s="48"/>
      <c r="BI1634" s="48"/>
      <c r="BM1634" s="48"/>
      <c r="BQ1634" s="48"/>
    </row>
    <row r="1635" spans="53:69" x14ac:dyDescent="0.25">
      <c r="BA1635"/>
      <c r="BB1635" s="5"/>
      <c r="BE1635" s="48"/>
      <c r="BI1635" s="48"/>
      <c r="BM1635" s="48"/>
      <c r="BQ1635" s="48"/>
    </row>
    <row r="1636" spans="53:69" x14ac:dyDescent="0.25">
      <c r="BA1636"/>
      <c r="BB1636" s="5"/>
      <c r="BE1636" s="48"/>
      <c r="BI1636" s="48"/>
      <c r="BM1636" s="48"/>
      <c r="BQ1636" s="48"/>
    </row>
    <row r="1637" spans="53:69" x14ac:dyDescent="0.25">
      <c r="BA1637"/>
      <c r="BB1637" s="5"/>
      <c r="BE1637" s="48"/>
      <c r="BI1637" s="48"/>
      <c r="BM1637" s="48"/>
      <c r="BQ1637" s="48"/>
    </row>
    <row r="1638" spans="53:69" x14ac:dyDescent="0.25">
      <c r="BA1638"/>
      <c r="BB1638" s="5"/>
      <c r="BE1638" s="48"/>
      <c r="BI1638" s="48"/>
      <c r="BM1638" s="48"/>
      <c r="BQ1638" s="48"/>
    </row>
    <row r="1639" spans="53:69" x14ac:dyDescent="0.25">
      <c r="BA1639"/>
      <c r="BB1639" s="5"/>
      <c r="BE1639" s="48"/>
      <c r="BI1639" s="48"/>
      <c r="BM1639" s="48"/>
      <c r="BQ1639" s="48"/>
    </row>
    <row r="1640" spans="53:69" x14ac:dyDescent="0.25">
      <c r="BA1640"/>
      <c r="BB1640" s="5"/>
      <c r="BE1640" s="48"/>
      <c r="BI1640" s="48"/>
      <c r="BM1640" s="48"/>
      <c r="BQ1640" s="48"/>
    </row>
    <row r="1641" spans="53:69" x14ac:dyDescent="0.25">
      <c r="BA1641"/>
      <c r="BB1641" s="5"/>
      <c r="BE1641" s="48"/>
      <c r="BI1641" s="48"/>
      <c r="BM1641" s="48"/>
      <c r="BQ1641" s="48"/>
    </row>
    <row r="1642" spans="53:69" x14ac:dyDescent="0.25">
      <c r="BA1642"/>
      <c r="BB1642" s="5"/>
      <c r="BE1642" s="48"/>
      <c r="BI1642" s="48"/>
      <c r="BM1642" s="48"/>
      <c r="BQ1642" s="48"/>
    </row>
    <row r="1643" spans="53:69" x14ac:dyDescent="0.25">
      <c r="BA1643"/>
      <c r="BB1643" s="5"/>
      <c r="BE1643" s="48"/>
      <c r="BI1643" s="48"/>
      <c r="BM1643" s="48"/>
      <c r="BQ1643" s="48"/>
    </row>
    <row r="1644" spans="53:69" x14ac:dyDescent="0.25">
      <c r="BA1644"/>
      <c r="BB1644" s="5"/>
      <c r="BE1644" s="48"/>
      <c r="BI1644" s="48"/>
      <c r="BM1644" s="48"/>
      <c r="BQ1644" s="48"/>
    </row>
    <row r="1645" spans="53:69" x14ac:dyDescent="0.25">
      <c r="BA1645"/>
      <c r="BB1645" s="5"/>
      <c r="BE1645" s="48"/>
      <c r="BI1645" s="48"/>
      <c r="BM1645" s="48"/>
      <c r="BQ1645" s="48"/>
    </row>
    <row r="1646" spans="53:69" x14ac:dyDescent="0.25">
      <c r="BA1646"/>
      <c r="BB1646" s="5"/>
      <c r="BE1646" s="48"/>
      <c r="BI1646" s="48"/>
      <c r="BM1646" s="48"/>
      <c r="BQ1646" s="48"/>
    </row>
    <row r="1647" spans="53:69" x14ac:dyDescent="0.25">
      <c r="BA1647"/>
      <c r="BB1647" s="5"/>
      <c r="BE1647" s="48"/>
      <c r="BI1647" s="48"/>
      <c r="BM1647" s="48"/>
      <c r="BQ1647" s="48"/>
    </row>
    <row r="1648" spans="53:69" x14ac:dyDescent="0.25">
      <c r="BA1648"/>
      <c r="BB1648" s="5"/>
      <c r="BE1648" s="48"/>
      <c r="BI1648" s="48"/>
      <c r="BM1648" s="48"/>
      <c r="BQ1648" s="48"/>
    </row>
    <row r="1649" spans="53:69" x14ac:dyDescent="0.25">
      <c r="BA1649"/>
      <c r="BB1649" s="5"/>
      <c r="BE1649" s="48"/>
      <c r="BI1649" s="48"/>
      <c r="BM1649" s="48"/>
      <c r="BQ1649" s="48"/>
    </row>
    <row r="1650" spans="53:69" x14ac:dyDescent="0.25">
      <c r="BA1650"/>
      <c r="BB1650" s="5"/>
      <c r="BE1650" s="48"/>
      <c r="BI1650" s="48"/>
      <c r="BM1650" s="48"/>
      <c r="BQ1650" s="48"/>
    </row>
    <row r="1651" spans="53:69" x14ac:dyDescent="0.25">
      <c r="BA1651"/>
      <c r="BB1651" s="5"/>
      <c r="BE1651" s="48"/>
      <c r="BI1651" s="48"/>
      <c r="BM1651" s="48"/>
      <c r="BQ1651" s="48"/>
    </row>
    <row r="1652" spans="53:69" x14ac:dyDescent="0.25">
      <c r="BA1652"/>
      <c r="BB1652" s="5"/>
      <c r="BE1652" s="48"/>
      <c r="BI1652" s="48"/>
      <c r="BM1652" s="48"/>
      <c r="BQ1652" s="48"/>
    </row>
    <row r="1653" spans="53:69" x14ac:dyDescent="0.25">
      <c r="BA1653"/>
      <c r="BB1653" s="5"/>
      <c r="BE1653" s="48"/>
      <c r="BI1653" s="48"/>
      <c r="BM1653" s="48"/>
      <c r="BQ1653" s="48"/>
    </row>
    <row r="1654" spans="53:69" x14ac:dyDescent="0.25">
      <c r="BA1654"/>
      <c r="BB1654" s="5"/>
      <c r="BE1654" s="48"/>
      <c r="BI1654" s="48"/>
      <c r="BM1654" s="48"/>
      <c r="BQ1654" s="48"/>
    </row>
    <row r="1655" spans="53:69" x14ac:dyDescent="0.25">
      <c r="BA1655"/>
      <c r="BB1655" s="5"/>
      <c r="BE1655" s="48"/>
      <c r="BI1655" s="48"/>
      <c r="BM1655" s="48"/>
      <c r="BQ1655" s="48"/>
    </row>
    <row r="1656" spans="53:69" x14ac:dyDescent="0.25">
      <c r="BA1656"/>
      <c r="BB1656" s="5"/>
      <c r="BE1656" s="48"/>
      <c r="BI1656" s="48"/>
      <c r="BM1656" s="48"/>
      <c r="BQ1656" s="48"/>
    </row>
    <row r="1657" spans="53:69" x14ac:dyDescent="0.25">
      <c r="BA1657"/>
      <c r="BB1657" s="5"/>
      <c r="BE1657" s="48"/>
      <c r="BI1657" s="48"/>
      <c r="BM1657" s="48"/>
      <c r="BQ1657" s="48"/>
    </row>
    <row r="1658" spans="53:69" x14ac:dyDescent="0.25">
      <c r="BA1658"/>
      <c r="BB1658" s="5"/>
      <c r="BE1658" s="48"/>
      <c r="BI1658" s="48"/>
      <c r="BM1658" s="48"/>
      <c r="BQ1658" s="48"/>
    </row>
    <row r="1659" spans="53:69" x14ac:dyDescent="0.25">
      <c r="BA1659"/>
      <c r="BB1659" s="5"/>
      <c r="BE1659" s="48"/>
      <c r="BI1659" s="48"/>
      <c r="BM1659" s="48"/>
      <c r="BQ1659" s="48"/>
    </row>
    <row r="1660" spans="53:69" x14ac:dyDescent="0.25">
      <c r="BA1660"/>
      <c r="BB1660" s="5"/>
      <c r="BE1660" s="48"/>
      <c r="BI1660" s="48"/>
      <c r="BM1660" s="48"/>
      <c r="BQ1660" s="48"/>
    </row>
    <row r="1661" spans="53:69" x14ac:dyDescent="0.25">
      <c r="BA1661"/>
      <c r="BB1661" s="5"/>
      <c r="BE1661" s="48"/>
      <c r="BI1661" s="48"/>
      <c r="BM1661" s="48"/>
      <c r="BQ1661" s="48"/>
    </row>
    <row r="1662" spans="53:69" x14ac:dyDescent="0.25">
      <c r="BA1662"/>
      <c r="BB1662" s="5"/>
      <c r="BE1662" s="48"/>
      <c r="BI1662" s="48"/>
      <c r="BM1662" s="48"/>
      <c r="BQ1662" s="48"/>
    </row>
    <row r="1663" spans="53:69" x14ac:dyDescent="0.25">
      <c r="BA1663"/>
      <c r="BB1663" s="5"/>
      <c r="BE1663" s="48"/>
      <c r="BI1663" s="48"/>
      <c r="BM1663" s="48"/>
      <c r="BQ1663" s="48"/>
    </row>
    <row r="1664" spans="53:69" x14ac:dyDescent="0.25">
      <c r="BA1664"/>
      <c r="BB1664" s="5"/>
      <c r="BE1664" s="48"/>
      <c r="BI1664" s="48"/>
      <c r="BM1664" s="48"/>
      <c r="BQ1664" s="48"/>
    </row>
    <row r="1665" spans="53:69" x14ac:dyDescent="0.25">
      <c r="BA1665"/>
      <c r="BB1665" s="5"/>
      <c r="BE1665" s="48"/>
      <c r="BI1665" s="48"/>
      <c r="BM1665" s="48"/>
      <c r="BQ1665" s="48"/>
    </row>
    <row r="1666" spans="53:69" x14ac:dyDescent="0.25">
      <c r="BA1666"/>
      <c r="BB1666" s="5"/>
      <c r="BE1666" s="48"/>
      <c r="BI1666" s="48"/>
      <c r="BM1666" s="48"/>
      <c r="BQ1666" s="48"/>
    </row>
    <row r="1667" spans="53:69" x14ac:dyDescent="0.25">
      <c r="BA1667"/>
      <c r="BB1667" s="5"/>
      <c r="BE1667" s="48"/>
      <c r="BI1667" s="48"/>
      <c r="BM1667" s="48"/>
      <c r="BQ1667" s="48"/>
    </row>
    <row r="1668" spans="53:69" x14ac:dyDescent="0.25">
      <c r="BA1668"/>
      <c r="BB1668" s="5"/>
      <c r="BE1668" s="48"/>
      <c r="BI1668" s="48"/>
      <c r="BM1668" s="48"/>
      <c r="BQ1668" s="48"/>
    </row>
    <row r="1669" spans="53:69" x14ac:dyDescent="0.25">
      <c r="BA1669"/>
      <c r="BB1669" s="5"/>
      <c r="BE1669" s="48"/>
      <c r="BI1669" s="48"/>
      <c r="BM1669" s="48"/>
      <c r="BQ1669" s="48"/>
    </row>
    <row r="1670" spans="53:69" x14ac:dyDescent="0.25">
      <c r="BA1670"/>
      <c r="BB1670" s="5"/>
      <c r="BE1670" s="48"/>
      <c r="BI1670" s="48"/>
      <c r="BM1670" s="48"/>
      <c r="BQ1670" s="48"/>
    </row>
    <row r="1671" spans="53:69" x14ac:dyDescent="0.25">
      <c r="BA1671"/>
      <c r="BB1671" s="5"/>
      <c r="BE1671" s="48"/>
      <c r="BI1671" s="48"/>
      <c r="BM1671" s="48"/>
      <c r="BQ1671" s="48"/>
    </row>
    <row r="1672" spans="53:69" x14ac:dyDescent="0.25">
      <c r="BA1672"/>
      <c r="BB1672" s="5"/>
      <c r="BE1672" s="48"/>
      <c r="BI1672" s="48"/>
      <c r="BM1672" s="48"/>
      <c r="BQ1672" s="48"/>
    </row>
    <row r="1673" spans="53:69" x14ac:dyDescent="0.25">
      <c r="BA1673"/>
      <c r="BB1673" s="5"/>
      <c r="BE1673" s="48"/>
      <c r="BI1673" s="48"/>
      <c r="BM1673" s="48"/>
      <c r="BQ1673" s="48"/>
    </row>
    <row r="1674" spans="53:69" x14ac:dyDescent="0.25">
      <c r="BA1674"/>
      <c r="BB1674" s="5"/>
      <c r="BE1674" s="48"/>
      <c r="BI1674" s="48"/>
      <c r="BM1674" s="48"/>
      <c r="BQ1674" s="48"/>
    </row>
    <row r="1675" spans="53:69" x14ac:dyDescent="0.25">
      <c r="BA1675"/>
      <c r="BB1675" s="5"/>
      <c r="BE1675" s="48"/>
      <c r="BI1675" s="48"/>
      <c r="BM1675" s="48"/>
      <c r="BQ1675" s="48"/>
    </row>
    <row r="1676" spans="53:69" x14ac:dyDescent="0.25">
      <c r="BA1676"/>
      <c r="BB1676" s="5"/>
      <c r="BE1676" s="48"/>
      <c r="BI1676" s="48"/>
      <c r="BM1676" s="48"/>
      <c r="BQ1676" s="48"/>
    </row>
    <row r="1677" spans="53:69" x14ac:dyDescent="0.25">
      <c r="BA1677"/>
      <c r="BB1677" s="5"/>
      <c r="BE1677" s="48"/>
      <c r="BI1677" s="48"/>
      <c r="BM1677" s="48"/>
      <c r="BQ1677" s="48"/>
    </row>
    <row r="1678" spans="53:69" x14ac:dyDescent="0.25">
      <c r="BA1678"/>
      <c r="BB1678" s="5"/>
      <c r="BE1678" s="48"/>
      <c r="BI1678" s="48"/>
      <c r="BM1678" s="48"/>
      <c r="BQ1678" s="48"/>
    </row>
    <row r="1679" spans="53:69" x14ac:dyDescent="0.25">
      <c r="BA1679"/>
      <c r="BB1679" s="5"/>
      <c r="BE1679" s="48"/>
      <c r="BI1679" s="48"/>
      <c r="BM1679" s="48"/>
      <c r="BQ1679" s="48"/>
    </row>
    <row r="1680" spans="53:69" x14ac:dyDescent="0.25">
      <c r="BA1680"/>
      <c r="BB1680" s="5"/>
      <c r="BE1680" s="48"/>
      <c r="BI1680" s="48"/>
      <c r="BM1680" s="48"/>
      <c r="BQ1680" s="48"/>
    </row>
    <row r="1681" spans="53:69" x14ac:dyDescent="0.25">
      <c r="BA1681"/>
      <c r="BB1681" s="5"/>
      <c r="BE1681" s="48"/>
      <c r="BI1681" s="48"/>
      <c r="BM1681" s="48"/>
      <c r="BQ1681" s="48"/>
    </row>
    <row r="1682" spans="53:69" x14ac:dyDescent="0.25">
      <c r="BA1682"/>
      <c r="BB1682" s="5"/>
      <c r="BE1682" s="48"/>
      <c r="BI1682" s="48"/>
      <c r="BM1682" s="48"/>
      <c r="BQ1682" s="48"/>
    </row>
    <row r="1683" spans="53:69" x14ac:dyDescent="0.25">
      <c r="BA1683"/>
      <c r="BB1683" s="5"/>
      <c r="BE1683" s="48"/>
      <c r="BI1683" s="48"/>
      <c r="BM1683" s="48"/>
      <c r="BQ1683" s="48"/>
    </row>
    <row r="1684" spans="53:69" x14ac:dyDescent="0.25">
      <c r="BA1684"/>
      <c r="BB1684" s="5"/>
      <c r="BE1684" s="48"/>
      <c r="BI1684" s="48"/>
      <c r="BM1684" s="48"/>
      <c r="BQ1684" s="48"/>
    </row>
    <row r="1685" spans="53:69" x14ac:dyDescent="0.25">
      <c r="BA1685"/>
      <c r="BB1685" s="5"/>
      <c r="BE1685" s="48"/>
      <c r="BI1685" s="48"/>
      <c r="BM1685" s="48"/>
      <c r="BQ1685" s="48"/>
    </row>
    <row r="1686" spans="53:69" x14ac:dyDescent="0.25">
      <c r="BA1686"/>
      <c r="BB1686" s="5"/>
      <c r="BE1686" s="48"/>
      <c r="BI1686" s="48"/>
      <c r="BM1686" s="48"/>
      <c r="BQ1686" s="48"/>
    </row>
    <row r="1687" spans="53:69" x14ac:dyDescent="0.25">
      <c r="BA1687"/>
      <c r="BB1687" s="5"/>
      <c r="BE1687" s="48"/>
      <c r="BI1687" s="48"/>
      <c r="BM1687" s="48"/>
      <c r="BQ1687" s="48"/>
    </row>
    <row r="1688" spans="53:69" x14ac:dyDescent="0.25">
      <c r="BA1688"/>
      <c r="BB1688" s="5"/>
      <c r="BE1688" s="48"/>
      <c r="BI1688" s="48"/>
      <c r="BM1688" s="48"/>
      <c r="BQ1688" s="48"/>
    </row>
    <row r="1689" spans="53:69" x14ac:dyDescent="0.25">
      <c r="BA1689"/>
      <c r="BB1689" s="5"/>
      <c r="BE1689" s="48"/>
      <c r="BI1689" s="48"/>
      <c r="BM1689" s="48"/>
      <c r="BQ1689" s="48"/>
    </row>
    <row r="1690" spans="53:69" x14ac:dyDescent="0.25">
      <c r="BA1690"/>
      <c r="BB1690" s="5"/>
      <c r="BE1690" s="48"/>
      <c r="BI1690" s="48"/>
      <c r="BM1690" s="48"/>
      <c r="BQ1690" s="48"/>
    </row>
    <row r="1691" spans="53:69" x14ac:dyDescent="0.25">
      <c r="BA1691"/>
      <c r="BB1691" s="5"/>
      <c r="BE1691" s="48"/>
      <c r="BI1691" s="48"/>
      <c r="BM1691" s="48"/>
      <c r="BQ1691" s="48"/>
    </row>
    <row r="1692" spans="53:69" x14ac:dyDescent="0.25">
      <c r="BA1692"/>
      <c r="BB1692" s="5"/>
      <c r="BE1692" s="48"/>
      <c r="BI1692" s="48"/>
      <c r="BM1692" s="48"/>
      <c r="BQ1692" s="48"/>
    </row>
    <row r="1693" spans="53:69" x14ac:dyDescent="0.25">
      <c r="BA1693"/>
      <c r="BB1693" s="5"/>
      <c r="BE1693" s="48"/>
      <c r="BI1693" s="48"/>
      <c r="BM1693" s="48"/>
      <c r="BQ1693" s="48"/>
    </row>
    <row r="1694" spans="53:69" x14ac:dyDescent="0.25">
      <c r="BA1694"/>
      <c r="BB1694" s="5"/>
      <c r="BE1694" s="48"/>
      <c r="BI1694" s="48"/>
      <c r="BM1694" s="48"/>
      <c r="BQ1694" s="48"/>
    </row>
    <row r="1695" spans="53:69" x14ac:dyDescent="0.25">
      <c r="BA1695"/>
      <c r="BB1695" s="5"/>
      <c r="BE1695" s="48"/>
      <c r="BI1695" s="48"/>
      <c r="BM1695" s="48"/>
      <c r="BQ1695" s="48"/>
    </row>
    <row r="1696" spans="53:69" x14ac:dyDescent="0.25">
      <c r="BA1696"/>
      <c r="BB1696" s="5"/>
      <c r="BE1696" s="48"/>
      <c r="BI1696" s="48"/>
      <c r="BM1696" s="48"/>
      <c r="BQ1696" s="48"/>
    </row>
    <row r="1697" spans="53:69" x14ac:dyDescent="0.25">
      <c r="BA1697"/>
      <c r="BB1697" s="5"/>
      <c r="BE1697" s="48"/>
      <c r="BI1697" s="48"/>
      <c r="BM1697" s="48"/>
      <c r="BQ1697" s="48"/>
    </row>
    <row r="1698" spans="53:69" x14ac:dyDescent="0.25">
      <c r="BA1698"/>
      <c r="BB1698" s="5"/>
      <c r="BE1698" s="48"/>
      <c r="BI1698" s="48"/>
      <c r="BM1698" s="48"/>
      <c r="BQ1698" s="48"/>
    </row>
    <row r="1699" spans="53:69" x14ac:dyDescent="0.25">
      <c r="BA1699"/>
      <c r="BB1699" s="5"/>
      <c r="BE1699" s="48"/>
      <c r="BI1699" s="48"/>
      <c r="BM1699" s="48"/>
      <c r="BQ1699" s="48"/>
    </row>
    <row r="1700" spans="53:69" x14ac:dyDescent="0.25">
      <c r="BA1700"/>
      <c r="BB1700" s="5"/>
      <c r="BE1700" s="48"/>
      <c r="BI1700" s="48"/>
      <c r="BM1700" s="48"/>
      <c r="BQ1700" s="48"/>
    </row>
    <row r="1701" spans="53:69" x14ac:dyDescent="0.25">
      <c r="BA1701"/>
      <c r="BB1701" s="5"/>
      <c r="BE1701" s="48"/>
      <c r="BI1701" s="48"/>
      <c r="BM1701" s="48"/>
      <c r="BQ1701" s="48"/>
    </row>
    <row r="1702" spans="53:69" x14ac:dyDescent="0.25">
      <c r="BA1702"/>
      <c r="BB1702" s="5"/>
      <c r="BE1702" s="48"/>
      <c r="BI1702" s="48"/>
      <c r="BM1702" s="48"/>
      <c r="BQ1702" s="48"/>
    </row>
    <row r="1703" spans="53:69" x14ac:dyDescent="0.25">
      <c r="BA1703"/>
      <c r="BB1703" s="5"/>
      <c r="BE1703" s="48"/>
      <c r="BI1703" s="48"/>
      <c r="BM1703" s="48"/>
      <c r="BQ1703" s="48"/>
    </row>
    <row r="1704" spans="53:69" x14ac:dyDescent="0.25">
      <c r="BA1704"/>
      <c r="BB1704" s="5"/>
      <c r="BE1704" s="48"/>
      <c r="BI1704" s="48"/>
      <c r="BM1704" s="48"/>
      <c r="BQ1704" s="48"/>
    </row>
    <row r="1705" spans="53:69" x14ac:dyDescent="0.25">
      <c r="BA1705"/>
      <c r="BB1705" s="5"/>
      <c r="BE1705" s="48"/>
      <c r="BI1705" s="48"/>
      <c r="BM1705" s="48"/>
      <c r="BQ1705" s="48"/>
    </row>
    <row r="1706" spans="53:69" x14ac:dyDescent="0.25">
      <c r="BA1706"/>
      <c r="BB1706" s="5"/>
      <c r="BE1706" s="48"/>
      <c r="BI1706" s="48"/>
      <c r="BM1706" s="48"/>
      <c r="BQ1706" s="48"/>
    </row>
    <row r="1707" spans="53:69" x14ac:dyDescent="0.25">
      <c r="BA1707"/>
      <c r="BB1707" s="5"/>
      <c r="BE1707" s="48"/>
      <c r="BI1707" s="48"/>
      <c r="BM1707" s="48"/>
      <c r="BQ1707" s="48"/>
    </row>
    <row r="1708" spans="53:69" x14ac:dyDescent="0.25">
      <c r="BA1708"/>
      <c r="BB1708" s="5"/>
      <c r="BE1708" s="48"/>
      <c r="BI1708" s="48"/>
      <c r="BM1708" s="48"/>
      <c r="BQ1708" s="48"/>
    </row>
    <row r="1709" spans="53:69" x14ac:dyDescent="0.25">
      <c r="BA1709"/>
      <c r="BB1709" s="5"/>
      <c r="BE1709" s="48"/>
      <c r="BI1709" s="48"/>
      <c r="BM1709" s="48"/>
      <c r="BQ1709" s="48"/>
    </row>
    <row r="1710" spans="53:69" x14ac:dyDescent="0.25">
      <c r="BA1710"/>
      <c r="BB1710" s="5"/>
      <c r="BE1710" s="48"/>
      <c r="BI1710" s="48"/>
      <c r="BM1710" s="48"/>
      <c r="BQ1710" s="48"/>
    </row>
    <row r="1711" spans="53:69" x14ac:dyDescent="0.25">
      <c r="BA1711"/>
      <c r="BB1711" s="5"/>
      <c r="BE1711" s="48"/>
      <c r="BI1711" s="48"/>
      <c r="BM1711" s="48"/>
      <c r="BQ1711" s="48"/>
    </row>
    <row r="1712" spans="53:69" x14ac:dyDescent="0.25">
      <c r="BA1712"/>
      <c r="BB1712" s="5"/>
      <c r="BE1712" s="48"/>
      <c r="BI1712" s="48"/>
      <c r="BM1712" s="48"/>
      <c r="BQ1712" s="48"/>
    </row>
    <row r="1713" spans="53:69" x14ac:dyDescent="0.25">
      <c r="BA1713"/>
      <c r="BB1713" s="5"/>
      <c r="BE1713" s="48"/>
      <c r="BI1713" s="48"/>
      <c r="BM1713" s="48"/>
      <c r="BQ1713" s="48"/>
    </row>
    <row r="1714" spans="53:69" x14ac:dyDescent="0.25">
      <c r="BA1714"/>
      <c r="BB1714" s="5"/>
      <c r="BE1714" s="48"/>
      <c r="BI1714" s="48"/>
      <c r="BM1714" s="48"/>
      <c r="BQ1714" s="48"/>
    </row>
    <row r="1715" spans="53:69" x14ac:dyDescent="0.25">
      <c r="BA1715"/>
      <c r="BB1715" s="5"/>
      <c r="BE1715" s="48"/>
      <c r="BI1715" s="48"/>
      <c r="BM1715" s="48"/>
      <c r="BQ1715" s="48"/>
    </row>
    <row r="1716" spans="53:69" x14ac:dyDescent="0.25">
      <c r="BA1716"/>
      <c r="BB1716" s="5"/>
      <c r="BE1716" s="48"/>
      <c r="BI1716" s="48"/>
      <c r="BM1716" s="48"/>
      <c r="BQ1716" s="48"/>
    </row>
    <row r="1717" spans="53:69" x14ac:dyDescent="0.25">
      <c r="BA1717"/>
      <c r="BB1717" s="5"/>
      <c r="BE1717" s="48"/>
      <c r="BI1717" s="48"/>
      <c r="BM1717" s="48"/>
      <c r="BQ1717" s="48"/>
    </row>
    <row r="1718" spans="53:69" x14ac:dyDescent="0.25">
      <c r="BA1718"/>
      <c r="BB1718" s="5"/>
      <c r="BE1718" s="48"/>
      <c r="BI1718" s="48"/>
      <c r="BM1718" s="48"/>
      <c r="BQ1718" s="48"/>
    </row>
    <row r="1719" spans="53:69" x14ac:dyDescent="0.25">
      <c r="BA1719"/>
      <c r="BB1719" s="5"/>
      <c r="BE1719" s="48"/>
      <c r="BI1719" s="48"/>
      <c r="BM1719" s="48"/>
      <c r="BQ1719" s="48"/>
    </row>
    <row r="1720" spans="53:69" x14ac:dyDescent="0.25">
      <c r="BA1720"/>
      <c r="BB1720" s="5"/>
      <c r="BE1720" s="48"/>
      <c r="BI1720" s="48"/>
      <c r="BM1720" s="48"/>
      <c r="BQ1720" s="48"/>
    </row>
    <row r="1721" spans="53:69" x14ac:dyDescent="0.25">
      <c r="BA1721"/>
      <c r="BB1721" s="5"/>
      <c r="BE1721" s="48"/>
      <c r="BI1721" s="48"/>
      <c r="BM1721" s="48"/>
      <c r="BQ1721" s="48"/>
    </row>
    <row r="1722" spans="53:69" x14ac:dyDescent="0.25">
      <c r="BA1722"/>
      <c r="BB1722" s="5"/>
      <c r="BE1722" s="48"/>
      <c r="BI1722" s="48"/>
      <c r="BM1722" s="48"/>
      <c r="BQ1722" s="48"/>
    </row>
    <row r="1723" spans="53:69" x14ac:dyDescent="0.25">
      <c r="BA1723"/>
      <c r="BB1723" s="5"/>
      <c r="BE1723" s="48"/>
      <c r="BI1723" s="48"/>
      <c r="BM1723" s="48"/>
      <c r="BQ1723" s="48"/>
    </row>
    <row r="1724" spans="53:69" x14ac:dyDescent="0.25">
      <c r="BA1724"/>
      <c r="BB1724" s="5"/>
      <c r="BE1724" s="48"/>
      <c r="BI1724" s="48"/>
      <c r="BM1724" s="48"/>
      <c r="BQ1724" s="48"/>
    </row>
    <row r="1725" spans="53:69" x14ac:dyDescent="0.25">
      <c r="BA1725"/>
      <c r="BB1725" s="5"/>
      <c r="BE1725" s="48"/>
      <c r="BI1725" s="48"/>
      <c r="BM1725" s="48"/>
      <c r="BQ1725" s="48"/>
    </row>
    <row r="1726" spans="53:69" x14ac:dyDescent="0.25">
      <c r="BA1726"/>
      <c r="BB1726" s="5"/>
      <c r="BE1726" s="48"/>
      <c r="BI1726" s="48"/>
      <c r="BM1726" s="48"/>
      <c r="BQ1726" s="48"/>
    </row>
    <row r="1727" spans="53:69" x14ac:dyDescent="0.25">
      <c r="BA1727"/>
      <c r="BB1727" s="5"/>
      <c r="BE1727" s="48"/>
      <c r="BI1727" s="48"/>
      <c r="BM1727" s="48"/>
      <c r="BQ1727" s="48"/>
    </row>
    <row r="1728" spans="53:69" x14ac:dyDescent="0.25">
      <c r="BA1728"/>
      <c r="BB1728" s="5"/>
      <c r="BE1728" s="48"/>
      <c r="BI1728" s="48"/>
      <c r="BM1728" s="48"/>
      <c r="BQ1728" s="48"/>
    </row>
    <row r="1729" spans="53:69" x14ac:dyDescent="0.25">
      <c r="BA1729"/>
      <c r="BB1729" s="5"/>
      <c r="BE1729" s="48"/>
      <c r="BI1729" s="48"/>
      <c r="BM1729" s="48"/>
      <c r="BQ1729" s="48"/>
    </row>
    <row r="1730" spans="53:69" x14ac:dyDescent="0.25">
      <c r="BA1730"/>
      <c r="BB1730" s="5"/>
      <c r="BE1730" s="48"/>
      <c r="BI1730" s="48"/>
      <c r="BM1730" s="48"/>
      <c r="BQ1730" s="48"/>
    </row>
    <row r="1731" spans="53:69" x14ac:dyDescent="0.25">
      <c r="BA1731"/>
      <c r="BB1731" s="5"/>
      <c r="BE1731" s="48"/>
      <c r="BI1731" s="48"/>
      <c r="BM1731" s="48"/>
      <c r="BQ1731" s="48"/>
    </row>
    <row r="1732" spans="53:69" x14ac:dyDescent="0.25">
      <c r="BA1732"/>
      <c r="BB1732" s="5"/>
      <c r="BE1732" s="48"/>
      <c r="BI1732" s="48"/>
      <c r="BM1732" s="48"/>
      <c r="BQ1732" s="48"/>
    </row>
    <row r="1733" spans="53:69" x14ac:dyDescent="0.25">
      <c r="BA1733"/>
      <c r="BB1733" s="5"/>
      <c r="BE1733" s="48"/>
      <c r="BI1733" s="48"/>
      <c r="BM1733" s="48"/>
      <c r="BQ1733" s="48"/>
    </row>
    <row r="1734" spans="53:69" x14ac:dyDescent="0.25">
      <c r="BA1734"/>
      <c r="BB1734" s="5"/>
      <c r="BE1734" s="48"/>
      <c r="BI1734" s="48"/>
      <c r="BM1734" s="48"/>
      <c r="BQ1734" s="48"/>
    </row>
    <row r="1735" spans="53:69" x14ac:dyDescent="0.25">
      <c r="BA1735"/>
      <c r="BB1735" s="5"/>
      <c r="BE1735" s="48"/>
      <c r="BI1735" s="48"/>
      <c r="BM1735" s="48"/>
      <c r="BQ1735" s="48"/>
    </row>
    <row r="1736" spans="53:69" x14ac:dyDescent="0.25">
      <c r="BA1736"/>
      <c r="BB1736" s="5"/>
      <c r="BE1736" s="48"/>
      <c r="BI1736" s="48"/>
      <c r="BM1736" s="48"/>
      <c r="BQ1736" s="48"/>
    </row>
    <row r="1737" spans="53:69" x14ac:dyDescent="0.25">
      <c r="BA1737"/>
      <c r="BB1737" s="5"/>
      <c r="BE1737" s="48"/>
      <c r="BI1737" s="48"/>
      <c r="BM1737" s="48"/>
      <c r="BQ1737" s="48"/>
    </row>
    <row r="1738" spans="53:69" x14ac:dyDescent="0.25">
      <c r="BA1738"/>
      <c r="BB1738" s="5"/>
      <c r="BE1738" s="48"/>
      <c r="BI1738" s="48"/>
      <c r="BM1738" s="48"/>
      <c r="BQ1738" s="48"/>
    </row>
    <row r="1739" spans="53:69" x14ac:dyDescent="0.25">
      <c r="BA1739"/>
      <c r="BB1739" s="5"/>
      <c r="BE1739" s="48"/>
      <c r="BI1739" s="48"/>
      <c r="BM1739" s="48"/>
      <c r="BQ1739" s="48"/>
    </row>
    <row r="1740" spans="53:69" x14ac:dyDescent="0.25">
      <c r="BA1740"/>
      <c r="BB1740" s="5"/>
      <c r="BE1740" s="48"/>
      <c r="BI1740" s="48"/>
      <c r="BM1740" s="48"/>
      <c r="BQ1740" s="48"/>
    </row>
    <row r="1741" spans="53:69" x14ac:dyDescent="0.25">
      <c r="BA1741"/>
      <c r="BB1741" s="5"/>
      <c r="BE1741" s="48"/>
      <c r="BI1741" s="48"/>
      <c r="BM1741" s="48"/>
      <c r="BQ1741" s="48"/>
    </row>
    <row r="1742" spans="53:69" x14ac:dyDescent="0.25">
      <c r="BA1742"/>
      <c r="BB1742" s="5"/>
      <c r="BE1742" s="48"/>
      <c r="BI1742" s="48"/>
      <c r="BM1742" s="48"/>
      <c r="BQ1742" s="48"/>
    </row>
    <row r="1743" spans="53:69" x14ac:dyDescent="0.25">
      <c r="BA1743"/>
      <c r="BB1743" s="5"/>
      <c r="BE1743" s="48"/>
      <c r="BI1743" s="48"/>
      <c r="BM1743" s="48"/>
      <c r="BQ1743" s="48"/>
    </row>
    <row r="1744" spans="53:69" x14ac:dyDescent="0.25">
      <c r="BA1744"/>
      <c r="BB1744" s="5"/>
      <c r="BE1744" s="48"/>
      <c r="BI1744" s="48"/>
      <c r="BM1744" s="48"/>
      <c r="BQ1744" s="48"/>
    </row>
    <row r="1745" spans="53:69" x14ac:dyDescent="0.25">
      <c r="BA1745"/>
      <c r="BB1745" s="5"/>
      <c r="BE1745" s="48"/>
      <c r="BI1745" s="48"/>
      <c r="BM1745" s="48"/>
      <c r="BQ1745" s="48"/>
    </row>
    <row r="1746" spans="53:69" x14ac:dyDescent="0.25">
      <c r="BA1746"/>
      <c r="BB1746" s="5"/>
      <c r="BE1746" s="48"/>
      <c r="BI1746" s="48"/>
      <c r="BM1746" s="48"/>
      <c r="BQ1746" s="48"/>
    </row>
    <row r="1747" spans="53:69" x14ac:dyDescent="0.25">
      <c r="BA1747"/>
      <c r="BB1747" s="5"/>
      <c r="BE1747" s="48"/>
      <c r="BI1747" s="48"/>
      <c r="BM1747" s="48"/>
      <c r="BQ1747" s="48"/>
    </row>
    <row r="1748" spans="53:69" x14ac:dyDescent="0.25">
      <c r="BA1748"/>
      <c r="BB1748" s="5"/>
      <c r="BE1748" s="48"/>
      <c r="BI1748" s="48"/>
      <c r="BM1748" s="48"/>
      <c r="BQ1748" s="48"/>
    </row>
    <row r="1749" spans="53:69" x14ac:dyDescent="0.25">
      <c r="BA1749"/>
      <c r="BB1749" s="5"/>
      <c r="BE1749" s="48"/>
      <c r="BI1749" s="48"/>
      <c r="BM1749" s="48"/>
      <c r="BQ1749" s="48"/>
    </row>
    <row r="1750" spans="53:69" x14ac:dyDescent="0.25">
      <c r="BA1750"/>
      <c r="BB1750" s="5"/>
      <c r="BE1750" s="48"/>
      <c r="BI1750" s="48"/>
      <c r="BM1750" s="48"/>
      <c r="BQ1750" s="48"/>
    </row>
    <row r="1751" spans="53:69" x14ac:dyDescent="0.25">
      <c r="BA1751"/>
      <c r="BB1751" s="5"/>
      <c r="BE1751" s="48"/>
      <c r="BI1751" s="48"/>
      <c r="BM1751" s="48"/>
      <c r="BQ1751" s="48"/>
    </row>
    <row r="1752" spans="53:69" x14ac:dyDescent="0.25">
      <c r="BA1752"/>
      <c r="BB1752" s="5"/>
      <c r="BE1752" s="48"/>
      <c r="BI1752" s="48"/>
      <c r="BM1752" s="48"/>
      <c r="BQ1752" s="48"/>
    </row>
    <row r="1753" spans="53:69" x14ac:dyDescent="0.25">
      <c r="BA1753"/>
      <c r="BB1753" s="5"/>
      <c r="BE1753" s="48"/>
      <c r="BI1753" s="48"/>
      <c r="BM1753" s="48"/>
      <c r="BQ1753" s="48"/>
    </row>
    <row r="1754" spans="53:69" x14ac:dyDescent="0.25">
      <c r="BA1754"/>
      <c r="BB1754" s="5"/>
      <c r="BE1754" s="48"/>
      <c r="BI1754" s="48"/>
      <c r="BM1754" s="48"/>
      <c r="BQ1754" s="48"/>
    </row>
    <row r="1755" spans="53:69" x14ac:dyDescent="0.25">
      <c r="BA1755"/>
      <c r="BB1755" s="5"/>
      <c r="BE1755" s="48"/>
      <c r="BI1755" s="48"/>
      <c r="BM1755" s="48"/>
      <c r="BQ1755" s="48"/>
    </row>
    <row r="1756" spans="53:69" x14ac:dyDescent="0.25">
      <c r="BA1756"/>
      <c r="BB1756" s="5"/>
      <c r="BE1756" s="48"/>
      <c r="BI1756" s="48"/>
      <c r="BM1756" s="48"/>
      <c r="BQ1756" s="48"/>
    </row>
    <row r="1757" spans="53:69" x14ac:dyDescent="0.25">
      <c r="BA1757"/>
      <c r="BB1757" s="5"/>
      <c r="BE1757" s="48"/>
      <c r="BI1757" s="48"/>
      <c r="BM1757" s="48"/>
      <c r="BQ1757" s="48"/>
    </row>
    <row r="1758" spans="53:69" x14ac:dyDescent="0.25">
      <c r="BA1758"/>
      <c r="BB1758" s="5"/>
      <c r="BE1758" s="48"/>
      <c r="BI1758" s="48"/>
      <c r="BM1758" s="48"/>
      <c r="BQ1758" s="48"/>
    </row>
    <row r="1759" spans="53:69" x14ac:dyDescent="0.25">
      <c r="BA1759"/>
      <c r="BB1759" s="5"/>
      <c r="BE1759" s="48"/>
      <c r="BI1759" s="48"/>
      <c r="BM1759" s="48"/>
      <c r="BQ1759" s="48"/>
    </row>
    <row r="1760" spans="53:69" x14ac:dyDescent="0.25">
      <c r="BA1760"/>
      <c r="BB1760" s="5"/>
      <c r="BE1760" s="48"/>
      <c r="BI1760" s="48"/>
      <c r="BM1760" s="48"/>
      <c r="BQ1760" s="48"/>
    </row>
    <row r="1761" spans="53:69" x14ac:dyDescent="0.25">
      <c r="BA1761"/>
      <c r="BB1761" s="5"/>
      <c r="BE1761" s="48"/>
      <c r="BI1761" s="48"/>
      <c r="BM1761" s="48"/>
      <c r="BQ1761" s="48"/>
    </row>
    <row r="1762" spans="53:69" x14ac:dyDescent="0.25">
      <c r="BA1762"/>
      <c r="BB1762" s="5"/>
      <c r="BE1762" s="48"/>
      <c r="BI1762" s="48"/>
      <c r="BM1762" s="48"/>
      <c r="BQ1762" s="48"/>
    </row>
    <row r="1763" spans="53:69" x14ac:dyDescent="0.25">
      <c r="BA1763"/>
      <c r="BB1763" s="5"/>
      <c r="BE1763" s="48"/>
      <c r="BI1763" s="48"/>
      <c r="BM1763" s="48"/>
      <c r="BQ1763" s="48"/>
    </row>
    <row r="1764" spans="53:69" x14ac:dyDescent="0.25">
      <c r="BA1764"/>
      <c r="BB1764" s="5"/>
      <c r="BE1764" s="48"/>
      <c r="BI1764" s="48"/>
      <c r="BM1764" s="48"/>
      <c r="BQ1764" s="48"/>
    </row>
    <row r="1765" spans="53:69" x14ac:dyDescent="0.25">
      <c r="BA1765"/>
      <c r="BB1765" s="5"/>
      <c r="BE1765" s="48"/>
      <c r="BI1765" s="48"/>
      <c r="BM1765" s="48"/>
      <c r="BQ1765" s="48"/>
    </row>
    <row r="1766" spans="53:69" x14ac:dyDescent="0.25">
      <c r="BA1766"/>
      <c r="BB1766" s="5"/>
      <c r="BE1766" s="48"/>
      <c r="BI1766" s="48"/>
      <c r="BM1766" s="48"/>
      <c r="BQ1766" s="48"/>
    </row>
    <row r="1767" spans="53:69" x14ac:dyDescent="0.25">
      <c r="BA1767"/>
      <c r="BB1767" s="5"/>
      <c r="BE1767" s="48"/>
      <c r="BI1767" s="48"/>
      <c r="BM1767" s="48"/>
      <c r="BQ1767" s="48"/>
    </row>
    <row r="1768" spans="53:69" x14ac:dyDescent="0.25">
      <c r="BA1768"/>
      <c r="BB1768" s="5"/>
      <c r="BE1768" s="48"/>
      <c r="BI1768" s="48"/>
      <c r="BM1768" s="48"/>
      <c r="BQ1768" s="48"/>
    </row>
    <row r="1769" spans="53:69" x14ac:dyDescent="0.25">
      <c r="BA1769"/>
      <c r="BB1769" s="5"/>
      <c r="BE1769" s="48"/>
      <c r="BI1769" s="48"/>
      <c r="BM1769" s="48"/>
      <c r="BQ1769" s="48"/>
    </row>
    <row r="1770" spans="53:69" x14ac:dyDescent="0.25">
      <c r="BA1770"/>
      <c r="BB1770" s="5"/>
      <c r="BE1770" s="48"/>
      <c r="BI1770" s="48"/>
      <c r="BM1770" s="48"/>
      <c r="BQ1770" s="48"/>
    </row>
    <row r="1771" spans="53:69" x14ac:dyDescent="0.25">
      <c r="BA1771"/>
      <c r="BB1771" s="5"/>
      <c r="BE1771" s="48"/>
      <c r="BI1771" s="48"/>
      <c r="BM1771" s="48"/>
      <c r="BQ1771" s="48"/>
    </row>
    <row r="1772" spans="53:69" x14ac:dyDescent="0.25">
      <c r="BA1772"/>
      <c r="BB1772" s="5"/>
      <c r="BE1772" s="48"/>
      <c r="BI1772" s="48"/>
      <c r="BM1772" s="48"/>
      <c r="BQ1772" s="48"/>
    </row>
    <row r="1773" spans="53:69" x14ac:dyDescent="0.25">
      <c r="BA1773"/>
      <c r="BB1773" s="5"/>
      <c r="BE1773" s="48"/>
      <c r="BI1773" s="48"/>
      <c r="BM1773" s="48"/>
      <c r="BQ1773" s="48"/>
    </row>
    <row r="1774" spans="53:69" x14ac:dyDescent="0.25">
      <c r="BA1774"/>
      <c r="BB1774" s="5"/>
      <c r="BE1774" s="48"/>
      <c r="BI1774" s="48"/>
      <c r="BM1774" s="48"/>
      <c r="BQ1774" s="48"/>
    </row>
    <row r="1775" spans="53:69" x14ac:dyDescent="0.25">
      <c r="BA1775"/>
      <c r="BB1775" s="5"/>
      <c r="BE1775" s="48"/>
      <c r="BI1775" s="48"/>
      <c r="BM1775" s="48"/>
      <c r="BQ1775" s="48"/>
    </row>
    <row r="1776" spans="53:69" x14ac:dyDescent="0.25">
      <c r="BA1776"/>
      <c r="BB1776" s="5"/>
      <c r="BE1776" s="48"/>
      <c r="BI1776" s="48"/>
      <c r="BM1776" s="48"/>
      <c r="BQ1776" s="48"/>
    </row>
    <row r="1777" spans="53:69" x14ac:dyDescent="0.25">
      <c r="BA1777"/>
      <c r="BB1777" s="5"/>
      <c r="BE1777" s="48"/>
      <c r="BI1777" s="48"/>
      <c r="BM1777" s="48"/>
      <c r="BQ1777" s="48"/>
    </row>
    <row r="1778" spans="53:69" x14ac:dyDescent="0.25">
      <c r="BA1778"/>
      <c r="BB1778" s="5"/>
      <c r="BE1778" s="48"/>
      <c r="BI1778" s="48"/>
      <c r="BM1778" s="48"/>
      <c r="BQ1778" s="48"/>
    </row>
    <row r="1779" spans="53:69" x14ac:dyDescent="0.25">
      <c r="BA1779"/>
      <c r="BB1779" s="5"/>
      <c r="BE1779" s="48"/>
      <c r="BI1779" s="48"/>
      <c r="BM1779" s="48"/>
      <c r="BQ1779" s="48"/>
    </row>
    <row r="1780" spans="53:69" x14ac:dyDescent="0.25">
      <c r="BA1780"/>
      <c r="BB1780" s="5"/>
      <c r="BE1780" s="48"/>
      <c r="BI1780" s="48"/>
      <c r="BM1780" s="48"/>
      <c r="BQ1780" s="48"/>
    </row>
    <row r="1781" spans="53:69" x14ac:dyDescent="0.25">
      <c r="BA1781"/>
      <c r="BB1781" s="5"/>
      <c r="BE1781" s="48"/>
      <c r="BI1781" s="48"/>
      <c r="BM1781" s="48"/>
      <c r="BQ1781" s="48"/>
    </row>
    <row r="1782" spans="53:69" x14ac:dyDescent="0.25">
      <c r="BA1782"/>
      <c r="BB1782" s="5"/>
      <c r="BE1782" s="48"/>
      <c r="BI1782" s="48"/>
      <c r="BM1782" s="48"/>
      <c r="BQ1782" s="48"/>
    </row>
    <row r="1783" spans="53:69" x14ac:dyDescent="0.25">
      <c r="BA1783"/>
      <c r="BB1783" s="5"/>
      <c r="BE1783" s="48"/>
      <c r="BI1783" s="48"/>
      <c r="BM1783" s="48"/>
      <c r="BQ1783" s="48"/>
    </row>
    <row r="1784" spans="53:69" x14ac:dyDescent="0.25">
      <c r="BA1784"/>
      <c r="BB1784" s="5"/>
      <c r="BE1784" s="48"/>
      <c r="BI1784" s="48"/>
      <c r="BM1784" s="48"/>
      <c r="BQ1784" s="48"/>
    </row>
    <row r="1785" spans="53:69" x14ac:dyDescent="0.25">
      <c r="BA1785"/>
      <c r="BB1785" s="5"/>
      <c r="BE1785" s="48"/>
      <c r="BI1785" s="48"/>
      <c r="BM1785" s="48"/>
      <c r="BQ1785" s="48"/>
    </row>
    <row r="1786" spans="53:69" x14ac:dyDescent="0.25">
      <c r="BA1786"/>
      <c r="BB1786" s="5"/>
      <c r="BE1786" s="48"/>
      <c r="BI1786" s="48"/>
      <c r="BM1786" s="48"/>
      <c r="BQ1786" s="48"/>
    </row>
    <row r="1787" spans="53:69" x14ac:dyDescent="0.25">
      <c r="BA1787"/>
      <c r="BB1787" s="5"/>
      <c r="BE1787" s="48"/>
      <c r="BI1787" s="48"/>
      <c r="BM1787" s="48"/>
      <c r="BQ1787" s="48"/>
    </row>
    <row r="1788" spans="53:69" x14ac:dyDescent="0.25">
      <c r="BA1788"/>
      <c r="BB1788" s="5"/>
      <c r="BE1788" s="48"/>
      <c r="BI1788" s="48"/>
      <c r="BM1788" s="48"/>
      <c r="BQ1788" s="48"/>
    </row>
    <row r="1789" spans="53:69" x14ac:dyDescent="0.25">
      <c r="BA1789"/>
      <c r="BB1789" s="5"/>
      <c r="BE1789" s="48"/>
      <c r="BI1789" s="48"/>
      <c r="BM1789" s="48"/>
      <c r="BQ1789" s="48"/>
    </row>
    <row r="1790" spans="53:69" x14ac:dyDescent="0.25">
      <c r="BA1790"/>
      <c r="BB1790" s="5"/>
      <c r="BE1790" s="48"/>
      <c r="BI1790" s="48"/>
      <c r="BM1790" s="48"/>
      <c r="BQ1790" s="48"/>
    </row>
    <row r="1791" spans="53:69" x14ac:dyDescent="0.25">
      <c r="BA1791"/>
      <c r="BB1791" s="5"/>
      <c r="BE1791" s="48"/>
      <c r="BI1791" s="48"/>
      <c r="BM1791" s="48"/>
      <c r="BQ1791" s="48"/>
    </row>
    <row r="1792" spans="53:69" x14ac:dyDescent="0.25">
      <c r="BA1792"/>
      <c r="BB1792" s="5"/>
      <c r="BE1792" s="48"/>
      <c r="BI1792" s="48"/>
      <c r="BM1792" s="48"/>
      <c r="BQ1792" s="48"/>
    </row>
    <row r="1793" spans="53:69" x14ac:dyDescent="0.25">
      <c r="BA1793"/>
      <c r="BB1793" s="5"/>
      <c r="BE1793" s="48"/>
      <c r="BI1793" s="48"/>
      <c r="BM1793" s="48"/>
      <c r="BQ1793" s="48"/>
    </row>
    <row r="1794" spans="53:69" x14ac:dyDescent="0.25">
      <c r="BA1794"/>
      <c r="BB1794" s="5"/>
      <c r="BE1794" s="48"/>
      <c r="BI1794" s="48"/>
      <c r="BM1794" s="48"/>
      <c r="BQ1794" s="48"/>
    </row>
    <row r="1795" spans="53:69" x14ac:dyDescent="0.25">
      <c r="BA1795"/>
      <c r="BB1795" s="5"/>
      <c r="BE1795" s="48"/>
      <c r="BI1795" s="48"/>
      <c r="BM1795" s="48"/>
      <c r="BQ1795" s="48"/>
    </row>
    <row r="1796" spans="53:69" x14ac:dyDescent="0.25">
      <c r="BA1796"/>
      <c r="BB1796" s="5"/>
      <c r="BE1796" s="48"/>
      <c r="BI1796" s="48"/>
      <c r="BM1796" s="48"/>
      <c r="BQ1796" s="48"/>
    </row>
    <row r="1797" spans="53:69" x14ac:dyDescent="0.25">
      <c r="BA1797"/>
      <c r="BB1797" s="5"/>
      <c r="BE1797" s="48"/>
      <c r="BI1797" s="48"/>
      <c r="BM1797" s="48"/>
      <c r="BQ1797" s="48"/>
    </row>
    <row r="1798" spans="53:69" x14ac:dyDescent="0.25">
      <c r="BA1798"/>
      <c r="BB1798" s="5"/>
      <c r="BE1798" s="48"/>
      <c r="BI1798" s="48"/>
      <c r="BM1798" s="48"/>
      <c r="BQ1798" s="48"/>
    </row>
    <row r="1799" spans="53:69" x14ac:dyDescent="0.25">
      <c r="BA1799"/>
      <c r="BB1799" s="5"/>
      <c r="BE1799" s="48"/>
      <c r="BI1799" s="48"/>
      <c r="BM1799" s="48"/>
      <c r="BQ1799" s="48"/>
    </row>
    <row r="1800" spans="53:69" x14ac:dyDescent="0.25">
      <c r="BA1800"/>
      <c r="BB1800" s="5"/>
      <c r="BE1800" s="48"/>
      <c r="BI1800" s="48"/>
      <c r="BM1800" s="48"/>
      <c r="BQ1800" s="48"/>
    </row>
    <row r="1801" spans="53:69" x14ac:dyDescent="0.25">
      <c r="BA1801"/>
      <c r="BB1801" s="5"/>
      <c r="BE1801" s="48"/>
      <c r="BI1801" s="48"/>
      <c r="BM1801" s="48"/>
      <c r="BQ1801" s="48"/>
    </row>
    <row r="1802" spans="53:69" x14ac:dyDescent="0.25">
      <c r="BA1802"/>
      <c r="BB1802" s="5"/>
      <c r="BE1802" s="48"/>
      <c r="BI1802" s="48"/>
      <c r="BM1802" s="48"/>
      <c r="BQ1802" s="48"/>
    </row>
    <row r="1803" spans="53:69" x14ac:dyDescent="0.25">
      <c r="BA1803"/>
      <c r="BB1803" s="5"/>
      <c r="BE1803" s="48"/>
      <c r="BI1803" s="48"/>
      <c r="BM1803" s="48"/>
      <c r="BQ1803" s="48"/>
    </row>
    <row r="1804" spans="53:69" x14ac:dyDescent="0.25">
      <c r="BA1804"/>
      <c r="BB1804" s="5"/>
      <c r="BE1804" s="48"/>
      <c r="BI1804" s="48"/>
      <c r="BM1804" s="48"/>
      <c r="BQ1804" s="48"/>
    </row>
    <row r="1805" spans="53:69" x14ac:dyDescent="0.25">
      <c r="BA1805"/>
      <c r="BB1805" s="5"/>
      <c r="BE1805" s="48"/>
      <c r="BI1805" s="48"/>
      <c r="BM1805" s="48"/>
      <c r="BQ1805" s="48"/>
    </row>
    <row r="1806" spans="53:69" x14ac:dyDescent="0.25">
      <c r="BA1806"/>
      <c r="BB1806" s="5"/>
      <c r="BE1806" s="48"/>
      <c r="BI1806" s="48"/>
      <c r="BM1806" s="48"/>
      <c r="BQ1806" s="48"/>
    </row>
    <row r="1807" spans="53:69" x14ac:dyDescent="0.25">
      <c r="BA1807"/>
      <c r="BB1807" s="5"/>
      <c r="BE1807" s="48"/>
      <c r="BI1807" s="48"/>
      <c r="BM1807" s="48"/>
      <c r="BQ1807" s="48"/>
    </row>
    <row r="1808" spans="53:69" x14ac:dyDescent="0.25">
      <c r="BA1808"/>
      <c r="BB1808" s="5"/>
      <c r="BE1808" s="48"/>
      <c r="BI1808" s="48"/>
      <c r="BM1808" s="48"/>
      <c r="BQ1808" s="48"/>
    </row>
    <row r="1809" spans="53:69" x14ac:dyDescent="0.25">
      <c r="BA1809"/>
      <c r="BB1809" s="5"/>
      <c r="BE1809" s="48"/>
      <c r="BI1809" s="48"/>
      <c r="BM1809" s="48"/>
      <c r="BQ1809" s="48"/>
    </row>
    <row r="1810" spans="53:69" x14ac:dyDescent="0.25">
      <c r="BA1810"/>
      <c r="BB1810" s="5"/>
      <c r="BE1810" s="48"/>
      <c r="BI1810" s="48"/>
      <c r="BM1810" s="48"/>
      <c r="BQ1810" s="48"/>
    </row>
    <row r="1811" spans="53:69" x14ac:dyDescent="0.25">
      <c r="BA1811"/>
      <c r="BB1811" s="5"/>
      <c r="BE1811" s="48"/>
      <c r="BI1811" s="48"/>
      <c r="BM1811" s="48"/>
      <c r="BQ1811" s="48"/>
    </row>
    <row r="1812" spans="53:69" x14ac:dyDescent="0.25">
      <c r="BA1812"/>
      <c r="BB1812" s="5"/>
      <c r="BE1812" s="48"/>
      <c r="BI1812" s="48"/>
      <c r="BM1812" s="48"/>
      <c r="BQ1812" s="48"/>
    </row>
    <row r="1813" spans="53:69" x14ac:dyDescent="0.25">
      <c r="BA1813"/>
      <c r="BB1813" s="5"/>
      <c r="BE1813" s="48"/>
      <c r="BI1813" s="48"/>
      <c r="BM1813" s="48"/>
      <c r="BQ1813" s="48"/>
    </row>
    <row r="1814" spans="53:69" x14ac:dyDescent="0.25">
      <c r="BA1814"/>
      <c r="BB1814" s="5"/>
      <c r="BE1814" s="48"/>
      <c r="BI1814" s="48"/>
      <c r="BM1814" s="48"/>
      <c r="BQ1814" s="48"/>
    </row>
    <row r="1815" spans="53:69" x14ac:dyDescent="0.25">
      <c r="BA1815"/>
      <c r="BB1815" s="5"/>
      <c r="BE1815" s="48"/>
      <c r="BI1815" s="48"/>
      <c r="BM1815" s="48"/>
      <c r="BQ1815" s="48"/>
    </row>
    <row r="1816" spans="53:69" x14ac:dyDescent="0.25">
      <c r="BA1816"/>
      <c r="BB1816" s="5"/>
      <c r="BE1816" s="48"/>
      <c r="BI1816" s="48"/>
      <c r="BM1816" s="48"/>
      <c r="BQ1816" s="48"/>
    </row>
    <row r="1817" spans="53:69" x14ac:dyDescent="0.25">
      <c r="BA1817"/>
      <c r="BB1817" s="5"/>
      <c r="BE1817" s="48"/>
      <c r="BI1817" s="48"/>
      <c r="BM1817" s="48"/>
      <c r="BQ1817" s="48"/>
    </row>
    <row r="1818" spans="53:69" x14ac:dyDescent="0.25">
      <c r="BA1818"/>
      <c r="BB1818" s="5"/>
      <c r="BE1818" s="48"/>
      <c r="BI1818" s="48"/>
      <c r="BM1818" s="48"/>
      <c r="BQ1818" s="48"/>
    </row>
    <row r="1819" spans="53:69" x14ac:dyDescent="0.25">
      <c r="BA1819"/>
      <c r="BB1819" s="5"/>
      <c r="BE1819" s="48"/>
      <c r="BI1819" s="48"/>
      <c r="BM1819" s="48"/>
      <c r="BQ1819" s="48"/>
    </row>
    <row r="1820" spans="53:69" x14ac:dyDescent="0.25">
      <c r="BA1820"/>
      <c r="BB1820" s="5"/>
      <c r="BE1820" s="48"/>
      <c r="BI1820" s="48"/>
      <c r="BM1820" s="48"/>
      <c r="BQ1820" s="48"/>
    </row>
    <row r="1821" spans="53:69" x14ac:dyDescent="0.25">
      <c r="BA1821"/>
      <c r="BB1821" s="5"/>
      <c r="BE1821" s="48"/>
      <c r="BI1821" s="48"/>
      <c r="BM1821" s="48"/>
      <c r="BQ1821" s="48"/>
    </row>
    <row r="1822" spans="53:69" x14ac:dyDescent="0.25">
      <c r="BA1822"/>
      <c r="BB1822" s="5"/>
      <c r="BE1822" s="48"/>
      <c r="BI1822" s="48"/>
      <c r="BM1822" s="48"/>
      <c r="BQ1822" s="48"/>
    </row>
    <row r="1823" spans="53:69" x14ac:dyDescent="0.25">
      <c r="BA1823"/>
      <c r="BB1823" s="5"/>
      <c r="BE1823" s="48"/>
      <c r="BI1823" s="48"/>
      <c r="BM1823" s="48"/>
      <c r="BQ1823" s="48"/>
    </row>
    <row r="1824" spans="53:69" x14ac:dyDescent="0.25">
      <c r="BA1824"/>
      <c r="BB1824" s="5"/>
      <c r="BE1824" s="48"/>
      <c r="BI1824" s="48"/>
      <c r="BM1824" s="48"/>
      <c r="BQ1824" s="48"/>
    </row>
    <row r="1825" spans="53:69" x14ac:dyDescent="0.25">
      <c r="BA1825"/>
      <c r="BB1825" s="5"/>
      <c r="BE1825" s="48"/>
      <c r="BI1825" s="48"/>
      <c r="BM1825" s="48"/>
      <c r="BQ1825" s="48"/>
    </row>
    <row r="1826" spans="53:69" x14ac:dyDescent="0.25">
      <c r="BA1826"/>
      <c r="BB1826" s="5"/>
      <c r="BE1826" s="48"/>
      <c r="BI1826" s="48"/>
      <c r="BM1826" s="48"/>
      <c r="BQ1826" s="48"/>
    </row>
    <row r="1827" spans="53:69" x14ac:dyDescent="0.25">
      <c r="BA1827"/>
      <c r="BB1827" s="5"/>
      <c r="BE1827" s="48"/>
      <c r="BI1827" s="48"/>
      <c r="BM1827" s="48"/>
      <c r="BQ1827" s="48"/>
    </row>
    <row r="1828" spans="53:69" x14ac:dyDescent="0.25">
      <c r="BA1828"/>
      <c r="BB1828" s="5"/>
      <c r="BE1828" s="48"/>
      <c r="BI1828" s="48"/>
      <c r="BM1828" s="48"/>
      <c r="BQ1828" s="48"/>
    </row>
    <row r="1829" spans="53:69" x14ac:dyDescent="0.25">
      <c r="BA1829"/>
      <c r="BB1829" s="5"/>
      <c r="BE1829" s="48"/>
      <c r="BI1829" s="48"/>
      <c r="BM1829" s="48"/>
      <c r="BQ1829" s="48"/>
    </row>
    <row r="1830" spans="53:69" x14ac:dyDescent="0.25">
      <c r="BA1830"/>
      <c r="BB1830" s="5"/>
      <c r="BE1830" s="48"/>
      <c r="BI1830" s="48"/>
      <c r="BM1830" s="48"/>
      <c r="BQ1830" s="48"/>
    </row>
    <row r="1831" spans="53:69" x14ac:dyDescent="0.25">
      <c r="BA1831"/>
      <c r="BB1831" s="5"/>
      <c r="BE1831" s="48"/>
      <c r="BI1831" s="48"/>
      <c r="BM1831" s="48"/>
      <c r="BQ1831" s="48"/>
    </row>
    <row r="1832" spans="53:69" x14ac:dyDescent="0.25">
      <c r="BA1832"/>
      <c r="BB1832" s="5"/>
      <c r="BE1832" s="48"/>
      <c r="BI1832" s="48"/>
      <c r="BM1832" s="48"/>
      <c r="BQ1832" s="48"/>
    </row>
    <row r="1833" spans="53:69" x14ac:dyDescent="0.25">
      <c r="BA1833"/>
      <c r="BB1833" s="5"/>
      <c r="BE1833" s="48"/>
      <c r="BI1833" s="48"/>
      <c r="BM1833" s="48"/>
      <c r="BQ1833" s="48"/>
    </row>
    <row r="1834" spans="53:69" x14ac:dyDescent="0.25">
      <c r="BA1834"/>
      <c r="BB1834" s="5"/>
      <c r="BE1834" s="48"/>
      <c r="BI1834" s="48"/>
      <c r="BM1834" s="48"/>
      <c r="BQ1834" s="48"/>
    </row>
    <row r="1835" spans="53:69" x14ac:dyDescent="0.25">
      <c r="BA1835"/>
      <c r="BB1835" s="5"/>
      <c r="BE1835" s="48"/>
      <c r="BI1835" s="48"/>
      <c r="BM1835" s="48"/>
      <c r="BQ1835" s="48"/>
    </row>
    <row r="1836" spans="53:69" x14ac:dyDescent="0.25">
      <c r="BA1836"/>
      <c r="BB1836" s="5"/>
      <c r="BE1836" s="48"/>
      <c r="BI1836" s="48"/>
      <c r="BM1836" s="48"/>
      <c r="BQ1836" s="48"/>
    </row>
    <row r="1837" spans="53:69" x14ac:dyDescent="0.25">
      <c r="BA1837"/>
      <c r="BB1837" s="5"/>
      <c r="BE1837" s="48"/>
      <c r="BI1837" s="48"/>
      <c r="BM1837" s="48"/>
      <c r="BQ1837" s="48"/>
    </row>
    <row r="1838" spans="53:69" x14ac:dyDescent="0.25">
      <c r="BA1838"/>
      <c r="BB1838" s="5"/>
      <c r="BE1838" s="48"/>
      <c r="BI1838" s="48"/>
      <c r="BM1838" s="48"/>
      <c r="BQ1838" s="48"/>
    </row>
    <row r="1839" spans="53:69" x14ac:dyDescent="0.25">
      <c r="BA1839"/>
      <c r="BB1839" s="5"/>
      <c r="BE1839" s="48"/>
      <c r="BI1839" s="48"/>
      <c r="BM1839" s="48"/>
      <c r="BQ1839" s="48"/>
    </row>
    <row r="1840" spans="53:69" x14ac:dyDescent="0.25">
      <c r="BA1840"/>
      <c r="BB1840" s="5"/>
      <c r="BE1840" s="48"/>
      <c r="BI1840" s="48"/>
      <c r="BM1840" s="48"/>
      <c r="BQ1840" s="48"/>
    </row>
    <row r="1841" spans="53:69" x14ac:dyDescent="0.25">
      <c r="BA1841"/>
      <c r="BB1841" s="5"/>
      <c r="BE1841" s="48"/>
      <c r="BI1841" s="48"/>
      <c r="BM1841" s="48"/>
      <c r="BQ1841" s="48"/>
    </row>
    <row r="1842" spans="53:69" x14ac:dyDescent="0.25">
      <c r="BA1842"/>
      <c r="BB1842" s="5"/>
      <c r="BE1842" s="48"/>
      <c r="BI1842" s="48"/>
      <c r="BM1842" s="48"/>
      <c r="BQ1842" s="48"/>
    </row>
    <row r="1843" spans="53:69" x14ac:dyDescent="0.25">
      <c r="BA1843"/>
      <c r="BB1843" s="5"/>
      <c r="BE1843" s="48"/>
      <c r="BI1843" s="48"/>
      <c r="BM1843" s="48"/>
      <c r="BQ1843" s="48"/>
    </row>
    <row r="1844" spans="53:69" x14ac:dyDescent="0.25">
      <c r="BA1844"/>
      <c r="BB1844" s="5"/>
      <c r="BE1844" s="48"/>
      <c r="BI1844" s="48"/>
      <c r="BM1844" s="48"/>
      <c r="BQ1844" s="48"/>
    </row>
    <row r="1845" spans="53:69" x14ac:dyDescent="0.25">
      <c r="BA1845"/>
      <c r="BB1845" s="5"/>
      <c r="BE1845" s="48"/>
      <c r="BI1845" s="48"/>
      <c r="BM1845" s="48"/>
      <c r="BQ1845" s="48"/>
    </row>
    <row r="1846" spans="53:69" x14ac:dyDescent="0.25">
      <c r="BA1846"/>
      <c r="BB1846" s="5"/>
      <c r="BE1846" s="48"/>
      <c r="BI1846" s="48"/>
      <c r="BM1846" s="48"/>
      <c r="BQ1846" s="48"/>
    </row>
    <row r="1847" spans="53:69" x14ac:dyDescent="0.25">
      <c r="BA1847"/>
      <c r="BB1847" s="5"/>
      <c r="BE1847" s="48"/>
      <c r="BI1847" s="48"/>
      <c r="BM1847" s="48"/>
      <c r="BQ1847" s="48"/>
    </row>
    <row r="1848" spans="53:69" x14ac:dyDescent="0.25">
      <c r="BA1848"/>
      <c r="BB1848" s="5"/>
      <c r="BE1848" s="48"/>
      <c r="BI1848" s="48"/>
      <c r="BM1848" s="48"/>
      <c r="BQ1848" s="48"/>
    </row>
    <row r="1849" spans="53:69" x14ac:dyDescent="0.25">
      <c r="BA1849"/>
      <c r="BB1849" s="5"/>
      <c r="BE1849" s="48"/>
      <c r="BI1849" s="48"/>
      <c r="BM1849" s="48"/>
      <c r="BQ1849" s="48"/>
    </row>
    <row r="1850" spans="53:69" x14ac:dyDescent="0.25">
      <c r="BA1850"/>
      <c r="BB1850" s="5"/>
      <c r="BE1850" s="48"/>
      <c r="BI1850" s="48"/>
      <c r="BM1850" s="48"/>
      <c r="BQ1850" s="48"/>
    </row>
    <row r="1851" spans="53:69" x14ac:dyDescent="0.25">
      <c r="BA1851"/>
      <c r="BB1851" s="5"/>
      <c r="BE1851" s="48"/>
      <c r="BI1851" s="48"/>
      <c r="BM1851" s="48"/>
      <c r="BQ1851" s="48"/>
    </row>
    <row r="1852" spans="53:69" x14ac:dyDescent="0.25">
      <c r="BA1852"/>
      <c r="BB1852" s="5"/>
      <c r="BE1852" s="48"/>
      <c r="BI1852" s="48"/>
      <c r="BM1852" s="48"/>
      <c r="BQ1852" s="48"/>
    </row>
    <row r="1853" spans="53:69" x14ac:dyDescent="0.25">
      <c r="BA1853"/>
      <c r="BB1853" s="5"/>
      <c r="BE1853" s="48"/>
      <c r="BI1853" s="48"/>
      <c r="BM1853" s="48"/>
      <c r="BQ1853" s="48"/>
    </row>
    <row r="1854" spans="53:69" x14ac:dyDescent="0.25">
      <c r="BA1854"/>
      <c r="BB1854" s="5"/>
      <c r="BE1854" s="48"/>
      <c r="BI1854" s="48"/>
      <c r="BM1854" s="48"/>
      <c r="BQ1854" s="48"/>
    </row>
    <row r="1855" spans="53:69" x14ac:dyDescent="0.25">
      <c r="BA1855"/>
      <c r="BB1855" s="5"/>
      <c r="BE1855" s="48"/>
      <c r="BI1855" s="48"/>
      <c r="BM1855" s="48"/>
      <c r="BQ1855" s="48"/>
    </row>
    <row r="1856" spans="53:69" x14ac:dyDescent="0.25">
      <c r="BA1856"/>
      <c r="BB1856" s="5"/>
      <c r="BE1856" s="48"/>
      <c r="BI1856" s="48"/>
      <c r="BM1856" s="48"/>
      <c r="BQ1856" s="48"/>
    </row>
    <row r="1857" spans="53:69" x14ac:dyDescent="0.25">
      <c r="BA1857"/>
      <c r="BB1857" s="5"/>
      <c r="BE1857" s="48"/>
      <c r="BI1857" s="48"/>
      <c r="BM1857" s="48"/>
      <c r="BQ1857" s="48"/>
    </row>
    <row r="1858" spans="53:69" x14ac:dyDescent="0.25">
      <c r="BA1858"/>
      <c r="BB1858" s="5"/>
      <c r="BE1858" s="48"/>
      <c r="BI1858" s="48"/>
      <c r="BM1858" s="48"/>
      <c r="BQ1858" s="48"/>
    </row>
    <row r="1859" spans="53:69" x14ac:dyDescent="0.25">
      <c r="BA1859"/>
      <c r="BB1859" s="5"/>
      <c r="BE1859" s="48"/>
      <c r="BI1859" s="48"/>
      <c r="BM1859" s="48"/>
      <c r="BQ1859" s="48"/>
    </row>
    <row r="1860" spans="53:69" x14ac:dyDescent="0.25">
      <c r="BA1860"/>
      <c r="BB1860" s="5"/>
      <c r="BE1860" s="48"/>
      <c r="BI1860" s="48"/>
      <c r="BM1860" s="48"/>
      <c r="BQ1860" s="48"/>
    </row>
    <row r="1861" spans="53:69" x14ac:dyDescent="0.25">
      <c r="BA1861"/>
      <c r="BB1861" s="5"/>
      <c r="BE1861" s="48"/>
      <c r="BI1861" s="48"/>
      <c r="BM1861" s="48"/>
      <c r="BQ1861" s="48"/>
    </row>
    <row r="1862" spans="53:69" x14ac:dyDescent="0.25">
      <c r="BA1862"/>
      <c r="BB1862" s="5"/>
      <c r="BE1862" s="48"/>
      <c r="BI1862" s="48"/>
      <c r="BM1862" s="48"/>
      <c r="BQ1862" s="48"/>
    </row>
    <row r="1863" spans="53:69" x14ac:dyDescent="0.25">
      <c r="BA1863"/>
      <c r="BB1863" s="5"/>
      <c r="BE1863" s="48"/>
      <c r="BI1863" s="48"/>
      <c r="BM1863" s="48"/>
      <c r="BQ1863" s="48"/>
    </row>
    <row r="1864" spans="53:69" x14ac:dyDescent="0.25">
      <c r="BA1864"/>
      <c r="BB1864" s="5"/>
      <c r="BE1864" s="48"/>
      <c r="BI1864" s="48"/>
      <c r="BM1864" s="48"/>
      <c r="BQ1864" s="48"/>
    </row>
    <row r="1865" spans="53:69" x14ac:dyDescent="0.25">
      <c r="BA1865"/>
      <c r="BB1865" s="5"/>
      <c r="BE1865" s="48"/>
      <c r="BI1865" s="48"/>
      <c r="BM1865" s="48"/>
      <c r="BQ1865" s="48"/>
    </row>
    <row r="1866" spans="53:69" x14ac:dyDescent="0.25">
      <c r="BA1866"/>
      <c r="BB1866" s="5"/>
      <c r="BE1866" s="48"/>
      <c r="BI1866" s="48"/>
      <c r="BM1866" s="48"/>
      <c r="BQ1866" s="48"/>
    </row>
    <row r="1867" spans="53:69" x14ac:dyDescent="0.25">
      <c r="BA1867"/>
      <c r="BB1867" s="5"/>
      <c r="BE1867" s="48"/>
      <c r="BI1867" s="48"/>
      <c r="BM1867" s="48"/>
      <c r="BQ1867" s="48"/>
    </row>
    <row r="1868" spans="53:69" x14ac:dyDescent="0.25">
      <c r="BA1868"/>
      <c r="BB1868" s="5"/>
      <c r="BE1868" s="48"/>
      <c r="BI1868" s="48"/>
      <c r="BM1868" s="48"/>
      <c r="BQ1868" s="48"/>
    </row>
    <row r="1869" spans="53:69" x14ac:dyDescent="0.25">
      <c r="BA1869"/>
      <c r="BB1869" s="5"/>
      <c r="BE1869" s="48"/>
      <c r="BI1869" s="48"/>
      <c r="BM1869" s="48"/>
      <c r="BQ1869" s="48"/>
    </row>
    <row r="1870" spans="53:69" x14ac:dyDescent="0.25">
      <c r="BA1870"/>
      <c r="BB1870" s="5"/>
      <c r="BE1870" s="48"/>
      <c r="BI1870" s="48"/>
      <c r="BM1870" s="48"/>
      <c r="BQ1870" s="48"/>
    </row>
    <row r="1871" spans="53:69" x14ac:dyDescent="0.25">
      <c r="BA1871"/>
      <c r="BB1871" s="5"/>
      <c r="BE1871" s="48"/>
      <c r="BI1871" s="48"/>
      <c r="BM1871" s="48"/>
      <c r="BQ1871" s="48"/>
    </row>
    <row r="1872" spans="53:69" x14ac:dyDescent="0.25">
      <c r="BA1872"/>
      <c r="BB1872" s="5"/>
      <c r="BE1872" s="48"/>
      <c r="BI1872" s="48"/>
      <c r="BM1872" s="48"/>
      <c r="BQ1872" s="48"/>
    </row>
    <row r="1873" spans="53:69" x14ac:dyDescent="0.25">
      <c r="BA1873"/>
      <c r="BB1873" s="5"/>
      <c r="BE1873" s="48"/>
      <c r="BI1873" s="48"/>
      <c r="BM1873" s="48"/>
      <c r="BQ1873" s="48"/>
    </row>
    <row r="1874" spans="53:69" x14ac:dyDescent="0.25">
      <c r="BA1874"/>
      <c r="BB1874" s="5"/>
      <c r="BE1874" s="48"/>
      <c r="BI1874" s="48"/>
      <c r="BM1874" s="48"/>
      <c r="BQ1874" s="48"/>
    </row>
    <row r="1875" spans="53:69" x14ac:dyDescent="0.25">
      <c r="BA1875"/>
      <c r="BB1875" s="5"/>
      <c r="BE1875" s="48"/>
      <c r="BI1875" s="48"/>
      <c r="BM1875" s="48"/>
      <c r="BQ1875" s="48"/>
    </row>
    <row r="1876" spans="53:69" x14ac:dyDescent="0.25">
      <c r="BA1876"/>
      <c r="BB1876" s="5"/>
      <c r="BE1876" s="48"/>
      <c r="BI1876" s="48"/>
      <c r="BM1876" s="48"/>
      <c r="BQ1876" s="48"/>
    </row>
    <row r="1877" spans="53:69" x14ac:dyDescent="0.25">
      <c r="BA1877"/>
      <c r="BB1877" s="5"/>
      <c r="BE1877" s="48"/>
      <c r="BI1877" s="48"/>
      <c r="BM1877" s="48"/>
      <c r="BQ1877" s="48"/>
    </row>
    <row r="1878" spans="53:69" x14ac:dyDescent="0.25">
      <c r="BA1878"/>
      <c r="BB1878" s="5"/>
      <c r="BE1878" s="48"/>
      <c r="BI1878" s="48"/>
      <c r="BM1878" s="48"/>
      <c r="BQ1878" s="48"/>
    </row>
    <row r="1879" spans="53:69" x14ac:dyDescent="0.25">
      <c r="BA1879"/>
      <c r="BB1879" s="5"/>
      <c r="BE1879" s="48"/>
      <c r="BI1879" s="48"/>
      <c r="BM1879" s="48"/>
      <c r="BQ1879" s="48"/>
    </row>
    <row r="1880" spans="53:69" x14ac:dyDescent="0.25">
      <c r="BA1880"/>
      <c r="BB1880" s="5"/>
      <c r="BE1880" s="48"/>
      <c r="BI1880" s="48"/>
      <c r="BM1880" s="48"/>
      <c r="BQ1880" s="48"/>
    </row>
    <row r="1881" spans="53:69" x14ac:dyDescent="0.25">
      <c r="BA1881"/>
      <c r="BB1881" s="5"/>
      <c r="BE1881" s="48"/>
      <c r="BI1881" s="48"/>
      <c r="BM1881" s="48"/>
      <c r="BQ1881" s="48"/>
    </row>
    <row r="1882" spans="53:69" x14ac:dyDescent="0.25">
      <c r="BA1882"/>
      <c r="BB1882" s="5"/>
      <c r="BE1882" s="48"/>
      <c r="BI1882" s="48"/>
      <c r="BM1882" s="48"/>
      <c r="BQ1882" s="48"/>
    </row>
    <row r="1883" spans="53:69" x14ac:dyDescent="0.25">
      <c r="BA1883"/>
      <c r="BB1883" s="5"/>
      <c r="BE1883" s="48"/>
      <c r="BI1883" s="48"/>
      <c r="BM1883" s="48"/>
      <c r="BQ1883" s="48"/>
    </row>
    <row r="1884" spans="53:69" x14ac:dyDescent="0.25">
      <c r="BA1884"/>
      <c r="BB1884" s="5"/>
      <c r="BE1884" s="48"/>
      <c r="BI1884" s="48"/>
      <c r="BM1884" s="48"/>
      <c r="BQ1884" s="48"/>
    </row>
    <row r="1885" spans="53:69" x14ac:dyDescent="0.25">
      <c r="BA1885"/>
      <c r="BB1885" s="5"/>
      <c r="BE1885" s="48"/>
      <c r="BI1885" s="48"/>
      <c r="BM1885" s="48"/>
      <c r="BQ1885" s="48"/>
    </row>
    <row r="1886" spans="53:69" x14ac:dyDescent="0.25">
      <c r="BA1886"/>
      <c r="BB1886" s="5"/>
      <c r="BE1886" s="48"/>
      <c r="BI1886" s="48"/>
      <c r="BM1886" s="48"/>
      <c r="BQ1886" s="48"/>
    </row>
    <row r="1887" spans="53:69" x14ac:dyDescent="0.25">
      <c r="BA1887"/>
      <c r="BB1887" s="5"/>
      <c r="BE1887" s="48"/>
      <c r="BI1887" s="48"/>
      <c r="BM1887" s="48"/>
      <c r="BQ1887" s="48"/>
    </row>
    <row r="1888" spans="53:69" x14ac:dyDescent="0.25">
      <c r="BA1888"/>
      <c r="BB1888" s="5"/>
      <c r="BE1888" s="48"/>
      <c r="BI1888" s="48"/>
      <c r="BM1888" s="48"/>
      <c r="BQ1888" s="48"/>
    </row>
    <row r="1889" spans="53:69" x14ac:dyDescent="0.25">
      <c r="BA1889"/>
      <c r="BB1889" s="5"/>
      <c r="BE1889" s="48"/>
      <c r="BI1889" s="48"/>
      <c r="BM1889" s="48"/>
      <c r="BQ1889" s="48"/>
    </row>
    <row r="1890" spans="53:69" x14ac:dyDescent="0.25">
      <c r="BA1890"/>
      <c r="BB1890" s="5"/>
      <c r="BE1890" s="48"/>
      <c r="BI1890" s="48"/>
      <c r="BM1890" s="48"/>
      <c r="BQ1890" s="48"/>
    </row>
    <row r="1891" spans="53:69" x14ac:dyDescent="0.25">
      <c r="BA1891"/>
      <c r="BB1891" s="5"/>
      <c r="BE1891" s="48"/>
      <c r="BI1891" s="48"/>
      <c r="BM1891" s="48"/>
      <c r="BQ1891" s="48"/>
    </row>
    <row r="1892" spans="53:69" x14ac:dyDescent="0.25">
      <c r="BA1892"/>
      <c r="BB1892" s="5"/>
      <c r="BE1892" s="48"/>
      <c r="BI1892" s="48"/>
      <c r="BM1892" s="48"/>
      <c r="BQ1892" s="48"/>
    </row>
    <row r="1893" spans="53:69" x14ac:dyDescent="0.25">
      <c r="BA1893"/>
      <c r="BB1893" s="5"/>
      <c r="BE1893" s="48"/>
      <c r="BI1893" s="48"/>
      <c r="BM1893" s="48"/>
      <c r="BQ1893" s="48"/>
    </row>
    <row r="1894" spans="53:69" x14ac:dyDescent="0.25">
      <c r="BA1894"/>
      <c r="BB1894" s="5"/>
      <c r="BE1894" s="48"/>
      <c r="BI1894" s="48"/>
      <c r="BM1894" s="48"/>
      <c r="BQ1894" s="48"/>
    </row>
    <row r="1895" spans="53:69" x14ac:dyDescent="0.25">
      <c r="BA1895"/>
      <c r="BB1895" s="5"/>
      <c r="BE1895" s="48"/>
      <c r="BI1895" s="48"/>
      <c r="BM1895" s="48"/>
      <c r="BQ1895" s="48"/>
    </row>
    <row r="1896" spans="53:69" x14ac:dyDescent="0.25">
      <c r="BA1896"/>
      <c r="BB1896" s="5"/>
      <c r="BE1896" s="48"/>
      <c r="BI1896" s="48"/>
      <c r="BM1896" s="48"/>
      <c r="BQ1896" s="48"/>
    </row>
    <row r="1897" spans="53:69" x14ac:dyDescent="0.25">
      <c r="BA1897"/>
      <c r="BB1897" s="5"/>
      <c r="BE1897" s="48"/>
      <c r="BI1897" s="48"/>
      <c r="BM1897" s="48"/>
      <c r="BQ1897" s="48"/>
    </row>
    <row r="1898" spans="53:69" x14ac:dyDescent="0.25">
      <c r="BA1898"/>
      <c r="BB1898" s="5"/>
      <c r="BE1898" s="48"/>
      <c r="BI1898" s="48"/>
      <c r="BM1898" s="48"/>
      <c r="BQ1898" s="48"/>
    </row>
    <row r="1899" spans="53:69" x14ac:dyDescent="0.25">
      <c r="BA1899"/>
      <c r="BB1899" s="5"/>
      <c r="BE1899" s="48"/>
      <c r="BI1899" s="48"/>
      <c r="BM1899" s="48"/>
      <c r="BQ1899" s="48"/>
    </row>
    <row r="1900" spans="53:69" x14ac:dyDescent="0.25">
      <c r="BA1900"/>
      <c r="BB1900" s="5"/>
      <c r="BE1900" s="48"/>
      <c r="BI1900" s="48"/>
      <c r="BM1900" s="48"/>
      <c r="BQ1900" s="48"/>
    </row>
    <row r="1901" spans="53:69" x14ac:dyDescent="0.25">
      <c r="BA1901"/>
      <c r="BB1901" s="5"/>
      <c r="BE1901" s="48"/>
      <c r="BI1901" s="48"/>
      <c r="BM1901" s="48"/>
      <c r="BQ1901" s="48"/>
    </row>
    <row r="1902" spans="53:69" x14ac:dyDescent="0.25">
      <c r="BA1902"/>
      <c r="BB1902" s="5"/>
      <c r="BE1902" s="48"/>
      <c r="BI1902" s="48"/>
      <c r="BM1902" s="48"/>
      <c r="BQ1902" s="48"/>
    </row>
    <row r="1903" spans="53:69" x14ac:dyDescent="0.25">
      <c r="BA1903"/>
      <c r="BB1903" s="5"/>
      <c r="BE1903" s="48"/>
      <c r="BI1903" s="48"/>
      <c r="BM1903" s="48"/>
      <c r="BQ1903" s="48"/>
    </row>
    <row r="1904" spans="53:69" x14ac:dyDescent="0.25">
      <c r="BA1904"/>
      <c r="BB1904" s="5"/>
      <c r="BE1904" s="48"/>
      <c r="BI1904" s="48"/>
      <c r="BM1904" s="48"/>
      <c r="BQ1904" s="48"/>
    </row>
    <row r="1905" spans="53:69" x14ac:dyDescent="0.25">
      <c r="BA1905"/>
      <c r="BB1905" s="5"/>
      <c r="BE1905" s="48"/>
      <c r="BI1905" s="48"/>
      <c r="BM1905" s="48"/>
      <c r="BQ1905" s="48"/>
    </row>
    <row r="1906" spans="53:69" x14ac:dyDescent="0.25">
      <c r="BA1906"/>
      <c r="BB1906" s="5"/>
      <c r="BE1906" s="48"/>
      <c r="BI1906" s="48"/>
      <c r="BM1906" s="48"/>
      <c r="BQ1906" s="48"/>
    </row>
    <row r="1907" spans="53:69" x14ac:dyDescent="0.25">
      <c r="BA1907"/>
      <c r="BB1907" s="5"/>
      <c r="BE1907" s="48"/>
      <c r="BI1907" s="48"/>
      <c r="BM1907" s="48"/>
      <c r="BQ1907" s="48"/>
    </row>
    <row r="1908" spans="53:69" x14ac:dyDescent="0.25">
      <c r="BA1908"/>
      <c r="BB1908" s="5"/>
      <c r="BE1908" s="48"/>
      <c r="BI1908" s="48"/>
      <c r="BM1908" s="48"/>
      <c r="BQ1908" s="48"/>
    </row>
    <row r="1909" spans="53:69" x14ac:dyDescent="0.25">
      <c r="BA1909"/>
      <c r="BB1909" s="5"/>
      <c r="BE1909" s="48"/>
      <c r="BI1909" s="48"/>
      <c r="BM1909" s="48"/>
      <c r="BQ1909" s="48"/>
    </row>
    <row r="1910" spans="53:69" x14ac:dyDescent="0.25">
      <c r="BA1910"/>
      <c r="BB1910" s="5"/>
      <c r="BE1910" s="48"/>
      <c r="BI1910" s="48"/>
      <c r="BM1910" s="48"/>
      <c r="BQ1910" s="48"/>
    </row>
    <row r="1911" spans="53:69" x14ac:dyDescent="0.25">
      <c r="BA1911"/>
      <c r="BB1911" s="5"/>
      <c r="BE1911" s="48"/>
      <c r="BI1911" s="48"/>
      <c r="BM1911" s="48"/>
      <c r="BQ1911" s="48"/>
    </row>
    <row r="1912" spans="53:69" x14ac:dyDescent="0.25">
      <c r="BA1912"/>
      <c r="BB1912" s="5"/>
      <c r="BE1912" s="48"/>
      <c r="BI1912" s="48"/>
      <c r="BM1912" s="48"/>
      <c r="BQ1912" s="48"/>
    </row>
    <row r="1913" spans="53:69" x14ac:dyDescent="0.25">
      <c r="BA1913"/>
      <c r="BB1913" s="5"/>
      <c r="BE1913" s="48"/>
      <c r="BI1913" s="48"/>
      <c r="BM1913" s="48"/>
      <c r="BQ1913" s="48"/>
    </row>
    <row r="1914" spans="53:69" x14ac:dyDescent="0.25">
      <c r="BA1914"/>
      <c r="BB1914" s="5"/>
      <c r="BE1914" s="48"/>
      <c r="BI1914" s="48"/>
      <c r="BM1914" s="48"/>
      <c r="BQ1914" s="48"/>
    </row>
    <row r="1915" spans="53:69" x14ac:dyDescent="0.25">
      <c r="BA1915"/>
      <c r="BB1915" s="5"/>
      <c r="BE1915" s="48"/>
      <c r="BI1915" s="48"/>
      <c r="BM1915" s="48"/>
      <c r="BQ1915" s="48"/>
    </row>
    <row r="1916" spans="53:69" x14ac:dyDescent="0.25">
      <c r="BA1916"/>
      <c r="BB1916" s="5"/>
      <c r="BE1916" s="48"/>
      <c r="BI1916" s="48"/>
      <c r="BM1916" s="48"/>
      <c r="BQ1916" s="48"/>
    </row>
    <row r="1917" spans="53:69" x14ac:dyDescent="0.25">
      <c r="BA1917"/>
      <c r="BB1917" s="5"/>
      <c r="BE1917" s="48"/>
      <c r="BI1917" s="48"/>
      <c r="BM1917" s="48"/>
      <c r="BQ1917" s="48"/>
    </row>
    <row r="1918" spans="53:69" x14ac:dyDescent="0.25">
      <c r="BA1918"/>
      <c r="BB1918" s="5"/>
      <c r="BE1918" s="48"/>
      <c r="BI1918" s="48"/>
      <c r="BM1918" s="48"/>
      <c r="BQ1918" s="48"/>
    </row>
    <row r="1919" spans="53:69" x14ac:dyDescent="0.25">
      <c r="BA1919"/>
      <c r="BB1919" s="5"/>
      <c r="BE1919" s="48"/>
      <c r="BI1919" s="48"/>
      <c r="BM1919" s="48"/>
      <c r="BQ1919" s="48"/>
    </row>
    <row r="1920" spans="53:69" x14ac:dyDescent="0.25">
      <c r="BA1920"/>
      <c r="BB1920" s="5"/>
      <c r="BE1920" s="48"/>
      <c r="BI1920" s="48"/>
      <c r="BM1920" s="48"/>
      <c r="BQ1920" s="48"/>
    </row>
    <row r="1921" spans="53:69" x14ac:dyDescent="0.25">
      <c r="BA1921"/>
      <c r="BB1921" s="5"/>
      <c r="BE1921" s="48"/>
      <c r="BI1921" s="48"/>
      <c r="BM1921" s="48"/>
      <c r="BQ1921" s="48"/>
    </row>
    <row r="1922" spans="53:69" x14ac:dyDescent="0.25">
      <c r="BA1922"/>
      <c r="BB1922" s="5"/>
      <c r="BE1922" s="48"/>
      <c r="BI1922" s="48"/>
      <c r="BM1922" s="48"/>
      <c r="BQ1922" s="48"/>
    </row>
    <row r="1923" spans="53:69" x14ac:dyDescent="0.25">
      <c r="BA1923"/>
      <c r="BB1923" s="5"/>
      <c r="BE1923" s="48"/>
      <c r="BI1923" s="48"/>
      <c r="BM1923" s="48"/>
      <c r="BQ1923" s="48"/>
    </row>
    <row r="1924" spans="53:69" x14ac:dyDescent="0.25">
      <c r="BA1924"/>
      <c r="BB1924" s="5"/>
      <c r="BE1924" s="48"/>
      <c r="BI1924" s="48"/>
      <c r="BM1924" s="48"/>
      <c r="BQ1924" s="48"/>
    </row>
    <row r="1925" spans="53:69" x14ac:dyDescent="0.25">
      <c r="BA1925"/>
      <c r="BB1925" s="5"/>
      <c r="BE1925" s="48"/>
      <c r="BI1925" s="48"/>
      <c r="BM1925" s="48"/>
      <c r="BQ1925" s="48"/>
    </row>
    <row r="1926" spans="53:69" x14ac:dyDescent="0.25">
      <c r="BA1926"/>
      <c r="BB1926" s="5"/>
      <c r="BE1926" s="48"/>
      <c r="BI1926" s="48"/>
      <c r="BM1926" s="48"/>
      <c r="BQ1926" s="48"/>
    </row>
    <row r="1927" spans="53:69" x14ac:dyDescent="0.25">
      <c r="BA1927"/>
      <c r="BB1927" s="5"/>
      <c r="BE1927" s="48"/>
      <c r="BI1927" s="48"/>
      <c r="BM1927" s="48"/>
      <c r="BQ1927" s="48"/>
    </row>
    <row r="1928" spans="53:69" x14ac:dyDescent="0.25">
      <c r="BA1928"/>
      <c r="BB1928" s="5"/>
      <c r="BE1928" s="48"/>
      <c r="BI1928" s="48"/>
      <c r="BM1928" s="48"/>
      <c r="BQ1928" s="48"/>
    </row>
    <row r="1929" spans="53:69" x14ac:dyDescent="0.25">
      <c r="BA1929"/>
      <c r="BB1929" s="5"/>
      <c r="BE1929" s="48"/>
      <c r="BI1929" s="48"/>
      <c r="BM1929" s="48"/>
      <c r="BQ1929" s="48"/>
    </row>
    <row r="1930" spans="53:69" x14ac:dyDescent="0.25">
      <c r="BA1930"/>
      <c r="BB1930" s="5"/>
      <c r="BE1930" s="48"/>
      <c r="BI1930" s="48"/>
      <c r="BM1930" s="48"/>
      <c r="BQ1930" s="48"/>
    </row>
    <row r="1931" spans="53:69" x14ac:dyDescent="0.25">
      <c r="BA1931"/>
      <c r="BB1931" s="5"/>
      <c r="BE1931" s="48"/>
      <c r="BI1931" s="48"/>
      <c r="BM1931" s="48"/>
      <c r="BQ1931" s="48"/>
    </row>
    <row r="1932" spans="53:69" x14ac:dyDescent="0.25">
      <c r="BA1932"/>
      <c r="BB1932" s="5"/>
      <c r="BE1932" s="48"/>
      <c r="BI1932" s="48"/>
      <c r="BM1932" s="48"/>
      <c r="BQ1932" s="48"/>
    </row>
    <row r="1933" spans="53:69" x14ac:dyDescent="0.25">
      <c r="BA1933"/>
      <c r="BB1933" s="5"/>
      <c r="BE1933" s="48"/>
      <c r="BI1933" s="48"/>
      <c r="BM1933" s="48"/>
      <c r="BQ1933" s="48"/>
    </row>
    <row r="1934" spans="53:69" x14ac:dyDescent="0.25">
      <c r="BA1934"/>
      <c r="BB1934" s="5"/>
      <c r="BE1934" s="48"/>
      <c r="BI1934" s="48"/>
      <c r="BM1934" s="48"/>
      <c r="BQ1934" s="48"/>
    </row>
    <row r="1935" spans="53:69" x14ac:dyDescent="0.25">
      <c r="BA1935"/>
      <c r="BB1935" s="5"/>
      <c r="BE1935" s="48"/>
      <c r="BI1935" s="48"/>
      <c r="BM1935" s="48"/>
      <c r="BQ1935" s="48"/>
    </row>
    <row r="1936" spans="53:69" x14ac:dyDescent="0.25">
      <c r="BA1936"/>
      <c r="BB1936" s="5"/>
      <c r="BE1936" s="48"/>
      <c r="BI1936" s="48"/>
      <c r="BM1936" s="48"/>
      <c r="BQ1936" s="48"/>
    </row>
    <row r="1937" spans="53:69" x14ac:dyDescent="0.25">
      <c r="BA1937"/>
      <c r="BB1937" s="5"/>
      <c r="BE1937" s="48"/>
      <c r="BI1937" s="48"/>
      <c r="BM1937" s="48"/>
      <c r="BQ1937" s="48"/>
    </row>
    <row r="1938" spans="53:69" x14ac:dyDescent="0.25">
      <c r="BA1938"/>
      <c r="BB1938" s="5"/>
      <c r="BE1938" s="48"/>
      <c r="BI1938" s="48"/>
      <c r="BM1938" s="48"/>
      <c r="BQ1938" s="48"/>
    </row>
    <row r="1939" spans="53:69" x14ac:dyDescent="0.25">
      <c r="BA1939"/>
      <c r="BB1939" s="5"/>
      <c r="BE1939" s="48"/>
      <c r="BI1939" s="48"/>
      <c r="BM1939" s="48"/>
      <c r="BQ1939" s="48"/>
    </row>
    <row r="1940" spans="53:69" x14ac:dyDescent="0.25">
      <c r="BA1940"/>
      <c r="BB1940" s="5"/>
      <c r="BE1940" s="48"/>
      <c r="BI1940" s="48"/>
      <c r="BM1940" s="48"/>
      <c r="BQ1940" s="48"/>
    </row>
    <row r="1941" spans="53:69" x14ac:dyDescent="0.25">
      <c r="BA1941"/>
      <c r="BB1941" s="5"/>
      <c r="BE1941" s="48"/>
      <c r="BI1941" s="48"/>
      <c r="BM1941" s="48"/>
      <c r="BQ1941" s="48"/>
    </row>
    <row r="1942" spans="53:69" x14ac:dyDescent="0.25">
      <c r="BA1942"/>
      <c r="BB1942" s="5"/>
      <c r="BE1942" s="48"/>
      <c r="BI1942" s="48"/>
      <c r="BM1942" s="48"/>
      <c r="BQ1942" s="48"/>
    </row>
    <row r="1943" spans="53:69" x14ac:dyDescent="0.25">
      <c r="BA1943"/>
      <c r="BB1943" s="5"/>
      <c r="BE1943" s="48"/>
      <c r="BI1943" s="48"/>
      <c r="BM1943" s="48"/>
      <c r="BQ1943" s="48"/>
    </row>
    <row r="1944" spans="53:69" x14ac:dyDescent="0.25">
      <c r="BA1944"/>
      <c r="BB1944" s="5"/>
      <c r="BE1944" s="48"/>
      <c r="BI1944" s="48"/>
      <c r="BM1944" s="48"/>
      <c r="BQ1944" s="48"/>
    </row>
    <row r="1945" spans="53:69" x14ac:dyDescent="0.25">
      <c r="BA1945"/>
      <c r="BB1945" s="5"/>
      <c r="BE1945" s="48"/>
      <c r="BI1945" s="48"/>
      <c r="BM1945" s="48"/>
      <c r="BQ1945" s="48"/>
    </row>
    <row r="1946" spans="53:69" x14ac:dyDescent="0.25">
      <c r="BA1946"/>
      <c r="BB1946" s="5"/>
      <c r="BE1946" s="48"/>
      <c r="BI1946" s="48"/>
      <c r="BM1946" s="48"/>
      <c r="BQ1946" s="48"/>
    </row>
    <row r="1947" spans="53:69" x14ac:dyDescent="0.25">
      <c r="BA1947"/>
      <c r="BB1947" s="5"/>
      <c r="BE1947" s="48"/>
      <c r="BI1947" s="48"/>
      <c r="BM1947" s="48"/>
      <c r="BQ1947" s="48"/>
    </row>
    <row r="1948" spans="53:69" x14ac:dyDescent="0.25">
      <c r="BA1948"/>
      <c r="BB1948" s="5"/>
      <c r="BE1948" s="48"/>
      <c r="BI1948" s="48"/>
      <c r="BM1948" s="48"/>
      <c r="BQ1948" s="48"/>
    </row>
    <row r="1949" spans="53:69" x14ac:dyDescent="0.25">
      <c r="BA1949"/>
      <c r="BB1949" s="5"/>
      <c r="BE1949" s="48"/>
      <c r="BI1949" s="48"/>
      <c r="BM1949" s="48"/>
      <c r="BQ1949" s="48"/>
    </row>
    <row r="1950" spans="53:69" x14ac:dyDescent="0.25">
      <c r="BA1950"/>
      <c r="BB1950" s="5"/>
      <c r="BE1950" s="48"/>
      <c r="BI1950" s="48"/>
      <c r="BM1950" s="48"/>
      <c r="BQ1950" s="48"/>
    </row>
    <row r="1951" spans="53:69" x14ac:dyDescent="0.25">
      <c r="BA1951"/>
      <c r="BB1951" s="5"/>
      <c r="BE1951" s="48"/>
      <c r="BI1951" s="48"/>
      <c r="BM1951" s="48"/>
      <c r="BQ1951" s="48"/>
    </row>
    <row r="1952" spans="53:69" x14ac:dyDescent="0.25">
      <c r="BA1952"/>
      <c r="BB1952" s="5"/>
      <c r="BE1952" s="48"/>
      <c r="BI1952" s="48"/>
      <c r="BM1952" s="48"/>
      <c r="BQ1952" s="48"/>
    </row>
    <row r="1953" spans="53:69" x14ac:dyDescent="0.25">
      <c r="BA1953"/>
      <c r="BB1953" s="5"/>
      <c r="BE1953" s="48"/>
      <c r="BI1953" s="48"/>
      <c r="BM1953" s="48"/>
      <c r="BQ1953" s="48"/>
    </row>
    <row r="1954" spans="53:69" x14ac:dyDescent="0.25">
      <c r="BA1954"/>
      <c r="BB1954" s="5"/>
      <c r="BE1954" s="48"/>
      <c r="BI1954" s="48"/>
      <c r="BM1954" s="48"/>
      <c r="BQ1954" s="48"/>
    </row>
    <row r="1955" spans="53:69" x14ac:dyDescent="0.25">
      <c r="BA1955"/>
      <c r="BB1955" s="5"/>
      <c r="BE1955" s="48"/>
      <c r="BI1955" s="48"/>
      <c r="BM1955" s="48"/>
      <c r="BQ1955" s="48"/>
    </row>
    <row r="1956" spans="53:69" x14ac:dyDescent="0.25">
      <c r="BA1956"/>
      <c r="BB1956" s="5"/>
      <c r="BE1956" s="48"/>
      <c r="BI1956" s="48"/>
      <c r="BM1956" s="48"/>
      <c r="BQ1956" s="48"/>
    </row>
    <row r="1957" spans="53:69" x14ac:dyDescent="0.25">
      <c r="BA1957"/>
      <c r="BB1957" s="5"/>
      <c r="BE1957" s="48"/>
      <c r="BI1957" s="48"/>
      <c r="BM1957" s="48"/>
      <c r="BQ1957" s="48"/>
    </row>
    <row r="1958" spans="53:69" x14ac:dyDescent="0.25">
      <c r="BA1958"/>
      <c r="BB1958" s="5"/>
      <c r="BE1958" s="48"/>
      <c r="BI1958" s="48"/>
      <c r="BM1958" s="48"/>
      <c r="BQ1958" s="48"/>
    </row>
    <row r="1959" spans="53:69" x14ac:dyDescent="0.25">
      <c r="BA1959"/>
      <c r="BB1959" s="5"/>
      <c r="BE1959" s="48"/>
      <c r="BI1959" s="48"/>
      <c r="BM1959" s="48"/>
      <c r="BQ1959" s="48"/>
    </row>
    <row r="1960" spans="53:69" x14ac:dyDescent="0.25">
      <c r="BA1960"/>
      <c r="BB1960" s="5"/>
      <c r="BE1960" s="48"/>
      <c r="BI1960" s="48"/>
      <c r="BM1960" s="48"/>
      <c r="BQ1960" s="48"/>
    </row>
    <row r="1961" spans="53:69" x14ac:dyDescent="0.25">
      <c r="BA1961"/>
      <c r="BB1961" s="5"/>
      <c r="BE1961" s="48"/>
      <c r="BI1961" s="48"/>
      <c r="BM1961" s="48"/>
      <c r="BQ1961" s="48"/>
    </row>
    <row r="1962" spans="53:69" x14ac:dyDescent="0.25">
      <c r="BA1962"/>
      <c r="BB1962" s="5"/>
      <c r="BE1962" s="48"/>
      <c r="BI1962" s="48"/>
      <c r="BM1962" s="48"/>
      <c r="BQ1962" s="48"/>
    </row>
    <row r="1963" spans="53:69" x14ac:dyDescent="0.25">
      <c r="BA1963"/>
      <c r="BB1963" s="5"/>
      <c r="BE1963" s="48"/>
      <c r="BI1963" s="48"/>
      <c r="BM1963" s="48"/>
      <c r="BQ1963" s="48"/>
    </row>
    <row r="1964" spans="53:69" x14ac:dyDescent="0.25">
      <c r="BA1964"/>
      <c r="BB1964" s="5"/>
      <c r="BE1964" s="48"/>
      <c r="BI1964" s="48"/>
      <c r="BM1964" s="48"/>
      <c r="BQ1964" s="48"/>
    </row>
    <row r="1965" spans="53:69" x14ac:dyDescent="0.25">
      <c r="BA1965"/>
      <c r="BB1965" s="5"/>
      <c r="BE1965" s="48"/>
      <c r="BI1965" s="48"/>
      <c r="BM1965" s="48"/>
      <c r="BQ1965" s="48"/>
    </row>
    <row r="1966" spans="53:69" x14ac:dyDescent="0.25">
      <c r="BA1966"/>
      <c r="BB1966" s="5"/>
      <c r="BE1966" s="48"/>
      <c r="BI1966" s="48"/>
      <c r="BM1966" s="48"/>
      <c r="BQ1966" s="48"/>
    </row>
    <row r="1967" spans="53:69" x14ac:dyDescent="0.25">
      <c r="BA1967"/>
      <c r="BB1967" s="5"/>
      <c r="BE1967" s="48"/>
      <c r="BI1967" s="48"/>
      <c r="BM1967" s="48"/>
      <c r="BQ1967" s="48"/>
    </row>
    <row r="1968" spans="53:69" x14ac:dyDescent="0.25">
      <c r="BA1968"/>
      <c r="BB1968" s="5"/>
      <c r="BE1968" s="48"/>
      <c r="BI1968" s="48"/>
      <c r="BM1968" s="48"/>
      <c r="BQ1968" s="48"/>
    </row>
    <row r="1969" spans="53:69" x14ac:dyDescent="0.25">
      <c r="BA1969"/>
      <c r="BB1969" s="5"/>
      <c r="BE1969" s="48"/>
      <c r="BI1969" s="48"/>
      <c r="BM1969" s="48"/>
      <c r="BQ1969" s="48"/>
    </row>
    <row r="1970" spans="53:69" x14ac:dyDescent="0.25">
      <c r="BA1970"/>
      <c r="BB1970" s="5"/>
      <c r="BE1970" s="48"/>
      <c r="BI1970" s="48"/>
      <c r="BM1970" s="48"/>
      <c r="BQ1970" s="48"/>
    </row>
    <row r="1971" spans="53:69" x14ac:dyDescent="0.25">
      <c r="BA1971"/>
      <c r="BB1971" s="5"/>
      <c r="BE1971" s="48"/>
      <c r="BI1971" s="48"/>
      <c r="BM1971" s="48"/>
      <c r="BQ1971" s="48"/>
    </row>
    <row r="1972" spans="53:69" x14ac:dyDescent="0.25">
      <c r="BA1972"/>
      <c r="BB1972" s="5"/>
      <c r="BE1972" s="48"/>
      <c r="BI1972" s="48"/>
      <c r="BM1972" s="48"/>
      <c r="BQ1972" s="48"/>
    </row>
    <row r="1973" spans="53:69" x14ac:dyDescent="0.25">
      <c r="BA1973"/>
      <c r="BB1973" s="5"/>
      <c r="BE1973" s="48"/>
      <c r="BI1973" s="48"/>
      <c r="BM1973" s="48"/>
      <c r="BQ1973" s="48"/>
    </row>
    <row r="1974" spans="53:69" x14ac:dyDescent="0.25">
      <c r="BA1974"/>
      <c r="BB1974" s="5"/>
      <c r="BE1974" s="48"/>
      <c r="BI1974" s="48"/>
      <c r="BM1974" s="48"/>
      <c r="BQ1974" s="48"/>
    </row>
    <row r="1975" spans="53:69" x14ac:dyDescent="0.25">
      <c r="BA1975"/>
      <c r="BB1975" s="5"/>
      <c r="BE1975" s="48"/>
      <c r="BI1975" s="48"/>
      <c r="BM1975" s="48"/>
      <c r="BQ1975" s="48"/>
    </row>
    <row r="1976" spans="53:69" x14ac:dyDescent="0.25">
      <c r="BA1976"/>
      <c r="BB1976" s="5"/>
      <c r="BE1976" s="48"/>
      <c r="BI1976" s="48"/>
      <c r="BM1976" s="48"/>
      <c r="BQ1976" s="48"/>
    </row>
    <row r="1977" spans="53:69" x14ac:dyDescent="0.25">
      <c r="BA1977"/>
      <c r="BB1977" s="5"/>
      <c r="BE1977" s="48"/>
      <c r="BI1977" s="48"/>
      <c r="BM1977" s="48"/>
      <c r="BQ1977" s="48"/>
    </row>
    <row r="1978" spans="53:69" x14ac:dyDescent="0.25">
      <c r="BA1978"/>
      <c r="BB1978" s="5"/>
      <c r="BE1978" s="48"/>
      <c r="BI1978" s="48"/>
      <c r="BM1978" s="48"/>
      <c r="BQ1978" s="48"/>
    </row>
    <row r="1979" spans="53:69" x14ac:dyDescent="0.25">
      <c r="BA1979"/>
      <c r="BB1979" s="5"/>
      <c r="BE1979" s="48"/>
      <c r="BI1979" s="48"/>
      <c r="BM1979" s="48"/>
      <c r="BQ1979" s="48"/>
    </row>
    <row r="1980" spans="53:69" x14ac:dyDescent="0.25">
      <c r="BA1980"/>
      <c r="BB1980" s="5"/>
      <c r="BE1980" s="48"/>
      <c r="BI1980" s="48"/>
      <c r="BM1980" s="48"/>
      <c r="BQ1980" s="48"/>
    </row>
    <row r="1981" spans="53:69" x14ac:dyDescent="0.25">
      <c r="BA1981"/>
      <c r="BB1981" s="5"/>
      <c r="BE1981" s="48"/>
      <c r="BI1981" s="48"/>
      <c r="BM1981" s="48"/>
      <c r="BQ1981" s="48"/>
    </row>
    <row r="1982" spans="53:69" x14ac:dyDescent="0.25">
      <c r="BA1982"/>
      <c r="BB1982" s="5"/>
      <c r="BE1982" s="48"/>
      <c r="BI1982" s="48"/>
      <c r="BM1982" s="48"/>
      <c r="BQ1982" s="48"/>
    </row>
    <row r="1983" spans="53:69" x14ac:dyDescent="0.25">
      <c r="BA1983"/>
      <c r="BB1983" s="5"/>
      <c r="BE1983" s="48"/>
      <c r="BI1983" s="48"/>
      <c r="BM1983" s="48"/>
      <c r="BQ1983" s="48"/>
    </row>
    <row r="1984" spans="53:69" x14ac:dyDescent="0.25">
      <c r="BA1984"/>
      <c r="BB1984" s="5"/>
      <c r="BE1984" s="48"/>
      <c r="BI1984" s="48"/>
      <c r="BM1984" s="48"/>
      <c r="BQ1984" s="48"/>
    </row>
    <row r="1985" spans="53:69" x14ac:dyDescent="0.25">
      <c r="BA1985"/>
      <c r="BB1985" s="5"/>
      <c r="BE1985" s="48"/>
      <c r="BI1985" s="48"/>
      <c r="BM1985" s="48"/>
      <c r="BQ1985" s="48"/>
    </row>
    <row r="1986" spans="53:69" x14ac:dyDescent="0.25">
      <c r="BA1986"/>
      <c r="BB1986" s="5"/>
      <c r="BE1986" s="48"/>
      <c r="BI1986" s="48"/>
      <c r="BM1986" s="48"/>
      <c r="BQ1986" s="48"/>
    </row>
    <row r="1987" spans="53:69" x14ac:dyDescent="0.25">
      <c r="BA1987"/>
      <c r="BB1987" s="5"/>
      <c r="BE1987" s="48"/>
      <c r="BI1987" s="48"/>
      <c r="BM1987" s="48"/>
      <c r="BQ1987" s="48"/>
    </row>
    <row r="1988" spans="53:69" x14ac:dyDescent="0.25">
      <c r="BA1988"/>
      <c r="BB1988" s="5"/>
      <c r="BE1988" s="48"/>
      <c r="BI1988" s="48"/>
      <c r="BM1988" s="48"/>
      <c r="BQ1988" s="48"/>
    </row>
    <row r="1989" spans="53:69" x14ac:dyDescent="0.25">
      <c r="BA1989"/>
      <c r="BB1989" s="5"/>
      <c r="BE1989" s="48"/>
      <c r="BI1989" s="48"/>
      <c r="BM1989" s="48"/>
      <c r="BQ1989" s="48"/>
    </row>
    <row r="1990" spans="53:69" x14ac:dyDescent="0.25">
      <c r="BA1990"/>
      <c r="BB1990" s="5"/>
      <c r="BE1990" s="48"/>
      <c r="BI1990" s="48"/>
      <c r="BM1990" s="48"/>
      <c r="BQ1990" s="48"/>
    </row>
    <row r="1991" spans="53:69" x14ac:dyDescent="0.25">
      <c r="BA1991"/>
      <c r="BB1991" s="5"/>
      <c r="BE1991" s="48"/>
      <c r="BI1991" s="48"/>
      <c r="BM1991" s="48"/>
      <c r="BQ1991" s="48"/>
    </row>
    <row r="1992" spans="53:69" x14ac:dyDescent="0.25">
      <c r="BA1992"/>
      <c r="BB1992" s="5"/>
      <c r="BE1992" s="48"/>
      <c r="BI1992" s="48"/>
      <c r="BM1992" s="48"/>
      <c r="BQ1992" s="48"/>
    </row>
    <row r="1993" spans="53:69" x14ac:dyDescent="0.25">
      <c r="BA1993"/>
      <c r="BB1993" s="5"/>
      <c r="BE1993" s="48"/>
      <c r="BI1993" s="48"/>
      <c r="BM1993" s="48"/>
      <c r="BQ1993" s="48"/>
    </row>
    <row r="1994" spans="53:69" x14ac:dyDescent="0.25">
      <c r="BA1994"/>
      <c r="BB1994" s="5"/>
      <c r="BE1994" s="48"/>
      <c r="BI1994" s="48"/>
      <c r="BM1994" s="48"/>
      <c r="BQ1994" s="48"/>
    </row>
    <row r="1995" spans="53:69" x14ac:dyDescent="0.25">
      <c r="BA1995"/>
      <c r="BB1995" s="5"/>
      <c r="BE1995" s="48"/>
      <c r="BI1995" s="48"/>
      <c r="BM1995" s="48"/>
      <c r="BQ1995" s="48"/>
    </row>
    <row r="1996" spans="53:69" x14ac:dyDescent="0.25">
      <c r="BA1996"/>
      <c r="BB1996" s="5"/>
      <c r="BE1996" s="48"/>
      <c r="BI1996" s="48"/>
      <c r="BM1996" s="48"/>
      <c r="BQ1996" s="48"/>
    </row>
    <row r="1997" spans="53:69" x14ac:dyDescent="0.25">
      <c r="BA1997"/>
      <c r="BB1997" s="5"/>
      <c r="BE1997" s="48"/>
      <c r="BI1997" s="48"/>
      <c r="BM1997" s="48"/>
      <c r="BQ1997" s="48"/>
    </row>
    <row r="1998" spans="53:69" x14ac:dyDescent="0.25">
      <c r="BA1998"/>
      <c r="BB1998" s="5"/>
      <c r="BE1998" s="48"/>
      <c r="BI1998" s="48"/>
      <c r="BM1998" s="48"/>
      <c r="BQ1998" s="48"/>
    </row>
    <row r="1999" spans="53:69" x14ac:dyDescent="0.25">
      <c r="BA1999"/>
      <c r="BB1999" s="5"/>
      <c r="BE1999" s="48"/>
      <c r="BI1999" s="48"/>
      <c r="BM1999" s="48"/>
      <c r="BQ1999" s="48"/>
    </row>
    <row r="2000" spans="53:69" x14ac:dyDescent="0.25">
      <c r="BA2000"/>
      <c r="BB2000" s="5"/>
      <c r="BE2000" s="48"/>
      <c r="BI2000" s="48"/>
      <c r="BM2000" s="48"/>
      <c r="BQ2000" s="48"/>
    </row>
    <row r="2001" spans="53:69" x14ac:dyDescent="0.25">
      <c r="BA2001"/>
      <c r="BB2001" s="5"/>
      <c r="BE2001" s="48"/>
      <c r="BI2001" s="48"/>
      <c r="BM2001" s="48"/>
      <c r="BQ2001" s="48"/>
    </row>
    <row r="2002" spans="53:69" x14ac:dyDescent="0.25">
      <c r="BA2002"/>
      <c r="BB2002" s="5"/>
      <c r="BE2002" s="48"/>
      <c r="BI2002" s="48"/>
      <c r="BM2002" s="48"/>
      <c r="BQ2002" s="48"/>
    </row>
    <row r="2003" spans="53:69" x14ac:dyDescent="0.25">
      <c r="BA2003"/>
      <c r="BB2003" s="5"/>
      <c r="BE2003" s="48"/>
      <c r="BI2003" s="48"/>
      <c r="BM2003" s="48"/>
      <c r="BQ2003" s="48"/>
    </row>
    <row r="2004" spans="53:69" x14ac:dyDescent="0.25">
      <c r="BA2004"/>
      <c r="BB2004" s="5"/>
      <c r="BE2004" s="48"/>
      <c r="BI2004" s="48"/>
      <c r="BM2004" s="48"/>
      <c r="BQ2004" s="48"/>
    </row>
    <row r="2005" spans="53:69" x14ac:dyDescent="0.25">
      <c r="BA2005"/>
      <c r="BB2005" s="5"/>
      <c r="BE2005" s="48"/>
      <c r="BI2005" s="48"/>
      <c r="BM2005" s="48"/>
      <c r="BQ2005" s="48"/>
    </row>
    <row r="2006" spans="53:69" x14ac:dyDescent="0.25">
      <c r="BA2006"/>
      <c r="BB2006" s="5"/>
      <c r="BE2006" s="48"/>
      <c r="BI2006" s="48"/>
      <c r="BM2006" s="48"/>
      <c r="BQ2006" s="48"/>
    </row>
    <row r="2007" spans="53:69" x14ac:dyDescent="0.25">
      <c r="BA2007"/>
      <c r="BB2007" s="5"/>
      <c r="BE2007" s="48"/>
      <c r="BI2007" s="48"/>
      <c r="BM2007" s="48"/>
      <c r="BQ2007" s="48"/>
    </row>
    <row r="2008" spans="53:69" x14ac:dyDescent="0.25">
      <c r="BA2008"/>
      <c r="BB2008" s="5"/>
      <c r="BE2008" s="48"/>
      <c r="BI2008" s="48"/>
      <c r="BM2008" s="48"/>
      <c r="BQ2008" s="48"/>
    </row>
    <row r="2009" spans="53:69" x14ac:dyDescent="0.25">
      <c r="BA2009"/>
      <c r="BB2009" s="5"/>
      <c r="BE2009" s="48"/>
      <c r="BI2009" s="48"/>
      <c r="BM2009" s="48"/>
      <c r="BQ2009" s="48"/>
    </row>
    <row r="2010" spans="53:69" x14ac:dyDescent="0.25">
      <c r="BA2010"/>
      <c r="BB2010" s="5"/>
      <c r="BE2010" s="48"/>
      <c r="BI2010" s="48"/>
      <c r="BM2010" s="48"/>
      <c r="BQ2010" s="48"/>
    </row>
    <row r="2011" spans="53:69" x14ac:dyDescent="0.25">
      <c r="BA2011"/>
      <c r="BB2011" s="5"/>
      <c r="BE2011" s="48"/>
      <c r="BI2011" s="48"/>
      <c r="BM2011" s="48"/>
      <c r="BQ2011" s="48"/>
    </row>
    <row r="2012" spans="53:69" x14ac:dyDescent="0.25">
      <c r="BA2012"/>
      <c r="BB2012" s="5"/>
      <c r="BE2012" s="48"/>
      <c r="BI2012" s="48"/>
      <c r="BM2012" s="48"/>
      <c r="BQ2012" s="48"/>
    </row>
    <row r="2013" spans="53:69" x14ac:dyDescent="0.25">
      <c r="BA2013"/>
      <c r="BB2013" s="5"/>
      <c r="BE2013" s="48"/>
      <c r="BI2013" s="48"/>
      <c r="BM2013" s="48"/>
      <c r="BQ2013" s="48"/>
    </row>
    <row r="2014" spans="53:69" x14ac:dyDescent="0.25">
      <c r="BA2014"/>
      <c r="BB2014" s="5"/>
      <c r="BE2014" s="48"/>
      <c r="BI2014" s="48"/>
      <c r="BM2014" s="48"/>
      <c r="BQ2014" s="48"/>
    </row>
    <row r="2015" spans="53:69" x14ac:dyDescent="0.25">
      <c r="BA2015"/>
      <c r="BB2015" s="5"/>
      <c r="BE2015" s="48"/>
      <c r="BI2015" s="48"/>
      <c r="BM2015" s="48"/>
      <c r="BQ2015" s="48"/>
    </row>
    <row r="2016" spans="53:69" x14ac:dyDescent="0.25">
      <c r="BA2016"/>
      <c r="BB2016" s="5"/>
      <c r="BE2016" s="48"/>
      <c r="BI2016" s="48"/>
      <c r="BM2016" s="48"/>
      <c r="BQ2016" s="48"/>
    </row>
    <row r="2017" spans="53:69" x14ac:dyDescent="0.25">
      <c r="BA2017"/>
      <c r="BB2017" s="5"/>
      <c r="BE2017" s="48"/>
      <c r="BI2017" s="48"/>
      <c r="BM2017" s="48"/>
      <c r="BQ2017" s="48"/>
    </row>
    <row r="2018" spans="53:69" x14ac:dyDescent="0.25">
      <c r="BA2018"/>
      <c r="BB2018" s="5"/>
      <c r="BE2018" s="48"/>
      <c r="BI2018" s="48"/>
      <c r="BM2018" s="48"/>
      <c r="BQ2018" s="48"/>
    </row>
    <row r="2019" spans="53:69" x14ac:dyDescent="0.25">
      <c r="BA2019"/>
      <c r="BB2019" s="5"/>
      <c r="BE2019" s="48"/>
      <c r="BI2019" s="48"/>
      <c r="BM2019" s="48"/>
      <c r="BQ2019" s="48"/>
    </row>
    <row r="2020" spans="53:69" x14ac:dyDescent="0.25">
      <c r="BA2020"/>
      <c r="BB2020" s="5"/>
      <c r="BE2020" s="48"/>
      <c r="BI2020" s="48"/>
      <c r="BM2020" s="48"/>
      <c r="BQ2020" s="48"/>
    </row>
    <row r="2021" spans="53:69" x14ac:dyDescent="0.25">
      <c r="BA2021"/>
      <c r="BB2021" s="5"/>
      <c r="BE2021" s="48"/>
      <c r="BI2021" s="48"/>
      <c r="BM2021" s="48"/>
      <c r="BQ2021" s="48"/>
    </row>
    <row r="2022" spans="53:69" x14ac:dyDescent="0.25">
      <c r="BA2022"/>
      <c r="BB2022" s="5"/>
      <c r="BE2022" s="48"/>
      <c r="BI2022" s="48"/>
      <c r="BM2022" s="48"/>
      <c r="BQ2022" s="48"/>
    </row>
    <row r="2023" spans="53:69" x14ac:dyDescent="0.25">
      <c r="BA2023"/>
      <c r="BB2023" s="5"/>
      <c r="BE2023" s="48"/>
      <c r="BI2023" s="48"/>
      <c r="BM2023" s="48"/>
      <c r="BQ2023" s="48"/>
    </row>
    <row r="2024" spans="53:69" x14ac:dyDescent="0.25">
      <c r="BA2024"/>
      <c r="BB2024" s="5"/>
      <c r="BE2024" s="48"/>
      <c r="BI2024" s="48"/>
      <c r="BM2024" s="48"/>
      <c r="BQ2024" s="48"/>
    </row>
    <row r="2025" spans="53:69" x14ac:dyDescent="0.25">
      <c r="BA2025"/>
      <c r="BB2025" s="5"/>
      <c r="BE2025" s="48"/>
      <c r="BI2025" s="48"/>
      <c r="BM2025" s="48"/>
      <c r="BQ2025" s="48"/>
    </row>
    <row r="2026" spans="53:69" x14ac:dyDescent="0.25">
      <c r="BA2026"/>
      <c r="BB2026" s="5"/>
      <c r="BE2026" s="48"/>
      <c r="BI2026" s="48"/>
      <c r="BM2026" s="48"/>
      <c r="BQ2026" s="48"/>
    </row>
    <row r="2027" spans="53:69" x14ac:dyDescent="0.25">
      <c r="BA2027"/>
      <c r="BB2027" s="5"/>
      <c r="BE2027" s="48"/>
      <c r="BI2027" s="48"/>
      <c r="BM2027" s="48"/>
      <c r="BQ2027" s="48"/>
    </row>
    <row r="2028" spans="53:69" x14ac:dyDescent="0.25">
      <c r="BA2028"/>
      <c r="BB2028" s="5"/>
      <c r="BE2028" s="48"/>
      <c r="BI2028" s="48"/>
      <c r="BM2028" s="48"/>
      <c r="BQ2028" s="48"/>
    </row>
    <row r="2029" spans="53:69" x14ac:dyDescent="0.25">
      <c r="BA2029"/>
      <c r="BB2029" s="5"/>
      <c r="BE2029" s="48"/>
      <c r="BI2029" s="48"/>
      <c r="BM2029" s="48"/>
      <c r="BQ2029" s="48"/>
    </row>
    <row r="2030" spans="53:69" x14ac:dyDescent="0.25">
      <c r="BA2030"/>
      <c r="BB2030" s="5"/>
      <c r="BE2030" s="48"/>
      <c r="BI2030" s="48"/>
      <c r="BM2030" s="48"/>
      <c r="BQ2030" s="48"/>
    </row>
    <row r="2031" spans="53:69" x14ac:dyDescent="0.25">
      <c r="BA2031"/>
      <c r="BB2031" s="5"/>
      <c r="BE2031" s="48"/>
      <c r="BI2031" s="48"/>
      <c r="BM2031" s="48"/>
      <c r="BQ2031" s="48"/>
    </row>
    <row r="2032" spans="53:69" x14ac:dyDescent="0.25">
      <c r="BA2032"/>
      <c r="BB2032" s="5"/>
      <c r="BE2032" s="48"/>
      <c r="BI2032" s="48"/>
      <c r="BM2032" s="48"/>
      <c r="BQ2032" s="48"/>
    </row>
    <row r="2033" spans="53:69" x14ac:dyDescent="0.25">
      <c r="BA2033"/>
      <c r="BB2033" s="5"/>
      <c r="BE2033" s="48"/>
      <c r="BI2033" s="48"/>
      <c r="BM2033" s="48"/>
      <c r="BQ2033" s="48"/>
    </row>
    <row r="2034" spans="53:69" x14ac:dyDescent="0.25">
      <c r="BA2034"/>
      <c r="BB2034" s="5"/>
      <c r="BE2034" s="48"/>
      <c r="BI2034" s="48"/>
      <c r="BM2034" s="48"/>
      <c r="BQ2034" s="48"/>
    </row>
    <row r="2035" spans="53:69" x14ac:dyDescent="0.25">
      <c r="BA2035"/>
      <c r="BB2035" s="5"/>
      <c r="BE2035" s="48"/>
      <c r="BI2035" s="48"/>
      <c r="BM2035" s="48"/>
      <c r="BQ2035" s="48"/>
    </row>
    <row r="2036" spans="53:69" x14ac:dyDescent="0.25">
      <c r="BA2036"/>
      <c r="BB2036" s="5"/>
      <c r="BE2036" s="48"/>
      <c r="BI2036" s="48"/>
      <c r="BM2036" s="48"/>
      <c r="BQ2036" s="48"/>
    </row>
    <row r="2037" spans="53:69" x14ac:dyDescent="0.25">
      <c r="BA2037"/>
      <c r="BB2037" s="5"/>
      <c r="BE2037" s="48"/>
      <c r="BI2037" s="48"/>
      <c r="BM2037" s="48"/>
      <c r="BQ2037" s="48"/>
    </row>
    <row r="2038" spans="53:69" x14ac:dyDescent="0.25">
      <c r="BA2038"/>
      <c r="BB2038" s="5"/>
      <c r="BE2038" s="48"/>
      <c r="BI2038" s="48"/>
      <c r="BM2038" s="48"/>
      <c r="BQ2038" s="48"/>
    </row>
    <row r="2039" spans="53:69" x14ac:dyDescent="0.25">
      <c r="BA2039"/>
      <c r="BB2039" s="5"/>
      <c r="BE2039" s="48"/>
      <c r="BI2039" s="48"/>
      <c r="BM2039" s="48"/>
      <c r="BQ2039" s="48"/>
    </row>
    <row r="2040" spans="53:69" x14ac:dyDescent="0.25">
      <c r="BA2040"/>
      <c r="BB2040" s="5"/>
      <c r="BE2040" s="48"/>
      <c r="BI2040" s="48"/>
      <c r="BM2040" s="48"/>
      <c r="BQ2040" s="48"/>
    </row>
    <row r="2041" spans="53:69" x14ac:dyDescent="0.25">
      <c r="BA2041"/>
      <c r="BB2041" s="5"/>
      <c r="BE2041" s="48"/>
      <c r="BI2041" s="48"/>
      <c r="BM2041" s="48"/>
      <c r="BQ2041" s="48"/>
    </row>
    <row r="2042" spans="53:69" x14ac:dyDescent="0.25">
      <c r="BA2042"/>
      <c r="BB2042" s="5"/>
      <c r="BE2042" s="48"/>
      <c r="BI2042" s="48"/>
      <c r="BM2042" s="48"/>
      <c r="BQ2042" s="48"/>
    </row>
    <row r="2043" spans="53:69" x14ac:dyDescent="0.25">
      <c r="BA2043"/>
      <c r="BB2043" s="5"/>
      <c r="BE2043" s="48"/>
      <c r="BI2043" s="48"/>
      <c r="BM2043" s="48"/>
      <c r="BQ2043" s="48"/>
    </row>
    <row r="2044" spans="53:69" x14ac:dyDescent="0.25">
      <c r="BA2044"/>
      <c r="BB2044" s="5"/>
      <c r="BE2044" s="48"/>
      <c r="BI2044" s="48"/>
      <c r="BM2044" s="48"/>
      <c r="BQ2044" s="48"/>
    </row>
    <row r="2045" spans="53:69" x14ac:dyDescent="0.25">
      <c r="BA2045"/>
      <c r="BB2045" s="5"/>
      <c r="BE2045" s="48"/>
      <c r="BI2045" s="48"/>
      <c r="BM2045" s="48"/>
      <c r="BQ2045" s="48"/>
    </row>
    <row r="2046" spans="53:69" x14ac:dyDescent="0.25">
      <c r="BA2046"/>
      <c r="BB2046" s="5"/>
      <c r="BE2046" s="48"/>
      <c r="BI2046" s="48"/>
      <c r="BM2046" s="48"/>
      <c r="BQ2046" s="48"/>
    </row>
    <row r="2047" spans="53:69" x14ac:dyDescent="0.25">
      <c r="BA2047"/>
      <c r="BB2047" s="5"/>
      <c r="BE2047" s="48"/>
      <c r="BI2047" s="48"/>
      <c r="BM2047" s="48"/>
      <c r="BQ2047" s="48"/>
    </row>
    <row r="2048" spans="53:69" x14ac:dyDescent="0.25">
      <c r="BA2048"/>
      <c r="BB2048" s="5"/>
      <c r="BE2048" s="48"/>
      <c r="BI2048" s="48"/>
      <c r="BM2048" s="48"/>
      <c r="BQ2048" s="48"/>
    </row>
    <row r="2049" spans="53:69" x14ac:dyDescent="0.25">
      <c r="BA2049"/>
      <c r="BB2049" s="5"/>
      <c r="BE2049" s="48"/>
      <c r="BI2049" s="48"/>
      <c r="BM2049" s="48"/>
      <c r="BQ2049" s="48"/>
    </row>
    <row r="2050" spans="53:69" x14ac:dyDescent="0.25">
      <c r="BA2050"/>
      <c r="BB2050" s="5"/>
      <c r="BE2050" s="48"/>
      <c r="BI2050" s="48"/>
      <c r="BM2050" s="48"/>
      <c r="BQ2050" s="48"/>
    </row>
    <row r="2051" spans="53:69" x14ac:dyDescent="0.25">
      <c r="BA2051"/>
      <c r="BB2051" s="5"/>
      <c r="BE2051" s="48"/>
      <c r="BI2051" s="48"/>
      <c r="BM2051" s="48"/>
      <c r="BQ2051" s="48"/>
    </row>
    <row r="2052" spans="53:69" x14ac:dyDescent="0.25">
      <c r="BA2052"/>
      <c r="BB2052" s="5"/>
      <c r="BE2052" s="48"/>
      <c r="BI2052" s="48"/>
      <c r="BM2052" s="48"/>
      <c r="BQ2052" s="48"/>
    </row>
    <row r="2053" spans="53:69" x14ac:dyDescent="0.25">
      <c r="BA2053"/>
      <c r="BB2053" s="5"/>
      <c r="BE2053" s="48"/>
      <c r="BI2053" s="48"/>
      <c r="BM2053" s="48"/>
      <c r="BQ2053" s="48"/>
    </row>
    <row r="2054" spans="53:69" x14ac:dyDescent="0.25">
      <c r="BA2054"/>
      <c r="BB2054" s="5"/>
      <c r="BE2054" s="48"/>
      <c r="BI2054" s="48"/>
      <c r="BM2054" s="48"/>
      <c r="BQ2054" s="48"/>
    </row>
    <row r="2055" spans="53:69" x14ac:dyDescent="0.25">
      <c r="BA2055"/>
      <c r="BB2055" s="5"/>
      <c r="BE2055" s="48"/>
      <c r="BI2055" s="48"/>
      <c r="BM2055" s="48"/>
      <c r="BQ2055" s="48"/>
    </row>
    <row r="2056" spans="53:69" x14ac:dyDescent="0.25">
      <c r="BA2056"/>
      <c r="BB2056" s="5"/>
      <c r="BE2056" s="48"/>
      <c r="BI2056" s="48"/>
      <c r="BM2056" s="48"/>
      <c r="BQ2056" s="48"/>
    </row>
    <row r="2057" spans="53:69" x14ac:dyDescent="0.25">
      <c r="BA2057"/>
      <c r="BB2057" s="5"/>
      <c r="BE2057" s="48"/>
      <c r="BI2057" s="48"/>
      <c r="BM2057" s="48"/>
      <c r="BQ2057" s="48"/>
    </row>
    <row r="2058" spans="53:69" x14ac:dyDescent="0.25">
      <c r="BA2058"/>
      <c r="BB2058" s="5"/>
      <c r="BE2058" s="48"/>
      <c r="BI2058" s="48"/>
      <c r="BM2058" s="48"/>
      <c r="BQ2058" s="48"/>
    </row>
    <row r="2059" spans="53:69" x14ac:dyDescent="0.25">
      <c r="BA2059"/>
      <c r="BB2059" s="5"/>
      <c r="BE2059" s="48"/>
      <c r="BI2059" s="48"/>
      <c r="BM2059" s="48"/>
      <c r="BQ2059" s="48"/>
    </row>
    <row r="2060" spans="53:69" x14ac:dyDescent="0.25">
      <c r="BA2060"/>
      <c r="BB2060" s="5"/>
      <c r="BE2060" s="48"/>
      <c r="BI2060" s="48"/>
      <c r="BM2060" s="48"/>
      <c r="BQ2060" s="48"/>
    </row>
    <row r="2061" spans="53:69" x14ac:dyDescent="0.25">
      <c r="BA2061"/>
      <c r="BB2061" s="5"/>
      <c r="BE2061" s="48"/>
      <c r="BI2061" s="48"/>
      <c r="BM2061" s="48"/>
      <c r="BQ2061" s="48"/>
    </row>
    <row r="2062" spans="53:69" x14ac:dyDescent="0.25">
      <c r="BA2062"/>
      <c r="BB2062" s="5"/>
      <c r="BE2062" s="48"/>
      <c r="BI2062" s="48"/>
      <c r="BM2062" s="48"/>
      <c r="BQ2062" s="48"/>
    </row>
    <row r="2063" spans="53:69" x14ac:dyDescent="0.25">
      <c r="BA2063"/>
      <c r="BB2063" s="5"/>
      <c r="BE2063" s="48"/>
      <c r="BI2063" s="48"/>
      <c r="BM2063" s="48"/>
      <c r="BQ2063" s="48"/>
    </row>
    <row r="2064" spans="53:69" x14ac:dyDescent="0.25">
      <c r="BA2064"/>
      <c r="BB2064" s="5"/>
      <c r="BE2064" s="48"/>
      <c r="BI2064" s="48"/>
      <c r="BM2064" s="48"/>
      <c r="BQ2064" s="48"/>
    </row>
    <row r="2065" spans="53:69" x14ac:dyDescent="0.25">
      <c r="BA2065"/>
      <c r="BB2065" s="5"/>
      <c r="BE2065" s="48"/>
      <c r="BI2065" s="48"/>
      <c r="BM2065" s="48"/>
      <c r="BQ2065" s="48"/>
    </row>
    <row r="2066" spans="53:69" x14ac:dyDescent="0.25">
      <c r="BA2066"/>
      <c r="BB2066" s="5"/>
      <c r="BE2066" s="48"/>
      <c r="BI2066" s="48"/>
      <c r="BM2066" s="48"/>
      <c r="BQ2066" s="48"/>
    </row>
    <row r="2067" spans="53:69" x14ac:dyDescent="0.25">
      <c r="BA2067"/>
      <c r="BB2067" s="5"/>
      <c r="BE2067" s="48"/>
      <c r="BI2067" s="48"/>
      <c r="BM2067" s="48"/>
      <c r="BQ2067" s="48"/>
    </row>
    <row r="2068" spans="53:69" x14ac:dyDescent="0.25">
      <c r="BA2068"/>
      <c r="BB2068" s="5"/>
      <c r="BE2068" s="48"/>
      <c r="BI2068" s="48"/>
      <c r="BM2068" s="48"/>
      <c r="BQ2068" s="48"/>
    </row>
    <row r="2069" spans="53:69" x14ac:dyDescent="0.25">
      <c r="BA2069"/>
      <c r="BB2069" s="5"/>
      <c r="BE2069" s="48"/>
      <c r="BI2069" s="48"/>
      <c r="BM2069" s="48"/>
      <c r="BQ2069" s="48"/>
    </row>
    <row r="2070" spans="53:69" x14ac:dyDescent="0.25">
      <c r="BA2070"/>
      <c r="BB2070" s="5"/>
      <c r="BE2070" s="48"/>
      <c r="BI2070" s="48"/>
      <c r="BM2070" s="48"/>
      <c r="BQ2070" s="48"/>
    </row>
    <row r="2071" spans="53:69" x14ac:dyDescent="0.25">
      <c r="BA2071"/>
      <c r="BB2071" s="5"/>
      <c r="BE2071" s="48"/>
      <c r="BI2071" s="48"/>
      <c r="BM2071" s="48"/>
      <c r="BQ2071" s="48"/>
    </row>
    <row r="2072" spans="53:69" x14ac:dyDescent="0.25">
      <c r="BA2072"/>
      <c r="BB2072" s="5"/>
      <c r="BE2072" s="48"/>
      <c r="BI2072" s="48"/>
      <c r="BM2072" s="48"/>
      <c r="BQ2072" s="48"/>
    </row>
    <row r="2073" spans="53:69" x14ac:dyDescent="0.25">
      <c r="BA2073"/>
      <c r="BB2073" s="5"/>
      <c r="BE2073" s="48"/>
      <c r="BI2073" s="48"/>
      <c r="BM2073" s="48"/>
      <c r="BQ2073" s="48"/>
    </row>
    <row r="2074" spans="53:69" x14ac:dyDescent="0.25">
      <c r="BA2074"/>
      <c r="BB2074" s="5"/>
      <c r="BE2074" s="48"/>
      <c r="BI2074" s="48"/>
      <c r="BM2074" s="48"/>
      <c r="BQ2074" s="48"/>
    </row>
    <row r="2075" spans="53:69" x14ac:dyDescent="0.25">
      <c r="BA2075"/>
      <c r="BB2075" s="5"/>
      <c r="BE2075" s="48"/>
      <c r="BI2075" s="48"/>
      <c r="BM2075" s="48"/>
      <c r="BQ2075" s="48"/>
    </row>
    <row r="2076" spans="53:69" x14ac:dyDescent="0.25">
      <c r="BA2076"/>
      <c r="BB2076" s="5"/>
      <c r="BE2076" s="48"/>
      <c r="BI2076" s="48"/>
      <c r="BM2076" s="48"/>
      <c r="BQ2076" s="48"/>
    </row>
    <row r="2077" spans="53:69" x14ac:dyDescent="0.25">
      <c r="BA2077"/>
      <c r="BB2077" s="5"/>
      <c r="BE2077" s="48"/>
      <c r="BI2077" s="48"/>
      <c r="BM2077" s="48"/>
      <c r="BQ2077" s="48"/>
    </row>
    <row r="2078" spans="53:69" x14ac:dyDescent="0.25">
      <c r="BA2078"/>
      <c r="BB2078" s="5"/>
      <c r="BE2078" s="48"/>
      <c r="BI2078" s="48"/>
      <c r="BM2078" s="48"/>
      <c r="BQ2078" s="48"/>
    </row>
    <row r="2079" spans="53:69" x14ac:dyDescent="0.25">
      <c r="BA2079"/>
      <c r="BB2079" s="5"/>
      <c r="BE2079" s="48"/>
      <c r="BI2079" s="48"/>
      <c r="BM2079" s="48"/>
      <c r="BQ2079" s="48"/>
    </row>
    <row r="2080" spans="53:69" x14ac:dyDescent="0.25">
      <c r="BA2080"/>
      <c r="BB2080" s="5"/>
      <c r="BE2080" s="48"/>
      <c r="BI2080" s="48"/>
      <c r="BM2080" s="48"/>
      <c r="BQ2080" s="48"/>
    </row>
    <row r="2081" spans="53:69" x14ac:dyDescent="0.25">
      <c r="BA2081"/>
      <c r="BB2081" s="5"/>
      <c r="BE2081" s="48"/>
      <c r="BI2081" s="48"/>
      <c r="BM2081" s="48"/>
      <c r="BQ2081" s="48"/>
    </row>
    <row r="2082" spans="53:69" x14ac:dyDescent="0.25">
      <c r="BA2082"/>
      <c r="BB2082" s="5"/>
      <c r="BE2082" s="48"/>
      <c r="BI2082" s="48"/>
      <c r="BM2082" s="48"/>
      <c r="BQ2082" s="48"/>
    </row>
    <row r="2083" spans="53:69" x14ac:dyDescent="0.25">
      <c r="BA2083"/>
      <c r="BB2083" s="5"/>
      <c r="BE2083" s="48"/>
      <c r="BI2083" s="48"/>
      <c r="BM2083" s="48"/>
      <c r="BQ2083" s="48"/>
    </row>
    <row r="2084" spans="53:69" x14ac:dyDescent="0.25">
      <c r="BA2084"/>
      <c r="BB2084" s="5"/>
      <c r="BE2084" s="48"/>
      <c r="BI2084" s="48"/>
      <c r="BM2084" s="48"/>
      <c r="BQ2084" s="48"/>
    </row>
    <row r="2085" spans="53:69" x14ac:dyDescent="0.25">
      <c r="BA2085"/>
      <c r="BB2085" s="5"/>
      <c r="BE2085" s="48"/>
      <c r="BI2085" s="48"/>
      <c r="BM2085" s="48"/>
      <c r="BQ2085" s="48"/>
    </row>
    <row r="2086" spans="53:69" x14ac:dyDescent="0.25">
      <c r="BA2086"/>
      <c r="BB2086" s="5"/>
      <c r="BE2086" s="48"/>
      <c r="BI2086" s="48"/>
      <c r="BM2086" s="48"/>
      <c r="BQ2086" s="48"/>
    </row>
    <row r="2087" spans="53:69" x14ac:dyDescent="0.25">
      <c r="BA2087"/>
      <c r="BB2087" s="5"/>
      <c r="BE2087" s="48"/>
      <c r="BI2087" s="48"/>
      <c r="BM2087" s="48"/>
      <c r="BQ2087" s="48"/>
    </row>
    <row r="2088" spans="53:69" x14ac:dyDescent="0.25">
      <c r="BA2088"/>
      <c r="BB2088" s="5"/>
      <c r="BE2088" s="48"/>
      <c r="BI2088" s="48"/>
      <c r="BM2088" s="48"/>
      <c r="BQ2088" s="48"/>
    </row>
    <row r="2089" spans="53:69" x14ac:dyDescent="0.25">
      <c r="BA2089"/>
      <c r="BB2089" s="5"/>
      <c r="BE2089" s="48"/>
      <c r="BI2089" s="48"/>
      <c r="BM2089" s="48"/>
      <c r="BQ2089" s="48"/>
    </row>
    <row r="2090" spans="53:69" x14ac:dyDescent="0.25">
      <c r="BA2090"/>
      <c r="BB2090" s="5"/>
      <c r="BE2090" s="48"/>
      <c r="BI2090" s="48"/>
      <c r="BM2090" s="48"/>
      <c r="BQ2090" s="48"/>
    </row>
    <row r="2091" spans="53:69" x14ac:dyDescent="0.25">
      <c r="BA2091"/>
      <c r="BB2091" s="5"/>
      <c r="BE2091" s="48"/>
      <c r="BI2091" s="48"/>
      <c r="BM2091" s="48"/>
      <c r="BQ2091" s="48"/>
    </row>
    <row r="2092" spans="53:69" x14ac:dyDescent="0.25">
      <c r="BA2092"/>
      <c r="BB2092" s="5"/>
      <c r="BE2092" s="48"/>
      <c r="BI2092" s="48"/>
      <c r="BM2092" s="48"/>
      <c r="BQ2092" s="48"/>
    </row>
    <row r="2093" spans="53:69" x14ac:dyDescent="0.25">
      <c r="BA2093"/>
      <c r="BB2093" s="5"/>
      <c r="BE2093" s="48"/>
      <c r="BI2093" s="48"/>
      <c r="BM2093" s="48"/>
      <c r="BQ2093" s="48"/>
    </row>
    <row r="2094" spans="53:69" x14ac:dyDescent="0.25">
      <c r="BA2094"/>
      <c r="BB2094" s="5"/>
      <c r="BE2094" s="48"/>
      <c r="BI2094" s="48"/>
      <c r="BM2094" s="48"/>
      <c r="BQ2094" s="48"/>
    </row>
    <row r="2095" spans="53:69" x14ac:dyDescent="0.25">
      <c r="BA2095"/>
      <c r="BB2095" s="5"/>
      <c r="BE2095" s="48"/>
      <c r="BI2095" s="48"/>
      <c r="BM2095" s="48"/>
      <c r="BQ2095" s="48"/>
    </row>
    <row r="2096" spans="53:69" x14ac:dyDescent="0.25">
      <c r="BA2096"/>
      <c r="BB2096" s="5"/>
      <c r="BE2096" s="48"/>
      <c r="BI2096" s="48"/>
      <c r="BM2096" s="48"/>
      <c r="BQ2096" s="48"/>
    </row>
    <row r="2097" spans="53:69" x14ac:dyDescent="0.25">
      <c r="BA2097"/>
      <c r="BB2097" s="5"/>
      <c r="BE2097" s="48"/>
      <c r="BI2097" s="48"/>
      <c r="BM2097" s="48"/>
      <c r="BQ2097" s="48"/>
    </row>
    <row r="2098" spans="53:69" x14ac:dyDescent="0.25">
      <c r="BA2098"/>
      <c r="BB2098" s="5"/>
      <c r="BE2098" s="48"/>
      <c r="BI2098" s="48"/>
      <c r="BM2098" s="48"/>
      <c r="BQ2098" s="48"/>
    </row>
    <row r="2099" spans="53:69" x14ac:dyDescent="0.25">
      <c r="BA2099"/>
      <c r="BB2099" s="5"/>
      <c r="BE2099" s="48"/>
      <c r="BI2099" s="48"/>
      <c r="BM2099" s="48"/>
      <c r="BQ2099" s="48"/>
    </row>
    <row r="2100" spans="53:69" x14ac:dyDescent="0.25">
      <c r="BA2100"/>
      <c r="BB2100" s="5"/>
      <c r="BE2100" s="48"/>
      <c r="BI2100" s="48"/>
      <c r="BM2100" s="48"/>
      <c r="BQ2100" s="48"/>
    </row>
    <row r="2101" spans="53:69" x14ac:dyDescent="0.25">
      <c r="BA2101"/>
      <c r="BB2101" s="5"/>
      <c r="BE2101" s="48"/>
      <c r="BI2101" s="48"/>
      <c r="BM2101" s="48"/>
      <c r="BQ2101" s="48"/>
    </row>
    <row r="2102" spans="53:69" x14ac:dyDescent="0.25">
      <c r="BA2102"/>
      <c r="BB2102" s="5"/>
      <c r="BE2102" s="48"/>
      <c r="BI2102" s="48"/>
      <c r="BM2102" s="48"/>
      <c r="BQ2102" s="48"/>
    </row>
    <row r="2103" spans="53:69" x14ac:dyDescent="0.25">
      <c r="BA2103"/>
      <c r="BB2103" s="5"/>
      <c r="BE2103" s="48"/>
      <c r="BI2103" s="48"/>
      <c r="BM2103" s="48"/>
      <c r="BQ2103" s="48"/>
    </row>
    <row r="2104" spans="53:69" x14ac:dyDescent="0.25">
      <c r="BA2104"/>
      <c r="BB2104" s="5"/>
      <c r="BE2104" s="48"/>
      <c r="BI2104" s="48"/>
      <c r="BM2104" s="48"/>
      <c r="BQ2104" s="48"/>
    </row>
    <row r="2105" spans="53:69" x14ac:dyDescent="0.25">
      <c r="BA2105"/>
      <c r="BB2105" s="5"/>
      <c r="BE2105" s="48"/>
      <c r="BI2105" s="48"/>
      <c r="BM2105" s="48"/>
      <c r="BQ2105" s="48"/>
    </row>
    <row r="2106" spans="53:69" x14ac:dyDescent="0.25">
      <c r="BA2106"/>
      <c r="BB2106" s="5"/>
      <c r="BE2106" s="48"/>
      <c r="BI2106" s="48"/>
      <c r="BM2106" s="48"/>
      <c r="BQ2106" s="48"/>
    </row>
    <row r="2107" spans="53:69" x14ac:dyDescent="0.25">
      <c r="BA2107"/>
      <c r="BB2107" s="5"/>
      <c r="BE2107" s="48"/>
      <c r="BI2107" s="48"/>
      <c r="BM2107" s="48"/>
      <c r="BQ2107" s="48"/>
    </row>
    <row r="2108" spans="53:69" x14ac:dyDescent="0.25">
      <c r="BA2108"/>
      <c r="BB2108" s="5"/>
      <c r="BE2108" s="48"/>
      <c r="BI2108" s="48"/>
      <c r="BM2108" s="48"/>
      <c r="BQ2108" s="48"/>
    </row>
    <row r="2109" spans="53:69" x14ac:dyDescent="0.25">
      <c r="BA2109"/>
      <c r="BB2109" s="5"/>
      <c r="BE2109" s="48"/>
      <c r="BI2109" s="48"/>
      <c r="BM2109" s="48"/>
      <c r="BQ2109" s="48"/>
    </row>
    <row r="2110" spans="53:69" x14ac:dyDescent="0.25">
      <c r="BA2110"/>
      <c r="BB2110" s="5"/>
      <c r="BE2110" s="48"/>
      <c r="BI2110" s="48"/>
      <c r="BM2110" s="48"/>
      <c r="BQ2110" s="48"/>
    </row>
    <row r="2111" spans="53:69" x14ac:dyDescent="0.25">
      <c r="BA2111"/>
      <c r="BB2111" s="5"/>
      <c r="BE2111" s="48"/>
      <c r="BI2111" s="48"/>
      <c r="BM2111" s="48"/>
      <c r="BQ2111" s="48"/>
    </row>
    <row r="2112" spans="53:69" x14ac:dyDescent="0.25">
      <c r="BA2112"/>
      <c r="BB2112" s="5"/>
      <c r="BE2112" s="48"/>
      <c r="BI2112" s="48"/>
      <c r="BM2112" s="48"/>
      <c r="BQ2112" s="48"/>
    </row>
    <row r="2113" spans="53:69" x14ac:dyDescent="0.25">
      <c r="BA2113"/>
      <c r="BB2113" s="5"/>
      <c r="BE2113" s="48"/>
      <c r="BI2113" s="48"/>
      <c r="BM2113" s="48"/>
      <c r="BQ2113" s="48"/>
    </row>
    <row r="2114" spans="53:69" x14ac:dyDescent="0.25">
      <c r="BA2114"/>
      <c r="BB2114" s="5"/>
      <c r="BE2114" s="48"/>
      <c r="BI2114" s="48"/>
      <c r="BM2114" s="48"/>
      <c r="BQ2114" s="48"/>
    </row>
    <row r="2115" spans="53:69" x14ac:dyDescent="0.25">
      <c r="BA2115"/>
      <c r="BB2115" s="5"/>
      <c r="BE2115" s="48"/>
      <c r="BI2115" s="48"/>
      <c r="BM2115" s="48"/>
      <c r="BQ2115" s="48"/>
    </row>
    <row r="2116" spans="53:69" x14ac:dyDescent="0.25">
      <c r="BA2116"/>
      <c r="BB2116" s="5"/>
      <c r="BE2116" s="48"/>
      <c r="BI2116" s="48"/>
      <c r="BM2116" s="48"/>
      <c r="BQ2116" s="48"/>
    </row>
    <row r="2117" spans="53:69" x14ac:dyDescent="0.25">
      <c r="BA2117"/>
      <c r="BB2117" s="5"/>
      <c r="BE2117" s="48"/>
      <c r="BI2117" s="48"/>
      <c r="BM2117" s="48"/>
      <c r="BQ2117" s="48"/>
    </row>
    <row r="2118" spans="53:69" x14ac:dyDescent="0.25">
      <c r="BA2118"/>
      <c r="BB2118" s="5"/>
      <c r="BE2118" s="48"/>
      <c r="BI2118" s="48"/>
      <c r="BM2118" s="48"/>
      <c r="BQ2118" s="48"/>
    </row>
    <row r="2119" spans="53:69" x14ac:dyDescent="0.25">
      <c r="BA2119"/>
      <c r="BB2119" s="5"/>
      <c r="BE2119" s="48"/>
      <c r="BI2119" s="48"/>
      <c r="BM2119" s="48"/>
      <c r="BQ2119" s="48"/>
    </row>
    <row r="2120" spans="53:69" x14ac:dyDescent="0.25">
      <c r="BA2120"/>
      <c r="BB2120" s="5"/>
      <c r="BE2120" s="48"/>
      <c r="BI2120" s="48"/>
      <c r="BM2120" s="48"/>
      <c r="BQ2120" s="48"/>
    </row>
    <row r="2121" spans="53:69" x14ac:dyDescent="0.25">
      <c r="BA2121"/>
      <c r="BB2121" s="5"/>
      <c r="BE2121" s="48"/>
      <c r="BI2121" s="48"/>
      <c r="BM2121" s="48"/>
      <c r="BQ2121" s="48"/>
    </row>
    <row r="2122" spans="53:69" x14ac:dyDescent="0.25">
      <c r="BA2122"/>
      <c r="BB2122" s="5"/>
      <c r="BE2122" s="48"/>
      <c r="BI2122" s="48"/>
      <c r="BM2122" s="48"/>
      <c r="BQ2122" s="48"/>
    </row>
    <row r="2123" spans="53:69" x14ac:dyDescent="0.25">
      <c r="BA2123"/>
      <c r="BB2123" s="5"/>
      <c r="BE2123" s="48"/>
      <c r="BI2123" s="48"/>
      <c r="BM2123" s="48"/>
      <c r="BQ2123" s="48"/>
    </row>
    <row r="2124" spans="53:69" x14ac:dyDescent="0.25">
      <c r="BA2124"/>
      <c r="BB2124" s="5"/>
      <c r="BE2124" s="48"/>
      <c r="BI2124" s="48"/>
      <c r="BM2124" s="48"/>
      <c r="BQ2124" s="48"/>
    </row>
    <row r="2125" spans="53:69" x14ac:dyDescent="0.25">
      <c r="BA2125"/>
      <c r="BB2125" s="5"/>
      <c r="BE2125" s="48"/>
      <c r="BI2125" s="48"/>
      <c r="BM2125" s="48"/>
      <c r="BQ2125" s="48"/>
    </row>
    <row r="2126" spans="53:69" x14ac:dyDescent="0.25">
      <c r="BA2126"/>
      <c r="BB2126" s="5"/>
      <c r="BE2126" s="48"/>
      <c r="BI2126" s="48"/>
      <c r="BM2126" s="48"/>
      <c r="BQ2126" s="48"/>
    </row>
    <row r="2127" spans="53:69" x14ac:dyDescent="0.25">
      <c r="BA2127"/>
      <c r="BB2127" s="5"/>
      <c r="BE2127" s="48"/>
      <c r="BI2127" s="48"/>
      <c r="BM2127" s="48"/>
      <c r="BQ2127" s="48"/>
    </row>
    <row r="2128" spans="53:69" x14ac:dyDescent="0.25">
      <c r="BA2128"/>
      <c r="BB2128" s="5"/>
      <c r="BE2128" s="48"/>
      <c r="BI2128" s="48"/>
      <c r="BM2128" s="48"/>
      <c r="BQ2128" s="48"/>
    </row>
    <row r="2129" spans="53:69" x14ac:dyDescent="0.25">
      <c r="BA2129"/>
      <c r="BB2129" s="5"/>
      <c r="BE2129" s="48"/>
      <c r="BI2129" s="48"/>
      <c r="BM2129" s="48"/>
      <c r="BQ2129" s="48"/>
    </row>
    <row r="2130" spans="53:69" x14ac:dyDescent="0.25">
      <c r="BA2130"/>
      <c r="BB2130" s="5"/>
      <c r="BE2130" s="48"/>
      <c r="BI2130" s="48"/>
      <c r="BM2130" s="48"/>
      <c r="BQ2130" s="48"/>
    </row>
    <row r="2131" spans="53:69" x14ac:dyDescent="0.25">
      <c r="BA2131"/>
      <c r="BB2131" s="5"/>
      <c r="BE2131" s="48"/>
      <c r="BI2131" s="48"/>
      <c r="BM2131" s="48"/>
      <c r="BQ2131" s="48"/>
    </row>
    <row r="2132" spans="53:69" x14ac:dyDescent="0.25">
      <c r="BA2132"/>
      <c r="BB2132" s="5"/>
      <c r="BE2132" s="48"/>
      <c r="BI2132" s="48"/>
      <c r="BM2132" s="48"/>
      <c r="BQ2132" s="48"/>
    </row>
    <row r="2133" spans="53:69" x14ac:dyDescent="0.25">
      <c r="BA2133"/>
      <c r="BB2133" s="5"/>
      <c r="BE2133" s="48"/>
      <c r="BI2133" s="48"/>
      <c r="BM2133" s="48"/>
      <c r="BQ2133" s="48"/>
    </row>
    <row r="2134" spans="53:69" x14ac:dyDescent="0.25">
      <c r="BA2134"/>
      <c r="BB2134" s="5"/>
      <c r="BE2134" s="48"/>
      <c r="BI2134" s="48"/>
      <c r="BM2134" s="48"/>
      <c r="BQ2134" s="48"/>
    </row>
    <row r="2135" spans="53:69" x14ac:dyDescent="0.25">
      <c r="BA2135"/>
      <c r="BB2135" s="5"/>
      <c r="BE2135" s="48"/>
      <c r="BI2135" s="48"/>
      <c r="BM2135" s="48"/>
      <c r="BQ2135" s="48"/>
    </row>
    <row r="2136" spans="53:69" x14ac:dyDescent="0.25">
      <c r="BA2136"/>
      <c r="BB2136" s="5"/>
      <c r="BE2136" s="48"/>
      <c r="BI2136" s="48"/>
      <c r="BM2136" s="48"/>
      <c r="BQ2136" s="48"/>
    </row>
    <row r="2137" spans="53:69" x14ac:dyDescent="0.25">
      <c r="BA2137"/>
      <c r="BB2137" s="5"/>
      <c r="BE2137" s="48"/>
      <c r="BI2137" s="48"/>
      <c r="BM2137" s="48"/>
      <c r="BQ2137" s="48"/>
    </row>
    <row r="2138" spans="53:69" x14ac:dyDescent="0.25">
      <c r="BA2138"/>
      <c r="BB2138" s="5"/>
      <c r="BE2138" s="48"/>
      <c r="BI2138" s="48"/>
      <c r="BM2138" s="48"/>
      <c r="BQ2138" s="48"/>
    </row>
    <row r="2139" spans="53:69" x14ac:dyDescent="0.25">
      <c r="BA2139"/>
      <c r="BB2139" s="5"/>
      <c r="BE2139" s="48"/>
      <c r="BI2139" s="48"/>
      <c r="BM2139" s="48"/>
      <c r="BQ2139" s="48"/>
    </row>
    <row r="2140" spans="53:69" x14ac:dyDescent="0.25">
      <c r="BA2140"/>
      <c r="BB2140" s="5"/>
      <c r="BE2140" s="48"/>
      <c r="BI2140" s="48"/>
      <c r="BM2140" s="48"/>
      <c r="BQ2140" s="48"/>
    </row>
    <row r="2141" spans="53:69" x14ac:dyDescent="0.25">
      <c r="BA2141"/>
      <c r="BB2141" s="5"/>
      <c r="BE2141" s="48"/>
      <c r="BI2141" s="48"/>
      <c r="BM2141" s="48"/>
      <c r="BQ2141" s="48"/>
    </row>
    <row r="2142" spans="53:69" x14ac:dyDescent="0.25">
      <c r="BA2142"/>
      <c r="BB2142" s="5"/>
      <c r="BE2142" s="48"/>
      <c r="BI2142" s="48"/>
      <c r="BM2142" s="48"/>
      <c r="BQ2142" s="48"/>
    </row>
    <row r="2143" spans="53:69" x14ac:dyDescent="0.25">
      <c r="BA2143"/>
      <c r="BB2143" s="5"/>
      <c r="BE2143" s="48"/>
      <c r="BI2143" s="48"/>
      <c r="BM2143" s="48"/>
      <c r="BQ2143" s="48"/>
    </row>
    <row r="2144" spans="53:69" x14ac:dyDescent="0.25">
      <c r="BA2144"/>
      <c r="BB2144" s="5"/>
      <c r="BE2144" s="48"/>
      <c r="BI2144" s="48"/>
      <c r="BM2144" s="48"/>
      <c r="BQ2144" s="48"/>
    </row>
    <row r="2145" spans="53:69" x14ac:dyDescent="0.25">
      <c r="BA2145"/>
      <c r="BB2145" s="5"/>
      <c r="BE2145" s="48"/>
      <c r="BI2145" s="48"/>
      <c r="BM2145" s="48"/>
      <c r="BQ2145" s="48"/>
    </row>
    <row r="2146" spans="53:69" x14ac:dyDescent="0.25">
      <c r="BA2146"/>
      <c r="BB2146" s="5"/>
      <c r="BE2146" s="48"/>
      <c r="BI2146" s="48"/>
      <c r="BM2146" s="48"/>
      <c r="BQ2146" s="48"/>
    </row>
    <row r="2147" spans="53:69" x14ac:dyDescent="0.25">
      <c r="BA2147"/>
      <c r="BB2147" s="5"/>
      <c r="BE2147" s="48"/>
      <c r="BI2147" s="48"/>
      <c r="BM2147" s="48"/>
      <c r="BQ2147" s="48"/>
    </row>
    <row r="2148" spans="53:69" x14ac:dyDescent="0.25">
      <c r="BA2148"/>
      <c r="BB2148" s="5"/>
      <c r="BE2148" s="48"/>
      <c r="BI2148" s="48"/>
      <c r="BM2148" s="48"/>
      <c r="BQ2148" s="48"/>
    </row>
    <row r="2149" spans="53:69" x14ac:dyDescent="0.25">
      <c r="BA2149"/>
      <c r="BB2149" s="5"/>
      <c r="BE2149" s="48"/>
      <c r="BI2149" s="48"/>
      <c r="BM2149" s="48"/>
      <c r="BQ2149" s="48"/>
    </row>
    <row r="2150" spans="53:69" x14ac:dyDescent="0.25">
      <c r="BA2150"/>
      <c r="BB2150" s="5"/>
      <c r="BE2150" s="48"/>
      <c r="BI2150" s="48"/>
      <c r="BM2150" s="48"/>
      <c r="BQ2150" s="48"/>
    </row>
    <row r="2151" spans="53:69" x14ac:dyDescent="0.25">
      <c r="BA2151"/>
      <c r="BB2151" s="5"/>
      <c r="BE2151" s="48"/>
      <c r="BI2151" s="48"/>
      <c r="BM2151" s="48"/>
      <c r="BQ2151" s="48"/>
    </row>
    <row r="2152" spans="53:69" x14ac:dyDescent="0.25">
      <c r="BA2152"/>
      <c r="BB2152" s="5"/>
      <c r="BE2152" s="48"/>
      <c r="BI2152" s="48"/>
      <c r="BM2152" s="48"/>
      <c r="BQ2152" s="48"/>
    </row>
    <row r="2153" spans="53:69" x14ac:dyDescent="0.25">
      <c r="BA2153"/>
      <c r="BB2153" s="5"/>
      <c r="BE2153" s="48"/>
      <c r="BI2153" s="48"/>
      <c r="BM2153" s="48"/>
      <c r="BQ2153" s="48"/>
    </row>
    <row r="2154" spans="53:69" x14ac:dyDescent="0.25">
      <c r="BA2154"/>
      <c r="BB2154" s="5"/>
      <c r="BE2154" s="48"/>
      <c r="BI2154" s="48"/>
      <c r="BM2154" s="48"/>
      <c r="BQ2154" s="48"/>
    </row>
    <row r="2155" spans="53:69" x14ac:dyDescent="0.25">
      <c r="BA2155"/>
      <c r="BB2155" s="5"/>
      <c r="BE2155" s="48"/>
      <c r="BI2155" s="48"/>
      <c r="BM2155" s="48"/>
      <c r="BQ2155" s="48"/>
    </row>
    <row r="2156" spans="53:69" x14ac:dyDescent="0.25">
      <c r="BA2156"/>
      <c r="BB2156" s="5"/>
      <c r="BE2156" s="48"/>
      <c r="BI2156" s="48"/>
      <c r="BM2156" s="48"/>
      <c r="BQ2156" s="48"/>
    </row>
    <row r="2157" spans="53:69" x14ac:dyDescent="0.25">
      <c r="BA2157"/>
      <c r="BB2157" s="5"/>
      <c r="BE2157" s="48"/>
      <c r="BI2157" s="48"/>
      <c r="BM2157" s="48"/>
      <c r="BQ2157" s="48"/>
    </row>
    <row r="2158" spans="53:69" x14ac:dyDescent="0.25">
      <c r="BA2158"/>
      <c r="BB2158" s="5"/>
      <c r="BE2158" s="48"/>
      <c r="BI2158" s="48"/>
      <c r="BM2158" s="48"/>
      <c r="BQ2158" s="48"/>
    </row>
    <row r="2159" spans="53:69" x14ac:dyDescent="0.25">
      <c r="BA2159"/>
      <c r="BB2159" s="5"/>
      <c r="BE2159" s="48"/>
      <c r="BI2159" s="48"/>
      <c r="BM2159" s="48"/>
      <c r="BQ2159" s="48"/>
    </row>
    <row r="2160" spans="53:69" x14ac:dyDescent="0.25">
      <c r="BA2160"/>
      <c r="BB2160" s="5"/>
      <c r="BE2160" s="48"/>
      <c r="BI2160" s="48"/>
      <c r="BM2160" s="48"/>
      <c r="BQ2160" s="48"/>
    </row>
    <row r="2161" spans="53:69" x14ac:dyDescent="0.25">
      <c r="BA2161"/>
      <c r="BB2161" s="5"/>
      <c r="BE2161" s="48"/>
      <c r="BI2161" s="48"/>
      <c r="BM2161" s="48"/>
      <c r="BQ2161" s="48"/>
    </row>
    <row r="2162" spans="53:69" x14ac:dyDescent="0.25">
      <c r="BA2162"/>
      <c r="BB2162" s="5"/>
      <c r="BE2162" s="48"/>
      <c r="BI2162" s="48"/>
      <c r="BM2162" s="48"/>
      <c r="BQ2162" s="48"/>
    </row>
    <row r="2163" spans="53:69" x14ac:dyDescent="0.25">
      <c r="BA2163"/>
      <c r="BB2163" s="5"/>
      <c r="BE2163" s="48"/>
      <c r="BI2163" s="48"/>
      <c r="BM2163" s="48"/>
      <c r="BQ2163" s="48"/>
    </row>
    <row r="2164" spans="53:69" x14ac:dyDescent="0.25">
      <c r="BA2164"/>
      <c r="BB2164" s="5"/>
      <c r="BE2164" s="48"/>
      <c r="BI2164" s="48"/>
      <c r="BM2164" s="48"/>
      <c r="BQ2164" s="48"/>
    </row>
    <row r="2165" spans="53:69" x14ac:dyDescent="0.25">
      <c r="BA2165"/>
      <c r="BB2165" s="5"/>
      <c r="BE2165" s="48"/>
      <c r="BI2165" s="48"/>
      <c r="BM2165" s="48"/>
      <c r="BQ2165" s="48"/>
    </row>
    <row r="2166" spans="53:69" x14ac:dyDescent="0.25">
      <c r="BA2166"/>
      <c r="BB2166" s="5"/>
      <c r="BE2166" s="48"/>
      <c r="BI2166" s="48"/>
      <c r="BM2166" s="48"/>
      <c r="BQ2166" s="48"/>
    </row>
    <row r="2167" spans="53:69" x14ac:dyDescent="0.25">
      <c r="BA2167"/>
      <c r="BB2167" s="5"/>
      <c r="BE2167" s="48"/>
      <c r="BI2167" s="48"/>
      <c r="BM2167" s="48"/>
      <c r="BQ2167" s="48"/>
    </row>
    <row r="2168" spans="53:69" x14ac:dyDescent="0.25">
      <c r="BA2168"/>
      <c r="BB2168" s="5"/>
      <c r="BE2168" s="48"/>
      <c r="BI2168" s="48"/>
      <c r="BM2168" s="48"/>
      <c r="BQ2168" s="48"/>
    </row>
    <row r="2169" spans="53:69" x14ac:dyDescent="0.25">
      <c r="BA2169"/>
      <c r="BB2169" s="5"/>
      <c r="BE2169" s="48"/>
      <c r="BI2169" s="48"/>
      <c r="BM2169" s="48"/>
      <c r="BQ2169" s="48"/>
    </row>
    <row r="2170" spans="53:69" x14ac:dyDescent="0.25">
      <c r="BA2170"/>
      <c r="BB2170" s="5"/>
      <c r="BE2170" s="48"/>
      <c r="BI2170" s="48"/>
      <c r="BM2170" s="48"/>
      <c r="BQ2170" s="48"/>
    </row>
    <row r="2171" spans="53:69" x14ac:dyDescent="0.25">
      <c r="BA2171"/>
      <c r="BB2171" s="5"/>
      <c r="BE2171" s="48"/>
      <c r="BI2171" s="48"/>
      <c r="BM2171" s="48"/>
      <c r="BQ2171" s="48"/>
    </row>
    <row r="2172" spans="53:69" x14ac:dyDescent="0.25">
      <c r="BA2172"/>
      <c r="BB2172" s="5"/>
      <c r="BE2172" s="48"/>
      <c r="BI2172" s="48"/>
      <c r="BM2172" s="48"/>
      <c r="BQ2172" s="48"/>
    </row>
    <row r="2173" spans="53:69" x14ac:dyDescent="0.25">
      <c r="BA2173"/>
      <c r="BB2173" s="5"/>
      <c r="BE2173" s="48"/>
      <c r="BI2173" s="48"/>
      <c r="BM2173" s="48"/>
      <c r="BQ2173" s="48"/>
    </row>
    <row r="2174" spans="53:69" x14ac:dyDescent="0.25">
      <c r="BA2174"/>
      <c r="BB2174" s="5"/>
      <c r="BE2174" s="48"/>
      <c r="BI2174" s="48"/>
      <c r="BM2174" s="48"/>
      <c r="BQ2174" s="48"/>
    </row>
    <row r="2175" spans="53:69" x14ac:dyDescent="0.25">
      <c r="BA2175"/>
      <c r="BB2175" s="5"/>
      <c r="BE2175" s="48"/>
      <c r="BI2175" s="48"/>
      <c r="BM2175" s="48"/>
      <c r="BQ2175" s="48"/>
    </row>
    <row r="2176" spans="53:69" x14ac:dyDescent="0.25">
      <c r="BA2176"/>
      <c r="BB2176" s="5"/>
      <c r="BE2176" s="48"/>
      <c r="BI2176" s="48"/>
      <c r="BM2176" s="48"/>
      <c r="BQ2176" s="48"/>
    </row>
    <row r="2177" spans="53:69" x14ac:dyDescent="0.25">
      <c r="BA2177"/>
      <c r="BB2177" s="5"/>
      <c r="BE2177" s="48"/>
      <c r="BI2177" s="48"/>
      <c r="BM2177" s="48"/>
      <c r="BQ2177" s="48"/>
    </row>
    <row r="2178" spans="53:69" x14ac:dyDescent="0.25">
      <c r="BA2178"/>
      <c r="BB2178" s="5"/>
      <c r="BE2178" s="48"/>
      <c r="BI2178" s="48"/>
      <c r="BM2178" s="48"/>
      <c r="BQ2178" s="48"/>
    </row>
    <row r="2179" spans="53:69" x14ac:dyDescent="0.25">
      <c r="BA2179"/>
      <c r="BB2179" s="5"/>
      <c r="BE2179" s="48"/>
      <c r="BI2179" s="48"/>
      <c r="BM2179" s="48"/>
      <c r="BQ2179" s="48"/>
    </row>
    <row r="2180" spans="53:69" x14ac:dyDescent="0.25">
      <c r="BA2180"/>
      <c r="BB2180" s="5"/>
      <c r="BE2180" s="48"/>
      <c r="BI2180" s="48"/>
      <c r="BM2180" s="48"/>
      <c r="BQ2180" s="48"/>
    </row>
    <row r="2181" spans="53:69" x14ac:dyDescent="0.25">
      <c r="BA2181"/>
      <c r="BB2181" s="5"/>
      <c r="BE2181" s="48"/>
      <c r="BI2181" s="48"/>
      <c r="BM2181" s="48"/>
      <c r="BQ2181" s="48"/>
    </row>
    <row r="2182" spans="53:69" x14ac:dyDescent="0.25">
      <c r="BA2182"/>
      <c r="BB2182" s="5"/>
      <c r="BE2182" s="48"/>
      <c r="BI2182" s="48"/>
      <c r="BM2182" s="48"/>
      <c r="BQ2182" s="48"/>
    </row>
    <row r="2183" spans="53:69" x14ac:dyDescent="0.25">
      <c r="BA2183"/>
      <c r="BB2183" s="5"/>
      <c r="BE2183" s="48"/>
      <c r="BI2183" s="48"/>
      <c r="BM2183" s="48"/>
      <c r="BQ2183" s="48"/>
    </row>
    <row r="2184" spans="53:69" x14ac:dyDescent="0.25">
      <c r="BA2184"/>
      <c r="BB2184" s="5"/>
      <c r="BE2184" s="48"/>
      <c r="BI2184" s="48"/>
      <c r="BM2184" s="48"/>
      <c r="BQ2184" s="48"/>
    </row>
    <row r="2185" spans="53:69" x14ac:dyDescent="0.25">
      <c r="BA2185"/>
      <c r="BB2185" s="5"/>
      <c r="BE2185" s="48"/>
      <c r="BI2185" s="48"/>
      <c r="BM2185" s="48"/>
      <c r="BQ2185" s="48"/>
    </row>
    <row r="2186" spans="53:69" x14ac:dyDescent="0.25">
      <c r="BA2186"/>
      <c r="BB2186" s="5"/>
      <c r="BE2186" s="48"/>
      <c r="BI2186" s="48"/>
      <c r="BM2186" s="48"/>
      <c r="BQ2186" s="48"/>
    </row>
    <row r="2187" spans="53:69" x14ac:dyDescent="0.25">
      <c r="BA2187"/>
      <c r="BB2187" s="5"/>
      <c r="BE2187" s="48"/>
      <c r="BI2187" s="48"/>
      <c r="BM2187" s="48"/>
      <c r="BQ2187" s="48"/>
    </row>
    <row r="2188" spans="53:69" x14ac:dyDescent="0.25">
      <c r="BA2188"/>
      <c r="BB2188" s="5"/>
      <c r="BE2188" s="48"/>
      <c r="BI2188" s="48"/>
      <c r="BM2188" s="48"/>
      <c r="BQ2188" s="48"/>
    </row>
    <row r="2189" spans="53:69" x14ac:dyDescent="0.25">
      <c r="BA2189"/>
      <c r="BB2189" s="5"/>
      <c r="BE2189" s="48"/>
      <c r="BI2189" s="48"/>
      <c r="BM2189" s="48"/>
      <c r="BQ2189" s="48"/>
    </row>
    <row r="2190" spans="53:69" x14ac:dyDescent="0.25">
      <c r="BA2190"/>
      <c r="BB2190" s="5"/>
      <c r="BE2190" s="48"/>
      <c r="BI2190" s="48"/>
      <c r="BM2190" s="48"/>
      <c r="BQ2190" s="48"/>
    </row>
    <row r="2191" spans="53:69" x14ac:dyDescent="0.25">
      <c r="BA2191"/>
      <c r="BB2191" s="5"/>
      <c r="BE2191" s="48"/>
      <c r="BI2191" s="48"/>
      <c r="BM2191" s="48"/>
      <c r="BQ2191" s="48"/>
    </row>
    <row r="2192" spans="53:69" x14ac:dyDescent="0.25">
      <c r="BA2192"/>
      <c r="BB2192" s="5"/>
      <c r="BE2192" s="48"/>
      <c r="BI2192" s="48"/>
      <c r="BM2192" s="48"/>
      <c r="BQ2192" s="48"/>
    </row>
    <row r="2193" spans="53:69" x14ac:dyDescent="0.25">
      <c r="BA2193"/>
      <c r="BB2193" s="5"/>
      <c r="BE2193" s="48"/>
      <c r="BI2193" s="48"/>
      <c r="BM2193" s="48"/>
      <c r="BQ2193" s="48"/>
    </row>
    <row r="2194" spans="53:69" x14ac:dyDescent="0.25">
      <c r="BA2194"/>
      <c r="BB2194" s="5"/>
      <c r="BE2194" s="48"/>
      <c r="BI2194" s="48"/>
      <c r="BM2194" s="48"/>
      <c r="BQ2194" s="48"/>
    </row>
    <row r="2195" spans="53:69" x14ac:dyDescent="0.25">
      <c r="BA2195"/>
      <c r="BB2195" s="5"/>
      <c r="BE2195" s="48"/>
      <c r="BI2195" s="48"/>
      <c r="BM2195" s="48"/>
      <c r="BQ2195" s="48"/>
    </row>
    <row r="2196" spans="53:69" x14ac:dyDescent="0.25">
      <c r="BA2196"/>
      <c r="BB2196" s="5"/>
      <c r="BE2196" s="48"/>
      <c r="BI2196" s="48"/>
      <c r="BM2196" s="48"/>
      <c r="BQ2196" s="48"/>
    </row>
    <row r="2197" spans="53:69" x14ac:dyDescent="0.25">
      <c r="BA2197"/>
      <c r="BB2197" s="5"/>
      <c r="BE2197" s="48"/>
      <c r="BI2197" s="48"/>
      <c r="BM2197" s="48"/>
      <c r="BQ2197" s="48"/>
    </row>
    <row r="2198" spans="53:69" x14ac:dyDescent="0.25">
      <c r="BA2198"/>
      <c r="BB2198" s="5"/>
      <c r="BE2198" s="48"/>
      <c r="BI2198" s="48"/>
      <c r="BM2198" s="48"/>
      <c r="BQ2198" s="48"/>
    </row>
    <row r="2199" spans="53:69" x14ac:dyDescent="0.25">
      <c r="BA2199"/>
      <c r="BB2199" s="5"/>
      <c r="BE2199" s="48"/>
      <c r="BI2199" s="48"/>
      <c r="BM2199" s="48"/>
      <c r="BQ2199" s="48"/>
    </row>
    <row r="2200" spans="53:69" x14ac:dyDescent="0.25">
      <c r="BA2200"/>
      <c r="BB2200" s="5"/>
      <c r="BE2200" s="48"/>
      <c r="BI2200" s="48"/>
      <c r="BM2200" s="48"/>
      <c r="BQ2200" s="48"/>
    </row>
    <row r="2201" spans="53:69" x14ac:dyDescent="0.25">
      <c r="BA2201"/>
      <c r="BB2201" s="5"/>
      <c r="BE2201" s="48"/>
      <c r="BI2201" s="48"/>
      <c r="BM2201" s="48"/>
      <c r="BQ2201" s="48"/>
    </row>
    <row r="2202" spans="53:69" x14ac:dyDescent="0.25">
      <c r="BA2202"/>
      <c r="BB2202" s="5"/>
      <c r="BE2202" s="48"/>
      <c r="BI2202" s="48"/>
      <c r="BM2202" s="48"/>
      <c r="BQ2202" s="48"/>
    </row>
    <row r="2203" spans="53:69" x14ac:dyDescent="0.25">
      <c r="BA2203"/>
      <c r="BB2203" s="5"/>
      <c r="BE2203" s="48"/>
      <c r="BI2203" s="48"/>
      <c r="BM2203" s="48"/>
      <c r="BQ2203" s="48"/>
    </row>
    <row r="2204" spans="53:69" x14ac:dyDescent="0.25">
      <c r="BA2204"/>
      <c r="BB2204" s="5"/>
      <c r="BE2204" s="48"/>
      <c r="BI2204" s="48"/>
      <c r="BM2204" s="48"/>
      <c r="BQ2204" s="48"/>
    </row>
    <row r="2205" spans="53:69" x14ac:dyDescent="0.25">
      <c r="BA2205"/>
      <c r="BB2205" s="5"/>
      <c r="BE2205" s="48"/>
      <c r="BI2205" s="48"/>
      <c r="BM2205" s="48"/>
      <c r="BQ2205" s="48"/>
    </row>
    <row r="2206" spans="53:69" x14ac:dyDescent="0.25">
      <c r="BA2206"/>
      <c r="BB2206" s="5"/>
      <c r="BE2206" s="48"/>
      <c r="BI2206" s="48"/>
      <c r="BM2206" s="48"/>
      <c r="BQ2206" s="48"/>
    </row>
    <row r="2207" spans="53:69" x14ac:dyDescent="0.25">
      <c r="BA2207"/>
      <c r="BB2207" s="5"/>
      <c r="BE2207" s="48"/>
      <c r="BI2207" s="48"/>
      <c r="BM2207" s="48"/>
      <c r="BQ2207" s="48"/>
    </row>
    <row r="2208" spans="53:69" x14ac:dyDescent="0.25">
      <c r="BA2208"/>
      <c r="BB2208" s="5"/>
      <c r="BE2208" s="48"/>
      <c r="BI2208" s="48"/>
      <c r="BM2208" s="48"/>
      <c r="BQ2208" s="48"/>
    </row>
    <row r="2209" spans="53:69" x14ac:dyDescent="0.25">
      <c r="BA2209"/>
      <c r="BB2209" s="5"/>
      <c r="BE2209" s="48"/>
      <c r="BI2209" s="48"/>
      <c r="BM2209" s="48"/>
      <c r="BQ2209" s="48"/>
    </row>
    <row r="2210" spans="53:69" x14ac:dyDescent="0.25">
      <c r="BA2210"/>
      <c r="BB2210" s="5"/>
      <c r="BE2210" s="48"/>
      <c r="BI2210" s="48"/>
      <c r="BM2210" s="48"/>
      <c r="BQ2210" s="48"/>
    </row>
    <row r="2211" spans="53:69" x14ac:dyDescent="0.25">
      <c r="BA2211"/>
      <c r="BB2211" s="5"/>
      <c r="BE2211" s="48"/>
      <c r="BI2211" s="48"/>
      <c r="BM2211" s="48"/>
      <c r="BQ2211" s="48"/>
    </row>
    <row r="2212" spans="53:69" x14ac:dyDescent="0.25">
      <c r="BA2212"/>
      <c r="BB2212" s="5"/>
      <c r="BE2212" s="48"/>
      <c r="BI2212" s="48"/>
      <c r="BM2212" s="48"/>
      <c r="BQ2212" s="48"/>
    </row>
    <row r="2213" spans="53:69" x14ac:dyDescent="0.25">
      <c r="BA2213"/>
      <c r="BB2213" s="5"/>
      <c r="BE2213" s="48"/>
      <c r="BI2213" s="48"/>
      <c r="BM2213" s="48"/>
      <c r="BQ2213" s="48"/>
    </row>
    <row r="2214" spans="53:69" x14ac:dyDescent="0.25">
      <c r="BA2214"/>
      <c r="BB2214" s="5"/>
      <c r="BE2214" s="48"/>
      <c r="BI2214" s="48"/>
      <c r="BM2214" s="48"/>
      <c r="BQ2214" s="48"/>
    </row>
    <row r="2215" spans="53:69" x14ac:dyDescent="0.25">
      <c r="BA2215"/>
      <c r="BB2215" s="5"/>
      <c r="BE2215" s="48"/>
      <c r="BI2215" s="48"/>
      <c r="BM2215" s="48"/>
      <c r="BQ2215" s="48"/>
    </row>
    <row r="2216" spans="53:69" x14ac:dyDescent="0.25">
      <c r="BA2216"/>
      <c r="BB2216" s="5"/>
      <c r="BE2216" s="48"/>
      <c r="BI2216" s="48"/>
      <c r="BM2216" s="48"/>
      <c r="BQ2216" s="48"/>
    </row>
    <row r="2217" spans="53:69" x14ac:dyDescent="0.25">
      <c r="BA2217"/>
      <c r="BB2217" s="5"/>
      <c r="BE2217" s="48"/>
      <c r="BI2217" s="48"/>
      <c r="BM2217" s="48"/>
      <c r="BQ2217" s="48"/>
    </row>
    <row r="2218" spans="53:69" x14ac:dyDescent="0.25">
      <c r="BA2218"/>
      <c r="BB2218" s="5"/>
      <c r="BE2218" s="48"/>
      <c r="BI2218" s="48"/>
      <c r="BM2218" s="48"/>
      <c r="BQ2218" s="48"/>
    </row>
    <row r="2219" spans="53:69" x14ac:dyDescent="0.25">
      <c r="BA2219"/>
      <c r="BB2219" s="5"/>
      <c r="BE2219" s="48"/>
      <c r="BI2219" s="48"/>
      <c r="BM2219" s="48"/>
      <c r="BQ2219" s="48"/>
    </row>
    <row r="2220" spans="53:69" x14ac:dyDescent="0.25">
      <c r="BA2220"/>
      <c r="BB2220" s="5"/>
      <c r="BE2220" s="48"/>
      <c r="BI2220" s="48"/>
      <c r="BM2220" s="48"/>
      <c r="BQ2220" s="48"/>
    </row>
    <row r="2221" spans="53:69" x14ac:dyDescent="0.25">
      <c r="BA2221"/>
      <c r="BB2221" s="5"/>
      <c r="BE2221" s="48"/>
      <c r="BI2221" s="48"/>
      <c r="BM2221" s="48"/>
      <c r="BQ2221" s="48"/>
    </row>
    <row r="2222" spans="53:69" x14ac:dyDescent="0.25">
      <c r="BA2222"/>
      <c r="BB2222" s="5"/>
      <c r="BE2222" s="48"/>
      <c r="BI2222" s="48"/>
      <c r="BM2222" s="48"/>
      <c r="BQ2222" s="48"/>
    </row>
    <row r="2223" spans="53:69" x14ac:dyDescent="0.25">
      <c r="BA2223"/>
      <c r="BB2223" s="5"/>
      <c r="BE2223" s="48"/>
      <c r="BI2223" s="48"/>
      <c r="BM2223" s="48"/>
      <c r="BQ2223" s="48"/>
    </row>
    <row r="2224" spans="53:69" x14ac:dyDescent="0.25">
      <c r="BA2224"/>
      <c r="BB2224" s="5"/>
      <c r="BE2224" s="48"/>
      <c r="BI2224" s="48"/>
      <c r="BM2224" s="48"/>
      <c r="BQ2224" s="48"/>
    </row>
    <row r="2225" spans="53:69" x14ac:dyDescent="0.25">
      <c r="BA2225"/>
      <c r="BB2225" s="5"/>
      <c r="BE2225" s="48"/>
      <c r="BI2225" s="48"/>
      <c r="BM2225" s="48"/>
      <c r="BQ2225" s="48"/>
    </row>
    <row r="2226" spans="53:69" x14ac:dyDescent="0.25">
      <c r="BA2226"/>
      <c r="BB2226" s="5"/>
      <c r="BE2226" s="48"/>
      <c r="BI2226" s="48"/>
      <c r="BM2226" s="48"/>
      <c r="BQ2226" s="48"/>
    </row>
    <row r="2227" spans="53:69" x14ac:dyDescent="0.25">
      <c r="BA2227"/>
      <c r="BB2227" s="5"/>
      <c r="BE2227" s="48"/>
      <c r="BI2227" s="48"/>
      <c r="BM2227" s="48"/>
      <c r="BQ2227" s="48"/>
    </row>
    <row r="2228" spans="53:69" x14ac:dyDescent="0.25">
      <c r="BA2228"/>
      <c r="BB2228" s="5"/>
      <c r="BE2228" s="48"/>
      <c r="BI2228" s="48"/>
      <c r="BM2228" s="48"/>
      <c r="BQ2228" s="48"/>
    </row>
    <row r="2229" spans="53:69" x14ac:dyDescent="0.25">
      <c r="BA2229"/>
      <c r="BB2229" s="5"/>
      <c r="BE2229" s="48"/>
      <c r="BI2229" s="48"/>
      <c r="BM2229" s="48"/>
      <c r="BQ2229" s="48"/>
    </row>
    <row r="2230" spans="53:69" x14ac:dyDescent="0.25">
      <c r="BA2230"/>
      <c r="BB2230" s="5"/>
      <c r="BE2230" s="48"/>
      <c r="BI2230" s="48"/>
      <c r="BM2230" s="48"/>
      <c r="BQ2230" s="48"/>
    </row>
    <row r="2231" spans="53:69" x14ac:dyDescent="0.25">
      <c r="BA2231"/>
      <c r="BB2231" s="5"/>
      <c r="BE2231" s="48"/>
      <c r="BI2231" s="48"/>
      <c r="BM2231" s="48"/>
      <c r="BQ2231" s="48"/>
    </row>
    <row r="2232" spans="53:69" x14ac:dyDescent="0.25">
      <c r="BA2232"/>
      <c r="BB2232" s="5"/>
      <c r="BE2232" s="48"/>
      <c r="BI2232" s="48"/>
      <c r="BM2232" s="48"/>
      <c r="BQ2232" s="48"/>
    </row>
    <row r="2233" spans="53:69" x14ac:dyDescent="0.25">
      <c r="BA2233"/>
      <c r="BB2233" s="5"/>
      <c r="BE2233" s="48"/>
      <c r="BI2233" s="48"/>
      <c r="BM2233" s="48"/>
      <c r="BQ2233" s="48"/>
    </row>
    <row r="2234" spans="53:69" x14ac:dyDescent="0.25">
      <c r="BA2234"/>
      <c r="BB2234" s="5"/>
      <c r="BE2234" s="48"/>
      <c r="BI2234" s="48"/>
      <c r="BM2234" s="48"/>
      <c r="BQ2234" s="48"/>
    </row>
    <row r="2235" spans="53:69" x14ac:dyDescent="0.25">
      <c r="BA2235"/>
      <c r="BB2235" s="5"/>
      <c r="BE2235" s="48"/>
      <c r="BI2235" s="48"/>
      <c r="BM2235" s="48"/>
      <c r="BQ2235" s="48"/>
    </row>
    <row r="2236" spans="53:69" x14ac:dyDescent="0.25">
      <c r="BA2236"/>
      <c r="BB2236" s="5"/>
      <c r="BE2236" s="48"/>
      <c r="BI2236" s="48"/>
      <c r="BM2236" s="48"/>
      <c r="BQ2236" s="48"/>
    </row>
    <row r="2237" spans="53:69" x14ac:dyDescent="0.25">
      <c r="BA2237"/>
      <c r="BB2237" s="5"/>
      <c r="BE2237" s="48"/>
      <c r="BI2237" s="48"/>
      <c r="BM2237" s="48"/>
      <c r="BQ2237" s="48"/>
    </row>
    <row r="2238" spans="53:69" x14ac:dyDescent="0.25">
      <c r="BA2238"/>
      <c r="BB2238" s="5"/>
      <c r="BE2238" s="48"/>
      <c r="BI2238" s="48"/>
      <c r="BM2238" s="48"/>
      <c r="BQ2238" s="48"/>
    </row>
    <row r="2239" spans="53:69" x14ac:dyDescent="0.25">
      <c r="BA2239"/>
      <c r="BB2239" s="5"/>
      <c r="BE2239" s="48"/>
      <c r="BI2239" s="48"/>
      <c r="BM2239" s="48"/>
      <c r="BQ2239" s="48"/>
    </row>
    <row r="2240" spans="53:69" x14ac:dyDescent="0.25">
      <c r="BA2240"/>
      <c r="BB2240" s="5"/>
      <c r="BE2240" s="48"/>
      <c r="BI2240" s="48"/>
      <c r="BM2240" s="48"/>
      <c r="BQ2240" s="48"/>
    </row>
    <row r="2241" spans="53:69" x14ac:dyDescent="0.25">
      <c r="BA2241"/>
      <c r="BB2241" s="5"/>
      <c r="BE2241" s="48"/>
      <c r="BI2241" s="48"/>
      <c r="BM2241" s="48"/>
      <c r="BQ2241" s="48"/>
    </row>
    <row r="2242" spans="53:69" x14ac:dyDescent="0.25">
      <c r="BA2242"/>
      <c r="BB2242" s="5"/>
      <c r="BE2242" s="48"/>
      <c r="BI2242" s="48"/>
      <c r="BM2242" s="48"/>
      <c r="BQ2242" s="48"/>
    </row>
    <row r="2243" spans="53:69" x14ac:dyDescent="0.25">
      <c r="BA2243"/>
      <c r="BB2243" s="5"/>
      <c r="BE2243" s="48"/>
      <c r="BI2243" s="48"/>
      <c r="BM2243" s="48"/>
      <c r="BQ2243" s="48"/>
    </row>
    <row r="2244" spans="53:69" x14ac:dyDescent="0.25">
      <c r="BA2244"/>
      <c r="BB2244" s="5"/>
      <c r="BE2244" s="48"/>
      <c r="BI2244" s="48"/>
      <c r="BM2244" s="48"/>
      <c r="BQ2244" s="48"/>
    </row>
    <row r="2245" spans="53:69" x14ac:dyDescent="0.25">
      <c r="BA2245"/>
      <c r="BB2245" s="5"/>
      <c r="BE2245" s="48"/>
      <c r="BI2245" s="48"/>
      <c r="BM2245" s="48"/>
      <c r="BQ2245" s="48"/>
    </row>
    <row r="2246" spans="53:69" x14ac:dyDescent="0.25">
      <c r="BA2246"/>
      <c r="BB2246" s="5"/>
      <c r="BE2246" s="48"/>
      <c r="BI2246" s="48"/>
      <c r="BM2246" s="48"/>
      <c r="BQ2246" s="48"/>
    </row>
    <row r="2247" spans="53:69" x14ac:dyDescent="0.25">
      <c r="BA2247"/>
      <c r="BB2247" s="5"/>
      <c r="BE2247" s="48"/>
      <c r="BI2247" s="48"/>
      <c r="BM2247" s="48"/>
      <c r="BQ2247" s="48"/>
    </row>
    <row r="2248" spans="53:69" x14ac:dyDescent="0.25">
      <c r="BA2248"/>
      <c r="BB2248" s="5"/>
      <c r="BE2248" s="48"/>
      <c r="BI2248" s="48"/>
      <c r="BM2248" s="48"/>
      <c r="BQ2248" s="48"/>
    </row>
    <row r="2249" spans="53:69" x14ac:dyDescent="0.25">
      <c r="BA2249"/>
      <c r="BB2249" s="5"/>
      <c r="BE2249" s="48"/>
      <c r="BI2249" s="48"/>
      <c r="BM2249" s="48"/>
      <c r="BQ2249" s="48"/>
    </row>
    <row r="2250" spans="53:69" x14ac:dyDescent="0.25">
      <c r="BA2250"/>
      <c r="BB2250" s="5"/>
      <c r="BE2250" s="48"/>
      <c r="BI2250" s="48"/>
      <c r="BM2250" s="48"/>
      <c r="BQ2250" s="48"/>
    </row>
    <row r="2251" spans="53:69" x14ac:dyDescent="0.25">
      <c r="BA2251"/>
      <c r="BB2251" s="5"/>
      <c r="BE2251" s="48"/>
      <c r="BI2251" s="48"/>
      <c r="BM2251" s="48"/>
      <c r="BQ2251" s="48"/>
    </row>
    <row r="2252" spans="53:69" x14ac:dyDescent="0.25">
      <c r="BA2252"/>
      <c r="BB2252" s="5"/>
      <c r="BE2252" s="48"/>
      <c r="BI2252" s="48"/>
      <c r="BM2252" s="48"/>
      <c r="BQ2252" s="48"/>
    </row>
    <row r="2253" spans="53:69" x14ac:dyDescent="0.25">
      <c r="BA2253"/>
      <c r="BB2253" s="5"/>
      <c r="BE2253" s="48"/>
      <c r="BI2253" s="48"/>
      <c r="BM2253" s="48"/>
      <c r="BQ2253" s="48"/>
    </row>
    <row r="2254" spans="53:69" x14ac:dyDescent="0.25">
      <c r="BA2254"/>
      <c r="BB2254" s="5"/>
      <c r="BE2254" s="48"/>
      <c r="BI2254" s="48"/>
      <c r="BM2254" s="48"/>
      <c r="BQ2254" s="48"/>
    </row>
    <row r="2255" spans="53:69" x14ac:dyDescent="0.25">
      <c r="BA2255"/>
      <c r="BB2255" s="5"/>
      <c r="BE2255" s="48"/>
      <c r="BI2255" s="48"/>
      <c r="BM2255" s="48"/>
      <c r="BQ2255" s="48"/>
    </row>
    <row r="2256" spans="53:69" x14ac:dyDescent="0.25">
      <c r="BA2256"/>
      <c r="BB2256" s="5"/>
      <c r="BE2256" s="48"/>
      <c r="BI2256" s="48"/>
      <c r="BM2256" s="48"/>
      <c r="BQ2256" s="48"/>
    </row>
    <row r="2257" spans="53:69" x14ac:dyDescent="0.25">
      <c r="BA2257"/>
      <c r="BB2257" s="5"/>
      <c r="BE2257" s="48"/>
      <c r="BI2257" s="48"/>
      <c r="BM2257" s="48"/>
      <c r="BQ2257" s="48"/>
    </row>
    <row r="2258" spans="53:69" x14ac:dyDescent="0.25">
      <c r="BA2258"/>
      <c r="BB2258" s="5"/>
      <c r="BE2258" s="48"/>
      <c r="BI2258" s="48"/>
      <c r="BM2258" s="48"/>
      <c r="BQ2258" s="48"/>
    </row>
    <row r="2259" spans="53:69" x14ac:dyDescent="0.25">
      <c r="BA2259"/>
      <c r="BB2259" s="5"/>
      <c r="BE2259" s="48"/>
      <c r="BI2259" s="48"/>
      <c r="BM2259" s="48"/>
      <c r="BQ2259" s="48"/>
    </row>
    <row r="2260" spans="53:69" x14ac:dyDescent="0.25">
      <c r="BA2260"/>
      <c r="BB2260" s="5"/>
      <c r="BE2260" s="48"/>
      <c r="BI2260" s="48"/>
      <c r="BM2260" s="48"/>
      <c r="BQ2260" s="48"/>
    </row>
    <row r="2261" spans="53:69" x14ac:dyDescent="0.25">
      <c r="BA2261"/>
      <c r="BB2261" s="5"/>
      <c r="BE2261" s="48"/>
      <c r="BI2261" s="48"/>
      <c r="BM2261" s="48"/>
      <c r="BQ2261" s="48"/>
    </row>
    <row r="2262" spans="53:69" x14ac:dyDescent="0.25">
      <c r="BA2262"/>
      <c r="BB2262" s="5"/>
      <c r="BE2262" s="48"/>
      <c r="BI2262" s="48"/>
      <c r="BM2262" s="48"/>
      <c r="BQ2262" s="48"/>
    </row>
    <row r="2263" spans="53:69" x14ac:dyDescent="0.25">
      <c r="BA2263"/>
      <c r="BB2263" s="5"/>
      <c r="BE2263" s="48"/>
      <c r="BI2263" s="48"/>
      <c r="BM2263" s="48"/>
      <c r="BQ2263" s="48"/>
    </row>
    <row r="2264" spans="53:69" x14ac:dyDescent="0.25">
      <c r="BA2264"/>
      <c r="BB2264" s="5"/>
      <c r="BE2264" s="48"/>
      <c r="BI2264" s="48"/>
      <c r="BM2264" s="48"/>
      <c r="BQ2264" s="48"/>
    </row>
    <row r="2265" spans="53:69" x14ac:dyDescent="0.25">
      <c r="BA2265"/>
      <c r="BB2265" s="5"/>
      <c r="BE2265" s="48"/>
      <c r="BI2265" s="48"/>
      <c r="BM2265" s="48"/>
      <c r="BQ2265" s="48"/>
    </row>
    <row r="2266" spans="53:69" x14ac:dyDescent="0.25">
      <c r="BA2266"/>
      <c r="BB2266" s="5"/>
      <c r="BE2266" s="48"/>
      <c r="BI2266" s="48"/>
      <c r="BM2266" s="48"/>
      <c r="BQ2266" s="48"/>
    </row>
    <row r="2267" spans="53:69" x14ac:dyDescent="0.25">
      <c r="BA2267"/>
      <c r="BB2267" s="5"/>
      <c r="BE2267" s="48"/>
      <c r="BI2267" s="48"/>
      <c r="BM2267" s="48"/>
      <c r="BQ2267" s="48"/>
    </row>
    <row r="2268" spans="53:69" x14ac:dyDescent="0.25">
      <c r="BA2268"/>
      <c r="BB2268" s="5"/>
      <c r="BE2268" s="48"/>
      <c r="BI2268" s="48"/>
      <c r="BM2268" s="48"/>
      <c r="BQ2268" s="48"/>
    </row>
    <row r="2269" spans="53:69" x14ac:dyDescent="0.25">
      <c r="BA2269"/>
      <c r="BB2269" s="5"/>
      <c r="BE2269" s="48"/>
      <c r="BI2269" s="48"/>
      <c r="BM2269" s="48"/>
      <c r="BQ2269" s="48"/>
    </row>
    <row r="2270" spans="53:69" x14ac:dyDescent="0.25">
      <c r="BA2270"/>
      <c r="BB2270" s="5"/>
      <c r="BE2270" s="48"/>
      <c r="BI2270" s="48"/>
      <c r="BM2270" s="48"/>
      <c r="BQ2270" s="48"/>
    </row>
    <row r="2271" spans="53:69" x14ac:dyDescent="0.25">
      <c r="BA2271"/>
      <c r="BB2271" s="5"/>
      <c r="BE2271" s="48"/>
      <c r="BI2271" s="48"/>
      <c r="BM2271" s="48"/>
      <c r="BQ2271" s="48"/>
    </row>
    <row r="2272" spans="53:69" x14ac:dyDescent="0.25">
      <c r="BA2272"/>
      <c r="BB2272" s="5"/>
      <c r="BE2272" s="48"/>
      <c r="BI2272" s="48"/>
      <c r="BM2272" s="48"/>
      <c r="BQ2272" s="48"/>
    </row>
    <row r="2273" spans="53:69" x14ac:dyDescent="0.25">
      <c r="BA2273"/>
      <c r="BB2273" s="5"/>
      <c r="BE2273" s="48"/>
      <c r="BI2273" s="48"/>
      <c r="BM2273" s="48"/>
      <c r="BQ2273" s="48"/>
    </row>
    <row r="2274" spans="53:69" x14ac:dyDescent="0.25">
      <c r="BA2274"/>
      <c r="BB2274" s="5"/>
      <c r="BE2274" s="48"/>
      <c r="BI2274" s="48"/>
      <c r="BM2274" s="48"/>
      <c r="BQ2274" s="48"/>
    </row>
    <row r="2275" spans="53:69" x14ac:dyDescent="0.25">
      <c r="BA2275"/>
      <c r="BB2275" s="5"/>
      <c r="BE2275" s="48"/>
      <c r="BI2275" s="48"/>
      <c r="BM2275" s="48"/>
      <c r="BQ2275" s="48"/>
    </row>
    <row r="2276" spans="53:69" x14ac:dyDescent="0.25">
      <c r="BA2276"/>
      <c r="BB2276" s="5"/>
      <c r="BE2276" s="48"/>
      <c r="BI2276" s="48"/>
      <c r="BM2276" s="48"/>
      <c r="BQ2276" s="48"/>
    </row>
    <row r="2277" spans="53:69" x14ac:dyDescent="0.25">
      <c r="BA2277"/>
      <c r="BB2277" s="5"/>
      <c r="BE2277" s="48"/>
      <c r="BI2277" s="48"/>
      <c r="BM2277" s="48"/>
      <c r="BQ2277" s="48"/>
    </row>
    <row r="2278" spans="53:69" x14ac:dyDescent="0.25">
      <c r="BA2278"/>
      <c r="BB2278" s="5"/>
      <c r="BE2278" s="48"/>
      <c r="BI2278" s="48"/>
      <c r="BM2278" s="48"/>
      <c r="BQ2278" s="48"/>
    </row>
    <row r="2279" spans="53:69" x14ac:dyDescent="0.25">
      <c r="BA2279"/>
      <c r="BB2279" s="5"/>
      <c r="BE2279" s="48"/>
      <c r="BI2279" s="48"/>
      <c r="BM2279" s="48"/>
      <c r="BQ2279" s="48"/>
    </row>
    <row r="2280" spans="53:69" x14ac:dyDescent="0.25">
      <c r="BA2280"/>
      <c r="BB2280" s="5"/>
      <c r="BE2280" s="48"/>
      <c r="BI2280" s="48"/>
      <c r="BM2280" s="48"/>
      <c r="BQ2280" s="48"/>
    </row>
    <row r="2281" spans="53:69" x14ac:dyDescent="0.25">
      <c r="BA2281"/>
      <c r="BB2281" s="5"/>
      <c r="BE2281" s="48"/>
      <c r="BI2281" s="48"/>
      <c r="BM2281" s="48"/>
      <c r="BQ2281" s="48"/>
    </row>
    <row r="2282" spans="53:69" x14ac:dyDescent="0.25">
      <c r="BA2282"/>
      <c r="BB2282" s="5"/>
      <c r="BE2282" s="48"/>
      <c r="BI2282" s="48"/>
      <c r="BM2282" s="48"/>
      <c r="BQ2282" s="48"/>
    </row>
    <row r="2283" spans="53:69" x14ac:dyDescent="0.25">
      <c r="BA2283"/>
      <c r="BB2283" s="5"/>
      <c r="BE2283" s="48"/>
      <c r="BI2283" s="48"/>
      <c r="BM2283" s="48"/>
      <c r="BQ2283" s="48"/>
    </row>
    <row r="2284" spans="53:69" x14ac:dyDescent="0.25">
      <c r="BA2284"/>
      <c r="BB2284" s="5"/>
      <c r="BE2284" s="48"/>
      <c r="BI2284" s="48"/>
      <c r="BM2284" s="48"/>
      <c r="BQ2284" s="48"/>
    </row>
    <row r="2285" spans="53:69" x14ac:dyDescent="0.25">
      <c r="BA2285"/>
      <c r="BB2285" s="5"/>
      <c r="BE2285" s="48"/>
      <c r="BI2285" s="48"/>
      <c r="BM2285" s="48"/>
      <c r="BQ2285" s="48"/>
    </row>
    <row r="2286" spans="53:69" x14ac:dyDescent="0.25">
      <c r="BA2286"/>
      <c r="BB2286" s="5"/>
      <c r="BE2286" s="48"/>
      <c r="BI2286" s="48"/>
      <c r="BM2286" s="48"/>
      <c r="BQ2286" s="48"/>
    </row>
    <row r="2287" spans="53:69" x14ac:dyDescent="0.25">
      <c r="BA2287"/>
      <c r="BB2287" s="5"/>
      <c r="BE2287" s="48"/>
      <c r="BI2287" s="48"/>
      <c r="BM2287" s="48"/>
      <c r="BQ2287" s="48"/>
    </row>
    <row r="2288" spans="53:69" x14ac:dyDescent="0.25">
      <c r="BA2288"/>
      <c r="BB2288" s="5"/>
      <c r="BE2288" s="48"/>
      <c r="BI2288" s="48"/>
      <c r="BM2288" s="48"/>
      <c r="BQ2288" s="48"/>
    </row>
    <row r="2289" spans="53:69" x14ac:dyDescent="0.25">
      <c r="BA2289"/>
      <c r="BB2289" s="5"/>
      <c r="BE2289" s="48"/>
      <c r="BI2289" s="48"/>
      <c r="BM2289" s="48"/>
      <c r="BQ2289" s="48"/>
    </row>
    <row r="2290" spans="53:69" x14ac:dyDescent="0.25">
      <c r="BA2290"/>
      <c r="BB2290" s="5"/>
      <c r="BE2290" s="48"/>
      <c r="BI2290" s="48"/>
      <c r="BM2290" s="48"/>
      <c r="BQ2290" s="48"/>
    </row>
    <row r="2291" spans="53:69" x14ac:dyDescent="0.25">
      <c r="BA2291"/>
      <c r="BB2291" s="5"/>
      <c r="BE2291" s="48"/>
      <c r="BI2291" s="48"/>
      <c r="BM2291" s="48"/>
      <c r="BQ2291" s="48"/>
    </row>
    <row r="2292" spans="53:69" x14ac:dyDescent="0.25">
      <c r="BA2292"/>
      <c r="BB2292" s="5"/>
      <c r="BE2292" s="48"/>
      <c r="BI2292" s="48"/>
      <c r="BM2292" s="48"/>
      <c r="BQ2292" s="48"/>
    </row>
    <row r="2293" spans="53:69" x14ac:dyDescent="0.25">
      <c r="BA2293"/>
      <c r="BB2293" s="5"/>
      <c r="BE2293" s="48"/>
      <c r="BI2293" s="48"/>
      <c r="BM2293" s="48"/>
      <c r="BQ2293" s="48"/>
    </row>
    <row r="2294" spans="53:69" x14ac:dyDescent="0.25">
      <c r="BA2294"/>
      <c r="BB2294" s="5"/>
      <c r="BE2294" s="48"/>
      <c r="BI2294" s="48"/>
      <c r="BM2294" s="48"/>
      <c r="BQ2294" s="48"/>
    </row>
    <row r="2295" spans="53:69" x14ac:dyDescent="0.25">
      <c r="BA2295"/>
      <c r="BB2295" s="5"/>
      <c r="BE2295" s="48"/>
      <c r="BI2295" s="48"/>
      <c r="BM2295" s="48"/>
      <c r="BQ2295" s="48"/>
    </row>
    <row r="2296" spans="53:69" x14ac:dyDescent="0.25">
      <c r="BA2296"/>
      <c r="BB2296" s="5"/>
      <c r="BE2296" s="48"/>
      <c r="BI2296" s="48"/>
      <c r="BM2296" s="48"/>
      <c r="BQ2296" s="48"/>
    </row>
    <row r="2297" spans="53:69" x14ac:dyDescent="0.25">
      <c r="BA2297"/>
      <c r="BB2297" s="5"/>
      <c r="BE2297" s="48"/>
      <c r="BI2297" s="48"/>
      <c r="BM2297" s="48"/>
      <c r="BQ2297" s="48"/>
    </row>
    <row r="2298" spans="53:69" x14ac:dyDescent="0.25">
      <c r="BA2298"/>
      <c r="BB2298" s="5"/>
      <c r="BE2298" s="48"/>
      <c r="BI2298" s="48"/>
      <c r="BM2298" s="48"/>
      <c r="BQ2298" s="48"/>
    </row>
    <row r="2299" spans="53:69" x14ac:dyDescent="0.25">
      <c r="BA2299"/>
      <c r="BB2299" s="5"/>
      <c r="BE2299" s="48"/>
      <c r="BI2299" s="48"/>
      <c r="BM2299" s="48"/>
      <c r="BQ2299" s="48"/>
    </row>
    <row r="2300" spans="53:69" x14ac:dyDescent="0.25">
      <c r="BA2300"/>
      <c r="BB2300" s="5"/>
      <c r="BE2300" s="48"/>
      <c r="BI2300" s="48"/>
      <c r="BM2300" s="48"/>
      <c r="BQ2300" s="48"/>
    </row>
    <row r="2301" spans="53:69" x14ac:dyDescent="0.25">
      <c r="BA2301"/>
      <c r="BB2301" s="5"/>
      <c r="BE2301" s="48"/>
      <c r="BI2301" s="48"/>
      <c r="BM2301" s="48"/>
      <c r="BQ2301" s="48"/>
    </row>
    <row r="2302" spans="53:69" x14ac:dyDescent="0.25">
      <c r="BA2302"/>
      <c r="BB2302" s="5"/>
      <c r="BE2302" s="48"/>
      <c r="BI2302" s="48"/>
      <c r="BM2302" s="48"/>
      <c r="BQ2302" s="48"/>
    </row>
    <row r="2303" spans="53:69" x14ac:dyDescent="0.25">
      <c r="BA2303"/>
      <c r="BB2303" s="5"/>
      <c r="BE2303" s="48"/>
      <c r="BI2303" s="48"/>
      <c r="BM2303" s="48"/>
      <c r="BQ2303" s="48"/>
    </row>
    <row r="2304" spans="53:69" x14ac:dyDescent="0.25">
      <c r="BA2304"/>
      <c r="BB2304" s="5"/>
      <c r="BE2304" s="48"/>
      <c r="BI2304" s="48"/>
      <c r="BM2304" s="48"/>
      <c r="BQ2304" s="48"/>
    </row>
    <row r="2305" spans="53:69" x14ac:dyDescent="0.25">
      <c r="BA2305"/>
      <c r="BB2305" s="5"/>
      <c r="BE2305" s="48"/>
      <c r="BI2305" s="48"/>
      <c r="BM2305" s="48"/>
      <c r="BQ2305" s="48"/>
    </row>
    <row r="2306" spans="53:69" x14ac:dyDescent="0.25">
      <c r="BA2306"/>
      <c r="BB2306" s="5"/>
      <c r="BE2306" s="48"/>
      <c r="BI2306" s="48"/>
      <c r="BM2306" s="48"/>
      <c r="BQ2306" s="48"/>
    </row>
    <row r="2307" spans="53:69" x14ac:dyDescent="0.25">
      <c r="BA2307"/>
      <c r="BB2307" s="5"/>
      <c r="BE2307" s="48"/>
      <c r="BI2307" s="48"/>
      <c r="BM2307" s="48"/>
      <c r="BQ2307" s="48"/>
    </row>
    <row r="2308" spans="53:69" x14ac:dyDescent="0.25">
      <c r="BA2308"/>
      <c r="BB2308" s="5"/>
      <c r="BE2308" s="48"/>
      <c r="BI2308" s="48"/>
      <c r="BM2308" s="48"/>
      <c r="BQ2308" s="48"/>
    </row>
    <row r="2309" spans="53:69" x14ac:dyDescent="0.25">
      <c r="BA2309"/>
      <c r="BB2309" s="5"/>
      <c r="BE2309" s="48"/>
      <c r="BI2309" s="48"/>
      <c r="BM2309" s="48"/>
      <c r="BQ2309" s="48"/>
    </row>
    <row r="2310" spans="53:69" x14ac:dyDescent="0.25">
      <c r="BA2310"/>
      <c r="BB2310" s="5"/>
      <c r="BE2310" s="48"/>
      <c r="BI2310" s="48"/>
      <c r="BM2310" s="48"/>
      <c r="BQ2310" s="48"/>
    </row>
    <row r="2311" spans="53:69" x14ac:dyDescent="0.25">
      <c r="BA2311"/>
      <c r="BB2311" s="5"/>
      <c r="BE2311" s="48"/>
      <c r="BI2311" s="48"/>
      <c r="BM2311" s="48"/>
      <c r="BQ2311" s="48"/>
    </row>
    <row r="2312" spans="53:69" x14ac:dyDescent="0.25">
      <c r="BA2312"/>
      <c r="BB2312" s="5"/>
      <c r="BE2312" s="48"/>
      <c r="BI2312" s="48"/>
      <c r="BM2312" s="48"/>
      <c r="BQ2312" s="48"/>
    </row>
    <row r="2313" spans="53:69" x14ac:dyDescent="0.25">
      <c r="BA2313"/>
      <c r="BB2313" s="5"/>
      <c r="BE2313" s="48"/>
      <c r="BI2313" s="48"/>
      <c r="BM2313" s="48"/>
      <c r="BQ2313" s="48"/>
    </row>
    <row r="2314" spans="53:69" x14ac:dyDescent="0.25">
      <c r="BA2314"/>
      <c r="BB2314" s="5"/>
      <c r="BE2314" s="48"/>
      <c r="BI2314" s="48"/>
      <c r="BM2314" s="48"/>
      <c r="BQ2314" s="48"/>
    </row>
    <row r="2315" spans="53:69" x14ac:dyDescent="0.25">
      <c r="BA2315"/>
      <c r="BB2315" s="5"/>
      <c r="BE2315" s="48"/>
      <c r="BI2315" s="48"/>
      <c r="BM2315" s="48"/>
      <c r="BQ2315" s="48"/>
    </row>
    <row r="2316" spans="53:69" x14ac:dyDescent="0.25">
      <c r="BA2316"/>
      <c r="BB2316" s="5"/>
      <c r="BE2316" s="48"/>
      <c r="BI2316" s="48"/>
      <c r="BM2316" s="48"/>
      <c r="BQ2316" s="48"/>
    </row>
    <row r="2317" spans="53:69" x14ac:dyDescent="0.25">
      <c r="BA2317"/>
      <c r="BB2317" s="5"/>
      <c r="BE2317" s="48"/>
      <c r="BI2317" s="48"/>
      <c r="BM2317" s="48"/>
      <c r="BQ2317" s="48"/>
    </row>
    <row r="2318" spans="53:69" x14ac:dyDescent="0.25">
      <c r="BA2318"/>
      <c r="BB2318" s="5"/>
      <c r="BE2318" s="48"/>
      <c r="BI2318" s="48"/>
      <c r="BM2318" s="48"/>
      <c r="BQ2318" s="48"/>
    </row>
    <row r="2319" spans="53:69" x14ac:dyDescent="0.25">
      <c r="BA2319"/>
      <c r="BB2319" s="5"/>
      <c r="BE2319" s="48"/>
      <c r="BI2319" s="48"/>
      <c r="BM2319" s="48"/>
      <c r="BQ2319" s="48"/>
    </row>
    <row r="2320" spans="53:69" x14ac:dyDescent="0.25">
      <c r="BA2320"/>
      <c r="BB2320" s="5"/>
      <c r="BE2320" s="48"/>
      <c r="BI2320" s="48"/>
      <c r="BM2320" s="48"/>
      <c r="BQ2320" s="48"/>
    </row>
    <row r="2321" spans="53:69" x14ac:dyDescent="0.25">
      <c r="BA2321"/>
      <c r="BB2321" s="5"/>
      <c r="BE2321" s="48"/>
      <c r="BI2321" s="48"/>
      <c r="BM2321" s="48"/>
      <c r="BQ2321" s="48"/>
    </row>
    <row r="2322" spans="53:69" x14ac:dyDescent="0.25">
      <c r="BA2322"/>
      <c r="BB2322" s="5"/>
      <c r="BE2322" s="48"/>
      <c r="BI2322" s="48"/>
      <c r="BM2322" s="48"/>
      <c r="BQ2322" s="48"/>
    </row>
    <row r="2323" spans="53:69" x14ac:dyDescent="0.25">
      <c r="BA2323"/>
      <c r="BB2323" s="5"/>
      <c r="BE2323" s="48"/>
      <c r="BI2323" s="48"/>
      <c r="BM2323" s="48"/>
      <c r="BQ2323" s="48"/>
    </row>
    <row r="2324" spans="53:69" x14ac:dyDescent="0.25">
      <c r="BA2324"/>
      <c r="BB2324" s="5"/>
      <c r="BE2324" s="48"/>
      <c r="BI2324" s="48"/>
      <c r="BM2324" s="48"/>
      <c r="BQ2324" s="48"/>
    </row>
    <row r="2325" spans="53:69" x14ac:dyDescent="0.25">
      <c r="BA2325"/>
      <c r="BB2325" s="5"/>
      <c r="BE2325" s="48"/>
      <c r="BI2325" s="48"/>
      <c r="BM2325" s="48"/>
      <c r="BQ2325" s="48"/>
    </row>
    <row r="2326" spans="53:69" x14ac:dyDescent="0.25">
      <c r="BA2326"/>
      <c r="BB2326" s="5"/>
      <c r="BE2326" s="48"/>
      <c r="BI2326" s="48"/>
      <c r="BM2326" s="48"/>
      <c r="BQ2326" s="48"/>
    </row>
    <row r="2327" spans="53:69" x14ac:dyDescent="0.25">
      <c r="BA2327"/>
      <c r="BB2327" s="5"/>
      <c r="BE2327" s="48"/>
      <c r="BI2327" s="48"/>
      <c r="BM2327" s="48"/>
      <c r="BQ2327" s="48"/>
    </row>
    <row r="2328" spans="53:69" x14ac:dyDescent="0.25">
      <c r="BA2328"/>
      <c r="BB2328" s="5"/>
      <c r="BE2328" s="48"/>
      <c r="BI2328" s="48"/>
      <c r="BM2328" s="48"/>
      <c r="BQ2328" s="48"/>
    </row>
    <row r="2329" spans="53:69" x14ac:dyDescent="0.25">
      <c r="BA2329"/>
      <c r="BB2329" s="5"/>
      <c r="BE2329" s="48"/>
      <c r="BI2329" s="48"/>
      <c r="BM2329" s="48"/>
      <c r="BQ2329" s="48"/>
    </row>
    <row r="2330" spans="53:69" x14ac:dyDescent="0.25">
      <c r="BA2330"/>
      <c r="BB2330" s="5"/>
      <c r="BE2330" s="48"/>
      <c r="BI2330" s="48"/>
      <c r="BM2330" s="48"/>
      <c r="BQ2330" s="48"/>
    </row>
    <row r="2331" spans="53:69" x14ac:dyDescent="0.25">
      <c r="BA2331"/>
      <c r="BB2331" s="5"/>
      <c r="BE2331" s="48"/>
      <c r="BI2331" s="48"/>
      <c r="BM2331" s="48"/>
      <c r="BQ2331" s="48"/>
    </row>
    <row r="2332" spans="53:69" x14ac:dyDescent="0.25">
      <c r="BA2332"/>
      <c r="BB2332" s="5"/>
      <c r="BE2332" s="48"/>
      <c r="BI2332" s="48"/>
      <c r="BM2332" s="48"/>
      <c r="BQ2332" s="48"/>
    </row>
    <row r="2333" spans="53:69" x14ac:dyDescent="0.25">
      <c r="BA2333"/>
      <c r="BB2333" s="5"/>
      <c r="BE2333" s="48"/>
      <c r="BI2333" s="48"/>
      <c r="BM2333" s="48"/>
      <c r="BQ2333" s="48"/>
    </row>
    <row r="2334" spans="53:69" x14ac:dyDescent="0.25">
      <c r="BA2334"/>
      <c r="BB2334" s="5"/>
      <c r="BE2334" s="48"/>
      <c r="BI2334" s="48"/>
      <c r="BM2334" s="48"/>
      <c r="BQ2334" s="48"/>
    </row>
    <row r="2335" spans="53:69" x14ac:dyDescent="0.25">
      <c r="BA2335"/>
      <c r="BB2335" s="5"/>
      <c r="BE2335" s="48"/>
      <c r="BI2335" s="48"/>
      <c r="BM2335" s="48"/>
      <c r="BQ2335" s="48"/>
    </row>
    <row r="2336" spans="53:69" x14ac:dyDescent="0.25">
      <c r="BA2336"/>
      <c r="BB2336" s="5"/>
      <c r="BE2336" s="48"/>
      <c r="BI2336" s="48"/>
      <c r="BM2336" s="48"/>
      <c r="BQ2336" s="48"/>
    </row>
    <row r="2337" spans="53:69" x14ac:dyDescent="0.25">
      <c r="BA2337"/>
      <c r="BB2337" s="5"/>
      <c r="BE2337" s="48"/>
      <c r="BI2337" s="48"/>
      <c r="BM2337" s="48"/>
      <c r="BQ2337" s="48"/>
    </row>
    <row r="2338" spans="53:69" x14ac:dyDescent="0.25">
      <c r="BA2338"/>
      <c r="BB2338" s="5"/>
      <c r="BE2338" s="48"/>
      <c r="BI2338" s="48"/>
      <c r="BM2338" s="48"/>
      <c r="BQ2338" s="48"/>
    </row>
    <row r="2339" spans="53:69" x14ac:dyDescent="0.25">
      <c r="BA2339"/>
      <c r="BB2339" s="5"/>
      <c r="BE2339" s="48"/>
      <c r="BI2339" s="48"/>
      <c r="BM2339" s="48"/>
      <c r="BQ2339" s="48"/>
    </row>
    <row r="2340" spans="53:69" x14ac:dyDescent="0.25">
      <c r="BA2340"/>
      <c r="BB2340" s="5"/>
      <c r="BE2340" s="48"/>
      <c r="BI2340" s="48"/>
      <c r="BM2340" s="48"/>
      <c r="BQ2340" s="48"/>
    </row>
    <row r="2341" spans="53:69" x14ac:dyDescent="0.25">
      <c r="BA2341"/>
      <c r="BB2341" s="5"/>
      <c r="BE2341" s="48"/>
      <c r="BI2341" s="48"/>
      <c r="BM2341" s="48"/>
      <c r="BQ2341" s="48"/>
    </row>
    <row r="2342" spans="53:69" x14ac:dyDescent="0.25">
      <c r="BA2342"/>
      <c r="BB2342" s="5"/>
      <c r="BE2342" s="48"/>
      <c r="BI2342" s="48"/>
      <c r="BM2342" s="48"/>
      <c r="BQ2342" s="48"/>
    </row>
    <row r="2343" spans="53:69" x14ac:dyDescent="0.25">
      <c r="BA2343"/>
      <c r="BB2343" s="5"/>
      <c r="BE2343" s="48"/>
      <c r="BI2343" s="48"/>
      <c r="BM2343" s="48"/>
      <c r="BQ2343" s="48"/>
    </row>
    <row r="2344" spans="53:69" x14ac:dyDescent="0.25">
      <c r="BA2344"/>
      <c r="BB2344" s="5"/>
      <c r="BE2344" s="48"/>
      <c r="BI2344" s="48"/>
      <c r="BM2344" s="48"/>
      <c r="BQ2344" s="48"/>
    </row>
    <row r="2345" spans="53:69" x14ac:dyDescent="0.25">
      <c r="BA2345"/>
      <c r="BB2345" s="5"/>
      <c r="BE2345" s="48"/>
      <c r="BI2345" s="48"/>
      <c r="BM2345" s="48"/>
      <c r="BQ2345" s="48"/>
    </row>
    <row r="2346" spans="53:69" x14ac:dyDescent="0.25">
      <c r="BA2346"/>
      <c r="BB2346" s="5"/>
      <c r="BE2346" s="48"/>
      <c r="BI2346" s="48"/>
      <c r="BM2346" s="48"/>
      <c r="BQ2346" s="48"/>
    </row>
    <row r="2347" spans="53:69" x14ac:dyDescent="0.25">
      <c r="BA2347"/>
      <c r="BB2347" s="5"/>
      <c r="BE2347" s="48"/>
      <c r="BI2347" s="48"/>
      <c r="BM2347" s="48"/>
      <c r="BQ2347" s="48"/>
    </row>
    <row r="2348" spans="53:69" x14ac:dyDescent="0.25">
      <c r="BA2348"/>
      <c r="BB2348" s="5"/>
      <c r="BE2348" s="48"/>
      <c r="BI2348" s="48"/>
      <c r="BM2348" s="48"/>
      <c r="BQ2348" s="48"/>
    </row>
    <row r="2349" spans="53:69" x14ac:dyDescent="0.25">
      <c r="BA2349"/>
      <c r="BB2349" s="5"/>
      <c r="BE2349" s="48"/>
      <c r="BI2349" s="48"/>
      <c r="BM2349" s="48"/>
      <c r="BQ2349" s="48"/>
    </row>
    <row r="2350" spans="53:69" x14ac:dyDescent="0.25">
      <c r="BA2350"/>
      <c r="BB2350" s="5"/>
      <c r="BE2350" s="48"/>
      <c r="BI2350" s="48"/>
      <c r="BM2350" s="48"/>
      <c r="BQ2350" s="48"/>
    </row>
    <row r="2351" spans="53:69" x14ac:dyDescent="0.25">
      <c r="BA2351"/>
      <c r="BB2351" s="5"/>
      <c r="BE2351" s="48"/>
      <c r="BI2351" s="48"/>
      <c r="BM2351" s="48"/>
      <c r="BQ2351" s="48"/>
    </row>
    <row r="2352" spans="53:69" x14ac:dyDescent="0.25">
      <c r="BA2352"/>
      <c r="BB2352" s="5"/>
      <c r="BE2352" s="48"/>
      <c r="BI2352" s="48"/>
      <c r="BM2352" s="48"/>
      <c r="BQ2352" s="48"/>
    </row>
    <row r="2353" spans="53:69" x14ac:dyDescent="0.25">
      <c r="BA2353"/>
      <c r="BB2353" s="5"/>
      <c r="BE2353" s="48"/>
      <c r="BI2353" s="48"/>
      <c r="BM2353" s="48"/>
      <c r="BQ2353" s="48"/>
    </row>
    <row r="2354" spans="53:69" x14ac:dyDescent="0.25">
      <c r="BA2354"/>
      <c r="BB2354" s="5"/>
      <c r="BE2354" s="48"/>
      <c r="BI2354" s="48"/>
      <c r="BM2354" s="48"/>
      <c r="BQ2354" s="48"/>
    </row>
    <row r="2355" spans="53:69" x14ac:dyDescent="0.25">
      <c r="BA2355"/>
      <c r="BB2355" s="5"/>
      <c r="BE2355" s="48"/>
      <c r="BI2355" s="48"/>
      <c r="BM2355" s="48"/>
      <c r="BQ2355" s="48"/>
    </row>
    <row r="2356" spans="53:69" x14ac:dyDescent="0.25">
      <c r="BA2356"/>
      <c r="BB2356" s="5"/>
      <c r="BE2356" s="48"/>
      <c r="BI2356" s="48"/>
      <c r="BM2356" s="48"/>
      <c r="BQ2356" s="48"/>
    </row>
    <row r="2357" spans="53:69" x14ac:dyDescent="0.25">
      <c r="BA2357"/>
      <c r="BB2357" s="5"/>
      <c r="BE2357" s="48"/>
      <c r="BI2357" s="48"/>
      <c r="BM2357" s="48"/>
      <c r="BQ2357" s="48"/>
    </row>
    <row r="2358" spans="53:69" x14ac:dyDescent="0.25">
      <c r="BA2358"/>
      <c r="BB2358" s="5"/>
      <c r="BE2358" s="48"/>
      <c r="BI2358" s="48"/>
      <c r="BM2358" s="48"/>
      <c r="BQ2358" s="48"/>
    </row>
    <row r="2359" spans="53:69" x14ac:dyDescent="0.25">
      <c r="BA2359"/>
      <c r="BB2359" s="5"/>
      <c r="BE2359" s="48"/>
      <c r="BI2359" s="48"/>
      <c r="BM2359" s="48"/>
      <c r="BQ2359" s="48"/>
    </row>
    <row r="2360" spans="53:69" x14ac:dyDescent="0.25">
      <c r="BA2360"/>
      <c r="BB2360" s="5"/>
      <c r="BE2360" s="48"/>
      <c r="BI2360" s="48"/>
      <c r="BM2360" s="48"/>
      <c r="BQ2360" s="48"/>
    </row>
    <row r="2361" spans="53:69" x14ac:dyDescent="0.25">
      <c r="BA2361"/>
      <c r="BB2361" s="5"/>
      <c r="BE2361" s="48"/>
      <c r="BI2361" s="48"/>
      <c r="BM2361" s="48"/>
      <c r="BQ2361" s="48"/>
    </row>
    <row r="2362" spans="53:69" x14ac:dyDescent="0.25">
      <c r="BA2362"/>
      <c r="BB2362" s="5"/>
      <c r="BE2362" s="48"/>
      <c r="BI2362" s="48"/>
      <c r="BM2362" s="48"/>
      <c r="BQ2362" s="48"/>
    </row>
    <row r="2363" spans="53:69" x14ac:dyDescent="0.25">
      <c r="BA2363"/>
      <c r="BB2363" s="5"/>
      <c r="BE2363" s="48"/>
      <c r="BI2363" s="48"/>
      <c r="BM2363" s="48"/>
      <c r="BQ2363" s="48"/>
    </row>
    <row r="2364" spans="53:69" x14ac:dyDescent="0.25">
      <c r="BA2364"/>
      <c r="BB2364" s="5"/>
      <c r="BE2364" s="48"/>
      <c r="BI2364" s="48"/>
      <c r="BM2364" s="48"/>
      <c r="BQ2364" s="48"/>
    </row>
    <row r="2365" spans="53:69" x14ac:dyDescent="0.25">
      <c r="BA2365"/>
      <c r="BB2365" s="5"/>
      <c r="BE2365" s="48"/>
      <c r="BI2365" s="48"/>
      <c r="BM2365" s="48"/>
      <c r="BQ2365" s="48"/>
    </row>
    <row r="2366" spans="53:69" x14ac:dyDescent="0.25">
      <c r="BA2366"/>
      <c r="BB2366" s="5"/>
      <c r="BE2366" s="48"/>
      <c r="BI2366" s="48"/>
      <c r="BM2366" s="48"/>
      <c r="BQ2366" s="48"/>
    </row>
    <row r="2367" spans="53:69" x14ac:dyDescent="0.25">
      <c r="BA2367"/>
      <c r="BB2367" s="5"/>
      <c r="BE2367" s="48"/>
      <c r="BI2367" s="48"/>
      <c r="BM2367" s="48"/>
      <c r="BQ2367" s="48"/>
    </row>
    <row r="2368" spans="53:69" x14ac:dyDescent="0.25">
      <c r="BA2368"/>
      <c r="BB2368" s="5"/>
      <c r="BE2368" s="48"/>
      <c r="BI2368" s="48"/>
      <c r="BM2368" s="48"/>
      <c r="BQ2368" s="48"/>
    </row>
    <row r="2369" spans="53:69" x14ac:dyDescent="0.25">
      <c r="BA2369"/>
      <c r="BB2369" s="5"/>
      <c r="BE2369" s="48"/>
      <c r="BI2369" s="48"/>
      <c r="BM2369" s="48"/>
      <c r="BQ2369" s="48"/>
    </row>
    <row r="2370" spans="53:69" x14ac:dyDescent="0.25">
      <c r="BA2370"/>
      <c r="BB2370" s="5"/>
      <c r="BE2370" s="48"/>
      <c r="BI2370" s="48"/>
      <c r="BM2370" s="48"/>
      <c r="BQ2370" s="48"/>
    </row>
    <row r="2371" spans="53:69" x14ac:dyDescent="0.25">
      <c r="BA2371"/>
      <c r="BB2371" s="5"/>
      <c r="BE2371" s="48"/>
      <c r="BI2371" s="48"/>
      <c r="BM2371" s="48"/>
      <c r="BQ2371" s="48"/>
    </row>
    <row r="2372" spans="53:69" x14ac:dyDescent="0.25">
      <c r="BA2372"/>
      <c r="BB2372" s="5"/>
      <c r="BE2372" s="48"/>
      <c r="BI2372" s="48"/>
      <c r="BM2372" s="48"/>
      <c r="BQ2372" s="48"/>
    </row>
    <row r="2373" spans="53:69" x14ac:dyDescent="0.25">
      <c r="BA2373"/>
      <c r="BB2373" s="5"/>
      <c r="BE2373" s="48"/>
      <c r="BI2373" s="48"/>
      <c r="BM2373" s="48"/>
      <c r="BQ2373" s="48"/>
    </row>
    <row r="2374" spans="53:69" x14ac:dyDescent="0.25">
      <c r="BA2374"/>
      <c r="BB2374" s="5"/>
      <c r="BE2374" s="48"/>
      <c r="BI2374" s="48"/>
      <c r="BM2374" s="48"/>
      <c r="BQ2374" s="48"/>
    </row>
    <row r="2375" spans="53:69" x14ac:dyDescent="0.25">
      <c r="BA2375"/>
      <c r="BB2375" s="5"/>
      <c r="BE2375" s="48"/>
      <c r="BI2375" s="48"/>
      <c r="BM2375" s="48"/>
      <c r="BQ2375" s="48"/>
    </row>
    <row r="2376" spans="53:69" x14ac:dyDescent="0.25">
      <c r="BA2376"/>
      <c r="BB2376" s="5"/>
      <c r="BE2376" s="48"/>
      <c r="BI2376" s="48"/>
      <c r="BM2376" s="48"/>
      <c r="BQ2376" s="48"/>
    </row>
    <row r="2377" spans="53:69" x14ac:dyDescent="0.25">
      <c r="BA2377"/>
      <c r="BB2377" s="5"/>
      <c r="BE2377" s="48"/>
      <c r="BI2377" s="48"/>
      <c r="BM2377" s="48"/>
      <c r="BQ2377" s="48"/>
    </row>
    <row r="2378" spans="53:69" x14ac:dyDescent="0.25">
      <c r="BA2378"/>
      <c r="BB2378" s="5"/>
      <c r="BE2378" s="48"/>
      <c r="BI2378" s="48"/>
      <c r="BM2378" s="48"/>
      <c r="BQ2378" s="48"/>
    </row>
    <row r="2379" spans="53:69" x14ac:dyDescent="0.25">
      <c r="BA2379"/>
      <c r="BB2379" s="5"/>
      <c r="BE2379" s="48"/>
      <c r="BI2379" s="48"/>
      <c r="BM2379" s="48"/>
      <c r="BQ2379" s="48"/>
    </row>
    <row r="2380" spans="53:69" x14ac:dyDescent="0.25">
      <c r="BA2380"/>
      <c r="BB2380" s="5"/>
      <c r="BE2380" s="48"/>
      <c r="BI2380" s="48"/>
      <c r="BM2380" s="48"/>
      <c r="BQ2380" s="48"/>
    </row>
    <row r="2381" spans="53:69" x14ac:dyDescent="0.25">
      <c r="BA2381"/>
      <c r="BB2381" s="5"/>
      <c r="BE2381" s="48"/>
      <c r="BI2381" s="48"/>
      <c r="BM2381" s="48"/>
      <c r="BQ2381" s="48"/>
    </row>
    <row r="2382" spans="53:69" x14ac:dyDescent="0.25">
      <c r="BA2382"/>
      <c r="BB2382" s="5"/>
      <c r="BE2382" s="48"/>
      <c r="BI2382" s="48"/>
      <c r="BM2382" s="48"/>
      <c r="BQ2382" s="48"/>
    </row>
    <row r="2383" spans="53:69" x14ac:dyDescent="0.25">
      <c r="BA2383"/>
      <c r="BB2383" s="5"/>
      <c r="BE2383" s="48"/>
      <c r="BI2383" s="48"/>
      <c r="BM2383" s="48"/>
      <c r="BQ2383" s="48"/>
    </row>
    <row r="2384" spans="53:69" x14ac:dyDescent="0.25">
      <c r="BA2384"/>
      <c r="BB2384" s="5"/>
      <c r="BE2384" s="48"/>
      <c r="BI2384" s="48"/>
      <c r="BM2384" s="48"/>
      <c r="BQ2384" s="48"/>
    </row>
    <row r="2385" spans="53:69" x14ac:dyDescent="0.25">
      <c r="BA2385"/>
      <c r="BB2385" s="5"/>
      <c r="BE2385" s="48"/>
      <c r="BI2385" s="48"/>
      <c r="BM2385" s="48"/>
      <c r="BQ2385" s="48"/>
    </row>
    <row r="2386" spans="53:69" x14ac:dyDescent="0.25">
      <c r="BA2386"/>
      <c r="BB2386" s="5"/>
      <c r="BE2386" s="48"/>
      <c r="BI2386" s="48"/>
      <c r="BM2386" s="48"/>
      <c r="BQ2386" s="48"/>
    </row>
    <row r="2387" spans="53:69" x14ac:dyDescent="0.25">
      <c r="BA2387"/>
      <c r="BB2387" s="5"/>
      <c r="BE2387" s="48"/>
      <c r="BI2387" s="48"/>
      <c r="BM2387" s="48"/>
      <c r="BQ2387" s="48"/>
    </row>
    <row r="2388" spans="53:69" x14ac:dyDescent="0.25">
      <c r="BA2388"/>
      <c r="BB2388" s="5"/>
      <c r="BE2388" s="48"/>
      <c r="BI2388" s="48"/>
      <c r="BM2388" s="48"/>
      <c r="BQ2388" s="48"/>
    </row>
    <row r="2389" spans="53:69" x14ac:dyDescent="0.25">
      <c r="BA2389"/>
      <c r="BB2389" s="5"/>
      <c r="BE2389" s="48"/>
      <c r="BI2389" s="48"/>
      <c r="BM2389" s="48"/>
      <c r="BQ2389" s="48"/>
    </row>
    <row r="2390" spans="53:69" x14ac:dyDescent="0.25">
      <c r="BA2390"/>
      <c r="BB2390" s="5"/>
      <c r="BE2390" s="48"/>
      <c r="BI2390" s="48"/>
      <c r="BM2390" s="48"/>
      <c r="BQ2390" s="48"/>
    </row>
    <row r="2391" spans="53:69" x14ac:dyDescent="0.25">
      <c r="BA2391"/>
      <c r="BB2391" s="5"/>
      <c r="BE2391" s="48"/>
      <c r="BI2391" s="48"/>
      <c r="BM2391" s="48"/>
      <c r="BQ2391" s="48"/>
    </row>
    <row r="2392" spans="53:69" x14ac:dyDescent="0.25">
      <c r="BA2392"/>
      <c r="BB2392" s="5"/>
      <c r="BE2392" s="48"/>
      <c r="BI2392" s="48"/>
      <c r="BM2392" s="48"/>
      <c r="BQ2392" s="48"/>
    </row>
    <row r="2393" spans="53:69" x14ac:dyDescent="0.25">
      <c r="BA2393"/>
      <c r="BB2393" s="5"/>
      <c r="BE2393" s="48"/>
      <c r="BI2393" s="48"/>
      <c r="BM2393" s="48"/>
      <c r="BQ2393" s="48"/>
    </row>
    <row r="2394" spans="53:69" x14ac:dyDescent="0.25">
      <c r="BA2394"/>
      <c r="BB2394" s="5"/>
      <c r="BE2394" s="48"/>
      <c r="BI2394" s="48"/>
      <c r="BM2394" s="48"/>
      <c r="BQ2394" s="48"/>
    </row>
    <row r="2395" spans="53:69" x14ac:dyDescent="0.25">
      <c r="BA2395"/>
      <c r="BB2395" s="5"/>
      <c r="BE2395" s="48"/>
      <c r="BI2395" s="48"/>
      <c r="BM2395" s="48"/>
      <c r="BQ2395" s="48"/>
    </row>
    <row r="2396" spans="53:69" x14ac:dyDescent="0.25">
      <c r="BA2396"/>
      <c r="BB2396" s="5"/>
      <c r="BE2396" s="48"/>
      <c r="BI2396" s="48"/>
      <c r="BM2396" s="48"/>
      <c r="BQ2396" s="48"/>
    </row>
    <row r="2397" spans="53:69" x14ac:dyDescent="0.25">
      <c r="BA2397"/>
      <c r="BB2397" s="5"/>
      <c r="BE2397" s="48"/>
      <c r="BI2397" s="48"/>
      <c r="BM2397" s="48"/>
      <c r="BQ2397" s="48"/>
    </row>
    <row r="2398" spans="53:69" x14ac:dyDescent="0.25">
      <c r="BA2398"/>
      <c r="BB2398" s="5"/>
      <c r="BE2398" s="48"/>
      <c r="BI2398" s="48"/>
      <c r="BM2398" s="48"/>
      <c r="BQ2398" s="48"/>
    </row>
    <row r="2399" spans="53:69" x14ac:dyDescent="0.25">
      <c r="BA2399"/>
      <c r="BB2399" s="5"/>
      <c r="BE2399" s="48"/>
      <c r="BI2399" s="48"/>
      <c r="BM2399" s="48"/>
      <c r="BQ2399" s="48"/>
    </row>
    <row r="2400" spans="53:69" x14ac:dyDescent="0.25">
      <c r="BA2400"/>
      <c r="BB2400" s="5"/>
      <c r="BE2400" s="48"/>
      <c r="BI2400" s="48"/>
      <c r="BM2400" s="48"/>
      <c r="BQ2400" s="48"/>
    </row>
    <row r="2401" spans="53:69" x14ac:dyDescent="0.25">
      <c r="BA2401"/>
      <c r="BB2401" s="5"/>
      <c r="BE2401" s="48"/>
      <c r="BI2401" s="48"/>
      <c r="BM2401" s="48"/>
      <c r="BQ2401" s="48"/>
    </row>
    <row r="2402" spans="53:69" x14ac:dyDescent="0.25">
      <c r="BA2402"/>
      <c r="BB2402" s="5"/>
      <c r="BE2402" s="48"/>
      <c r="BI2402" s="48"/>
      <c r="BM2402" s="48"/>
      <c r="BQ2402" s="48"/>
    </row>
    <row r="2403" spans="53:69" x14ac:dyDescent="0.25">
      <c r="BA2403"/>
      <c r="BB2403" s="5"/>
      <c r="BE2403" s="48"/>
      <c r="BI2403" s="48"/>
      <c r="BM2403" s="48"/>
      <c r="BQ2403" s="48"/>
    </row>
    <row r="2404" spans="53:69" x14ac:dyDescent="0.25">
      <c r="BA2404"/>
      <c r="BB2404" s="5"/>
      <c r="BE2404" s="48"/>
      <c r="BI2404" s="48"/>
      <c r="BM2404" s="48"/>
      <c r="BQ2404" s="48"/>
    </row>
    <row r="2405" spans="53:69" x14ac:dyDescent="0.25">
      <c r="BA2405"/>
      <c r="BB2405" s="5"/>
      <c r="BE2405" s="48"/>
      <c r="BI2405" s="48"/>
      <c r="BM2405" s="48"/>
      <c r="BQ2405" s="48"/>
    </row>
    <row r="2406" spans="53:69" x14ac:dyDescent="0.25">
      <c r="BA2406"/>
      <c r="BB2406" s="5"/>
      <c r="BE2406" s="48"/>
      <c r="BI2406" s="48"/>
      <c r="BM2406" s="48"/>
      <c r="BQ2406" s="48"/>
    </row>
    <row r="2407" spans="53:69" x14ac:dyDescent="0.25">
      <c r="BA2407"/>
      <c r="BB2407" s="5"/>
      <c r="BE2407" s="48"/>
      <c r="BI2407" s="48"/>
      <c r="BM2407" s="48"/>
      <c r="BQ2407" s="48"/>
    </row>
    <row r="2408" spans="53:69" x14ac:dyDescent="0.25">
      <c r="BA2408"/>
      <c r="BB2408" s="5"/>
      <c r="BE2408" s="48"/>
      <c r="BI2408" s="48"/>
      <c r="BM2408" s="48"/>
      <c r="BQ2408" s="48"/>
    </row>
    <row r="2409" spans="53:69" x14ac:dyDescent="0.25">
      <c r="BA2409"/>
      <c r="BB2409" s="5"/>
      <c r="BE2409" s="48"/>
      <c r="BI2409" s="48"/>
      <c r="BM2409" s="48"/>
      <c r="BQ2409" s="48"/>
    </row>
    <row r="2410" spans="53:69" x14ac:dyDescent="0.25">
      <c r="BA2410"/>
      <c r="BB2410" s="5"/>
      <c r="BE2410" s="48"/>
      <c r="BI2410" s="48"/>
      <c r="BM2410" s="48"/>
      <c r="BQ2410" s="48"/>
    </row>
    <row r="2411" spans="53:69" x14ac:dyDescent="0.25">
      <c r="BA2411"/>
      <c r="BB2411" s="5"/>
      <c r="BE2411" s="48"/>
      <c r="BI2411" s="48"/>
      <c r="BM2411" s="48"/>
      <c r="BQ2411" s="48"/>
    </row>
    <row r="2412" spans="53:69" x14ac:dyDescent="0.25">
      <c r="BA2412"/>
      <c r="BB2412" s="5"/>
      <c r="BE2412" s="48"/>
      <c r="BI2412" s="48"/>
      <c r="BM2412" s="48"/>
      <c r="BQ2412" s="48"/>
    </row>
    <row r="2413" spans="53:69" x14ac:dyDescent="0.25">
      <c r="BA2413"/>
      <c r="BB2413" s="5"/>
      <c r="BE2413" s="48"/>
      <c r="BI2413" s="48"/>
      <c r="BM2413" s="48"/>
      <c r="BQ2413" s="48"/>
    </row>
    <row r="2414" spans="53:69" x14ac:dyDescent="0.25">
      <c r="BA2414"/>
      <c r="BB2414" s="5"/>
      <c r="BE2414" s="48"/>
      <c r="BI2414" s="48"/>
      <c r="BM2414" s="48"/>
      <c r="BQ2414" s="48"/>
    </row>
    <row r="2415" spans="53:69" x14ac:dyDescent="0.25">
      <c r="BA2415"/>
      <c r="BB2415" s="5"/>
      <c r="BE2415" s="48"/>
      <c r="BI2415" s="48"/>
      <c r="BM2415" s="48"/>
      <c r="BQ2415" s="48"/>
    </row>
    <row r="2416" spans="53:69" x14ac:dyDescent="0.25">
      <c r="BA2416"/>
      <c r="BB2416" s="5"/>
      <c r="BE2416" s="48"/>
      <c r="BI2416" s="48"/>
      <c r="BM2416" s="48"/>
      <c r="BQ2416" s="48"/>
    </row>
    <row r="2417" spans="53:69" x14ac:dyDescent="0.25">
      <c r="BA2417"/>
      <c r="BB2417" s="5"/>
      <c r="BE2417" s="48"/>
      <c r="BI2417" s="48"/>
      <c r="BM2417" s="48"/>
      <c r="BQ2417" s="48"/>
    </row>
    <row r="2418" spans="53:69" x14ac:dyDescent="0.25">
      <c r="BA2418"/>
      <c r="BB2418" s="5"/>
      <c r="BE2418" s="48"/>
      <c r="BI2418" s="48"/>
      <c r="BM2418" s="48"/>
      <c r="BQ2418" s="48"/>
    </row>
    <row r="2419" spans="53:69" x14ac:dyDescent="0.25">
      <c r="BA2419"/>
      <c r="BB2419" s="5"/>
      <c r="BE2419" s="48"/>
      <c r="BI2419" s="48"/>
      <c r="BM2419" s="48"/>
      <c r="BQ2419" s="48"/>
    </row>
    <row r="2420" spans="53:69" x14ac:dyDescent="0.25">
      <c r="BA2420"/>
      <c r="BB2420" s="5"/>
      <c r="BE2420" s="48"/>
      <c r="BI2420" s="48"/>
      <c r="BM2420" s="48"/>
      <c r="BQ2420" s="48"/>
    </row>
    <row r="2421" spans="53:69" x14ac:dyDescent="0.25">
      <c r="BA2421"/>
      <c r="BB2421" s="5"/>
      <c r="BE2421" s="48"/>
      <c r="BI2421" s="48"/>
      <c r="BM2421" s="48"/>
      <c r="BQ2421" s="48"/>
    </row>
    <row r="2422" spans="53:69" x14ac:dyDescent="0.25">
      <c r="BA2422"/>
      <c r="BB2422" s="5"/>
      <c r="BE2422" s="48"/>
      <c r="BI2422" s="48"/>
      <c r="BM2422" s="48"/>
      <c r="BQ2422" s="48"/>
    </row>
    <row r="2423" spans="53:69" x14ac:dyDescent="0.25">
      <c r="BA2423"/>
      <c r="BB2423" s="5"/>
      <c r="BE2423" s="48"/>
      <c r="BI2423" s="48"/>
      <c r="BM2423" s="48"/>
      <c r="BQ2423" s="48"/>
    </row>
    <row r="2424" spans="53:69" x14ac:dyDescent="0.25">
      <c r="BA2424"/>
      <c r="BB2424" s="5"/>
      <c r="BE2424" s="48"/>
      <c r="BI2424" s="48"/>
      <c r="BM2424" s="48"/>
      <c r="BQ2424" s="48"/>
    </row>
    <row r="2425" spans="53:69" x14ac:dyDescent="0.25">
      <c r="BA2425"/>
      <c r="BB2425" s="5"/>
      <c r="BE2425" s="48"/>
      <c r="BI2425" s="48"/>
      <c r="BM2425" s="48"/>
      <c r="BQ2425" s="48"/>
    </row>
    <row r="2426" spans="53:69" x14ac:dyDescent="0.25">
      <c r="BA2426"/>
      <c r="BB2426" s="5"/>
      <c r="BE2426" s="48"/>
      <c r="BI2426" s="48"/>
      <c r="BM2426" s="48"/>
      <c r="BQ2426" s="48"/>
    </row>
    <row r="2427" spans="53:69" x14ac:dyDescent="0.25">
      <c r="BA2427"/>
      <c r="BB2427" s="5"/>
      <c r="BE2427" s="48"/>
      <c r="BI2427" s="48"/>
      <c r="BM2427" s="48"/>
      <c r="BQ2427" s="48"/>
    </row>
    <row r="2428" spans="53:69" x14ac:dyDescent="0.25">
      <c r="BA2428"/>
      <c r="BB2428" s="5"/>
      <c r="BE2428" s="48"/>
      <c r="BI2428" s="48"/>
      <c r="BM2428" s="48"/>
      <c r="BQ2428" s="48"/>
    </row>
    <row r="2429" spans="53:69" x14ac:dyDescent="0.25">
      <c r="BA2429"/>
      <c r="BB2429" s="5"/>
      <c r="BE2429" s="48"/>
      <c r="BI2429" s="48"/>
      <c r="BM2429" s="48"/>
      <c r="BQ2429" s="48"/>
    </row>
    <row r="2430" spans="53:69" x14ac:dyDescent="0.25">
      <c r="BA2430"/>
      <c r="BB2430" s="5"/>
      <c r="BE2430" s="48"/>
      <c r="BI2430" s="48"/>
      <c r="BM2430" s="48"/>
      <c r="BQ2430" s="48"/>
    </row>
    <row r="2431" spans="53:69" x14ac:dyDescent="0.25">
      <c r="BA2431"/>
      <c r="BB2431" s="5"/>
      <c r="BE2431" s="48"/>
      <c r="BI2431" s="48"/>
      <c r="BM2431" s="48"/>
      <c r="BQ2431" s="48"/>
    </row>
    <row r="2432" spans="53:69" x14ac:dyDescent="0.25">
      <c r="BA2432"/>
      <c r="BB2432" s="5"/>
      <c r="BE2432" s="48"/>
      <c r="BI2432" s="48"/>
      <c r="BM2432" s="48"/>
      <c r="BQ2432" s="48"/>
    </row>
    <row r="2433" spans="53:69" x14ac:dyDescent="0.25">
      <c r="BA2433"/>
      <c r="BB2433" s="5"/>
      <c r="BE2433" s="48"/>
      <c r="BI2433" s="48"/>
      <c r="BM2433" s="48"/>
      <c r="BQ2433" s="48"/>
    </row>
    <row r="2434" spans="53:69" x14ac:dyDescent="0.25">
      <c r="BA2434"/>
      <c r="BB2434" s="5"/>
      <c r="BE2434" s="48"/>
      <c r="BI2434" s="48"/>
      <c r="BM2434" s="48"/>
      <c r="BQ2434" s="48"/>
    </row>
    <row r="2435" spans="53:69" x14ac:dyDescent="0.25">
      <c r="BA2435"/>
      <c r="BB2435" s="5"/>
      <c r="BE2435" s="48"/>
      <c r="BI2435" s="48"/>
      <c r="BM2435" s="48"/>
      <c r="BQ2435" s="48"/>
    </row>
    <row r="2436" spans="53:69" x14ac:dyDescent="0.25">
      <c r="BA2436"/>
      <c r="BB2436" s="5"/>
      <c r="BE2436" s="48"/>
      <c r="BI2436" s="48"/>
      <c r="BM2436" s="48"/>
      <c r="BQ2436" s="48"/>
    </row>
    <row r="2437" spans="53:69" x14ac:dyDescent="0.25">
      <c r="BA2437"/>
      <c r="BB2437" s="5"/>
      <c r="BE2437" s="48"/>
      <c r="BI2437" s="48"/>
      <c r="BM2437" s="48"/>
      <c r="BQ2437" s="48"/>
    </row>
    <row r="2438" spans="53:69" x14ac:dyDescent="0.25">
      <c r="BA2438"/>
      <c r="BB2438" s="5"/>
      <c r="BE2438" s="48"/>
      <c r="BI2438" s="48"/>
      <c r="BM2438" s="48"/>
      <c r="BQ2438" s="48"/>
    </row>
    <row r="2439" spans="53:69" x14ac:dyDescent="0.25">
      <c r="BA2439"/>
      <c r="BB2439" s="5"/>
      <c r="BE2439" s="48"/>
      <c r="BI2439" s="48"/>
      <c r="BM2439" s="48"/>
      <c r="BQ2439" s="48"/>
    </row>
    <row r="2440" spans="53:69" x14ac:dyDescent="0.25">
      <c r="BA2440"/>
      <c r="BB2440" s="5"/>
      <c r="BE2440" s="48"/>
      <c r="BI2440" s="48"/>
      <c r="BM2440" s="48"/>
      <c r="BQ2440" s="48"/>
    </row>
    <row r="2441" spans="53:69" x14ac:dyDescent="0.25">
      <c r="BA2441"/>
      <c r="BB2441" s="5"/>
      <c r="BE2441" s="48"/>
      <c r="BI2441" s="48"/>
      <c r="BM2441" s="48"/>
      <c r="BQ2441" s="48"/>
    </row>
    <row r="2442" spans="53:69" x14ac:dyDescent="0.25">
      <c r="BA2442"/>
      <c r="BB2442" s="5"/>
      <c r="BE2442" s="48"/>
      <c r="BI2442" s="48"/>
      <c r="BM2442" s="48"/>
      <c r="BQ2442" s="48"/>
    </row>
    <row r="2443" spans="53:69" x14ac:dyDescent="0.25">
      <c r="BA2443"/>
      <c r="BB2443" s="5"/>
      <c r="BE2443" s="48"/>
      <c r="BI2443" s="48"/>
      <c r="BM2443" s="48"/>
      <c r="BQ2443" s="48"/>
    </row>
    <row r="2444" spans="53:69" x14ac:dyDescent="0.25">
      <c r="BA2444"/>
      <c r="BB2444" s="5"/>
      <c r="BE2444" s="48"/>
      <c r="BI2444" s="48"/>
      <c r="BM2444" s="48"/>
      <c r="BQ2444" s="48"/>
    </row>
    <row r="2445" spans="53:69" x14ac:dyDescent="0.25">
      <c r="BA2445"/>
      <c r="BB2445" s="5"/>
      <c r="BE2445" s="48"/>
      <c r="BI2445" s="48"/>
      <c r="BM2445" s="48"/>
      <c r="BQ2445" s="48"/>
    </row>
    <row r="2446" spans="53:69" x14ac:dyDescent="0.25">
      <c r="BA2446"/>
      <c r="BB2446" s="5"/>
      <c r="BE2446" s="48"/>
      <c r="BI2446" s="48"/>
      <c r="BM2446" s="48"/>
      <c r="BQ2446" s="48"/>
    </row>
    <row r="2447" spans="53:69" x14ac:dyDescent="0.25">
      <c r="BA2447"/>
      <c r="BB2447" s="5"/>
      <c r="BE2447" s="48"/>
      <c r="BI2447" s="48"/>
      <c r="BM2447" s="48"/>
      <c r="BQ2447" s="48"/>
    </row>
    <row r="2448" spans="53:69" x14ac:dyDescent="0.25">
      <c r="BA2448"/>
      <c r="BB2448" s="5"/>
      <c r="BE2448" s="48"/>
      <c r="BI2448" s="48"/>
      <c r="BM2448" s="48"/>
      <c r="BQ2448" s="48"/>
    </row>
    <row r="2449" spans="53:69" x14ac:dyDescent="0.25">
      <c r="BA2449"/>
      <c r="BB2449" s="5"/>
      <c r="BE2449" s="48"/>
      <c r="BI2449" s="48"/>
      <c r="BM2449" s="48"/>
      <c r="BQ2449" s="48"/>
    </row>
    <row r="2450" spans="53:69" x14ac:dyDescent="0.25">
      <c r="BA2450"/>
      <c r="BB2450" s="5"/>
      <c r="BE2450" s="48"/>
      <c r="BI2450" s="48"/>
      <c r="BM2450" s="48"/>
      <c r="BQ2450" s="48"/>
    </row>
    <row r="2451" spans="53:69" x14ac:dyDescent="0.25">
      <c r="BA2451"/>
      <c r="BB2451" s="5"/>
      <c r="BE2451" s="48"/>
      <c r="BI2451" s="48"/>
      <c r="BM2451" s="48"/>
      <c r="BQ2451" s="48"/>
    </row>
    <row r="2452" spans="53:69" x14ac:dyDescent="0.25">
      <c r="BA2452"/>
      <c r="BB2452" s="5"/>
      <c r="BE2452" s="48"/>
      <c r="BI2452" s="48"/>
      <c r="BM2452" s="48"/>
      <c r="BQ2452" s="48"/>
    </row>
    <row r="2453" spans="53:69" x14ac:dyDescent="0.25">
      <c r="BA2453"/>
      <c r="BB2453" s="5"/>
      <c r="BE2453" s="48"/>
      <c r="BI2453" s="48"/>
      <c r="BM2453" s="48"/>
      <c r="BQ2453" s="48"/>
    </row>
    <row r="2454" spans="53:69" x14ac:dyDescent="0.25">
      <c r="BA2454"/>
      <c r="BB2454" s="5"/>
      <c r="BE2454" s="48"/>
      <c r="BI2454" s="48"/>
      <c r="BM2454" s="48"/>
      <c r="BQ2454" s="48"/>
    </row>
    <row r="2455" spans="53:69" x14ac:dyDescent="0.25">
      <c r="BA2455"/>
      <c r="BB2455" s="5"/>
      <c r="BE2455" s="48"/>
      <c r="BI2455" s="48"/>
      <c r="BM2455" s="48"/>
      <c r="BQ2455" s="48"/>
    </row>
    <row r="2456" spans="53:69" x14ac:dyDescent="0.25">
      <c r="BA2456"/>
      <c r="BB2456" s="5"/>
      <c r="BE2456" s="48"/>
      <c r="BI2456" s="48"/>
      <c r="BM2456" s="48"/>
      <c r="BQ2456" s="48"/>
    </row>
    <row r="2457" spans="53:69" x14ac:dyDescent="0.25">
      <c r="BA2457"/>
      <c r="BB2457" s="5"/>
      <c r="BE2457" s="48"/>
      <c r="BI2457" s="48"/>
      <c r="BM2457" s="48"/>
      <c r="BQ2457" s="48"/>
    </row>
    <row r="2458" spans="53:69" x14ac:dyDescent="0.25">
      <c r="BA2458"/>
      <c r="BB2458" s="5"/>
      <c r="BE2458" s="48"/>
      <c r="BI2458" s="48"/>
      <c r="BM2458" s="48"/>
      <c r="BQ2458" s="48"/>
    </row>
    <row r="2459" spans="53:69" x14ac:dyDescent="0.25">
      <c r="BA2459"/>
      <c r="BB2459" s="5"/>
      <c r="BE2459" s="48"/>
      <c r="BI2459" s="48"/>
      <c r="BM2459" s="48"/>
      <c r="BQ2459" s="48"/>
    </row>
    <row r="2460" spans="53:69" x14ac:dyDescent="0.25">
      <c r="BA2460"/>
      <c r="BB2460" s="5"/>
      <c r="BE2460" s="48"/>
      <c r="BI2460" s="48"/>
      <c r="BM2460" s="48"/>
      <c r="BQ2460" s="48"/>
    </row>
    <row r="2461" spans="53:69" x14ac:dyDescent="0.25">
      <c r="BA2461"/>
      <c r="BB2461" s="5"/>
      <c r="BE2461" s="48"/>
      <c r="BI2461" s="48"/>
      <c r="BM2461" s="48"/>
      <c r="BQ2461" s="48"/>
    </row>
    <row r="2462" spans="53:69" x14ac:dyDescent="0.25">
      <c r="BA2462"/>
      <c r="BB2462" s="5"/>
      <c r="BE2462" s="48"/>
      <c r="BI2462" s="48"/>
      <c r="BM2462" s="48"/>
      <c r="BQ2462" s="48"/>
    </row>
    <row r="2463" spans="53:69" x14ac:dyDescent="0.25">
      <c r="BA2463"/>
      <c r="BB2463" s="5"/>
      <c r="BE2463" s="48"/>
      <c r="BI2463" s="48"/>
      <c r="BM2463" s="48"/>
      <c r="BQ2463" s="48"/>
    </row>
    <row r="2464" spans="53:69" x14ac:dyDescent="0.25">
      <c r="BA2464"/>
      <c r="BB2464" s="5"/>
      <c r="BE2464" s="48"/>
      <c r="BI2464" s="48"/>
      <c r="BM2464" s="48"/>
      <c r="BQ2464" s="48"/>
    </row>
    <row r="2465" spans="53:69" x14ac:dyDescent="0.25">
      <c r="BA2465"/>
      <c r="BB2465" s="5"/>
      <c r="BE2465" s="48"/>
      <c r="BI2465" s="48"/>
      <c r="BM2465" s="48"/>
      <c r="BQ2465" s="48"/>
    </row>
    <row r="2466" spans="53:69" x14ac:dyDescent="0.25">
      <c r="BA2466"/>
      <c r="BB2466" s="5"/>
      <c r="BE2466" s="48"/>
      <c r="BI2466" s="48"/>
      <c r="BM2466" s="48"/>
      <c r="BQ2466" s="48"/>
    </row>
    <row r="2467" spans="53:69" x14ac:dyDescent="0.25">
      <c r="BA2467"/>
      <c r="BB2467" s="5"/>
      <c r="BE2467" s="48"/>
      <c r="BI2467" s="48"/>
      <c r="BM2467" s="48"/>
      <c r="BQ2467" s="48"/>
    </row>
    <row r="2468" spans="53:69" x14ac:dyDescent="0.25">
      <c r="BA2468"/>
      <c r="BB2468" s="5"/>
      <c r="BE2468" s="48"/>
      <c r="BI2468" s="48"/>
      <c r="BM2468" s="48"/>
      <c r="BQ2468" s="48"/>
    </row>
    <row r="2469" spans="53:69" x14ac:dyDescent="0.25">
      <c r="BA2469"/>
      <c r="BB2469" s="5"/>
      <c r="BE2469" s="48"/>
      <c r="BI2469" s="48"/>
      <c r="BM2469" s="48"/>
      <c r="BQ2469" s="48"/>
    </row>
    <row r="2470" spans="53:69" x14ac:dyDescent="0.25">
      <c r="BA2470"/>
      <c r="BB2470" s="5"/>
      <c r="BE2470" s="48"/>
      <c r="BI2470" s="48"/>
      <c r="BM2470" s="48"/>
      <c r="BQ2470" s="48"/>
    </row>
    <row r="2471" spans="53:69" x14ac:dyDescent="0.25">
      <c r="BA2471"/>
      <c r="BB2471" s="5"/>
      <c r="BE2471" s="48"/>
      <c r="BI2471" s="48"/>
      <c r="BM2471" s="48"/>
      <c r="BQ2471" s="48"/>
    </row>
    <row r="2472" spans="53:69" x14ac:dyDescent="0.25">
      <c r="BA2472"/>
      <c r="BB2472" s="5"/>
      <c r="BE2472" s="48"/>
      <c r="BI2472" s="48"/>
      <c r="BM2472" s="48"/>
      <c r="BQ2472" s="48"/>
    </row>
    <row r="2473" spans="53:69" x14ac:dyDescent="0.25">
      <c r="BA2473"/>
      <c r="BB2473" s="5"/>
      <c r="BE2473" s="48"/>
      <c r="BI2473" s="48"/>
      <c r="BM2473" s="48"/>
      <c r="BQ2473" s="48"/>
    </row>
    <row r="2474" spans="53:69" x14ac:dyDescent="0.25">
      <c r="BA2474"/>
      <c r="BB2474" s="5"/>
      <c r="BE2474" s="48"/>
      <c r="BI2474" s="48"/>
      <c r="BM2474" s="48"/>
      <c r="BQ2474" s="48"/>
    </row>
    <row r="2475" spans="53:69" x14ac:dyDescent="0.25">
      <c r="BA2475"/>
      <c r="BB2475" s="5"/>
      <c r="BE2475" s="48"/>
      <c r="BI2475" s="48"/>
      <c r="BM2475" s="48"/>
      <c r="BQ2475" s="48"/>
    </row>
    <row r="2476" spans="53:69" x14ac:dyDescent="0.25">
      <c r="BA2476"/>
      <c r="BB2476" s="5"/>
      <c r="BE2476" s="48"/>
      <c r="BI2476" s="48"/>
      <c r="BM2476" s="48"/>
      <c r="BQ2476" s="48"/>
    </row>
    <row r="2477" spans="53:69" x14ac:dyDescent="0.25">
      <c r="BA2477"/>
      <c r="BB2477" s="5"/>
      <c r="BE2477" s="48"/>
      <c r="BI2477" s="48"/>
      <c r="BM2477" s="48"/>
      <c r="BQ2477" s="48"/>
    </row>
    <row r="2478" spans="53:69" x14ac:dyDescent="0.25">
      <c r="BA2478"/>
      <c r="BB2478" s="5"/>
      <c r="BE2478" s="48"/>
      <c r="BI2478" s="48"/>
      <c r="BM2478" s="48"/>
      <c r="BQ2478" s="48"/>
    </row>
    <row r="2479" spans="53:69" x14ac:dyDescent="0.25">
      <c r="BA2479"/>
      <c r="BB2479" s="5"/>
      <c r="BE2479" s="48"/>
      <c r="BI2479" s="48"/>
      <c r="BM2479" s="48"/>
      <c r="BQ2479" s="48"/>
    </row>
    <row r="2480" spans="53:69" x14ac:dyDescent="0.25">
      <c r="BA2480"/>
      <c r="BB2480" s="5"/>
      <c r="BE2480" s="48"/>
      <c r="BI2480" s="48"/>
      <c r="BM2480" s="48"/>
      <c r="BQ2480" s="48"/>
    </row>
    <row r="2481" spans="53:69" x14ac:dyDescent="0.25">
      <c r="BA2481"/>
      <c r="BB2481" s="5"/>
      <c r="BE2481" s="48"/>
      <c r="BI2481" s="48"/>
      <c r="BM2481" s="48"/>
      <c r="BQ2481" s="48"/>
    </row>
    <row r="2482" spans="53:69" x14ac:dyDescent="0.25">
      <c r="BA2482"/>
      <c r="BB2482" s="5"/>
      <c r="BE2482" s="48"/>
      <c r="BI2482" s="48"/>
      <c r="BM2482" s="48"/>
      <c r="BQ2482" s="48"/>
    </row>
    <row r="2483" spans="53:69" x14ac:dyDescent="0.25">
      <c r="BA2483"/>
      <c r="BB2483" s="5"/>
      <c r="BE2483" s="48"/>
      <c r="BI2483" s="48"/>
      <c r="BM2483" s="48"/>
      <c r="BQ2483" s="48"/>
    </row>
    <row r="2484" spans="53:69" x14ac:dyDescent="0.25">
      <c r="BA2484"/>
      <c r="BB2484" s="5"/>
      <c r="BE2484" s="48"/>
      <c r="BI2484" s="48"/>
      <c r="BM2484" s="48"/>
      <c r="BQ2484" s="48"/>
    </row>
    <row r="2485" spans="53:69" x14ac:dyDescent="0.25">
      <c r="BA2485"/>
      <c r="BB2485" s="5"/>
      <c r="BE2485" s="48"/>
      <c r="BI2485" s="48"/>
      <c r="BM2485" s="48"/>
      <c r="BQ2485" s="48"/>
    </row>
    <row r="2486" spans="53:69" x14ac:dyDescent="0.25">
      <c r="BA2486"/>
      <c r="BB2486" s="5"/>
      <c r="BE2486" s="48"/>
      <c r="BI2486" s="48"/>
      <c r="BM2486" s="48"/>
      <c r="BQ2486" s="48"/>
    </row>
    <row r="2487" spans="53:69" x14ac:dyDescent="0.25">
      <c r="BA2487"/>
      <c r="BB2487" s="5"/>
      <c r="BE2487" s="48"/>
      <c r="BI2487" s="48"/>
      <c r="BM2487" s="48"/>
      <c r="BQ2487" s="48"/>
    </row>
    <row r="2488" spans="53:69" x14ac:dyDescent="0.25">
      <c r="BA2488"/>
      <c r="BB2488" s="5"/>
      <c r="BE2488" s="48"/>
      <c r="BI2488" s="48"/>
      <c r="BM2488" s="48"/>
      <c r="BQ2488" s="48"/>
    </row>
    <row r="2489" spans="53:69" x14ac:dyDescent="0.25">
      <c r="BA2489"/>
      <c r="BB2489" s="5"/>
      <c r="BE2489" s="48"/>
      <c r="BI2489" s="48"/>
      <c r="BM2489" s="48"/>
      <c r="BQ2489" s="48"/>
    </row>
    <row r="2490" spans="53:69" x14ac:dyDescent="0.25">
      <c r="BA2490"/>
      <c r="BB2490" s="5"/>
      <c r="BE2490" s="48"/>
      <c r="BI2490" s="48"/>
      <c r="BM2490" s="48"/>
      <c r="BQ2490" s="48"/>
    </row>
    <row r="2491" spans="53:69" x14ac:dyDescent="0.25">
      <c r="BA2491"/>
      <c r="BB2491" s="5"/>
      <c r="BE2491" s="48"/>
      <c r="BI2491" s="48"/>
      <c r="BM2491" s="48"/>
      <c r="BQ2491" s="48"/>
    </row>
    <row r="2492" spans="53:69" x14ac:dyDescent="0.25">
      <c r="BA2492"/>
      <c r="BB2492" s="5"/>
      <c r="BE2492" s="48"/>
      <c r="BI2492" s="48"/>
      <c r="BM2492" s="48"/>
      <c r="BQ2492" s="48"/>
    </row>
    <row r="2493" spans="53:69" x14ac:dyDescent="0.25">
      <c r="BA2493"/>
      <c r="BB2493" s="5"/>
      <c r="BE2493" s="48"/>
      <c r="BI2493" s="48"/>
      <c r="BM2493" s="48"/>
      <c r="BQ2493" s="48"/>
    </row>
    <row r="2494" spans="53:69" x14ac:dyDescent="0.25">
      <c r="BA2494"/>
      <c r="BB2494" s="5"/>
      <c r="BE2494" s="48"/>
      <c r="BI2494" s="48"/>
      <c r="BM2494" s="48"/>
      <c r="BQ2494" s="48"/>
    </row>
    <row r="2495" spans="53:69" x14ac:dyDescent="0.25">
      <c r="BA2495"/>
      <c r="BB2495" s="5"/>
      <c r="BE2495" s="48"/>
      <c r="BI2495" s="48"/>
      <c r="BM2495" s="48"/>
      <c r="BQ2495" s="48"/>
    </row>
    <row r="2496" spans="53:69" x14ac:dyDescent="0.25">
      <c r="BA2496"/>
      <c r="BB2496" s="5"/>
      <c r="BE2496" s="48"/>
      <c r="BI2496" s="48"/>
      <c r="BM2496" s="48"/>
      <c r="BQ2496" s="48"/>
    </row>
    <row r="2497" spans="53:69" x14ac:dyDescent="0.25">
      <c r="BA2497"/>
      <c r="BB2497" s="5"/>
      <c r="BE2497" s="48"/>
      <c r="BI2497" s="48"/>
      <c r="BM2497" s="48"/>
      <c r="BQ2497" s="48"/>
    </row>
    <row r="2498" spans="53:69" x14ac:dyDescent="0.25">
      <c r="BA2498"/>
      <c r="BB2498" s="5"/>
      <c r="BE2498" s="48"/>
      <c r="BI2498" s="48"/>
      <c r="BM2498" s="48"/>
      <c r="BQ2498" s="48"/>
    </row>
    <row r="2499" spans="53:69" x14ac:dyDescent="0.25">
      <c r="BA2499"/>
      <c r="BB2499" s="5"/>
      <c r="BE2499" s="48"/>
      <c r="BI2499" s="48"/>
      <c r="BM2499" s="48"/>
      <c r="BQ2499" s="48"/>
    </row>
    <row r="2500" spans="53:69" x14ac:dyDescent="0.25">
      <c r="BA2500"/>
      <c r="BB2500" s="5"/>
      <c r="BE2500" s="48"/>
      <c r="BI2500" s="48"/>
      <c r="BM2500" s="48"/>
      <c r="BQ2500" s="48"/>
    </row>
    <row r="2501" spans="53:69" x14ac:dyDescent="0.25">
      <c r="BA2501"/>
      <c r="BB2501" s="5"/>
      <c r="BE2501" s="48"/>
      <c r="BI2501" s="48"/>
      <c r="BM2501" s="48"/>
      <c r="BQ2501" s="48"/>
    </row>
    <row r="2502" spans="53:69" x14ac:dyDescent="0.25">
      <c r="BA2502"/>
      <c r="BB2502" s="5"/>
      <c r="BE2502" s="48"/>
      <c r="BI2502" s="48"/>
      <c r="BM2502" s="48"/>
      <c r="BQ2502" s="48"/>
    </row>
    <row r="2503" spans="53:69" x14ac:dyDescent="0.25">
      <c r="BA2503"/>
      <c r="BB2503" s="5"/>
      <c r="BE2503" s="48"/>
      <c r="BI2503" s="48"/>
      <c r="BM2503" s="48"/>
      <c r="BQ2503" s="48"/>
    </row>
    <row r="2504" spans="53:69" x14ac:dyDescent="0.25">
      <c r="BA2504"/>
      <c r="BB2504" s="5"/>
      <c r="BE2504" s="48"/>
      <c r="BI2504" s="48"/>
      <c r="BM2504" s="48"/>
      <c r="BQ2504" s="48"/>
    </row>
    <row r="2505" spans="53:69" x14ac:dyDescent="0.25">
      <c r="BA2505"/>
      <c r="BB2505" s="5"/>
      <c r="BE2505" s="48"/>
      <c r="BI2505" s="48"/>
      <c r="BM2505" s="48"/>
      <c r="BQ2505" s="48"/>
    </row>
    <row r="2506" spans="53:69" x14ac:dyDescent="0.25">
      <c r="BA2506"/>
      <c r="BB2506" s="5"/>
      <c r="BE2506" s="48"/>
      <c r="BI2506" s="48"/>
      <c r="BM2506" s="48"/>
      <c r="BQ2506" s="48"/>
    </row>
    <row r="2507" spans="53:69" x14ac:dyDescent="0.25">
      <c r="BA2507"/>
      <c r="BB2507" s="5"/>
      <c r="BE2507" s="48"/>
      <c r="BI2507" s="48"/>
      <c r="BM2507" s="48"/>
      <c r="BQ2507" s="48"/>
    </row>
    <row r="2508" spans="53:69" x14ac:dyDescent="0.25">
      <c r="BA2508"/>
      <c r="BB2508" s="5"/>
      <c r="BE2508" s="48"/>
      <c r="BI2508" s="48"/>
      <c r="BM2508" s="48"/>
      <c r="BQ2508" s="48"/>
    </row>
    <row r="2509" spans="53:69" x14ac:dyDescent="0.25">
      <c r="BA2509"/>
      <c r="BB2509" s="5"/>
      <c r="BE2509" s="48"/>
      <c r="BI2509" s="48"/>
      <c r="BM2509" s="48"/>
      <c r="BQ2509" s="48"/>
    </row>
    <row r="2510" spans="53:69" x14ac:dyDescent="0.25">
      <c r="BA2510"/>
      <c r="BB2510" s="5"/>
      <c r="BE2510" s="48"/>
      <c r="BI2510" s="48"/>
      <c r="BM2510" s="48"/>
      <c r="BQ2510" s="48"/>
    </row>
    <row r="2511" spans="53:69" x14ac:dyDescent="0.25">
      <c r="BA2511"/>
      <c r="BB2511" s="5"/>
      <c r="BE2511" s="48"/>
      <c r="BI2511" s="48"/>
      <c r="BM2511" s="48"/>
      <c r="BQ2511" s="48"/>
    </row>
    <row r="2512" spans="53:69" x14ac:dyDescent="0.25">
      <c r="BA2512"/>
      <c r="BB2512" s="5"/>
      <c r="BE2512" s="48"/>
      <c r="BI2512" s="48"/>
      <c r="BM2512" s="48"/>
      <c r="BQ2512" s="48"/>
    </row>
    <row r="2513" spans="53:69" x14ac:dyDescent="0.25">
      <c r="BA2513"/>
      <c r="BB2513" s="5"/>
      <c r="BE2513" s="48"/>
      <c r="BI2513" s="48"/>
      <c r="BM2513" s="48"/>
      <c r="BQ2513" s="48"/>
    </row>
    <row r="2514" spans="53:69" x14ac:dyDescent="0.25">
      <c r="BA2514"/>
      <c r="BB2514" s="5"/>
      <c r="BE2514" s="48"/>
      <c r="BI2514" s="48"/>
      <c r="BM2514" s="48"/>
      <c r="BQ2514" s="48"/>
    </row>
    <row r="2515" spans="53:69" x14ac:dyDescent="0.25">
      <c r="BA2515"/>
      <c r="BB2515" s="5"/>
      <c r="BE2515" s="48"/>
      <c r="BI2515" s="48"/>
      <c r="BM2515" s="48"/>
      <c r="BQ2515" s="48"/>
    </row>
    <row r="2516" spans="53:69" x14ac:dyDescent="0.25">
      <c r="BA2516"/>
      <c r="BB2516" s="5"/>
      <c r="BE2516" s="48"/>
      <c r="BI2516" s="48"/>
      <c r="BM2516" s="48"/>
      <c r="BQ2516" s="48"/>
    </row>
    <row r="2517" spans="53:69" x14ac:dyDescent="0.25">
      <c r="BA2517"/>
      <c r="BB2517" s="5"/>
      <c r="BE2517" s="48"/>
      <c r="BI2517" s="48"/>
      <c r="BM2517" s="48"/>
      <c r="BQ2517" s="48"/>
    </row>
    <row r="2518" spans="53:69" x14ac:dyDescent="0.25">
      <c r="BA2518"/>
      <c r="BB2518" s="5"/>
      <c r="BE2518" s="48"/>
      <c r="BI2518" s="48"/>
      <c r="BM2518" s="48"/>
      <c r="BQ2518" s="48"/>
    </row>
    <row r="2519" spans="53:69" x14ac:dyDescent="0.25">
      <c r="BA2519"/>
      <c r="BB2519" s="5"/>
      <c r="BE2519" s="48"/>
      <c r="BI2519" s="48"/>
      <c r="BM2519" s="48"/>
      <c r="BQ2519" s="48"/>
    </row>
    <row r="2520" spans="53:69" x14ac:dyDescent="0.25">
      <c r="BA2520"/>
      <c r="BB2520" s="5"/>
      <c r="BE2520" s="48"/>
      <c r="BI2520" s="48"/>
      <c r="BM2520" s="48"/>
      <c r="BQ2520" s="48"/>
    </row>
    <row r="2521" spans="53:69" x14ac:dyDescent="0.25">
      <c r="BA2521"/>
      <c r="BB2521" s="5"/>
      <c r="BE2521" s="48"/>
      <c r="BI2521" s="48"/>
      <c r="BM2521" s="48"/>
      <c r="BQ2521" s="48"/>
    </row>
    <row r="2522" spans="53:69" x14ac:dyDescent="0.25">
      <c r="BA2522"/>
      <c r="BB2522" s="5"/>
      <c r="BE2522" s="48"/>
      <c r="BI2522" s="48"/>
      <c r="BM2522" s="48"/>
      <c r="BQ2522" s="48"/>
    </row>
    <row r="2523" spans="53:69" x14ac:dyDescent="0.25">
      <c r="BA2523"/>
      <c r="BB2523" s="5"/>
      <c r="BE2523" s="48"/>
      <c r="BI2523" s="48"/>
      <c r="BM2523" s="48"/>
      <c r="BQ2523" s="48"/>
    </row>
    <row r="2524" spans="53:69" x14ac:dyDescent="0.25">
      <c r="BA2524"/>
      <c r="BB2524" s="5"/>
      <c r="BE2524" s="48"/>
      <c r="BI2524" s="48"/>
      <c r="BM2524" s="48"/>
      <c r="BQ2524" s="48"/>
    </row>
    <row r="2525" spans="53:69" x14ac:dyDescent="0.25">
      <c r="BA2525"/>
      <c r="BB2525" s="5"/>
      <c r="BE2525" s="48"/>
      <c r="BI2525" s="48"/>
      <c r="BM2525" s="48"/>
      <c r="BQ2525" s="48"/>
    </row>
    <row r="2526" spans="53:69" x14ac:dyDescent="0.25">
      <c r="BA2526"/>
      <c r="BB2526" s="5"/>
      <c r="BE2526" s="48"/>
      <c r="BI2526" s="48"/>
      <c r="BM2526" s="48"/>
      <c r="BQ2526" s="48"/>
    </row>
    <row r="2527" spans="53:69" x14ac:dyDescent="0.25">
      <c r="BA2527"/>
      <c r="BB2527" s="5"/>
      <c r="BE2527" s="48"/>
      <c r="BI2527" s="48"/>
      <c r="BM2527" s="48"/>
      <c r="BQ2527" s="48"/>
    </row>
    <row r="2528" spans="53:69" x14ac:dyDescent="0.25">
      <c r="BA2528"/>
      <c r="BB2528" s="5"/>
      <c r="BE2528" s="48"/>
      <c r="BI2528" s="48"/>
      <c r="BM2528" s="48"/>
      <c r="BQ2528" s="48"/>
    </row>
    <row r="2529" spans="53:69" x14ac:dyDescent="0.25">
      <c r="BA2529"/>
      <c r="BB2529" s="5"/>
      <c r="BE2529" s="48"/>
      <c r="BI2529" s="48"/>
      <c r="BM2529" s="48"/>
      <c r="BQ2529" s="48"/>
    </row>
    <row r="2530" spans="53:69" x14ac:dyDescent="0.25">
      <c r="BA2530"/>
      <c r="BB2530" s="5"/>
      <c r="BE2530" s="48"/>
      <c r="BI2530" s="48"/>
      <c r="BM2530" s="48"/>
      <c r="BQ2530" s="48"/>
    </row>
    <row r="2531" spans="53:69" x14ac:dyDescent="0.25">
      <c r="BA2531"/>
      <c r="BB2531" s="5"/>
      <c r="BE2531" s="48"/>
      <c r="BI2531" s="48"/>
      <c r="BM2531" s="48"/>
      <c r="BQ2531" s="48"/>
    </row>
    <row r="2532" spans="53:69" x14ac:dyDescent="0.25">
      <c r="BA2532"/>
      <c r="BB2532" s="5"/>
      <c r="BE2532" s="48"/>
      <c r="BI2532" s="48"/>
      <c r="BM2532" s="48"/>
      <c r="BQ2532" s="48"/>
    </row>
    <row r="2533" spans="53:69" x14ac:dyDescent="0.25">
      <c r="BA2533"/>
      <c r="BB2533" s="5"/>
      <c r="BE2533" s="48"/>
      <c r="BI2533" s="48"/>
      <c r="BM2533" s="48"/>
      <c r="BQ2533" s="48"/>
    </row>
    <row r="2534" spans="53:69" x14ac:dyDescent="0.25">
      <c r="BA2534"/>
      <c r="BB2534" s="5"/>
      <c r="BE2534" s="48"/>
      <c r="BI2534" s="48"/>
      <c r="BM2534" s="48"/>
      <c r="BQ2534" s="48"/>
    </row>
    <row r="2535" spans="53:69" x14ac:dyDescent="0.25">
      <c r="BA2535"/>
      <c r="BB2535" s="5"/>
      <c r="BE2535" s="48"/>
      <c r="BI2535" s="48"/>
      <c r="BM2535" s="48"/>
      <c r="BQ2535" s="48"/>
    </row>
    <row r="2536" spans="53:69" x14ac:dyDescent="0.25">
      <c r="BA2536"/>
      <c r="BB2536" s="5"/>
      <c r="BE2536" s="48"/>
      <c r="BI2536" s="48"/>
      <c r="BM2536" s="48"/>
      <c r="BQ2536" s="48"/>
    </row>
    <row r="2537" spans="53:69" x14ac:dyDescent="0.25">
      <c r="BA2537"/>
      <c r="BB2537" s="5"/>
      <c r="BE2537" s="48"/>
      <c r="BI2537" s="48"/>
      <c r="BM2537" s="48"/>
      <c r="BQ2537" s="48"/>
    </row>
    <row r="2538" spans="53:69" x14ac:dyDescent="0.25">
      <c r="BA2538"/>
      <c r="BB2538" s="5"/>
      <c r="BE2538" s="48"/>
      <c r="BI2538" s="48"/>
      <c r="BM2538" s="48"/>
      <c r="BQ2538" s="48"/>
    </row>
    <row r="2539" spans="53:69" x14ac:dyDescent="0.25">
      <c r="BA2539"/>
      <c r="BB2539" s="5"/>
      <c r="BE2539" s="48"/>
      <c r="BI2539" s="48"/>
      <c r="BM2539" s="48"/>
      <c r="BQ2539" s="48"/>
    </row>
    <row r="2540" spans="53:69" x14ac:dyDescent="0.25">
      <c r="BA2540"/>
      <c r="BB2540" s="5"/>
      <c r="BE2540" s="48"/>
      <c r="BI2540" s="48"/>
      <c r="BM2540" s="48"/>
      <c r="BQ2540" s="48"/>
    </row>
    <row r="2541" spans="53:69" x14ac:dyDescent="0.25">
      <c r="BA2541"/>
      <c r="BB2541" s="5"/>
      <c r="BE2541" s="48"/>
      <c r="BI2541" s="48"/>
      <c r="BM2541" s="48"/>
      <c r="BQ2541" s="48"/>
    </row>
    <row r="2542" spans="53:69" x14ac:dyDescent="0.25">
      <c r="BA2542"/>
      <c r="BB2542" s="5"/>
      <c r="BE2542" s="48"/>
      <c r="BI2542" s="48"/>
      <c r="BM2542" s="48"/>
      <c r="BQ2542" s="48"/>
    </row>
    <row r="2543" spans="53:69" x14ac:dyDescent="0.25">
      <c r="BA2543"/>
      <c r="BB2543" s="5"/>
      <c r="BE2543" s="48"/>
      <c r="BI2543" s="48"/>
      <c r="BM2543" s="48"/>
      <c r="BQ2543" s="48"/>
    </row>
    <row r="2544" spans="53:69" x14ac:dyDescent="0.25">
      <c r="BA2544"/>
      <c r="BB2544" s="5"/>
      <c r="BE2544" s="48"/>
      <c r="BI2544" s="48"/>
      <c r="BM2544" s="48"/>
      <c r="BQ2544" s="48"/>
    </row>
    <row r="2545" spans="53:69" x14ac:dyDescent="0.25">
      <c r="BA2545"/>
      <c r="BB2545" s="5"/>
      <c r="BE2545" s="48"/>
      <c r="BI2545" s="48"/>
      <c r="BM2545" s="48"/>
      <c r="BQ2545" s="48"/>
    </row>
    <row r="2546" spans="53:69" x14ac:dyDescent="0.25">
      <c r="BA2546"/>
      <c r="BB2546" s="5"/>
      <c r="BE2546" s="48"/>
      <c r="BI2546" s="48"/>
      <c r="BM2546" s="48"/>
      <c r="BQ2546" s="48"/>
    </row>
    <row r="2547" spans="53:69" x14ac:dyDescent="0.25">
      <c r="BA2547"/>
      <c r="BB2547" s="5"/>
      <c r="BE2547" s="48"/>
      <c r="BI2547" s="48"/>
      <c r="BM2547" s="48"/>
      <c r="BQ2547" s="48"/>
    </row>
    <row r="2548" spans="53:69" x14ac:dyDescent="0.25">
      <c r="BA2548"/>
      <c r="BB2548" s="5"/>
      <c r="BE2548" s="48"/>
      <c r="BI2548" s="48"/>
      <c r="BM2548" s="48"/>
      <c r="BQ2548" s="48"/>
    </row>
    <row r="2549" spans="53:69" x14ac:dyDescent="0.25">
      <c r="BA2549"/>
      <c r="BB2549" s="5"/>
      <c r="BE2549" s="48"/>
      <c r="BI2549" s="48"/>
      <c r="BM2549" s="48"/>
      <c r="BQ2549" s="48"/>
    </row>
    <row r="2550" spans="53:69" x14ac:dyDescent="0.25">
      <c r="BA2550"/>
      <c r="BB2550" s="5"/>
      <c r="BE2550" s="48"/>
      <c r="BI2550" s="48"/>
      <c r="BM2550" s="48"/>
      <c r="BQ2550" s="48"/>
    </row>
    <row r="2551" spans="53:69" x14ac:dyDescent="0.25">
      <c r="BA2551"/>
      <c r="BB2551" s="5"/>
      <c r="BE2551" s="48"/>
      <c r="BI2551" s="48"/>
      <c r="BM2551" s="48"/>
      <c r="BQ2551" s="48"/>
    </row>
    <row r="2552" spans="53:69" x14ac:dyDescent="0.25">
      <c r="BA2552"/>
      <c r="BB2552" s="5"/>
      <c r="BE2552" s="48"/>
      <c r="BI2552" s="48"/>
      <c r="BM2552" s="48"/>
      <c r="BQ2552" s="48"/>
    </row>
    <row r="2553" spans="53:69" x14ac:dyDescent="0.25">
      <c r="BA2553"/>
      <c r="BB2553" s="5"/>
      <c r="BE2553" s="48"/>
      <c r="BI2553" s="48"/>
      <c r="BM2553" s="48"/>
      <c r="BQ2553" s="48"/>
    </row>
    <row r="2554" spans="53:69" x14ac:dyDescent="0.25">
      <c r="BA2554"/>
      <c r="BB2554" s="5"/>
      <c r="BE2554" s="48"/>
      <c r="BI2554" s="48"/>
      <c r="BM2554" s="48"/>
      <c r="BQ2554" s="48"/>
    </row>
    <row r="2555" spans="53:69" x14ac:dyDescent="0.25">
      <c r="BA2555"/>
      <c r="BB2555" s="5"/>
      <c r="BE2555" s="48"/>
      <c r="BI2555" s="48"/>
      <c r="BM2555" s="48"/>
      <c r="BQ2555" s="48"/>
    </row>
    <row r="2556" spans="53:69" x14ac:dyDescent="0.25">
      <c r="BA2556"/>
      <c r="BB2556" s="5"/>
      <c r="BE2556" s="48"/>
      <c r="BI2556" s="48"/>
      <c r="BM2556" s="48"/>
      <c r="BQ2556" s="48"/>
    </row>
    <row r="2557" spans="53:69" x14ac:dyDescent="0.25">
      <c r="BA2557"/>
      <c r="BB2557" s="5"/>
      <c r="BE2557" s="48"/>
      <c r="BI2557" s="48"/>
      <c r="BM2557" s="48"/>
      <c r="BQ2557" s="48"/>
    </row>
    <row r="2558" spans="53:69" x14ac:dyDescent="0.25">
      <c r="BA2558"/>
      <c r="BB2558" s="5"/>
      <c r="BE2558" s="48"/>
      <c r="BI2558" s="48"/>
      <c r="BM2558" s="48"/>
      <c r="BQ2558" s="48"/>
    </row>
    <row r="2559" spans="53:69" x14ac:dyDescent="0.25">
      <c r="BA2559"/>
      <c r="BB2559" s="5"/>
      <c r="BE2559" s="48"/>
      <c r="BI2559" s="48"/>
      <c r="BM2559" s="48"/>
      <c r="BQ2559" s="48"/>
    </row>
    <row r="2560" spans="53:69" x14ac:dyDescent="0.25">
      <c r="BA2560"/>
      <c r="BB2560" s="5"/>
      <c r="BE2560" s="48"/>
      <c r="BI2560" s="48"/>
      <c r="BM2560" s="48"/>
      <c r="BQ2560" s="48"/>
    </row>
    <row r="2561" spans="53:69" x14ac:dyDescent="0.25">
      <c r="BA2561"/>
      <c r="BB2561" s="5"/>
      <c r="BE2561" s="48"/>
      <c r="BI2561" s="48"/>
      <c r="BM2561" s="48"/>
      <c r="BQ2561" s="48"/>
    </row>
    <row r="2562" spans="53:69" x14ac:dyDescent="0.25">
      <c r="BA2562"/>
      <c r="BB2562" s="5"/>
      <c r="BE2562" s="48"/>
      <c r="BI2562" s="48"/>
      <c r="BM2562" s="48"/>
      <c r="BQ2562" s="48"/>
    </row>
    <row r="2563" spans="53:69" x14ac:dyDescent="0.25">
      <c r="BA2563"/>
      <c r="BB2563" s="5"/>
      <c r="BE2563" s="48"/>
      <c r="BI2563" s="48"/>
      <c r="BM2563" s="48"/>
      <c r="BQ2563" s="48"/>
    </row>
    <row r="2564" spans="53:69" x14ac:dyDescent="0.25">
      <c r="BA2564"/>
      <c r="BB2564" s="5"/>
      <c r="BE2564" s="48"/>
      <c r="BI2564" s="48"/>
      <c r="BM2564" s="48"/>
      <c r="BQ2564" s="48"/>
    </row>
    <row r="2565" spans="53:69" x14ac:dyDescent="0.25">
      <c r="BA2565"/>
      <c r="BB2565" s="5"/>
      <c r="BE2565" s="48"/>
      <c r="BI2565" s="48"/>
      <c r="BM2565" s="48"/>
      <c r="BQ2565" s="48"/>
    </row>
    <row r="2566" spans="53:69" x14ac:dyDescent="0.25">
      <c r="BA2566"/>
      <c r="BB2566" s="5"/>
      <c r="BE2566" s="48"/>
      <c r="BI2566" s="48"/>
      <c r="BM2566" s="48"/>
      <c r="BQ2566" s="48"/>
    </row>
    <row r="2567" spans="53:69" x14ac:dyDescent="0.25">
      <c r="BA2567"/>
      <c r="BB2567" s="5"/>
      <c r="BE2567" s="48"/>
      <c r="BI2567" s="48"/>
      <c r="BM2567" s="48"/>
      <c r="BQ2567" s="48"/>
    </row>
    <row r="2568" spans="53:69" x14ac:dyDescent="0.25">
      <c r="BA2568"/>
      <c r="BB2568" s="5"/>
      <c r="BE2568" s="48"/>
      <c r="BI2568" s="48"/>
      <c r="BM2568" s="48"/>
      <c r="BQ2568" s="48"/>
    </row>
    <row r="2569" spans="53:69" x14ac:dyDescent="0.25">
      <c r="BA2569"/>
      <c r="BB2569" s="5"/>
      <c r="BE2569" s="48"/>
      <c r="BI2569" s="48"/>
      <c r="BM2569" s="48"/>
      <c r="BQ2569" s="48"/>
    </row>
    <row r="2570" spans="53:69" x14ac:dyDescent="0.25">
      <c r="BA2570"/>
      <c r="BB2570" s="5"/>
      <c r="BE2570" s="48"/>
      <c r="BI2570" s="48"/>
      <c r="BM2570" s="48"/>
      <c r="BQ2570" s="48"/>
    </row>
    <row r="2571" spans="53:69" x14ac:dyDescent="0.25">
      <c r="BA2571"/>
      <c r="BB2571" s="5"/>
      <c r="BE2571" s="48"/>
      <c r="BI2571" s="48"/>
      <c r="BM2571" s="48"/>
      <c r="BQ2571" s="48"/>
    </row>
    <row r="2572" spans="53:69" x14ac:dyDescent="0.25">
      <c r="BA2572"/>
      <c r="BB2572" s="5"/>
      <c r="BE2572" s="48"/>
      <c r="BI2572" s="48"/>
      <c r="BM2572" s="48"/>
      <c r="BQ2572" s="48"/>
    </row>
    <row r="2573" spans="53:69" x14ac:dyDescent="0.25">
      <c r="BA2573"/>
      <c r="BB2573" s="5"/>
      <c r="BE2573" s="48"/>
      <c r="BI2573" s="48"/>
      <c r="BM2573" s="48"/>
      <c r="BQ2573" s="48"/>
    </row>
    <row r="2574" spans="53:69" x14ac:dyDescent="0.25">
      <c r="BA2574"/>
      <c r="BB2574" s="5"/>
      <c r="BE2574" s="48"/>
      <c r="BI2574" s="48"/>
      <c r="BM2574" s="48"/>
      <c r="BQ2574" s="48"/>
    </row>
    <row r="2575" spans="53:69" x14ac:dyDescent="0.25">
      <c r="BA2575"/>
      <c r="BB2575" s="5"/>
      <c r="BE2575" s="48"/>
      <c r="BI2575" s="48"/>
      <c r="BM2575" s="48"/>
      <c r="BQ2575" s="48"/>
    </row>
    <row r="2576" spans="53:69" x14ac:dyDescent="0.25">
      <c r="BA2576"/>
      <c r="BB2576" s="5"/>
      <c r="BE2576" s="48"/>
      <c r="BI2576" s="48"/>
      <c r="BM2576" s="48"/>
      <c r="BQ2576" s="48"/>
    </row>
    <row r="2577" spans="53:69" x14ac:dyDescent="0.25">
      <c r="BA2577"/>
      <c r="BB2577" s="5"/>
      <c r="BE2577" s="48"/>
      <c r="BI2577" s="48"/>
      <c r="BM2577" s="48"/>
      <c r="BQ2577" s="48"/>
    </row>
    <row r="2578" spans="53:69" x14ac:dyDescent="0.25">
      <c r="BA2578"/>
      <c r="BB2578" s="5"/>
      <c r="BE2578" s="48"/>
      <c r="BI2578" s="48"/>
      <c r="BM2578" s="48"/>
      <c r="BQ2578" s="48"/>
    </row>
    <row r="2579" spans="53:69" x14ac:dyDescent="0.25">
      <c r="BA2579"/>
      <c r="BB2579" s="5"/>
      <c r="BE2579" s="48"/>
      <c r="BI2579" s="48"/>
      <c r="BM2579" s="48"/>
      <c r="BQ2579" s="48"/>
    </row>
    <row r="2580" spans="53:69" x14ac:dyDescent="0.25">
      <c r="BA2580"/>
      <c r="BB2580" s="5"/>
      <c r="BE2580" s="48"/>
      <c r="BI2580" s="48"/>
      <c r="BM2580" s="48"/>
      <c r="BQ2580" s="48"/>
    </row>
    <row r="2581" spans="53:69" x14ac:dyDescent="0.25">
      <c r="BA2581"/>
      <c r="BB2581" s="5"/>
      <c r="BE2581" s="48"/>
      <c r="BI2581" s="48"/>
      <c r="BM2581" s="48"/>
      <c r="BQ2581" s="48"/>
    </row>
    <row r="2582" spans="53:69" x14ac:dyDescent="0.25">
      <c r="BA2582"/>
      <c r="BB2582" s="5"/>
      <c r="BE2582" s="48"/>
      <c r="BI2582" s="48"/>
      <c r="BM2582" s="48"/>
      <c r="BQ2582" s="48"/>
    </row>
    <row r="2583" spans="53:69" x14ac:dyDescent="0.25">
      <c r="BA2583"/>
      <c r="BB2583" s="5"/>
      <c r="BE2583" s="48"/>
      <c r="BI2583" s="48"/>
      <c r="BM2583" s="48"/>
      <c r="BQ2583" s="48"/>
    </row>
    <row r="2584" spans="53:69" x14ac:dyDescent="0.25">
      <c r="BA2584"/>
      <c r="BB2584" s="5"/>
      <c r="BE2584" s="48"/>
      <c r="BI2584" s="48"/>
      <c r="BM2584" s="48"/>
      <c r="BQ2584" s="48"/>
    </row>
    <row r="2585" spans="53:69" x14ac:dyDescent="0.25">
      <c r="BA2585"/>
      <c r="BB2585" s="5"/>
      <c r="BE2585" s="48"/>
      <c r="BI2585" s="48"/>
      <c r="BM2585" s="48"/>
      <c r="BQ2585" s="48"/>
    </row>
    <row r="2586" spans="53:69" x14ac:dyDescent="0.25">
      <c r="BA2586"/>
      <c r="BB2586" s="5"/>
      <c r="BE2586" s="48"/>
      <c r="BI2586" s="48"/>
      <c r="BM2586" s="48"/>
      <c r="BQ2586" s="48"/>
    </row>
    <row r="2587" spans="53:69" x14ac:dyDescent="0.25">
      <c r="BA2587"/>
      <c r="BB2587" s="5"/>
      <c r="BE2587" s="48"/>
      <c r="BI2587" s="48"/>
      <c r="BM2587" s="48"/>
      <c r="BQ2587" s="48"/>
    </row>
    <row r="2588" spans="53:69" x14ac:dyDescent="0.25">
      <c r="BA2588"/>
      <c r="BB2588" s="5"/>
      <c r="BE2588" s="48"/>
      <c r="BI2588" s="48"/>
      <c r="BM2588" s="48"/>
      <c r="BQ2588" s="48"/>
    </row>
    <row r="2589" spans="53:69" x14ac:dyDescent="0.25">
      <c r="BA2589"/>
      <c r="BB2589" s="5"/>
      <c r="BE2589" s="48"/>
      <c r="BI2589" s="48"/>
      <c r="BM2589" s="48"/>
      <c r="BQ2589" s="48"/>
    </row>
    <row r="2590" spans="53:69" x14ac:dyDescent="0.25">
      <c r="BA2590"/>
      <c r="BB2590" s="5"/>
      <c r="BE2590" s="48"/>
      <c r="BI2590" s="48"/>
      <c r="BM2590" s="48"/>
      <c r="BQ2590" s="48"/>
    </row>
    <row r="2591" spans="53:69" x14ac:dyDescent="0.25">
      <c r="BA2591"/>
      <c r="BB2591" s="5"/>
      <c r="BE2591" s="48"/>
      <c r="BI2591" s="48"/>
      <c r="BM2591" s="48"/>
      <c r="BQ2591" s="48"/>
    </row>
    <row r="2592" spans="53:69" x14ac:dyDescent="0.25">
      <c r="BA2592"/>
      <c r="BB2592" s="5"/>
      <c r="BE2592" s="48"/>
      <c r="BI2592" s="48"/>
      <c r="BM2592" s="48"/>
      <c r="BQ2592" s="48"/>
    </row>
    <row r="2593" spans="53:69" x14ac:dyDescent="0.25">
      <c r="BA2593"/>
      <c r="BB2593" s="5"/>
      <c r="BE2593" s="48"/>
      <c r="BI2593" s="48"/>
      <c r="BM2593" s="48"/>
      <c r="BQ2593" s="48"/>
    </row>
    <row r="2594" spans="53:69" x14ac:dyDescent="0.25">
      <c r="BA2594"/>
      <c r="BB2594" s="5"/>
      <c r="BE2594" s="48"/>
      <c r="BI2594" s="48"/>
      <c r="BM2594" s="48"/>
      <c r="BQ2594" s="48"/>
    </row>
    <row r="2595" spans="53:69" x14ac:dyDescent="0.25">
      <c r="BA2595"/>
      <c r="BB2595" s="5"/>
      <c r="BE2595" s="48"/>
      <c r="BI2595" s="48"/>
      <c r="BM2595" s="48"/>
      <c r="BQ2595" s="48"/>
    </row>
    <row r="2596" spans="53:69" x14ac:dyDescent="0.25">
      <c r="BA2596"/>
      <c r="BB2596" s="5"/>
      <c r="BE2596" s="48"/>
      <c r="BI2596" s="48"/>
      <c r="BM2596" s="48"/>
      <c r="BQ2596" s="48"/>
    </row>
    <row r="2597" spans="53:69" x14ac:dyDescent="0.25">
      <c r="BA2597"/>
      <c r="BB2597" s="5"/>
      <c r="BE2597" s="48"/>
      <c r="BI2597" s="48"/>
      <c r="BM2597" s="48"/>
      <c r="BQ2597" s="48"/>
    </row>
    <row r="2598" spans="53:69" x14ac:dyDescent="0.25">
      <c r="BA2598"/>
      <c r="BB2598" s="5"/>
      <c r="BE2598" s="48"/>
      <c r="BI2598" s="48"/>
      <c r="BM2598" s="48"/>
      <c r="BQ2598" s="48"/>
    </row>
    <row r="2599" spans="53:69" x14ac:dyDescent="0.25">
      <c r="BA2599"/>
      <c r="BB2599" s="5"/>
      <c r="BE2599" s="48"/>
      <c r="BI2599" s="48"/>
      <c r="BM2599" s="48"/>
      <c r="BQ2599" s="48"/>
    </row>
    <row r="2600" spans="53:69" x14ac:dyDescent="0.25">
      <c r="BA2600"/>
      <c r="BB2600" s="5"/>
      <c r="BE2600" s="48"/>
      <c r="BI2600" s="48"/>
      <c r="BM2600" s="48"/>
      <c r="BQ2600" s="48"/>
    </row>
    <row r="2601" spans="53:69" x14ac:dyDescent="0.25">
      <c r="BA2601"/>
      <c r="BB2601" s="5"/>
      <c r="BE2601" s="48"/>
      <c r="BI2601" s="48"/>
      <c r="BM2601" s="48"/>
      <c r="BQ2601" s="48"/>
    </row>
    <row r="2602" spans="53:69" x14ac:dyDescent="0.25">
      <c r="BA2602"/>
      <c r="BB2602" s="5"/>
      <c r="BE2602" s="48"/>
      <c r="BI2602" s="48"/>
      <c r="BM2602" s="48"/>
      <c r="BQ2602" s="48"/>
    </row>
    <row r="2603" spans="53:69" x14ac:dyDescent="0.25">
      <c r="BA2603"/>
      <c r="BB2603" s="5"/>
      <c r="BE2603" s="48"/>
      <c r="BI2603" s="48"/>
      <c r="BM2603" s="48"/>
      <c r="BQ2603" s="48"/>
    </row>
    <row r="2604" spans="53:69" x14ac:dyDescent="0.25">
      <c r="BA2604"/>
      <c r="BB2604" s="5"/>
      <c r="BE2604" s="48"/>
      <c r="BI2604" s="48"/>
      <c r="BM2604" s="48"/>
      <c r="BQ2604" s="48"/>
    </row>
    <row r="2605" spans="53:69" x14ac:dyDescent="0.25">
      <c r="BA2605"/>
      <c r="BB2605" s="5"/>
      <c r="BE2605" s="48"/>
      <c r="BI2605" s="48"/>
      <c r="BM2605" s="48"/>
      <c r="BQ2605" s="48"/>
    </row>
    <row r="2606" spans="53:69" x14ac:dyDescent="0.25">
      <c r="BA2606"/>
      <c r="BB2606" s="5"/>
      <c r="BE2606" s="48"/>
      <c r="BI2606" s="48"/>
      <c r="BM2606" s="48"/>
      <c r="BQ2606" s="48"/>
    </row>
    <row r="2607" spans="53:69" x14ac:dyDescent="0.25">
      <c r="BA2607"/>
      <c r="BB2607" s="5"/>
      <c r="BE2607" s="48"/>
      <c r="BI2607" s="48"/>
      <c r="BM2607" s="48"/>
      <c r="BQ2607" s="48"/>
    </row>
    <row r="2608" spans="53:69" x14ac:dyDescent="0.25">
      <c r="BA2608"/>
      <c r="BB2608" s="5"/>
      <c r="BE2608" s="48"/>
      <c r="BI2608" s="48"/>
      <c r="BM2608" s="48"/>
      <c r="BQ2608" s="48"/>
    </row>
    <row r="2609" spans="53:69" x14ac:dyDescent="0.25">
      <c r="BA2609"/>
      <c r="BB2609" s="5"/>
      <c r="BE2609" s="48"/>
      <c r="BI2609" s="48"/>
      <c r="BM2609" s="48"/>
      <c r="BQ2609" s="48"/>
    </row>
    <row r="2610" spans="53:69" x14ac:dyDescent="0.25">
      <c r="BA2610"/>
      <c r="BB2610" s="5"/>
      <c r="BE2610" s="48"/>
      <c r="BI2610" s="48"/>
      <c r="BM2610" s="48"/>
      <c r="BQ2610" s="48"/>
    </row>
    <row r="2611" spans="53:69" x14ac:dyDescent="0.25">
      <c r="BA2611"/>
      <c r="BB2611" s="5"/>
      <c r="BE2611" s="48"/>
      <c r="BI2611" s="48"/>
      <c r="BM2611" s="48"/>
      <c r="BQ2611" s="48"/>
    </row>
    <row r="2612" spans="53:69" x14ac:dyDescent="0.25">
      <c r="BA2612"/>
      <c r="BB2612" s="5"/>
      <c r="BE2612" s="48"/>
      <c r="BI2612" s="48"/>
      <c r="BM2612" s="48"/>
      <c r="BQ2612" s="48"/>
    </row>
    <row r="2613" spans="53:69" x14ac:dyDescent="0.25">
      <c r="BA2613"/>
      <c r="BB2613" s="5"/>
      <c r="BE2613" s="48"/>
      <c r="BI2613" s="48"/>
      <c r="BM2613" s="48"/>
      <c r="BQ2613" s="48"/>
    </row>
    <row r="2614" spans="53:69" x14ac:dyDescent="0.25">
      <c r="BA2614"/>
      <c r="BB2614" s="5"/>
      <c r="BE2614" s="48"/>
      <c r="BI2614" s="48"/>
      <c r="BM2614" s="48"/>
      <c r="BQ2614" s="48"/>
    </row>
    <row r="2615" spans="53:69" x14ac:dyDescent="0.25">
      <c r="BA2615"/>
      <c r="BB2615" s="5"/>
      <c r="BE2615" s="48"/>
      <c r="BI2615" s="48"/>
      <c r="BM2615" s="48"/>
      <c r="BQ2615" s="48"/>
    </row>
    <row r="2616" spans="53:69" x14ac:dyDescent="0.25">
      <c r="BA2616"/>
      <c r="BB2616" s="5"/>
      <c r="BE2616" s="48"/>
      <c r="BI2616" s="48"/>
      <c r="BM2616" s="48"/>
      <c r="BQ2616" s="48"/>
    </row>
    <row r="2617" spans="53:69" x14ac:dyDescent="0.25">
      <c r="BA2617"/>
      <c r="BB2617" s="5"/>
      <c r="BE2617" s="48"/>
      <c r="BI2617" s="48"/>
      <c r="BM2617" s="48"/>
      <c r="BQ2617" s="48"/>
    </row>
    <row r="2618" spans="53:69" x14ac:dyDescent="0.25">
      <c r="BA2618"/>
      <c r="BB2618" s="5"/>
      <c r="BE2618" s="48"/>
      <c r="BI2618" s="48"/>
      <c r="BM2618" s="48"/>
      <c r="BQ2618" s="48"/>
    </row>
    <row r="2619" spans="53:69" x14ac:dyDescent="0.25">
      <c r="BA2619"/>
      <c r="BB2619" s="5"/>
      <c r="BE2619" s="48"/>
      <c r="BI2619" s="48"/>
      <c r="BM2619" s="48"/>
      <c r="BQ2619" s="48"/>
    </row>
    <row r="2620" spans="53:69" x14ac:dyDescent="0.25">
      <c r="BA2620"/>
      <c r="BB2620" s="5"/>
      <c r="BE2620" s="48"/>
      <c r="BI2620" s="48"/>
      <c r="BM2620" s="48"/>
      <c r="BQ2620" s="48"/>
    </row>
    <row r="2621" spans="53:69" x14ac:dyDescent="0.25">
      <c r="BA2621"/>
      <c r="BB2621" s="5"/>
      <c r="BE2621" s="48"/>
      <c r="BI2621" s="48"/>
      <c r="BM2621" s="48"/>
      <c r="BQ2621" s="48"/>
    </row>
    <row r="2622" spans="53:69" x14ac:dyDescent="0.25">
      <c r="BA2622"/>
      <c r="BB2622" s="5"/>
      <c r="BE2622" s="48"/>
      <c r="BI2622" s="48"/>
      <c r="BM2622" s="48"/>
      <c r="BQ2622" s="48"/>
    </row>
    <row r="2623" spans="53:69" x14ac:dyDescent="0.25">
      <c r="BA2623"/>
      <c r="BB2623" s="5"/>
      <c r="BE2623" s="48"/>
      <c r="BI2623" s="48"/>
      <c r="BM2623" s="48"/>
      <c r="BQ2623" s="48"/>
    </row>
    <row r="2624" spans="53:69" x14ac:dyDescent="0.25">
      <c r="BA2624"/>
      <c r="BB2624" s="5"/>
      <c r="BE2624" s="48"/>
      <c r="BI2624" s="48"/>
      <c r="BM2624" s="48"/>
      <c r="BQ2624" s="48"/>
    </row>
    <row r="2625" spans="53:69" x14ac:dyDescent="0.25">
      <c r="BA2625"/>
      <c r="BB2625" s="5"/>
      <c r="BE2625" s="48"/>
      <c r="BI2625" s="48"/>
      <c r="BM2625" s="48"/>
      <c r="BQ2625" s="48"/>
    </row>
    <row r="2626" spans="53:69" x14ac:dyDescent="0.25">
      <c r="BA2626"/>
      <c r="BB2626" s="5"/>
      <c r="BE2626" s="48"/>
      <c r="BI2626" s="48"/>
      <c r="BM2626" s="48"/>
      <c r="BQ2626" s="48"/>
    </row>
    <row r="2627" spans="53:69" x14ac:dyDescent="0.25">
      <c r="BA2627"/>
      <c r="BB2627" s="5"/>
      <c r="BE2627" s="48"/>
      <c r="BI2627" s="48"/>
      <c r="BM2627" s="48"/>
      <c r="BQ2627" s="48"/>
    </row>
    <row r="2628" spans="53:69" x14ac:dyDescent="0.25">
      <c r="BA2628"/>
      <c r="BB2628" s="5"/>
      <c r="BE2628" s="48"/>
      <c r="BI2628" s="48"/>
      <c r="BM2628" s="48"/>
      <c r="BQ2628" s="48"/>
    </row>
    <row r="2629" spans="53:69" x14ac:dyDescent="0.25">
      <c r="BA2629"/>
      <c r="BB2629" s="5"/>
      <c r="BE2629" s="48"/>
      <c r="BI2629" s="48"/>
      <c r="BM2629" s="48"/>
      <c r="BQ2629" s="48"/>
    </row>
    <row r="2630" spans="53:69" x14ac:dyDescent="0.25">
      <c r="BA2630"/>
      <c r="BB2630" s="5"/>
      <c r="BE2630" s="48"/>
      <c r="BI2630" s="48"/>
      <c r="BM2630" s="48"/>
      <c r="BQ2630" s="48"/>
    </row>
    <row r="2631" spans="53:69" x14ac:dyDescent="0.25">
      <c r="BA2631"/>
      <c r="BB2631" s="5"/>
      <c r="BE2631" s="48"/>
      <c r="BI2631" s="48"/>
      <c r="BM2631" s="48"/>
      <c r="BQ2631" s="48"/>
    </row>
    <row r="2632" spans="53:69" x14ac:dyDescent="0.25">
      <c r="BA2632"/>
      <c r="BB2632" s="5"/>
      <c r="BE2632" s="48"/>
      <c r="BI2632" s="48"/>
      <c r="BM2632" s="48"/>
      <c r="BQ2632" s="48"/>
    </row>
    <row r="2633" spans="53:69" x14ac:dyDescent="0.25">
      <c r="BA2633"/>
      <c r="BB2633" s="5"/>
      <c r="BE2633" s="48"/>
      <c r="BI2633" s="48"/>
      <c r="BM2633" s="48"/>
      <c r="BQ2633" s="48"/>
    </row>
    <row r="2634" spans="53:69" x14ac:dyDescent="0.25">
      <c r="BA2634"/>
      <c r="BB2634" s="5"/>
      <c r="BE2634" s="48"/>
      <c r="BI2634" s="48"/>
      <c r="BM2634" s="48"/>
      <c r="BQ2634" s="48"/>
    </row>
    <row r="2635" spans="53:69" x14ac:dyDescent="0.25">
      <c r="BA2635"/>
      <c r="BB2635" s="5"/>
      <c r="BE2635" s="48"/>
      <c r="BI2635" s="48"/>
      <c r="BM2635" s="48"/>
      <c r="BQ2635" s="48"/>
    </row>
    <row r="2636" spans="53:69" x14ac:dyDescent="0.25">
      <c r="BA2636"/>
      <c r="BB2636" s="5"/>
      <c r="BE2636" s="48"/>
      <c r="BI2636" s="48"/>
      <c r="BM2636" s="48"/>
      <c r="BQ2636" s="48"/>
    </row>
    <row r="2637" spans="53:69" x14ac:dyDescent="0.25">
      <c r="BA2637"/>
      <c r="BB2637" s="5"/>
      <c r="BE2637" s="48"/>
      <c r="BI2637" s="48"/>
      <c r="BM2637" s="48"/>
      <c r="BQ2637" s="48"/>
    </row>
    <row r="2638" spans="53:69" x14ac:dyDescent="0.25">
      <c r="BA2638"/>
      <c r="BB2638" s="5"/>
      <c r="BE2638" s="48"/>
      <c r="BI2638" s="48"/>
      <c r="BM2638" s="48"/>
      <c r="BQ2638" s="48"/>
    </row>
    <row r="2639" spans="53:69" x14ac:dyDescent="0.25">
      <c r="BA2639"/>
      <c r="BB2639" s="5"/>
      <c r="BE2639" s="48"/>
      <c r="BI2639" s="48"/>
      <c r="BM2639" s="48"/>
      <c r="BQ2639" s="48"/>
    </row>
    <row r="2640" spans="53:69" x14ac:dyDescent="0.25">
      <c r="BA2640"/>
      <c r="BB2640" s="5"/>
      <c r="BE2640" s="48"/>
      <c r="BI2640" s="48"/>
      <c r="BM2640" s="48"/>
      <c r="BQ2640" s="48"/>
    </row>
    <row r="2641" spans="53:69" x14ac:dyDescent="0.25">
      <c r="BA2641"/>
      <c r="BB2641" s="5"/>
      <c r="BE2641" s="48"/>
      <c r="BI2641" s="48"/>
      <c r="BM2641" s="48"/>
      <c r="BQ2641" s="48"/>
    </row>
    <row r="2642" spans="53:69" x14ac:dyDescent="0.25">
      <c r="BA2642"/>
      <c r="BB2642" s="5"/>
      <c r="BE2642" s="48"/>
      <c r="BI2642" s="48"/>
      <c r="BM2642" s="48"/>
      <c r="BQ2642" s="48"/>
    </row>
    <row r="2643" spans="53:69" x14ac:dyDescent="0.25">
      <c r="BA2643"/>
      <c r="BB2643" s="5"/>
      <c r="BE2643" s="48"/>
      <c r="BI2643" s="48"/>
      <c r="BM2643" s="48"/>
      <c r="BQ2643" s="48"/>
    </row>
    <row r="2644" spans="53:69" x14ac:dyDescent="0.25">
      <c r="BA2644"/>
      <c r="BB2644" s="5"/>
      <c r="BE2644" s="48"/>
      <c r="BI2644" s="48"/>
      <c r="BM2644" s="48"/>
      <c r="BQ2644" s="48"/>
    </row>
    <row r="2645" spans="53:69" x14ac:dyDescent="0.25">
      <c r="BA2645"/>
      <c r="BB2645" s="5"/>
      <c r="BE2645" s="48"/>
      <c r="BI2645" s="48"/>
      <c r="BM2645" s="48"/>
      <c r="BQ2645" s="48"/>
    </row>
    <row r="2646" spans="53:69" x14ac:dyDescent="0.25">
      <c r="BA2646"/>
      <c r="BB2646" s="5"/>
      <c r="BE2646" s="48"/>
      <c r="BI2646" s="48"/>
      <c r="BM2646" s="48"/>
      <c r="BQ2646" s="48"/>
    </row>
    <row r="2647" spans="53:69" x14ac:dyDescent="0.25">
      <c r="BA2647"/>
      <c r="BB2647" s="5"/>
      <c r="BE2647" s="48"/>
      <c r="BI2647" s="48"/>
      <c r="BM2647" s="48"/>
      <c r="BQ2647" s="48"/>
    </row>
    <row r="2648" spans="53:69" x14ac:dyDescent="0.25">
      <c r="BA2648"/>
      <c r="BB2648" s="5"/>
      <c r="BE2648" s="48"/>
      <c r="BI2648" s="48"/>
      <c r="BM2648" s="48"/>
      <c r="BQ2648" s="48"/>
    </row>
    <row r="2649" spans="53:69" x14ac:dyDescent="0.25">
      <c r="BA2649"/>
      <c r="BB2649" s="5"/>
      <c r="BE2649" s="48"/>
      <c r="BI2649" s="48"/>
      <c r="BM2649" s="48"/>
      <c r="BQ2649" s="48"/>
    </row>
    <row r="2650" spans="53:69" x14ac:dyDescent="0.25">
      <c r="BA2650"/>
      <c r="BB2650" s="5"/>
      <c r="BE2650" s="48"/>
      <c r="BI2650" s="48"/>
      <c r="BM2650" s="48"/>
      <c r="BQ2650" s="48"/>
    </row>
    <row r="2651" spans="53:69" x14ac:dyDescent="0.25">
      <c r="BA2651"/>
      <c r="BB2651" s="5"/>
      <c r="BE2651" s="48"/>
      <c r="BI2651" s="48"/>
      <c r="BM2651" s="48"/>
      <c r="BQ2651" s="48"/>
    </row>
    <row r="2652" spans="53:69" x14ac:dyDescent="0.25">
      <c r="BA2652"/>
      <c r="BB2652" s="5"/>
      <c r="BE2652" s="48"/>
      <c r="BI2652" s="48"/>
      <c r="BM2652" s="48"/>
      <c r="BQ2652" s="48"/>
    </row>
    <row r="2653" spans="53:69" x14ac:dyDescent="0.25">
      <c r="BA2653"/>
      <c r="BB2653" s="5"/>
      <c r="BE2653" s="48"/>
      <c r="BI2653" s="48"/>
      <c r="BM2653" s="48"/>
      <c r="BQ2653" s="48"/>
    </row>
    <row r="2654" spans="53:69" x14ac:dyDescent="0.25">
      <c r="BA2654"/>
      <c r="BB2654" s="5"/>
      <c r="BE2654" s="48"/>
      <c r="BI2654" s="48"/>
      <c r="BM2654" s="48"/>
      <c r="BQ2654" s="48"/>
    </row>
    <row r="2655" spans="53:69" x14ac:dyDescent="0.25">
      <c r="BA2655"/>
      <c r="BB2655" s="5"/>
      <c r="BE2655" s="48"/>
      <c r="BI2655" s="48"/>
      <c r="BM2655" s="48"/>
      <c r="BQ2655" s="48"/>
    </row>
    <row r="2656" spans="53:69" x14ac:dyDescent="0.25">
      <c r="BA2656"/>
      <c r="BB2656" s="5"/>
      <c r="BE2656" s="48"/>
      <c r="BI2656" s="48"/>
      <c r="BM2656" s="48"/>
      <c r="BQ2656" s="48"/>
    </row>
    <row r="2657" spans="53:69" x14ac:dyDescent="0.25">
      <c r="BA2657"/>
      <c r="BB2657" s="5"/>
      <c r="BE2657" s="48"/>
      <c r="BI2657" s="48"/>
      <c r="BM2657" s="48"/>
      <c r="BQ2657" s="48"/>
    </row>
    <row r="2658" spans="53:69" x14ac:dyDescent="0.25">
      <c r="BA2658"/>
      <c r="BB2658" s="5"/>
      <c r="BE2658" s="48"/>
      <c r="BI2658" s="48"/>
      <c r="BM2658" s="48"/>
      <c r="BQ2658" s="48"/>
    </row>
    <row r="2659" spans="53:69" x14ac:dyDescent="0.25">
      <c r="BA2659"/>
      <c r="BB2659" s="5"/>
      <c r="BE2659" s="48"/>
      <c r="BI2659" s="48"/>
      <c r="BM2659" s="48"/>
      <c r="BQ2659" s="48"/>
    </row>
    <row r="2660" spans="53:69" x14ac:dyDescent="0.25">
      <c r="BA2660"/>
      <c r="BB2660" s="5"/>
      <c r="BE2660" s="48"/>
      <c r="BI2660" s="48"/>
      <c r="BM2660" s="48"/>
      <c r="BQ2660" s="48"/>
    </row>
    <row r="2661" spans="53:69" x14ac:dyDescent="0.25">
      <c r="BA2661"/>
      <c r="BB2661" s="5"/>
      <c r="BE2661" s="48"/>
      <c r="BI2661" s="48"/>
      <c r="BM2661" s="48"/>
      <c r="BQ2661" s="48"/>
    </row>
    <row r="2662" spans="53:69" x14ac:dyDescent="0.25">
      <c r="BA2662"/>
      <c r="BB2662" s="5"/>
      <c r="BE2662" s="48"/>
      <c r="BI2662" s="48"/>
      <c r="BM2662" s="48"/>
      <c r="BQ2662" s="48"/>
    </row>
    <row r="2663" spans="53:69" x14ac:dyDescent="0.25">
      <c r="BA2663"/>
      <c r="BB2663" s="5"/>
      <c r="BE2663" s="48"/>
      <c r="BI2663" s="48"/>
      <c r="BM2663" s="48"/>
      <c r="BQ2663" s="48"/>
    </row>
    <row r="2664" spans="53:69" x14ac:dyDescent="0.25">
      <c r="BA2664"/>
      <c r="BB2664" s="5"/>
      <c r="BE2664" s="48"/>
      <c r="BI2664" s="48"/>
      <c r="BM2664" s="48"/>
      <c r="BQ2664" s="48"/>
    </row>
    <row r="2665" spans="53:69" x14ac:dyDescent="0.25">
      <c r="BA2665"/>
      <c r="BB2665" s="5"/>
      <c r="BE2665" s="48"/>
      <c r="BI2665" s="48"/>
      <c r="BM2665" s="48"/>
      <c r="BQ2665" s="48"/>
    </row>
    <row r="2666" spans="53:69" x14ac:dyDescent="0.25">
      <c r="BA2666"/>
      <c r="BB2666" s="5"/>
      <c r="BE2666" s="48"/>
      <c r="BI2666" s="48"/>
      <c r="BM2666" s="48"/>
      <c r="BQ2666" s="48"/>
    </row>
    <row r="2667" spans="53:69" x14ac:dyDescent="0.25">
      <c r="BA2667"/>
      <c r="BB2667" s="5"/>
      <c r="BE2667" s="48"/>
      <c r="BI2667" s="48"/>
      <c r="BM2667" s="48"/>
      <c r="BQ2667" s="48"/>
    </row>
    <row r="2668" spans="53:69" x14ac:dyDescent="0.25">
      <c r="BA2668"/>
      <c r="BB2668" s="5"/>
      <c r="BE2668" s="48"/>
      <c r="BI2668" s="48"/>
      <c r="BM2668" s="48"/>
      <c r="BQ2668" s="48"/>
    </row>
    <row r="2669" spans="53:69" x14ac:dyDescent="0.25">
      <c r="BA2669"/>
      <c r="BB2669" s="5"/>
      <c r="BE2669" s="48"/>
      <c r="BI2669" s="48"/>
      <c r="BM2669" s="48"/>
      <c r="BQ2669" s="48"/>
    </row>
    <row r="2670" spans="53:69" x14ac:dyDescent="0.25">
      <c r="BA2670"/>
      <c r="BB2670" s="5"/>
      <c r="BE2670" s="48"/>
      <c r="BI2670" s="48"/>
      <c r="BM2670" s="48"/>
      <c r="BQ2670" s="48"/>
    </row>
    <row r="2671" spans="53:69" x14ac:dyDescent="0.25">
      <c r="BA2671"/>
      <c r="BB2671" s="5"/>
      <c r="BE2671" s="48"/>
      <c r="BI2671" s="48"/>
      <c r="BM2671" s="48"/>
      <c r="BQ2671" s="48"/>
    </row>
    <row r="2672" spans="53:69" x14ac:dyDescent="0.25">
      <c r="BA2672"/>
      <c r="BB2672" s="5"/>
      <c r="BE2672" s="48"/>
      <c r="BI2672" s="48"/>
      <c r="BM2672" s="48"/>
      <c r="BQ2672" s="48"/>
    </row>
    <row r="2673" spans="53:69" x14ac:dyDescent="0.25">
      <c r="BA2673"/>
      <c r="BB2673" s="5"/>
      <c r="BE2673" s="48"/>
      <c r="BI2673" s="48"/>
      <c r="BM2673" s="48"/>
      <c r="BQ2673" s="48"/>
    </row>
    <row r="2674" spans="53:69" x14ac:dyDescent="0.25">
      <c r="BA2674"/>
      <c r="BB2674" s="5"/>
      <c r="BE2674" s="48"/>
      <c r="BI2674" s="48"/>
      <c r="BM2674" s="48"/>
      <c r="BQ2674" s="48"/>
    </row>
    <row r="2675" spans="53:69" x14ac:dyDescent="0.25">
      <c r="BA2675"/>
      <c r="BB2675" s="5"/>
      <c r="BE2675" s="48"/>
      <c r="BI2675" s="48"/>
      <c r="BM2675" s="48"/>
      <c r="BQ2675" s="48"/>
    </row>
    <row r="2676" spans="53:69" x14ac:dyDescent="0.25">
      <c r="BA2676"/>
      <c r="BB2676" s="5"/>
      <c r="BE2676" s="48"/>
      <c r="BI2676" s="48"/>
      <c r="BM2676" s="48"/>
      <c r="BQ2676" s="48"/>
    </row>
    <row r="2677" spans="53:69" x14ac:dyDescent="0.25">
      <c r="BA2677"/>
      <c r="BB2677" s="5"/>
      <c r="BE2677" s="48"/>
      <c r="BI2677" s="48"/>
      <c r="BM2677" s="48"/>
      <c r="BQ2677" s="48"/>
    </row>
    <row r="2678" spans="53:69" x14ac:dyDescent="0.25">
      <c r="BA2678"/>
      <c r="BB2678" s="5"/>
      <c r="BE2678" s="48"/>
      <c r="BI2678" s="48"/>
      <c r="BM2678" s="48"/>
      <c r="BQ2678" s="48"/>
    </row>
    <row r="2679" spans="53:69" x14ac:dyDescent="0.25">
      <c r="BA2679"/>
      <c r="BB2679" s="5"/>
      <c r="BE2679" s="48"/>
      <c r="BI2679" s="48"/>
      <c r="BM2679" s="48"/>
      <c r="BQ2679" s="48"/>
    </row>
    <row r="2680" spans="53:69" x14ac:dyDescent="0.25">
      <c r="BA2680"/>
      <c r="BB2680" s="5"/>
      <c r="BE2680" s="48"/>
      <c r="BI2680" s="48"/>
      <c r="BM2680" s="48"/>
      <c r="BQ2680" s="48"/>
    </row>
    <row r="2681" spans="53:69" x14ac:dyDescent="0.25">
      <c r="BA2681"/>
      <c r="BB2681" s="5"/>
      <c r="BE2681" s="48"/>
      <c r="BI2681" s="48"/>
      <c r="BM2681" s="48"/>
      <c r="BQ2681" s="48"/>
    </row>
    <row r="2682" spans="53:69" x14ac:dyDescent="0.25">
      <c r="BA2682"/>
      <c r="BB2682" s="5"/>
      <c r="BE2682" s="48"/>
      <c r="BI2682" s="48"/>
      <c r="BM2682" s="48"/>
      <c r="BQ2682" s="48"/>
    </row>
    <row r="2683" spans="53:69" x14ac:dyDescent="0.25">
      <c r="BA2683"/>
      <c r="BB2683" s="5"/>
      <c r="BE2683" s="48"/>
      <c r="BI2683" s="48"/>
      <c r="BM2683" s="48"/>
      <c r="BQ2683" s="48"/>
    </row>
    <row r="2684" spans="53:69" x14ac:dyDescent="0.25">
      <c r="BA2684"/>
      <c r="BB2684" s="5"/>
      <c r="BE2684" s="48"/>
      <c r="BI2684" s="48"/>
      <c r="BM2684" s="48"/>
      <c r="BQ2684" s="48"/>
    </row>
    <row r="2685" spans="53:69" x14ac:dyDescent="0.25">
      <c r="BA2685"/>
      <c r="BB2685" s="5"/>
      <c r="BE2685" s="48"/>
      <c r="BI2685" s="48"/>
      <c r="BM2685" s="48"/>
      <c r="BQ2685" s="48"/>
    </row>
    <row r="2686" spans="53:69" x14ac:dyDescent="0.25">
      <c r="BA2686"/>
      <c r="BB2686" s="5"/>
      <c r="BE2686" s="48"/>
      <c r="BI2686" s="48"/>
      <c r="BM2686" s="48"/>
      <c r="BQ2686" s="48"/>
    </row>
    <row r="2687" spans="53:69" x14ac:dyDescent="0.25">
      <c r="BA2687"/>
      <c r="BB2687" s="5"/>
      <c r="BE2687" s="48"/>
      <c r="BI2687" s="48"/>
      <c r="BM2687" s="48"/>
      <c r="BQ2687" s="48"/>
    </row>
    <row r="2688" spans="53:69" x14ac:dyDescent="0.25">
      <c r="BA2688"/>
      <c r="BB2688" s="5"/>
      <c r="BE2688" s="48"/>
      <c r="BI2688" s="48"/>
      <c r="BM2688" s="48"/>
      <c r="BQ2688" s="48"/>
    </row>
    <row r="2689" spans="53:69" x14ac:dyDescent="0.25">
      <c r="BA2689"/>
      <c r="BB2689" s="5"/>
      <c r="BE2689" s="48"/>
      <c r="BI2689" s="48"/>
      <c r="BM2689" s="48"/>
      <c r="BQ2689" s="48"/>
    </row>
    <row r="2690" spans="53:69" x14ac:dyDescent="0.25">
      <c r="BA2690"/>
      <c r="BB2690" s="5"/>
      <c r="BE2690" s="48"/>
      <c r="BI2690" s="48"/>
      <c r="BM2690" s="48"/>
      <c r="BQ2690" s="48"/>
    </row>
    <row r="2691" spans="53:69" x14ac:dyDescent="0.25">
      <c r="BA2691"/>
      <c r="BB2691" s="5"/>
      <c r="BE2691" s="48"/>
      <c r="BI2691" s="48"/>
      <c r="BM2691" s="48"/>
      <c r="BQ2691" s="48"/>
    </row>
    <row r="2692" spans="53:69" x14ac:dyDescent="0.25">
      <c r="BA2692"/>
      <c r="BB2692" s="5"/>
      <c r="BE2692" s="48"/>
      <c r="BI2692" s="48"/>
      <c r="BM2692" s="48"/>
      <c r="BQ2692" s="48"/>
    </row>
    <row r="2693" spans="53:69" x14ac:dyDescent="0.25">
      <c r="BA2693"/>
      <c r="BB2693" s="5"/>
      <c r="BE2693" s="48"/>
      <c r="BI2693" s="48"/>
      <c r="BM2693" s="48"/>
      <c r="BQ2693" s="48"/>
    </row>
    <row r="2694" spans="53:69" x14ac:dyDescent="0.25">
      <c r="BA2694"/>
      <c r="BB2694" s="5"/>
      <c r="BE2694" s="48"/>
      <c r="BI2694" s="48"/>
      <c r="BM2694" s="48"/>
      <c r="BQ2694" s="48"/>
    </row>
    <row r="2695" spans="53:69" x14ac:dyDescent="0.25">
      <c r="BA2695"/>
      <c r="BB2695" s="5"/>
      <c r="BE2695" s="48"/>
      <c r="BI2695" s="48"/>
      <c r="BM2695" s="48"/>
      <c r="BQ2695" s="48"/>
    </row>
    <row r="2696" spans="53:69" x14ac:dyDescent="0.25">
      <c r="BA2696"/>
      <c r="BB2696" s="5"/>
      <c r="BE2696" s="48"/>
      <c r="BI2696" s="48"/>
      <c r="BM2696" s="48"/>
      <c r="BQ2696" s="48"/>
    </row>
    <row r="2697" spans="53:69" x14ac:dyDescent="0.25">
      <c r="BA2697"/>
      <c r="BB2697" s="5"/>
      <c r="BE2697" s="48"/>
      <c r="BI2697" s="48"/>
      <c r="BM2697" s="48"/>
      <c r="BQ2697" s="48"/>
    </row>
    <row r="2698" spans="53:69" x14ac:dyDescent="0.25">
      <c r="BA2698"/>
      <c r="BB2698" s="5"/>
      <c r="BE2698" s="48"/>
      <c r="BI2698" s="48"/>
      <c r="BM2698" s="48"/>
      <c r="BQ2698" s="48"/>
    </row>
    <row r="2699" spans="53:69" x14ac:dyDescent="0.25">
      <c r="BA2699"/>
      <c r="BB2699" s="5"/>
      <c r="BE2699" s="48"/>
      <c r="BI2699" s="48"/>
      <c r="BM2699" s="48"/>
      <c r="BQ2699" s="48"/>
    </row>
    <row r="2700" spans="53:69" x14ac:dyDescent="0.25">
      <c r="BA2700"/>
      <c r="BB2700" s="5"/>
      <c r="BE2700" s="48"/>
      <c r="BI2700" s="48"/>
      <c r="BM2700" s="48"/>
      <c r="BQ2700" s="48"/>
    </row>
    <row r="2701" spans="53:69" x14ac:dyDescent="0.25">
      <c r="BA2701"/>
      <c r="BB2701" s="5"/>
      <c r="BE2701" s="48"/>
      <c r="BI2701" s="48"/>
      <c r="BM2701" s="48"/>
      <c r="BQ2701" s="48"/>
    </row>
    <row r="2702" spans="53:69" x14ac:dyDescent="0.25">
      <c r="BA2702"/>
      <c r="BB2702" s="5"/>
      <c r="BE2702" s="48"/>
      <c r="BI2702" s="48"/>
      <c r="BM2702" s="48"/>
      <c r="BQ2702" s="48"/>
    </row>
    <row r="2703" spans="53:69" x14ac:dyDescent="0.25">
      <c r="BA2703"/>
      <c r="BB2703" s="5"/>
      <c r="BE2703" s="48"/>
      <c r="BI2703" s="48"/>
      <c r="BM2703" s="48"/>
      <c r="BQ2703" s="48"/>
    </row>
    <row r="2704" spans="53:69" x14ac:dyDescent="0.25">
      <c r="BA2704"/>
      <c r="BB2704" s="5"/>
      <c r="BE2704" s="48"/>
      <c r="BI2704" s="48"/>
      <c r="BM2704" s="48"/>
      <c r="BQ2704" s="48"/>
    </row>
    <row r="2705" spans="53:69" x14ac:dyDescent="0.25">
      <c r="BA2705"/>
      <c r="BB2705" s="5"/>
      <c r="BE2705" s="48"/>
      <c r="BI2705" s="48"/>
      <c r="BM2705" s="48"/>
      <c r="BQ2705" s="48"/>
    </row>
    <row r="2706" spans="53:69" x14ac:dyDescent="0.25">
      <c r="BA2706"/>
      <c r="BB2706" s="5"/>
      <c r="BE2706" s="48"/>
      <c r="BI2706" s="48"/>
      <c r="BM2706" s="48"/>
      <c r="BQ2706" s="48"/>
    </row>
    <row r="2707" spans="53:69" x14ac:dyDescent="0.25">
      <c r="BA2707"/>
      <c r="BB2707" s="5"/>
      <c r="BE2707" s="48"/>
      <c r="BI2707" s="48"/>
      <c r="BM2707" s="48"/>
      <c r="BQ2707" s="48"/>
    </row>
    <row r="2708" spans="53:69" x14ac:dyDescent="0.25">
      <c r="BA2708"/>
      <c r="BB2708" s="5"/>
      <c r="BE2708" s="48"/>
      <c r="BI2708" s="48"/>
      <c r="BM2708" s="48"/>
      <c r="BQ2708" s="48"/>
    </row>
    <row r="2709" spans="53:69" x14ac:dyDescent="0.25">
      <c r="BA2709"/>
      <c r="BB2709" s="5"/>
      <c r="BE2709" s="48"/>
      <c r="BI2709" s="48"/>
      <c r="BM2709" s="48"/>
      <c r="BQ2709" s="48"/>
    </row>
    <row r="2710" spans="53:69" x14ac:dyDescent="0.25">
      <c r="BA2710"/>
      <c r="BB2710" s="5"/>
      <c r="BE2710" s="48"/>
      <c r="BI2710" s="48"/>
      <c r="BM2710" s="48"/>
      <c r="BQ2710" s="48"/>
    </row>
    <row r="2711" spans="53:69" x14ac:dyDescent="0.25">
      <c r="BA2711"/>
      <c r="BB2711" s="5"/>
      <c r="BE2711" s="48"/>
      <c r="BI2711" s="48"/>
      <c r="BM2711" s="48"/>
      <c r="BQ2711" s="48"/>
    </row>
    <row r="2712" spans="53:69" x14ac:dyDescent="0.25">
      <c r="BA2712"/>
      <c r="BB2712" s="5"/>
      <c r="BE2712" s="48"/>
      <c r="BI2712" s="48"/>
      <c r="BM2712" s="48"/>
      <c r="BQ2712" s="48"/>
    </row>
    <row r="2713" spans="53:69" x14ac:dyDescent="0.25">
      <c r="BA2713"/>
      <c r="BB2713" s="5"/>
      <c r="BE2713" s="48"/>
      <c r="BI2713" s="48"/>
      <c r="BM2713" s="48"/>
      <c r="BQ2713" s="48"/>
    </row>
    <row r="2714" spans="53:69" x14ac:dyDescent="0.25">
      <c r="BA2714"/>
      <c r="BB2714" s="5"/>
      <c r="BE2714" s="48"/>
      <c r="BI2714" s="48"/>
      <c r="BM2714" s="48"/>
      <c r="BQ2714" s="48"/>
    </row>
    <row r="2715" spans="53:69" x14ac:dyDescent="0.25">
      <c r="BA2715"/>
      <c r="BB2715" s="5"/>
      <c r="BE2715" s="48"/>
      <c r="BI2715" s="48"/>
      <c r="BM2715" s="48"/>
      <c r="BQ2715" s="48"/>
    </row>
    <row r="2716" spans="53:69" x14ac:dyDescent="0.25">
      <c r="BA2716"/>
      <c r="BB2716" s="5"/>
      <c r="BE2716" s="48"/>
      <c r="BI2716" s="48"/>
      <c r="BM2716" s="48"/>
      <c r="BQ2716" s="48"/>
    </row>
    <row r="2717" spans="53:69" x14ac:dyDescent="0.25">
      <c r="BA2717"/>
      <c r="BB2717" s="5"/>
      <c r="BE2717" s="48"/>
      <c r="BI2717" s="48"/>
      <c r="BM2717" s="48"/>
      <c r="BQ2717" s="48"/>
    </row>
    <row r="2718" spans="53:69" x14ac:dyDescent="0.25">
      <c r="BA2718"/>
      <c r="BB2718" s="5"/>
      <c r="BE2718" s="48"/>
      <c r="BI2718" s="48"/>
      <c r="BM2718" s="48"/>
      <c r="BQ2718" s="48"/>
    </row>
    <row r="2719" spans="53:69" x14ac:dyDescent="0.25">
      <c r="BA2719"/>
      <c r="BB2719" s="5"/>
      <c r="BE2719" s="48"/>
      <c r="BI2719" s="48"/>
      <c r="BM2719" s="48"/>
      <c r="BQ2719" s="48"/>
    </row>
    <row r="2720" spans="53:69" x14ac:dyDescent="0.25">
      <c r="BA2720"/>
      <c r="BB2720" s="5"/>
      <c r="BE2720" s="48"/>
      <c r="BI2720" s="48"/>
      <c r="BM2720" s="48"/>
      <c r="BQ2720" s="48"/>
    </row>
    <row r="2721" spans="53:69" x14ac:dyDescent="0.25">
      <c r="BA2721"/>
      <c r="BB2721" s="5"/>
      <c r="BE2721" s="48"/>
      <c r="BI2721" s="48"/>
      <c r="BM2721" s="48"/>
      <c r="BQ2721" s="48"/>
    </row>
    <row r="2722" spans="53:69" x14ac:dyDescent="0.25">
      <c r="BE2722" s="48"/>
      <c r="BI2722" s="48"/>
      <c r="BM2722" s="48"/>
      <c r="BQ2722" s="48"/>
    </row>
    <row r="2723" spans="53:69" x14ac:dyDescent="0.25">
      <c r="BE2723" s="48"/>
      <c r="BI2723" s="48"/>
      <c r="BM2723" s="48"/>
      <c r="BQ2723" s="48"/>
    </row>
    <row r="2724" spans="53:69" x14ac:dyDescent="0.25">
      <c r="BE2724" s="48"/>
      <c r="BI2724" s="48"/>
      <c r="BM2724" s="48"/>
      <c r="BQ2724" s="48"/>
    </row>
    <row r="2725" spans="53:69" x14ac:dyDescent="0.25">
      <c r="BE2725" s="48"/>
      <c r="BI2725" s="48"/>
      <c r="BM2725" s="48"/>
      <c r="BQ2725" s="48"/>
    </row>
    <row r="2726" spans="53:69" x14ac:dyDescent="0.25">
      <c r="BE2726" s="48"/>
      <c r="BI2726" s="48"/>
      <c r="BM2726" s="48"/>
      <c r="BQ2726" s="48"/>
    </row>
    <row r="2727" spans="53:69" x14ac:dyDescent="0.25">
      <c r="BE2727" s="48"/>
      <c r="BI2727" s="48"/>
      <c r="BM2727" s="48"/>
      <c r="BQ2727" s="48"/>
    </row>
    <row r="2728" spans="53:69" x14ac:dyDescent="0.25">
      <c r="BE2728" s="48"/>
      <c r="BI2728" s="48"/>
      <c r="BM2728" s="48"/>
      <c r="BQ2728" s="48"/>
    </row>
    <row r="2729" spans="53:69" x14ac:dyDescent="0.25">
      <c r="BE2729" s="48"/>
      <c r="BI2729" s="48"/>
      <c r="BM2729" s="48"/>
      <c r="BQ2729" s="48"/>
    </row>
    <row r="2730" spans="53:69" x14ac:dyDescent="0.25">
      <c r="BE2730" s="48"/>
      <c r="BI2730" s="48"/>
      <c r="BM2730" s="48"/>
      <c r="BQ2730" s="48"/>
    </row>
    <row r="2731" spans="53:69" x14ac:dyDescent="0.25">
      <c r="BE2731" s="48"/>
      <c r="BI2731" s="48"/>
      <c r="BM2731" s="48"/>
      <c r="BQ2731" s="48"/>
    </row>
    <row r="2732" spans="53:69" x14ac:dyDescent="0.25">
      <c r="BE2732" s="48"/>
      <c r="BI2732" s="48"/>
      <c r="BM2732" s="48"/>
      <c r="BQ2732" s="48"/>
    </row>
    <row r="2733" spans="53:69" x14ac:dyDescent="0.25">
      <c r="BE2733" s="48"/>
      <c r="BI2733" s="48"/>
      <c r="BM2733" s="48"/>
      <c r="BQ2733" s="48"/>
    </row>
    <row r="2734" spans="53:69" x14ac:dyDescent="0.25">
      <c r="BE2734" s="48"/>
      <c r="BI2734" s="48"/>
      <c r="BM2734" s="48"/>
      <c r="BQ2734" s="48"/>
    </row>
    <row r="2735" spans="53:69" x14ac:dyDescent="0.25">
      <c r="BE2735" s="48"/>
      <c r="BI2735" s="48"/>
      <c r="BM2735" s="48"/>
      <c r="BQ2735" s="48"/>
    </row>
    <row r="2736" spans="53:69" x14ac:dyDescent="0.25">
      <c r="BE2736" s="48"/>
      <c r="BI2736" s="48"/>
      <c r="BM2736" s="48"/>
      <c r="BQ2736" s="48"/>
    </row>
    <row r="2737" spans="57:69" x14ac:dyDescent="0.25">
      <c r="BE2737" s="48"/>
      <c r="BI2737" s="48"/>
      <c r="BM2737" s="48"/>
      <c r="BQ2737" s="48"/>
    </row>
    <row r="2738" spans="57:69" x14ac:dyDescent="0.25">
      <c r="BE2738" s="48"/>
      <c r="BI2738" s="48"/>
      <c r="BM2738" s="48"/>
      <c r="BQ2738" s="48"/>
    </row>
    <row r="2739" spans="57:69" x14ac:dyDescent="0.25">
      <c r="BE2739" s="48"/>
      <c r="BI2739" s="48"/>
      <c r="BM2739" s="48"/>
      <c r="BQ2739" s="48"/>
    </row>
    <row r="2740" spans="57:69" x14ac:dyDescent="0.25">
      <c r="BE2740" s="48"/>
      <c r="BI2740" s="48"/>
      <c r="BM2740" s="48"/>
      <c r="BQ2740" s="48"/>
    </row>
    <row r="2741" spans="57:69" x14ac:dyDescent="0.25">
      <c r="BE2741" s="48"/>
      <c r="BI2741" s="48"/>
      <c r="BM2741" s="48"/>
      <c r="BQ2741" s="48"/>
    </row>
    <row r="2742" spans="57:69" x14ac:dyDescent="0.25">
      <c r="BE2742" s="48"/>
      <c r="BI2742" s="48"/>
      <c r="BM2742" s="48"/>
      <c r="BQ2742" s="48"/>
    </row>
    <row r="2743" spans="57:69" x14ac:dyDescent="0.25">
      <c r="BE2743" s="48"/>
      <c r="BI2743" s="48"/>
      <c r="BM2743" s="48"/>
      <c r="BQ2743" s="48"/>
    </row>
    <row r="2744" spans="57:69" x14ac:dyDescent="0.25">
      <c r="BE2744" s="48"/>
      <c r="BI2744" s="48"/>
      <c r="BM2744" s="48"/>
      <c r="BQ2744" s="48"/>
    </row>
    <row r="2745" spans="57:69" x14ac:dyDescent="0.25">
      <c r="BE2745" s="48"/>
      <c r="BI2745" s="48"/>
      <c r="BM2745" s="48"/>
      <c r="BQ2745" s="48"/>
    </row>
    <row r="2746" spans="57:69" x14ac:dyDescent="0.25">
      <c r="BE2746" s="48"/>
      <c r="BI2746" s="48"/>
      <c r="BM2746" s="48"/>
      <c r="BQ2746" s="48"/>
    </row>
    <row r="2747" spans="57:69" x14ac:dyDescent="0.25">
      <c r="BE2747" s="48"/>
      <c r="BI2747" s="48"/>
      <c r="BM2747" s="48"/>
      <c r="BQ2747" s="48"/>
    </row>
    <row r="2748" spans="57:69" x14ac:dyDescent="0.25">
      <c r="BE2748" s="48"/>
      <c r="BI2748" s="48"/>
      <c r="BM2748" s="48"/>
      <c r="BQ2748" s="48"/>
    </row>
    <row r="2749" spans="57:69" x14ac:dyDescent="0.25">
      <c r="BE2749" s="48"/>
      <c r="BI2749" s="48"/>
      <c r="BM2749" s="48"/>
      <c r="BQ2749" s="48"/>
    </row>
    <row r="2750" spans="57:69" x14ac:dyDescent="0.25">
      <c r="BE2750" s="48"/>
      <c r="BI2750" s="48"/>
      <c r="BM2750" s="48"/>
      <c r="BQ2750" s="48"/>
    </row>
    <row r="2751" spans="57:69" x14ac:dyDescent="0.25">
      <c r="BE2751" s="48"/>
      <c r="BI2751" s="48"/>
      <c r="BM2751" s="48"/>
      <c r="BQ2751" s="48"/>
    </row>
    <row r="2752" spans="57:69" x14ac:dyDescent="0.25">
      <c r="BE2752" s="48"/>
      <c r="BI2752" s="48"/>
      <c r="BM2752" s="48"/>
      <c r="BQ2752" s="48"/>
    </row>
    <row r="2753" spans="57:69" x14ac:dyDescent="0.25">
      <c r="BE2753" s="48"/>
      <c r="BI2753" s="48"/>
      <c r="BM2753" s="48"/>
      <c r="BQ2753" s="48"/>
    </row>
    <row r="2754" spans="57:69" x14ac:dyDescent="0.25">
      <c r="BE2754" s="48"/>
      <c r="BI2754" s="48"/>
      <c r="BM2754" s="48"/>
      <c r="BQ2754" s="48"/>
    </row>
    <row r="2755" spans="57:69" x14ac:dyDescent="0.25">
      <c r="BE2755" s="48"/>
      <c r="BI2755" s="48"/>
      <c r="BM2755" s="48"/>
      <c r="BQ2755" s="48"/>
    </row>
    <row r="2756" spans="57:69" x14ac:dyDescent="0.25">
      <c r="BE2756" s="48"/>
      <c r="BI2756" s="48"/>
      <c r="BM2756" s="48"/>
      <c r="BQ2756" s="48"/>
    </row>
    <row r="2757" spans="57:69" x14ac:dyDescent="0.25">
      <c r="BE2757" s="48"/>
      <c r="BI2757" s="48"/>
      <c r="BM2757" s="48"/>
      <c r="BQ2757" s="48"/>
    </row>
    <row r="2758" spans="57:69" x14ac:dyDescent="0.25">
      <c r="BE2758" s="48"/>
      <c r="BI2758" s="48"/>
      <c r="BM2758" s="48"/>
      <c r="BQ2758" s="48"/>
    </row>
    <row r="2759" spans="57:69" x14ac:dyDescent="0.25">
      <c r="BE2759" s="48"/>
      <c r="BI2759" s="48"/>
      <c r="BM2759" s="48"/>
      <c r="BQ2759" s="48"/>
    </row>
    <row r="2760" spans="57:69" x14ac:dyDescent="0.25">
      <c r="BE2760" s="48"/>
      <c r="BI2760" s="48"/>
      <c r="BM2760" s="48"/>
      <c r="BQ2760" s="48"/>
    </row>
    <row r="2761" spans="57:69" x14ac:dyDescent="0.25">
      <c r="BE2761" s="48"/>
      <c r="BI2761" s="48"/>
      <c r="BM2761" s="48"/>
      <c r="BQ2761" s="48"/>
    </row>
    <row r="2762" spans="57:69" x14ac:dyDescent="0.25">
      <c r="BE2762" s="48"/>
      <c r="BI2762" s="48"/>
      <c r="BM2762" s="48"/>
      <c r="BQ2762" s="48"/>
    </row>
    <row r="2763" spans="57:69" x14ac:dyDescent="0.25">
      <c r="BE2763" s="48"/>
      <c r="BI2763" s="48"/>
      <c r="BM2763" s="48"/>
      <c r="BQ2763" s="48"/>
    </row>
    <row r="2764" spans="57:69" x14ac:dyDescent="0.25">
      <c r="BE2764" s="48"/>
      <c r="BI2764" s="48"/>
      <c r="BM2764" s="48"/>
      <c r="BQ2764" s="48"/>
    </row>
    <row r="2765" spans="57:69" x14ac:dyDescent="0.25">
      <c r="BE2765" s="48"/>
      <c r="BI2765" s="48"/>
      <c r="BM2765" s="48"/>
      <c r="BQ2765" s="48"/>
    </row>
    <row r="2766" spans="57:69" x14ac:dyDescent="0.25">
      <c r="BE2766" s="48"/>
      <c r="BI2766" s="48"/>
      <c r="BM2766" s="48"/>
      <c r="BQ2766" s="48"/>
    </row>
    <row r="2767" spans="57:69" x14ac:dyDescent="0.25">
      <c r="BE2767" s="48"/>
      <c r="BI2767" s="48"/>
      <c r="BM2767" s="48"/>
      <c r="BQ2767" s="48"/>
    </row>
    <row r="2768" spans="57:69" x14ac:dyDescent="0.25">
      <c r="BE2768" s="48"/>
      <c r="BI2768" s="48"/>
      <c r="BM2768" s="48"/>
      <c r="BQ2768" s="48"/>
    </row>
    <row r="2769" spans="57:69" x14ac:dyDescent="0.25">
      <c r="BE2769" s="48"/>
      <c r="BI2769" s="48"/>
      <c r="BM2769" s="48"/>
      <c r="BQ2769" s="48"/>
    </row>
    <row r="2770" spans="57:69" x14ac:dyDescent="0.25">
      <c r="BE2770" s="48"/>
      <c r="BI2770" s="48"/>
      <c r="BM2770" s="48"/>
      <c r="BQ2770" s="48"/>
    </row>
    <row r="2771" spans="57:69" x14ac:dyDescent="0.25">
      <c r="BE2771" s="48"/>
      <c r="BI2771" s="48"/>
      <c r="BM2771" s="48"/>
      <c r="BQ2771" s="48"/>
    </row>
    <row r="2772" spans="57:69" x14ac:dyDescent="0.25">
      <c r="BE2772" s="48"/>
      <c r="BI2772" s="48"/>
      <c r="BM2772" s="48"/>
      <c r="BQ2772" s="48"/>
    </row>
    <row r="2773" spans="57:69" x14ac:dyDescent="0.25">
      <c r="BE2773" s="48"/>
      <c r="BI2773" s="48"/>
      <c r="BM2773" s="48"/>
      <c r="BQ2773" s="48"/>
    </row>
    <row r="2774" spans="57:69" x14ac:dyDescent="0.25">
      <c r="BE2774" s="48"/>
      <c r="BI2774" s="48"/>
      <c r="BM2774" s="48"/>
      <c r="BQ2774" s="48"/>
    </row>
    <row r="2775" spans="57:69" x14ac:dyDescent="0.25">
      <c r="BE2775" s="48"/>
      <c r="BI2775" s="48"/>
      <c r="BM2775" s="48"/>
      <c r="BQ2775" s="48"/>
    </row>
    <row r="2776" spans="57:69" x14ac:dyDescent="0.25">
      <c r="BE2776" s="48"/>
      <c r="BI2776" s="48"/>
      <c r="BM2776" s="48"/>
      <c r="BQ2776" s="48"/>
    </row>
    <row r="2777" spans="57:69" x14ac:dyDescent="0.25">
      <c r="BE2777" s="48"/>
      <c r="BI2777" s="48"/>
      <c r="BM2777" s="48"/>
      <c r="BQ2777" s="48"/>
    </row>
    <row r="2778" spans="57:69" x14ac:dyDescent="0.25">
      <c r="BE2778" s="48"/>
      <c r="BI2778" s="48"/>
      <c r="BM2778" s="48"/>
      <c r="BQ2778" s="48"/>
    </row>
    <row r="2779" spans="57:69" x14ac:dyDescent="0.25">
      <c r="BE2779" s="48"/>
      <c r="BI2779" s="48"/>
      <c r="BM2779" s="48"/>
      <c r="BQ2779" s="48"/>
    </row>
    <row r="2780" spans="57:69" x14ac:dyDescent="0.25">
      <c r="BE2780" s="48"/>
      <c r="BI2780" s="48"/>
      <c r="BM2780" s="48"/>
      <c r="BQ2780" s="48"/>
    </row>
    <row r="2781" spans="57:69" x14ac:dyDescent="0.25">
      <c r="BE2781" s="48"/>
      <c r="BI2781" s="48"/>
      <c r="BM2781" s="48"/>
      <c r="BQ2781" s="48"/>
    </row>
    <row r="2782" spans="57:69" x14ac:dyDescent="0.25">
      <c r="BE2782" s="48"/>
      <c r="BI2782" s="48"/>
      <c r="BM2782" s="48"/>
      <c r="BQ2782" s="48"/>
    </row>
    <row r="2783" spans="57:69" x14ac:dyDescent="0.25">
      <c r="BE2783" s="48"/>
      <c r="BI2783" s="48"/>
      <c r="BM2783" s="48"/>
      <c r="BQ2783" s="48"/>
    </row>
    <row r="2784" spans="57:69" x14ac:dyDescent="0.25">
      <c r="BE2784" s="48"/>
      <c r="BI2784" s="48"/>
      <c r="BM2784" s="48"/>
      <c r="BQ2784" s="48"/>
    </row>
    <row r="2785" spans="57:69" x14ac:dyDescent="0.25">
      <c r="BE2785" s="48"/>
      <c r="BI2785" s="48"/>
      <c r="BM2785" s="48"/>
      <c r="BQ2785" s="48"/>
    </row>
    <row r="2786" spans="57:69" x14ac:dyDescent="0.25">
      <c r="BE2786" s="48"/>
      <c r="BI2786" s="48"/>
      <c r="BM2786" s="48"/>
      <c r="BQ2786" s="48"/>
    </row>
    <row r="2787" spans="57:69" x14ac:dyDescent="0.25">
      <c r="BE2787" s="48"/>
      <c r="BI2787" s="48"/>
      <c r="BM2787" s="48"/>
      <c r="BQ2787" s="48"/>
    </row>
    <row r="2788" spans="57:69" x14ac:dyDescent="0.25">
      <c r="BE2788" s="48"/>
      <c r="BI2788" s="48"/>
      <c r="BM2788" s="48"/>
      <c r="BQ2788" s="48"/>
    </row>
    <row r="2789" spans="57:69" x14ac:dyDescent="0.25">
      <c r="BE2789" s="48"/>
      <c r="BI2789" s="48"/>
      <c r="BM2789" s="48"/>
      <c r="BQ2789" s="48"/>
    </row>
    <row r="2790" spans="57:69" x14ac:dyDescent="0.25">
      <c r="BE2790" s="48"/>
      <c r="BI2790" s="48"/>
      <c r="BM2790" s="48"/>
      <c r="BQ2790" s="48"/>
    </row>
    <row r="2791" spans="57:69" x14ac:dyDescent="0.25">
      <c r="BE2791" s="48"/>
      <c r="BI2791" s="48"/>
      <c r="BM2791" s="48"/>
      <c r="BQ2791" s="48"/>
    </row>
    <row r="2792" spans="57:69" x14ac:dyDescent="0.25">
      <c r="BE2792" s="48"/>
      <c r="BI2792" s="48"/>
      <c r="BM2792" s="48"/>
      <c r="BQ2792" s="48"/>
    </row>
    <row r="2793" spans="57:69" x14ac:dyDescent="0.25">
      <c r="BE2793" s="48"/>
      <c r="BI2793" s="48"/>
      <c r="BM2793" s="48"/>
      <c r="BQ2793" s="48"/>
    </row>
    <row r="2794" spans="57:69" x14ac:dyDescent="0.25">
      <c r="BE2794" s="48"/>
      <c r="BI2794" s="48"/>
      <c r="BM2794" s="48"/>
      <c r="BQ2794" s="48"/>
    </row>
    <row r="2795" spans="57:69" x14ac:dyDescent="0.25">
      <c r="BE2795" s="48"/>
      <c r="BI2795" s="48"/>
      <c r="BM2795" s="48"/>
      <c r="BQ2795" s="48"/>
    </row>
    <row r="2796" spans="57:69" x14ac:dyDescent="0.25">
      <c r="BE2796" s="48"/>
      <c r="BI2796" s="48"/>
      <c r="BM2796" s="48"/>
      <c r="BQ2796" s="48"/>
    </row>
    <row r="2797" spans="57:69" x14ac:dyDescent="0.25">
      <c r="BE2797" s="48"/>
      <c r="BI2797" s="48"/>
      <c r="BM2797" s="48"/>
      <c r="BQ2797" s="48"/>
    </row>
    <row r="2798" spans="57:69" x14ac:dyDescent="0.25">
      <c r="BE2798" s="48"/>
      <c r="BI2798" s="48"/>
      <c r="BM2798" s="48"/>
      <c r="BQ2798" s="48"/>
    </row>
    <row r="2799" spans="57:69" x14ac:dyDescent="0.25">
      <c r="BE2799" s="48"/>
      <c r="BI2799" s="48"/>
      <c r="BM2799" s="48"/>
      <c r="BQ2799" s="48"/>
    </row>
    <row r="2800" spans="57:69" x14ac:dyDescent="0.25">
      <c r="BE2800" s="48"/>
      <c r="BI2800" s="48"/>
      <c r="BM2800" s="48"/>
      <c r="BQ2800" s="48"/>
    </row>
    <row r="2801" spans="57:69" x14ac:dyDescent="0.25">
      <c r="BE2801" s="48"/>
      <c r="BI2801" s="48"/>
      <c r="BM2801" s="48"/>
      <c r="BQ2801" s="48"/>
    </row>
    <row r="2802" spans="57:69" x14ac:dyDescent="0.25">
      <c r="BE2802" s="48"/>
      <c r="BI2802" s="48"/>
      <c r="BM2802" s="48"/>
      <c r="BQ2802" s="48"/>
    </row>
    <row r="2803" spans="57:69" x14ac:dyDescent="0.25">
      <c r="BE2803" s="48"/>
      <c r="BI2803" s="48"/>
      <c r="BM2803" s="48"/>
      <c r="BQ2803" s="48"/>
    </row>
    <row r="2804" spans="57:69" x14ac:dyDescent="0.25">
      <c r="BE2804" s="48"/>
      <c r="BI2804" s="48"/>
      <c r="BM2804" s="48"/>
      <c r="BQ2804" s="48"/>
    </row>
    <row r="2805" spans="57:69" x14ac:dyDescent="0.25">
      <c r="BE2805" s="48"/>
      <c r="BI2805" s="48"/>
      <c r="BM2805" s="48"/>
      <c r="BQ2805" s="48"/>
    </row>
    <row r="2806" spans="57:69" x14ac:dyDescent="0.25">
      <c r="BE2806" s="48"/>
      <c r="BI2806" s="48"/>
      <c r="BM2806" s="48"/>
      <c r="BQ2806" s="48"/>
    </row>
    <row r="2807" spans="57:69" x14ac:dyDescent="0.25">
      <c r="BE2807" s="48"/>
      <c r="BI2807" s="48"/>
      <c r="BM2807" s="48"/>
      <c r="BQ2807" s="48"/>
    </row>
    <row r="2808" spans="57:69" x14ac:dyDescent="0.25">
      <c r="BE2808" s="48"/>
      <c r="BI2808" s="48"/>
      <c r="BM2808" s="48"/>
      <c r="BQ2808" s="48"/>
    </row>
    <row r="2809" spans="57:69" x14ac:dyDescent="0.25">
      <c r="BE2809" s="48"/>
      <c r="BI2809" s="48"/>
      <c r="BM2809" s="48"/>
      <c r="BQ2809" s="48"/>
    </row>
    <row r="2810" spans="57:69" x14ac:dyDescent="0.25">
      <c r="BE2810" s="48"/>
      <c r="BI2810" s="48"/>
      <c r="BM2810" s="48"/>
      <c r="BQ2810" s="48"/>
    </row>
    <row r="2811" spans="57:69" x14ac:dyDescent="0.25">
      <c r="BE2811" s="48"/>
      <c r="BI2811" s="48"/>
      <c r="BM2811" s="48"/>
      <c r="BQ2811" s="48"/>
    </row>
    <row r="2812" spans="57:69" x14ac:dyDescent="0.25">
      <c r="BE2812" s="48"/>
      <c r="BI2812" s="48"/>
      <c r="BM2812" s="48"/>
      <c r="BQ2812" s="48"/>
    </row>
    <row r="2813" spans="57:69" x14ac:dyDescent="0.25">
      <c r="BE2813" s="48"/>
      <c r="BI2813" s="48"/>
      <c r="BM2813" s="48"/>
      <c r="BQ2813" s="48"/>
    </row>
    <row r="2814" spans="57:69" x14ac:dyDescent="0.25">
      <c r="BE2814" s="48"/>
      <c r="BI2814" s="48"/>
      <c r="BM2814" s="48"/>
      <c r="BQ2814" s="48"/>
    </row>
    <row r="2815" spans="57:69" x14ac:dyDescent="0.25">
      <c r="BE2815" s="48"/>
      <c r="BI2815" s="48"/>
      <c r="BM2815" s="48"/>
      <c r="BQ2815" s="48"/>
    </row>
    <row r="2816" spans="57:69" x14ac:dyDescent="0.25">
      <c r="BE2816" s="48"/>
      <c r="BI2816" s="48"/>
      <c r="BM2816" s="48"/>
      <c r="BQ2816" s="48"/>
    </row>
    <row r="2817" spans="57:69" x14ac:dyDescent="0.25">
      <c r="BE2817" s="48"/>
      <c r="BI2817" s="48"/>
      <c r="BM2817" s="48"/>
      <c r="BQ2817" s="48"/>
    </row>
    <row r="2818" spans="57:69" x14ac:dyDescent="0.25">
      <c r="BE2818" s="48"/>
      <c r="BI2818" s="48"/>
      <c r="BM2818" s="48"/>
      <c r="BQ2818" s="48"/>
    </row>
    <row r="2819" spans="57:69" x14ac:dyDescent="0.25">
      <c r="BE2819" s="48"/>
      <c r="BI2819" s="48"/>
      <c r="BM2819" s="48"/>
      <c r="BQ2819" s="48"/>
    </row>
    <row r="2820" spans="57:69" x14ac:dyDescent="0.25">
      <c r="BE2820" s="48"/>
      <c r="BI2820" s="48"/>
      <c r="BM2820" s="48"/>
      <c r="BQ2820" s="48"/>
    </row>
    <row r="2821" spans="57:69" x14ac:dyDescent="0.25">
      <c r="BE2821" s="48"/>
      <c r="BI2821" s="48"/>
      <c r="BM2821" s="48"/>
      <c r="BQ2821" s="48"/>
    </row>
    <row r="2822" spans="57:69" x14ac:dyDescent="0.25">
      <c r="BE2822" s="48"/>
      <c r="BI2822" s="48"/>
      <c r="BM2822" s="48"/>
      <c r="BQ2822" s="48"/>
    </row>
    <row r="2823" spans="57:69" x14ac:dyDescent="0.25">
      <c r="BE2823" s="48"/>
      <c r="BI2823" s="48"/>
      <c r="BM2823" s="48"/>
      <c r="BQ2823" s="48"/>
    </row>
    <row r="2824" spans="57:69" x14ac:dyDescent="0.25">
      <c r="BE2824" s="48"/>
      <c r="BI2824" s="48"/>
      <c r="BM2824" s="48"/>
      <c r="BQ2824" s="48"/>
    </row>
    <row r="2825" spans="57:69" x14ac:dyDescent="0.25">
      <c r="BE2825" s="48"/>
      <c r="BI2825" s="48"/>
      <c r="BM2825" s="48"/>
      <c r="BQ2825" s="48"/>
    </row>
    <row r="2826" spans="57:69" x14ac:dyDescent="0.25">
      <c r="BE2826" s="48"/>
      <c r="BI2826" s="48"/>
      <c r="BM2826" s="48"/>
      <c r="BQ2826" s="48"/>
    </row>
    <row r="2827" spans="57:69" x14ac:dyDescent="0.25">
      <c r="BE2827" s="48"/>
      <c r="BI2827" s="48"/>
      <c r="BM2827" s="48"/>
      <c r="BQ2827" s="48"/>
    </row>
    <row r="2828" spans="57:69" x14ac:dyDescent="0.25">
      <c r="BE2828" s="48"/>
      <c r="BI2828" s="48"/>
      <c r="BM2828" s="48"/>
      <c r="BQ2828" s="48"/>
    </row>
    <row r="2829" spans="57:69" x14ac:dyDescent="0.25">
      <c r="BE2829" s="48"/>
      <c r="BI2829" s="48"/>
      <c r="BM2829" s="48"/>
      <c r="BQ2829" s="48"/>
    </row>
    <row r="2830" spans="57:69" x14ac:dyDescent="0.25">
      <c r="BE2830" s="48"/>
      <c r="BI2830" s="48"/>
      <c r="BM2830" s="48"/>
      <c r="BQ2830" s="48"/>
    </row>
    <row r="2831" spans="57:69" x14ac:dyDescent="0.25">
      <c r="BE2831" s="48"/>
      <c r="BI2831" s="48"/>
      <c r="BM2831" s="48"/>
      <c r="BQ2831" s="48"/>
    </row>
    <row r="2832" spans="57:69" x14ac:dyDescent="0.25">
      <c r="BE2832" s="48"/>
      <c r="BI2832" s="48"/>
      <c r="BM2832" s="48"/>
      <c r="BQ2832" s="48"/>
    </row>
    <row r="2833" spans="57:69" x14ac:dyDescent="0.25">
      <c r="BE2833" s="48"/>
      <c r="BI2833" s="48"/>
      <c r="BM2833" s="48"/>
      <c r="BQ2833" s="48"/>
    </row>
    <row r="2834" spans="57:69" x14ac:dyDescent="0.25">
      <c r="BE2834" s="48"/>
      <c r="BI2834" s="48"/>
      <c r="BM2834" s="48"/>
      <c r="BQ2834" s="48"/>
    </row>
    <row r="2835" spans="57:69" x14ac:dyDescent="0.25">
      <c r="BE2835" s="48"/>
      <c r="BI2835" s="48"/>
      <c r="BM2835" s="48"/>
      <c r="BQ2835" s="48"/>
    </row>
    <row r="2836" spans="57:69" x14ac:dyDescent="0.25">
      <c r="BE2836" s="48"/>
      <c r="BI2836" s="48"/>
      <c r="BM2836" s="48"/>
      <c r="BQ2836" s="48"/>
    </row>
    <row r="2837" spans="57:69" x14ac:dyDescent="0.25">
      <c r="BE2837" s="48"/>
      <c r="BI2837" s="48"/>
      <c r="BM2837" s="48"/>
      <c r="BQ2837" s="48"/>
    </row>
    <row r="2838" spans="57:69" x14ac:dyDescent="0.25">
      <c r="BE2838" s="48"/>
      <c r="BI2838" s="48"/>
      <c r="BM2838" s="48"/>
      <c r="BQ2838" s="48"/>
    </row>
    <row r="2839" spans="57:69" x14ac:dyDescent="0.25">
      <c r="BE2839" s="48"/>
      <c r="BI2839" s="48"/>
      <c r="BM2839" s="48"/>
      <c r="BQ2839" s="48"/>
    </row>
    <row r="2840" spans="57:69" x14ac:dyDescent="0.25">
      <c r="BE2840" s="48"/>
      <c r="BI2840" s="48"/>
      <c r="BM2840" s="48"/>
      <c r="BQ2840" s="48"/>
    </row>
    <row r="2841" spans="57:69" x14ac:dyDescent="0.25">
      <c r="BE2841" s="48"/>
      <c r="BI2841" s="48"/>
      <c r="BM2841" s="48"/>
      <c r="BQ2841" s="48"/>
    </row>
    <row r="2842" spans="57:69" x14ac:dyDescent="0.25">
      <c r="BE2842" s="48"/>
      <c r="BI2842" s="48"/>
      <c r="BM2842" s="48"/>
      <c r="BQ2842" s="48"/>
    </row>
    <row r="2843" spans="57:69" x14ac:dyDescent="0.25">
      <c r="BE2843" s="48"/>
      <c r="BI2843" s="48"/>
      <c r="BM2843" s="48"/>
      <c r="BQ2843" s="48"/>
    </row>
    <row r="2844" spans="57:69" x14ac:dyDescent="0.25">
      <c r="BE2844" s="48"/>
      <c r="BI2844" s="48"/>
      <c r="BM2844" s="48"/>
      <c r="BQ2844" s="48"/>
    </row>
    <row r="2845" spans="57:69" x14ac:dyDescent="0.25">
      <c r="BE2845" s="48"/>
      <c r="BI2845" s="48"/>
      <c r="BM2845" s="48"/>
      <c r="BQ2845" s="48"/>
    </row>
    <row r="2846" spans="57:69" x14ac:dyDescent="0.25">
      <c r="BE2846" s="48"/>
      <c r="BI2846" s="48"/>
      <c r="BM2846" s="48"/>
      <c r="BQ2846" s="48"/>
    </row>
    <row r="2847" spans="57:69" x14ac:dyDescent="0.25">
      <c r="BE2847" s="48"/>
      <c r="BI2847" s="48"/>
      <c r="BM2847" s="48"/>
      <c r="BQ2847" s="48"/>
    </row>
    <row r="2848" spans="57:69" x14ac:dyDescent="0.25">
      <c r="BE2848" s="48"/>
      <c r="BI2848" s="48"/>
      <c r="BM2848" s="48"/>
      <c r="BQ2848" s="48"/>
    </row>
    <row r="2849" spans="57:69" x14ac:dyDescent="0.25">
      <c r="BE2849" s="48"/>
      <c r="BI2849" s="48"/>
      <c r="BM2849" s="48"/>
      <c r="BQ2849" s="48"/>
    </row>
    <row r="2850" spans="57:69" x14ac:dyDescent="0.25">
      <c r="BE2850" s="48"/>
      <c r="BI2850" s="48"/>
      <c r="BM2850" s="48"/>
      <c r="BQ2850" s="48"/>
    </row>
    <row r="2851" spans="57:69" x14ac:dyDescent="0.25">
      <c r="BE2851" s="48"/>
      <c r="BI2851" s="48"/>
      <c r="BM2851" s="48"/>
      <c r="BQ2851" s="48"/>
    </row>
    <row r="2852" spans="57:69" x14ac:dyDescent="0.25">
      <c r="BE2852" s="48"/>
      <c r="BI2852" s="48"/>
      <c r="BM2852" s="48"/>
      <c r="BQ2852" s="48"/>
    </row>
    <row r="2853" spans="57:69" x14ac:dyDescent="0.25">
      <c r="BE2853" s="48"/>
      <c r="BI2853" s="48"/>
      <c r="BM2853" s="48"/>
      <c r="BQ2853" s="48"/>
    </row>
    <row r="2854" spans="57:69" x14ac:dyDescent="0.25">
      <c r="BE2854" s="48"/>
      <c r="BI2854" s="48"/>
      <c r="BM2854" s="48"/>
      <c r="BQ2854" s="48"/>
    </row>
    <row r="2855" spans="57:69" x14ac:dyDescent="0.25">
      <c r="BE2855" s="48"/>
      <c r="BI2855" s="48"/>
      <c r="BM2855" s="48"/>
      <c r="BQ2855" s="48"/>
    </row>
    <row r="2856" spans="57:69" x14ac:dyDescent="0.25">
      <c r="BE2856" s="48"/>
      <c r="BI2856" s="48"/>
      <c r="BM2856" s="48"/>
      <c r="BQ2856" s="48"/>
    </row>
    <row r="2857" spans="57:69" x14ac:dyDescent="0.25">
      <c r="BE2857" s="48"/>
      <c r="BI2857" s="48"/>
      <c r="BM2857" s="48"/>
      <c r="BQ2857" s="48"/>
    </row>
    <row r="2858" spans="57:69" x14ac:dyDescent="0.25">
      <c r="BE2858" s="48"/>
      <c r="BI2858" s="48"/>
      <c r="BM2858" s="48"/>
      <c r="BQ2858" s="48"/>
    </row>
    <row r="2859" spans="57:69" x14ac:dyDescent="0.25">
      <c r="BE2859" s="48"/>
      <c r="BI2859" s="48"/>
      <c r="BM2859" s="48"/>
      <c r="BQ2859" s="48"/>
    </row>
    <row r="2860" spans="57:69" x14ac:dyDescent="0.25">
      <c r="BE2860" s="48"/>
      <c r="BI2860" s="48"/>
      <c r="BM2860" s="48"/>
      <c r="BQ2860" s="48"/>
    </row>
    <row r="2861" spans="57:69" x14ac:dyDescent="0.25">
      <c r="BE2861" s="48"/>
      <c r="BI2861" s="48"/>
      <c r="BM2861" s="48"/>
      <c r="BQ2861" s="48"/>
    </row>
    <row r="2862" spans="57:69" x14ac:dyDescent="0.25">
      <c r="BE2862" s="48"/>
      <c r="BI2862" s="48"/>
      <c r="BM2862" s="48"/>
      <c r="BQ2862" s="48"/>
    </row>
    <row r="2863" spans="57:69" x14ac:dyDescent="0.25">
      <c r="BE2863" s="48"/>
      <c r="BI2863" s="48"/>
      <c r="BM2863" s="48"/>
      <c r="BQ2863" s="48"/>
    </row>
    <row r="2864" spans="57:69" x14ac:dyDescent="0.25">
      <c r="BE2864" s="48"/>
      <c r="BI2864" s="48"/>
      <c r="BM2864" s="48"/>
      <c r="BQ2864" s="48"/>
    </row>
    <row r="2865" spans="57:69" x14ac:dyDescent="0.25">
      <c r="BE2865" s="48"/>
      <c r="BI2865" s="48"/>
      <c r="BM2865" s="48"/>
      <c r="BQ2865" s="48"/>
    </row>
    <row r="2866" spans="57:69" x14ac:dyDescent="0.25">
      <c r="BE2866" s="48"/>
      <c r="BI2866" s="48"/>
      <c r="BM2866" s="48"/>
      <c r="BQ2866" s="48"/>
    </row>
    <row r="2867" spans="57:69" x14ac:dyDescent="0.25">
      <c r="BE2867" s="48"/>
      <c r="BI2867" s="48"/>
      <c r="BM2867" s="48"/>
      <c r="BQ2867" s="48"/>
    </row>
    <row r="2868" spans="57:69" x14ac:dyDescent="0.25">
      <c r="BE2868" s="48"/>
      <c r="BI2868" s="48"/>
      <c r="BM2868" s="48"/>
      <c r="BQ2868" s="48"/>
    </row>
    <row r="2869" spans="57:69" x14ac:dyDescent="0.25">
      <c r="BE2869" s="48"/>
      <c r="BI2869" s="48"/>
      <c r="BM2869" s="48"/>
      <c r="BQ2869" s="48"/>
    </row>
    <row r="2870" spans="57:69" x14ac:dyDescent="0.25">
      <c r="BE2870" s="48"/>
      <c r="BI2870" s="48"/>
      <c r="BM2870" s="48"/>
      <c r="BQ2870" s="48"/>
    </row>
    <row r="2871" spans="57:69" x14ac:dyDescent="0.25">
      <c r="BE2871" s="48"/>
      <c r="BI2871" s="48"/>
      <c r="BM2871" s="48"/>
      <c r="BQ2871" s="48"/>
    </row>
    <row r="2872" spans="57:69" x14ac:dyDescent="0.25">
      <c r="BE2872" s="48"/>
      <c r="BI2872" s="48"/>
      <c r="BM2872" s="48"/>
      <c r="BQ2872" s="48"/>
    </row>
    <row r="2873" spans="57:69" x14ac:dyDescent="0.25">
      <c r="BE2873" s="48"/>
      <c r="BI2873" s="48"/>
      <c r="BM2873" s="48"/>
      <c r="BQ2873" s="48"/>
    </row>
    <row r="2874" spans="57:69" x14ac:dyDescent="0.25">
      <c r="BE2874" s="48"/>
      <c r="BI2874" s="48"/>
      <c r="BM2874" s="48"/>
      <c r="BQ2874" s="48"/>
    </row>
    <row r="2875" spans="57:69" x14ac:dyDescent="0.25">
      <c r="BE2875" s="48"/>
      <c r="BI2875" s="48"/>
      <c r="BM2875" s="48"/>
      <c r="BQ2875" s="48"/>
    </row>
    <row r="2876" spans="57:69" x14ac:dyDescent="0.25">
      <c r="BE2876" s="48"/>
      <c r="BI2876" s="48"/>
      <c r="BM2876" s="48"/>
      <c r="BQ2876" s="48"/>
    </row>
    <row r="2877" spans="57:69" x14ac:dyDescent="0.25">
      <c r="BE2877" s="48"/>
      <c r="BI2877" s="48"/>
      <c r="BM2877" s="48"/>
      <c r="BQ2877" s="48"/>
    </row>
    <row r="2878" spans="57:69" x14ac:dyDescent="0.25">
      <c r="BE2878" s="48"/>
      <c r="BI2878" s="48"/>
      <c r="BM2878" s="48"/>
      <c r="BQ2878" s="48"/>
    </row>
    <row r="2879" spans="57:69" x14ac:dyDescent="0.25">
      <c r="BE2879" s="48"/>
      <c r="BI2879" s="48"/>
      <c r="BM2879" s="48"/>
      <c r="BQ2879" s="48"/>
    </row>
    <row r="2880" spans="57:69" x14ac:dyDescent="0.25">
      <c r="BE2880" s="48"/>
      <c r="BI2880" s="48"/>
      <c r="BM2880" s="48"/>
      <c r="BQ2880" s="48"/>
    </row>
    <row r="2881" spans="57:69" x14ac:dyDescent="0.25">
      <c r="BE2881" s="48"/>
      <c r="BI2881" s="48"/>
      <c r="BM2881" s="48"/>
      <c r="BQ2881" s="48"/>
    </row>
    <row r="2882" spans="57:69" x14ac:dyDescent="0.25">
      <c r="BE2882" s="48"/>
      <c r="BI2882" s="48"/>
      <c r="BM2882" s="48"/>
      <c r="BQ2882" s="48"/>
    </row>
    <row r="2883" spans="57:69" x14ac:dyDescent="0.25">
      <c r="BE2883" s="48"/>
      <c r="BI2883" s="48"/>
      <c r="BM2883" s="48"/>
      <c r="BQ2883" s="48"/>
    </row>
    <row r="2884" spans="57:69" x14ac:dyDescent="0.25">
      <c r="BE2884" s="48"/>
      <c r="BI2884" s="48"/>
      <c r="BM2884" s="48"/>
      <c r="BQ2884" s="48"/>
    </row>
    <row r="2885" spans="57:69" x14ac:dyDescent="0.25">
      <c r="BE2885" s="48"/>
      <c r="BI2885" s="48"/>
      <c r="BM2885" s="48"/>
      <c r="BQ2885" s="48"/>
    </row>
    <row r="2886" spans="57:69" x14ac:dyDescent="0.25">
      <c r="BE2886" s="48"/>
      <c r="BI2886" s="48"/>
      <c r="BM2886" s="48"/>
      <c r="BQ2886" s="48"/>
    </row>
    <row r="2887" spans="57:69" x14ac:dyDescent="0.25">
      <c r="BE2887" s="48"/>
      <c r="BI2887" s="48"/>
      <c r="BM2887" s="48"/>
      <c r="BQ2887" s="48"/>
    </row>
    <row r="2888" spans="57:69" x14ac:dyDescent="0.25">
      <c r="BE2888" s="48"/>
      <c r="BI2888" s="48"/>
      <c r="BM2888" s="48"/>
      <c r="BQ2888" s="48"/>
    </row>
    <row r="2889" spans="57:69" x14ac:dyDescent="0.25">
      <c r="BE2889" s="48"/>
      <c r="BI2889" s="48"/>
      <c r="BM2889" s="48"/>
      <c r="BQ2889" s="48"/>
    </row>
    <row r="2890" spans="57:69" x14ac:dyDescent="0.25">
      <c r="BE2890" s="48"/>
      <c r="BI2890" s="48"/>
      <c r="BM2890" s="48"/>
      <c r="BQ2890" s="48"/>
    </row>
    <row r="2891" spans="57:69" x14ac:dyDescent="0.25">
      <c r="BE2891" s="48"/>
      <c r="BI2891" s="48"/>
      <c r="BM2891" s="48"/>
      <c r="BQ2891" s="48"/>
    </row>
    <row r="2892" spans="57:69" x14ac:dyDescent="0.25">
      <c r="BE2892" s="48"/>
      <c r="BI2892" s="48"/>
      <c r="BM2892" s="48"/>
      <c r="BQ2892" s="48"/>
    </row>
    <row r="2893" spans="57:69" x14ac:dyDescent="0.25">
      <c r="BE2893" s="48"/>
      <c r="BI2893" s="48"/>
      <c r="BM2893" s="48"/>
      <c r="BQ2893" s="48"/>
    </row>
    <row r="2894" spans="57:69" x14ac:dyDescent="0.25">
      <c r="BE2894" s="48"/>
      <c r="BI2894" s="48"/>
      <c r="BM2894" s="48"/>
      <c r="BQ2894" s="48"/>
    </row>
    <row r="2895" spans="57:69" x14ac:dyDescent="0.25">
      <c r="BE2895" s="48"/>
      <c r="BI2895" s="48"/>
      <c r="BM2895" s="48"/>
      <c r="BQ2895" s="48"/>
    </row>
    <row r="2896" spans="57:69" x14ac:dyDescent="0.25">
      <c r="BE2896" s="48"/>
      <c r="BI2896" s="48"/>
      <c r="BM2896" s="48"/>
      <c r="BQ2896" s="48"/>
    </row>
    <row r="2897" spans="57:69" x14ac:dyDescent="0.25">
      <c r="BE2897" s="48"/>
      <c r="BI2897" s="48"/>
      <c r="BM2897" s="48"/>
      <c r="BQ2897" s="48"/>
    </row>
    <row r="2898" spans="57:69" x14ac:dyDescent="0.25">
      <c r="BE2898" s="48"/>
      <c r="BI2898" s="48"/>
      <c r="BM2898" s="48"/>
      <c r="BQ2898" s="48"/>
    </row>
    <row r="2899" spans="57:69" x14ac:dyDescent="0.25">
      <c r="BE2899" s="48"/>
      <c r="BI2899" s="48"/>
      <c r="BM2899" s="48"/>
      <c r="BQ2899" s="48"/>
    </row>
    <row r="2900" spans="57:69" x14ac:dyDescent="0.25">
      <c r="BE2900" s="48"/>
      <c r="BI2900" s="48"/>
      <c r="BM2900" s="48"/>
      <c r="BQ2900" s="48"/>
    </row>
    <row r="2901" spans="57:69" x14ac:dyDescent="0.25">
      <c r="BE2901" s="48"/>
      <c r="BI2901" s="48"/>
      <c r="BM2901" s="48"/>
      <c r="BQ2901" s="48"/>
    </row>
    <row r="2902" spans="57:69" x14ac:dyDescent="0.25">
      <c r="BE2902" s="48"/>
      <c r="BI2902" s="48"/>
      <c r="BM2902" s="48"/>
      <c r="BQ2902" s="48"/>
    </row>
    <row r="2903" spans="57:69" x14ac:dyDescent="0.25">
      <c r="BE2903" s="48"/>
      <c r="BI2903" s="48"/>
      <c r="BM2903" s="48"/>
      <c r="BQ2903" s="48"/>
    </row>
    <row r="2904" spans="57:69" x14ac:dyDescent="0.25">
      <c r="BE2904" s="48"/>
      <c r="BI2904" s="48"/>
      <c r="BM2904" s="48"/>
      <c r="BQ2904" s="48"/>
    </row>
    <row r="2905" spans="57:69" x14ac:dyDescent="0.25">
      <c r="BE2905" s="48"/>
      <c r="BI2905" s="48"/>
      <c r="BM2905" s="48"/>
      <c r="BQ2905" s="48"/>
    </row>
    <row r="2906" spans="57:69" x14ac:dyDescent="0.25">
      <c r="BE2906" s="48"/>
      <c r="BI2906" s="48"/>
      <c r="BM2906" s="48"/>
      <c r="BQ2906" s="48"/>
    </row>
    <row r="2907" spans="57:69" x14ac:dyDescent="0.25">
      <c r="BE2907" s="48"/>
      <c r="BI2907" s="48"/>
      <c r="BM2907" s="48"/>
      <c r="BQ2907" s="48"/>
    </row>
    <row r="2908" spans="57:69" x14ac:dyDescent="0.25">
      <c r="BE2908" s="48"/>
      <c r="BI2908" s="48"/>
      <c r="BM2908" s="48"/>
      <c r="BQ2908" s="48"/>
    </row>
    <row r="2909" spans="57:69" x14ac:dyDescent="0.25">
      <c r="BE2909" s="48"/>
      <c r="BI2909" s="48"/>
      <c r="BM2909" s="48"/>
      <c r="BQ2909" s="48"/>
    </row>
    <row r="2910" spans="57:69" x14ac:dyDescent="0.25">
      <c r="BE2910" s="48"/>
      <c r="BI2910" s="48"/>
      <c r="BM2910" s="48"/>
      <c r="BQ2910" s="48"/>
    </row>
    <row r="2911" spans="57:69" x14ac:dyDescent="0.25">
      <c r="BE2911" s="48"/>
      <c r="BI2911" s="48"/>
      <c r="BM2911" s="48"/>
      <c r="BQ2911" s="48"/>
    </row>
    <row r="2912" spans="57:69" x14ac:dyDescent="0.25">
      <c r="BE2912" s="48"/>
      <c r="BI2912" s="48"/>
      <c r="BM2912" s="48"/>
      <c r="BQ2912" s="48"/>
    </row>
    <row r="2913" spans="57:69" x14ac:dyDescent="0.25">
      <c r="BE2913" s="48"/>
      <c r="BI2913" s="48"/>
      <c r="BM2913" s="48"/>
      <c r="BQ2913" s="48"/>
    </row>
    <row r="2914" spans="57:69" x14ac:dyDescent="0.25">
      <c r="BE2914" s="48"/>
      <c r="BI2914" s="48"/>
      <c r="BM2914" s="48"/>
      <c r="BQ2914" s="48"/>
    </row>
    <row r="2915" spans="57:69" x14ac:dyDescent="0.25">
      <c r="BE2915" s="48"/>
      <c r="BI2915" s="48"/>
      <c r="BM2915" s="48"/>
      <c r="BQ2915" s="48"/>
    </row>
    <row r="2916" spans="57:69" x14ac:dyDescent="0.25">
      <c r="BE2916" s="48"/>
      <c r="BI2916" s="48"/>
      <c r="BM2916" s="48"/>
      <c r="BQ2916" s="48"/>
    </row>
    <row r="2917" spans="57:69" x14ac:dyDescent="0.25">
      <c r="BE2917" s="48"/>
      <c r="BI2917" s="48"/>
      <c r="BM2917" s="48"/>
      <c r="BQ2917" s="48"/>
    </row>
    <row r="2918" spans="57:69" x14ac:dyDescent="0.25">
      <c r="BE2918" s="48"/>
      <c r="BI2918" s="48"/>
      <c r="BM2918" s="48"/>
      <c r="BQ2918" s="48"/>
    </row>
    <row r="2919" spans="57:69" x14ac:dyDescent="0.25">
      <c r="BE2919" s="48"/>
      <c r="BI2919" s="48"/>
      <c r="BM2919" s="48"/>
      <c r="BQ2919" s="48"/>
    </row>
    <row r="2920" spans="57:69" x14ac:dyDescent="0.25">
      <c r="BE2920" s="48"/>
      <c r="BI2920" s="48"/>
      <c r="BM2920" s="48"/>
      <c r="BQ2920" s="48"/>
    </row>
    <row r="2921" spans="57:69" x14ac:dyDescent="0.25">
      <c r="BE2921" s="48"/>
      <c r="BI2921" s="48"/>
      <c r="BM2921" s="48"/>
      <c r="BQ2921" s="48"/>
    </row>
    <row r="2922" spans="57:69" x14ac:dyDescent="0.25">
      <c r="BE2922" s="48"/>
      <c r="BI2922" s="48"/>
      <c r="BM2922" s="48"/>
      <c r="BQ2922" s="48"/>
    </row>
    <row r="2923" spans="57:69" x14ac:dyDescent="0.25">
      <c r="BE2923" s="48"/>
      <c r="BI2923" s="48"/>
      <c r="BM2923" s="48"/>
      <c r="BQ2923" s="48"/>
    </row>
    <row r="2924" spans="57:69" x14ac:dyDescent="0.25">
      <c r="BE2924" s="48"/>
      <c r="BI2924" s="48"/>
      <c r="BM2924" s="48"/>
      <c r="BQ2924" s="48"/>
    </row>
    <row r="2925" spans="57:69" x14ac:dyDescent="0.25">
      <c r="BE2925" s="48"/>
      <c r="BI2925" s="48"/>
      <c r="BM2925" s="48"/>
      <c r="BQ2925" s="48"/>
    </row>
    <row r="2926" spans="57:69" x14ac:dyDescent="0.25">
      <c r="BE2926" s="48"/>
      <c r="BI2926" s="48"/>
      <c r="BM2926" s="48"/>
      <c r="BQ2926" s="48"/>
    </row>
    <row r="2927" spans="57:69" x14ac:dyDescent="0.25">
      <c r="BE2927" s="48"/>
      <c r="BI2927" s="48"/>
      <c r="BM2927" s="48"/>
      <c r="BQ2927" s="48"/>
    </row>
    <row r="2928" spans="57:69" x14ac:dyDescent="0.25">
      <c r="BE2928" s="48"/>
      <c r="BI2928" s="48"/>
      <c r="BM2928" s="48"/>
      <c r="BQ2928" s="48"/>
    </row>
    <row r="2929" spans="57:69" x14ac:dyDescent="0.25">
      <c r="BE2929" s="48"/>
      <c r="BI2929" s="48"/>
      <c r="BM2929" s="48"/>
      <c r="BQ2929" s="48"/>
    </row>
    <row r="2930" spans="57:69" x14ac:dyDescent="0.25">
      <c r="BE2930" s="48"/>
      <c r="BI2930" s="48"/>
      <c r="BM2930" s="48"/>
      <c r="BQ2930" s="48"/>
    </row>
    <row r="2931" spans="57:69" x14ac:dyDescent="0.25">
      <c r="BE2931" s="48"/>
      <c r="BI2931" s="48"/>
      <c r="BM2931" s="48"/>
      <c r="BQ2931" s="48"/>
    </row>
    <row r="2932" spans="57:69" x14ac:dyDescent="0.25">
      <c r="BE2932" s="48"/>
      <c r="BI2932" s="48"/>
      <c r="BM2932" s="48"/>
      <c r="BQ2932" s="48"/>
    </row>
    <row r="2933" spans="57:69" x14ac:dyDescent="0.25">
      <c r="BE2933" s="48"/>
      <c r="BI2933" s="48"/>
      <c r="BM2933" s="48"/>
      <c r="BQ2933" s="48"/>
    </row>
    <row r="2934" spans="57:69" x14ac:dyDescent="0.25">
      <c r="BE2934" s="48"/>
      <c r="BI2934" s="48"/>
      <c r="BM2934" s="48"/>
      <c r="BQ2934" s="48"/>
    </row>
    <row r="2935" spans="57:69" x14ac:dyDescent="0.25">
      <c r="BE2935" s="48"/>
      <c r="BI2935" s="48"/>
      <c r="BM2935" s="48"/>
      <c r="BQ2935" s="48"/>
    </row>
    <row r="2936" spans="57:69" x14ac:dyDescent="0.25">
      <c r="BE2936" s="48"/>
      <c r="BI2936" s="48"/>
      <c r="BM2936" s="48"/>
      <c r="BQ2936" s="48"/>
    </row>
    <row r="2937" spans="57:69" x14ac:dyDescent="0.25">
      <c r="BE2937" s="48"/>
      <c r="BI2937" s="48"/>
      <c r="BM2937" s="48"/>
      <c r="BQ2937" s="48"/>
    </row>
    <row r="2938" spans="57:69" x14ac:dyDescent="0.25">
      <c r="BE2938" s="48"/>
      <c r="BI2938" s="48"/>
      <c r="BM2938" s="48"/>
      <c r="BQ2938" s="48"/>
    </row>
    <row r="2939" spans="57:69" x14ac:dyDescent="0.25">
      <c r="BE2939" s="48"/>
      <c r="BI2939" s="48"/>
      <c r="BM2939" s="48"/>
      <c r="BQ2939" s="48"/>
    </row>
    <row r="2940" spans="57:69" x14ac:dyDescent="0.25">
      <c r="BE2940" s="48"/>
      <c r="BI2940" s="48"/>
      <c r="BM2940" s="48"/>
      <c r="BQ2940" s="48"/>
    </row>
    <row r="2941" spans="57:69" x14ac:dyDescent="0.25">
      <c r="BE2941" s="48"/>
      <c r="BI2941" s="48"/>
      <c r="BM2941" s="48"/>
      <c r="BQ2941" s="48"/>
    </row>
    <row r="2942" spans="57:69" x14ac:dyDescent="0.25">
      <c r="BE2942" s="48"/>
      <c r="BI2942" s="48"/>
      <c r="BM2942" s="48"/>
      <c r="BQ2942" s="48"/>
    </row>
    <row r="2943" spans="57:69" x14ac:dyDescent="0.25">
      <c r="BE2943" s="48"/>
      <c r="BI2943" s="48"/>
      <c r="BM2943" s="48"/>
      <c r="BQ2943" s="48"/>
    </row>
    <row r="2944" spans="57:69" x14ac:dyDescent="0.25">
      <c r="BE2944" s="48"/>
      <c r="BI2944" s="48"/>
      <c r="BM2944" s="48"/>
      <c r="BQ2944" s="48"/>
    </row>
    <row r="2945" spans="57:69" x14ac:dyDescent="0.25">
      <c r="BE2945" s="48"/>
      <c r="BI2945" s="48"/>
      <c r="BM2945" s="48"/>
      <c r="BQ2945" s="48"/>
    </row>
    <row r="2946" spans="57:69" x14ac:dyDescent="0.25">
      <c r="BE2946" s="48"/>
      <c r="BI2946" s="48"/>
      <c r="BM2946" s="48"/>
      <c r="BQ2946" s="48"/>
    </row>
    <row r="2947" spans="57:69" x14ac:dyDescent="0.25">
      <c r="BE2947" s="48"/>
      <c r="BI2947" s="48"/>
      <c r="BM2947" s="48"/>
      <c r="BQ2947" s="48"/>
    </row>
    <row r="2948" spans="57:69" x14ac:dyDescent="0.25">
      <c r="BE2948" s="48"/>
      <c r="BI2948" s="48"/>
      <c r="BM2948" s="48"/>
      <c r="BQ2948" s="48"/>
    </row>
    <row r="2949" spans="57:69" x14ac:dyDescent="0.25">
      <c r="BE2949" s="48"/>
      <c r="BI2949" s="48"/>
      <c r="BM2949" s="48"/>
      <c r="BQ2949" s="48"/>
    </row>
    <row r="2950" spans="57:69" x14ac:dyDescent="0.25">
      <c r="BE2950" s="48"/>
      <c r="BI2950" s="48"/>
      <c r="BM2950" s="48"/>
      <c r="BQ2950" s="48"/>
    </row>
    <row r="2951" spans="57:69" x14ac:dyDescent="0.25">
      <c r="BE2951" s="48"/>
      <c r="BI2951" s="48"/>
      <c r="BM2951" s="48"/>
      <c r="BQ2951" s="48"/>
    </row>
    <row r="2952" spans="57:69" x14ac:dyDescent="0.25">
      <c r="BE2952" s="48"/>
      <c r="BI2952" s="48"/>
      <c r="BM2952" s="48"/>
      <c r="BQ2952" s="48"/>
    </row>
    <row r="2953" spans="57:69" x14ac:dyDescent="0.25">
      <c r="BE2953" s="48"/>
      <c r="BI2953" s="48"/>
      <c r="BM2953" s="48"/>
      <c r="BQ2953" s="48"/>
    </row>
    <row r="2954" spans="57:69" x14ac:dyDescent="0.25">
      <c r="BE2954" s="48"/>
      <c r="BI2954" s="48"/>
      <c r="BM2954" s="48"/>
      <c r="BQ2954" s="48"/>
    </row>
    <row r="2955" spans="57:69" x14ac:dyDescent="0.25">
      <c r="BE2955" s="48"/>
      <c r="BI2955" s="48"/>
      <c r="BM2955" s="48"/>
      <c r="BQ2955" s="48"/>
    </row>
    <row r="2956" spans="57:69" x14ac:dyDescent="0.25">
      <c r="BE2956" s="48"/>
      <c r="BI2956" s="48"/>
      <c r="BM2956" s="48"/>
      <c r="BQ2956" s="48"/>
    </row>
    <row r="2957" spans="57:69" x14ac:dyDescent="0.25">
      <c r="BE2957" s="48"/>
      <c r="BI2957" s="48"/>
      <c r="BM2957" s="48"/>
      <c r="BQ2957" s="48"/>
    </row>
    <row r="2958" spans="57:69" x14ac:dyDescent="0.25">
      <c r="BE2958" s="48"/>
      <c r="BI2958" s="48"/>
      <c r="BM2958" s="48"/>
      <c r="BQ2958" s="48"/>
    </row>
    <row r="2959" spans="57:69" x14ac:dyDescent="0.25">
      <c r="BE2959" s="48"/>
      <c r="BI2959" s="48"/>
      <c r="BM2959" s="48"/>
      <c r="BQ2959" s="48"/>
    </row>
    <row r="2960" spans="57:69" x14ac:dyDescent="0.25">
      <c r="BE2960" s="48"/>
      <c r="BI2960" s="48"/>
      <c r="BM2960" s="48"/>
      <c r="BQ2960" s="48"/>
    </row>
    <row r="2961" spans="57:69" x14ac:dyDescent="0.25">
      <c r="BE2961" s="48"/>
      <c r="BI2961" s="48"/>
      <c r="BM2961" s="48"/>
      <c r="BQ2961" s="48"/>
    </row>
    <row r="2962" spans="57:69" x14ac:dyDescent="0.25">
      <c r="BE2962" s="48"/>
      <c r="BI2962" s="48"/>
      <c r="BM2962" s="48"/>
      <c r="BQ2962" s="48"/>
    </row>
    <row r="2963" spans="57:69" x14ac:dyDescent="0.25">
      <c r="BE2963" s="48"/>
      <c r="BI2963" s="48"/>
      <c r="BM2963" s="48"/>
      <c r="BQ2963" s="48"/>
    </row>
    <row r="2964" spans="57:69" x14ac:dyDescent="0.25">
      <c r="BE2964" s="48"/>
      <c r="BI2964" s="48"/>
      <c r="BM2964" s="48"/>
      <c r="BQ2964" s="48"/>
    </row>
    <row r="2965" spans="57:69" x14ac:dyDescent="0.25">
      <c r="BE2965" s="48"/>
      <c r="BI2965" s="48"/>
      <c r="BM2965" s="48"/>
      <c r="BQ2965" s="48"/>
    </row>
    <row r="2966" spans="57:69" x14ac:dyDescent="0.25">
      <c r="BE2966" s="48"/>
      <c r="BI2966" s="48"/>
      <c r="BM2966" s="48"/>
      <c r="BQ2966" s="48"/>
    </row>
    <row r="2967" spans="57:69" x14ac:dyDescent="0.25">
      <c r="BE2967" s="48"/>
      <c r="BI2967" s="48"/>
      <c r="BM2967" s="48"/>
      <c r="BQ2967" s="48"/>
    </row>
    <row r="2968" spans="57:69" x14ac:dyDescent="0.25">
      <c r="BE2968" s="48"/>
      <c r="BI2968" s="48"/>
      <c r="BM2968" s="48"/>
      <c r="BQ2968" s="48"/>
    </row>
    <row r="2969" spans="57:69" x14ac:dyDescent="0.25">
      <c r="BE2969" s="48"/>
      <c r="BI2969" s="48"/>
      <c r="BM2969" s="48"/>
      <c r="BQ2969" s="48"/>
    </row>
    <row r="2970" spans="57:69" x14ac:dyDescent="0.25">
      <c r="BE2970" s="48"/>
      <c r="BI2970" s="48"/>
      <c r="BM2970" s="48"/>
      <c r="BQ2970" s="48"/>
    </row>
    <row r="2971" spans="57:69" x14ac:dyDescent="0.25">
      <c r="BE2971" s="48"/>
      <c r="BI2971" s="48"/>
      <c r="BM2971" s="48"/>
      <c r="BQ2971" s="48"/>
    </row>
    <row r="2972" spans="57:69" x14ac:dyDescent="0.25">
      <c r="BE2972" s="48"/>
      <c r="BI2972" s="48"/>
      <c r="BM2972" s="48"/>
      <c r="BQ2972" s="48"/>
    </row>
    <row r="2973" spans="57:69" x14ac:dyDescent="0.25">
      <c r="BE2973" s="48"/>
      <c r="BI2973" s="48"/>
      <c r="BM2973" s="48"/>
      <c r="BQ2973" s="48"/>
    </row>
    <row r="2974" spans="57:69" x14ac:dyDescent="0.25">
      <c r="BE2974" s="48"/>
      <c r="BI2974" s="48"/>
      <c r="BM2974" s="48"/>
      <c r="BQ2974" s="48"/>
    </row>
    <row r="2975" spans="57:69" x14ac:dyDescent="0.25">
      <c r="BE2975" s="48"/>
      <c r="BI2975" s="48"/>
      <c r="BM2975" s="48"/>
      <c r="BQ2975" s="48"/>
    </row>
    <row r="2976" spans="57:69" x14ac:dyDescent="0.25">
      <c r="BE2976" s="48"/>
      <c r="BI2976" s="48"/>
      <c r="BM2976" s="48"/>
      <c r="BQ2976" s="48"/>
    </row>
    <row r="2977" spans="57:69" x14ac:dyDescent="0.25">
      <c r="BE2977" s="48"/>
      <c r="BI2977" s="48"/>
      <c r="BM2977" s="48"/>
      <c r="BQ2977" s="48"/>
    </row>
    <row r="2978" spans="57:69" x14ac:dyDescent="0.25">
      <c r="BE2978" s="48"/>
      <c r="BI2978" s="48"/>
      <c r="BM2978" s="48"/>
      <c r="BQ2978" s="48"/>
    </row>
    <row r="2979" spans="57:69" x14ac:dyDescent="0.25">
      <c r="BE2979" s="48"/>
      <c r="BI2979" s="48"/>
      <c r="BM2979" s="48"/>
      <c r="BQ2979" s="48"/>
    </row>
    <row r="2980" spans="57:69" x14ac:dyDescent="0.25">
      <c r="BE2980" s="48"/>
      <c r="BI2980" s="48"/>
      <c r="BM2980" s="48"/>
      <c r="BQ2980" s="48"/>
    </row>
    <row r="2981" spans="57:69" x14ac:dyDescent="0.25">
      <c r="BE2981" s="48"/>
      <c r="BI2981" s="48"/>
      <c r="BM2981" s="48"/>
      <c r="BQ2981" s="48"/>
    </row>
    <row r="2982" spans="57:69" x14ac:dyDescent="0.25">
      <c r="BE2982" s="48"/>
      <c r="BI2982" s="48"/>
      <c r="BM2982" s="48"/>
      <c r="BQ2982" s="48"/>
    </row>
    <row r="2983" spans="57:69" x14ac:dyDescent="0.25">
      <c r="BE2983" s="48"/>
      <c r="BI2983" s="48"/>
      <c r="BM2983" s="48"/>
      <c r="BQ2983" s="48"/>
    </row>
    <row r="2984" spans="57:69" x14ac:dyDescent="0.25">
      <c r="BE2984" s="48"/>
      <c r="BI2984" s="48"/>
      <c r="BM2984" s="48"/>
      <c r="BQ2984" s="48"/>
    </row>
    <row r="2985" spans="57:69" x14ac:dyDescent="0.25">
      <c r="BE2985" s="48"/>
      <c r="BI2985" s="48"/>
      <c r="BM2985" s="48"/>
      <c r="BQ2985" s="48"/>
    </row>
    <row r="2986" spans="57:69" x14ac:dyDescent="0.25">
      <c r="BE2986" s="48"/>
      <c r="BI2986" s="48"/>
      <c r="BM2986" s="48"/>
      <c r="BQ2986" s="48"/>
    </row>
    <row r="2987" spans="57:69" x14ac:dyDescent="0.25">
      <c r="BE2987" s="48"/>
      <c r="BI2987" s="48"/>
      <c r="BM2987" s="48"/>
      <c r="BQ2987" s="48"/>
    </row>
    <row r="2988" spans="57:69" x14ac:dyDescent="0.25">
      <c r="BE2988" s="48"/>
      <c r="BI2988" s="48"/>
      <c r="BM2988" s="48"/>
      <c r="BQ2988" s="48"/>
    </row>
    <row r="2989" spans="57:69" x14ac:dyDescent="0.25">
      <c r="BE2989" s="48"/>
      <c r="BI2989" s="48"/>
      <c r="BM2989" s="48"/>
      <c r="BQ2989" s="48"/>
    </row>
    <row r="2990" spans="57:69" x14ac:dyDescent="0.25">
      <c r="BE2990" s="48"/>
      <c r="BI2990" s="48"/>
      <c r="BM2990" s="48"/>
      <c r="BQ2990" s="48"/>
    </row>
    <row r="2991" spans="57:69" x14ac:dyDescent="0.25">
      <c r="BE2991" s="48"/>
      <c r="BI2991" s="48"/>
      <c r="BM2991" s="48"/>
      <c r="BQ2991" s="48"/>
    </row>
    <row r="2992" spans="57:69" x14ac:dyDescent="0.25">
      <c r="BE2992" s="48"/>
      <c r="BI2992" s="48"/>
      <c r="BM2992" s="48"/>
      <c r="BQ2992" s="48"/>
    </row>
    <row r="2993" spans="57:69" x14ac:dyDescent="0.25">
      <c r="BE2993" s="48"/>
      <c r="BI2993" s="48"/>
      <c r="BM2993" s="48"/>
      <c r="BQ2993" s="48"/>
    </row>
    <row r="2994" spans="57:69" x14ac:dyDescent="0.25">
      <c r="BE2994" s="48"/>
      <c r="BI2994" s="48"/>
      <c r="BM2994" s="48"/>
      <c r="BQ2994" s="48"/>
    </row>
    <row r="2995" spans="57:69" x14ac:dyDescent="0.25">
      <c r="BE2995" s="48"/>
      <c r="BI2995" s="48"/>
      <c r="BM2995" s="48"/>
      <c r="BQ2995" s="48"/>
    </row>
    <row r="2996" spans="57:69" x14ac:dyDescent="0.25">
      <c r="BE2996" s="48"/>
      <c r="BI2996" s="48"/>
      <c r="BM2996" s="48"/>
      <c r="BQ2996" s="48"/>
    </row>
    <row r="2997" spans="57:69" x14ac:dyDescent="0.25">
      <c r="BE2997" s="48"/>
      <c r="BI2997" s="48"/>
      <c r="BM2997" s="48"/>
      <c r="BQ2997" s="48"/>
    </row>
    <row r="2998" spans="57:69" x14ac:dyDescent="0.25">
      <c r="BE2998" s="48"/>
      <c r="BI2998" s="48"/>
      <c r="BM2998" s="48"/>
      <c r="BQ2998" s="48"/>
    </row>
    <row r="2999" spans="57:69" x14ac:dyDescent="0.25">
      <c r="BE2999" s="48"/>
      <c r="BI2999" s="48"/>
      <c r="BM2999" s="48"/>
      <c r="BQ2999" s="48"/>
    </row>
    <row r="3000" spans="57:69" x14ac:dyDescent="0.25">
      <c r="BE3000" s="48"/>
      <c r="BI3000" s="48"/>
      <c r="BM3000" s="48"/>
      <c r="BQ3000" s="48"/>
    </row>
    <row r="1047515" spans="16384:16384" x14ac:dyDescent="0.25">
      <c r="XFD1047515" s="1">
        <f>solver_pre</f>
        <v>9.9999999999999995E-7</v>
      </c>
    </row>
    <row r="1047516" spans="16384:16384" x14ac:dyDescent="0.25">
      <c r="XFD1047516" s="1">
        <f>solver_scl</f>
        <v>1</v>
      </c>
    </row>
    <row r="1047517" spans="16384:16384" x14ac:dyDescent="0.25">
      <c r="XFD1047517" s="1">
        <f>solver_rlx</f>
        <v>2</v>
      </c>
    </row>
    <row r="1047518" spans="16384:16384" x14ac:dyDescent="0.25">
      <c r="XFD1047518" s="1">
        <f>solver_tol</f>
        <v>0.01</v>
      </c>
    </row>
    <row r="1047519" spans="16384:16384" x14ac:dyDescent="0.25">
      <c r="XFD1047519" s="1">
        <f>solver_cvg</f>
        <v>1E-4</v>
      </c>
    </row>
    <row r="1047520" spans="16384:16384" x14ac:dyDescent="0.25">
      <c r="XFD1047520" s="1" t="e" cm="1">
        <f t="array" aca="1" ref="XFD1047520" ca="1">_xludf.Areas(solver_adj1)</f>
        <v>#NAME?</v>
      </c>
    </row>
    <row r="1047521" spans="16384:16384" x14ac:dyDescent="0.25">
      <c r="XFD1047521" s="1">
        <f>solver_ssz</f>
        <v>100</v>
      </c>
    </row>
    <row r="1047522" spans="16384:16384" x14ac:dyDescent="0.25">
      <c r="XFD1047522" s="1">
        <f>solver_rsd</f>
        <v>0</v>
      </c>
    </row>
    <row r="1047523" spans="16384:16384" x14ac:dyDescent="0.25">
      <c r="XFD1047523" s="1">
        <f>solver_mrt</f>
        <v>7.4999999999999997E-2</v>
      </c>
    </row>
    <row r="1047524" spans="16384:16384" x14ac:dyDescent="0.25">
      <c r="XFD1047524" s="1">
        <f>solver_mni</f>
        <v>30</v>
      </c>
    </row>
    <row r="1047525" spans="16384:16384" x14ac:dyDescent="0.25">
      <c r="XFD1047525" s="1">
        <f>solver_rbv</f>
        <v>1</v>
      </c>
    </row>
    <row r="1047526" spans="16384:16384" x14ac:dyDescent="0.25">
      <c r="XFD1047526" s="1">
        <f>solver_neg</f>
        <v>2</v>
      </c>
    </row>
    <row r="1047527" spans="16384:16384" x14ac:dyDescent="0.25">
      <c r="XFD1047527" s="1" t="e" cm="1">
        <f t="array" ref="XFD1047527">solver_ntr</f>
        <v>#NAME?</v>
      </c>
    </row>
    <row r="1047528" spans="16384:16384" x14ac:dyDescent="0.25">
      <c r="XFD1047528" s="1" t="e" cm="1">
        <f t="array" ref="XFD1047528">solver_acc</f>
        <v>#NAME?</v>
      </c>
    </row>
    <row r="1047529" spans="16384:16384" x14ac:dyDescent="0.25">
      <c r="XFD1047529" s="1" t="e" cm="1">
        <f t="array" ref="XFD1047529">solver_res</f>
        <v>#NAME?</v>
      </c>
    </row>
    <row r="1047530" spans="16384:16384" x14ac:dyDescent="0.25">
      <c r="XFD1047530" s="1" t="e" cm="1">
        <f t="array" ref="XFD1047530">solver_ars</f>
        <v>#NAME?</v>
      </c>
    </row>
    <row r="1047531" spans="16384:16384" x14ac:dyDescent="0.25">
      <c r="XFD1047531" s="1" t="e" cm="1">
        <f t="array" ref="XFD1047531">solver_sta</f>
        <v>#NAME?</v>
      </c>
    </row>
    <row r="1047532" spans="16384:16384" x14ac:dyDescent="0.25">
      <c r="XFD1047532" s="1" t="e" cm="1">
        <f t="array" ref="XFD1047532">solver_met</f>
        <v>#NAME?</v>
      </c>
    </row>
    <row r="1047533" spans="16384:16384" x14ac:dyDescent="0.25">
      <c r="XFD1047533" s="1" t="e" cm="1">
        <f t="array" ref="XFD1047533">solver_soc</f>
        <v>#NAME?</v>
      </c>
    </row>
    <row r="1047534" spans="16384:16384" x14ac:dyDescent="0.25">
      <c r="XFD1047534" s="1" t="e" cm="1">
        <f t="array" ref="XFD1047534">solver_lpt</f>
        <v>#NAME?</v>
      </c>
    </row>
    <row r="1047535" spans="16384:16384" x14ac:dyDescent="0.25">
      <c r="XFD1047535" s="1" t="e" cm="1">
        <f t="array" ref="XFD1047535">solver_lpp</f>
        <v>#NAME?</v>
      </c>
    </row>
    <row r="1047536" spans="16384:16384" x14ac:dyDescent="0.25">
      <c r="XFD1047536" s="1" t="e" cm="1">
        <f t="array" ref="XFD1047536">solver_gap</f>
        <v>#NAME?</v>
      </c>
    </row>
    <row r="1047537" spans="16384:16384" x14ac:dyDescent="0.25">
      <c r="XFD1047537" s="1" t="e" cm="1">
        <f t="array" ref="XFD1047537">solver_ips</f>
        <v>#NAME?</v>
      </c>
    </row>
    <row r="1047538" spans="16384:16384" x14ac:dyDescent="0.25">
      <c r="XFD1047538" s="1" t="e" cm="1">
        <f t="array" ref="XFD1047538">solver_fea</f>
        <v>#NAME?</v>
      </c>
    </row>
    <row r="1047539" spans="16384:16384" x14ac:dyDescent="0.25">
      <c r="XFD1047539" s="1" t="e" cm="1">
        <f t="array" ref="XFD1047539">solver_ipi</f>
        <v>#NAME?</v>
      </c>
    </row>
    <row r="1047540" spans="16384:16384" x14ac:dyDescent="0.25">
      <c r="XFD1047540" s="1" t="e" cm="1">
        <f t="array" ref="XFD1047540">solver_ipd</f>
        <v>#NAME?</v>
      </c>
    </row>
  </sheetData>
  <mergeCells count="2">
    <mergeCell ref="F7:J7"/>
    <mergeCell ref="S3:V3"/>
  </mergeCells>
  <pageMargins left="0.7" right="0.7" top="0.75" bottom="0.75" header="0.3" footer="0.3"/>
  <pageSetup paperSize="9" orientation="portrait" r:id="rId1"/>
  <drawing r:id="rId2"/>
  <legacyDrawing r:id="rId3"/>
  <extLst>
    <ext xmlns:x15="http://schemas.microsoft.com/office/spreadsheetml/2010/11/main" uri="{F7C9EE02-42E1-4005-9D12-6889AFFD525C}">
      <x15:webExtensions xmlns:xm="http://schemas.microsoft.com/office/excel/2006/main">
        <x15:webExtension appRef="{1A84A9A7-93E5-F94A-BB68-52AADFF71F46}">
          <xm:f>'Final fit'!1:1048576</xm:f>
        </x15:webExtension>
        <x15:webExtension appRef="{7F3B9F4B-5D74-FA43-A373-0CB61B0D745B}">
          <xm:f>'Final fit'!XFD1047515:XFD1047540</xm:f>
        </x15:webExtension>
        <x15:webExtension appRef="{B1274344-2C2A-CC4D-A02E-A95DF25CB049}">
          <xm:f>'Final fit'!$AG$15</xm:f>
        </x15:webExtension>
        <x15:webExtension appRef="{09D89062-413E-D940-9306-7EB41901726F}">
          <xm:f>'Final fit'!$AC$5:$AC$7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BF7-3157-4B4C-BEC1-AA8766D0825E}">
  <sheetPr codeName="Tabelle1"/>
  <dimension ref="A1:V366"/>
  <sheetViews>
    <sheetView zoomScale="96" zoomScaleNormal="96" workbookViewId="0">
      <selection activeCell="J3" sqref="J3"/>
    </sheetView>
  </sheetViews>
  <sheetFormatPr defaultColWidth="11.5703125" defaultRowHeight="15" x14ac:dyDescent="0.25"/>
  <cols>
    <col min="18" max="18" width="15.140625" customWidth="1"/>
    <col min="19" max="19" width="12.28515625" bestFit="1" customWidth="1"/>
    <col min="21" max="21" width="15.140625" customWidth="1"/>
    <col min="22" max="22" width="13.7109375" bestFit="1" customWidth="1"/>
  </cols>
  <sheetData>
    <row r="1" spans="1:22" x14ac:dyDescent="0.25">
      <c r="A1" t="s">
        <v>116</v>
      </c>
      <c r="R1" t="s">
        <v>213</v>
      </c>
      <c r="U1" t="s">
        <v>159</v>
      </c>
    </row>
    <row r="2" spans="1:22" x14ac:dyDescent="0.25">
      <c r="A2" s="1" t="s">
        <v>117</v>
      </c>
      <c r="B2" s="1" t="s">
        <v>120</v>
      </c>
      <c r="R2" s="26" t="s">
        <v>117</v>
      </c>
      <c r="S2" s="1" t="s">
        <v>120</v>
      </c>
      <c r="U2" s="26" t="s">
        <v>117</v>
      </c>
      <c r="V2" s="1" t="s">
        <v>120</v>
      </c>
    </row>
    <row r="3" spans="1:22" x14ac:dyDescent="0.25">
      <c r="A3" s="2">
        <v>86.718699999999998</v>
      </c>
      <c r="B3" s="32">
        <f>'Final fit'!E63</f>
        <v>24.528080699753009</v>
      </c>
      <c r="R3" s="48">
        <v>74.660300000000007</v>
      </c>
      <c r="S3" s="71">
        <f>'Final fit'!F418/'Final fit'!K418+'Final fit'!B418</f>
        <v>0.37530822859081159</v>
      </c>
      <c r="T3" s="71"/>
      <c r="U3" s="71">
        <v>83.817300000000003</v>
      </c>
      <c r="V3" s="71">
        <f>'Final fit'!B837-'Final fit'!F837/'Final fit'!K837</f>
        <v>-0.59480632654269794</v>
      </c>
    </row>
    <row r="4" spans="1:22" x14ac:dyDescent="0.25">
      <c r="A4" s="2">
        <v>88.348799999999997</v>
      </c>
      <c r="B4" s="32">
        <f>'Final fit'!E64</f>
        <v>24.471620444087538</v>
      </c>
      <c r="R4" s="48">
        <v>74.922300000000007</v>
      </c>
      <c r="S4" s="71">
        <f>'Final fit'!F419/'Final fit'!K419+'Final fit'!B419</f>
        <v>0.39188844929421246</v>
      </c>
      <c r="T4" s="71"/>
      <c r="U4" s="71">
        <v>174.47669999999999</v>
      </c>
      <c r="V4" s="71">
        <f>'Final fit'!B845-'Final fit'!F845/'Final fit'!K845</f>
        <v>195.56804773820687</v>
      </c>
    </row>
    <row r="5" spans="1:22" x14ac:dyDescent="0.25">
      <c r="A5" s="2">
        <v>93.569400000000002</v>
      </c>
      <c r="B5" s="32">
        <f>'Final fit'!E65</f>
        <v>24.29693582253903</v>
      </c>
      <c r="R5" s="48">
        <v>75.131299999999996</v>
      </c>
      <c r="S5" s="71">
        <f>'Final fit'!F420/'Final fit'!K420+'Final fit'!B420</f>
        <v>0.40566844994689105</v>
      </c>
      <c r="T5" s="71"/>
      <c r="U5" s="71">
        <v>83.819100000000006</v>
      </c>
      <c r="V5" s="71">
        <f>'Final fit'!B853-'Final fit'!F853/'Final fit'!K853</f>
        <v>-0.59475702230726457</v>
      </c>
    </row>
    <row r="6" spans="1:22" x14ac:dyDescent="0.25">
      <c r="A6" s="2">
        <v>94.849599999999995</v>
      </c>
      <c r="B6" s="32">
        <f>'Final fit'!E66</f>
        <v>24.255391444575579</v>
      </c>
      <c r="R6" s="48">
        <v>75.394300000000001</v>
      </c>
      <c r="S6" s="71">
        <f>'Final fit'!F421/'Final fit'!K421+'Final fit'!B421</f>
        <v>0.42347613618041097</v>
      </c>
      <c r="T6" s="71"/>
      <c r="U6" s="71">
        <v>97.804900000000004</v>
      </c>
      <c r="V6" s="71">
        <f>'Final fit'!B854-'Final fit'!F854/'Final fit'!K854</f>
        <v>-182.39371852302816</v>
      </c>
    </row>
    <row r="7" spans="1:22" x14ac:dyDescent="0.25">
      <c r="A7" s="2">
        <v>95.7697</v>
      </c>
      <c r="B7" s="32">
        <f>'Final fit'!E67</f>
        <v>24.225820857202073</v>
      </c>
      <c r="R7" s="48">
        <v>75.638400000000004</v>
      </c>
      <c r="S7" s="71">
        <f>'Final fit'!F422/'Final fit'!K422+'Final fit'!B422</f>
        <v>0.44068691014540556</v>
      </c>
      <c r="T7" s="71"/>
      <c r="U7" s="71">
        <v>97.805899999999994</v>
      </c>
      <c r="V7" s="71">
        <f>'Final fit'!B855-'Final fit'!F855/'Final fit'!K855</f>
        <v>-182.37985242601445</v>
      </c>
    </row>
    <row r="8" spans="1:22" x14ac:dyDescent="0.25">
      <c r="A8" s="2">
        <v>96.849800000000002</v>
      </c>
      <c r="B8" s="32">
        <f>'Final fit'!E68</f>
        <v>24.191404557153341</v>
      </c>
      <c r="R8" s="48">
        <v>75.892399999999995</v>
      </c>
      <c r="S8" s="71">
        <f>'Final fit'!F423/'Final fit'!K423+'Final fit'!B423</f>
        <v>0.45913415770255944</v>
      </c>
      <c r="T8" s="71"/>
      <c r="U8" s="71">
        <v>105.28959999999999</v>
      </c>
      <c r="V8" s="71">
        <f>'Final fit'!B856-'Final fit'!F856/'Final fit'!K856</f>
        <v>-152.71595281102032</v>
      </c>
    </row>
    <row r="9" spans="1:22" x14ac:dyDescent="0.25">
      <c r="A9" s="2">
        <v>98.399900000000002</v>
      </c>
      <c r="B9" s="32">
        <f>'Final fit'!E69</f>
        <v>24.142550787637759</v>
      </c>
      <c r="R9" s="48">
        <v>76.157399999999996</v>
      </c>
      <c r="S9" s="71">
        <f>'Final fit'!F424/'Final fit'!K424+'Final fit'!B424</f>
        <v>0.47905488059310447</v>
      </c>
      <c r="T9" s="71"/>
      <c r="U9" s="71">
        <v>105.2916</v>
      </c>
      <c r="V9" s="71">
        <f>'Final fit'!B857-'Final fit'!F857/'Final fit'!K857</f>
        <v>-152.69736518819221</v>
      </c>
    </row>
    <row r="10" spans="1:22" x14ac:dyDescent="0.25">
      <c r="A10" s="2">
        <v>100.4101</v>
      </c>
      <c r="B10" s="32">
        <f>'Final fit'!E70</f>
        <v>24.080097454884598</v>
      </c>
      <c r="R10" s="48">
        <v>76.390500000000003</v>
      </c>
      <c r="S10" s="71">
        <f>'Final fit'!F425/'Final fit'!K425+'Final fit'!B425</f>
        <v>0.49717177580279992</v>
      </c>
      <c r="T10" s="71"/>
      <c r="U10" s="71">
        <v>105.2916</v>
      </c>
      <c r="V10" s="71">
        <f>'Final fit'!B858-'Final fit'!F858/'Final fit'!K858</f>
        <v>-152.69551748467038</v>
      </c>
    </row>
    <row r="11" spans="1:22" x14ac:dyDescent="0.25">
      <c r="A11" s="2">
        <v>111.9913</v>
      </c>
      <c r="B11" s="32">
        <f>'Final fit'!E71</f>
        <v>23.737513488689423</v>
      </c>
      <c r="R11" s="48">
        <v>76.632499999999993</v>
      </c>
      <c r="S11" s="71">
        <f>'Final fit'!F426/'Final fit'!K426+'Final fit'!B426</f>
        <v>0.51659253889283585</v>
      </c>
      <c r="T11" s="71"/>
      <c r="U11" s="71">
        <v>111.4092</v>
      </c>
      <c r="V11" s="71">
        <f>'Final fit'!B859-'Final fit'!F859/'Final fit'!K859</f>
        <v>-127.08913054884208</v>
      </c>
    </row>
    <row r="12" spans="1:22" x14ac:dyDescent="0.25">
      <c r="A12" s="2">
        <v>113.9114</v>
      </c>
      <c r="B12" s="32">
        <f>'Final fit'!E72</f>
        <v>23.683194680625675</v>
      </c>
      <c r="R12" s="48">
        <v>76.896500000000003</v>
      </c>
      <c r="S12" s="71">
        <f>'Final fit'!F427/'Final fit'!K427+'Final fit'!B427</f>
        <v>0.53848617533583187</v>
      </c>
      <c r="T12" s="71"/>
      <c r="U12" s="71">
        <v>111.4442</v>
      </c>
      <c r="V12" s="71">
        <f>'Final fit'!B860-'Final fit'!F860/'Final fit'!K860</f>
        <v>-126.93902027348321</v>
      </c>
    </row>
    <row r="13" spans="1:22" x14ac:dyDescent="0.25">
      <c r="A13" s="2">
        <v>116.68170000000001</v>
      </c>
      <c r="B13" s="32">
        <f>'Final fit'!E73</f>
        <v>23.605914999322135</v>
      </c>
      <c r="R13" s="48">
        <v>77.158600000000007</v>
      </c>
      <c r="S13" s="71">
        <f>'Final fit'!F428/'Final fit'!K428+'Final fit'!B428</f>
        <v>0.56095194961221395</v>
      </c>
      <c r="T13" s="71"/>
      <c r="U13" s="71">
        <v>117.5407</v>
      </c>
      <c r="V13" s="71">
        <f>'Final fit'!B861-'Final fit'!F861/'Final fit'!K861</f>
        <v>-100.2257612057565</v>
      </c>
    </row>
    <row r="14" spans="1:22" x14ac:dyDescent="0.25">
      <c r="A14" s="2">
        <v>119.0919</v>
      </c>
      <c r="B14" s="32">
        <f>'Final fit'!E74</f>
        <v>23.539676976239484</v>
      </c>
      <c r="R14" s="48">
        <v>77.403599999999997</v>
      </c>
      <c r="S14" s="71">
        <f>'Final fit'!F429/'Final fit'!K429+'Final fit'!B429</f>
        <v>0.58277670832558504</v>
      </c>
      <c r="T14" s="71"/>
      <c r="U14" s="71">
        <v>117.5407</v>
      </c>
      <c r="V14" s="71">
        <f>'Final fit'!B862-'Final fit'!F862/'Final fit'!K862</f>
        <v>-100.23147858681105</v>
      </c>
    </row>
    <row r="15" spans="1:22" x14ac:dyDescent="0.25">
      <c r="A15" s="2">
        <v>120.33199999999999</v>
      </c>
      <c r="B15" s="32">
        <f>'Final fit'!E75</f>
        <v>23.505941666084372</v>
      </c>
      <c r="R15" s="48">
        <v>77.664599999999993</v>
      </c>
      <c r="S15" s="71">
        <f>'Final fit'!F430/'Final fit'!K430+'Final fit'!B430</f>
        <v>0.60675631936772767</v>
      </c>
      <c r="T15" s="71"/>
      <c r="U15" s="71">
        <v>117.5407</v>
      </c>
      <c r="V15" s="71">
        <f>'Final fit'!B863-'Final fit'!F863/'Final fit'!K863</f>
        <v>-100.22766188939744</v>
      </c>
    </row>
    <row r="16" spans="1:22" x14ac:dyDescent="0.25">
      <c r="A16" s="2">
        <v>122.3721</v>
      </c>
      <c r="B16" s="32">
        <f>'Final fit'!E76</f>
        <v>23.45093539268581</v>
      </c>
      <c r="R16" s="48">
        <v>77.947699999999998</v>
      </c>
      <c r="S16" s="71">
        <f>'Final fit'!F431/'Final fit'!K431+'Final fit'!B431</f>
        <v>0.63357330369899978</v>
      </c>
      <c r="T16" s="71"/>
      <c r="U16" s="71">
        <v>126.08240000000001</v>
      </c>
      <c r="V16" s="71">
        <f>'Final fit'!B864-'Final fit'!F864/'Final fit'!K864</f>
        <v>-60.998996538635396</v>
      </c>
    </row>
    <row r="17" spans="1:22" x14ac:dyDescent="0.25">
      <c r="A17" s="2">
        <v>124.3523</v>
      </c>
      <c r="B17" s="32">
        <f>'Final fit'!E77</f>
        <v>23.398110152275304</v>
      </c>
      <c r="R17" s="48">
        <v>78.206699999999998</v>
      </c>
      <c r="S17" s="71">
        <f>'Final fit'!F432/'Final fit'!K432+'Final fit'!B432</f>
        <v>0.6590846735958249</v>
      </c>
      <c r="T17" s="71"/>
      <c r="U17" s="71">
        <v>126.0874</v>
      </c>
      <c r="V17" s="71">
        <f>'Final fit'!B865-'Final fit'!F865/'Final fit'!K865</f>
        <v>-60.979025626004699</v>
      </c>
    </row>
    <row r="18" spans="1:22" x14ac:dyDescent="0.25">
      <c r="A18" s="2">
        <v>7.9555999999999996</v>
      </c>
      <c r="B18" s="32">
        <f>'Final fit'!E84</f>
        <v>22.504685401486942</v>
      </c>
      <c r="R18" s="48">
        <v>78.511700000000005</v>
      </c>
      <c r="S18" s="71">
        <f>'Final fit'!F433/'Final fit'!K433+'Final fit'!B433</f>
        <v>0.69001070647441654</v>
      </c>
      <c r="T18" s="71"/>
      <c r="U18" s="71">
        <v>126.0894</v>
      </c>
      <c r="V18" s="71">
        <f>'Final fit'!B866-'Final fit'!F866/'Final fit'!K866</f>
        <v>-60.961479859507648</v>
      </c>
    </row>
    <row r="19" spans="1:22" x14ac:dyDescent="0.25">
      <c r="A19" s="2">
        <v>9.9124999999999996</v>
      </c>
      <c r="B19" s="32">
        <f>'Final fit'!E85</f>
        <v>22.509172179866994</v>
      </c>
      <c r="R19" s="48">
        <v>78.779700000000005</v>
      </c>
      <c r="S19" s="71">
        <f>'Final fit'!F434/'Final fit'!K434+'Final fit'!B434</f>
        <v>0.7183705197454392</v>
      </c>
      <c r="T19" s="71"/>
      <c r="U19" s="71">
        <v>136.27699999999999</v>
      </c>
      <c r="V19" s="71">
        <f>'Final fit'!B867-'Final fit'!F867/'Final fit'!K867</f>
        <v>-11.610196846500912</v>
      </c>
    </row>
    <row r="20" spans="1:22" x14ac:dyDescent="0.25">
      <c r="A20" s="2">
        <v>12.0296</v>
      </c>
      <c r="B20" s="32">
        <f>'Final fit'!E86</f>
        <v>22.517526421041644</v>
      </c>
      <c r="R20" s="48">
        <v>79.024799999999999</v>
      </c>
      <c r="S20" s="71">
        <f>'Final fit'!F435/'Final fit'!K435+'Final fit'!B435</f>
        <v>0.74513779186594631</v>
      </c>
      <c r="T20" s="71"/>
      <c r="U20" s="71">
        <v>136.28200000000001</v>
      </c>
      <c r="V20" s="71">
        <f>'Final fit'!B868-'Final fit'!F868/'Final fit'!K868</f>
        <v>-11.582919897046025</v>
      </c>
    </row>
    <row r="21" spans="1:22" x14ac:dyDescent="0.25">
      <c r="A21" s="2">
        <v>14.0085</v>
      </c>
      <c r="B21" s="32">
        <f>'Final fit'!E87</f>
        <v>22.529218789091377</v>
      </c>
      <c r="R21" s="48">
        <v>79.268799999999999</v>
      </c>
      <c r="S21" s="71">
        <f>'Final fit'!F436/'Final fit'!K436+'Final fit'!B436</f>
        <v>0.77258439005930057</v>
      </c>
      <c r="T21" s="71"/>
      <c r="U21" s="71">
        <v>144.82040000000001</v>
      </c>
      <c r="V21" s="71">
        <f>'Final fit'!B869-'Final fit'!F869/'Final fit'!K869</f>
        <v>31.848762930736427</v>
      </c>
    </row>
    <row r="22" spans="1:22" x14ac:dyDescent="0.25">
      <c r="A22" s="2">
        <v>15.967499999999999</v>
      </c>
      <c r="B22" s="32">
        <f>'Final fit'!E88</f>
        <v>22.544736233641103</v>
      </c>
      <c r="R22" s="48">
        <v>79.535799999999995</v>
      </c>
      <c r="S22" s="71">
        <f>'Final fit'!F437/'Final fit'!K437+'Final fit'!B437</f>
        <v>0.80362626100989021</v>
      </c>
      <c r="T22" s="71"/>
      <c r="U22" s="71">
        <v>144.82140000000001</v>
      </c>
      <c r="V22" s="71">
        <f>'Final fit'!B870-'Final fit'!F870/'Final fit'!K870</f>
        <v>31.854307348828399</v>
      </c>
    </row>
    <row r="23" spans="1:22" x14ac:dyDescent="0.25">
      <c r="A23" s="2">
        <v>17.964200000000002</v>
      </c>
      <c r="B23" s="32">
        <f>'Final fit'!E89</f>
        <v>22.564587151442911</v>
      </c>
      <c r="R23" s="48">
        <v>79.800899999999999</v>
      </c>
      <c r="S23" s="71">
        <f>'Final fit'!F438/'Final fit'!K438+'Final fit'!B438</f>
        <v>0.83537588731400469</v>
      </c>
      <c r="T23" s="71"/>
      <c r="U23" s="71">
        <v>144.8254</v>
      </c>
      <c r="V23" s="71">
        <f>'Final fit'!B871-'Final fit'!F871/'Final fit'!K871</f>
        <v>31.898312528387692</v>
      </c>
    </row>
    <row r="24" spans="1:22" x14ac:dyDescent="0.25">
      <c r="A24" s="2">
        <v>20.015999999999998</v>
      </c>
      <c r="B24" s="32">
        <f>'Final fit'!E90</f>
        <v>22.589065175794886</v>
      </c>
      <c r="R24" s="48">
        <v>80.046899999999994</v>
      </c>
      <c r="S24" s="71">
        <f>'Final fit'!F439/'Final fit'!K439+'Final fit'!B439</f>
        <v>0.8657699174290856</v>
      </c>
      <c r="T24" s="71"/>
      <c r="U24" s="71">
        <v>151.57169999999999</v>
      </c>
      <c r="V24" s="71">
        <f>'Final fit'!B872-'Final fit'!F872/'Final fit'!K872</f>
        <v>67.42968206991992</v>
      </c>
    </row>
    <row r="25" spans="1:22" x14ac:dyDescent="0.25">
      <c r="A25" s="2">
        <v>22.0107</v>
      </c>
      <c r="B25" s="32">
        <f>'Final fit'!E91</f>
        <v>22.616585525668995</v>
      </c>
      <c r="R25" s="48">
        <v>80.299899999999994</v>
      </c>
      <c r="S25" s="71">
        <f>'Final fit'!F440/'Final fit'!K440+'Final fit'!B440</f>
        <v>0.89809120608497295</v>
      </c>
      <c r="T25" s="71"/>
      <c r="U25" s="71">
        <v>151.5727</v>
      </c>
      <c r="V25" s="71">
        <f>'Final fit'!B873-'Final fit'!F873/'Final fit'!K873</f>
        <v>67.433805457140352</v>
      </c>
    </row>
    <row r="26" spans="1:22" x14ac:dyDescent="0.25">
      <c r="A26" s="2">
        <v>24.007300000000001</v>
      </c>
      <c r="B26" s="32">
        <f>'Final fit'!E92</f>
        <v>22.647544016334042</v>
      </c>
      <c r="R26" s="48">
        <v>80.606999999999999</v>
      </c>
      <c r="S26" s="71">
        <f>'Final fit'!F441/'Final fit'!K441+'Final fit'!B441</f>
        <v>0.93854189563463242</v>
      </c>
      <c r="T26" s="71"/>
      <c r="U26" s="71">
        <v>157.81880000000001</v>
      </c>
      <c r="V26" s="71">
        <f>'Final fit'!B874-'Final fit'!F874/'Final fit'!K874</f>
        <v>101.30070872115311</v>
      </c>
    </row>
    <row r="27" spans="1:22" x14ac:dyDescent="0.25">
      <c r="A27" s="2">
        <v>26.003499999999999</v>
      </c>
      <c r="B27" s="32">
        <f>'Final fit'!E93</f>
        <v>22.681650534609997</v>
      </c>
      <c r="R27" s="48">
        <v>80.924000000000007</v>
      </c>
      <c r="S27" s="71">
        <f>'Final fit'!F442/'Final fit'!K442+'Final fit'!B442</f>
        <v>0.98207558851287591</v>
      </c>
      <c r="T27" s="71"/>
      <c r="U27" s="71">
        <v>157.82380000000001</v>
      </c>
      <c r="V27" s="71">
        <f>'Final fit'!B875-'Final fit'!F875/'Final fit'!K875</f>
        <v>101.34199285743381</v>
      </c>
    </row>
    <row r="28" spans="1:22" x14ac:dyDescent="0.25">
      <c r="A28" s="2">
        <v>28.0044</v>
      </c>
      <c r="B28" s="32">
        <f>'Final fit'!E94</f>
        <v>22.7187624729509</v>
      </c>
      <c r="R28" s="48">
        <v>81.209999999999994</v>
      </c>
      <c r="S28" s="71">
        <f>'Final fit'!F443/'Final fit'!K443+'Final fit'!B443</f>
        <v>1.0225718300699003</v>
      </c>
      <c r="T28" s="71"/>
      <c r="U28" s="71">
        <v>168.4118</v>
      </c>
      <c r="V28" s="71">
        <f>'Final fit'!B876-'Final fit'!F876/'Final fit'!K876</f>
        <v>160.7757621908749</v>
      </c>
    </row>
    <row r="29" spans="1:22" x14ac:dyDescent="0.25">
      <c r="A29" s="2">
        <v>30.009</v>
      </c>
      <c r="B29" s="32">
        <f>'Final fit'!E95</f>
        <v>22.758665167228109</v>
      </c>
      <c r="R29" s="48">
        <v>81.467100000000002</v>
      </c>
      <c r="S29" s="71">
        <f>'Final fit'!F444/'Final fit'!K444+'Final fit'!B444</f>
        <v>1.0603670372003455</v>
      </c>
      <c r="T29" s="71"/>
      <c r="U29" s="71">
        <v>168.41480000000001</v>
      </c>
      <c r="V29" s="71">
        <f>'Final fit'!B877-'Final fit'!F877/'Final fit'!K877</f>
        <v>160.78314326221175</v>
      </c>
    </row>
    <row r="30" spans="1:22" x14ac:dyDescent="0.25">
      <c r="A30" s="2">
        <v>32.0032</v>
      </c>
      <c r="B30" s="32">
        <f>'Final fit'!E96</f>
        <v>22.800879750212996</v>
      </c>
      <c r="R30" s="48">
        <v>81.705100000000002</v>
      </c>
      <c r="S30" s="71">
        <f>'Final fit'!F445/'Final fit'!K445+'Final fit'!B445</f>
        <v>1.0932756566549202</v>
      </c>
      <c r="T30" s="71"/>
      <c r="U30" s="71">
        <v>168.41480000000001</v>
      </c>
      <c r="V30" s="71">
        <f>'Final fit'!B878-'Final fit'!F878/'Final fit'!K878</f>
        <v>160.78343439054305</v>
      </c>
    </row>
    <row r="31" spans="1:22" x14ac:dyDescent="0.25">
      <c r="A31" s="2">
        <v>34.008800000000001</v>
      </c>
      <c r="B31" s="32">
        <f>'Final fit'!E97</f>
        <v>22.845711783679242</v>
      </c>
      <c r="R31" s="48">
        <v>81.944100000000006</v>
      </c>
      <c r="S31" s="71">
        <f>'Final fit'!F446/'Final fit'!K446+'Final fit'!B446</f>
        <v>1.1332285735092245</v>
      </c>
      <c r="T31" s="71"/>
      <c r="U31" s="71">
        <v>168.41679999999999</v>
      </c>
      <c r="V31" s="71">
        <f>'Final fit'!B879-'Final fit'!F879/'Final fit'!K879</f>
        <v>160.79084416211163</v>
      </c>
    </row>
    <row r="32" spans="1:22" x14ac:dyDescent="0.25">
      <c r="A32" s="2">
        <v>36.006999999999998</v>
      </c>
      <c r="B32" s="32">
        <f>'Final fit'!E98</f>
        <v>22.892616884064761</v>
      </c>
      <c r="R32" s="48">
        <v>82.186099999999996</v>
      </c>
      <c r="S32" s="71">
        <f>'Final fit'!F447/'Final fit'!K447+'Final fit'!B447</f>
        <v>1.1719869470558506</v>
      </c>
      <c r="T32" s="71"/>
      <c r="U32" s="71">
        <v>174.7227</v>
      </c>
      <c r="V32" s="71">
        <f>'Final fit'!B880-'Final fit'!F880/'Final fit'!K880</f>
        <v>197.44432217305422</v>
      </c>
    </row>
    <row r="33" spans="1:22" x14ac:dyDescent="0.25">
      <c r="A33" s="2">
        <v>38.006700000000002</v>
      </c>
      <c r="B33" s="32">
        <f>'Final fit'!E99</f>
        <v>22.941686364551533</v>
      </c>
      <c r="R33" s="48">
        <v>82.3142</v>
      </c>
      <c r="S33" s="71">
        <f>'Final fit'!F448/'Final fit'!K448+'Final fit'!B448</f>
        <v>1.192987791659996</v>
      </c>
      <c r="T33" s="71"/>
      <c r="U33" s="71">
        <v>174.72370000000001</v>
      </c>
      <c r="V33" s="71">
        <f>'Final fit'!B881-'Final fit'!F881/'Final fit'!K881</f>
        <v>197.44652953000161</v>
      </c>
    </row>
    <row r="34" spans="1:22" x14ac:dyDescent="0.25">
      <c r="A34" s="2">
        <v>40.009900000000002</v>
      </c>
      <c r="B34" s="32">
        <f>'Final fit'!E100</f>
        <v>22.992890553488728</v>
      </c>
      <c r="R34" s="48">
        <v>82.568200000000004</v>
      </c>
      <c r="S34" s="71">
        <f>'Final fit'!F449/'Final fit'!K449+'Final fit'!B449</f>
        <v>1.2351482388620043</v>
      </c>
      <c r="T34" s="71"/>
      <c r="U34" s="71">
        <v>174.72470000000001</v>
      </c>
      <c r="V34" s="71">
        <f>'Final fit'!B882-'Final fit'!F882/'Final fit'!K882</f>
        <v>197.444531311616</v>
      </c>
    </row>
    <row r="35" spans="1:22" x14ac:dyDescent="0.25">
      <c r="A35" s="2">
        <v>42.010899999999999</v>
      </c>
      <c r="B35" s="32">
        <f>'Final fit'!E101</f>
        <v>23.046017987052839</v>
      </c>
      <c r="R35" s="48">
        <v>82.8232</v>
      </c>
      <c r="S35" s="71">
        <f>'Final fit'!F450/'Final fit'!K450+'Final fit'!B450</f>
        <v>1.2787618772831908</v>
      </c>
      <c r="T35" s="71"/>
      <c r="U35" s="71">
        <v>183.12739999999999</v>
      </c>
      <c r="V35" s="71">
        <f>'Final fit'!B883-'Final fit'!F883/'Final fit'!K883</f>
        <v>247.48685278148798</v>
      </c>
    </row>
    <row r="36" spans="1:22" x14ac:dyDescent="0.25">
      <c r="A36" s="2">
        <v>44.011699999999998</v>
      </c>
      <c r="B36" s="32">
        <f>'Final fit'!E102</f>
        <v>23.10106744396559</v>
      </c>
      <c r="R36" s="48">
        <v>83.203299999999999</v>
      </c>
      <c r="S36" s="71">
        <f>'Final fit'!F451/'Final fit'!K451+'Final fit'!B451</f>
        <v>1.3464025697186384</v>
      </c>
      <c r="T36" s="71"/>
      <c r="U36" s="71">
        <v>183.13140000000001</v>
      </c>
      <c r="V36" s="71">
        <f>'Final fit'!B884-'Final fit'!F884/'Final fit'!K884</f>
        <v>247.50323839441057</v>
      </c>
    </row>
    <row r="37" spans="1:22" x14ac:dyDescent="0.25">
      <c r="A37" s="2">
        <v>46.0124</v>
      </c>
      <c r="B37" s="32">
        <f>'Final fit'!E103</f>
        <v>23.158005779788851</v>
      </c>
      <c r="R37" s="48">
        <v>83.461299999999994</v>
      </c>
      <c r="S37" s="71">
        <f>'Final fit'!F452/'Final fit'!K452+'Final fit'!B452</f>
        <v>1.3940495171447573</v>
      </c>
      <c r="T37" s="71"/>
      <c r="U37" s="71">
        <v>193.13679999999999</v>
      </c>
      <c r="V37" s="71">
        <f>'Final fit'!B885-'Final fit'!F885/'Final fit'!K885</f>
        <v>308.95728280411271</v>
      </c>
    </row>
    <row r="38" spans="1:22" x14ac:dyDescent="0.25">
      <c r="A38" s="2">
        <v>48.014099999999999</v>
      </c>
      <c r="B38" s="32">
        <f>'Final fit'!E104</f>
        <v>23.216843984162669</v>
      </c>
      <c r="R38" s="48">
        <v>83.709299999999999</v>
      </c>
      <c r="S38" s="71">
        <f>'Final fit'!F453/'Final fit'!K453+'Final fit'!B453</f>
        <v>1.4409135385268703</v>
      </c>
      <c r="T38" s="71"/>
      <c r="U38" s="71">
        <v>193.13679999999999</v>
      </c>
      <c r="V38" s="71">
        <f>'Final fit'!B886-'Final fit'!F886/'Final fit'!K886</f>
        <v>308.96401268923421</v>
      </c>
    </row>
    <row r="39" spans="1:22" x14ac:dyDescent="0.25">
      <c r="A39" s="2">
        <v>50.015700000000002</v>
      </c>
      <c r="B39" s="32">
        <f>'Final fit'!E105</f>
        <v>23.277542198358784</v>
      </c>
      <c r="R39" s="48">
        <v>83.740300000000005</v>
      </c>
      <c r="S39" s="71">
        <f>'Final fit'!F454/'Final fit'!K454+'Final fit'!B454</f>
        <v>1.4469840340102653</v>
      </c>
      <c r="T39" s="71"/>
      <c r="U39" s="71">
        <v>193.13679999999999</v>
      </c>
      <c r="V39" s="71">
        <f>'Final fit'!B887-'Final fit'!F887/'Final fit'!K887</f>
        <v>308.95902117896935</v>
      </c>
    </row>
    <row r="40" spans="1:22" x14ac:dyDescent="0.25">
      <c r="A40" s="2">
        <v>52.017099999999999</v>
      </c>
      <c r="B40" s="32">
        <f>'Final fit'!E106</f>
        <v>23.340100168327798</v>
      </c>
      <c r="R40" s="48">
        <v>83.771299999999997</v>
      </c>
      <c r="S40" s="71">
        <f>'Final fit'!F455/'Final fit'!K455+'Final fit'!B455</f>
        <v>1.4529997070645213</v>
      </c>
      <c r="T40" s="71"/>
      <c r="U40" s="71">
        <v>193.1378</v>
      </c>
      <c r="V40" s="71">
        <f>'Final fit'!B888-'Final fit'!F888/'Final fit'!K888</f>
        <v>308.95952342589982</v>
      </c>
    </row>
    <row r="41" spans="1:22" x14ac:dyDescent="0.25">
      <c r="A41" s="2">
        <v>54.020499999999998</v>
      </c>
      <c r="B41" s="32">
        <f>'Final fit'!E107</f>
        <v>23.404603806032025</v>
      </c>
      <c r="R41" s="48">
        <v>83.812299999999993</v>
      </c>
      <c r="S41" s="71">
        <f>'Final fit'!F456/'Final fit'!K456+'Final fit'!B456</f>
        <v>1.4610428844251968</v>
      </c>
      <c r="T41" s="71"/>
      <c r="U41" s="71">
        <v>193.14580000000001</v>
      </c>
      <c r="V41" s="71">
        <f>'Final fit'!B889-'Final fit'!F889/'Final fit'!K889</f>
        <v>308.99570459558169</v>
      </c>
    </row>
    <row r="42" spans="1:22" x14ac:dyDescent="0.25">
      <c r="A42" s="2">
        <v>56.020299999999999</v>
      </c>
      <c r="B42" s="32">
        <f>'Final fit'!E108</f>
        <v>23.470896184307023</v>
      </c>
      <c r="R42" s="48">
        <v>83.737300000000005</v>
      </c>
      <c r="S42" s="71">
        <f>'Final fit'!F464/'Final fit'!K464+'Final fit'!B464</f>
        <v>0.72600414682864867</v>
      </c>
      <c r="T42" s="71"/>
      <c r="U42" s="71">
        <v>205.8227</v>
      </c>
      <c r="V42" s="71">
        <f>'Final fit'!B890-'Final fit'!F890/'Final fit'!K890</f>
        <v>389.70832697381974</v>
      </c>
    </row>
    <row r="43" spans="1:22" x14ac:dyDescent="0.25">
      <c r="A43" s="2">
        <v>58.021700000000003</v>
      </c>
      <c r="B43" s="32">
        <f>'Final fit'!E109</f>
        <v>23.539183363117306</v>
      </c>
      <c r="R43" s="72">
        <v>83.674300000000002</v>
      </c>
      <c r="S43" s="71">
        <f>'Final fit'!F465/'Final fit'!K465+'Final fit'!B465</f>
        <v>0.72027755941201488</v>
      </c>
      <c r="T43" s="71"/>
      <c r="U43" s="71">
        <v>205.82470000000001</v>
      </c>
      <c r="V43" s="71">
        <f>'Final fit'!B891-'Final fit'!F891/'Final fit'!K891</f>
        <v>389.71980249723129</v>
      </c>
    </row>
    <row r="44" spans="1:22" x14ac:dyDescent="0.25">
      <c r="A44" s="2">
        <v>60.021999999999998</v>
      </c>
      <c r="B44" s="32">
        <f>'Final fit'!E110</f>
        <v>23.609421404383866</v>
      </c>
      <c r="R44" s="72">
        <v>83.674300000000002</v>
      </c>
      <c r="S44" s="71">
        <f>'Final fit'!F466/'Final fit'!K466+'Final fit'!B466</f>
        <v>0.72027622946814684</v>
      </c>
      <c r="T44" s="71"/>
      <c r="U44" s="71">
        <v>205.82769999999999</v>
      </c>
      <c r="V44" s="71">
        <f>'Final fit'!B892-'Final fit'!F892/'Final fit'!K892</f>
        <v>389.72790933268988</v>
      </c>
    </row>
    <row r="45" spans="1:22" x14ac:dyDescent="0.25">
      <c r="A45" s="2">
        <v>62.0214</v>
      </c>
      <c r="B45" s="32">
        <f>'Final fit'!E111</f>
        <v>23.681672963488165</v>
      </c>
      <c r="R45" s="72">
        <v>83.664299999999997</v>
      </c>
      <c r="S45" s="71">
        <f>'Final fit'!F467/'Final fit'!K467+'Final fit'!B467</f>
        <v>0.71941911415220394</v>
      </c>
      <c r="T45" s="71"/>
      <c r="U45" s="71">
        <v>205.83170000000001</v>
      </c>
      <c r="V45" s="71">
        <f>'Final fit'!B893-'Final fit'!F893/'Final fit'!K893</f>
        <v>389.77249340400181</v>
      </c>
    </row>
    <row r="46" spans="1:22" x14ac:dyDescent="0.25">
      <c r="A46" s="2">
        <v>64.023899999999998</v>
      </c>
      <c r="B46" s="32">
        <f>'Final fit'!E112</f>
        <v>23.756156434632793</v>
      </c>
      <c r="R46" s="72">
        <v>83.603300000000004</v>
      </c>
      <c r="S46" s="71">
        <f>'Final fit'!F468/'Final fit'!K468+'Final fit'!B468</f>
        <v>0.71383966401428711</v>
      </c>
      <c r="T46" s="71"/>
      <c r="U46" s="71">
        <v>215.17869999999999</v>
      </c>
      <c r="V46" s="71">
        <f>'Final fit'!B894-'Final fit'!F894/'Final fit'!K894</f>
        <v>451.26400359300669</v>
      </c>
    </row>
    <row r="47" spans="1:22" x14ac:dyDescent="0.25">
      <c r="A47" s="2">
        <v>66.026700000000005</v>
      </c>
      <c r="B47" s="32">
        <f>'Final fit'!E113</f>
        <v>23.832856119777844</v>
      </c>
      <c r="R47" s="72">
        <v>83.6023</v>
      </c>
      <c r="S47" s="71">
        <f>'Final fit'!F469/'Final fit'!K469+'Final fit'!B469</f>
        <v>0.71376123022479487</v>
      </c>
      <c r="T47" s="71"/>
      <c r="U47" s="71">
        <v>215.1797</v>
      </c>
      <c r="V47" s="71">
        <f>'Final fit'!B895-'Final fit'!F895/'Final fit'!K895</f>
        <v>451.28600702302612</v>
      </c>
    </row>
    <row r="48" spans="1:22" x14ac:dyDescent="0.25">
      <c r="A48" s="2">
        <v>68.024600000000007</v>
      </c>
      <c r="B48" s="32">
        <f>'Final fit'!E114</f>
        <v>23.911661466848351</v>
      </c>
      <c r="R48" s="72">
        <v>83.573300000000003</v>
      </c>
      <c r="S48" s="71">
        <f>'Final fit'!F470/'Final fit'!K470+'Final fit'!B470</f>
        <v>0.71099035916289566</v>
      </c>
      <c r="T48" s="71"/>
      <c r="U48" s="71">
        <v>215.1807</v>
      </c>
      <c r="V48" s="71">
        <f>'Final fit'!B896-'Final fit'!F896/'Final fit'!K896</f>
        <v>451.27902782671248</v>
      </c>
    </row>
    <row r="49" spans="1:22" x14ac:dyDescent="0.25">
      <c r="A49" s="2">
        <v>70.022800000000004</v>
      </c>
      <c r="B49" s="32">
        <f>'Final fit'!E115</f>
        <v>23.992880490432299</v>
      </c>
      <c r="R49" s="72">
        <v>83.504300000000001</v>
      </c>
      <c r="S49" s="71">
        <f>'Final fit'!F471/'Final fit'!K471+'Final fit'!B471</f>
        <v>0.70470901849272671</v>
      </c>
      <c r="T49" s="71"/>
      <c r="U49" s="71">
        <v>218.38630000000001</v>
      </c>
      <c r="V49" s="71">
        <f>'Final fit'!B897-'Final fit'!F897/'Final fit'!K897</f>
        <v>472.72998218014123</v>
      </c>
    </row>
    <row r="50" spans="1:22" x14ac:dyDescent="0.25">
      <c r="A50" s="2">
        <v>72.027500000000003</v>
      </c>
      <c r="B50" s="32">
        <f>'Final fit'!E116</f>
        <v>24.076905625167392</v>
      </c>
      <c r="R50" s="72">
        <v>83.484300000000005</v>
      </c>
      <c r="S50" s="71">
        <f>'Final fit'!F472/'Final fit'!K472+'Final fit'!B472</f>
        <v>0.70297825162379246</v>
      </c>
      <c r="T50" s="71"/>
      <c r="U50" s="71">
        <v>218.39230000000001</v>
      </c>
      <c r="V50" s="71">
        <f>'Final fit'!B898-'Final fit'!F898/'Final fit'!K898</f>
        <v>472.7720284780047</v>
      </c>
    </row>
    <row r="51" spans="1:22" x14ac:dyDescent="0.25">
      <c r="A51" s="2">
        <v>74.029600000000002</v>
      </c>
      <c r="B51" s="32">
        <f>'Final fit'!E117</f>
        <v>24.163510283795592</v>
      </c>
      <c r="R51" s="72">
        <v>83.368300000000005</v>
      </c>
      <c r="S51" s="71">
        <f>'Final fit'!F473/'Final fit'!K473+'Final fit'!B473</f>
        <v>0.69252735116475284</v>
      </c>
      <c r="T51" s="71"/>
      <c r="U51" s="71">
        <v>226.17920000000001</v>
      </c>
      <c r="V51" s="71">
        <f>'Final fit'!B899-'Final fit'!F899/'Final fit'!K899</f>
        <v>525.53976542984901</v>
      </c>
    </row>
    <row r="52" spans="1:22" x14ac:dyDescent="0.25">
      <c r="A52" s="2">
        <v>76.027199999999993</v>
      </c>
      <c r="B52" s="32">
        <f>'Final fit'!E118</f>
        <v>24.252767147520171</v>
      </c>
      <c r="R52" s="72">
        <v>83.302300000000002</v>
      </c>
      <c r="S52" s="71">
        <f>'Final fit'!F474/'Final fit'!K474+'Final fit'!B474</f>
        <v>0.68661546609364243</v>
      </c>
      <c r="T52" s="71"/>
      <c r="U52" s="71">
        <v>226.17920000000001</v>
      </c>
      <c r="V52" s="71">
        <f>'Final fit'!B900-'Final fit'!F900/'Final fit'!K900</f>
        <v>525.53838346673581</v>
      </c>
    </row>
    <row r="53" spans="1:22" x14ac:dyDescent="0.25">
      <c r="A53" s="2">
        <v>78.029200000000003</v>
      </c>
      <c r="B53" s="32">
        <f>'Final fit'!E119</f>
        <v>24.34526976089742</v>
      </c>
      <c r="R53" s="72">
        <v>83.2423</v>
      </c>
      <c r="S53" s="71">
        <f>'Final fit'!F475/'Final fit'!K475+'Final fit'!B475</f>
        <v>0.68133948894756957</v>
      </c>
      <c r="T53" s="71"/>
      <c r="U53" s="71">
        <v>226.17920000000001</v>
      </c>
      <c r="V53" s="71">
        <f>'Final fit'!B901-'Final fit'!F901/'Final fit'!K901</f>
        <v>525.54447889557082</v>
      </c>
    </row>
    <row r="54" spans="1:22" x14ac:dyDescent="0.25">
      <c r="A54" s="2">
        <v>80.030900000000003</v>
      </c>
      <c r="B54" s="32">
        <f>'Final fit'!E120</f>
        <v>24.441038781122746</v>
      </c>
      <c r="R54" s="72">
        <v>83.143299999999996</v>
      </c>
      <c r="S54" s="71">
        <f>'Final fit'!F476/'Final fit'!K476+'Final fit'!B476</f>
        <v>0.67264424631910802</v>
      </c>
      <c r="T54" s="71"/>
      <c r="U54" s="71">
        <v>226.17920000000001</v>
      </c>
      <c r="V54" s="71">
        <f>'Final fit'!B902-'Final fit'!F902/'Final fit'!K902</f>
        <v>525.5483779858323</v>
      </c>
    </row>
    <row r="55" spans="1:22" x14ac:dyDescent="0.25">
      <c r="A55" s="2">
        <v>20</v>
      </c>
      <c r="B55" s="32">
        <f>'Final fit'!E127</f>
        <v>22.588858917074983</v>
      </c>
      <c r="R55" s="72">
        <v>83.131299999999996</v>
      </c>
      <c r="S55" s="71">
        <f>'Final fit'!F477/'Final fit'!K477+'Final fit'!B477</f>
        <v>0.67156849558259246</v>
      </c>
      <c r="T55" s="71"/>
      <c r="U55" s="71">
        <v>226.18119999999999</v>
      </c>
      <c r="V55" s="71">
        <f>'Final fit'!B903-'Final fit'!F903/'Final fit'!K903</f>
        <v>525.56093550954438</v>
      </c>
    </row>
    <row r="56" spans="1:22" x14ac:dyDescent="0.25">
      <c r="A56" s="2">
        <v>40</v>
      </c>
      <c r="B56" s="32">
        <f>'Final fit'!E128</f>
        <v>22.992632573795564</v>
      </c>
      <c r="R56" s="72">
        <v>83.131299999999996</v>
      </c>
      <c r="S56" s="71">
        <f>'Final fit'!F478/'Final fit'!K478+'Final fit'!B478</f>
        <v>0.67156450507996224</v>
      </c>
      <c r="T56" s="71"/>
      <c r="U56" s="71">
        <v>229.68369999999999</v>
      </c>
      <c r="V56" s="71">
        <f>'Final fit'!B904-'Final fit'!F904/'Final fit'!K904</f>
        <v>549.72539004827217</v>
      </c>
    </row>
    <row r="57" spans="1:22" x14ac:dyDescent="0.25">
      <c r="A57" s="2">
        <v>60</v>
      </c>
      <c r="B57" s="32">
        <f>'Final fit'!E129</f>
        <v>23.608637889404793</v>
      </c>
      <c r="R57" s="72">
        <v>82.996200000000002</v>
      </c>
      <c r="S57" s="71">
        <f>'Final fit'!F479/'Final fit'!K479+'Final fit'!B479</f>
        <v>0.65987965786483405</v>
      </c>
      <c r="T57" s="71"/>
      <c r="U57" s="71">
        <v>229.6857</v>
      </c>
      <c r="V57" s="71">
        <f>'Final fit'!B905-'Final fit'!F905/'Final fit'!K905</f>
        <v>549.74649148700655</v>
      </c>
    </row>
    <row r="58" spans="1:22" x14ac:dyDescent="0.25">
      <c r="A58" s="2">
        <v>80</v>
      </c>
      <c r="B58" s="32">
        <f>'Final fit'!E130</f>
        <v>24.439534189834347</v>
      </c>
      <c r="R58" s="72">
        <v>82.852199999999996</v>
      </c>
      <c r="S58" s="71">
        <f>'Final fit'!F480/'Final fit'!K480+'Final fit'!B480</f>
        <v>0.64765759749124407</v>
      </c>
      <c r="T58" s="71"/>
      <c r="U58" s="71">
        <v>229.68870000000001</v>
      </c>
      <c r="V58" s="71">
        <f>'Final fit'!B906-'Final fit'!F906/'Final fit'!K906</f>
        <v>549.76926940192686</v>
      </c>
    </row>
    <row r="59" spans="1:22" x14ac:dyDescent="0.25">
      <c r="A59" s="2">
        <v>4</v>
      </c>
      <c r="B59" s="32">
        <f>'Final fit'!E137</f>
        <v>22.501610821321833</v>
      </c>
      <c r="R59" s="72">
        <v>82.678200000000004</v>
      </c>
      <c r="S59" s="71">
        <f>'Final fit'!F481/'Final fit'!K481+'Final fit'!B481</f>
        <v>0.63312296088615205</v>
      </c>
      <c r="T59" s="71"/>
      <c r="U59" s="71">
        <v>231.80330000000001</v>
      </c>
      <c r="V59" s="71">
        <f>'Final fit'!B907-'Final fit'!F907/'Final fit'!K907</f>
        <v>564.43871329094918</v>
      </c>
    </row>
    <row r="60" spans="1:22" x14ac:dyDescent="0.25">
      <c r="A60" s="2">
        <v>6</v>
      </c>
      <c r="B60" s="32">
        <f>'Final fit'!E138</f>
        <v>22.50246737018486</v>
      </c>
      <c r="R60" s="72">
        <v>82.544200000000004</v>
      </c>
      <c r="S60" s="71">
        <f>'Final fit'!F482/'Final fit'!K482+'Final fit'!B482</f>
        <v>0.62207353395117471</v>
      </c>
      <c r="T60" s="71"/>
      <c r="U60" s="71">
        <v>231.80930000000001</v>
      </c>
      <c r="V60" s="71">
        <f>'Final fit'!B908-'Final fit'!F908/'Final fit'!K908</f>
        <v>564.44938228668934</v>
      </c>
    </row>
    <row r="61" spans="1:22" x14ac:dyDescent="0.25">
      <c r="A61" s="2">
        <v>8</v>
      </c>
      <c r="B61" s="32">
        <f>'Final fit'!E139</f>
        <v>22.504758614086061</v>
      </c>
      <c r="R61" s="72">
        <v>82.234200000000001</v>
      </c>
      <c r="S61" s="71">
        <f>'Final fit'!F483/'Final fit'!K483+'Final fit'!B483</f>
        <v>0.5971327688199497</v>
      </c>
      <c r="T61" s="71"/>
      <c r="U61" s="71">
        <v>240.30789999999999</v>
      </c>
      <c r="V61" s="71">
        <f>'Final fit'!B909-'Final fit'!F909/'Final fit'!K909</f>
        <v>624.07105816663784</v>
      </c>
    </row>
    <row r="62" spans="1:22" x14ac:dyDescent="0.25">
      <c r="A62" s="2">
        <v>10</v>
      </c>
      <c r="B62" s="32">
        <f>'Final fit'!E140</f>
        <v>22.509439708924333</v>
      </c>
      <c r="R62" s="72">
        <v>81.954099999999997</v>
      </c>
      <c r="S62" s="71">
        <f>'Final fit'!F484/'Final fit'!K484+'Final fit'!B484</f>
        <v>0.57535278644978927</v>
      </c>
      <c r="T62" s="71"/>
      <c r="U62" s="71">
        <v>240.30889999999999</v>
      </c>
      <c r="V62" s="71">
        <f>'Final fit'!B910-'Final fit'!F910/'Final fit'!K910</f>
        <v>624.0772897989284</v>
      </c>
    </row>
    <row r="63" spans="1:22" x14ac:dyDescent="0.25">
      <c r="A63" s="2">
        <v>12</v>
      </c>
      <c r="B63" s="32">
        <f>'Final fit'!E141</f>
        <v>22.517381066159434</v>
      </c>
      <c r="R63" s="72">
        <v>81.892099999999999</v>
      </c>
      <c r="S63" s="71">
        <f>'Final fit'!F485/'Final fit'!K485+'Final fit'!B485</f>
        <v>0.57062195381516212</v>
      </c>
      <c r="T63" s="71"/>
      <c r="U63" s="71">
        <v>240.3109</v>
      </c>
      <c r="V63" s="71">
        <f>'Final fit'!B911-'Final fit'!F911/'Final fit'!K911</f>
        <v>624.093594794924</v>
      </c>
    </row>
    <row r="64" spans="1:22" x14ac:dyDescent="0.25">
      <c r="A64" s="2">
        <v>15</v>
      </c>
      <c r="B64" s="32">
        <f>'Final fit'!E142</f>
        <v>22.536577945568112</v>
      </c>
      <c r="R64" s="72">
        <v>81.735100000000003</v>
      </c>
      <c r="S64" s="71">
        <f>'Final fit'!F486/'Final fit'!K486+'Final fit'!B486</f>
        <v>0.55868469373722485</v>
      </c>
      <c r="T64" s="71"/>
      <c r="U64" s="71">
        <v>240.31190000000001</v>
      </c>
      <c r="V64" s="71">
        <f>'Final fit'!B912-'Final fit'!F912/'Final fit'!K912</f>
        <v>624.09718587316866</v>
      </c>
    </row>
    <row r="65" spans="1:22" x14ac:dyDescent="0.25">
      <c r="A65" s="2">
        <v>20</v>
      </c>
      <c r="B65" s="32">
        <f>'Final fit'!E143</f>
        <v>22.588858917074983</v>
      </c>
      <c r="R65" s="72">
        <v>81.518100000000004</v>
      </c>
      <c r="S65" s="71">
        <f>'Final fit'!F487/'Final fit'!K487+'Final fit'!B487</f>
        <v>0.54258970840233067</v>
      </c>
      <c r="T65" s="71"/>
      <c r="U65" s="71">
        <v>245.8509</v>
      </c>
      <c r="V65" s="71">
        <f>'Final fit'!B913-'Final fit'!F913/'Final fit'!K913</f>
        <v>663.68652203585816</v>
      </c>
    </row>
    <row r="66" spans="1:22" x14ac:dyDescent="0.25">
      <c r="A66" s="2">
        <v>25</v>
      </c>
      <c r="B66" s="32">
        <f>'Final fit'!E144</f>
        <v>22.664126259312855</v>
      </c>
      <c r="R66" s="72">
        <v>81.517099999999999</v>
      </c>
      <c r="S66" s="71">
        <f>'Final fit'!F488/'Final fit'!K488+'Final fit'!B488</f>
        <v>0.54259172718429538</v>
      </c>
      <c r="T66" s="71"/>
      <c r="U66" s="71">
        <v>245.8519</v>
      </c>
      <c r="V66" s="71">
        <f>'Final fit'!B914-'Final fit'!F914/'Final fit'!K914</f>
        <v>663.68748957433218</v>
      </c>
    </row>
    <row r="67" spans="1:22" x14ac:dyDescent="0.25">
      <c r="A67" s="2">
        <v>30</v>
      </c>
      <c r="B67" s="32">
        <f>'Final fit'!E145</f>
        <v>22.758480215802528</v>
      </c>
      <c r="R67" s="72">
        <v>81.517099999999999</v>
      </c>
      <c r="S67" s="71">
        <f>'Final fit'!F489/'Final fit'!K489+'Final fit'!B489</f>
        <v>0.54254310946101092</v>
      </c>
      <c r="T67" s="71"/>
      <c r="U67" s="71">
        <v>245.85489999999999</v>
      </c>
      <c r="V67" s="71">
        <f>'Final fit'!B915-'Final fit'!F915/'Final fit'!K915</f>
        <v>663.70730882502107</v>
      </c>
    </row>
    <row r="68" spans="1:22" x14ac:dyDescent="0.25">
      <c r="A68" s="2">
        <v>35</v>
      </c>
      <c r="B68" s="32">
        <f>'Final fit'!E146</f>
        <v>22.868706851440479</v>
      </c>
      <c r="R68" s="72">
        <v>81.515100000000004</v>
      </c>
      <c r="S68" s="71">
        <f>'Final fit'!F490/'Final fit'!K490+'Final fit'!B490</f>
        <v>0.54238197893372431</v>
      </c>
      <c r="T68" s="71"/>
      <c r="U68" s="71">
        <v>246.92670000000001</v>
      </c>
      <c r="V68" s="71">
        <f>'Final fit'!B916-'Final fit'!F916/'Final fit'!K916</f>
        <v>671.36230039880752</v>
      </c>
    </row>
    <row r="69" spans="1:22" x14ac:dyDescent="0.25">
      <c r="A69" s="2">
        <v>40</v>
      </c>
      <c r="B69" s="32">
        <f>'Final fit'!E147</f>
        <v>22.992632573795564</v>
      </c>
      <c r="R69" s="72">
        <v>81.266999999999996</v>
      </c>
      <c r="S69" s="71">
        <f>'Final fit'!F491/'Final fit'!K491+'Final fit'!B491</f>
        <v>0.52456828097511676</v>
      </c>
      <c r="T69" s="71"/>
      <c r="U69" s="71">
        <v>246.92670000000001</v>
      </c>
      <c r="V69" s="71">
        <f>'Final fit'!B917-'Final fit'!F917/'Final fit'!K917</f>
        <v>671.37073715665917</v>
      </c>
    </row>
    <row r="70" spans="1:22" x14ac:dyDescent="0.25">
      <c r="A70" s="2">
        <v>45</v>
      </c>
      <c r="B70" s="32">
        <f>'Final fit'!E148</f>
        <v>23.12895891890976</v>
      </c>
      <c r="R70" s="72">
        <v>80.995999999999995</v>
      </c>
      <c r="S70" s="71">
        <f>'Final fit'!F492/'Final fit'!K492+'Final fit'!B492</f>
        <v>0.50559600178294339</v>
      </c>
      <c r="T70" s="71"/>
      <c r="U70" s="71">
        <v>246.92670000000001</v>
      </c>
      <c r="V70" s="71">
        <f>'Final fit'!B918-'Final fit'!F918/'Final fit'!K918</f>
        <v>671.36230039880752</v>
      </c>
    </row>
    <row r="71" spans="1:22" x14ac:dyDescent="0.25">
      <c r="A71" s="2">
        <v>50</v>
      </c>
      <c r="B71" s="32">
        <f>'Final fit'!E149</f>
        <v>23.277058848799413</v>
      </c>
      <c r="R71" s="72">
        <v>80.748000000000005</v>
      </c>
      <c r="S71" s="71">
        <f>'Final fit'!F493/'Final fit'!K493+'Final fit'!B493</f>
        <v>0.48858661255450492</v>
      </c>
      <c r="T71" s="71"/>
      <c r="U71" s="71">
        <v>246.92769999999999</v>
      </c>
      <c r="V71" s="71">
        <f>'Final fit'!B919-'Final fit'!F919/'Final fit'!K919</f>
        <v>671.3626270685138</v>
      </c>
    </row>
    <row r="72" spans="1:22" x14ac:dyDescent="0.25">
      <c r="A72" s="2">
        <v>55</v>
      </c>
      <c r="B72" s="32">
        <f>'Final fit'!E150</f>
        <v>23.436833966636648</v>
      </c>
      <c r="R72" s="72">
        <v>80.431899999999999</v>
      </c>
      <c r="S72" s="71">
        <f>'Final fit'!F494/'Final fit'!K494+'Final fit'!B494</f>
        <v>0.4678795233789862</v>
      </c>
      <c r="T72" s="71"/>
      <c r="U72" s="71">
        <v>246.92769999999999</v>
      </c>
      <c r="V72" s="71">
        <f>'Final fit'!B920-'Final fit'!F920/'Final fit'!K920</f>
        <v>671.36328623607142</v>
      </c>
    </row>
    <row r="73" spans="1:22" x14ac:dyDescent="0.25">
      <c r="A73" s="2">
        <v>60</v>
      </c>
      <c r="B73" s="32">
        <f>'Final fit'!E151</f>
        <v>23.608637889404793</v>
      </c>
      <c r="R73" s="72">
        <v>80.2179</v>
      </c>
      <c r="S73" s="71">
        <f>'Final fit'!F495/'Final fit'!K495+'Final fit'!B495</f>
        <v>0.45423337449213091</v>
      </c>
      <c r="T73" s="71"/>
      <c r="U73" s="71">
        <v>246.92769999999999</v>
      </c>
      <c r="V73" s="71">
        <f>'Final fit'!B921-'Final fit'!F921/'Final fit'!K921</f>
        <v>671.35743316872686</v>
      </c>
    </row>
    <row r="74" spans="1:22" x14ac:dyDescent="0.25">
      <c r="A74" s="2">
        <v>65</v>
      </c>
      <c r="B74" s="32">
        <f>'Final fit'!E152</f>
        <v>23.79325625323348</v>
      </c>
      <c r="R74" s="72">
        <v>79.997900000000001</v>
      </c>
      <c r="S74" s="71">
        <f>'Final fit'!F496/'Final fit'!K496+'Final fit'!B496</f>
        <v>0.44048778484900158</v>
      </c>
      <c r="T74" s="71"/>
      <c r="U74" s="71">
        <v>252.19159999999999</v>
      </c>
      <c r="V74" s="71">
        <f>'Final fit'!B922-'Final fit'!F922/'Final fit'!K922</f>
        <v>709.44670355621111</v>
      </c>
    </row>
    <row r="75" spans="1:22" x14ac:dyDescent="0.25">
      <c r="A75" s="2">
        <v>70</v>
      </c>
      <c r="B75" s="32">
        <f>'Final fit'!E153</f>
        <v>23.991939752760537</v>
      </c>
      <c r="R75" s="72">
        <v>79.997900000000001</v>
      </c>
      <c r="S75" s="71">
        <f>'Final fit'!F497/'Final fit'!K497+'Final fit'!B497</f>
        <v>0.44048778484900158</v>
      </c>
      <c r="T75" s="71"/>
      <c r="U75" s="71">
        <v>252.1926</v>
      </c>
      <c r="V75" s="71">
        <f>'Final fit'!B923-'Final fit'!F923/'Final fit'!K923</f>
        <v>709.48704786020494</v>
      </c>
    </row>
    <row r="76" spans="1:22" x14ac:dyDescent="0.25">
      <c r="A76" s="2">
        <v>75</v>
      </c>
      <c r="B76" s="32">
        <f>'Final fit'!E154</f>
        <v>24.206503164203959</v>
      </c>
      <c r="R76" s="72">
        <v>79.671899999999994</v>
      </c>
      <c r="S76" s="71">
        <f>'Final fit'!F498/'Final fit'!K498+'Final fit'!B498</f>
        <v>0.42090200724270099</v>
      </c>
      <c r="T76" s="71"/>
      <c r="U76" s="71">
        <v>252.1936</v>
      </c>
      <c r="V76" s="71">
        <f>'Final fit'!B924-'Final fit'!F924/'Final fit'!K924</f>
        <v>709.4841590871531</v>
      </c>
    </row>
    <row r="77" spans="1:22" x14ac:dyDescent="0.25">
      <c r="A77" s="2">
        <v>80</v>
      </c>
      <c r="B77" s="32">
        <f>'Final fit'!E155</f>
        <v>24.439534189834347</v>
      </c>
      <c r="R77" s="72">
        <v>79.640900000000002</v>
      </c>
      <c r="S77" s="71">
        <f>'Final fit'!F499/'Final fit'!K499+'Final fit'!B499</f>
        <v>0.41899963280706959</v>
      </c>
      <c r="T77" s="71"/>
      <c r="U77" s="71">
        <v>252.1936</v>
      </c>
      <c r="V77" s="71">
        <f>'Final fit'!B925-'Final fit'!F925/'Final fit'!K925</f>
        <v>709.49255179024158</v>
      </c>
    </row>
    <row r="78" spans="1:22" x14ac:dyDescent="0.25">
      <c r="A78" s="2">
        <v>83</v>
      </c>
      <c r="B78" s="32">
        <f>'Final fit'!E156</f>
        <v>24.589718441023614</v>
      </c>
      <c r="R78" s="72">
        <v>79.638900000000007</v>
      </c>
      <c r="S78" s="71">
        <f>'Final fit'!F500/'Final fit'!K500+'Final fit'!B500</f>
        <v>0.41887685854535855</v>
      </c>
      <c r="T78" s="71"/>
      <c r="U78" s="71">
        <v>213.5429</v>
      </c>
      <c r="V78" s="71">
        <f>'Final fit'!B933-'Final fit'!F933/'Final fit'!K933</f>
        <v>435.53505312162798</v>
      </c>
    </row>
    <row r="79" spans="1:22" x14ac:dyDescent="0.25">
      <c r="A79" s="2">
        <v>77.25</v>
      </c>
      <c r="B79" s="32">
        <f>'Final fit'!E163</f>
        <v>24.308890130617904</v>
      </c>
      <c r="R79" s="72">
        <v>79.634799999999998</v>
      </c>
      <c r="S79" s="71">
        <f>'Final fit'!F501/'Final fit'!K501+'Final fit'!B501</f>
        <v>0.4186601044105081</v>
      </c>
      <c r="T79" s="71"/>
      <c r="U79" s="71">
        <v>231.53299999999999</v>
      </c>
      <c r="V79" s="71">
        <f>'Final fit'!B934-'Final fit'!F934/'Final fit'!K934</f>
        <v>537.76302887053475</v>
      </c>
    </row>
    <row r="80" spans="1:22" x14ac:dyDescent="0.25">
      <c r="A80" s="2">
        <v>77.400000000000006</v>
      </c>
      <c r="B80" s="32">
        <f>'Final fit'!E164</f>
        <v>24.315855470343326</v>
      </c>
      <c r="R80" s="72">
        <v>79.470799999999997</v>
      </c>
      <c r="S80" s="71">
        <f>'Final fit'!F502/'Final fit'!K502+'Final fit'!B502</f>
        <v>0.40901909823372379</v>
      </c>
      <c r="T80" s="71"/>
      <c r="U80" s="71">
        <v>234.03120000000001</v>
      </c>
      <c r="V80" s="71">
        <f>'Final fit'!B935-'Final fit'!F935/'Final fit'!K935</f>
        <v>560.61237452996295</v>
      </c>
    </row>
    <row r="81" spans="1:22" x14ac:dyDescent="0.25">
      <c r="A81" s="2">
        <v>77.45</v>
      </c>
      <c r="B81" s="32">
        <f>'Final fit'!E165</f>
        <v>24.318181240171381</v>
      </c>
      <c r="R81" s="72">
        <v>79.127799999999993</v>
      </c>
      <c r="S81" s="71">
        <f>'Final fit'!F503/'Final fit'!K503+'Final fit'!B503</f>
        <v>0.38953913761151437</v>
      </c>
      <c r="T81" s="71"/>
      <c r="U81" s="71">
        <v>94.739500000000007</v>
      </c>
      <c r="V81" s="71">
        <f>'Final fit'!B943-'Final fit'!F943/'Final fit'!K943</f>
        <v>-194.09055024189385</v>
      </c>
    </row>
    <row r="82" spans="1:22" x14ac:dyDescent="0.25">
      <c r="A82" s="2">
        <v>77.45</v>
      </c>
      <c r="B82" s="32">
        <f>'Final fit'!E166</f>
        <v>24.318181240171381</v>
      </c>
      <c r="R82" s="72">
        <v>79.127799999999993</v>
      </c>
      <c r="S82" s="71">
        <f>'Final fit'!F504/'Final fit'!K504+'Final fit'!B504</f>
        <v>0.3896061806178539</v>
      </c>
      <c r="T82" s="71"/>
      <c r="U82" s="71">
        <v>108.1309</v>
      </c>
      <c r="V82" s="71">
        <f>'Final fit'!B944-'Final fit'!F944/'Final fit'!K944</f>
        <v>-141.20720836195335</v>
      </c>
    </row>
    <row r="83" spans="1:22" x14ac:dyDescent="0.25">
      <c r="A83" s="2">
        <v>78.8</v>
      </c>
      <c r="B83" s="32">
        <f>'Final fit'!E167</f>
        <v>24.381745759562374</v>
      </c>
      <c r="R83" s="72">
        <v>78.883799999999994</v>
      </c>
      <c r="S83" s="71">
        <f>'Final fit'!F505/'Final fit'!K505+'Final fit'!B505</f>
        <v>0.37615830904911407</v>
      </c>
      <c r="T83" s="71"/>
      <c r="U83" s="71">
        <v>140.89330000000001</v>
      </c>
      <c r="V83" s="71">
        <f>'Final fit'!B945-'Final fit'!F945/'Final fit'!K945</f>
        <v>11.508270226724278</v>
      </c>
    </row>
    <row r="84" spans="1:22" x14ac:dyDescent="0.25">
      <c r="A84" s="2">
        <v>81.7</v>
      </c>
      <c r="B84" s="32">
        <f>'Final fit'!E168</f>
        <v>24.5235949564034</v>
      </c>
      <c r="R84" s="72">
        <v>78.6267</v>
      </c>
      <c r="S84" s="71">
        <f>'Final fit'!F506/'Final fit'!K506+'Final fit'!B506</f>
        <v>0.3625209390621445</v>
      </c>
      <c r="T84" s="71"/>
      <c r="U84" s="71">
        <v>160.41380000000001</v>
      </c>
      <c r="V84" s="71">
        <f>'Final fit'!B946-'Final fit'!F946/'Final fit'!K946</f>
        <v>115.56255904807665</v>
      </c>
    </row>
    <row r="85" spans="1:22" x14ac:dyDescent="0.25">
      <c r="A85" s="2">
        <v>4.25</v>
      </c>
      <c r="B85" s="32">
        <f>'Final fit'!E175</f>
        <v>22.329842504035689</v>
      </c>
      <c r="R85" s="72">
        <v>78.302700000000002</v>
      </c>
      <c r="S85" s="71">
        <f>'Final fit'!F507/'Final fit'!K507+'Final fit'!B507</f>
        <v>0.34591539926908665</v>
      </c>
      <c r="T85" s="71"/>
      <c r="U85" s="71">
        <v>201.3322</v>
      </c>
      <c r="V85" s="71">
        <f>'Final fit'!B947-'Final fit'!F947/'Final fit'!K947</f>
        <v>360.61792156468232</v>
      </c>
    </row>
    <row r="86" spans="1:22" x14ac:dyDescent="0.25">
      <c r="A86" s="32">
        <v>20</v>
      </c>
      <c r="B86" s="32">
        <f>'Final fit'!E182</f>
        <v>22.588858917074983</v>
      </c>
      <c r="R86" s="72">
        <v>78.040700000000001</v>
      </c>
      <c r="S86" s="71">
        <f>'Final fit'!F508/'Final fit'!K508+'Final fit'!B508</f>
        <v>0.33290746299303209</v>
      </c>
      <c r="T86" s="71"/>
      <c r="U86" s="71">
        <v>93.6494</v>
      </c>
      <c r="V86" s="71">
        <f>'Final fit'!B955-'Final fit'!F955/'Final fit'!K955</f>
        <v>-197.94417710617699</v>
      </c>
    </row>
    <row r="87" spans="1:22" x14ac:dyDescent="0.25">
      <c r="A87" s="32">
        <v>30</v>
      </c>
      <c r="B87" s="32">
        <f>'Final fit'!E183</f>
        <v>22.758480215802528</v>
      </c>
      <c r="R87" s="72">
        <v>77.993700000000004</v>
      </c>
      <c r="S87" s="71">
        <f>'Final fit'!F509/'Final fit'!K509+'Final fit'!B509</f>
        <v>0.33060831813513758</v>
      </c>
      <c r="T87" s="71"/>
      <c r="U87" s="71">
        <v>95.709699999999998</v>
      </c>
      <c r="V87" s="71">
        <f>'Final fit'!B956-'Final fit'!F956/'Final fit'!K956</f>
        <v>-190.28848296689154</v>
      </c>
    </row>
    <row r="88" spans="1:22" x14ac:dyDescent="0.25">
      <c r="A88" s="32">
        <v>40</v>
      </c>
      <c r="B88" s="32">
        <f>'Final fit'!E184</f>
        <v>22.992632573795564</v>
      </c>
      <c r="R88" s="72">
        <v>77.736599999999996</v>
      </c>
      <c r="S88" s="71">
        <f>'Final fit'!F510/'Final fit'!K510+'Final fit'!B510</f>
        <v>0.31836072831576401</v>
      </c>
      <c r="T88" s="71"/>
      <c r="U88" s="71">
        <v>121.52209999999999</v>
      </c>
      <c r="V88" s="71">
        <f>'Final fit'!B957-'Final fit'!F957/'Final fit'!K957</f>
        <v>-82.21265379795517</v>
      </c>
    </row>
    <row r="89" spans="1:22" x14ac:dyDescent="0.25">
      <c r="A89" s="32">
        <v>50</v>
      </c>
      <c r="B89" s="32">
        <f>'Final fit'!E185</f>
        <v>23.277058848799413</v>
      </c>
      <c r="R89" s="72">
        <v>77.729600000000005</v>
      </c>
      <c r="S89" s="71">
        <f>'Final fit'!F511/'Final fit'!K511+'Final fit'!B511</f>
        <v>0.31798963758400156</v>
      </c>
      <c r="T89" s="71"/>
      <c r="U89" s="71">
        <v>119.3219</v>
      </c>
      <c r="V89" s="71">
        <f>'Final fit'!B958-'Final fit'!F958/'Final fit'!K958</f>
        <v>-92.285898306164768</v>
      </c>
    </row>
    <row r="90" spans="1:22" x14ac:dyDescent="0.25">
      <c r="A90" s="32">
        <v>60</v>
      </c>
      <c r="B90" s="32">
        <f>'Final fit'!E186</f>
        <v>23.608637889404793</v>
      </c>
      <c r="R90" s="72">
        <v>77.579599999999999</v>
      </c>
      <c r="S90" s="71">
        <f>'Final fit'!F512/'Final fit'!K512+'Final fit'!B512</f>
        <v>0.31104280207829338</v>
      </c>
      <c r="T90" s="71"/>
      <c r="U90" s="71">
        <v>247.93549999999999</v>
      </c>
      <c r="V90" s="71">
        <f>'Final fit'!B966-'Final fit'!F966/'Final fit'!K966</f>
        <v>677.73490769277328</v>
      </c>
    </row>
    <row r="91" spans="1:22" x14ac:dyDescent="0.25">
      <c r="A91" s="32">
        <v>70</v>
      </c>
      <c r="B91" s="32">
        <f>'Final fit'!E187</f>
        <v>23.991939752760537</v>
      </c>
      <c r="R91" s="72">
        <v>77.579599999999999</v>
      </c>
      <c r="S91" s="71">
        <f>'Final fit'!F513/'Final fit'!K513+'Final fit'!B513</f>
        <v>0.31101557506650129</v>
      </c>
      <c r="T91" s="71"/>
      <c r="U91" s="71">
        <v>247.77549999999999</v>
      </c>
      <c r="V91" s="71">
        <f>'Final fit'!B967-'Final fit'!F967/'Final fit'!K967</f>
        <v>677.00230951600429</v>
      </c>
    </row>
    <row r="92" spans="1:22" x14ac:dyDescent="0.25">
      <c r="A92" s="32">
        <v>80</v>
      </c>
      <c r="B92" s="32">
        <f>'Final fit'!E188</f>
        <v>24.439534189834347</v>
      </c>
      <c r="R92" s="72">
        <v>77.354600000000005</v>
      </c>
      <c r="S92" s="71">
        <f>'Final fit'!F514/'Final fit'!K514+'Final fit'!B514</f>
        <v>0.30076691436428665</v>
      </c>
      <c r="T92" s="71"/>
      <c r="U92" s="71">
        <v>96.432599999999994</v>
      </c>
      <c r="V92" s="71">
        <f>'Final fit'!B975-'Final fit'!F975/'Final fit'!K975</f>
        <v>-192.59999101521817</v>
      </c>
    </row>
    <row r="93" spans="1:22" x14ac:dyDescent="0.25">
      <c r="A93" s="2">
        <v>70.001000000000005</v>
      </c>
      <c r="B93" s="32">
        <f>'Final fit'!E195</f>
        <v>23.991981006286768</v>
      </c>
      <c r="R93" s="72">
        <v>77.3536</v>
      </c>
      <c r="S93" s="71">
        <f>'Final fit'!F515/'Final fit'!K515+'Final fit'!B515</f>
        <v>0.30073112948479258</v>
      </c>
      <c r="T93" s="71"/>
      <c r="U93" s="71"/>
      <c r="V93" s="71"/>
    </row>
    <row r="94" spans="1:22" x14ac:dyDescent="0.25">
      <c r="A94" s="2">
        <v>70.013999999999996</v>
      </c>
      <c r="B94" s="32">
        <f>'Final fit'!E196</f>
        <v>23.99251735971178</v>
      </c>
      <c r="R94" s="72">
        <v>77.3536</v>
      </c>
      <c r="S94" s="71">
        <f>'Final fit'!F516/'Final fit'!K516+'Final fit'!B516</f>
        <v>0.29109804693088714</v>
      </c>
      <c r="T94" s="71"/>
      <c r="U94" s="71"/>
      <c r="V94" s="71"/>
    </row>
    <row r="95" spans="1:22" x14ac:dyDescent="0.25">
      <c r="A95" s="2">
        <v>72.009</v>
      </c>
      <c r="B95" s="32">
        <f>'Final fit'!E197</f>
        <v>24.076118143543916</v>
      </c>
      <c r="R95" s="72">
        <v>77.168599999999998</v>
      </c>
      <c r="S95" s="71">
        <f>'Final fit'!F517/'Final fit'!K517+'Final fit'!B517</f>
        <v>0.2925087219061055</v>
      </c>
      <c r="T95" s="71"/>
      <c r="U95" s="71"/>
      <c r="V95" s="71"/>
    </row>
    <row r="96" spans="1:22" x14ac:dyDescent="0.25">
      <c r="A96" s="2">
        <v>74.02</v>
      </c>
      <c r="B96" s="32">
        <f>'Final fit'!E198</f>
        <v>24.163088347161267</v>
      </c>
      <c r="R96" s="72">
        <v>77.168599999999998</v>
      </c>
      <c r="S96" s="71">
        <f>'Final fit'!F518/'Final fit'!K518+'Final fit'!B518</f>
        <v>0.28182443341556723</v>
      </c>
      <c r="T96" s="71"/>
      <c r="U96" s="71"/>
      <c r="V96" s="71"/>
    </row>
    <row r="97" spans="1:22" x14ac:dyDescent="0.25">
      <c r="A97" s="2">
        <v>76.007000000000005</v>
      </c>
      <c r="B97" s="32">
        <f>'Final fit'!E199</f>
        <v>24.251849713949724</v>
      </c>
      <c r="R97" s="72">
        <v>76.957499999999996</v>
      </c>
      <c r="S97" s="71">
        <f>'Final fit'!F519/'Final fit'!K519+'Final fit'!B519</f>
        <v>0.28057747999921195</v>
      </c>
      <c r="T97" s="71"/>
      <c r="U97" s="71"/>
      <c r="V97" s="71"/>
    </row>
    <row r="98" spans="1:22" x14ac:dyDescent="0.25">
      <c r="A98" s="2">
        <v>77.031999999999996</v>
      </c>
      <c r="B98" s="32">
        <f>'Final fit'!E200</f>
        <v>24.298799017127834</v>
      </c>
      <c r="R98" s="72">
        <v>76.901499999999999</v>
      </c>
      <c r="S98" s="71">
        <f>'Final fit'!F520/'Final fit'!K520+'Final fit'!B520</f>
        <v>0.274698318675755</v>
      </c>
      <c r="T98" s="71"/>
      <c r="U98" s="71"/>
      <c r="V98" s="71"/>
    </row>
    <row r="99" spans="1:22" x14ac:dyDescent="0.25">
      <c r="A99" s="2">
        <v>78.006</v>
      </c>
      <c r="B99" s="32">
        <f>'Final fit'!E201</f>
        <v>24.344179488287157</v>
      </c>
      <c r="R99" s="72">
        <v>76.774500000000003</v>
      </c>
      <c r="S99" s="71">
        <f>'Final fit'!F521/'Final fit'!K521+'Final fit'!B521</f>
        <v>0.26917483509264856</v>
      </c>
      <c r="T99" s="71"/>
      <c r="U99" s="71"/>
      <c r="V99" s="71"/>
    </row>
    <row r="100" spans="1:22" x14ac:dyDescent="0.25">
      <c r="A100" s="2">
        <v>78.998000000000005</v>
      </c>
      <c r="B100" s="32">
        <f>'Final fit'!E202</f>
        <v>24.39119575658804</v>
      </c>
      <c r="R100" s="72">
        <v>76.641499999999994</v>
      </c>
      <c r="S100" s="71">
        <f>'Final fit'!F522/'Final fit'!K522+'Final fit'!B522</f>
        <v>0.26040550022688003</v>
      </c>
      <c r="T100" s="71"/>
      <c r="U100" s="71"/>
      <c r="V100" s="71"/>
    </row>
    <row r="101" spans="1:22" x14ac:dyDescent="0.25">
      <c r="A101" s="2">
        <v>79.061000000000007</v>
      </c>
      <c r="B101" s="32">
        <f>'Final fit'!E203</f>
        <v>24.394209539435799</v>
      </c>
      <c r="R101" s="72">
        <v>76.436499999999995</v>
      </c>
      <c r="S101" s="71">
        <f>'Final fit'!F523/'Final fit'!K523+'Final fit'!B523</f>
        <v>0.26095459632251977</v>
      </c>
      <c r="T101" s="71"/>
      <c r="U101" s="71"/>
      <c r="V101" s="71"/>
    </row>
    <row r="102" spans="1:22" x14ac:dyDescent="0.25">
      <c r="A102" s="2">
        <v>80</v>
      </c>
      <c r="B102" s="32">
        <f>'Final fit'!E204</f>
        <v>24.439534189834347</v>
      </c>
      <c r="R102" s="72">
        <v>76.418499999999995</v>
      </c>
      <c r="S102" s="71">
        <f>'Final fit'!F524/'Final fit'!K524+'Final fit'!B524</f>
        <v>0.26104188189044919</v>
      </c>
      <c r="T102" s="71"/>
      <c r="U102" s="71"/>
      <c r="V102" s="71"/>
    </row>
    <row r="103" spans="1:22" x14ac:dyDescent="0.25">
      <c r="A103" s="2">
        <v>80.998999999999995</v>
      </c>
      <c r="B103" s="32">
        <f>'Final fit'!E205</f>
        <v>24.488611063547165</v>
      </c>
      <c r="R103" s="72">
        <v>76.417500000000004</v>
      </c>
      <c r="S103" s="71">
        <f>'Final fit'!F525/'Final fit'!K525+'Final fit'!B525</f>
        <v>0.26034558078605907</v>
      </c>
      <c r="T103" s="71"/>
      <c r="U103" s="71"/>
      <c r="V103" s="71"/>
    </row>
    <row r="104" spans="1:22" x14ac:dyDescent="0.25">
      <c r="A104" s="2">
        <v>81.992000000000004</v>
      </c>
      <c r="B104" s="32">
        <f>'Final fit'!E206</f>
        <v>24.538304242562617</v>
      </c>
      <c r="R104" s="72">
        <v>76.402500000000003</v>
      </c>
      <c r="S104" s="71">
        <f>'Final fit'!F526/'Final fit'!K526+'Final fit'!B526</f>
        <v>0.25371293618143048</v>
      </c>
      <c r="T104" s="71"/>
      <c r="U104" s="71"/>
      <c r="V104" s="71"/>
    </row>
    <row r="105" spans="1:22" x14ac:dyDescent="0.25">
      <c r="A105" s="2">
        <v>83</v>
      </c>
      <c r="B105" s="32">
        <f>'Final fit'!E207</f>
        <v>24.589718441023614</v>
      </c>
      <c r="R105" s="72">
        <v>76.257400000000004</v>
      </c>
      <c r="S105" s="71">
        <f>'Final fit'!F527/'Final fit'!K527+'Final fit'!B527</f>
        <v>0.24256327416732376</v>
      </c>
      <c r="T105" s="71"/>
      <c r="U105" s="71"/>
      <c r="V105" s="71"/>
    </row>
    <row r="106" spans="1:22" x14ac:dyDescent="0.25">
      <c r="A106" s="2">
        <v>4.2</v>
      </c>
      <c r="B106" s="32">
        <f>'Final fit'!E214</f>
        <v>22.501656260542518</v>
      </c>
      <c r="R106" s="72">
        <v>75.987399999999994</v>
      </c>
      <c r="S106" s="71">
        <f>'Final fit'!F528/'Final fit'!K528+'Final fit'!B528</f>
        <v>0.23345108703867398</v>
      </c>
      <c r="T106" s="71"/>
      <c r="U106" s="71"/>
      <c r="V106" s="71"/>
    </row>
    <row r="107" spans="1:22" x14ac:dyDescent="0.25">
      <c r="A107" s="2">
        <v>15</v>
      </c>
      <c r="B107" s="32">
        <f>'Final fit'!E215</f>
        <v>22.536577945568112</v>
      </c>
      <c r="R107" s="72">
        <v>75.517399999999995</v>
      </c>
      <c r="S107" s="71">
        <f>'Final fit'!F529/'Final fit'!K529+'Final fit'!B529</f>
        <v>0.22706490582483183</v>
      </c>
      <c r="T107" s="71"/>
      <c r="U107" s="71"/>
      <c r="V107" s="71"/>
    </row>
    <row r="108" spans="1:22" x14ac:dyDescent="0.25">
      <c r="A108" s="2">
        <v>21</v>
      </c>
      <c r="B108" s="32">
        <f>'Final fit'!E216</f>
        <v>22.602198758307988</v>
      </c>
      <c r="R108" s="72">
        <v>75.175299999999993</v>
      </c>
      <c r="S108" s="71">
        <f>'Final fit'!F530/'Final fit'!K530+'Final fit'!B530</f>
        <v>0.21518766904109426</v>
      </c>
      <c r="T108" s="71"/>
      <c r="U108" s="71"/>
      <c r="V108" s="71"/>
    </row>
    <row r="109" spans="1:22" x14ac:dyDescent="0.25">
      <c r="A109" s="2">
        <v>64</v>
      </c>
      <c r="B109" s="32">
        <f>'Final fit'!E217</f>
        <v>23.755254647693015</v>
      </c>
      <c r="R109" s="72">
        <v>75.085300000000004</v>
      </c>
      <c r="S109" s="71">
        <f>'Final fit'!F531/'Final fit'!K531+'Final fit'!B531</f>
        <v>0.21214657373347556</v>
      </c>
      <c r="T109" s="71"/>
      <c r="U109" s="71"/>
      <c r="V109" s="71"/>
    </row>
    <row r="110" spans="1:22" x14ac:dyDescent="0.25">
      <c r="A110" s="2">
        <v>81</v>
      </c>
      <c r="B110" s="32">
        <f>'Final fit'!E218</f>
        <v>24.488660643641783</v>
      </c>
      <c r="R110" s="72">
        <v>75.072299999999998</v>
      </c>
      <c r="S110" s="71">
        <f>'Final fit'!F532/'Final fit'!K532+'Final fit'!B532</f>
        <v>0.21171241019315956</v>
      </c>
      <c r="T110" s="71"/>
      <c r="U110" s="71"/>
      <c r="V110" s="71"/>
    </row>
    <row r="111" spans="1:22" x14ac:dyDescent="0.25">
      <c r="A111" s="32">
        <v>94.739500000000007</v>
      </c>
      <c r="B111" s="32">
        <f>'Final fit'!E225</f>
        <v>24.402681362367595</v>
      </c>
      <c r="R111" s="72">
        <v>74.965299999999999</v>
      </c>
      <c r="S111" s="71">
        <f>'Final fit'!F533/'Final fit'!K533+'Final fit'!B533</f>
        <v>0.20814775589062451</v>
      </c>
      <c r="T111" s="71"/>
      <c r="U111" s="71"/>
      <c r="V111" s="71"/>
    </row>
    <row r="112" spans="1:22" x14ac:dyDescent="0.25">
      <c r="A112" s="32">
        <v>108.1309</v>
      </c>
      <c r="B112" s="32">
        <f>'Final fit'!E226</f>
        <v>24.084257668218701</v>
      </c>
      <c r="R112" s="72">
        <v>74.965299999999999</v>
      </c>
      <c r="S112" s="71">
        <f>'Final fit'!F534/'Final fit'!K534+'Final fit'!B534</f>
        <v>0.20812983565500492</v>
      </c>
      <c r="T112" s="71"/>
      <c r="U112" s="71"/>
      <c r="V112" s="71"/>
    </row>
    <row r="113" spans="1:22" x14ac:dyDescent="0.25">
      <c r="A113" s="32">
        <v>120.86199999999999</v>
      </c>
      <c r="B113" s="32">
        <f>'Final fit'!E227</f>
        <v>23.754887874714139</v>
      </c>
      <c r="R113" s="48">
        <v>62.822800000000001</v>
      </c>
      <c r="S113" s="71">
        <f>'Final fit'!F542/'Final fit'!K542+'Final fit'!B542</f>
        <v>2.1583915477880678E-2</v>
      </c>
      <c r="T113" s="71"/>
      <c r="U113" s="71"/>
      <c r="V113" s="71"/>
    </row>
    <row r="114" spans="1:22" x14ac:dyDescent="0.25">
      <c r="A114" s="32">
        <v>140.89330000000001</v>
      </c>
      <c r="B114" s="32">
        <f>'Final fit'!E228</f>
        <v>23.260890089383441</v>
      </c>
      <c r="R114" s="72">
        <v>63.3979</v>
      </c>
      <c r="S114" s="71">
        <f>'Final fit'!F543/'Final fit'!K543+'Final fit'!B543</f>
        <v>2.423681623626139E-2</v>
      </c>
      <c r="T114" s="71"/>
      <c r="U114" s="71"/>
      <c r="V114" s="71"/>
    </row>
    <row r="115" spans="1:22" x14ac:dyDescent="0.25">
      <c r="A115" s="32">
        <v>160.41380000000001</v>
      </c>
      <c r="B115" s="32">
        <f>'Final fit'!E229</f>
        <v>22.783527900433853</v>
      </c>
      <c r="R115" s="72">
        <v>63.419899999999998</v>
      </c>
      <c r="S115" s="71">
        <f>'Final fit'!F544/'Final fit'!K544+'Final fit'!B544</f>
        <v>2.4355071202126152E-2</v>
      </c>
      <c r="T115" s="71"/>
      <c r="U115" s="71"/>
      <c r="V115" s="71"/>
    </row>
    <row r="116" spans="1:22" x14ac:dyDescent="0.25">
      <c r="A116" s="32">
        <v>180.1635</v>
      </c>
      <c r="B116" s="32">
        <f>'Final fit'!E230</f>
        <v>22.315292979645285</v>
      </c>
      <c r="R116" s="72">
        <v>63.453899999999997</v>
      </c>
      <c r="S116" s="71">
        <f>'Final fit'!F545/'Final fit'!K545+'Final fit'!B545</f>
        <v>2.4518089096837621E-2</v>
      </c>
      <c r="T116" s="71"/>
      <c r="U116" s="71"/>
      <c r="V116" s="71"/>
    </row>
    <row r="117" spans="1:22" x14ac:dyDescent="0.25">
      <c r="A117" s="32">
        <v>180.21350000000001</v>
      </c>
      <c r="B117" s="32">
        <f>'Final fit'!E231</f>
        <v>22.313534064399288</v>
      </c>
      <c r="R117" s="72">
        <v>63.634900000000002</v>
      </c>
      <c r="S117" s="71">
        <f>'Final fit'!F546/'Final fit'!K546+'Final fit'!B546</f>
        <v>2.5438371442547941E-2</v>
      </c>
      <c r="T117" s="71"/>
      <c r="U117" s="71"/>
      <c r="V117" s="71"/>
    </row>
    <row r="118" spans="1:22" x14ac:dyDescent="0.25">
      <c r="A118" s="32">
        <v>201.3322</v>
      </c>
      <c r="B118" s="32">
        <f>'Final fit'!E232</f>
        <v>21.853544481085944</v>
      </c>
      <c r="R118" s="72">
        <v>63.851900000000001</v>
      </c>
      <c r="S118" s="71">
        <f>'Final fit'!F547/'Final fit'!K547+'Final fit'!B547</f>
        <v>2.6597955924592572E-2</v>
      </c>
      <c r="T118" s="71"/>
      <c r="U118" s="71"/>
      <c r="V118" s="71"/>
    </row>
    <row r="119" spans="1:22" x14ac:dyDescent="0.25">
      <c r="A119" s="32">
        <v>74.007199999999997</v>
      </c>
      <c r="B119" s="32">
        <f>'Final fit'!E239</f>
        <v>24.162525867035257</v>
      </c>
      <c r="R119" s="72">
        <v>64.221999999999994</v>
      </c>
      <c r="S119" s="71">
        <f>'Final fit'!F548/'Final fit'!K548+'Final fit'!B548</f>
        <v>2.8701137036313235E-2</v>
      </c>
      <c r="T119" s="71"/>
      <c r="U119" s="71"/>
      <c r="V119" s="71"/>
    </row>
    <row r="120" spans="1:22" x14ac:dyDescent="0.25">
      <c r="A120" s="32">
        <v>74.507199999999997</v>
      </c>
      <c r="B120" s="32">
        <f>'Final fit'!E240</f>
        <v>24.184584895438412</v>
      </c>
      <c r="R120" s="72">
        <v>64.42</v>
      </c>
      <c r="S120" s="71">
        <f>'Final fit'!F549/'Final fit'!K549+'Final fit'!B549</f>
        <v>2.9881935042218456E-2</v>
      </c>
      <c r="T120" s="71"/>
      <c r="U120" s="71"/>
      <c r="V120" s="71"/>
    </row>
    <row r="121" spans="1:22" x14ac:dyDescent="0.25">
      <c r="A121" s="32">
        <v>75.007300000000001</v>
      </c>
      <c r="B121" s="32">
        <f>'Final fit'!E241</f>
        <v>24.206829180700073</v>
      </c>
      <c r="R121" s="72">
        <v>64.53</v>
      </c>
      <c r="S121" s="71">
        <f>'Final fit'!F550/'Final fit'!K550+'Final fit'!B550</f>
        <v>3.0578805260107228E-2</v>
      </c>
      <c r="T121" s="71"/>
      <c r="U121" s="71"/>
      <c r="V121" s="71"/>
    </row>
    <row r="122" spans="1:22" x14ac:dyDescent="0.25">
      <c r="A122" s="32">
        <v>75.507400000000004</v>
      </c>
      <c r="B122" s="32">
        <f>'Final fit'!E242</f>
        <v>24.2292573204005</v>
      </c>
      <c r="R122" s="72">
        <v>64.941100000000006</v>
      </c>
      <c r="S122" s="71">
        <f>'Final fit'!F551/'Final fit'!K551+'Final fit'!B551</f>
        <v>3.3272733597728178E-2</v>
      </c>
      <c r="T122" s="71"/>
      <c r="U122" s="71"/>
      <c r="V122" s="71"/>
    </row>
    <row r="123" spans="1:22" x14ac:dyDescent="0.25">
      <c r="A123" s="32">
        <v>76.007400000000004</v>
      </c>
      <c r="B123" s="32">
        <f>'Final fit'!E243</f>
        <v>24.251867877939347</v>
      </c>
      <c r="R123" s="72">
        <v>65.302099999999996</v>
      </c>
      <c r="S123" s="71">
        <f>'Final fit'!F552/'Final fit'!K552+'Final fit'!B552</f>
        <v>3.5823185312917172E-2</v>
      </c>
      <c r="T123" s="71"/>
      <c r="U123" s="71"/>
      <c r="V123" s="71"/>
    </row>
    <row r="124" spans="1:22" x14ac:dyDescent="0.25">
      <c r="A124" s="32">
        <v>76.507499999999993</v>
      </c>
      <c r="B124" s="32">
        <f>'Final fit'!E244</f>
        <v>24.274673119829128</v>
      </c>
      <c r="R124" s="72">
        <v>65.630099999999999</v>
      </c>
      <c r="S124" s="71">
        <f>'Final fit'!F553/'Final fit'!K553+'Final fit'!B553</f>
        <v>3.8309040554193874E-2</v>
      </c>
      <c r="T124" s="71"/>
      <c r="U124" s="71"/>
      <c r="V124" s="71"/>
    </row>
    <row r="125" spans="1:22" x14ac:dyDescent="0.25">
      <c r="A125" s="32">
        <v>77.007499999999993</v>
      </c>
      <c r="B125" s="32">
        <f>'Final fit'!E245</f>
        <v>24.29766727146832</v>
      </c>
      <c r="R125" s="72">
        <v>65.679199999999994</v>
      </c>
      <c r="S125" s="71">
        <f>'Final fit'!F554/'Final fit'!K554+'Final fit'!B554</f>
        <v>3.8697955590585788E-2</v>
      </c>
      <c r="T125" s="71"/>
      <c r="U125" s="71"/>
      <c r="V125" s="71"/>
    </row>
    <row r="126" spans="1:22" x14ac:dyDescent="0.25">
      <c r="A126" s="32">
        <v>77.507599999999996</v>
      </c>
      <c r="B126" s="32">
        <f>'Final fit'!E246</f>
        <v>24.320863007645702</v>
      </c>
      <c r="R126" s="72">
        <v>65.737200000000001</v>
      </c>
      <c r="S126" s="71">
        <f>'Final fit'!F555/'Final fit'!K555+'Final fit'!B555</f>
        <v>3.9154512926769074E-2</v>
      </c>
      <c r="T126" s="71"/>
      <c r="U126" s="71"/>
      <c r="V126" s="71"/>
    </row>
    <row r="127" spans="1:22" x14ac:dyDescent="0.25">
      <c r="A127" s="32">
        <v>78.0077</v>
      </c>
      <c r="B127" s="32">
        <f>'Final fit'!E247</f>
        <v>24.344259364015606</v>
      </c>
      <c r="R127" s="72">
        <v>66.071200000000005</v>
      </c>
      <c r="S127" s="71">
        <f>'Final fit'!F556/'Final fit'!K556+'Final fit'!B556</f>
        <v>4.1910032853484158E-2</v>
      </c>
      <c r="T127" s="71"/>
      <c r="U127" s="71"/>
      <c r="V127" s="71"/>
    </row>
    <row r="128" spans="1:22" x14ac:dyDescent="0.25">
      <c r="A128" s="32">
        <v>78.5077</v>
      </c>
      <c r="B128" s="32">
        <f>'Final fit'!E248</f>
        <v>24.367855360232987</v>
      </c>
      <c r="R128" s="72">
        <v>66.175200000000004</v>
      </c>
      <c r="S128" s="71">
        <f>'Final fit'!F557/'Final fit'!K557+'Final fit'!B557</f>
        <v>4.2794658540590516E-2</v>
      </c>
      <c r="T128" s="71"/>
      <c r="U128" s="71"/>
      <c r="V128" s="71"/>
    </row>
    <row r="129" spans="1:22" x14ac:dyDescent="0.25">
      <c r="A129" s="32">
        <v>79.007800000000003</v>
      </c>
      <c r="B129" s="32">
        <f>'Final fit'!E249</f>
        <v>24.391664345796041</v>
      </c>
      <c r="R129" s="72">
        <v>66.643299999999996</v>
      </c>
      <c r="S129" s="71">
        <f>'Final fit'!F558/'Final fit'!K558+'Final fit'!B558</f>
        <v>4.7024487720719023E-2</v>
      </c>
      <c r="T129" s="71"/>
      <c r="U129" s="71"/>
      <c r="V129" s="71"/>
    </row>
    <row r="130" spans="1:22" x14ac:dyDescent="0.25">
      <c r="A130" s="32">
        <v>79.507800000000003</v>
      </c>
      <c r="B130" s="32">
        <f>'Final fit'!E250</f>
        <v>24.415680869440365</v>
      </c>
      <c r="R130" s="72">
        <v>66.701300000000003</v>
      </c>
      <c r="S130" s="71">
        <f>'Final fit'!F559/'Final fit'!K559+'Final fit'!B559</f>
        <v>4.7573175026324174E-2</v>
      </c>
      <c r="T130" s="71"/>
      <c r="U130" s="71"/>
      <c r="V130" s="71"/>
    </row>
    <row r="131" spans="1:22" x14ac:dyDescent="0.25">
      <c r="A131" s="32">
        <v>80.007900000000006</v>
      </c>
      <c r="B131" s="32">
        <f>'Final fit'!E251</f>
        <v>24.43991877850587</v>
      </c>
      <c r="R131" s="72">
        <v>66.811300000000003</v>
      </c>
      <c r="S131" s="71">
        <f>'Final fit'!F560/'Final fit'!K560+'Final fit'!B560</f>
        <v>4.8622580763474921E-2</v>
      </c>
      <c r="T131" s="71"/>
      <c r="U131" s="71"/>
      <c r="V131" s="71"/>
    </row>
    <row r="132" spans="1:22" x14ac:dyDescent="0.25">
      <c r="A132" s="32">
        <v>80.507999999999996</v>
      </c>
      <c r="B132" s="32">
        <f>'Final fit'!E252</f>
        <v>24.464377711173611</v>
      </c>
      <c r="R132" s="72">
        <v>67.056299999999993</v>
      </c>
      <c r="S132" s="71">
        <f>'Final fit'!F561/'Final fit'!K561+'Final fit'!B561</f>
        <v>5.1057779452120589E-2</v>
      </c>
      <c r="T132" s="71"/>
      <c r="U132" s="71"/>
      <c r="V132" s="71"/>
    </row>
    <row r="133" spans="1:22" x14ac:dyDescent="0.25">
      <c r="A133" s="32">
        <v>81.007999999999996</v>
      </c>
      <c r="B133" s="32">
        <f>'Final fit'!E253</f>
        <v>24.48905731755826</v>
      </c>
      <c r="R133" s="72">
        <v>67.181299999999993</v>
      </c>
      <c r="S133" s="71">
        <f>'Final fit'!F562/'Final fit'!K562+'Final fit'!B562</f>
        <v>5.2340944710115522E-2</v>
      </c>
      <c r="T133" s="71"/>
      <c r="U133" s="71"/>
      <c r="V133" s="71"/>
    </row>
    <row r="134" spans="1:22" x14ac:dyDescent="0.25">
      <c r="A134" s="32">
        <v>81.508099999999999</v>
      </c>
      <c r="B134" s="32">
        <f>'Final fit'!E254</f>
        <v>24.513972277211614</v>
      </c>
      <c r="R134" s="72">
        <v>67.2423</v>
      </c>
      <c r="S134" s="71">
        <f>'Final fit'!F563/'Final fit'!K563+'Final fit'!B563</f>
        <v>5.2967533026061782E-2</v>
      </c>
      <c r="T134" s="71"/>
      <c r="U134" s="71"/>
      <c r="V134" s="71"/>
    </row>
    <row r="135" spans="1:22" x14ac:dyDescent="0.25">
      <c r="A135" s="32">
        <v>82.008099999999999</v>
      </c>
      <c r="B135" s="32">
        <f>'Final fit'!E255</f>
        <v>24.539117643678587</v>
      </c>
      <c r="R135" s="72">
        <v>67.807400000000001</v>
      </c>
      <c r="S135" s="71">
        <f>'Final fit'!F564/'Final fit'!K564+'Final fit'!B564</f>
        <v>5.9178267755202518E-2</v>
      </c>
      <c r="T135" s="71"/>
      <c r="U135" s="71"/>
      <c r="V135" s="71"/>
    </row>
    <row r="136" spans="1:22" x14ac:dyDescent="0.25">
      <c r="A136" s="32">
        <v>82.508200000000002</v>
      </c>
      <c r="B136" s="32">
        <f>'Final fit'!E256</f>
        <v>24.56450871758895</v>
      </c>
      <c r="R136" s="72">
        <v>68.0565</v>
      </c>
      <c r="S136" s="71">
        <f>'Final fit'!F565/'Final fit'!K565+'Final fit'!B565</f>
        <v>6.2111899677454396E-2</v>
      </c>
      <c r="T136" s="71"/>
      <c r="U136" s="71"/>
      <c r="V136" s="71"/>
    </row>
    <row r="137" spans="1:22" x14ac:dyDescent="0.25">
      <c r="A137" s="32">
        <v>83.008200000000002</v>
      </c>
      <c r="B137" s="32">
        <f>'Final fit'!E257</f>
        <v>24.590140822536146</v>
      </c>
      <c r="R137" s="72">
        <v>68.097499999999997</v>
      </c>
      <c r="S137" s="71">
        <f>'Final fit'!F566/'Final fit'!K566+'Final fit'!B566</f>
        <v>6.2598927481711988E-2</v>
      </c>
      <c r="T137" s="71"/>
      <c r="U137" s="71"/>
      <c r="V137" s="71"/>
    </row>
    <row r="138" spans="1:22" x14ac:dyDescent="0.25">
      <c r="A138" s="32">
        <v>83.508300000000006</v>
      </c>
      <c r="B138" s="32">
        <f>'Final fit'!E258</f>
        <v>24.616029942142951</v>
      </c>
      <c r="R138" s="72">
        <v>68.219499999999996</v>
      </c>
      <c r="S138" s="71">
        <f>'Final fit'!F567/'Final fit'!K567+'Final fit'!B567</f>
        <v>6.4113085733932179E-2</v>
      </c>
      <c r="T138" s="71"/>
      <c r="U138" s="71"/>
      <c r="V138" s="71"/>
    </row>
    <row r="139" spans="1:22" x14ac:dyDescent="0.25">
      <c r="A139" s="32">
        <v>83.813299999999998</v>
      </c>
      <c r="B139" s="32">
        <f>'Final fit'!E259</f>
        <v>0</v>
      </c>
      <c r="R139" s="72">
        <v>68.293499999999995</v>
      </c>
      <c r="S139" s="71">
        <f>'Final fit'!F568/'Final fit'!K568+'Final fit'!B568</f>
        <v>6.5013127086097966E-2</v>
      </c>
      <c r="T139" s="71"/>
      <c r="U139" s="71"/>
      <c r="V139" s="71"/>
    </row>
    <row r="140" spans="1:22" x14ac:dyDescent="0.25">
      <c r="A140" s="32">
        <v>96.432599999999994</v>
      </c>
      <c r="B140" s="32">
        <f>'Final fit'!E266</f>
        <v>24.339029942409599</v>
      </c>
      <c r="R140" s="72">
        <v>68.3095</v>
      </c>
      <c r="S140" s="71">
        <f>'Final fit'!F569/'Final fit'!K569+'Final fit'!B569</f>
        <v>6.5219980733049465E-2</v>
      </c>
      <c r="T140" s="71"/>
      <c r="U140" s="71"/>
      <c r="V140" s="71"/>
    </row>
    <row r="141" spans="1:22" x14ac:dyDescent="0.25">
      <c r="A141" s="32">
        <v>101.12990000000001</v>
      </c>
      <c r="B141" s="32">
        <f>'Final fit'!E267</f>
        <v>24.222508505176091</v>
      </c>
      <c r="R141" s="72">
        <v>68.570499999999996</v>
      </c>
      <c r="S141" s="71">
        <f>'Final fit'!F570/'Final fit'!K570+'Final fit'!B570</f>
        <v>6.8557353882628264E-2</v>
      </c>
      <c r="T141" s="71"/>
      <c r="U141" s="71"/>
      <c r="V141" s="71"/>
    </row>
    <row r="142" spans="1:22" x14ac:dyDescent="0.25">
      <c r="A142" s="32">
        <v>105.8248</v>
      </c>
      <c r="B142" s="32">
        <f>'Final fit'!E268</f>
        <v>24.103442918480948</v>
      </c>
      <c r="R142" s="72">
        <v>68.635499999999993</v>
      </c>
      <c r="S142" s="71">
        <f>'Final fit'!F571/'Final fit'!K571+'Final fit'!B571</f>
        <v>6.9415801072121308E-2</v>
      </c>
      <c r="T142" s="71"/>
      <c r="U142" s="71"/>
      <c r="V142" s="71"/>
    </row>
    <row r="143" spans="1:22" x14ac:dyDescent="0.25">
      <c r="A143" s="32">
        <v>110.5591</v>
      </c>
      <c r="B143" s="32">
        <f>'Final fit'!E269</f>
        <v>23.98161222084515</v>
      </c>
      <c r="R143" s="72">
        <v>68.949600000000004</v>
      </c>
      <c r="S143" s="71">
        <f>'Final fit'!F572/'Final fit'!K572+'Final fit'!B572</f>
        <v>7.3668213716560502E-2</v>
      </c>
      <c r="T143" s="71"/>
      <c r="U143" s="71"/>
      <c r="V143" s="71"/>
    </row>
    <row r="144" spans="1:22" x14ac:dyDescent="0.25">
      <c r="A144" s="32">
        <v>115.30419999999999</v>
      </c>
      <c r="B144" s="32">
        <f>'Final fit'!E270</f>
        <v>23.858468669606978</v>
      </c>
      <c r="R144" s="72">
        <v>69.139600000000002</v>
      </c>
      <c r="S144" s="71">
        <f>'Final fit'!F573/'Final fit'!K573+'Final fit'!B573</f>
        <v>7.6340320328228392E-2</v>
      </c>
      <c r="T144" s="71"/>
      <c r="U144" s="71"/>
      <c r="V144" s="71"/>
    </row>
    <row r="145" spans="1:22" x14ac:dyDescent="0.25">
      <c r="A145" s="32">
        <v>120.0808</v>
      </c>
      <c r="B145" s="32">
        <f>'Final fit'!E271</f>
        <v>23.734039685885232</v>
      </c>
      <c r="R145" s="72">
        <v>69.490600000000001</v>
      </c>
      <c r="S145" s="71">
        <f>'Final fit'!F574/'Final fit'!K574+'Final fit'!B574</f>
        <v>8.1531537269288024E-2</v>
      </c>
      <c r="T145" s="71"/>
      <c r="U145" s="71"/>
      <c r="V145" s="71"/>
    </row>
    <row r="146" spans="1:22" x14ac:dyDescent="0.25">
      <c r="A146" s="32">
        <v>211.1112</v>
      </c>
      <c r="B146" s="32">
        <f>'Final fit'!E278</f>
        <v>21.647270608466417</v>
      </c>
      <c r="R146" s="72">
        <v>69.562600000000003</v>
      </c>
      <c r="S146" s="71">
        <f>'Final fit'!F575/'Final fit'!K575+'Final fit'!B575</f>
        <v>8.2623284400928046E-2</v>
      </c>
      <c r="T146" s="71"/>
      <c r="U146" s="71"/>
      <c r="V146" s="71"/>
    </row>
    <row r="147" spans="1:22" x14ac:dyDescent="0.25">
      <c r="A147" s="32">
        <v>177.71360000000001</v>
      </c>
      <c r="B147" s="32">
        <f>'Final fit'!E279</f>
        <v>22.37689075854054</v>
      </c>
      <c r="R147" s="72">
        <v>69.653599999999997</v>
      </c>
      <c r="S147" s="71">
        <f>'Final fit'!F576/'Final fit'!K576+'Final fit'!B576</f>
        <v>8.400766753914532E-2</v>
      </c>
      <c r="T147" s="71"/>
      <c r="U147" s="71"/>
      <c r="V147" s="71"/>
    </row>
    <row r="148" spans="1:22" x14ac:dyDescent="0.25">
      <c r="A148" s="32">
        <v>163.5138</v>
      </c>
      <c r="B148" s="32">
        <f>'Final fit'!E280</f>
        <v>22.714347463662403</v>
      </c>
      <c r="R148" s="72">
        <v>70.233699999999999</v>
      </c>
      <c r="S148" s="71">
        <f>'Final fit'!F577/'Final fit'!K577+'Final fit'!B577</f>
        <v>9.3437992655444585E-2</v>
      </c>
      <c r="T148" s="71"/>
      <c r="U148" s="71"/>
      <c r="V148" s="71"/>
    </row>
    <row r="149" spans="1:22" x14ac:dyDescent="0.25">
      <c r="A149" s="32">
        <v>151.21360000000001</v>
      </c>
      <c r="B149" s="32">
        <f>'Final fit'!E281</f>
        <v>23.004834336772838</v>
      </c>
      <c r="R149" s="72">
        <v>70.590800000000002</v>
      </c>
      <c r="S149" s="71">
        <f>'Final fit'!F578/'Final fit'!K578+'Final fit'!B578</f>
        <v>9.9669663973344286E-2</v>
      </c>
      <c r="T149" s="71"/>
      <c r="U149" s="71"/>
      <c r="V149" s="71"/>
    </row>
    <row r="150" spans="1:22" x14ac:dyDescent="0.25">
      <c r="A150" s="32">
        <v>131.21270000000001</v>
      </c>
      <c r="B150" s="32">
        <f>'Final fit'!E282</f>
        <v>23.506891518755289</v>
      </c>
      <c r="R150" s="72">
        <v>70.767799999999994</v>
      </c>
      <c r="S150" s="71">
        <f>'Final fit'!F579/'Final fit'!K579+'Final fit'!B579</f>
        <v>0.10287808295410134</v>
      </c>
      <c r="T150" s="71"/>
      <c r="U150" s="71"/>
      <c r="V150" s="71"/>
    </row>
    <row r="151" spans="1:22" x14ac:dyDescent="0.25">
      <c r="A151" s="32">
        <v>121.5121</v>
      </c>
      <c r="B151" s="32">
        <f>'Final fit'!E283</f>
        <v>23.746099536371855</v>
      </c>
      <c r="R151" s="72">
        <v>70.823800000000006</v>
      </c>
      <c r="S151" s="71">
        <f>'Final fit'!F580/'Final fit'!K580+'Final fit'!B580</f>
        <v>0.10390814446374198</v>
      </c>
      <c r="T151" s="71"/>
      <c r="U151" s="71"/>
      <c r="V151" s="71"/>
    </row>
    <row r="152" spans="1:22" x14ac:dyDescent="0.25">
      <c r="A152" s="32">
        <v>107.9109</v>
      </c>
      <c r="B152" s="32">
        <f>'Final fit'!E284</f>
        <v>24.090709778890407</v>
      </c>
      <c r="R152" s="72">
        <v>71.366900000000001</v>
      </c>
      <c r="S152" s="71">
        <f>'Final fit'!F581/'Final fit'!K581+'Final fit'!B581</f>
        <v>0.11438787425067902</v>
      </c>
      <c r="T152" s="71"/>
      <c r="U152" s="71"/>
      <c r="V152" s="71"/>
    </row>
    <row r="153" spans="1:22" x14ac:dyDescent="0.25">
      <c r="A153" s="32">
        <v>91.509200000000007</v>
      </c>
      <c r="B153" s="32">
        <f>'Final fit'!E285</f>
        <v>24.464315708194054</v>
      </c>
      <c r="R153" s="72">
        <v>71.5839</v>
      </c>
      <c r="S153" s="71">
        <f>'Final fit'!F582/'Final fit'!K582+'Final fit'!B582</f>
        <v>0.11879657471482796</v>
      </c>
      <c r="T153" s="71"/>
      <c r="U153" s="71"/>
      <c r="V153" s="71"/>
    </row>
    <row r="154" spans="1:22" x14ac:dyDescent="0.25">
      <c r="A154" s="32">
        <v>83.43</v>
      </c>
      <c r="B154" s="32">
        <f>'Final fit'!E292</f>
        <v>24.607505560785288</v>
      </c>
      <c r="R154" s="72">
        <v>71.745900000000006</v>
      </c>
      <c r="S154" s="71">
        <f>'Final fit'!F583/'Final fit'!K583+'Final fit'!B583</f>
        <v>0.12218826569220484</v>
      </c>
      <c r="T154" s="71"/>
      <c r="U154" s="71"/>
      <c r="V154" s="71"/>
    </row>
    <row r="155" spans="1:22" x14ac:dyDescent="0.25">
      <c r="A155" s="32">
        <v>83.43</v>
      </c>
      <c r="B155" s="32">
        <f>'Final fit'!E293</f>
        <v>24.607505560785288</v>
      </c>
      <c r="R155" s="72">
        <v>72.0749</v>
      </c>
      <c r="S155" s="71">
        <f>'Final fit'!F584/'Final fit'!K584+'Final fit'!B584</f>
        <v>0.1293339841831099</v>
      </c>
      <c r="T155" s="71"/>
      <c r="U155" s="71"/>
      <c r="V155" s="71"/>
    </row>
    <row r="156" spans="1:22" x14ac:dyDescent="0.25">
      <c r="A156" s="32">
        <v>83.29</v>
      </c>
      <c r="B156" s="32">
        <f>'Final fit'!E294</f>
        <v>24.607505560785288</v>
      </c>
      <c r="R156" s="72">
        <v>72.537999999999997</v>
      </c>
      <c r="S156" s="71">
        <f>'Final fit'!F585/'Final fit'!K585+'Final fit'!B585</f>
        <v>0.13996835256433207</v>
      </c>
      <c r="T156" s="71"/>
      <c r="U156" s="71"/>
      <c r="V156" s="71"/>
    </row>
    <row r="157" spans="1:22" x14ac:dyDescent="0.25">
      <c r="A157" s="32">
        <v>83.43</v>
      </c>
      <c r="B157" s="32">
        <f>'Final fit'!E295</f>
        <v>24.585004246622272</v>
      </c>
      <c r="R157" s="72">
        <v>72.846000000000004</v>
      </c>
      <c r="S157" s="71">
        <f>'Final fit'!F586/'Final fit'!K586+'Final fit'!B586</f>
        <v>0.14744279083868492</v>
      </c>
      <c r="T157" s="71"/>
      <c r="U157" s="71"/>
      <c r="V157" s="71"/>
    </row>
    <row r="158" spans="1:22" x14ac:dyDescent="0.25">
      <c r="A158" s="32">
        <v>83.43</v>
      </c>
      <c r="B158" s="32">
        <f>'Final fit'!E296</f>
        <v>24.358851679298436</v>
      </c>
      <c r="R158" s="72">
        <v>73.036100000000005</v>
      </c>
      <c r="S158" s="71">
        <f>'Final fit'!F587/'Final fit'!K587+'Final fit'!B587</f>
        <v>0.15218538263577572</v>
      </c>
      <c r="T158" s="71"/>
      <c r="U158" s="71"/>
      <c r="V158" s="71"/>
    </row>
    <row r="159" spans="1:22" x14ac:dyDescent="0.25">
      <c r="A159" s="32">
        <v>90.66</v>
      </c>
      <c r="B159" s="32">
        <f>'Final fit'!E297</f>
        <v>0</v>
      </c>
      <c r="R159" s="72">
        <v>73.739099999999993</v>
      </c>
      <c r="S159" s="71">
        <f>'Final fit'!F588/'Final fit'!K588+'Final fit'!B588</f>
        <v>0.17092988114352362</v>
      </c>
      <c r="T159" s="71"/>
      <c r="U159" s="71"/>
      <c r="V159" s="71"/>
    </row>
    <row r="160" spans="1:22" x14ac:dyDescent="0.25">
      <c r="A160" s="32">
        <v>94.45</v>
      </c>
      <c r="B160" s="32">
        <f>'Final fit'!E298</f>
        <v>0</v>
      </c>
      <c r="R160" s="72">
        <v>74.128200000000007</v>
      </c>
      <c r="S160" s="71">
        <f>'Final fit'!F589/'Final fit'!K589+'Final fit'!B589</f>
        <v>0.18209022644931708</v>
      </c>
      <c r="T160" s="71"/>
      <c r="U160" s="71"/>
      <c r="V160" s="71"/>
    </row>
    <row r="161" spans="1:22" x14ac:dyDescent="0.25">
      <c r="A161" s="32">
        <v>83.438299999999998</v>
      </c>
      <c r="B161" s="32">
        <f>'Final fit'!E305</f>
        <v>0</v>
      </c>
      <c r="R161" s="72">
        <v>74.163200000000003</v>
      </c>
      <c r="S161" s="71">
        <f>'Final fit'!F590/'Final fit'!K590+'Final fit'!B590</f>
        <v>0.1831223013500429</v>
      </c>
      <c r="T161" s="71"/>
      <c r="U161" s="71"/>
      <c r="V161" s="71"/>
    </row>
    <row r="162" spans="1:22" x14ac:dyDescent="0.25">
      <c r="A162" s="32">
        <v>90.6691</v>
      </c>
      <c r="B162" s="32">
        <f>'Final fit'!E306</f>
        <v>24.436450273216909</v>
      </c>
      <c r="R162" s="72">
        <v>74.343199999999996</v>
      </c>
      <c r="S162" s="71">
        <f>'Final fit'!F591/'Final fit'!K591+'Final fit'!B591</f>
        <v>0.18852538770254826</v>
      </c>
      <c r="T162" s="71"/>
      <c r="U162" s="71"/>
      <c r="V162" s="71"/>
    </row>
    <row r="163" spans="1:22" x14ac:dyDescent="0.25">
      <c r="A163" s="32">
        <v>94.459500000000006</v>
      </c>
      <c r="B163" s="32">
        <f>'Final fit'!E307</f>
        <v>24.378041857911391</v>
      </c>
      <c r="R163" s="72">
        <v>74.734300000000005</v>
      </c>
      <c r="S163" s="71">
        <f>'Final fit'!F592/'Final fit'!K592+'Final fit'!B592</f>
        <v>0.2006984724407439</v>
      </c>
      <c r="T163" s="71"/>
      <c r="U163" s="71"/>
      <c r="V163" s="71"/>
    </row>
    <row r="164" spans="1:22" x14ac:dyDescent="0.25">
      <c r="A164" s="32">
        <v>83.768500000000003</v>
      </c>
      <c r="B164" s="32">
        <f>'Final fit'!E314</f>
        <v>24.629600068070065</v>
      </c>
      <c r="R164" s="72">
        <v>75.197299999999998</v>
      </c>
      <c r="S164" s="71">
        <f>'Final fit'!F593/'Final fit'!K593+'Final fit'!B593</f>
        <v>0.21594396572940525</v>
      </c>
      <c r="T164" s="71"/>
      <c r="U164" s="71"/>
      <c r="V164" s="71"/>
    </row>
    <row r="165" spans="1:22" x14ac:dyDescent="0.25">
      <c r="R165" s="72">
        <v>75.298299999999998</v>
      </c>
      <c r="S165" s="71">
        <f>'Final fit'!F594/'Final fit'!K594+'Final fit'!B594</f>
        <v>0.21939906960973427</v>
      </c>
      <c r="T165" s="71"/>
      <c r="U165" s="71"/>
      <c r="V165" s="71"/>
    </row>
    <row r="166" spans="1:22" x14ac:dyDescent="0.25">
      <c r="R166" s="72">
        <v>75.439400000000006</v>
      </c>
      <c r="S166" s="71">
        <f>'Final fit'!F595/'Final fit'!K595+'Final fit'!B595</f>
        <v>0.22429609304286127</v>
      </c>
      <c r="T166" s="71"/>
      <c r="U166" s="71"/>
      <c r="V166" s="71"/>
    </row>
    <row r="167" spans="1:22" x14ac:dyDescent="0.25">
      <c r="R167" s="72">
        <v>77.102599999999995</v>
      </c>
      <c r="S167" s="71">
        <f>'Final fit'!F596/'Final fit'!K596+'Final fit'!B596</f>
        <v>0.28907206985836853</v>
      </c>
      <c r="T167" s="71"/>
      <c r="U167" s="71"/>
      <c r="V167" s="71"/>
    </row>
    <row r="168" spans="1:22" x14ac:dyDescent="0.25">
      <c r="R168" s="72">
        <v>77.461600000000004</v>
      </c>
      <c r="S168" s="71">
        <f>'Final fit'!F597/'Final fit'!K597+'Final fit'!B597</f>
        <v>0.30495677899182144</v>
      </c>
      <c r="T168" s="71"/>
      <c r="U168" s="71"/>
      <c r="V168" s="71"/>
    </row>
    <row r="169" spans="1:22" x14ac:dyDescent="0.25">
      <c r="R169" s="72">
        <v>78.202699999999993</v>
      </c>
      <c r="S169" s="71">
        <f>'Final fit'!F598/'Final fit'!K598+'Final fit'!B598</f>
        <v>0.33997511847353934</v>
      </c>
      <c r="T169" s="71"/>
      <c r="U169" s="71"/>
      <c r="V169" s="71"/>
    </row>
    <row r="170" spans="1:22" x14ac:dyDescent="0.25">
      <c r="R170" s="72">
        <v>78.410700000000006</v>
      </c>
      <c r="S170" s="71">
        <f>'Final fit'!F599/'Final fit'!K599+'Final fit'!B599</f>
        <v>0.35042939737554069</v>
      </c>
      <c r="T170" s="71"/>
      <c r="U170" s="71"/>
      <c r="V170" s="71"/>
    </row>
    <row r="171" spans="1:22" x14ac:dyDescent="0.25">
      <c r="R171" s="72">
        <v>79.119799999999998</v>
      </c>
      <c r="S171" s="71">
        <f>'Final fit'!F600/'Final fit'!K600+'Final fit'!B600</f>
        <v>0.38795339399756013</v>
      </c>
      <c r="T171" s="71"/>
      <c r="U171" s="71"/>
      <c r="V171" s="71"/>
    </row>
    <row r="172" spans="1:22" x14ac:dyDescent="0.25">
      <c r="R172" s="72">
        <v>79.136799999999994</v>
      </c>
      <c r="S172" s="71">
        <f>'Final fit'!F601/'Final fit'!K601+'Final fit'!B601</f>
        <v>0.38885183112905131</v>
      </c>
      <c r="T172" s="71"/>
      <c r="U172" s="71"/>
      <c r="V172" s="71"/>
    </row>
    <row r="173" spans="1:22" x14ac:dyDescent="0.25">
      <c r="R173" s="72">
        <v>79.478800000000007</v>
      </c>
      <c r="S173" s="71">
        <f>'Final fit'!F602/'Final fit'!K602+'Final fit'!B602</f>
        <v>0.4082186533876298</v>
      </c>
      <c r="T173" s="71"/>
      <c r="U173" s="71"/>
      <c r="V173" s="71"/>
    </row>
    <row r="174" spans="1:22" x14ac:dyDescent="0.25">
      <c r="R174" s="72">
        <v>79.570800000000006</v>
      </c>
      <c r="S174" s="71">
        <f>'Final fit'!F603/'Final fit'!K603+'Final fit'!B603</f>
        <v>0.41351515662551258</v>
      </c>
      <c r="T174" s="71"/>
      <c r="U174" s="71"/>
      <c r="V174" s="71"/>
    </row>
    <row r="175" spans="1:22" x14ac:dyDescent="0.25">
      <c r="R175" s="72">
        <v>80.038899999999998</v>
      </c>
      <c r="S175" s="71">
        <f>'Final fit'!F604/'Final fit'!K604+'Final fit'!B604</f>
        <v>0.44158232057073488</v>
      </c>
      <c r="T175" s="71"/>
      <c r="U175" s="71"/>
      <c r="V175" s="71"/>
    </row>
    <row r="176" spans="1:22" x14ac:dyDescent="0.25">
      <c r="R176" s="72">
        <v>80.197900000000004</v>
      </c>
      <c r="S176" s="71">
        <f>'Final fit'!F605/'Final fit'!K605+'Final fit'!B605</f>
        <v>0.45148245340100401</v>
      </c>
      <c r="T176" s="71"/>
      <c r="U176" s="71"/>
      <c r="V176" s="71"/>
    </row>
    <row r="177" spans="18:22" x14ac:dyDescent="0.25">
      <c r="R177" s="72">
        <v>80.413899999999998</v>
      </c>
      <c r="S177" s="71">
        <f>'Final fit'!F606/'Final fit'!K606+'Final fit'!B606</f>
        <v>0.46513940431996992</v>
      </c>
      <c r="T177" s="71"/>
      <c r="U177" s="71"/>
      <c r="V177" s="71"/>
    </row>
    <row r="178" spans="18:22" x14ac:dyDescent="0.25">
      <c r="R178" s="72">
        <v>80.659000000000006</v>
      </c>
      <c r="S178" s="71">
        <f>'Final fit'!F607/'Final fit'!K607+'Final fit'!B607</f>
        <v>0.48118334230043658</v>
      </c>
      <c r="T178" s="71"/>
      <c r="U178" s="71"/>
      <c r="V178" s="71"/>
    </row>
    <row r="179" spans="18:22" x14ac:dyDescent="0.25">
      <c r="R179" s="72">
        <v>80.745000000000005</v>
      </c>
      <c r="S179" s="71">
        <f>'Final fit'!F608/'Final fit'!K608+'Final fit'!B608</f>
        <v>0.48684099958268207</v>
      </c>
      <c r="T179" s="71"/>
      <c r="U179" s="71"/>
      <c r="V179" s="71"/>
    </row>
    <row r="180" spans="18:22" x14ac:dyDescent="0.25">
      <c r="R180" s="72">
        <v>80.914000000000001</v>
      </c>
      <c r="S180" s="71">
        <f>'Final fit'!F609/'Final fit'!K609+'Final fit'!B609</f>
        <v>0.49831740829956261</v>
      </c>
      <c r="T180" s="71"/>
      <c r="U180" s="71"/>
      <c r="V180" s="71"/>
    </row>
    <row r="181" spans="18:22" x14ac:dyDescent="0.25">
      <c r="R181" s="72">
        <v>80.948999999999998</v>
      </c>
      <c r="S181" s="71">
        <f>'Final fit'!F610/'Final fit'!K610+'Final fit'!B610</f>
        <v>0.50068519642964071</v>
      </c>
      <c r="T181" s="71"/>
      <c r="U181" s="71"/>
      <c r="V181" s="71"/>
    </row>
    <row r="182" spans="18:22" x14ac:dyDescent="0.25">
      <c r="R182" s="72">
        <v>81.042000000000002</v>
      </c>
      <c r="S182" s="71">
        <f>'Final fit'!F611/'Final fit'!K611+'Final fit'!B611</f>
        <v>0.50707617201206068</v>
      </c>
      <c r="T182" s="71"/>
      <c r="U182" s="71"/>
      <c r="V182" s="71"/>
    </row>
    <row r="183" spans="18:22" x14ac:dyDescent="0.25">
      <c r="R183" s="72">
        <v>81.076999999999998</v>
      </c>
      <c r="S183" s="71">
        <f>'Final fit'!F612/'Final fit'!K612+'Final fit'!B612</f>
        <v>0.50950363374657592</v>
      </c>
      <c r="T183" s="71"/>
      <c r="U183" s="71"/>
      <c r="V183" s="71"/>
    </row>
    <row r="184" spans="18:22" x14ac:dyDescent="0.25">
      <c r="R184" s="72">
        <v>81.134</v>
      </c>
      <c r="S184" s="71">
        <f>'Final fit'!F613/'Final fit'!K613+'Final fit'!B613</f>
        <v>0.51348814974984391</v>
      </c>
      <c r="T184" s="71"/>
      <c r="U184" s="71"/>
      <c r="V184" s="71"/>
    </row>
    <row r="185" spans="18:22" x14ac:dyDescent="0.25">
      <c r="R185" s="72">
        <v>81.210999999999999</v>
      </c>
      <c r="S185" s="71">
        <f>'Final fit'!F614/'Final fit'!K614+'Final fit'!B614</f>
        <v>0.51888923589870228</v>
      </c>
      <c r="T185" s="71"/>
      <c r="U185" s="71"/>
      <c r="V185" s="71"/>
    </row>
    <row r="186" spans="18:22" x14ac:dyDescent="0.25">
      <c r="R186" s="72">
        <v>81.210999999999999</v>
      </c>
      <c r="S186" s="71">
        <f>'Final fit'!F615/'Final fit'!K615+'Final fit'!B615</f>
        <v>0.51892585419556869</v>
      </c>
      <c r="T186" s="71"/>
      <c r="U186" s="71"/>
      <c r="V186" s="71"/>
    </row>
    <row r="187" spans="18:22" x14ac:dyDescent="0.25">
      <c r="R187" s="72">
        <v>81.248000000000005</v>
      </c>
      <c r="S187" s="71">
        <f>'Final fit'!F616/'Final fit'!K616+'Final fit'!B616</f>
        <v>0.5214917913183883</v>
      </c>
      <c r="T187" s="71"/>
      <c r="U187" s="71"/>
      <c r="V187" s="71"/>
    </row>
    <row r="188" spans="18:22" x14ac:dyDescent="0.25">
      <c r="R188" s="72">
        <v>81.34</v>
      </c>
      <c r="S188" s="71">
        <f>'Final fit'!F617/'Final fit'!K617+'Final fit'!B617</f>
        <v>0.52804863468516572</v>
      </c>
      <c r="T188" s="71"/>
      <c r="U188" s="71"/>
      <c r="V188" s="71"/>
    </row>
    <row r="189" spans="18:22" x14ac:dyDescent="0.25">
      <c r="R189" s="72">
        <v>81.343000000000004</v>
      </c>
      <c r="S189" s="71">
        <f>'Final fit'!F618/'Final fit'!K618+'Final fit'!B618</f>
        <v>0.52827725520327928</v>
      </c>
      <c r="T189" s="71"/>
      <c r="U189" s="71"/>
      <c r="V189" s="71"/>
    </row>
    <row r="190" spans="18:22" x14ac:dyDescent="0.25">
      <c r="R190" s="72">
        <v>81.525099999999995</v>
      </c>
      <c r="S190" s="71">
        <f>'Final fit'!F619/'Final fit'!K619+'Final fit'!B619</f>
        <v>0.54144576893595331</v>
      </c>
      <c r="T190" s="71"/>
      <c r="U190" s="71"/>
      <c r="V190" s="71"/>
    </row>
    <row r="191" spans="18:22" x14ac:dyDescent="0.25">
      <c r="R191" s="72">
        <v>81.655100000000004</v>
      </c>
      <c r="S191" s="71">
        <f>'Final fit'!F620/'Final fit'!K620+'Final fit'!B620</f>
        <v>0.55107200960274949</v>
      </c>
      <c r="T191" s="71"/>
      <c r="U191" s="71"/>
      <c r="V191" s="71"/>
    </row>
    <row r="192" spans="18:22" x14ac:dyDescent="0.25">
      <c r="R192" s="72">
        <v>81.823099999999997</v>
      </c>
      <c r="S192" s="71">
        <f>'Final fit'!F621/'Final fit'!K621+'Final fit'!B621</f>
        <v>0.56361862564317489</v>
      </c>
      <c r="T192" s="71"/>
      <c r="U192" s="71"/>
      <c r="V192" s="71"/>
    </row>
    <row r="193" spans="18:22" x14ac:dyDescent="0.25">
      <c r="R193" s="72">
        <v>81.943100000000001</v>
      </c>
      <c r="S193" s="71">
        <f>'Final fit'!F622/'Final fit'!K622+'Final fit'!B622</f>
        <v>0.57277308313518827</v>
      </c>
      <c r="T193" s="71"/>
      <c r="U193" s="71"/>
      <c r="V193" s="71"/>
    </row>
    <row r="194" spans="18:22" x14ac:dyDescent="0.25">
      <c r="R194" s="72">
        <v>82.020099999999999</v>
      </c>
      <c r="S194" s="71">
        <f>'Final fit'!F623/'Final fit'!K623+'Final fit'!B623</f>
        <v>0.57875662847096898</v>
      </c>
      <c r="T194" s="71"/>
      <c r="U194" s="71"/>
      <c r="V194" s="71"/>
    </row>
    <row r="195" spans="18:22" x14ac:dyDescent="0.25">
      <c r="R195" s="72">
        <v>82.085099999999997</v>
      </c>
      <c r="S195" s="71">
        <f>'Final fit'!F624/'Final fit'!K624+'Final fit'!B624</f>
        <v>0.58381244586815173</v>
      </c>
      <c r="T195" s="71"/>
      <c r="U195" s="71"/>
      <c r="V195" s="71"/>
    </row>
    <row r="196" spans="18:22" x14ac:dyDescent="0.25">
      <c r="R196" s="72">
        <v>82.208100000000002</v>
      </c>
      <c r="S196" s="71">
        <f>'Final fit'!F625/'Final fit'!K625+'Final fit'!B625</f>
        <v>0.59344092643453561</v>
      </c>
      <c r="T196" s="71"/>
      <c r="U196" s="71"/>
      <c r="V196" s="71"/>
    </row>
    <row r="197" spans="18:22" x14ac:dyDescent="0.25">
      <c r="R197" s="72">
        <v>82.315200000000004</v>
      </c>
      <c r="S197" s="71">
        <f>'Final fit'!F626/'Final fit'!K626+'Final fit'!B626</f>
        <v>0.60198171064035699</v>
      </c>
      <c r="T197" s="71"/>
      <c r="U197" s="71"/>
      <c r="V197" s="71"/>
    </row>
    <row r="198" spans="18:22" x14ac:dyDescent="0.25">
      <c r="R198" s="72">
        <v>82.508200000000002</v>
      </c>
      <c r="S198" s="71">
        <f>'Final fit'!F627/'Final fit'!K627+'Final fit'!B627</f>
        <v>0.61756081419293463</v>
      </c>
      <c r="T198" s="71"/>
      <c r="U198" s="71"/>
      <c r="V198" s="71"/>
    </row>
    <row r="199" spans="18:22" x14ac:dyDescent="0.25">
      <c r="R199" s="72">
        <v>82.618200000000002</v>
      </c>
      <c r="S199" s="71">
        <f>'Final fit'!F628/'Final fit'!K628+'Final fit'!B628</f>
        <v>0.626583380155876</v>
      </c>
      <c r="T199" s="71"/>
      <c r="U199" s="71"/>
      <c r="V199" s="71"/>
    </row>
    <row r="200" spans="18:22" x14ac:dyDescent="0.25">
      <c r="R200" s="72">
        <v>82.672200000000004</v>
      </c>
      <c r="S200" s="71">
        <f>'Final fit'!F629/'Final fit'!K629+'Final fit'!B629</f>
        <v>0.63110610069555562</v>
      </c>
      <c r="T200" s="71"/>
      <c r="U200" s="71"/>
      <c r="V200" s="71"/>
    </row>
    <row r="201" spans="18:22" x14ac:dyDescent="0.25">
      <c r="R201" s="72">
        <v>82.6952</v>
      </c>
      <c r="S201" s="71">
        <f>'Final fit'!F630/'Final fit'!K630+'Final fit'!B630</f>
        <v>0.63307361031740716</v>
      </c>
      <c r="T201" s="71"/>
      <c r="U201" s="71"/>
      <c r="V201" s="71"/>
    </row>
    <row r="202" spans="18:22" x14ac:dyDescent="0.25">
      <c r="R202" s="72">
        <v>82.774199999999993</v>
      </c>
      <c r="S202" s="71">
        <f>'Final fit'!F631/'Final fit'!K631+'Final fit'!B631</f>
        <v>0.63968162103226578</v>
      </c>
      <c r="T202" s="71"/>
      <c r="U202" s="71"/>
      <c r="V202" s="71"/>
    </row>
    <row r="203" spans="18:22" x14ac:dyDescent="0.25">
      <c r="R203" s="72">
        <v>82.933199999999999</v>
      </c>
      <c r="S203" s="71">
        <f>'Final fit'!F632/'Final fit'!K632+'Final fit'!B632</f>
        <v>0.65317307634005051</v>
      </c>
      <c r="T203" s="71"/>
      <c r="U203" s="71"/>
      <c r="V203" s="71"/>
    </row>
    <row r="204" spans="18:22" x14ac:dyDescent="0.25">
      <c r="R204" s="72">
        <v>83.024199999999993</v>
      </c>
      <c r="S204" s="71">
        <f>'Final fit'!F633/'Final fit'!K633+'Final fit'!B633</f>
        <v>0.66106650888824092</v>
      </c>
      <c r="T204" s="71"/>
      <c r="U204" s="71"/>
      <c r="V204" s="71"/>
    </row>
    <row r="205" spans="18:22" x14ac:dyDescent="0.25">
      <c r="R205" s="72">
        <v>83.155299999999997</v>
      </c>
      <c r="S205" s="71">
        <f>'Final fit'!F634/'Final fit'!K634+'Final fit'!B634</f>
        <v>0.67249597757618673</v>
      </c>
      <c r="T205" s="71"/>
      <c r="U205" s="71"/>
      <c r="V205" s="71"/>
    </row>
    <row r="206" spans="18:22" x14ac:dyDescent="0.25">
      <c r="R206" s="72">
        <v>83.344300000000004</v>
      </c>
      <c r="S206" s="71">
        <f>'Final fit'!F635/'Final fit'!K635+'Final fit'!B635</f>
        <v>0.68925224987685763</v>
      </c>
      <c r="T206" s="71"/>
      <c r="U206" s="71"/>
      <c r="V206" s="71"/>
    </row>
    <row r="207" spans="18:22" x14ac:dyDescent="0.25">
      <c r="R207" s="72">
        <v>83.437299999999993</v>
      </c>
      <c r="S207" s="71">
        <f>'Final fit'!F636/'Final fit'!K636+'Final fit'!B636</f>
        <v>0.69771369841715714</v>
      </c>
      <c r="T207" s="71"/>
      <c r="U207" s="71"/>
      <c r="V207" s="71"/>
    </row>
    <row r="208" spans="18:22" x14ac:dyDescent="0.25">
      <c r="R208" s="72">
        <v>83.559299999999993</v>
      </c>
      <c r="S208" s="71">
        <f>'Final fit'!F637/'Final fit'!K637+'Final fit'!B637</f>
        <v>0.7088280654156468</v>
      </c>
      <c r="T208" s="71"/>
      <c r="U208" s="71"/>
      <c r="V208" s="71"/>
    </row>
    <row r="209" spans="18:22" x14ac:dyDescent="0.25">
      <c r="R209" s="72">
        <v>83.570300000000003</v>
      </c>
      <c r="S209" s="71">
        <f>'Final fit'!F638/'Final fit'!K638+'Final fit'!B638</f>
        <v>0.7098062809875515</v>
      </c>
      <c r="T209" s="71"/>
      <c r="U209" s="71"/>
      <c r="V209" s="71"/>
    </row>
    <row r="210" spans="18:22" x14ac:dyDescent="0.25">
      <c r="R210" s="72">
        <v>83.635300000000001</v>
      </c>
      <c r="S210" s="71">
        <f>'Final fit'!F639/'Final fit'!K639+'Final fit'!B639</f>
        <v>0.71584015751510954</v>
      </c>
      <c r="T210" s="71"/>
      <c r="U210" s="71"/>
      <c r="V210" s="71"/>
    </row>
    <row r="211" spans="18:22" x14ac:dyDescent="0.25">
      <c r="R211" s="72">
        <v>83.641300000000001</v>
      </c>
      <c r="S211" s="71">
        <f>'Final fit'!F640/'Final fit'!K640+'Final fit'!B640</f>
        <v>0.7164814062871806</v>
      </c>
      <c r="T211" s="71"/>
      <c r="U211" s="71"/>
      <c r="V211" s="71"/>
    </row>
    <row r="212" spans="18:22" x14ac:dyDescent="0.25">
      <c r="R212" s="72">
        <v>83.647300000000001</v>
      </c>
      <c r="S212" s="71">
        <f>'Final fit'!F641/'Final fit'!K641+'Final fit'!B641</f>
        <v>0.71705913971249902</v>
      </c>
      <c r="T212" s="71"/>
      <c r="U212" s="71"/>
      <c r="V212" s="71"/>
    </row>
    <row r="213" spans="18:22" x14ac:dyDescent="0.25">
      <c r="R213" s="72">
        <v>83.654300000000006</v>
      </c>
      <c r="S213" s="71">
        <f>'Final fit'!F642/'Final fit'!K642+'Final fit'!B642</f>
        <v>0.71763426704640232</v>
      </c>
      <c r="T213" s="71"/>
      <c r="U213" s="71"/>
      <c r="V213" s="71"/>
    </row>
    <row r="214" spans="18:22" x14ac:dyDescent="0.25">
      <c r="R214" s="72">
        <v>83.660300000000007</v>
      </c>
      <c r="S214" s="71">
        <f>'Final fit'!F643/'Final fit'!K643+'Final fit'!B643</f>
        <v>0.71819838128255731</v>
      </c>
      <c r="T214" s="71"/>
      <c r="U214" s="71"/>
      <c r="V214" s="71"/>
    </row>
    <row r="215" spans="18:22" x14ac:dyDescent="0.25">
      <c r="R215" s="72">
        <v>83.666300000000007</v>
      </c>
      <c r="S215" s="71">
        <f>'Final fit'!F644/'Final fit'!K644+'Final fit'!B644</f>
        <v>0.7187912089215277</v>
      </c>
      <c r="T215" s="71"/>
      <c r="U215" s="71"/>
      <c r="V215" s="71"/>
    </row>
    <row r="216" spans="18:22" x14ac:dyDescent="0.25">
      <c r="R216" s="72">
        <v>83.672300000000007</v>
      </c>
      <c r="S216" s="71">
        <f>'Final fit'!F645/'Final fit'!K645+'Final fit'!B645</f>
        <v>0.71935697170505541</v>
      </c>
      <c r="T216" s="71"/>
      <c r="U216" s="71"/>
      <c r="V216" s="71"/>
    </row>
    <row r="217" spans="18:22" x14ac:dyDescent="0.25">
      <c r="R217" s="72">
        <v>83.683300000000003</v>
      </c>
      <c r="S217" s="71">
        <f>'Final fit'!F646/'Final fit'!K646+'Final fit'!B646</f>
        <v>0.72037141807102545</v>
      </c>
      <c r="T217" s="71"/>
      <c r="U217" s="71"/>
      <c r="V217" s="71"/>
    </row>
    <row r="218" spans="18:22" x14ac:dyDescent="0.25">
      <c r="R218" s="72">
        <v>83.689300000000003</v>
      </c>
      <c r="S218" s="71">
        <f>'Final fit'!F647/'Final fit'!K647+'Final fit'!B647</f>
        <v>0.72087553691539397</v>
      </c>
      <c r="T218" s="71"/>
      <c r="U218" s="71"/>
      <c r="V218" s="71"/>
    </row>
    <row r="219" spans="18:22" x14ac:dyDescent="0.25">
      <c r="R219" s="72">
        <v>83.699299999999994</v>
      </c>
      <c r="S219" s="71">
        <f>'Final fit'!F648/'Final fit'!K648+'Final fit'!B648</f>
        <v>0.72182655057510359</v>
      </c>
      <c r="T219" s="71"/>
      <c r="U219" s="71"/>
      <c r="V219" s="71"/>
    </row>
    <row r="220" spans="18:22" x14ac:dyDescent="0.25">
      <c r="R220" s="72">
        <v>83.704300000000003</v>
      </c>
      <c r="S220" s="71">
        <f>'Final fit'!F649/'Final fit'!K649+'Final fit'!B649</f>
        <v>0.72235560990494696</v>
      </c>
      <c r="T220" s="71"/>
      <c r="U220" s="71"/>
      <c r="V220" s="71"/>
    </row>
    <row r="221" spans="18:22" x14ac:dyDescent="0.25">
      <c r="R221" s="72">
        <v>83.707300000000004</v>
      </c>
      <c r="S221" s="71">
        <f>'Final fit'!F650/'Final fit'!K650+'Final fit'!B650</f>
        <v>0.72256639936597655</v>
      </c>
      <c r="T221" s="71"/>
      <c r="U221" s="71"/>
      <c r="V221" s="71"/>
    </row>
    <row r="222" spans="18:22" x14ac:dyDescent="0.25">
      <c r="R222" s="72">
        <v>83.709299999999999</v>
      </c>
      <c r="S222" s="71">
        <f>'Final fit'!F651/'Final fit'!K651+'Final fit'!B651</f>
        <v>0.72284547713742153</v>
      </c>
      <c r="T222" s="71"/>
      <c r="U222" s="71"/>
      <c r="V222" s="71"/>
    </row>
    <row r="223" spans="18:22" x14ac:dyDescent="0.25">
      <c r="R223" s="72">
        <v>83.711299999999994</v>
      </c>
      <c r="S223" s="71">
        <f>'Final fit'!F652/'Final fit'!K652+'Final fit'!B652</f>
        <v>0.72301140375634187</v>
      </c>
      <c r="T223" s="71"/>
      <c r="U223" s="71"/>
      <c r="V223" s="71"/>
    </row>
    <row r="224" spans="18:22" x14ac:dyDescent="0.25">
      <c r="R224" s="72">
        <v>83.717299999999994</v>
      </c>
      <c r="S224" s="71">
        <f>'Final fit'!F653/'Final fit'!K653+'Final fit'!B653</f>
        <v>0.72359510750350764</v>
      </c>
      <c r="T224" s="71"/>
      <c r="U224" s="71"/>
      <c r="V224" s="71"/>
    </row>
    <row r="225" spans="18:22" x14ac:dyDescent="0.25">
      <c r="R225" s="72">
        <v>83.719300000000004</v>
      </c>
      <c r="S225" s="71">
        <f>'Final fit'!F654/'Final fit'!K654+'Final fit'!B654</f>
        <v>0.72377794859037448</v>
      </c>
      <c r="T225" s="71"/>
      <c r="U225" s="71"/>
      <c r="V225" s="71"/>
    </row>
    <row r="226" spans="18:22" x14ac:dyDescent="0.25">
      <c r="R226" s="72">
        <v>83.723299999999995</v>
      </c>
      <c r="S226" s="71">
        <f>'Final fit'!F655/'Final fit'!K655+'Final fit'!B655</f>
        <v>0.72414621209781149</v>
      </c>
      <c r="T226" s="71"/>
      <c r="U226" s="71"/>
      <c r="V226" s="71"/>
    </row>
    <row r="227" spans="18:22" x14ac:dyDescent="0.25">
      <c r="R227" s="72">
        <v>83.729299999999995</v>
      </c>
      <c r="S227" s="71">
        <f>'Final fit'!F656/'Final fit'!K656+'Final fit'!B656</f>
        <v>0.72463789195001915</v>
      </c>
      <c r="T227" s="71"/>
      <c r="U227" s="71"/>
      <c r="V227" s="71"/>
    </row>
    <row r="228" spans="18:22" x14ac:dyDescent="0.25">
      <c r="R228" s="72">
        <v>83.7333</v>
      </c>
      <c r="S228" s="71">
        <f>'Final fit'!F657/'Final fit'!K657+'Final fit'!B657</f>
        <v>0.72500246677157532</v>
      </c>
      <c r="T228" s="71"/>
      <c r="U228" s="71"/>
      <c r="V228" s="71"/>
    </row>
    <row r="229" spans="18:22" x14ac:dyDescent="0.25">
      <c r="R229" s="72">
        <v>83.7423</v>
      </c>
      <c r="S229" s="71">
        <f>'Final fit'!F658/'Final fit'!K658+'Final fit'!B658</f>
        <v>0.72584869565607801</v>
      </c>
      <c r="T229" s="71"/>
      <c r="U229" s="71"/>
      <c r="V229" s="71"/>
    </row>
    <row r="230" spans="18:22" x14ac:dyDescent="0.25">
      <c r="R230" s="72">
        <v>83.743300000000005</v>
      </c>
      <c r="S230" s="71">
        <f>'Final fit'!F659/'Final fit'!K659+'Final fit'!B659</f>
        <v>0.72601619188396316</v>
      </c>
      <c r="T230" s="71"/>
      <c r="U230" s="71"/>
      <c r="V230" s="71"/>
    </row>
    <row r="231" spans="18:22" x14ac:dyDescent="0.25">
      <c r="R231" s="72">
        <v>83.7453</v>
      </c>
      <c r="S231" s="71">
        <f>'Final fit'!F660/'Final fit'!K660+'Final fit'!B660</f>
        <v>0.72616541890147768</v>
      </c>
      <c r="T231" s="71"/>
      <c r="U231" s="71"/>
      <c r="V231" s="71"/>
    </row>
    <row r="232" spans="18:22" x14ac:dyDescent="0.25">
      <c r="R232" s="72">
        <v>83.7453</v>
      </c>
      <c r="S232" s="71">
        <f>'Final fit'!F661/'Final fit'!K661+'Final fit'!B661</f>
        <v>0.72621918713248867</v>
      </c>
      <c r="T232" s="71"/>
      <c r="U232" s="71"/>
      <c r="V232" s="71"/>
    </row>
    <row r="233" spans="18:22" x14ac:dyDescent="0.25">
      <c r="R233" s="72">
        <v>83.746300000000005</v>
      </c>
      <c r="S233" s="71">
        <f>'Final fit'!F662/'Final fit'!K662+'Final fit'!B662</f>
        <v>0.72627263877012815</v>
      </c>
      <c r="T233" s="71"/>
      <c r="U233" s="71"/>
      <c r="V233" s="71"/>
    </row>
    <row r="234" spans="18:22" x14ac:dyDescent="0.25">
      <c r="R234" s="72">
        <v>83.7483</v>
      </c>
      <c r="S234" s="71">
        <f>'Final fit'!F663/'Final fit'!K663+'Final fit'!B663</f>
        <v>0.72644660763718438</v>
      </c>
      <c r="T234" s="71"/>
      <c r="U234" s="71"/>
      <c r="V234" s="71"/>
    </row>
    <row r="235" spans="18:22" x14ac:dyDescent="0.25">
      <c r="R235" s="72">
        <v>83.7483</v>
      </c>
      <c r="S235" s="71">
        <f>'Final fit'!F664/'Final fit'!K664+'Final fit'!B664</f>
        <v>0.7264757653267444</v>
      </c>
      <c r="T235" s="71"/>
      <c r="U235" s="71"/>
      <c r="V235" s="71"/>
    </row>
    <row r="236" spans="18:22" x14ac:dyDescent="0.25">
      <c r="R236" s="72">
        <v>83.751300000000001</v>
      </c>
      <c r="S236" s="71">
        <f>'Final fit'!F665/'Final fit'!K665+'Final fit'!B665</f>
        <v>0.72674257922927654</v>
      </c>
      <c r="T236" s="71"/>
      <c r="U236" s="71"/>
      <c r="V236" s="71"/>
    </row>
    <row r="237" spans="18:22" x14ac:dyDescent="0.25">
      <c r="R237" s="72">
        <v>83.752300000000005</v>
      </c>
      <c r="S237" s="71">
        <f>'Final fit'!F666/'Final fit'!K666+'Final fit'!B666</f>
        <v>0.72684994846800788</v>
      </c>
      <c r="T237" s="71"/>
      <c r="U237" s="71"/>
      <c r="V237" s="71"/>
    </row>
    <row r="238" spans="18:22" x14ac:dyDescent="0.25">
      <c r="R238" s="72">
        <v>83.753299999999996</v>
      </c>
      <c r="S238" s="71">
        <f>'Final fit'!F667/'Final fit'!K667+'Final fit'!B667</f>
        <v>0.72694938180328061</v>
      </c>
      <c r="T238" s="71"/>
      <c r="U238" s="71"/>
      <c r="V238" s="71"/>
    </row>
    <row r="239" spans="18:22" x14ac:dyDescent="0.25">
      <c r="R239" s="72">
        <v>83.754300000000001</v>
      </c>
      <c r="S239" s="71">
        <f>'Final fit'!F668/'Final fit'!K668+'Final fit'!B668</f>
        <v>0.72695570236012486</v>
      </c>
      <c r="T239" s="71"/>
      <c r="U239" s="71"/>
      <c r="V239" s="71"/>
    </row>
    <row r="240" spans="18:22" x14ac:dyDescent="0.25">
      <c r="R240" s="72">
        <v>83.754300000000001</v>
      </c>
      <c r="S240" s="71">
        <f>'Final fit'!F669/'Final fit'!K669+'Final fit'!B669</f>
        <v>0.72697029948438618</v>
      </c>
      <c r="T240" s="71"/>
      <c r="U240" s="71"/>
      <c r="V240" s="71"/>
    </row>
    <row r="241" spans="18:22" x14ac:dyDescent="0.25">
      <c r="R241" s="72">
        <v>83.754300000000001</v>
      </c>
      <c r="S241" s="71">
        <f>'Final fit'!F670/'Final fit'!K670+'Final fit'!B670</f>
        <v>0.72700956765534053</v>
      </c>
      <c r="T241" s="71"/>
      <c r="U241" s="71"/>
      <c r="V241" s="71"/>
    </row>
    <row r="242" spans="18:22" x14ac:dyDescent="0.25">
      <c r="R242" s="72">
        <v>83.754300000000001</v>
      </c>
      <c r="S242" s="71">
        <f>'Final fit'!F671/'Final fit'!K671+'Final fit'!B671</f>
        <v>0.72703213120768284</v>
      </c>
      <c r="T242" s="71"/>
      <c r="U242" s="71"/>
      <c r="V242" s="71"/>
    </row>
    <row r="243" spans="18:22" x14ac:dyDescent="0.25">
      <c r="R243" s="72">
        <v>83.755300000000005</v>
      </c>
      <c r="S243" s="71">
        <f>'Final fit'!F672/'Final fit'!K672+'Final fit'!B672</f>
        <v>0.72707772874725041</v>
      </c>
      <c r="T243" s="71"/>
      <c r="U243" s="71"/>
      <c r="V243" s="71"/>
    </row>
    <row r="244" spans="18:22" x14ac:dyDescent="0.25">
      <c r="R244" s="72">
        <v>83.755300000000005</v>
      </c>
      <c r="S244" s="71">
        <f>'Final fit'!F673/'Final fit'!K673+'Final fit'!B673</f>
        <v>0.72713160873040072</v>
      </c>
      <c r="T244" s="71"/>
      <c r="U244" s="71"/>
      <c r="V244" s="71"/>
    </row>
    <row r="245" spans="18:22" x14ac:dyDescent="0.25">
      <c r="R245" s="72">
        <v>83.755300000000005</v>
      </c>
      <c r="S245" s="71">
        <f>'Final fit'!F674/'Final fit'!K674+'Final fit'!B674</f>
        <v>0.72714621201621787</v>
      </c>
      <c r="T245" s="71"/>
      <c r="U245" s="71"/>
      <c r="V245" s="71"/>
    </row>
    <row r="246" spans="18:22" x14ac:dyDescent="0.25">
      <c r="R246" s="48">
        <v>71.691400000000002</v>
      </c>
      <c r="S246" s="71">
        <f>'Final fit'!F682/'Final fit'!K682+'Final fit'!B682</f>
        <v>0.12560480626578777</v>
      </c>
      <c r="T246" s="71"/>
      <c r="U246" s="71"/>
      <c r="V246" s="71"/>
    </row>
    <row r="247" spans="18:22" x14ac:dyDescent="0.25">
      <c r="R247" s="72">
        <v>71.691400000000002</v>
      </c>
      <c r="S247" s="71">
        <f>'Final fit'!F683/'Final fit'!K683+'Final fit'!B683</f>
        <v>0.1266548532686754</v>
      </c>
      <c r="T247" s="71"/>
      <c r="U247" s="71"/>
      <c r="V247" s="71"/>
    </row>
    <row r="248" spans="18:22" x14ac:dyDescent="0.25">
      <c r="R248" s="72">
        <v>71.897300000000001</v>
      </c>
      <c r="S248" s="71">
        <f>'Final fit'!F684/'Final fit'!K684+'Final fit'!B684</f>
        <v>0.12836084686659704</v>
      </c>
      <c r="T248" s="71"/>
      <c r="U248" s="71"/>
      <c r="V248" s="71"/>
    </row>
    <row r="249" spans="18:22" x14ac:dyDescent="0.25">
      <c r="R249" s="72">
        <v>71.897300000000001</v>
      </c>
      <c r="S249" s="71">
        <f>'Final fit'!F685/'Final fit'!K685+'Final fit'!B685</f>
        <v>0.12888585969331981</v>
      </c>
      <c r="T249" s="71"/>
      <c r="U249" s="71"/>
      <c r="V249" s="71"/>
    </row>
    <row r="250" spans="18:22" x14ac:dyDescent="0.25">
      <c r="R250" s="72">
        <v>71.897300000000001</v>
      </c>
      <c r="S250" s="71">
        <f>'Final fit'!F686/'Final fit'!K686+'Final fit'!B686</f>
        <v>0.12888585969331981</v>
      </c>
      <c r="T250" s="71"/>
      <c r="U250" s="71"/>
      <c r="V250" s="71"/>
    </row>
    <row r="251" spans="18:22" x14ac:dyDescent="0.25">
      <c r="R251" s="72">
        <v>73.540599999999998</v>
      </c>
      <c r="S251" s="71">
        <f>'Final fit'!F687/'Final fit'!K687+'Final fit'!B687</f>
        <v>0.17071807609399556</v>
      </c>
      <c r="T251" s="71"/>
      <c r="U251" s="71"/>
      <c r="V251" s="71"/>
    </row>
    <row r="252" spans="18:22" x14ac:dyDescent="0.25">
      <c r="R252" s="72">
        <v>75.2791</v>
      </c>
      <c r="S252" s="71">
        <f>'Final fit'!F688/'Final fit'!K688+'Final fit'!B688</f>
        <v>0.21920398415283918</v>
      </c>
      <c r="T252" s="71"/>
      <c r="U252" s="71"/>
      <c r="V252" s="71"/>
    </row>
    <row r="253" spans="18:22" x14ac:dyDescent="0.25">
      <c r="R253" s="72">
        <v>75.0749</v>
      </c>
      <c r="S253" s="71">
        <f>'Final fit'!F689/'Final fit'!K689+'Final fit'!B689</f>
        <v>0.21583945047787664</v>
      </c>
      <c r="T253" s="71"/>
      <c r="U253" s="71"/>
      <c r="V253" s="71"/>
    </row>
    <row r="254" spans="18:22" x14ac:dyDescent="0.25">
      <c r="R254" s="72">
        <v>75.177000000000007</v>
      </c>
      <c r="S254" s="71">
        <f>'Final fit'!F690/'Final fit'!K690+'Final fit'!B690</f>
        <v>0.21592160498571614</v>
      </c>
      <c r="T254" s="71"/>
      <c r="U254" s="71"/>
      <c r="V254" s="71"/>
    </row>
    <row r="255" spans="18:22" x14ac:dyDescent="0.25">
      <c r="R255" s="72">
        <v>77.214399999999998</v>
      </c>
      <c r="S255" s="71">
        <f>'Final fit'!F691/'Final fit'!K691+'Final fit'!B691</f>
        <v>0.29462271531079637</v>
      </c>
      <c r="T255" s="71"/>
      <c r="U255" s="71"/>
      <c r="V255" s="71"/>
    </row>
    <row r="256" spans="18:22" x14ac:dyDescent="0.25">
      <c r="R256" s="72">
        <v>77.214399999999998</v>
      </c>
      <c r="S256" s="71">
        <f>'Final fit'!F692/'Final fit'!K692+'Final fit'!B692</f>
        <v>0.29612531165556677</v>
      </c>
      <c r="T256" s="71"/>
      <c r="U256" s="71"/>
      <c r="V256" s="71"/>
    </row>
    <row r="257" spans="18:22" x14ac:dyDescent="0.25">
      <c r="R257" s="72">
        <v>81.5702</v>
      </c>
      <c r="S257" s="71">
        <f>'Final fit'!F693/'Final fit'!K693+'Final fit'!B693</f>
        <v>0.53206477091434723</v>
      </c>
      <c r="T257" s="71"/>
      <c r="U257" s="71"/>
      <c r="V257" s="71"/>
    </row>
    <row r="258" spans="18:22" x14ac:dyDescent="0.25">
      <c r="R258" s="72">
        <v>81.5702</v>
      </c>
      <c r="S258" s="71">
        <f>'Final fit'!F694/'Final fit'!K694+'Final fit'!B694</f>
        <v>0.53848338743496538</v>
      </c>
      <c r="T258" s="71"/>
      <c r="U258" s="71"/>
      <c r="V258" s="71"/>
    </row>
    <row r="259" spans="18:22" x14ac:dyDescent="0.25">
      <c r="R259" s="72">
        <v>81.671099999999996</v>
      </c>
      <c r="S259" s="71">
        <f>'Final fit'!F695/'Final fit'!K695+'Final fit'!B695</f>
        <v>0.54351033073327737</v>
      </c>
      <c r="T259" s="71"/>
      <c r="U259" s="71"/>
      <c r="V259" s="71"/>
    </row>
    <row r="260" spans="18:22" x14ac:dyDescent="0.25">
      <c r="R260" s="72">
        <v>83.486500000000007</v>
      </c>
      <c r="S260" s="71">
        <f>'Final fit'!F696/'Final fit'!K696+'Final fit'!B696</f>
        <v>0.6847900202736994</v>
      </c>
      <c r="T260" s="71"/>
      <c r="U260" s="71"/>
      <c r="V260" s="71"/>
    </row>
    <row r="261" spans="18:22" x14ac:dyDescent="0.25">
      <c r="R261" s="72">
        <v>83.687899999999999</v>
      </c>
      <c r="S261" s="71">
        <f>'Final fit'!F697/'Final fit'!K697+'Final fit'!B697</f>
        <v>0.70507341439005666</v>
      </c>
      <c r="T261" s="71"/>
      <c r="U261" s="71"/>
      <c r="V261" s="71"/>
    </row>
    <row r="262" spans="18:22" x14ac:dyDescent="0.25">
      <c r="R262" s="72">
        <v>83.687899999999999</v>
      </c>
      <c r="S262" s="71">
        <f>'Final fit'!F698/'Final fit'!K698+'Final fit'!B698</f>
        <v>0.70507341439005666</v>
      </c>
      <c r="T262" s="71"/>
      <c r="U262" s="71"/>
      <c r="V262" s="71"/>
    </row>
    <row r="263" spans="18:22" x14ac:dyDescent="0.25">
      <c r="R263" s="72">
        <v>83.587199999999996</v>
      </c>
      <c r="S263" s="71">
        <f>'Final fit'!F699/'Final fit'!K699+'Final fit'!B699</f>
        <v>0.69734469987128544</v>
      </c>
      <c r="T263" s="71"/>
      <c r="U263" s="71"/>
      <c r="V263" s="71"/>
    </row>
    <row r="264" spans="18:22" x14ac:dyDescent="0.25">
      <c r="R264" s="72">
        <v>81.5702</v>
      </c>
      <c r="S264" s="71">
        <f>'Final fit'!F700/'Final fit'!K700+'Final fit'!B700</f>
        <v>0.53686654631377162</v>
      </c>
      <c r="T264" s="71"/>
      <c r="U264" s="71"/>
      <c r="V264" s="71"/>
    </row>
    <row r="265" spans="18:22" x14ac:dyDescent="0.25">
      <c r="R265" s="72">
        <v>77.316100000000006</v>
      </c>
      <c r="S265" s="71">
        <f>'Final fit'!F701/'Final fit'!K701+'Final fit'!B701</f>
        <v>0.30079519499413837</v>
      </c>
      <c r="T265" s="71"/>
      <c r="U265" s="71"/>
      <c r="V265" s="71"/>
    </row>
    <row r="266" spans="18:22" x14ac:dyDescent="0.25">
      <c r="R266" s="72">
        <v>71.588399999999993</v>
      </c>
      <c r="S266" s="71">
        <f>'Final fit'!F702/'Final fit'!K702+'Final fit'!B702</f>
        <v>0.12211149376541787</v>
      </c>
      <c r="T266" s="71"/>
      <c r="U266" s="71"/>
      <c r="V266" s="71"/>
    </row>
    <row r="267" spans="18:22" x14ac:dyDescent="0.25">
      <c r="R267" s="72">
        <v>77.316100000000006</v>
      </c>
      <c r="S267" s="71">
        <f>'Final fit'!F703/'Final fit'!K703+'Final fit'!B703</f>
        <v>0.29830951607846312</v>
      </c>
      <c r="T267" s="71"/>
      <c r="U267" s="71"/>
      <c r="V267" s="71"/>
    </row>
    <row r="268" spans="18:22" x14ac:dyDescent="0.25">
      <c r="R268" s="72">
        <v>77.316100000000006</v>
      </c>
      <c r="S268" s="71">
        <f>'Final fit'!F704/'Final fit'!K704+'Final fit'!B704</f>
        <v>0.29764944953091149</v>
      </c>
      <c r="T268" s="71"/>
      <c r="U268" s="71"/>
      <c r="V268" s="71"/>
    </row>
    <row r="269" spans="18:22" x14ac:dyDescent="0.25">
      <c r="R269" s="72">
        <v>69.812399999999997</v>
      </c>
      <c r="S269" s="71">
        <f>'Final fit'!F712/'Final fit'!K712+'Final fit'!B712</f>
        <v>9.142516037219349E-2</v>
      </c>
      <c r="T269" s="71"/>
      <c r="U269" s="71"/>
      <c r="V269" s="71"/>
    </row>
    <row r="270" spans="18:22" x14ac:dyDescent="0.25">
      <c r="R270" s="72">
        <v>70.926199999999994</v>
      </c>
      <c r="S270" s="71">
        <f>'Final fit'!F713/'Final fit'!K713+'Final fit'!B713</f>
        <v>0.11129188075303752</v>
      </c>
      <c r="T270" s="71"/>
      <c r="U270" s="71"/>
      <c r="V270" s="71"/>
    </row>
    <row r="271" spans="18:22" x14ac:dyDescent="0.25">
      <c r="R271" s="72">
        <v>71.660499999999999</v>
      </c>
      <c r="S271" s="71">
        <f>'Final fit'!F714/'Final fit'!K714+'Final fit'!B714</f>
        <v>0.12577840857176431</v>
      </c>
      <c r="T271" s="71"/>
      <c r="U271" s="71"/>
      <c r="V271" s="71"/>
    </row>
    <row r="272" spans="18:22" x14ac:dyDescent="0.25">
      <c r="R272" s="72">
        <v>72.364400000000003</v>
      </c>
      <c r="S272" s="71">
        <f>'Final fit'!F715/'Final fit'!K715+'Final fit'!B715</f>
        <v>0.14125358743501604</v>
      </c>
      <c r="T272" s="71"/>
      <c r="U272" s="71"/>
      <c r="V272" s="71"/>
    </row>
    <row r="273" spans="18:22" x14ac:dyDescent="0.25">
      <c r="R273" s="72">
        <v>73.440100000000001</v>
      </c>
      <c r="S273" s="71">
        <f>'Final fit'!F716/'Final fit'!K716+'Final fit'!B716</f>
        <v>0.16806195924001419</v>
      </c>
      <c r="T273" s="71"/>
      <c r="U273" s="71"/>
      <c r="V273" s="71"/>
    </row>
    <row r="274" spans="18:22" x14ac:dyDescent="0.25">
      <c r="R274" s="72">
        <v>73.881699999999995</v>
      </c>
      <c r="S274" s="71">
        <f>'Final fit'!F717/'Final fit'!K717+'Final fit'!B717</f>
        <v>0.18039517008431041</v>
      </c>
      <c r="T274" s="71"/>
      <c r="U274" s="71"/>
      <c r="V274" s="71"/>
    </row>
    <row r="275" spans="18:22" x14ac:dyDescent="0.25">
      <c r="R275" s="72">
        <v>75.309700000000007</v>
      </c>
      <c r="S275" s="71">
        <f>'Final fit'!F718/'Final fit'!K718+'Final fit'!B718</f>
        <v>0.22504843323110102</v>
      </c>
      <c r="T275" s="71"/>
      <c r="U275" s="71"/>
      <c r="V275" s="71"/>
    </row>
    <row r="276" spans="18:22" x14ac:dyDescent="0.25">
      <c r="R276" s="72">
        <v>75.325999999999993</v>
      </c>
      <c r="S276" s="71">
        <f>'Final fit'!F719/'Final fit'!K719+'Final fit'!B719</f>
        <v>0.22556099910826377</v>
      </c>
      <c r="T276" s="71"/>
      <c r="U276" s="71"/>
      <c r="V276" s="71"/>
    </row>
    <row r="277" spans="18:22" x14ac:dyDescent="0.25">
      <c r="R277" s="72">
        <v>76.900099999999995</v>
      </c>
      <c r="S277" s="71">
        <f>'Final fit'!F720/'Final fit'!K720+'Final fit'!B720</f>
        <v>0.28530334228995075</v>
      </c>
      <c r="T277" s="71"/>
      <c r="U277" s="71"/>
      <c r="V277" s="71"/>
    </row>
    <row r="278" spans="18:22" x14ac:dyDescent="0.25">
      <c r="R278" s="72">
        <v>76.956100000000006</v>
      </c>
      <c r="S278" s="71">
        <f>'Final fit'!F721/'Final fit'!K721+'Final fit'!B721</f>
        <v>0.28752707889127987</v>
      </c>
      <c r="T278" s="71"/>
      <c r="U278" s="71"/>
      <c r="V278" s="71"/>
    </row>
    <row r="279" spans="18:22" x14ac:dyDescent="0.25">
      <c r="R279" s="72">
        <v>77.131100000000004</v>
      </c>
      <c r="S279" s="71">
        <f>'Final fit'!F722/'Final fit'!K722+'Final fit'!B722</f>
        <v>0.29466336634216317</v>
      </c>
      <c r="T279" s="71"/>
      <c r="U279" s="71"/>
      <c r="V279" s="71"/>
    </row>
    <row r="280" spans="18:22" x14ac:dyDescent="0.25">
      <c r="R280" s="72">
        <v>78.186400000000006</v>
      </c>
      <c r="S280" s="71">
        <f>'Final fit'!F723/'Final fit'!K723+'Final fit'!B723</f>
        <v>0.34384787611788209</v>
      </c>
      <c r="T280" s="71"/>
      <c r="U280" s="71"/>
      <c r="V280" s="71"/>
    </row>
    <row r="281" spans="18:22" x14ac:dyDescent="0.25">
      <c r="R281" s="72">
        <v>79.553899999999999</v>
      </c>
      <c r="S281" s="71">
        <f>'Final fit'!F724/'Final fit'!K724+'Final fit'!B724</f>
        <v>0.41703312635970063</v>
      </c>
      <c r="T281" s="71"/>
      <c r="U281" s="71"/>
      <c r="V281" s="71"/>
    </row>
    <row r="282" spans="18:22" x14ac:dyDescent="0.25">
      <c r="R282" s="72">
        <v>79.594399999999993</v>
      </c>
      <c r="S282" s="71">
        <f>'Final fit'!F725/'Final fit'!K725+'Final fit'!B725</f>
        <v>0.41930390479376306</v>
      </c>
      <c r="T282" s="71"/>
      <c r="U282" s="71"/>
      <c r="V282" s="71"/>
    </row>
    <row r="283" spans="18:22" x14ac:dyDescent="0.25">
      <c r="R283" s="72">
        <v>80.864999999999995</v>
      </c>
      <c r="S283" s="71">
        <f>'Final fit'!F726/'Final fit'!K726+'Final fit'!B726</f>
        <v>0.49900549861911597</v>
      </c>
      <c r="T283" s="71"/>
      <c r="U283" s="71"/>
      <c r="V283" s="71"/>
    </row>
    <row r="284" spans="18:22" x14ac:dyDescent="0.25">
      <c r="R284" s="72">
        <v>82.278700000000001</v>
      </c>
      <c r="S284" s="71">
        <f>'Final fit'!F727/'Final fit'!K727+'Final fit'!B727</f>
        <v>0.60243113382165703</v>
      </c>
      <c r="T284" s="71"/>
      <c r="U284" s="71"/>
      <c r="V284" s="71"/>
    </row>
    <row r="285" spans="18:22" x14ac:dyDescent="0.25">
      <c r="R285" s="72">
        <v>82.572199999999995</v>
      </c>
      <c r="S285" s="71">
        <f>'Final fit'!F728/'Final fit'!K728+'Final fit'!B728</f>
        <v>0.62606018325135704</v>
      </c>
      <c r="T285" s="71"/>
      <c r="U285" s="71"/>
      <c r="V285" s="71"/>
    </row>
    <row r="286" spans="18:22" x14ac:dyDescent="0.25">
      <c r="R286" s="72">
        <v>38.709499999999998</v>
      </c>
      <c r="S286" s="71">
        <f>'Final fit'!F736/'Final fit'!K736+'Final fit'!B736</f>
        <v>2.3378358299960228E-6</v>
      </c>
      <c r="T286" s="71"/>
      <c r="U286" s="71"/>
      <c r="V286" s="71"/>
    </row>
    <row r="287" spans="18:22" x14ac:dyDescent="0.25">
      <c r="R287" s="72">
        <v>41.874000000000002</v>
      </c>
      <c r="S287" s="71">
        <f>'Final fit'!F737/'Final fit'!K737+'Final fit'!B737</f>
        <v>9.9033987958559013E-6</v>
      </c>
      <c r="T287" s="71"/>
      <c r="U287" s="71"/>
      <c r="V287" s="71"/>
    </row>
    <row r="288" spans="18:22" x14ac:dyDescent="0.25">
      <c r="R288" s="72">
        <v>42.772100000000002</v>
      </c>
      <c r="S288" s="71">
        <f>'Final fit'!F738/'Final fit'!K738+'Final fit'!B738</f>
        <v>1.5284761173583353E-5</v>
      </c>
      <c r="T288" s="71"/>
      <c r="U288" s="71"/>
      <c r="V288" s="71"/>
    </row>
    <row r="289" spans="18:22" x14ac:dyDescent="0.25">
      <c r="R289" s="72">
        <v>43.163200000000003</v>
      </c>
      <c r="S289" s="71">
        <f>'Final fit'!F739/'Final fit'!K739+'Final fit'!B739</f>
        <v>1.8955663480880764E-5</v>
      </c>
      <c r="T289" s="71"/>
      <c r="U289" s="71"/>
      <c r="V289" s="71"/>
    </row>
    <row r="290" spans="18:22" x14ac:dyDescent="0.25">
      <c r="R290" s="72">
        <v>44.018300000000004</v>
      </c>
      <c r="S290" s="71">
        <f>'Final fit'!F740/'Final fit'!K740+'Final fit'!B740</f>
        <v>2.6678503391856981E-5</v>
      </c>
      <c r="T290" s="71"/>
      <c r="U290" s="71"/>
      <c r="V290" s="71"/>
    </row>
    <row r="291" spans="18:22" x14ac:dyDescent="0.25">
      <c r="R291" s="72">
        <v>44.810400000000001</v>
      </c>
      <c r="S291" s="71">
        <f>'Final fit'!F741/'Final fit'!K741+'Final fit'!B741</f>
        <v>3.8328431584245904E-5</v>
      </c>
      <c r="T291" s="71"/>
      <c r="U291" s="71"/>
      <c r="V291" s="71"/>
    </row>
    <row r="292" spans="18:22" x14ac:dyDescent="0.25">
      <c r="R292" s="72">
        <v>45.4955</v>
      </c>
      <c r="S292" s="71">
        <f>'Final fit'!F742/'Final fit'!K742+'Final fit'!B742</f>
        <v>5.2101802703601499E-5</v>
      </c>
      <c r="T292" s="71"/>
      <c r="U292" s="71"/>
      <c r="V292" s="71"/>
    </row>
    <row r="293" spans="18:22" x14ac:dyDescent="0.25">
      <c r="R293" s="72">
        <v>45.932600000000001</v>
      </c>
      <c r="S293" s="71">
        <f>'Final fit'!F743/'Final fit'!K743+'Final fit'!B743</f>
        <v>6.1983002525520042E-5</v>
      </c>
      <c r="T293" s="71"/>
      <c r="U293" s="71"/>
      <c r="V293" s="71"/>
    </row>
    <row r="294" spans="18:22" x14ac:dyDescent="0.25">
      <c r="R294" s="72">
        <v>47.742800000000003</v>
      </c>
      <c r="S294" s="71">
        <f>'Final fit'!F744/'Final fit'!K744+'Final fit'!B744</f>
        <v>1.5146542851199741E-4</v>
      </c>
      <c r="T294" s="71"/>
      <c r="U294" s="71"/>
      <c r="V294" s="71"/>
    </row>
    <row r="295" spans="18:22" x14ac:dyDescent="0.25">
      <c r="R295" s="72">
        <v>47.848799999999997</v>
      </c>
      <c r="S295" s="71">
        <f>'Final fit'!F745/'Final fit'!K745+'Final fit'!B745</f>
        <v>1.5437525872463484E-4</v>
      </c>
      <c r="T295" s="71"/>
      <c r="U295" s="71"/>
      <c r="V295" s="71"/>
    </row>
    <row r="296" spans="18:22" x14ac:dyDescent="0.25">
      <c r="R296" s="72">
        <v>50.022100000000002</v>
      </c>
      <c r="S296" s="71">
        <f>'Final fit'!F746/'Final fit'!K746+'Final fit'!B746</f>
        <v>4.5318420972046569E-4</v>
      </c>
      <c r="T296" s="71"/>
      <c r="U296" s="71"/>
      <c r="V296" s="71"/>
    </row>
    <row r="297" spans="18:22" x14ac:dyDescent="0.25">
      <c r="R297" s="72">
        <v>52.4925</v>
      </c>
      <c r="S297" s="71">
        <f>'Final fit'!F747/'Final fit'!K747+'Final fit'!B747</f>
        <v>1.2891217595453913E-3</v>
      </c>
      <c r="T297" s="71"/>
      <c r="U297" s="71"/>
      <c r="V297" s="71"/>
    </row>
    <row r="298" spans="18:22" x14ac:dyDescent="0.25">
      <c r="R298" s="72">
        <v>56.613</v>
      </c>
      <c r="S298" s="71">
        <f>'Final fit'!F748/'Final fit'!K748+'Final fit'!B748</f>
        <v>4.2179331204466857E-3</v>
      </c>
      <c r="T298" s="71"/>
      <c r="U298" s="71"/>
      <c r="V298" s="71"/>
    </row>
    <row r="299" spans="18:22" x14ac:dyDescent="0.25">
      <c r="R299" s="72">
        <v>58.100200000000001</v>
      </c>
      <c r="S299" s="71">
        <f>'Final fit'!F749/'Final fit'!K749+'Final fit'!B749</f>
        <v>6.2899885839799025E-3</v>
      </c>
      <c r="T299" s="71"/>
      <c r="U299" s="71"/>
      <c r="V299" s="71"/>
    </row>
    <row r="300" spans="18:22" x14ac:dyDescent="0.25">
      <c r="R300" s="72">
        <v>58.813299999999998</v>
      </c>
      <c r="S300" s="71">
        <f>'Final fit'!F750/'Final fit'!K750+'Final fit'!B750</f>
        <v>7.6408542278033325E-3</v>
      </c>
      <c r="T300" s="71"/>
      <c r="U300" s="71"/>
      <c r="V300" s="71"/>
    </row>
    <row r="301" spans="18:22" x14ac:dyDescent="0.25">
      <c r="R301" s="72">
        <v>59.448399999999999</v>
      </c>
      <c r="S301" s="71">
        <f>'Final fit'!F751/'Final fit'!K751+'Final fit'!B751</f>
        <v>8.9271180728619001E-3</v>
      </c>
      <c r="T301" s="71"/>
      <c r="U301" s="71"/>
      <c r="V301" s="71"/>
    </row>
    <row r="302" spans="18:22" x14ac:dyDescent="0.25">
      <c r="R302" s="72">
        <v>61.526600000000002</v>
      </c>
      <c r="S302" s="71">
        <f>'Final fit'!F752/'Final fit'!K752+'Final fit'!B752</f>
        <v>1.495459598001847E-2</v>
      </c>
      <c r="T302" s="71"/>
      <c r="U302" s="71"/>
      <c r="V302" s="71"/>
    </row>
    <row r="303" spans="18:22" x14ac:dyDescent="0.25">
      <c r="R303" s="72">
        <v>62.5578</v>
      </c>
      <c r="S303" s="71">
        <f>'Final fit'!F753/'Final fit'!K753+'Final fit'!B753</f>
        <v>1.9278558313088699E-2</v>
      </c>
      <c r="T303" s="71"/>
      <c r="U303" s="71"/>
      <c r="V303" s="71"/>
    </row>
    <row r="304" spans="18:22" x14ac:dyDescent="0.25">
      <c r="R304" s="72">
        <v>63.561900000000001</v>
      </c>
      <c r="S304" s="71">
        <f>'Final fit'!F754/'Final fit'!K754+'Final fit'!B754</f>
        <v>2.4198515421001987E-2</v>
      </c>
      <c r="T304" s="71"/>
      <c r="U304" s="71"/>
      <c r="V304" s="71"/>
    </row>
    <row r="305" spans="18:22" x14ac:dyDescent="0.25">
      <c r="R305" s="72">
        <v>63.759900000000002</v>
      </c>
      <c r="S305" s="71">
        <f>'Final fit'!F755/'Final fit'!K755+'Final fit'!B755</f>
        <v>2.5290889856868736E-2</v>
      </c>
      <c r="T305" s="71"/>
      <c r="U305" s="71"/>
      <c r="V305" s="71"/>
    </row>
    <row r="306" spans="18:22" x14ac:dyDescent="0.25">
      <c r="R306" s="72">
        <v>64.317999999999998</v>
      </c>
      <c r="S306" s="71">
        <f>'Final fit'!F756/'Final fit'!K756+'Final fit'!B756</f>
        <v>2.8576671589124671E-2</v>
      </c>
      <c r="T306" s="71"/>
      <c r="U306" s="71"/>
      <c r="V306" s="71"/>
    </row>
    <row r="307" spans="18:22" x14ac:dyDescent="0.25">
      <c r="R307" s="72">
        <v>64.643000000000001</v>
      </c>
      <c r="S307" s="71">
        <f>'Final fit'!F757/'Final fit'!K757+'Final fit'!B757</f>
        <v>3.0669769335917092E-2</v>
      </c>
      <c r="T307" s="71"/>
      <c r="U307" s="71"/>
      <c r="V307" s="71"/>
    </row>
    <row r="308" spans="18:22" x14ac:dyDescent="0.25">
      <c r="R308" s="72">
        <v>65.086100000000002</v>
      </c>
      <c r="S308" s="71">
        <f>'Final fit'!F758/'Final fit'!K758+'Final fit'!B758</f>
        <v>3.3747886074198472E-2</v>
      </c>
      <c r="T308" s="71"/>
      <c r="U308" s="71"/>
      <c r="V308" s="71"/>
    </row>
    <row r="309" spans="18:22" x14ac:dyDescent="0.25">
      <c r="R309" s="72">
        <v>65.808199999999999</v>
      </c>
      <c r="S309" s="71">
        <f>'Final fit'!F759/'Final fit'!K759+'Final fit'!B759</f>
        <v>3.929825519073505E-2</v>
      </c>
      <c r="T309" s="71"/>
      <c r="U309" s="71"/>
      <c r="V309" s="71"/>
    </row>
    <row r="310" spans="18:22" x14ac:dyDescent="0.25">
      <c r="R310" s="72">
        <v>66.184200000000004</v>
      </c>
      <c r="S310" s="71">
        <f>'Final fit'!F760/'Final fit'!K760+'Final fit'!B760</f>
        <v>4.2469546208690152E-2</v>
      </c>
      <c r="T310" s="71"/>
      <c r="U310" s="71"/>
      <c r="V310" s="71"/>
    </row>
    <row r="311" spans="18:22" x14ac:dyDescent="0.25">
      <c r="R311" s="72">
        <v>66.592299999999994</v>
      </c>
      <c r="S311" s="71">
        <f>'Final fit'!F761/'Final fit'!K761+'Final fit'!B761</f>
        <v>4.6185834914048166E-2</v>
      </c>
      <c r="T311" s="71"/>
      <c r="U311" s="71"/>
      <c r="V311" s="71"/>
    </row>
    <row r="312" spans="18:22" x14ac:dyDescent="0.25">
      <c r="R312" s="72">
        <v>66.783299999999997</v>
      </c>
      <c r="S312" s="71">
        <f>'Final fit'!F762/'Final fit'!K762+'Final fit'!B762</f>
        <v>4.8008976991292036E-2</v>
      </c>
      <c r="T312" s="71"/>
      <c r="U312" s="71"/>
      <c r="V312" s="71"/>
    </row>
    <row r="313" spans="18:22" x14ac:dyDescent="0.25">
      <c r="R313" s="72">
        <v>67.403400000000005</v>
      </c>
      <c r="S313" s="71">
        <f>'Final fit'!F763/'Final fit'!K763+'Final fit'!B763</f>
        <v>5.437052756759387E-2</v>
      </c>
      <c r="T313" s="71"/>
      <c r="U313" s="71"/>
      <c r="V313" s="71"/>
    </row>
    <row r="314" spans="18:22" x14ac:dyDescent="0.25">
      <c r="R314" s="72">
        <v>67.741399999999999</v>
      </c>
      <c r="S314" s="71">
        <f>'Final fit'!F764/'Final fit'!K764+'Final fit'!B764</f>
        <v>5.8156345767738517E-2</v>
      </c>
      <c r="T314" s="71"/>
      <c r="U314" s="71"/>
      <c r="V314" s="71"/>
    </row>
    <row r="315" spans="18:22" x14ac:dyDescent="0.25">
      <c r="R315" s="72">
        <v>67.998400000000004</v>
      </c>
      <c r="S315" s="71">
        <f>'Final fit'!F765/'Final fit'!K765+'Final fit'!B765</f>
        <v>6.1152318135962232E-2</v>
      </c>
      <c r="T315" s="71"/>
      <c r="U315" s="71"/>
      <c r="V315" s="71"/>
    </row>
    <row r="316" spans="18:22" x14ac:dyDescent="0.25">
      <c r="R316" s="72">
        <v>68.112499999999997</v>
      </c>
      <c r="S316" s="71">
        <f>'Final fit'!F766/'Final fit'!K766+'Final fit'!B766</f>
        <v>6.2526401121277275E-2</v>
      </c>
      <c r="T316" s="71"/>
      <c r="U316" s="71"/>
      <c r="V316" s="71"/>
    </row>
    <row r="317" spans="18:22" x14ac:dyDescent="0.25">
      <c r="R317" s="72">
        <v>68.649500000000003</v>
      </c>
      <c r="S317" s="71">
        <f>'Final fit'!F767/'Final fit'!K767+'Final fit'!B767</f>
        <v>6.9336210684483479E-2</v>
      </c>
      <c r="T317" s="71"/>
      <c r="U317" s="71"/>
      <c r="V317" s="71"/>
    </row>
    <row r="318" spans="18:22" x14ac:dyDescent="0.25">
      <c r="R318" s="72">
        <v>69.2256</v>
      </c>
      <c r="S318" s="71">
        <f>'Final fit'!F768/'Final fit'!K768+'Final fit'!B768</f>
        <v>7.7306497177176983E-2</v>
      </c>
      <c r="T318" s="71"/>
      <c r="U318" s="71"/>
      <c r="V318" s="71"/>
    </row>
    <row r="319" spans="18:22" x14ac:dyDescent="0.25">
      <c r="R319" s="72">
        <v>69.566599999999994</v>
      </c>
      <c r="S319" s="71">
        <f>'Final fit'!F769/'Final fit'!K769+'Final fit'!B769</f>
        <v>8.2363340035804034E-2</v>
      </c>
      <c r="T319" s="71"/>
      <c r="U319" s="71"/>
      <c r="V319" s="71"/>
    </row>
    <row r="320" spans="18:22" x14ac:dyDescent="0.25">
      <c r="R320" s="72">
        <v>69.873699999999999</v>
      </c>
      <c r="S320" s="71">
        <f>'Final fit'!F770/'Final fit'!K770+'Final fit'!B770</f>
        <v>8.7162714550454809E-2</v>
      </c>
      <c r="T320" s="71"/>
      <c r="U320" s="71"/>
      <c r="V320" s="71"/>
    </row>
    <row r="321" spans="18:22" x14ac:dyDescent="0.25">
      <c r="R321" s="72">
        <v>69.892700000000005</v>
      </c>
      <c r="S321" s="71">
        <f>'Final fit'!F771/'Final fit'!K771+'Final fit'!B771</f>
        <v>8.7529760588584901E-2</v>
      </c>
      <c r="T321" s="71"/>
      <c r="U321" s="71"/>
      <c r="V321" s="71"/>
    </row>
    <row r="322" spans="18:22" x14ac:dyDescent="0.25">
      <c r="R322" s="72">
        <v>70.292699999999996</v>
      </c>
      <c r="S322" s="71">
        <f>'Final fit'!F772/'Final fit'!K772+'Final fit'!B772</f>
        <v>9.4125012495858612E-2</v>
      </c>
      <c r="T322" s="71"/>
      <c r="U322" s="71"/>
      <c r="V322" s="71"/>
    </row>
    <row r="323" spans="18:22" x14ac:dyDescent="0.25">
      <c r="R323" s="72">
        <v>70.6798</v>
      </c>
      <c r="S323" s="71">
        <f>'Final fit'!F773/'Final fit'!K773+'Final fit'!B773</f>
        <v>0.10093674592219962</v>
      </c>
      <c r="T323" s="71"/>
      <c r="U323" s="71"/>
      <c r="V323" s="71"/>
    </row>
    <row r="324" spans="18:22" x14ac:dyDescent="0.25">
      <c r="R324" s="72">
        <v>71.197800000000001</v>
      </c>
      <c r="S324" s="71">
        <f>'Final fit'!F774/'Final fit'!K774+'Final fit'!B774</f>
        <v>0.11071273162890069</v>
      </c>
      <c r="T324" s="71"/>
      <c r="U324" s="71"/>
      <c r="V324" s="71"/>
    </row>
    <row r="325" spans="18:22" x14ac:dyDescent="0.25">
      <c r="R325" s="72">
        <v>71.5959</v>
      </c>
      <c r="S325" s="71">
        <f>'Final fit'!F775/'Final fit'!K775+'Final fit'!B775</f>
        <v>0.11875854142384681</v>
      </c>
      <c r="T325" s="71"/>
      <c r="U325" s="71"/>
      <c r="V325" s="71"/>
    </row>
    <row r="326" spans="18:22" x14ac:dyDescent="0.25">
      <c r="R326" s="72">
        <v>72.019900000000007</v>
      </c>
      <c r="S326" s="71">
        <f>'Final fit'!F776/'Final fit'!K776+'Final fit'!B776</f>
        <v>0.12786805999353715</v>
      </c>
      <c r="T326" s="71"/>
      <c r="U326" s="71"/>
      <c r="V326" s="71"/>
    </row>
    <row r="327" spans="18:22" x14ac:dyDescent="0.25">
      <c r="R327" s="72">
        <v>72.725999999999999</v>
      </c>
      <c r="S327" s="71">
        <f>'Final fit'!F777/'Final fit'!K777+'Final fit'!B777</f>
        <v>0.1442002105613471</v>
      </c>
      <c r="T327" s="71"/>
      <c r="U327" s="71"/>
      <c r="V327" s="71"/>
    </row>
    <row r="328" spans="18:22" x14ac:dyDescent="0.25">
      <c r="R328" s="72">
        <v>73.145099999999999</v>
      </c>
      <c r="S328" s="71">
        <f>'Final fit'!F778/'Final fit'!K778+'Final fit'!B778</f>
        <v>0.15470004781413535</v>
      </c>
      <c r="T328" s="71"/>
      <c r="U328" s="71"/>
      <c r="V328" s="71"/>
    </row>
    <row r="329" spans="18:22" x14ac:dyDescent="0.25">
      <c r="R329" s="72">
        <v>74.007199999999997</v>
      </c>
      <c r="S329" s="71">
        <f>'Final fit'!F779/'Final fit'!K779+'Final fit'!B779</f>
        <v>0.17838541307258229</v>
      </c>
      <c r="T329" s="71"/>
      <c r="U329" s="71"/>
      <c r="V329" s="71"/>
    </row>
    <row r="330" spans="18:22" x14ac:dyDescent="0.25">
      <c r="R330" s="72">
        <v>74.293199999999999</v>
      </c>
      <c r="S330" s="71">
        <f>'Final fit'!F780/'Final fit'!K780+'Final fit'!B780</f>
        <v>0.18536331492996824</v>
      </c>
      <c r="T330" s="71"/>
      <c r="U330" s="71"/>
      <c r="V330" s="71"/>
    </row>
    <row r="331" spans="18:22" x14ac:dyDescent="0.25">
      <c r="R331" s="72">
        <v>74.6203</v>
      </c>
      <c r="S331" s="71">
        <f>'Final fit'!F781/'Final fit'!K781+'Final fit'!B781</f>
        <v>0.19952372481468408</v>
      </c>
      <c r="T331" s="71"/>
      <c r="U331" s="71"/>
      <c r="V331" s="71"/>
    </row>
    <row r="332" spans="18:22" x14ac:dyDescent="0.25">
      <c r="R332" s="72">
        <v>75.390299999999996</v>
      </c>
      <c r="S332" s="71">
        <f>'Final fit'!F782/'Final fit'!K782+'Final fit'!B782</f>
        <v>0.22405812832268179</v>
      </c>
      <c r="T332" s="71"/>
      <c r="U332" s="71"/>
      <c r="V332" s="71"/>
    </row>
    <row r="333" spans="18:22" x14ac:dyDescent="0.25">
      <c r="R333" s="72">
        <v>75.923400000000001</v>
      </c>
      <c r="S333" s="71">
        <f>'Final fit'!F783/'Final fit'!K783+'Final fit'!B783</f>
        <v>0.24348357525754755</v>
      </c>
      <c r="T333" s="71"/>
      <c r="U333" s="71"/>
      <c r="V333" s="71"/>
    </row>
    <row r="334" spans="18:22" x14ac:dyDescent="0.25">
      <c r="R334" s="72">
        <v>76.233400000000003</v>
      </c>
      <c r="S334" s="71">
        <f>'Final fit'!F784/'Final fit'!K784+'Final fit'!B784</f>
        <v>0.25547718203309649</v>
      </c>
      <c r="T334" s="71"/>
      <c r="U334" s="71"/>
      <c r="V334" s="71"/>
    </row>
    <row r="335" spans="18:22" x14ac:dyDescent="0.25">
      <c r="R335" s="72">
        <v>76.451499999999996</v>
      </c>
      <c r="S335" s="71">
        <f>'Final fit'!F785/'Final fit'!K785+'Final fit'!B785</f>
        <v>0.26398616001396835</v>
      </c>
      <c r="T335" s="71"/>
      <c r="U335" s="71"/>
      <c r="V335" s="71"/>
    </row>
    <row r="336" spans="18:22" x14ac:dyDescent="0.25">
      <c r="R336" s="72">
        <v>76.991500000000002</v>
      </c>
      <c r="S336" s="71">
        <f>'Final fit'!F786/'Final fit'!K786+'Final fit'!B786</f>
        <v>0.28637126512286049</v>
      </c>
      <c r="T336" s="71"/>
      <c r="U336" s="71"/>
      <c r="V336" s="71"/>
    </row>
    <row r="337" spans="18:22" x14ac:dyDescent="0.25">
      <c r="R337" s="72">
        <v>77.470600000000005</v>
      </c>
      <c r="S337" s="71">
        <f>'Final fit'!F787/'Final fit'!K787+'Final fit'!B787</f>
        <v>0.30776071616839279</v>
      </c>
      <c r="T337" s="71"/>
      <c r="U337" s="71"/>
      <c r="V337" s="71"/>
    </row>
    <row r="338" spans="18:22" x14ac:dyDescent="0.25">
      <c r="R338" s="72">
        <v>77.899600000000007</v>
      </c>
      <c r="S338" s="71">
        <f>'Final fit'!F788/'Final fit'!K788+'Final fit'!B788</f>
        <v>0.32770479067224956</v>
      </c>
      <c r="T338" s="71"/>
      <c r="U338" s="71"/>
      <c r="V338" s="71"/>
    </row>
    <row r="339" spans="18:22" x14ac:dyDescent="0.25">
      <c r="R339" s="72">
        <v>78.406700000000001</v>
      </c>
      <c r="S339" s="71">
        <f>'Final fit'!F789/'Final fit'!K789+'Final fit'!B789</f>
        <v>0.35299419452334796</v>
      </c>
      <c r="T339" s="71"/>
      <c r="U339" s="71"/>
      <c r="V339" s="71"/>
    </row>
    <row r="340" spans="18:22" x14ac:dyDescent="0.25">
      <c r="R340" s="72">
        <v>78.865799999999993</v>
      </c>
      <c r="S340" s="71">
        <f>'Final fit'!F790/'Final fit'!K790+'Final fit'!B790</f>
        <v>0.37733124775152438</v>
      </c>
      <c r="T340" s="71"/>
      <c r="U340" s="71"/>
      <c r="V340" s="71"/>
    </row>
    <row r="341" spans="18:22" x14ac:dyDescent="0.25">
      <c r="R341" s="72">
        <v>79.0458</v>
      </c>
      <c r="S341" s="71">
        <f>'Final fit'!F791/'Final fit'!K791+'Final fit'!B791</f>
        <v>0.38782378928745886</v>
      </c>
      <c r="T341" s="71"/>
      <c r="U341" s="71"/>
      <c r="V341" s="71"/>
    </row>
    <row r="342" spans="18:22" x14ac:dyDescent="0.25">
      <c r="R342" s="72">
        <v>79.294799999999995</v>
      </c>
      <c r="S342" s="71">
        <f>'Final fit'!F792/'Final fit'!K792+'Final fit'!B792</f>
        <v>0.40114228432840837</v>
      </c>
      <c r="T342" s="71"/>
      <c r="U342" s="71"/>
      <c r="V342" s="71"/>
    </row>
    <row r="343" spans="18:22" x14ac:dyDescent="0.25">
      <c r="R343" s="72">
        <v>79.654899999999998</v>
      </c>
      <c r="S343" s="71">
        <f>'Final fit'!F793/'Final fit'!K793+'Final fit'!B793</f>
        <v>0.41925331562416818</v>
      </c>
      <c r="T343" s="71"/>
      <c r="U343" s="71"/>
      <c r="V343" s="71"/>
    </row>
    <row r="344" spans="18:22" x14ac:dyDescent="0.25">
      <c r="R344" s="72">
        <v>79.954899999999995</v>
      </c>
      <c r="S344" s="71">
        <f>'Final fit'!F794/'Final fit'!K794+'Final fit'!B794</f>
        <v>0.44031908637978667</v>
      </c>
      <c r="T344" s="71"/>
      <c r="U344" s="71"/>
      <c r="V344" s="71"/>
    </row>
    <row r="345" spans="18:22" x14ac:dyDescent="0.25">
      <c r="R345" s="72">
        <v>80.245900000000006</v>
      </c>
      <c r="S345" s="71">
        <f>'Final fit'!F795/'Final fit'!K795+'Final fit'!B795</f>
        <v>0.45865540347939937</v>
      </c>
      <c r="T345" s="71"/>
      <c r="U345" s="71"/>
      <c r="V345" s="71"/>
    </row>
    <row r="346" spans="18:22" x14ac:dyDescent="0.25">
      <c r="R346" s="72">
        <v>80.805000000000007</v>
      </c>
      <c r="S346" s="71">
        <f>'Final fit'!F796/'Final fit'!K796+'Final fit'!B796</f>
        <v>0.49555320636726286</v>
      </c>
      <c r="T346" s="71"/>
      <c r="U346" s="71"/>
      <c r="V346" s="71"/>
    </row>
    <row r="347" spans="18:22" x14ac:dyDescent="0.25">
      <c r="R347" s="72">
        <v>81.162999999999997</v>
      </c>
      <c r="S347" s="71">
        <f>'Final fit'!F797/'Final fit'!K797+'Final fit'!B797</f>
        <v>0.52043080288107035</v>
      </c>
      <c r="T347" s="71"/>
      <c r="U347" s="71"/>
      <c r="V347" s="71"/>
    </row>
    <row r="348" spans="18:22" x14ac:dyDescent="0.25">
      <c r="R348" s="72">
        <v>81.674099999999996</v>
      </c>
      <c r="S348" s="71">
        <f>'Final fit'!F798/'Final fit'!K798+'Final fit'!B798</f>
        <v>0.55777850062470258</v>
      </c>
      <c r="T348" s="71"/>
      <c r="U348" s="71"/>
      <c r="V348" s="71"/>
    </row>
    <row r="349" spans="18:22" x14ac:dyDescent="0.25">
      <c r="R349" s="72">
        <v>82.274199999999993</v>
      </c>
      <c r="S349" s="71">
        <f>'Final fit'!F799/'Final fit'!K799+'Final fit'!B799</f>
        <v>0.603887418268934</v>
      </c>
      <c r="T349" s="71"/>
      <c r="U349" s="71"/>
      <c r="V349" s="71"/>
    </row>
    <row r="350" spans="18:22" x14ac:dyDescent="0.25">
      <c r="R350" s="72">
        <v>82.669200000000004</v>
      </c>
      <c r="S350" s="71">
        <f>'Final fit'!F800/'Final fit'!K800+'Final fit'!B800</f>
        <v>0.63457675001661562</v>
      </c>
      <c r="T350" s="71"/>
      <c r="U350" s="71"/>
      <c r="V350" s="71"/>
    </row>
    <row r="351" spans="18:22" x14ac:dyDescent="0.25">
      <c r="R351" s="72">
        <v>82.750200000000007</v>
      </c>
      <c r="S351" s="71">
        <f>'Final fit'!F801/'Final fit'!K801+'Final fit'!B801</f>
        <v>0.64164547354762591</v>
      </c>
      <c r="T351" s="71"/>
      <c r="U351" s="71"/>
      <c r="V351" s="71"/>
    </row>
    <row r="352" spans="18:22" x14ac:dyDescent="0.25">
      <c r="R352" s="24"/>
      <c r="S352" s="32"/>
    </row>
    <row r="353" spans="18:19" x14ac:dyDescent="0.25">
      <c r="R353" s="24"/>
      <c r="S353" s="32"/>
    </row>
    <row r="354" spans="18:19" x14ac:dyDescent="0.25">
      <c r="R354" s="2"/>
      <c r="S354" s="32"/>
    </row>
    <row r="355" spans="18:19" x14ac:dyDescent="0.25">
      <c r="R355" s="24"/>
      <c r="S355" s="32"/>
    </row>
    <row r="356" spans="18:19" x14ac:dyDescent="0.25">
      <c r="R356" s="24"/>
      <c r="S356" s="32"/>
    </row>
    <row r="357" spans="18:19" x14ac:dyDescent="0.25">
      <c r="R357" s="24"/>
      <c r="S357" s="32"/>
    </row>
    <row r="358" spans="18:19" x14ac:dyDescent="0.25">
      <c r="R358" s="24"/>
      <c r="S358" s="32"/>
    </row>
    <row r="359" spans="18:19" x14ac:dyDescent="0.25">
      <c r="R359" s="24"/>
      <c r="S359" s="32"/>
    </row>
    <row r="360" spans="18:19" x14ac:dyDescent="0.25">
      <c r="R360" s="24"/>
      <c r="S360" s="32"/>
    </row>
    <row r="361" spans="18:19" x14ac:dyDescent="0.25">
      <c r="R361" s="24"/>
      <c r="S361" s="32"/>
    </row>
    <row r="362" spans="18:19" x14ac:dyDescent="0.25">
      <c r="R362" s="24"/>
      <c r="S362" s="32"/>
    </row>
    <row r="363" spans="18:19" x14ac:dyDescent="0.25">
      <c r="R363" s="24"/>
      <c r="S363" s="32"/>
    </row>
    <row r="364" spans="18:19" x14ac:dyDescent="0.25">
      <c r="R364" s="24"/>
      <c r="S364" s="32"/>
    </row>
    <row r="365" spans="18:19" x14ac:dyDescent="0.25">
      <c r="R365" s="24"/>
      <c r="S365" s="32"/>
    </row>
    <row r="366" spans="18:19" x14ac:dyDescent="0.25">
      <c r="R366" s="24"/>
      <c r="S366" s="32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0F109-5312-694B-9710-57C9A3B6B00A}">
  <sheetPr codeName="Tabelle5"/>
  <dimension ref="A1:B90"/>
  <sheetViews>
    <sheetView workbookViewId="0">
      <selection activeCell="C25" sqref="C25"/>
    </sheetView>
  </sheetViews>
  <sheetFormatPr defaultColWidth="11.5703125" defaultRowHeight="15" x14ac:dyDescent="0.25"/>
  <cols>
    <col min="1" max="1" width="12.7109375" customWidth="1"/>
    <col min="2" max="2" width="17.28515625" customWidth="1"/>
  </cols>
  <sheetData>
    <row r="1" spans="1:2" x14ac:dyDescent="0.25">
      <c r="A1" s="71">
        <v>83.819100000000006</v>
      </c>
      <c r="B1" s="71">
        <v>6.901756507310082E-2</v>
      </c>
    </row>
    <row r="2" spans="1:2" x14ac:dyDescent="0.25">
      <c r="A2" s="71">
        <v>93.6494</v>
      </c>
      <c r="B2" s="71">
        <v>40.815483816720239</v>
      </c>
    </row>
    <row r="3" spans="1:2" x14ac:dyDescent="0.25">
      <c r="A3" s="71">
        <v>94.739500000000007</v>
      </c>
      <c r="B3" s="71">
        <v>45.263301024392256</v>
      </c>
    </row>
    <row r="4" spans="1:2" x14ac:dyDescent="0.25">
      <c r="A4" s="71">
        <v>95.709699999999998</v>
      </c>
      <c r="B4" s="71">
        <v>49.75059183307917</v>
      </c>
    </row>
    <row r="5" spans="1:2" x14ac:dyDescent="0.25">
      <c r="A5" s="71">
        <v>96.432599999999994</v>
      </c>
      <c r="B5" s="71">
        <v>45.221995602963695</v>
      </c>
    </row>
    <row r="6" spans="1:2" x14ac:dyDescent="0.25">
      <c r="A6" s="71">
        <v>97.804900000000004</v>
      </c>
      <c r="B6" s="71">
        <v>58.867334745379715</v>
      </c>
    </row>
    <row r="7" spans="1:2" x14ac:dyDescent="0.25">
      <c r="A7" s="71">
        <v>97.805899999999994</v>
      </c>
      <c r="B7" s="71">
        <v>58.881200842393461</v>
      </c>
    </row>
    <row r="8" spans="1:2" x14ac:dyDescent="0.25">
      <c r="A8" s="71">
        <v>105.28959999999999</v>
      </c>
      <c r="B8" s="71">
        <v>92.728190099735613</v>
      </c>
    </row>
    <row r="9" spans="1:2" x14ac:dyDescent="0.25">
      <c r="A9" s="71">
        <v>105.2916</v>
      </c>
      <c r="B9" s="71">
        <v>92.75598936238022</v>
      </c>
    </row>
    <row r="10" spans="1:2" x14ac:dyDescent="0.25">
      <c r="A10" s="71">
        <v>105.2916</v>
      </c>
      <c r="B10" s="71">
        <v>92.757837065902038</v>
      </c>
    </row>
    <row r="11" spans="1:2" x14ac:dyDescent="0.25">
      <c r="A11" s="71">
        <v>108.1309</v>
      </c>
      <c r="B11" s="71">
        <v>105.65440157274648</v>
      </c>
    </row>
    <row r="12" spans="1:2" x14ac:dyDescent="0.25">
      <c r="A12" s="71">
        <v>111.4092</v>
      </c>
      <c r="B12" s="71">
        <v>121.51788020875107</v>
      </c>
    </row>
    <row r="13" spans="1:2" x14ac:dyDescent="0.25">
      <c r="A13" s="71">
        <v>111.4442</v>
      </c>
      <c r="B13" s="71">
        <v>121.68689236669931</v>
      </c>
    </row>
    <row r="14" spans="1:2" x14ac:dyDescent="0.25">
      <c r="A14" s="71">
        <v>117.5407</v>
      </c>
      <c r="B14" s="71">
        <v>151.39414615035309</v>
      </c>
    </row>
    <row r="15" spans="1:2" x14ac:dyDescent="0.25">
      <c r="A15" s="71">
        <v>117.5407</v>
      </c>
      <c r="B15" s="71">
        <v>151.38842876929866</v>
      </c>
    </row>
    <row r="16" spans="1:2" x14ac:dyDescent="0.25">
      <c r="A16" s="71">
        <v>117.5407</v>
      </c>
      <c r="B16" s="71">
        <v>151.39224546671221</v>
      </c>
    </row>
    <row r="17" spans="1:2" x14ac:dyDescent="0.25">
      <c r="A17" s="71">
        <v>119.3219</v>
      </c>
      <c r="B17" s="71">
        <v>160.15956554530396</v>
      </c>
    </row>
    <row r="18" spans="1:2" x14ac:dyDescent="0.25">
      <c r="A18" s="71">
        <v>121.52209999999999</v>
      </c>
      <c r="B18" s="71">
        <v>171.27977379894409</v>
      </c>
    </row>
    <row r="19" spans="1:2" x14ac:dyDescent="0.25">
      <c r="A19" s="71">
        <v>126.08240000000001</v>
      </c>
      <c r="B19" s="71">
        <v>194.58366132216426</v>
      </c>
    </row>
    <row r="20" spans="1:2" x14ac:dyDescent="0.25">
      <c r="A20" s="71">
        <v>126.0874</v>
      </c>
      <c r="B20" s="71">
        <v>194.60363223479493</v>
      </c>
    </row>
    <row r="21" spans="1:2" x14ac:dyDescent="0.25">
      <c r="A21" s="71">
        <v>126.0894</v>
      </c>
      <c r="B21" s="71">
        <v>194.62117800129198</v>
      </c>
    </row>
    <row r="22" spans="1:2" x14ac:dyDescent="0.25">
      <c r="A22" s="71">
        <v>136.27699999999999</v>
      </c>
      <c r="B22" s="71">
        <v>248.43372490300206</v>
      </c>
    </row>
    <row r="23" spans="1:2" x14ac:dyDescent="0.25">
      <c r="A23" s="71">
        <v>136.28200000000001</v>
      </c>
      <c r="B23" s="71">
        <v>248.46100185245706</v>
      </c>
    </row>
    <row r="24" spans="1:2" x14ac:dyDescent="0.25">
      <c r="A24" s="71">
        <v>140.89330000000001</v>
      </c>
      <c r="B24" s="71">
        <v>273.46872172075626</v>
      </c>
    </row>
    <row r="25" spans="1:2" x14ac:dyDescent="0.25">
      <c r="A25" s="71">
        <v>144.82040000000001</v>
      </c>
      <c r="B25" s="71">
        <v>295.4563659940174</v>
      </c>
    </row>
    <row r="26" spans="1:2" x14ac:dyDescent="0.25">
      <c r="A26" s="71">
        <v>144.82140000000001</v>
      </c>
      <c r="B26" s="71">
        <v>295.46191041210949</v>
      </c>
    </row>
    <row r="27" spans="1:2" x14ac:dyDescent="0.25">
      <c r="A27" s="71">
        <v>144.8254</v>
      </c>
      <c r="B27" s="71">
        <v>295.51654107447979</v>
      </c>
    </row>
    <row r="28" spans="1:2" x14ac:dyDescent="0.25">
      <c r="A28" s="71">
        <v>151.57169999999999</v>
      </c>
      <c r="B28" s="71">
        <v>333.7422739747982</v>
      </c>
    </row>
    <row r="29" spans="1:2" x14ac:dyDescent="0.25">
      <c r="A29" s="71">
        <v>151.5727</v>
      </c>
      <c r="B29" s="71">
        <v>333.74639736201874</v>
      </c>
    </row>
    <row r="30" spans="1:2" x14ac:dyDescent="0.25">
      <c r="A30" s="71">
        <v>157.81880000000001</v>
      </c>
      <c r="B30" s="71">
        <v>370.05372421324267</v>
      </c>
    </row>
    <row r="31" spans="1:2" x14ac:dyDescent="0.25">
      <c r="A31" s="71">
        <v>157.82380000000001</v>
      </c>
      <c r="B31" s="71">
        <v>370.09500834952337</v>
      </c>
    </row>
    <row r="32" spans="1:2" x14ac:dyDescent="0.25">
      <c r="A32" s="71">
        <v>160.41380000000001</v>
      </c>
      <c r="B32" s="71">
        <v>385.30208853747712</v>
      </c>
    </row>
    <row r="33" spans="1:2" x14ac:dyDescent="0.25">
      <c r="A33" s="71">
        <v>168.4118</v>
      </c>
      <c r="B33" s="71">
        <v>433.51877199111681</v>
      </c>
    </row>
    <row r="34" spans="1:2" x14ac:dyDescent="0.25">
      <c r="A34" s="71">
        <v>168.41480000000001</v>
      </c>
      <c r="B34" s="71">
        <v>433.52615306245366</v>
      </c>
    </row>
    <row r="35" spans="1:2" x14ac:dyDescent="0.25">
      <c r="A35" s="71">
        <v>168.41480000000001</v>
      </c>
      <c r="B35" s="71">
        <v>433.52644419078501</v>
      </c>
    </row>
    <row r="36" spans="1:2" x14ac:dyDescent="0.25">
      <c r="A36" s="71">
        <v>168.41679999999999</v>
      </c>
      <c r="B36" s="71">
        <v>433.53385396235353</v>
      </c>
    </row>
    <row r="37" spans="1:2" x14ac:dyDescent="0.25">
      <c r="A37" s="71">
        <v>174.47669999999999</v>
      </c>
      <c r="B37" s="71">
        <v>470.47786833509622</v>
      </c>
    </row>
    <row r="38" spans="1:2" x14ac:dyDescent="0.25">
      <c r="A38" s="71">
        <v>174.7227</v>
      </c>
      <c r="B38" s="71">
        <v>472.49288100895319</v>
      </c>
    </row>
    <row r="39" spans="1:2" x14ac:dyDescent="0.25">
      <c r="A39" s="71">
        <v>174.72370000000001</v>
      </c>
      <c r="B39" s="71">
        <v>472.49508836590036</v>
      </c>
    </row>
    <row r="40" spans="1:2" x14ac:dyDescent="0.25">
      <c r="A40" s="71">
        <v>174.72470000000001</v>
      </c>
      <c r="B40" s="71">
        <v>472.49309014751481</v>
      </c>
    </row>
    <row r="41" spans="1:2" x14ac:dyDescent="0.25">
      <c r="A41" s="71">
        <v>183.12739999999999</v>
      </c>
      <c r="B41" s="71">
        <v>525.52888288096938</v>
      </c>
    </row>
    <row r="42" spans="1:2" x14ac:dyDescent="0.25">
      <c r="A42" s="71">
        <v>183.13140000000001</v>
      </c>
      <c r="B42" s="71">
        <v>525.54526849389185</v>
      </c>
    </row>
    <row r="43" spans="1:2" x14ac:dyDescent="0.25">
      <c r="A43" s="71">
        <v>193.13679999999999</v>
      </c>
      <c r="B43" s="71">
        <v>590.43370337652516</v>
      </c>
    </row>
    <row r="44" spans="1:2" x14ac:dyDescent="0.25">
      <c r="A44" s="71">
        <v>193.13679999999999</v>
      </c>
      <c r="B44" s="71">
        <v>590.4404332616466</v>
      </c>
    </row>
    <row r="45" spans="1:2" x14ac:dyDescent="0.25">
      <c r="A45" s="71">
        <v>193.13679999999999</v>
      </c>
      <c r="B45" s="71">
        <v>590.43544175138175</v>
      </c>
    </row>
    <row r="46" spans="1:2" x14ac:dyDescent="0.25">
      <c r="A46" s="71">
        <v>193.1378</v>
      </c>
      <c r="B46" s="71">
        <v>590.43594399831227</v>
      </c>
    </row>
    <row r="47" spans="1:2" x14ac:dyDescent="0.25">
      <c r="A47" s="71">
        <v>193.14580000000001</v>
      </c>
      <c r="B47" s="71">
        <v>590.48424001780768</v>
      </c>
    </row>
    <row r="48" spans="1:2" x14ac:dyDescent="0.25">
      <c r="A48" s="71">
        <v>201.3322</v>
      </c>
      <c r="B48" s="71">
        <v>644.82201647168733</v>
      </c>
    </row>
    <row r="49" spans="1:2" x14ac:dyDescent="0.25">
      <c r="A49" s="71">
        <v>205.8227</v>
      </c>
      <c r="B49" s="71">
        <v>675.40222143476694</v>
      </c>
    </row>
    <row r="50" spans="1:2" x14ac:dyDescent="0.25">
      <c r="A50" s="71">
        <v>205.82470000000001</v>
      </c>
      <c r="B50" s="71">
        <v>675.41369695817832</v>
      </c>
    </row>
    <row r="51" spans="1:2" x14ac:dyDescent="0.25">
      <c r="A51" s="71">
        <v>205.82769999999999</v>
      </c>
      <c r="B51" s="71">
        <v>675.4218037936372</v>
      </c>
    </row>
    <row r="52" spans="1:2" x14ac:dyDescent="0.25">
      <c r="A52" s="71">
        <v>205.83170000000001</v>
      </c>
      <c r="B52" s="71">
        <v>675.46638786494896</v>
      </c>
    </row>
    <row r="53" spans="1:2" x14ac:dyDescent="0.25">
      <c r="A53" s="71">
        <v>213.5429</v>
      </c>
      <c r="B53" s="71">
        <v>723.29044875696786</v>
      </c>
    </row>
    <row r="54" spans="1:2" x14ac:dyDescent="0.25">
      <c r="A54" s="71">
        <v>215.17869999999999</v>
      </c>
      <c r="B54" s="71">
        <v>739.95936123404147</v>
      </c>
    </row>
    <row r="55" spans="1:2" x14ac:dyDescent="0.25">
      <c r="A55" s="71">
        <v>215.1797</v>
      </c>
      <c r="B55" s="71">
        <v>739.98136466406095</v>
      </c>
    </row>
    <row r="56" spans="1:2" x14ac:dyDescent="0.25">
      <c r="A56" s="71">
        <v>215.1807</v>
      </c>
      <c r="B56" s="71">
        <v>739.97438546774708</v>
      </c>
    </row>
    <row r="57" spans="1:2" x14ac:dyDescent="0.25">
      <c r="A57" s="71">
        <v>218.38630000000001</v>
      </c>
      <c r="B57" s="71">
        <v>762.43561371945452</v>
      </c>
    </row>
    <row r="58" spans="1:2" x14ac:dyDescent="0.25">
      <c r="A58" s="71">
        <v>218.39230000000001</v>
      </c>
      <c r="B58" s="71">
        <v>762.4904936148879</v>
      </c>
    </row>
    <row r="59" spans="1:2" x14ac:dyDescent="0.25">
      <c r="A59" s="71">
        <v>226.17920000000001</v>
      </c>
      <c r="B59" s="71">
        <v>817.66521799372265</v>
      </c>
    </row>
    <row r="60" spans="1:2" x14ac:dyDescent="0.25">
      <c r="A60" s="71">
        <v>226.17920000000001</v>
      </c>
      <c r="B60" s="71">
        <v>817.66383603060933</v>
      </c>
    </row>
    <row r="61" spans="1:2" x14ac:dyDescent="0.25">
      <c r="A61" s="71">
        <v>226.17920000000001</v>
      </c>
      <c r="B61" s="71">
        <v>817.66993145944457</v>
      </c>
    </row>
    <row r="62" spans="1:2" x14ac:dyDescent="0.25">
      <c r="A62" s="71">
        <v>226.17920000000001</v>
      </c>
      <c r="B62" s="71">
        <v>817.67383054970594</v>
      </c>
    </row>
    <row r="63" spans="1:2" x14ac:dyDescent="0.25">
      <c r="A63" s="71">
        <v>226.18119999999999</v>
      </c>
      <c r="B63" s="71">
        <v>817.68638807341779</v>
      </c>
    </row>
    <row r="64" spans="1:2" x14ac:dyDescent="0.25">
      <c r="A64" s="71">
        <v>229.68369999999999</v>
      </c>
      <c r="B64" s="71">
        <v>842.92473695045101</v>
      </c>
    </row>
    <row r="65" spans="1:2" x14ac:dyDescent="0.25">
      <c r="A65" s="71">
        <v>229.6857</v>
      </c>
      <c r="B65" s="71">
        <v>842.94583838918527</v>
      </c>
    </row>
    <row r="66" spans="1:2" x14ac:dyDescent="0.25">
      <c r="A66" s="71">
        <v>229.68870000000001</v>
      </c>
      <c r="B66" s="71">
        <v>842.96861630410569</v>
      </c>
    </row>
    <row r="67" spans="1:2" x14ac:dyDescent="0.25">
      <c r="A67" s="71">
        <v>231.53299999999999</v>
      </c>
      <c r="B67" s="71">
        <v>829.57565746236071</v>
      </c>
    </row>
    <row r="68" spans="1:2" x14ac:dyDescent="0.25">
      <c r="A68" s="71">
        <v>231.80330000000001</v>
      </c>
      <c r="B68" s="71">
        <v>858.27035279135362</v>
      </c>
    </row>
    <row r="69" spans="1:2" x14ac:dyDescent="0.25">
      <c r="A69" s="71">
        <v>231.80930000000001</v>
      </c>
      <c r="B69" s="71">
        <v>858.29422355011206</v>
      </c>
    </row>
    <row r="70" spans="1:2" x14ac:dyDescent="0.25">
      <c r="A70" s="71">
        <v>234.03120000000001</v>
      </c>
      <c r="B70" s="71">
        <v>853.62781503175506</v>
      </c>
    </row>
    <row r="71" spans="1:2" x14ac:dyDescent="0.25">
      <c r="A71" s="71">
        <v>240.30789999999999</v>
      </c>
      <c r="B71" s="71">
        <v>920.44594519251416</v>
      </c>
    </row>
    <row r="72" spans="1:2" x14ac:dyDescent="0.25">
      <c r="A72" s="71">
        <v>240.30889999999999</v>
      </c>
      <c r="B72" s="71">
        <v>920.45217682480427</v>
      </c>
    </row>
    <row r="73" spans="1:2" x14ac:dyDescent="0.25">
      <c r="A73" s="71">
        <v>240.3109</v>
      </c>
      <c r="B73" s="71">
        <v>920.46848182079964</v>
      </c>
    </row>
    <row r="74" spans="1:2" x14ac:dyDescent="0.25">
      <c r="A74" s="71">
        <v>240.31190000000001</v>
      </c>
      <c r="B74" s="71">
        <v>920.47207289904429</v>
      </c>
    </row>
    <row r="75" spans="1:2" x14ac:dyDescent="0.25">
      <c r="A75" s="71">
        <v>245.8509</v>
      </c>
      <c r="B75" s="71">
        <v>961.68190327247373</v>
      </c>
    </row>
    <row r="76" spans="1:2" x14ac:dyDescent="0.25">
      <c r="A76" s="71">
        <v>245.8519</v>
      </c>
      <c r="B76" s="71">
        <v>961.68287081094809</v>
      </c>
    </row>
    <row r="77" spans="1:2" x14ac:dyDescent="0.25">
      <c r="A77" s="71">
        <v>245.85489999999999</v>
      </c>
      <c r="B77" s="71">
        <v>961.70269006163664</v>
      </c>
    </row>
    <row r="78" spans="1:2" x14ac:dyDescent="0.25">
      <c r="A78" s="71">
        <v>246.92670000000001</v>
      </c>
      <c r="B78" s="71">
        <v>969.6703022232922</v>
      </c>
    </row>
    <row r="79" spans="1:2" x14ac:dyDescent="0.25">
      <c r="A79" s="71">
        <v>246.92670000000001</v>
      </c>
      <c r="B79" s="71">
        <v>969.67873898114408</v>
      </c>
    </row>
    <row r="80" spans="1:2" x14ac:dyDescent="0.25">
      <c r="A80" s="71">
        <v>246.92670000000001</v>
      </c>
      <c r="B80" s="71">
        <v>969.6703022232922</v>
      </c>
    </row>
    <row r="81" spans="1:2" x14ac:dyDescent="0.25">
      <c r="A81" s="71">
        <v>246.92769999999999</v>
      </c>
      <c r="B81" s="71">
        <v>969.67062889299814</v>
      </c>
    </row>
    <row r="82" spans="1:2" x14ac:dyDescent="0.25">
      <c r="A82" s="71">
        <v>246.92769999999999</v>
      </c>
      <c r="B82" s="71">
        <v>969.67128806055609</v>
      </c>
    </row>
    <row r="83" spans="1:2" x14ac:dyDescent="0.25">
      <c r="A83" s="71">
        <v>246.92769999999999</v>
      </c>
      <c r="B83" s="71">
        <v>969.66543499321131</v>
      </c>
    </row>
    <row r="84" spans="1:2" x14ac:dyDescent="0.25">
      <c r="A84" s="71">
        <v>247.77549999999999</v>
      </c>
      <c r="B84" s="71">
        <v>975.5281736752155</v>
      </c>
    </row>
    <row r="85" spans="1:2" x14ac:dyDescent="0.25">
      <c r="A85" s="71">
        <v>247.93549999999999</v>
      </c>
      <c r="B85" s="71">
        <v>976.27439881433259</v>
      </c>
    </row>
    <row r="86" spans="1:2" x14ac:dyDescent="0.25">
      <c r="A86" s="71">
        <v>252.19159999999999</v>
      </c>
      <c r="B86" s="71">
        <v>1009.2727078655681</v>
      </c>
    </row>
    <row r="87" spans="1:2" x14ac:dyDescent="0.25">
      <c r="A87" s="71">
        <v>252.1926</v>
      </c>
      <c r="B87" s="71">
        <v>1009.3130521695617</v>
      </c>
    </row>
    <row r="88" spans="1:2" x14ac:dyDescent="0.25">
      <c r="A88" s="71">
        <v>252.1936</v>
      </c>
      <c r="B88" s="71">
        <v>1009.31016339651</v>
      </c>
    </row>
    <row r="89" spans="1:2" x14ac:dyDescent="0.25">
      <c r="A89" s="71">
        <v>252.1936</v>
      </c>
      <c r="B89" s="71">
        <v>1009.3185560995984</v>
      </c>
    </row>
    <row r="90" spans="1:2" x14ac:dyDescent="0.25">
      <c r="A90" s="71">
        <v>252.1936</v>
      </c>
      <c r="B90" s="71">
        <v>1009.3185560995984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5C29-853B-034E-8AF3-73D11D5E1634}">
  <sheetPr codeName="Sheet1"/>
  <dimension ref="A1:B349"/>
  <sheetViews>
    <sheetView workbookViewId="0">
      <selection activeCell="E8" sqref="E8"/>
    </sheetView>
  </sheetViews>
  <sheetFormatPr defaultColWidth="11.5703125" defaultRowHeight="15" x14ac:dyDescent="0.25"/>
  <cols>
    <col min="1" max="1" width="12.7109375" customWidth="1"/>
  </cols>
  <sheetData>
    <row r="1" spans="1:2" x14ac:dyDescent="0.25">
      <c r="A1" s="71">
        <v>38.709499999999998</v>
      </c>
      <c r="B1" s="71">
        <v>1.2295347020192886E-7</v>
      </c>
    </row>
    <row r="2" spans="1:2" x14ac:dyDescent="0.25">
      <c r="A2" s="71">
        <v>41.874000000000002</v>
      </c>
      <c r="B2" s="71">
        <v>3.7957559246582213E-7</v>
      </c>
    </row>
    <row r="3" spans="1:2" x14ac:dyDescent="0.25">
      <c r="A3" s="71">
        <v>42.772100000000002</v>
      </c>
      <c r="B3" s="71">
        <v>5.7268884713353657E-7</v>
      </c>
    </row>
    <row r="4" spans="1:2" x14ac:dyDescent="0.25">
      <c r="A4" s="71">
        <v>43.163200000000003</v>
      </c>
      <c r="B4" s="71">
        <v>7.3201036006043351E-7</v>
      </c>
    </row>
    <row r="5" spans="1:2" x14ac:dyDescent="0.25">
      <c r="A5" s="71">
        <v>44.018300000000004</v>
      </c>
      <c r="B5" s="71">
        <v>9.4626924014152064E-7</v>
      </c>
    </row>
    <row r="6" spans="1:2" x14ac:dyDescent="0.25">
      <c r="A6" s="71">
        <v>44.810400000000001</v>
      </c>
      <c r="B6" s="71">
        <v>1.3598903372841676E-6</v>
      </c>
    </row>
    <row r="7" spans="1:2" x14ac:dyDescent="0.25">
      <c r="A7" s="71">
        <v>45.4955</v>
      </c>
      <c r="B7" s="71">
        <v>1.8590076509780009E-6</v>
      </c>
    </row>
    <row r="8" spans="1:2" x14ac:dyDescent="0.25">
      <c r="A8" s="71">
        <v>45.932600000000001</v>
      </c>
      <c r="B8" s="71">
        <v>2.1631485787533591E-6</v>
      </c>
    </row>
    <row r="9" spans="1:2" x14ac:dyDescent="0.25">
      <c r="A9" s="71">
        <v>47.742800000000003</v>
      </c>
      <c r="B9" s="71">
        <v>6.493809865487493E-6</v>
      </c>
    </row>
    <row r="10" spans="1:2" x14ac:dyDescent="0.25">
      <c r="A10" s="71">
        <v>47.848799999999997</v>
      </c>
      <c r="B10" s="71">
        <v>6.4358669403423872E-6</v>
      </c>
    </row>
    <row r="11" spans="1:2" x14ac:dyDescent="0.25">
      <c r="A11" s="71">
        <v>50.022100000000002</v>
      </c>
      <c r="B11" s="71">
        <v>2.5474796863229357E-5</v>
      </c>
    </row>
    <row r="12" spans="1:2" x14ac:dyDescent="0.25">
      <c r="A12" s="71">
        <v>52.4925</v>
      </c>
      <c r="B12" s="71">
        <v>8.8287315610976783E-5</v>
      </c>
    </row>
    <row r="13" spans="1:2" x14ac:dyDescent="0.25">
      <c r="A13" s="71">
        <v>56.613</v>
      </c>
      <c r="B13" s="71">
        <v>2.8758177910053064E-4</v>
      </c>
    </row>
    <row r="14" spans="1:2" x14ac:dyDescent="0.25">
      <c r="A14" s="71">
        <v>58.100200000000001</v>
      </c>
      <c r="B14" s="71">
        <v>4.3387770289107585E-4</v>
      </c>
    </row>
    <row r="15" spans="1:2" x14ac:dyDescent="0.25">
      <c r="A15" s="71">
        <v>58.813299999999998</v>
      </c>
      <c r="B15" s="71">
        <v>5.3474825507556444E-4</v>
      </c>
    </row>
    <row r="16" spans="1:2" x14ac:dyDescent="0.25">
      <c r="A16" s="71">
        <v>59.448399999999999</v>
      </c>
      <c r="B16" s="71">
        <v>6.2549124405799771E-4</v>
      </c>
    </row>
    <row r="17" spans="1:2" x14ac:dyDescent="0.25">
      <c r="A17" s="71">
        <v>61.526600000000002</v>
      </c>
      <c r="B17" s="71">
        <v>1.0799229376101654E-3</v>
      </c>
    </row>
    <row r="18" spans="1:2" x14ac:dyDescent="0.25">
      <c r="A18" s="71">
        <v>62.5578</v>
      </c>
      <c r="B18" s="71">
        <v>1.4264916227652346E-3</v>
      </c>
    </row>
    <row r="19" spans="1:2" x14ac:dyDescent="0.25">
      <c r="A19" s="71">
        <v>62.822800000000001</v>
      </c>
      <c r="B19" s="71">
        <v>1.6755272035511252E-3</v>
      </c>
    </row>
    <row r="20" spans="1:2" x14ac:dyDescent="0.25">
      <c r="A20" s="71">
        <v>63.3979</v>
      </c>
      <c r="B20" s="71">
        <v>1.8721319289057821E-3</v>
      </c>
    </row>
    <row r="21" spans="1:2" x14ac:dyDescent="0.25">
      <c r="A21" s="71">
        <v>63.419899999999998</v>
      </c>
      <c r="B21" s="71">
        <v>1.882029376822044E-3</v>
      </c>
    </row>
    <row r="22" spans="1:2" x14ac:dyDescent="0.25">
      <c r="A22" s="71">
        <v>63.453899999999997</v>
      </c>
      <c r="B22" s="71">
        <v>1.8911010259823706E-3</v>
      </c>
    </row>
    <row r="23" spans="1:2" x14ac:dyDescent="0.25">
      <c r="A23" s="71">
        <v>63.561900000000001</v>
      </c>
      <c r="B23" s="71">
        <v>1.8139289405282894E-3</v>
      </c>
    </row>
    <row r="24" spans="1:2" x14ac:dyDescent="0.25">
      <c r="A24" s="71">
        <v>63.634900000000002</v>
      </c>
      <c r="B24" s="71">
        <v>1.9668503687609701E-3</v>
      </c>
    </row>
    <row r="25" spans="1:2" x14ac:dyDescent="0.25">
      <c r="A25" s="71">
        <v>63.759900000000002</v>
      </c>
      <c r="B25" s="71">
        <v>1.9007942522766155E-3</v>
      </c>
    </row>
    <row r="26" spans="1:2" x14ac:dyDescent="0.25">
      <c r="A26" s="71">
        <v>63.851900000000001</v>
      </c>
      <c r="B26" s="71">
        <v>2.0535416335169822E-3</v>
      </c>
    </row>
    <row r="27" spans="1:2" x14ac:dyDescent="0.25">
      <c r="A27" s="71">
        <v>64.221999999999994</v>
      </c>
      <c r="B27" s="71">
        <v>2.2176195955357441E-3</v>
      </c>
    </row>
    <row r="28" spans="1:2" x14ac:dyDescent="0.25">
      <c r="A28" s="71">
        <v>64.317999999999998</v>
      </c>
      <c r="B28" s="71">
        <v>2.1626787296739388E-3</v>
      </c>
    </row>
    <row r="29" spans="1:2" x14ac:dyDescent="0.25">
      <c r="A29" s="71">
        <v>64.42</v>
      </c>
      <c r="B29" s="71">
        <v>2.3040112302850761E-3</v>
      </c>
    </row>
    <row r="30" spans="1:2" x14ac:dyDescent="0.25">
      <c r="A30" s="71">
        <v>64.53</v>
      </c>
      <c r="B30" s="71">
        <v>2.3631590631185725E-3</v>
      </c>
    </row>
    <row r="31" spans="1:2" x14ac:dyDescent="0.25">
      <c r="A31" s="71">
        <v>64.643000000000001</v>
      </c>
      <c r="B31" s="71">
        <v>2.3318663418532169E-3</v>
      </c>
    </row>
    <row r="32" spans="1:2" x14ac:dyDescent="0.25">
      <c r="A32" s="71">
        <v>64.941100000000006</v>
      </c>
      <c r="B32" s="71">
        <v>2.5781044523768828E-3</v>
      </c>
    </row>
    <row r="33" spans="1:2" x14ac:dyDescent="0.25">
      <c r="A33" s="71">
        <v>65.086100000000002</v>
      </c>
      <c r="B33" s="71">
        <v>2.5822695290471684E-3</v>
      </c>
    </row>
    <row r="34" spans="1:2" x14ac:dyDescent="0.25">
      <c r="A34" s="71">
        <v>65.302099999999996</v>
      </c>
      <c r="B34" s="71">
        <v>2.7840106122351779E-3</v>
      </c>
    </row>
    <row r="35" spans="1:2" x14ac:dyDescent="0.25">
      <c r="A35" s="71">
        <v>65.630099999999999</v>
      </c>
      <c r="B35" s="71">
        <v>2.9819480678329314E-3</v>
      </c>
    </row>
    <row r="36" spans="1:2" x14ac:dyDescent="0.25">
      <c r="A36" s="71">
        <v>65.679199999999994</v>
      </c>
      <c r="B36" s="71">
        <v>3.0123298362342865E-3</v>
      </c>
    </row>
    <row r="37" spans="1:2" x14ac:dyDescent="0.25">
      <c r="A37" s="71">
        <v>65.737200000000001</v>
      </c>
      <c r="B37" s="71">
        <v>3.0512579888722973E-3</v>
      </c>
    </row>
    <row r="38" spans="1:2" x14ac:dyDescent="0.25">
      <c r="A38" s="71">
        <v>65.808199999999999</v>
      </c>
      <c r="B38" s="71">
        <v>3.0368633521899117E-3</v>
      </c>
    </row>
    <row r="39" spans="1:2" x14ac:dyDescent="0.25">
      <c r="A39" s="71">
        <v>66.071200000000005</v>
      </c>
      <c r="B39" s="71">
        <v>3.2797633201114458E-3</v>
      </c>
    </row>
    <row r="40" spans="1:2" x14ac:dyDescent="0.25">
      <c r="A40" s="71">
        <v>66.175200000000004</v>
      </c>
      <c r="B40" s="71">
        <v>3.3489128711092025E-3</v>
      </c>
    </row>
    <row r="41" spans="1:2" x14ac:dyDescent="0.25">
      <c r="A41" s="71">
        <v>66.184200000000004</v>
      </c>
      <c r="B41" s="71">
        <v>3.2978605833906701E-3</v>
      </c>
    </row>
    <row r="42" spans="1:2" x14ac:dyDescent="0.25">
      <c r="A42" s="71">
        <v>66.592299999999994</v>
      </c>
      <c r="B42" s="71">
        <v>3.6070287161314865E-3</v>
      </c>
    </row>
    <row r="43" spans="1:2" x14ac:dyDescent="0.25">
      <c r="A43" s="71">
        <v>66.643299999999996</v>
      </c>
      <c r="B43" s="71">
        <v>3.6981900592417062E-3</v>
      </c>
    </row>
    <row r="44" spans="1:2" x14ac:dyDescent="0.25">
      <c r="A44" s="71">
        <v>66.701300000000003</v>
      </c>
      <c r="B44" s="71">
        <v>3.7475057105029585E-3</v>
      </c>
    </row>
    <row r="45" spans="1:2" x14ac:dyDescent="0.25">
      <c r="A45" s="71">
        <v>66.783299999999997</v>
      </c>
      <c r="B45" s="71">
        <v>3.7592839466370842E-3</v>
      </c>
    </row>
    <row r="46" spans="1:2" x14ac:dyDescent="0.25">
      <c r="A46" s="71">
        <v>66.811300000000003</v>
      </c>
      <c r="B46" s="71">
        <v>3.8273435579954606E-3</v>
      </c>
    </row>
    <row r="47" spans="1:2" x14ac:dyDescent="0.25">
      <c r="A47" s="71">
        <v>67.056299999999993</v>
      </c>
      <c r="B47" s="71">
        <v>4.0371120281504887E-3</v>
      </c>
    </row>
    <row r="48" spans="1:2" x14ac:dyDescent="0.25">
      <c r="A48" s="71">
        <v>67.181299999999993</v>
      </c>
      <c r="B48" s="71">
        <v>4.138522599266458E-3</v>
      </c>
    </row>
    <row r="49" spans="1:2" x14ac:dyDescent="0.25">
      <c r="A49" s="71">
        <v>67.2423</v>
      </c>
      <c r="B49" s="71">
        <v>4.1971778284480496E-3</v>
      </c>
    </row>
    <row r="50" spans="1:2" x14ac:dyDescent="0.25">
      <c r="A50" s="71">
        <v>67.403400000000005</v>
      </c>
      <c r="B50" s="71">
        <v>4.2931567253274034E-3</v>
      </c>
    </row>
    <row r="51" spans="1:2" x14ac:dyDescent="0.25">
      <c r="A51" s="71">
        <v>67.741399999999999</v>
      </c>
      <c r="B51" s="71">
        <v>4.6147605692121131E-3</v>
      </c>
    </row>
    <row r="52" spans="1:2" x14ac:dyDescent="0.25">
      <c r="A52" s="71">
        <v>67.807400000000001</v>
      </c>
      <c r="B52" s="71">
        <v>4.7182408420540336E-3</v>
      </c>
    </row>
    <row r="53" spans="1:2" x14ac:dyDescent="0.25">
      <c r="A53" s="71">
        <v>67.998400000000004</v>
      </c>
      <c r="B53" s="71">
        <v>4.8691457435353688E-3</v>
      </c>
    </row>
    <row r="54" spans="1:2" x14ac:dyDescent="0.25">
      <c r="A54" s="71">
        <v>68.0565</v>
      </c>
      <c r="B54" s="71">
        <v>4.9681283187824792E-3</v>
      </c>
    </row>
    <row r="55" spans="1:2" x14ac:dyDescent="0.25">
      <c r="A55" s="71">
        <v>68.097499999999997</v>
      </c>
      <c r="B55" s="71">
        <v>5.007305149905006E-3</v>
      </c>
    </row>
    <row r="56" spans="1:2" x14ac:dyDescent="0.25">
      <c r="A56" s="71">
        <v>68.112499999999997</v>
      </c>
      <c r="B56" s="71">
        <v>4.9854488777439192E-3</v>
      </c>
    </row>
    <row r="57" spans="1:2" x14ac:dyDescent="0.25">
      <c r="A57" s="71">
        <v>68.219499999999996</v>
      </c>
      <c r="B57" s="71">
        <v>5.1400953642297261E-3</v>
      </c>
    </row>
    <row r="58" spans="1:2" x14ac:dyDescent="0.25">
      <c r="A58" s="71">
        <v>68.293499999999995</v>
      </c>
      <c r="B58" s="71">
        <v>5.2096831212113462E-3</v>
      </c>
    </row>
    <row r="59" spans="1:2" x14ac:dyDescent="0.25">
      <c r="A59" s="71">
        <v>68.3095</v>
      </c>
      <c r="B59" s="71">
        <v>5.230028137195487E-3</v>
      </c>
    </row>
    <row r="60" spans="1:2" x14ac:dyDescent="0.25">
      <c r="A60" s="71">
        <v>68.570499999999996</v>
      </c>
      <c r="B60" s="71">
        <v>5.5202008031101932E-3</v>
      </c>
    </row>
    <row r="61" spans="1:2" x14ac:dyDescent="0.25">
      <c r="A61" s="71">
        <v>68.635499999999993</v>
      </c>
      <c r="B61" s="71">
        <v>5.5912218586929747E-3</v>
      </c>
    </row>
    <row r="62" spans="1:2" x14ac:dyDescent="0.25">
      <c r="A62" s="71">
        <v>68.649500000000003</v>
      </c>
      <c r="B62" s="71">
        <v>5.5676397796472965E-3</v>
      </c>
    </row>
    <row r="63" spans="1:2" x14ac:dyDescent="0.25">
      <c r="A63" s="71">
        <v>68.949600000000004</v>
      </c>
      <c r="B63" s="71">
        <v>5.9526494085113514E-3</v>
      </c>
    </row>
    <row r="64" spans="1:2" x14ac:dyDescent="0.25">
      <c r="A64" s="71">
        <v>69.139600000000002</v>
      </c>
      <c r="B64" s="71">
        <v>6.1833317526928016E-3</v>
      </c>
    </row>
    <row r="65" spans="1:2" x14ac:dyDescent="0.25">
      <c r="A65" s="71">
        <v>69.2256</v>
      </c>
      <c r="B65" s="71">
        <v>6.2516137857186269E-3</v>
      </c>
    </row>
    <row r="66" spans="1:2" x14ac:dyDescent="0.25">
      <c r="A66" s="71">
        <v>69.490600000000001</v>
      </c>
      <c r="B66" s="71">
        <v>6.6359813218285707E-3</v>
      </c>
    </row>
    <row r="67" spans="1:2" x14ac:dyDescent="0.25">
      <c r="A67" s="71">
        <v>69.562600000000003</v>
      </c>
      <c r="B67" s="71">
        <v>6.7273479946707657E-3</v>
      </c>
    </row>
    <row r="68" spans="1:2" x14ac:dyDescent="0.25">
      <c r="A68" s="71">
        <v>69.566599999999994</v>
      </c>
      <c r="B68" s="71">
        <v>6.6878296739790385E-3</v>
      </c>
    </row>
    <row r="69" spans="1:2" x14ac:dyDescent="0.25">
      <c r="A69" s="71">
        <v>69.653599999999997</v>
      </c>
      <c r="B69" s="71">
        <v>6.8455750876952933E-3</v>
      </c>
    </row>
    <row r="70" spans="1:2" x14ac:dyDescent="0.25">
      <c r="A70" s="71">
        <v>69.812399999999997</v>
      </c>
      <c r="B70" s="71">
        <v>7.8166995358665697E-3</v>
      </c>
    </row>
    <row r="71" spans="1:2" x14ac:dyDescent="0.25">
      <c r="A71" s="71">
        <v>69.873699999999999</v>
      </c>
      <c r="B71" s="71">
        <v>7.1036550212532721E-3</v>
      </c>
    </row>
    <row r="72" spans="1:2" x14ac:dyDescent="0.25">
      <c r="A72" s="71">
        <v>69.892700000000005</v>
      </c>
      <c r="B72" s="71">
        <v>7.1400533548561622E-3</v>
      </c>
    </row>
    <row r="73" spans="1:2" x14ac:dyDescent="0.25">
      <c r="A73" s="71">
        <v>70.233699999999999</v>
      </c>
      <c r="B73" s="71">
        <v>7.6706279008087594E-3</v>
      </c>
    </row>
    <row r="74" spans="1:2" x14ac:dyDescent="0.25">
      <c r="A74" s="71">
        <v>70.292699999999996</v>
      </c>
      <c r="B74" s="71">
        <v>7.7128485003508888E-3</v>
      </c>
    </row>
    <row r="75" spans="1:2" x14ac:dyDescent="0.25">
      <c r="A75" s="71">
        <v>70.590800000000002</v>
      </c>
      <c r="B75" s="71">
        <v>8.2226907358376646E-3</v>
      </c>
    </row>
    <row r="76" spans="1:2" x14ac:dyDescent="0.25">
      <c r="A76" s="71">
        <v>70.6798</v>
      </c>
      <c r="B76" s="71">
        <v>8.309886942211785E-3</v>
      </c>
    </row>
    <row r="77" spans="1:2" x14ac:dyDescent="0.25">
      <c r="A77" s="71">
        <v>70.767799999999994</v>
      </c>
      <c r="B77" s="71">
        <v>8.5042787405371079E-3</v>
      </c>
    </row>
    <row r="78" spans="1:2" x14ac:dyDescent="0.25">
      <c r="A78" s="71">
        <v>70.823800000000006</v>
      </c>
      <c r="B78" s="71">
        <v>8.5935730518263767E-3</v>
      </c>
    </row>
    <row r="79" spans="1:2" x14ac:dyDescent="0.25">
      <c r="A79" s="71">
        <v>70.926199999999994</v>
      </c>
      <c r="B79" s="71">
        <v>9.6000823297016109E-3</v>
      </c>
    </row>
    <row r="80" spans="1:2" x14ac:dyDescent="0.25">
      <c r="A80" s="71">
        <v>71.197800000000001</v>
      </c>
      <c r="B80" s="71">
        <v>9.1725022820702724E-3</v>
      </c>
    </row>
    <row r="81" spans="1:2" x14ac:dyDescent="0.25">
      <c r="A81" s="71">
        <v>71.366900000000001</v>
      </c>
      <c r="B81" s="71">
        <v>9.5163216954779958E-3</v>
      </c>
    </row>
    <row r="82" spans="1:2" x14ac:dyDescent="0.25">
      <c r="A82" s="71">
        <v>71.5839</v>
      </c>
      <c r="B82" s="71">
        <v>9.9073497139954662E-3</v>
      </c>
    </row>
    <row r="83" spans="1:2" x14ac:dyDescent="0.25">
      <c r="A83" s="71">
        <v>71.588399999999993</v>
      </c>
      <c r="B83" s="71">
        <v>1.0412212250157645E-2</v>
      </c>
    </row>
    <row r="84" spans="1:2" x14ac:dyDescent="0.25">
      <c r="A84" s="71">
        <v>71.5959</v>
      </c>
      <c r="B84" s="71">
        <v>9.8874428754382199E-3</v>
      </c>
    </row>
    <row r="85" spans="1:2" x14ac:dyDescent="0.25">
      <c r="A85" s="71">
        <v>71.660499999999999</v>
      </c>
      <c r="B85" s="71">
        <v>1.0876449085476752E-2</v>
      </c>
    </row>
    <row r="86" spans="1:2" x14ac:dyDescent="0.25">
      <c r="A86" s="71">
        <v>71.691400000000002</v>
      </c>
      <c r="B86" s="71">
        <v>1.0811752854522757E-2</v>
      </c>
    </row>
    <row r="87" spans="1:2" x14ac:dyDescent="0.25">
      <c r="A87" s="71">
        <v>71.691400000000002</v>
      </c>
      <c r="B87" s="71">
        <v>1.0974496823224688E-2</v>
      </c>
    </row>
    <row r="88" spans="1:2" x14ac:dyDescent="0.25">
      <c r="A88" s="71">
        <v>71.745900000000006</v>
      </c>
      <c r="B88" s="71">
        <v>1.0207842570500808E-2</v>
      </c>
    </row>
    <row r="89" spans="1:2" x14ac:dyDescent="0.25">
      <c r="A89" s="71">
        <v>71.897300000000001</v>
      </c>
      <c r="B89" s="71">
        <v>1.0950570364433749E-2</v>
      </c>
    </row>
    <row r="90" spans="1:2" x14ac:dyDescent="0.25">
      <c r="A90" s="71">
        <v>71.897300000000001</v>
      </c>
      <c r="B90" s="71">
        <v>1.1031272051635226E-2</v>
      </c>
    </row>
    <row r="91" spans="1:2" x14ac:dyDescent="0.25">
      <c r="A91" s="71">
        <v>71.897300000000001</v>
      </c>
      <c r="B91" s="71">
        <v>1.1031272051635226E-2</v>
      </c>
    </row>
    <row r="92" spans="1:2" x14ac:dyDescent="0.25">
      <c r="A92" s="71">
        <v>72.019900000000007</v>
      </c>
      <c r="B92" s="71">
        <v>1.0701779121432659E-2</v>
      </c>
    </row>
    <row r="93" spans="1:2" x14ac:dyDescent="0.25">
      <c r="A93" s="71">
        <v>72.0749</v>
      </c>
      <c r="B93" s="71">
        <v>1.084738831739252E-2</v>
      </c>
    </row>
    <row r="94" spans="1:2" x14ac:dyDescent="0.25">
      <c r="A94" s="71">
        <v>72.364400000000003</v>
      </c>
      <c r="B94" s="71">
        <v>1.2270161106251582E-2</v>
      </c>
    </row>
    <row r="95" spans="1:2" x14ac:dyDescent="0.25">
      <c r="A95" s="71">
        <v>72.537999999999997</v>
      </c>
      <c r="B95" s="71">
        <v>1.1798861275406568E-2</v>
      </c>
    </row>
    <row r="96" spans="1:2" x14ac:dyDescent="0.25">
      <c r="A96" s="71">
        <v>72.725999999999999</v>
      </c>
      <c r="B96" s="71">
        <v>1.216224254067357E-2</v>
      </c>
    </row>
    <row r="97" spans="1:2" x14ac:dyDescent="0.25">
      <c r="A97" s="71">
        <v>72.846000000000004</v>
      </c>
      <c r="B97" s="71">
        <v>1.2470040204075446E-2</v>
      </c>
    </row>
    <row r="98" spans="1:2" x14ac:dyDescent="0.25">
      <c r="A98" s="71">
        <v>73.036100000000005</v>
      </c>
      <c r="B98" s="71">
        <v>1.2897896330029657E-2</v>
      </c>
    </row>
    <row r="99" spans="1:2" x14ac:dyDescent="0.25">
      <c r="A99" s="71">
        <v>73.145099999999999</v>
      </c>
      <c r="B99" s="71">
        <v>1.3108694014611597E-2</v>
      </c>
    </row>
    <row r="100" spans="1:2" x14ac:dyDescent="0.25">
      <c r="A100" s="71">
        <v>73.440100000000001</v>
      </c>
      <c r="B100" s="71">
        <v>1.4685991697039127E-2</v>
      </c>
    </row>
    <row r="101" spans="1:2" x14ac:dyDescent="0.25">
      <c r="A101" s="71">
        <v>73.540599999999998</v>
      </c>
      <c r="B101" s="71">
        <v>1.4923401804469818E-2</v>
      </c>
    </row>
    <row r="102" spans="1:2" x14ac:dyDescent="0.25">
      <c r="A102" s="71">
        <v>73.739099999999993</v>
      </c>
      <c r="B102" s="71">
        <v>1.4595210014776623E-2</v>
      </c>
    </row>
    <row r="103" spans="1:2" x14ac:dyDescent="0.25">
      <c r="A103" s="71">
        <v>73.881699999999995</v>
      </c>
      <c r="B103" s="71">
        <v>1.5814551230820022E-2</v>
      </c>
    </row>
    <row r="104" spans="1:2" x14ac:dyDescent="0.25">
      <c r="A104" s="71">
        <v>74.007199999999997</v>
      </c>
      <c r="B104" s="71">
        <v>1.5262059070636793E-2</v>
      </c>
    </row>
    <row r="105" spans="1:2" x14ac:dyDescent="0.25">
      <c r="A105" s="71">
        <v>74.128200000000007</v>
      </c>
      <c r="B105" s="71">
        <v>1.5611808936271338E-2</v>
      </c>
    </row>
    <row r="106" spans="1:2" x14ac:dyDescent="0.25">
      <c r="A106" s="71">
        <v>74.163200000000003</v>
      </c>
      <c r="B106" s="71">
        <v>1.5702051708429081E-2</v>
      </c>
    </row>
    <row r="107" spans="1:2" x14ac:dyDescent="0.25">
      <c r="A107" s="71">
        <v>74.293199999999999</v>
      </c>
      <c r="B107" s="71">
        <v>1.5803162691239683E-2</v>
      </c>
    </row>
    <row r="108" spans="1:2" x14ac:dyDescent="0.25">
      <c r="A108" s="71">
        <v>74.343199999999996</v>
      </c>
      <c r="B108" s="71">
        <v>1.6199696513678054E-2</v>
      </c>
    </row>
    <row r="109" spans="1:2" x14ac:dyDescent="0.25">
      <c r="A109" s="71">
        <v>74.6203</v>
      </c>
      <c r="B109" s="71">
        <v>1.7368404181885476E-2</v>
      </c>
    </row>
    <row r="110" spans="1:2" x14ac:dyDescent="0.25">
      <c r="A110" s="71">
        <v>74.660300000000007</v>
      </c>
      <c r="B110" s="71">
        <v>1.7091753901225162E-2</v>
      </c>
    </row>
    <row r="111" spans="1:2" x14ac:dyDescent="0.25">
      <c r="A111" s="71">
        <v>74.734300000000005</v>
      </c>
      <c r="B111" s="71">
        <v>1.7317342113242745E-2</v>
      </c>
    </row>
    <row r="112" spans="1:2" x14ac:dyDescent="0.25">
      <c r="A112" s="71">
        <v>74.922300000000007</v>
      </c>
      <c r="B112" s="71">
        <v>1.7859972334840764E-2</v>
      </c>
    </row>
    <row r="113" spans="1:2" x14ac:dyDescent="0.25">
      <c r="A113" s="71">
        <v>74.965299999999999</v>
      </c>
      <c r="B113" s="71">
        <v>1.7995269061526358E-2</v>
      </c>
    </row>
    <row r="114" spans="1:2" x14ac:dyDescent="0.25">
      <c r="A114" s="71">
        <v>74.965299999999999</v>
      </c>
      <c r="B114" s="71">
        <v>1.7993933337942348E-2</v>
      </c>
    </row>
    <row r="115" spans="1:2" x14ac:dyDescent="0.25">
      <c r="A115" s="71">
        <v>75.072299999999998</v>
      </c>
      <c r="B115" s="71">
        <v>1.8326898143719871E-2</v>
      </c>
    </row>
    <row r="116" spans="1:2" x14ac:dyDescent="0.25">
      <c r="A116" s="71">
        <v>75.0749</v>
      </c>
      <c r="B116" s="71">
        <v>1.8972871145526617E-2</v>
      </c>
    </row>
    <row r="117" spans="1:2" x14ac:dyDescent="0.25">
      <c r="A117" s="71">
        <v>75.085300000000004</v>
      </c>
      <c r="B117" s="71">
        <v>1.8365695748290344E-2</v>
      </c>
    </row>
    <row r="118" spans="1:2" x14ac:dyDescent="0.25">
      <c r="A118" s="71">
        <v>75.131299999999996</v>
      </c>
      <c r="B118" s="71">
        <v>1.8514857860809166E-2</v>
      </c>
    </row>
    <row r="119" spans="1:2" x14ac:dyDescent="0.25">
      <c r="A119" s="71">
        <v>75.175299999999993</v>
      </c>
      <c r="B119" s="71">
        <v>1.8646479234627145E-2</v>
      </c>
    </row>
    <row r="120" spans="1:2" x14ac:dyDescent="0.25">
      <c r="A120" s="71">
        <v>75.177000000000007</v>
      </c>
      <c r="B120" s="71">
        <v>1.8758280636133592E-2</v>
      </c>
    </row>
    <row r="121" spans="1:2" x14ac:dyDescent="0.25">
      <c r="A121" s="71">
        <v>75.197299999999998</v>
      </c>
      <c r="B121" s="71">
        <v>1.8721184992998071E-2</v>
      </c>
    </row>
    <row r="122" spans="1:2" x14ac:dyDescent="0.25">
      <c r="A122" s="71">
        <v>75.2791</v>
      </c>
      <c r="B122" s="71">
        <v>1.9047759761102363E-2</v>
      </c>
    </row>
    <row r="123" spans="1:2" x14ac:dyDescent="0.25">
      <c r="A123" s="71">
        <v>75.298299999999998</v>
      </c>
      <c r="B123" s="71">
        <v>1.9040493787174335E-2</v>
      </c>
    </row>
    <row r="124" spans="1:2" x14ac:dyDescent="0.25">
      <c r="A124" s="71">
        <v>75.309700000000007</v>
      </c>
      <c r="B124" s="71">
        <v>1.990729487283115E-2</v>
      </c>
    </row>
    <row r="125" spans="1:2" x14ac:dyDescent="0.25">
      <c r="A125" s="71">
        <v>75.325999999999993</v>
      </c>
      <c r="B125" s="71">
        <v>1.9955521664772907E-2</v>
      </c>
    </row>
    <row r="126" spans="1:2" x14ac:dyDescent="0.25">
      <c r="A126" s="71">
        <v>75.390299999999996</v>
      </c>
      <c r="B126" s="71">
        <v>1.9564831092990016E-2</v>
      </c>
    </row>
    <row r="127" spans="1:2" x14ac:dyDescent="0.25">
      <c r="A127" s="71">
        <v>75.394300000000001</v>
      </c>
      <c r="B127" s="71">
        <v>1.9352614203551069E-2</v>
      </c>
    </row>
    <row r="128" spans="1:2" x14ac:dyDescent="0.25">
      <c r="A128" s="71">
        <v>75.439400000000006</v>
      </c>
      <c r="B128" s="71">
        <v>1.9489008459514852E-2</v>
      </c>
    </row>
    <row r="129" spans="1:2" x14ac:dyDescent="0.25">
      <c r="A129" s="71">
        <v>75.517399999999995</v>
      </c>
      <c r="B129" s="71">
        <v>1.974528901128967E-2</v>
      </c>
    </row>
    <row r="130" spans="1:2" x14ac:dyDescent="0.25">
      <c r="A130" s="71">
        <v>75.638400000000004</v>
      </c>
      <c r="B130" s="71">
        <v>2.0167465840765435E-2</v>
      </c>
    </row>
    <row r="131" spans="1:2" x14ac:dyDescent="0.25">
      <c r="A131" s="71">
        <v>75.892399999999995</v>
      </c>
      <c r="B131" s="71">
        <v>2.1038551691670831E-2</v>
      </c>
    </row>
    <row r="132" spans="1:2" x14ac:dyDescent="0.25">
      <c r="A132" s="71">
        <v>75.923400000000001</v>
      </c>
      <c r="B132" s="71">
        <v>2.1378548021250589E-2</v>
      </c>
    </row>
    <row r="133" spans="1:2" x14ac:dyDescent="0.25">
      <c r="A133" s="71">
        <v>75.987399999999994</v>
      </c>
      <c r="B133" s="71">
        <v>1.9638329355922537E-2</v>
      </c>
    </row>
    <row r="134" spans="1:2" x14ac:dyDescent="0.25">
      <c r="A134" s="71">
        <v>76.157399999999996</v>
      </c>
      <c r="B134" s="71">
        <v>2.1977481161882851E-2</v>
      </c>
    </row>
    <row r="135" spans="1:2" x14ac:dyDescent="0.25">
      <c r="A135" s="71">
        <v>76.233400000000003</v>
      </c>
      <c r="B135" s="71">
        <v>2.2509396901475281E-2</v>
      </c>
    </row>
    <row r="136" spans="1:2" x14ac:dyDescent="0.25">
      <c r="A136" s="71">
        <v>76.257400000000004</v>
      </c>
      <c r="B136" s="71">
        <v>2.0405434838542211E-2</v>
      </c>
    </row>
    <row r="137" spans="1:2" x14ac:dyDescent="0.25">
      <c r="A137" s="71">
        <v>76.390500000000003</v>
      </c>
      <c r="B137" s="71">
        <v>2.2824391776251167E-2</v>
      </c>
    </row>
    <row r="138" spans="1:2" x14ac:dyDescent="0.25">
      <c r="A138" s="71">
        <v>76.402500000000003</v>
      </c>
      <c r="B138" s="71">
        <v>2.1794332209799216E-2</v>
      </c>
    </row>
    <row r="139" spans="1:2" x14ac:dyDescent="0.25">
      <c r="A139" s="71">
        <v>76.417500000000004</v>
      </c>
      <c r="B139" s="71">
        <v>2.2808638498622184E-2</v>
      </c>
    </row>
    <row r="140" spans="1:2" x14ac:dyDescent="0.25">
      <c r="A140" s="71">
        <v>76.418499999999995</v>
      </c>
      <c r="B140" s="71">
        <v>2.2916827020614809E-2</v>
      </c>
    </row>
    <row r="141" spans="1:2" x14ac:dyDescent="0.25">
      <c r="A141" s="71">
        <v>76.436499999999995</v>
      </c>
      <c r="B141" s="71">
        <v>2.2855548994720171E-2</v>
      </c>
    </row>
    <row r="142" spans="1:2" x14ac:dyDescent="0.25">
      <c r="A142" s="71">
        <v>76.451499999999996</v>
      </c>
      <c r="B142" s="71">
        <v>2.3302222576070408E-2</v>
      </c>
    </row>
    <row r="143" spans="1:2" x14ac:dyDescent="0.25">
      <c r="A143" s="71">
        <v>76.632499999999993</v>
      </c>
      <c r="B143" s="71">
        <v>2.3744818152777954E-2</v>
      </c>
    </row>
    <row r="144" spans="1:2" x14ac:dyDescent="0.25">
      <c r="A144" s="71">
        <v>76.641499999999994</v>
      </c>
      <c r="B144" s="71">
        <v>2.2228413224439959E-2</v>
      </c>
    </row>
    <row r="145" spans="1:2" x14ac:dyDescent="0.25">
      <c r="A145" s="71">
        <v>76.774500000000003</v>
      </c>
      <c r="B145" s="71">
        <v>2.3260015314494717E-2</v>
      </c>
    </row>
    <row r="146" spans="1:2" x14ac:dyDescent="0.25">
      <c r="A146" s="71">
        <v>76.896500000000003</v>
      </c>
      <c r="B146" s="71">
        <v>2.4784653740936583E-2</v>
      </c>
    </row>
    <row r="147" spans="1:2" x14ac:dyDescent="0.25">
      <c r="A147" s="71">
        <v>76.900099999999995</v>
      </c>
      <c r="B147" s="71">
        <v>2.5497016782462436E-2</v>
      </c>
    </row>
    <row r="148" spans="1:2" x14ac:dyDescent="0.25">
      <c r="A148" s="71">
        <v>76.901499999999999</v>
      </c>
      <c r="B148" s="71">
        <v>2.3792746973153873E-2</v>
      </c>
    </row>
    <row r="149" spans="1:2" x14ac:dyDescent="0.25">
      <c r="A149" s="71">
        <v>76.956100000000006</v>
      </c>
      <c r="B149" s="71">
        <v>2.5692479163519452E-2</v>
      </c>
    </row>
    <row r="150" spans="1:2" x14ac:dyDescent="0.25">
      <c r="A150" s="71">
        <v>76.957499999999996</v>
      </c>
      <c r="B150" s="71">
        <v>2.4574636925661163E-2</v>
      </c>
    </row>
    <row r="151" spans="1:2" x14ac:dyDescent="0.25">
      <c r="A151" s="71">
        <v>76.991500000000002</v>
      </c>
      <c r="B151" s="71">
        <v>2.5403840359283544E-2</v>
      </c>
    </row>
    <row r="152" spans="1:2" x14ac:dyDescent="0.25">
      <c r="A152" s="71">
        <v>77.102599999999995</v>
      </c>
      <c r="B152" s="71">
        <v>2.551758136350649E-2</v>
      </c>
    </row>
    <row r="153" spans="1:2" x14ac:dyDescent="0.25">
      <c r="A153" s="71">
        <v>77.131100000000004</v>
      </c>
      <c r="B153" s="71">
        <v>2.6340373316808233E-2</v>
      </c>
    </row>
    <row r="154" spans="1:2" x14ac:dyDescent="0.25">
      <c r="A154" s="71">
        <v>77.158600000000007</v>
      </c>
      <c r="B154" s="71">
        <v>2.5842918275705253E-2</v>
      </c>
    </row>
    <row r="155" spans="1:2" x14ac:dyDescent="0.25">
      <c r="A155" s="71">
        <v>77.168599999999998</v>
      </c>
      <c r="B155" s="71">
        <v>2.5881275536502102E-2</v>
      </c>
    </row>
    <row r="156" spans="1:2" x14ac:dyDescent="0.25">
      <c r="A156" s="71">
        <v>77.168599999999998</v>
      </c>
      <c r="B156" s="71">
        <v>2.4177701931167514E-2</v>
      </c>
    </row>
    <row r="157" spans="1:2" x14ac:dyDescent="0.25">
      <c r="A157" s="71">
        <v>77.214399999999998</v>
      </c>
      <c r="B157" s="71">
        <v>2.6090396197677904E-2</v>
      </c>
    </row>
    <row r="158" spans="1:2" x14ac:dyDescent="0.25">
      <c r="A158" s="71">
        <v>77.214399999999998</v>
      </c>
      <c r="B158" s="71">
        <v>2.6330145119532744E-2</v>
      </c>
    </row>
    <row r="159" spans="1:2" x14ac:dyDescent="0.25">
      <c r="A159" s="71">
        <v>77.316100000000006</v>
      </c>
      <c r="B159" s="71">
        <v>2.6783772503774617E-2</v>
      </c>
    </row>
    <row r="160" spans="1:2" x14ac:dyDescent="0.25">
      <c r="A160" s="71">
        <v>77.316100000000006</v>
      </c>
      <c r="B160" s="71">
        <v>2.6383000257915113E-2</v>
      </c>
    </row>
    <row r="161" spans="1:2" x14ac:dyDescent="0.25">
      <c r="A161" s="71">
        <v>77.316100000000006</v>
      </c>
      <c r="B161" s="71">
        <v>2.627581334833878E-2</v>
      </c>
    </row>
    <row r="162" spans="1:2" x14ac:dyDescent="0.25">
      <c r="A162" s="71">
        <v>77.3536</v>
      </c>
      <c r="B162" s="71">
        <v>2.6662293546310341E-2</v>
      </c>
    </row>
    <row r="163" spans="1:2" x14ac:dyDescent="0.25">
      <c r="A163" s="71">
        <v>77.3536</v>
      </c>
      <c r="B163" s="71">
        <v>2.512120232557577E-2</v>
      </c>
    </row>
    <row r="164" spans="1:2" x14ac:dyDescent="0.25">
      <c r="A164" s="71">
        <v>77.354600000000005</v>
      </c>
      <c r="B164" s="71">
        <v>2.6663618806868329E-2</v>
      </c>
    </row>
    <row r="165" spans="1:2" x14ac:dyDescent="0.25">
      <c r="A165" s="71">
        <v>77.403599999999997</v>
      </c>
      <c r="B165" s="71">
        <v>2.6875927329933949E-2</v>
      </c>
    </row>
    <row r="166" spans="1:2" x14ac:dyDescent="0.25">
      <c r="A166" s="71">
        <v>77.461600000000004</v>
      </c>
      <c r="B166" s="71">
        <v>2.7021092790639963E-2</v>
      </c>
    </row>
    <row r="167" spans="1:2" x14ac:dyDescent="0.25">
      <c r="A167" s="71">
        <v>77.470600000000005</v>
      </c>
      <c r="B167" s="71">
        <v>2.7442485831073251E-2</v>
      </c>
    </row>
    <row r="168" spans="1:2" x14ac:dyDescent="0.25">
      <c r="A168" s="71">
        <v>77.579599999999999</v>
      </c>
      <c r="B168" s="71">
        <v>2.7639212703591251E-2</v>
      </c>
    </row>
    <row r="169" spans="1:2" x14ac:dyDescent="0.25">
      <c r="A169" s="71">
        <v>77.579599999999999</v>
      </c>
      <c r="B169" s="71">
        <v>2.7636545125862558E-2</v>
      </c>
    </row>
    <row r="170" spans="1:2" x14ac:dyDescent="0.25">
      <c r="A170" s="71">
        <v>77.664599999999993</v>
      </c>
      <c r="B170" s="71">
        <v>2.8015946879027927E-2</v>
      </c>
    </row>
    <row r="171" spans="1:2" x14ac:dyDescent="0.25">
      <c r="A171" s="71">
        <v>77.729600000000005</v>
      </c>
      <c r="B171" s="71">
        <v>2.8296838505333922E-2</v>
      </c>
    </row>
    <row r="172" spans="1:2" x14ac:dyDescent="0.25">
      <c r="A172" s="71">
        <v>77.736599999999996</v>
      </c>
      <c r="B172" s="71">
        <v>2.8333915366761664E-2</v>
      </c>
    </row>
    <row r="173" spans="1:2" x14ac:dyDescent="0.25">
      <c r="A173" s="71">
        <v>77.899600000000007</v>
      </c>
      <c r="B173" s="71">
        <v>2.9328741034948532E-2</v>
      </c>
    </row>
    <row r="174" spans="1:2" x14ac:dyDescent="0.25">
      <c r="A174" s="71">
        <v>77.947699999999998</v>
      </c>
      <c r="B174" s="71">
        <v>2.9294982120606019E-2</v>
      </c>
    </row>
    <row r="175" spans="1:2" x14ac:dyDescent="0.25">
      <c r="A175" s="71">
        <v>77.993700000000004</v>
      </c>
      <c r="B175" s="71">
        <v>2.9498528448213004E-2</v>
      </c>
    </row>
    <row r="176" spans="1:2" x14ac:dyDescent="0.25">
      <c r="A176" s="71">
        <v>78.040700000000001</v>
      </c>
      <c r="B176" s="71">
        <v>2.9717780919878319E-2</v>
      </c>
    </row>
    <row r="177" spans="1:2" x14ac:dyDescent="0.25">
      <c r="A177" s="71">
        <v>78.186400000000006</v>
      </c>
      <c r="B177" s="71">
        <v>3.1014018278027425E-2</v>
      </c>
    </row>
    <row r="178" spans="1:2" x14ac:dyDescent="0.25">
      <c r="A178" s="71">
        <v>78.202699999999993</v>
      </c>
      <c r="B178" s="71">
        <v>3.0325734826931603E-2</v>
      </c>
    </row>
    <row r="179" spans="1:2" x14ac:dyDescent="0.25">
      <c r="A179" s="71">
        <v>78.206699999999998</v>
      </c>
      <c r="B179" s="71">
        <v>3.0504520607794069E-2</v>
      </c>
    </row>
    <row r="180" spans="1:2" x14ac:dyDescent="0.25">
      <c r="A180" s="71">
        <v>78.302700000000002</v>
      </c>
      <c r="B180" s="71">
        <v>3.09573144147644E-2</v>
      </c>
    </row>
    <row r="181" spans="1:2" x14ac:dyDescent="0.25">
      <c r="A181" s="71">
        <v>78.406700000000001</v>
      </c>
      <c r="B181" s="71">
        <v>3.175520282434504E-2</v>
      </c>
    </row>
    <row r="182" spans="1:2" x14ac:dyDescent="0.25">
      <c r="A182" s="71">
        <v>78.410700000000006</v>
      </c>
      <c r="B182" s="71">
        <v>3.1322072076687205E-2</v>
      </c>
    </row>
    <row r="183" spans="1:2" x14ac:dyDescent="0.25">
      <c r="A183" s="71">
        <v>78.511700000000005</v>
      </c>
      <c r="B183" s="71">
        <v>3.196572925938989E-2</v>
      </c>
    </row>
    <row r="184" spans="1:2" x14ac:dyDescent="0.25">
      <c r="A184" s="71">
        <v>78.6267</v>
      </c>
      <c r="B184" s="71">
        <v>3.2545932402204991E-2</v>
      </c>
    </row>
    <row r="185" spans="1:2" x14ac:dyDescent="0.25">
      <c r="A185" s="71">
        <v>78.779700000000005</v>
      </c>
      <c r="B185" s="71">
        <v>3.3317581646419035E-2</v>
      </c>
    </row>
    <row r="186" spans="1:2" x14ac:dyDescent="0.25">
      <c r="A186" s="71">
        <v>78.865799999999993</v>
      </c>
      <c r="B186" s="71">
        <v>3.4108753288128853E-2</v>
      </c>
    </row>
    <row r="187" spans="1:2" x14ac:dyDescent="0.25">
      <c r="A187" s="71">
        <v>78.883799999999994</v>
      </c>
      <c r="B187" s="71">
        <v>3.3851984753081335E-2</v>
      </c>
    </row>
    <row r="188" spans="1:2" x14ac:dyDescent="0.25">
      <c r="A188" s="71">
        <v>79.024799999999999</v>
      </c>
      <c r="B188" s="71">
        <v>3.4599326562058226E-2</v>
      </c>
    </row>
    <row r="189" spans="1:2" x14ac:dyDescent="0.25">
      <c r="A189" s="71">
        <v>79.0458</v>
      </c>
      <c r="B189" s="71">
        <v>3.5162444881958625E-2</v>
      </c>
    </row>
    <row r="190" spans="1:2" x14ac:dyDescent="0.25">
      <c r="A190" s="71">
        <v>79.119799999999998</v>
      </c>
      <c r="B190" s="71">
        <v>3.4911308599449353E-2</v>
      </c>
    </row>
    <row r="191" spans="1:2" x14ac:dyDescent="0.25">
      <c r="A191" s="71">
        <v>79.127799999999993</v>
      </c>
      <c r="B191" s="71">
        <v>3.513875655591666E-2</v>
      </c>
    </row>
    <row r="192" spans="1:2" x14ac:dyDescent="0.25">
      <c r="A192" s="71">
        <v>79.127799999999993</v>
      </c>
      <c r="B192" s="71">
        <v>3.5148176607231137E-2</v>
      </c>
    </row>
    <row r="193" spans="1:2" x14ac:dyDescent="0.25">
      <c r="A193" s="71">
        <v>79.136799999999994</v>
      </c>
      <c r="B193" s="71">
        <v>3.4988362240402825E-2</v>
      </c>
    </row>
    <row r="194" spans="1:2" x14ac:dyDescent="0.25">
      <c r="A194" s="71">
        <v>79.268799999999999</v>
      </c>
      <c r="B194" s="71">
        <v>3.5908265209123678E-2</v>
      </c>
    </row>
    <row r="195" spans="1:2" x14ac:dyDescent="0.25">
      <c r="A195" s="71">
        <v>79.294799999999995</v>
      </c>
      <c r="B195" s="71">
        <v>3.6404978433589294E-2</v>
      </c>
    </row>
    <row r="196" spans="1:2" x14ac:dyDescent="0.25">
      <c r="A196" s="71">
        <v>79.470799999999997</v>
      </c>
      <c r="B196" s="71">
        <v>3.7020654914231108E-2</v>
      </c>
    </row>
    <row r="197" spans="1:2" x14ac:dyDescent="0.25">
      <c r="A197" s="71">
        <v>79.478800000000007</v>
      </c>
      <c r="B197" s="71">
        <v>3.685390226617153E-2</v>
      </c>
    </row>
    <row r="198" spans="1:2" x14ac:dyDescent="0.25">
      <c r="A198" s="71">
        <v>79.535799999999995</v>
      </c>
      <c r="B198" s="71">
        <v>3.7388961230326492E-2</v>
      </c>
    </row>
    <row r="199" spans="1:2" x14ac:dyDescent="0.25">
      <c r="A199" s="71">
        <v>79.553899999999999</v>
      </c>
      <c r="B199" s="71">
        <v>3.8006488747414267E-2</v>
      </c>
    </row>
    <row r="200" spans="1:2" x14ac:dyDescent="0.25">
      <c r="A200" s="71">
        <v>79.570800000000006</v>
      </c>
      <c r="B200" s="71">
        <v>3.7366043379984268E-2</v>
      </c>
    </row>
    <row r="201" spans="1:2" x14ac:dyDescent="0.25">
      <c r="A201" s="71">
        <v>79.594399999999993</v>
      </c>
      <c r="B201" s="71">
        <v>3.822334122308358E-2</v>
      </c>
    </row>
    <row r="202" spans="1:2" x14ac:dyDescent="0.25">
      <c r="A202" s="71">
        <v>79.634799999999998</v>
      </c>
      <c r="B202" s="71">
        <v>3.7956650658834433E-2</v>
      </c>
    </row>
    <row r="203" spans="1:2" x14ac:dyDescent="0.25">
      <c r="A203" s="71">
        <v>79.638900000000007</v>
      </c>
      <c r="B203" s="71">
        <v>3.7973851439942113E-2</v>
      </c>
    </row>
    <row r="204" spans="1:2" x14ac:dyDescent="0.25">
      <c r="A204" s="71">
        <v>79.640900000000002</v>
      </c>
      <c r="B204" s="71">
        <v>3.7985672306050051E-2</v>
      </c>
    </row>
    <row r="205" spans="1:2" x14ac:dyDescent="0.25">
      <c r="A205" s="71">
        <v>79.654899999999998</v>
      </c>
      <c r="B205" s="71">
        <v>3.7972803060768077E-2</v>
      </c>
    </row>
    <row r="206" spans="1:2" x14ac:dyDescent="0.25">
      <c r="A206" s="71">
        <v>79.671899999999994</v>
      </c>
      <c r="B206" s="71">
        <v>3.8171165014236529E-2</v>
      </c>
    </row>
    <row r="207" spans="1:2" x14ac:dyDescent="0.25">
      <c r="A207" s="71">
        <v>79.800899999999999</v>
      </c>
      <c r="B207" s="71">
        <v>3.8894361355822485E-2</v>
      </c>
    </row>
    <row r="208" spans="1:2" x14ac:dyDescent="0.25">
      <c r="A208" s="71">
        <v>79.954899999999995</v>
      </c>
      <c r="B208" s="71">
        <v>4.021480202887507E-2</v>
      </c>
    </row>
    <row r="209" spans="1:2" x14ac:dyDescent="0.25">
      <c r="A209" s="71">
        <v>79.997900000000001</v>
      </c>
      <c r="B209" s="71">
        <v>4.0065043650201512E-2</v>
      </c>
    </row>
    <row r="210" spans="1:2" x14ac:dyDescent="0.25">
      <c r="A210" s="71">
        <v>79.997900000000001</v>
      </c>
      <c r="B210" s="71">
        <v>4.0065043650201512E-2</v>
      </c>
    </row>
    <row r="211" spans="1:2" x14ac:dyDescent="0.25">
      <c r="A211" s="71">
        <v>80.038899999999998</v>
      </c>
      <c r="B211" s="71">
        <v>4.0077953697384691E-2</v>
      </c>
    </row>
    <row r="212" spans="1:2" x14ac:dyDescent="0.25">
      <c r="A212" s="71">
        <v>80.046899999999994</v>
      </c>
      <c r="B212" s="71">
        <v>4.0351032402581498E-2</v>
      </c>
    </row>
    <row r="213" spans="1:2" x14ac:dyDescent="0.25">
      <c r="A213" s="71">
        <v>80.197900000000004</v>
      </c>
      <c r="B213" s="71">
        <v>4.1032809118337919E-2</v>
      </c>
    </row>
    <row r="214" spans="1:2" x14ac:dyDescent="0.25">
      <c r="A214" s="71">
        <v>80.2179</v>
      </c>
      <c r="B214" s="71">
        <v>4.1400106470416434E-2</v>
      </c>
    </row>
    <row r="215" spans="1:2" x14ac:dyDescent="0.25">
      <c r="A215" s="71">
        <v>80.245900000000006</v>
      </c>
      <c r="B215" s="71">
        <v>4.2008615430727536E-2</v>
      </c>
    </row>
    <row r="216" spans="1:2" x14ac:dyDescent="0.25">
      <c r="A216" s="71">
        <v>80.299899999999994</v>
      </c>
      <c r="B216" s="71">
        <v>4.189103732332343E-2</v>
      </c>
    </row>
    <row r="217" spans="1:2" x14ac:dyDescent="0.25">
      <c r="A217" s="71">
        <v>80.413899999999998</v>
      </c>
      <c r="B217" s="71">
        <v>4.2351594377504284E-2</v>
      </c>
    </row>
    <row r="218" spans="1:2" x14ac:dyDescent="0.25">
      <c r="A218" s="71">
        <v>80.431899999999999</v>
      </c>
      <c r="B218" s="71">
        <v>4.2728081397578083E-2</v>
      </c>
    </row>
    <row r="219" spans="1:2" x14ac:dyDescent="0.25">
      <c r="A219" s="71">
        <v>80.606999999999999</v>
      </c>
      <c r="B219" s="71">
        <v>4.3826994966900595E-2</v>
      </c>
    </row>
    <row r="220" spans="1:2" x14ac:dyDescent="0.25">
      <c r="A220" s="71">
        <v>80.659000000000006</v>
      </c>
      <c r="B220" s="71">
        <v>4.3922886861511586E-2</v>
      </c>
    </row>
    <row r="221" spans="1:2" x14ac:dyDescent="0.25">
      <c r="A221" s="71">
        <v>80.745000000000005</v>
      </c>
      <c r="B221" s="71">
        <v>4.4463792331599764E-2</v>
      </c>
    </row>
    <row r="222" spans="1:2" x14ac:dyDescent="0.25">
      <c r="A222" s="71">
        <v>80.748000000000005</v>
      </c>
      <c r="B222" s="71">
        <v>4.4738317203300022E-2</v>
      </c>
    </row>
    <row r="223" spans="1:2" x14ac:dyDescent="0.25">
      <c r="A223" s="71">
        <v>80.805000000000007</v>
      </c>
      <c r="B223" s="71">
        <v>4.5628561898357956E-2</v>
      </c>
    </row>
    <row r="224" spans="1:2" x14ac:dyDescent="0.25">
      <c r="A224" s="71">
        <v>80.864999999999995</v>
      </c>
      <c r="B224" s="71">
        <v>4.5932784244332378E-2</v>
      </c>
    </row>
    <row r="225" spans="1:2" x14ac:dyDescent="0.25">
      <c r="A225" s="71">
        <v>80.914000000000001</v>
      </c>
      <c r="B225" s="71">
        <v>4.5589689069325805E-2</v>
      </c>
    </row>
    <row r="226" spans="1:2" x14ac:dyDescent="0.25">
      <c r="A226" s="71">
        <v>80.924000000000007</v>
      </c>
      <c r="B226" s="71">
        <v>4.5915465520870287E-2</v>
      </c>
    </row>
    <row r="227" spans="1:2" x14ac:dyDescent="0.25">
      <c r="A227" s="71">
        <v>80.948999999999998</v>
      </c>
      <c r="B227" s="71">
        <v>4.5816325098440101E-2</v>
      </c>
    </row>
    <row r="228" spans="1:2" x14ac:dyDescent="0.25">
      <c r="A228" s="71">
        <v>80.995999999999995</v>
      </c>
      <c r="B228" s="71">
        <v>4.6415728525904767E-2</v>
      </c>
    </row>
    <row r="229" spans="1:2" x14ac:dyDescent="0.25">
      <c r="A229" s="71">
        <v>81.042000000000002</v>
      </c>
      <c r="B229" s="71">
        <v>4.6440545022343689E-2</v>
      </c>
    </row>
    <row r="230" spans="1:2" x14ac:dyDescent="0.25">
      <c r="A230" s="71">
        <v>81.076999999999998</v>
      </c>
      <c r="B230" s="71">
        <v>4.668397257609961E-2</v>
      </c>
    </row>
    <row r="231" spans="1:2" x14ac:dyDescent="0.25">
      <c r="A231" s="71">
        <v>81.134</v>
      </c>
      <c r="B231" s="71">
        <v>4.7070760504372387E-2</v>
      </c>
    </row>
    <row r="232" spans="1:2" x14ac:dyDescent="0.25">
      <c r="A232" s="71">
        <v>81.162999999999997</v>
      </c>
      <c r="B232" s="71">
        <v>4.8084664501754977E-2</v>
      </c>
    </row>
    <row r="233" spans="1:2" x14ac:dyDescent="0.25">
      <c r="A233" s="71">
        <v>81.209999999999994</v>
      </c>
      <c r="B233" s="71">
        <v>4.7847852771294434E-2</v>
      </c>
    </row>
    <row r="234" spans="1:2" x14ac:dyDescent="0.25">
      <c r="A234" s="71">
        <v>81.210999999999999</v>
      </c>
      <c r="B234" s="71">
        <v>4.7598277334170921E-2</v>
      </c>
    </row>
    <row r="235" spans="1:2" x14ac:dyDescent="0.25">
      <c r="A235" s="71">
        <v>81.210999999999999</v>
      </c>
      <c r="B235" s="71">
        <v>4.7600931162994367E-2</v>
      </c>
    </row>
    <row r="236" spans="1:2" x14ac:dyDescent="0.25">
      <c r="A236" s="71">
        <v>81.248000000000005</v>
      </c>
      <c r="B236" s="71">
        <v>4.7845743230323298E-2</v>
      </c>
    </row>
    <row r="237" spans="1:2" x14ac:dyDescent="0.25">
      <c r="A237" s="71">
        <v>81.266999999999996</v>
      </c>
      <c r="B237" s="71">
        <v>4.8266144786929366E-2</v>
      </c>
    </row>
    <row r="238" spans="1:2" x14ac:dyDescent="0.25">
      <c r="A238" s="71">
        <v>81.34</v>
      </c>
      <c r="B238" s="71">
        <v>4.8498507687072055E-2</v>
      </c>
    </row>
    <row r="239" spans="1:2" x14ac:dyDescent="0.25">
      <c r="A239" s="71">
        <v>81.343000000000004</v>
      </c>
      <c r="B239" s="71">
        <v>4.8516058607034965E-2</v>
      </c>
    </row>
    <row r="240" spans="1:2" x14ac:dyDescent="0.25">
      <c r="A240" s="71">
        <v>81.467100000000002</v>
      </c>
      <c r="B240" s="71">
        <v>4.9659365882469657E-2</v>
      </c>
    </row>
    <row r="241" spans="1:2" x14ac:dyDescent="0.25">
      <c r="A241" s="71">
        <v>81.515100000000004</v>
      </c>
      <c r="B241" s="71">
        <v>5.0015447878992557E-2</v>
      </c>
    </row>
    <row r="242" spans="1:2" x14ac:dyDescent="0.25">
      <c r="A242" s="71">
        <v>81.517099999999999</v>
      </c>
      <c r="B242" s="71">
        <v>5.0039789241834054E-2</v>
      </c>
    </row>
    <row r="243" spans="1:2" x14ac:dyDescent="0.25">
      <c r="A243" s="71">
        <v>81.517099999999999</v>
      </c>
      <c r="B243" s="71">
        <v>5.0028264066026326E-2</v>
      </c>
    </row>
    <row r="244" spans="1:2" x14ac:dyDescent="0.25">
      <c r="A244" s="71">
        <v>81.518100000000004</v>
      </c>
      <c r="B244" s="71">
        <v>5.0037770459869402E-2</v>
      </c>
    </row>
    <row r="245" spans="1:2" x14ac:dyDescent="0.25">
      <c r="A245" s="71">
        <v>81.525099999999995</v>
      </c>
      <c r="B245" s="71">
        <v>4.9819471709763766E-2</v>
      </c>
    </row>
    <row r="246" spans="1:2" x14ac:dyDescent="0.25">
      <c r="A246" s="71">
        <v>81.5702</v>
      </c>
      <c r="B246" s="71">
        <v>4.8042817687585754E-2</v>
      </c>
    </row>
    <row r="247" spans="1:2" x14ac:dyDescent="0.25">
      <c r="A247" s="71">
        <v>81.5702</v>
      </c>
      <c r="B247" s="71">
        <v>4.9101119251786625E-2</v>
      </c>
    </row>
    <row r="248" spans="1:2" x14ac:dyDescent="0.25">
      <c r="A248" s="71">
        <v>81.5702</v>
      </c>
      <c r="B248" s="71">
        <v>4.8835456693593862E-2</v>
      </c>
    </row>
    <row r="249" spans="1:2" x14ac:dyDescent="0.25">
      <c r="A249" s="71">
        <v>81.655100000000004</v>
      </c>
      <c r="B249" s="71">
        <v>5.0758007766764021E-2</v>
      </c>
    </row>
    <row r="250" spans="1:2" x14ac:dyDescent="0.25">
      <c r="A250" s="71">
        <v>81.671099999999996</v>
      </c>
      <c r="B250" s="71">
        <v>4.9432772978498969E-2</v>
      </c>
    </row>
    <row r="251" spans="1:2" x14ac:dyDescent="0.25">
      <c r="A251" s="71">
        <v>81.674099999999996</v>
      </c>
      <c r="B251" s="71">
        <v>5.1774273777507027E-2</v>
      </c>
    </row>
    <row r="252" spans="1:2" x14ac:dyDescent="0.25">
      <c r="A252" s="71">
        <v>81.705100000000002</v>
      </c>
      <c r="B252" s="71">
        <v>5.1117650878699586E-2</v>
      </c>
    </row>
    <row r="253" spans="1:2" x14ac:dyDescent="0.25">
      <c r="A253" s="71">
        <v>81.735100000000003</v>
      </c>
      <c r="B253" s="71">
        <v>5.1621224052002375E-2</v>
      </c>
    </row>
    <row r="254" spans="1:2" x14ac:dyDescent="0.25">
      <c r="A254" s="71">
        <v>81.823099999999997</v>
      </c>
      <c r="B254" s="71">
        <v>5.1993449080552506E-2</v>
      </c>
    </row>
    <row r="255" spans="1:2" x14ac:dyDescent="0.25">
      <c r="A255" s="71">
        <v>81.892099999999999</v>
      </c>
      <c r="B255" s="71">
        <v>5.2798942572089939E-2</v>
      </c>
    </row>
    <row r="256" spans="1:2" x14ac:dyDescent="0.25">
      <c r="A256" s="71">
        <v>81.943100000000001</v>
      </c>
      <c r="B256" s="71">
        <v>5.289195181563338E-2</v>
      </c>
    </row>
    <row r="257" spans="1:2" x14ac:dyDescent="0.25">
      <c r="A257" s="71">
        <v>81.944100000000006</v>
      </c>
      <c r="B257" s="71">
        <v>5.3142137549386979E-2</v>
      </c>
    </row>
    <row r="258" spans="1:2" x14ac:dyDescent="0.25">
      <c r="A258" s="71">
        <v>81.954099999999997</v>
      </c>
      <c r="B258" s="71">
        <v>5.3272110150595381E-2</v>
      </c>
    </row>
    <row r="259" spans="1:2" x14ac:dyDescent="0.25">
      <c r="A259" s="71">
        <v>82.020099999999999</v>
      </c>
      <c r="B259" s="71">
        <v>5.3489209629108976E-2</v>
      </c>
    </row>
    <row r="260" spans="1:2" x14ac:dyDescent="0.25">
      <c r="A260" s="71">
        <v>82.085099999999997</v>
      </c>
      <c r="B260" s="71">
        <v>5.399191508396519E-2</v>
      </c>
    </row>
    <row r="261" spans="1:2" x14ac:dyDescent="0.25">
      <c r="A261" s="71">
        <v>82.186099999999996</v>
      </c>
      <c r="B261" s="71">
        <v>5.5007657380873043E-2</v>
      </c>
    </row>
    <row r="262" spans="1:2" x14ac:dyDescent="0.25">
      <c r="A262" s="71">
        <v>82.208100000000002</v>
      </c>
      <c r="B262" s="71">
        <v>5.4939104120826275E-2</v>
      </c>
    </row>
    <row r="263" spans="1:2" x14ac:dyDescent="0.25">
      <c r="A263" s="71">
        <v>82.234200000000001</v>
      </c>
      <c r="B263" s="71">
        <v>5.5419472042015389E-2</v>
      </c>
    </row>
    <row r="264" spans="1:2" x14ac:dyDescent="0.25">
      <c r="A264" s="71">
        <v>82.274199999999993</v>
      </c>
      <c r="B264" s="71">
        <v>5.6323400184540219E-2</v>
      </c>
    </row>
    <row r="265" spans="1:2" x14ac:dyDescent="0.25">
      <c r="A265" s="71">
        <v>82.278700000000001</v>
      </c>
      <c r="B265" s="71">
        <v>5.6056477848390442E-2</v>
      </c>
    </row>
    <row r="266" spans="1:2" x14ac:dyDescent="0.25">
      <c r="A266" s="71">
        <v>82.3142</v>
      </c>
      <c r="B266" s="71">
        <v>5.6022307991906488E-2</v>
      </c>
    </row>
    <row r="267" spans="1:2" x14ac:dyDescent="0.25">
      <c r="A267" s="71">
        <v>82.315200000000004</v>
      </c>
      <c r="B267" s="71">
        <v>5.5789575013164554E-2</v>
      </c>
    </row>
    <row r="268" spans="1:2" x14ac:dyDescent="0.25">
      <c r="A268" s="71">
        <v>82.508200000000002</v>
      </c>
      <c r="B268" s="71">
        <v>5.7332560638026532E-2</v>
      </c>
    </row>
    <row r="269" spans="1:2" x14ac:dyDescent="0.25">
      <c r="A269" s="71">
        <v>82.544200000000004</v>
      </c>
      <c r="B269" s="71">
        <v>5.7882313109214684E-2</v>
      </c>
    </row>
    <row r="270" spans="1:2" x14ac:dyDescent="0.25">
      <c r="A270" s="71">
        <v>82.568200000000004</v>
      </c>
      <c r="B270" s="71">
        <v>5.8041150492626988E-2</v>
      </c>
    </row>
    <row r="271" spans="1:2" x14ac:dyDescent="0.25">
      <c r="A271" s="71">
        <v>82.572199999999995</v>
      </c>
      <c r="B271" s="71">
        <v>5.8392044027331308E-2</v>
      </c>
    </row>
    <row r="272" spans="1:2" x14ac:dyDescent="0.25">
      <c r="A272" s="71">
        <v>82.618200000000002</v>
      </c>
      <c r="B272" s="71">
        <v>5.8224587073404388E-2</v>
      </c>
    </row>
    <row r="273" spans="1:2" x14ac:dyDescent="0.25">
      <c r="A273" s="71">
        <v>82.669200000000004</v>
      </c>
      <c r="B273" s="71">
        <v>5.9268460783681046E-2</v>
      </c>
    </row>
    <row r="274" spans="1:2" x14ac:dyDescent="0.25">
      <c r="A274" s="71">
        <v>82.672200000000004</v>
      </c>
      <c r="B274" s="71">
        <v>5.8668058507371626E-2</v>
      </c>
    </row>
    <row r="275" spans="1:2" x14ac:dyDescent="0.25">
      <c r="A275" s="71">
        <v>82.678200000000004</v>
      </c>
      <c r="B275" s="71">
        <v>5.8976298433338348E-2</v>
      </c>
    </row>
    <row r="276" spans="1:2" x14ac:dyDescent="0.25">
      <c r="A276" s="71">
        <v>82.6952</v>
      </c>
      <c r="B276" s="71">
        <v>5.8876539904764345E-2</v>
      </c>
    </row>
    <row r="277" spans="1:2" x14ac:dyDescent="0.25">
      <c r="A277" s="71">
        <v>82.750200000000007</v>
      </c>
      <c r="B277" s="71">
        <v>5.9992624739372544E-2</v>
      </c>
    </row>
    <row r="278" spans="1:2" x14ac:dyDescent="0.25">
      <c r="A278" s="71">
        <v>82.774199999999993</v>
      </c>
      <c r="B278" s="71">
        <v>5.9525084883946679E-2</v>
      </c>
    </row>
    <row r="279" spans="1:2" x14ac:dyDescent="0.25">
      <c r="A279" s="71">
        <v>82.8232</v>
      </c>
      <c r="B279" s="71">
        <v>6.0132711719885983E-2</v>
      </c>
    </row>
    <row r="280" spans="1:2" x14ac:dyDescent="0.25">
      <c r="A280" s="71">
        <v>82.852199999999996</v>
      </c>
      <c r="B280" s="71">
        <v>6.041645247912223E-2</v>
      </c>
    </row>
    <row r="281" spans="1:2" x14ac:dyDescent="0.25">
      <c r="A281" s="71">
        <v>82.933199999999999</v>
      </c>
      <c r="B281" s="71">
        <v>6.087959399989458E-2</v>
      </c>
    </row>
    <row r="282" spans="1:2" x14ac:dyDescent="0.25">
      <c r="A282" s="71">
        <v>82.996200000000002</v>
      </c>
      <c r="B282" s="71">
        <v>6.1626398442953055E-2</v>
      </c>
    </row>
    <row r="283" spans="1:2" x14ac:dyDescent="0.25">
      <c r="A283" s="71">
        <v>83.024199999999993</v>
      </c>
      <c r="B283" s="71">
        <v>6.1661813443277001E-2</v>
      </c>
    </row>
    <row r="284" spans="1:2" x14ac:dyDescent="0.25">
      <c r="A284" s="71">
        <v>83.131299999999996</v>
      </c>
      <c r="B284" s="71">
        <v>6.2790255612378887E-2</v>
      </c>
    </row>
    <row r="285" spans="1:2" x14ac:dyDescent="0.25">
      <c r="A285" s="71">
        <v>83.131299999999996</v>
      </c>
      <c r="B285" s="71">
        <v>6.2786265109748995E-2</v>
      </c>
    </row>
    <row r="286" spans="1:2" x14ac:dyDescent="0.25">
      <c r="A286" s="71">
        <v>83.143299999999996</v>
      </c>
      <c r="B286" s="71">
        <v>6.2901133136187906E-2</v>
      </c>
    </row>
    <row r="287" spans="1:2" x14ac:dyDescent="0.25">
      <c r="A287" s="71">
        <v>83.155299999999997</v>
      </c>
      <c r="B287" s="71">
        <v>6.2809706298103202E-2</v>
      </c>
    </row>
    <row r="288" spans="1:2" x14ac:dyDescent="0.25">
      <c r="A288" s="71">
        <v>83.203299999999999</v>
      </c>
      <c r="B288" s="71">
        <v>6.3371686519915441E-2</v>
      </c>
    </row>
    <row r="289" spans="1:2" x14ac:dyDescent="0.25">
      <c r="A289" s="71">
        <v>83.2423</v>
      </c>
      <c r="B289" s="71">
        <v>6.3765869306398548E-2</v>
      </c>
    </row>
    <row r="290" spans="1:2" x14ac:dyDescent="0.25">
      <c r="A290" s="71">
        <v>83.302300000000002</v>
      </c>
      <c r="B290" s="71">
        <v>6.4281787151782982E-2</v>
      </c>
    </row>
    <row r="291" spans="1:2" x14ac:dyDescent="0.25">
      <c r="A291" s="71">
        <v>83.344300000000004</v>
      </c>
      <c r="B291" s="71">
        <v>6.4481077542122955E-2</v>
      </c>
    </row>
    <row r="292" spans="1:2" x14ac:dyDescent="0.25">
      <c r="A292" s="71">
        <v>83.368300000000005</v>
      </c>
      <c r="B292" s="71">
        <v>6.4878154235770341E-2</v>
      </c>
    </row>
    <row r="293" spans="1:2" x14ac:dyDescent="0.25">
      <c r="A293" s="71">
        <v>83.437299999999993</v>
      </c>
      <c r="B293" s="71">
        <v>6.5330732646512985E-2</v>
      </c>
    </row>
    <row r="294" spans="1:2" x14ac:dyDescent="0.25">
      <c r="A294" s="71">
        <v>83.461299999999994</v>
      </c>
      <c r="B294" s="71">
        <v>6.5651741048261505E-2</v>
      </c>
    </row>
    <row r="295" spans="1:2" x14ac:dyDescent="0.25">
      <c r="A295" s="71">
        <v>83.484300000000005</v>
      </c>
      <c r="B295" s="71">
        <v>6.5913705354554E-2</v>
      </c>
    </row>
    <row r="296" spans="1:2" x14ac:dyDescent="0.25">
      <c r="A296" s="71">
        <v>83.486500000000007</v>
      </c>
      <c r="B296" s="71">
        <v>6.2870599201048136E-2</v>
      </c>
    </row>
    <row r="297" spans="1:2" x14ac:dyDescent="0.25">
      <c r="A297" s="71">
        <v>83.504300000000001</v>
      </c>
      <c r="B297" s="71">
        <v>6.6089290731765726E-2</v>
      </c>
    </row>
    <row r="298" spans="1:2" x14ac:dyDescent="0.25">
      <c r="A298" s="71">
        <v>83.559299999999993</v>
      </c>
      <c r="B298" s="71">
        <v>6.6444740398457783E-2</v>
      </c>
    </row>
    <row r="299" spans="1:2" x14ac:dyDescent="0.25">
      <c r="A299" s="71">
        <v>83.570300000000003</v>
      </c>
      <c r="B299" s="71">
        <v>6.6538391541303685E-2</v>
      </c>
    </row>
    <row r="300" spans="1:2" x14ac:dyDescent="0.25">
      <c r="A300" s="71">
        <v>83.573300000000003</v>
      </c>
      <c r="B300" s="71">
        <v>6.6708551262195936E-2</v>
      </c>
    </row>
    <row r="301" spans="1:2" x14ac:dyDescent="0.25">
      <c r="A301" s="71">
        <v>83.587199999999996</v>
      </c>
      <c r="B301" s="71">
        <v>6.4349671609574208E-2</v>
      </c>
    </row>
    <row r="302" spans="1:2" x14ac:dyDescent="0.25">
      <c r="A302" s="71">
        <v>83.6023</v>
      </c>
      <c r="B302" s="71">
        <v>6.699455380074415E-2</v>
      </c>
    </row>
    <row r="303" spans="1:2" x14ac:dyDescent="0.25">
      <c r="A303" s="71">
        <v>83.603300000000004</v>
      </c>
      <c r="B303" s="71">
        <v>6.70090209522754E-2</v>
      </c>
    </row>
    <row r="304" spans="1:2" x14ac:dyDescent="0.25">
      <c r="A304" s="71">
        <v>83.635300000000001</v>
      </c>
      <c r="B304" s="71">
        <v>6.7148962117370925E-2</v>
      </c>
    </row>
    <row r="305" spans="1:2" x14ac:dyDescent="0.25">
      <c r="A305" s="71">
        <v>83.641300000000001</v>
      </c>
      <c r="B305" s="71">
        <v>6.7210619828329973E-2</v>
      </c>
    </row>
    <row r="306" spans="1:2" x14ac:dyDescent="0.25">
      <c r="A306" s="71">
        <v>83.647300000000001</v>
      </c>
      <c r="B306" s="71">
        <v>6.7272291028941972E-2</v>
      </c>
    </row>
    <row r="307" spans="1:2" x14ac:dyDescent="0.25">
      <c r="A307" s="71">
        <v>83.654300000000006</v>
      </c>
      <c r="B307" s="71">
        <v>6.7330535118392015E-2</v>
      </c>
    </row>
    <row r="308" spans="1:2" x14ac:dyDescent="0.25">
      <c r="A308" s="71">
        <v>83.660300000000007</v>
      </c>
      <c r="B308" s="71">
        <v>6.7376943129507108E-2</v>
      </c>
    </row>
    <row r="309" spans="1:2" x14ac:dyDescent="0.25">
      <c r="A309" s="71">
        <v>83.664299999999997</v>
      </c>
      <c r="B309" s="71">
        <v>6.7559786732688115E-2</v>
      </c>
    </row>
    <row r="310" spans="1:2" x14ac:dyDescent="0.25">
      <c r="A310" s="71">
        <v>83.666300000000007</v>
      </c>
      <c r="B310" s="71">
        <v>6.7451239595763338E-2</v>
      </c>
    </row>
    <row r="311" spans="1:2" x14ac:dyDescent="0.25">
      <c r="A311" s="71">
        <v>83.672300000000007</v>
      </c>
      <c r="B311" s="71">
        <v>6.7497644285539629E-2</v>
      </c>
    </row>
    <row r="312" spans="1:2" x14ac:dyDescent="0.25">
      <c r="A312" s="71">
        <v>83.674300000000002</v>
      </c>
      <c r="B312" s="71">
        <v>6.7637640042690406E-2</v>
      </c>
    </row>
    <row r="313" spans="1:2" x14ac:dyDescent="0.25">
      <c r="A313" s="71">
        <v>83.674300000000002</v>
      </c>
      <c r="B313" s="71">
        <v>6.7636310098822275E-2</v>
      </c>
    </row>
    <row r="314" spans="1:2" x14ac:dyDescent="0.25">
      <c r="A314" s="71">
        <v>83.683300000000003</v>
      </c>
      <c r="B314" s="71">
        <v>6.760121825068395E-2</v>
      </c>
    </row>
    <row r="315" spans="1:2" x14ac:dyDescent="0.25">
      <c r="A315" s="71">
        <v>83.687899999999999</v>
      </c>
      <c r="B315" s="71">
        <v>6.5016198496535255E-2</v>
      </c>
    </row>
    <row r="316" spans="1:2" x14ac:dyDescent="0.25">
      <c r="A316" s="71">
        <v>83.687899999999999</v>
      </c>
      <c r="B316" s="71">
        <v>6.5016198496535255E-2</v>
      </c>
    </row>
    <row r="317" spans="1:2" x14ac:dyDescent="0.25">
      <c r="A317" s="71">
        <v>83.689300000000003</v>
      </c>
      <c r="B317" s="71">
        <v>6.7648945624942419E-2</v>
      </c>
    </row>
    <row r="318" spans="1:2" x14ac:dyDescent="0.25">
      <c r="A318" s="71">
        <v>83.699299999999994</v>
      </c>
      <c r="B318" s="71">
        <v>6.7750679788024556E-2</v>
      </c>
    </row>
    <row r="319" spans="1:2" x14ac:dyDescent="0.25">
      <c r="A319" s="71">
        <v>83.704300000000003</v>
      </c>
      <c r="B319" s="71">
        <v>6.7801867098417429E-2</v>
      </c>
    </row>
    <row r="320" spans="1:2" x14ac:dyDescent="0.25">
      <c r="A320" s="71">
        <v>83.707300000000004</v>
      </c>
      <c r="B320" s="71">
        <v>6.7816068291862708E-2</v>
      </c>
    </row>
    <row r="321" spans="1:2" x14ac:dyDescent="0.25">
      <c r="A321" s="71">
        <v>83.709299999999999</v>
      </c>
      <c r="B321" s="71">
        <v>6.790191784101525E-2</v>
      </c>
    </row>
    <row r="322" spans="1:2" x14ac:dyDescent="0.25">
      <c r="A322" s="71">
        <v>83.709299999999999</v>
      </c>
      <c r="B322" s="71">
        <v>6.7859084211962517E-2</v>
      </c>
    </row>
    <row r="323" spans="1:2" x14ac:dyDescent="0.25">
      <c r="A323" s="71">
        <v>83.711299999999994</v>
      </c>
      <c r="B323" s="71">
        <v>6.7874104401451293E-2</v>
      </c>
    </row>
    <row r="324" spans="1:2" x14ac:dyDescent="0.25">
      <c r="A324" s="71">
        <v>83.717299999999994</v>
      </c>
      <c r="B324" s="71">
        <v>6.7925800957947313E-2</v>
      </c>
    </row>
    <row r="325" spans="1:2" x14ac:dyDescent="0.25">
      <c r="A325" s="71">
        <v>83.719300000000004</v>
      </c>
      <c r="B325" s="71">
        <v>6.795084431152186E-2</v>
      </c>
    </row>
    <row r="326" spans="1:2" x14ac:dyDescent="0.25">
      <c r="A326" s="71">
        <v>83.723299999999995</v>
      </c>
      <c r="B326" s="71">
        <v>6.7983535317973479E-2</v>
      </c>
    </row>
    <row r="327" spans="1:2" x14ac:dyDescent="0.25">
      <c r="A327" s="71">
        <v>83.729299999999995</v>
      </c>
      <c r="B327" s="71">
        <v>6.8027250610313714E-2</v>
      </c>
    </row>
    <row r="328" spans="1:2" x14ac:dyDescent="0.25">
      <c r="A328" s="71">
        <v>83.7333</v>
      </c>
      <c r="B328" s="71">
        <v>6.8068648078390567E-2</v>
      </c>
    </row>
    <row r="329" spans="1:2" x14ac:dyDescent="0.25">
      <c r="A329" s="71">
        <v>83.737300000000005</v>
      </c>
      <c r="B329" s="71">
        <v>6.8204759155652037E-2</v>
      </c>
    </row>
    <row r="330" spans="1:2" x14ac:dyDescent="0.25">
      <c r="A330" s="71">
        <v>83.740300000000005</v>
      </c>
      <c r="B330" s="71">
        <v>6.8193059512689114E-2</v>
      </c>
    </row>
    <row r="331" spans="1:2" x14ac:dyDescent="0.25">
      <c r="A331" s="71">
        <v>83.7423</v>
      </c>
      <c r="B331" s="71">
        <v>6.8148534552285631E-2</v>
      </c>
    </row>
    <row r="332" spans="1:2" x14ac:dyDescent="0.25">
      <c r="A332" s="71">
        <v>83.743300000000005</v>
      </c>
      <c r="B332" s="71">
        <v>6.8177105199459159E-2</v>
      </c>
    </row>
    <row r="333" spans="1:2" x14ac:dyDescent="0.25">
      <c r="A333" s="71">
        <v>83.7453</v>
      </c>
      <c r="B333" s="71">
        <v>6.8180728169456237E-2</v>
      </c>
    </row>
    <row r="334" spans="1:2" x14ac:dyDescent="0.25">
      <c r="A334" s="71">
        <v>83.7453</v>
      </c>
      <c r="B334" s="71">
        <v>6.8194775018593834E-2</v>
      </c>
    </row>
    <row r="335" spans="1:2" x14ac:dyDescent="0.25">
      <c r="A335" s="71">
        <v>83.746300000000005</v>
      </c>
      <c r="B335" s="71">
        <v>6.8195257352969996E-2</v>
      </c>
    </row>
    <row r="336" spans="1:2" x14ac:dyDescent="0.25">
      <c r="A336" s="71">
        <v>83.7483</v>
      </c>
      <c r="B336" s="71">
        <v>6.8210267131135302E-2</v>
      </c>
    </row>
    <row r="337" spans="1:2" x14ac:dyDescent="0.25">
      <c r="A337" s="71">
        <v>83.7483</v>
      </c>
      <c r="B337" s="71">
        <v>6.8212924172890266E-2</v>
      </c>
    </row>
    <row r="338" spans="1:2" x14ac:dyDescent="0.25">
      <c r="A338" s="71">
        <v>83.751300000000001</v>
      </c>
      <c r="B338" s="71">
        <v>6.8241136187732934E-2</v>
      </c>
    </row>
    <row r="339" spans="1:2" x14ac:dyDescent="0.25">
      <c r="A339" s="71">
        <v>83.752300000000005</v>
      </c>
      <c r="B339" s="71">
        <v>6.825566908349133E-2</v>
      </c>
    </row>
    <row r="340" spans="1:2" x14ac:dyDescent="0.25">
      <c r="A340" s="71">
        <v>83.753299999999996</v>
      </c>
      <c r="B340" s="71">
        <v>6.8268873801548211E-2</v>
      </c>
    </row>
    <row r="341" spans="1:2" x14ac:dyDescent="0.25">
      <c r="A341" s="71">
        <v>83.754300000000001</v>
      </c>
      <c r="B341" s="71">
        <v>6.825529224006982E-2</v>
      </c>
    </row>
    <row r="342" spans="1:2" x14ac:dyDescent="0.25">
      <c r="A342" s="71">
        <v>83.754300000000001</v>
      </c>
      <c r="B342" s="71">
        <v>6.825662061727493E-2</v>
      </c>
    </row>
    <row r="343" spans="1:2" x14ac:dyDescent="0.25">
      <c r="A343" s="71">
        <v>83.754300000000001</v>
      </c>
      <c r="B343" s="71">
        <v>6.8269349690351686E-2</v>
      </c>
    </row>
    <row r="344" spans="1:2" x14ac:dyDescent="0.25">
      <c r="A344" s="71">
        <v>83.754300000000001</v>
      </c>
      <c r="B344" s="71">
        <v>6.8272007515864513E-2</v>
      </c>
    </row>
    <row r="345" spans="1:2" x14ac:dyDescent="0.25">
      <c r="A345" s="71">
        <v>83.755300000000005</v>
      </c>
      <c r="B345" s="71">
        <v>6.8271153680766306E-2</v>
      </c>
    </row>
    <row r="346" spans="1:2" x14ac:dyDescent="0.25">
      <c r="A346" s="71">
        <v>83.755300000000005</v>
      </c>
      <c r="B346" s="71">
        <v>6.8285212985634183E-2</v>
      </c>
    </row>
    <row r="347" spans="1:2" x14ac:dyDescent="0.25">
      <c r="A347" s="71">
        <v>83.755300000000005</v>
      </c>
      <c r="B347" s="71">
        <v>6.8286541642265414E-2</v>
      </c>
    </row>
    <row r="348" spans="1:2" x14ac:dyDescent="0.25">
      <c r="A348" s="71">
        <v>83.771299999999997</v>
      </c>
      <c r="B348" s="71">
        <v>6.8481743285311467E-2</v>
      </c>
    </row>
    <row r="349" spans="1:2" x14ac:dyDescent="0.25">
      <c r="A349" s="71">
        <v>83.812299999999993</v>
      </c>
      <c r="B349" s="71">
        <v>6.8874983406000331E-2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01E08-858A-DC4D-AECB-D90A5A30066F}">
  <sheetPr codeName="Tabelle2"/>
  <dimension ref="A1:D1676"/>
  <sheetViews>
    <sheetView workbookViewId="0">
      <selection activeCell="C3" sqref="C3"/>
    </sheetView>
  </sheetViews>
  <sheetFormatPr defaultColWidth="11.5703125" defaultRowHeight="15" x14ac:dyDescent="0.25"/>
  <sheetData>
    <row r="1" spans="1:4" x14ac:dyDescent="0.25">
      <c r="A1">
        <v>0.05</v>
      </c>
      <c r="B1">
        <v>4.2730075760343569E-19</v>
      </c>
      <c r="C1">
        <v>22.501400000005145</v>
      </c>
    </row>
    <row r="2" spans="1:4" x14ac:dyDescent="0.25">
      <c r="A2">
        <v>0.1</v>
      </c>
      <c r="B2">
        <v>4.4762101821245876E-19</v>
      </c>
      <c r="C2">
        <v>22.501400000082338</v>
      </c>
    </row>
    <row r="3" spans="1:4" x14ac:dyDescent="0.25">
      <c r="A3">
        <v>0.15</v>
      </c>
      <c r="B3">
        <v>4.6889175382359268E-19</v>
      </c>
      <c r="C3">
        <v>22.501400000416858</v>
      </c>
    </row>
    <row r="4" spans="1:4" x14ac:dyDescent="0.25">
      <c r="A4">
        <v>0.2</v>
      </c>
      <c r="B4">
        <v>4.911566638375696E-19</v>
      </c>
      <c r="C4">
        <v>22.501400001317482</v>
      </c>
    </row>
    <row r="5" spans="1:4" x14ac:dyDescent="0.25">
      <c r="A5">
        <v>0.25</v>
      </c>
      <c r="B5">
        <v>5.1446142104626818E-19</v>
      </c>
      <c r="C5">
        <v>22.501400003216514</v>
      </c>
    </row>
    <row r="6" spans="1:4" x14ac:dyDescent="0.25">
      <c r="A6">
        <v>0.3</v>
      </c>
      <c r="B6">
        <v>5.3885375909089656E-19</v>
      </c>
      <c r="C6">
        <v>22.501400006669762</v>
      </c>
    </row>
    <row r="7" spans="1:4" x14ac:dyDescent="0.25">
      <c r="A7">
        <v>0.35</v>
      </c>
      <c r="B7">
        <v>5.6438356372088781E-19</v>
      </c>
      <c r="C7">
        <v>22.501400012356559</v>
      </c>
    </row>
    <row r="8" spans="1:4" x14ac:dyDescent="0.25">
      <c r="A8">
        <v>0.4</v>
      </c>
      <c r="B8">
        <v>5.9110296801508605E-19</v>
      </c>
      <c r="C8">
        <v>22.50140002107975</v>
      </c>
    </row>
    <row r="9" spans="1:4" x14ac:dyDescent="0.25">
      <c r="A9">
        <v>0.45</v>
      </c>
      <c r="B9">
        <v>6.190664517337104E-19</v>
      </c>
      <c r="C9">
        <v>22.501400033765687</v>
      </c>
    </row>
    <row r="10" spans="1:4" x14ac:dyDescent="0.25">
      <c r="A10">
        <v>0.5</v>
      </c>
      <c r="B10">
        <v>6.4833094497685492E-19</v>
      </c>
      <c r="C10" s="1">
        <v>22.501400051464238</v>
      </c>
      <c r="D10" s="7"/>
    </row>
    <row r="11" spans="1:4" x14ac:dyDescent="0.25">
      <c r="A11">
        <v>0.55000000000000004</v>
      </c>
      <c r="B11">
        <v>6.7895593633207472E-19</v>
      </c>
      <c r="C11">
        <v>22.501400075348798</v>
      </c>
    </row>
    <row r="12" spans="1:4" x14ac:dyDescent="0.25">
      <c r="A12">
        <v>0.6</v>
      </c>
      <c r="B12">
        <v>7.1100358570161199E-19</v>
      </c>
      <c r="C12">
        <v>22.501400106716254</v>
      </c>
    </row>
    <row r="13" spans="1:4" x14ac:dyDescent="0.25">
      <c r="A13">
        <v>0.65</v>
      </c>
      <c r="B13">
        <v>7.4453884200771819E-19</v>
      </c>
      <c r="C13">
        <v>22.501400146987027</v>
      </c>
    </row>
    <row r="14" spans="1:4" x14ac:dyDescent="0.25">
      <c r="A14">
        <v>0.7</v>
      </c>
      <c r="B14">
        <v>7.7962956598220786E-19</v>
      </c>
      <c r="C14">
        <v>22.501400197705049</v>
      </c>
    </row>
    <row r="15" spans="1:4" x14ac:dyDescent="0.25">
      <c r="A15">
        <v>0.75</v>
      </c>
      <c r="B15">
        <v>8.1634665825589276E-19</v>
      </c>
      <c r="C15">
        <v>22.501400260537757</v>
      </c>
    </row>
    <row r="16" spans="1:4" x14ac:dyDescent="0.25">
      <c r="A16">
        <v>0.8</v>
      </c>
      <c r="B16">
        <v>8.5476419297135697E-19</v>
      </c>
      <c r="C16">
        <v>22.501400337276113</v>
      </c>
    </row>
    <row r="17" spans="1:3" x14ac:dyDescent="0.25">
      <c r="A17">
        <v>0.85</v>
      </c>
      <c r="B17">
        <v>8.94959557152769E-19</v>
      </c>
      <c r="C17">
        <v>22.501400429834593</v>
      </c>
    </row>
    <row r="18" spans="1:3" x14ac:dyDescent="0.25">
      <c r="A18">
        <v>0.9</v>
      </c>
      <c r="B18">
        <v>9.3701359607536681E-19</v>
      </c>
      <c r="C18">
        <v>22.501400540251186</v>
      </c>
    </row>
    <row r="19" spans="1:3" x14ac:dyDescent="0.25">
      <c r="A19">
        <v>0.95</v>
      </c>
      <c r="B19">
        <v>9.8101076488756401E-19</v>
      </c>
      <c r="C19">
        <v>22.501400670687399</v>
      </c>
    </row>
    <row r="20" spans="1:3" x14ac:dyDescent="0.25">
      <c r="A20">
        <v>1</v>
      </c>
      <c r="B20">
        <v>1.0270392867492425E-18</v>
      </c>
      <c r="C20">
        <v>22.501400823428252</v>
      </c>
    </row>
    <row r="21" spans="1:3" x14ac:dyDescent="0.25">
      <c r="A21">
        <v>1.05</v>
      </c>
      <c r="B21">
        <v>1.0751913177600652E-18</v>
      </c>
      <c r="C21">
        <v>22.501401000882289</v>
      </c>
    </row>
    <row r="22" spans="1:3" x14ac:dyDescent="0.25">
      <c r="A22">
        <v>1.1000000000000001</v>
      </c>
      <c r="B22">
        <v>1.125563118963633E-18</v>
      </c>
      <c r="C22">
        <v>22.501401205581566</v>
      </c>
    </row>
    <row r="23" spans="1:3" x14ac:dyDescent="0.25">
      <c r="A23">
        <v>1.1499999999999999</v>
      </c>
      <c r="B23">
        <v>1.1782552357245489E-18</v>
      </c>
      <c r="C23">
        <v>22.501401440181667</v>
      </c>
    </row>
    <row r="24" spans="1:3" x14ac:dyDescent="0.25">
      <c r="A24">
        <v>1.2</v>
      </c>
      <c r="B24">
        <v>1.2333726847877447E-18</v>
      </c>
      <c r="C24">
        <v>22.501401707461678</v>
      </c>
    </row>
    <row r="25" spans="1:3" x14ac:dyDescent="0.25">
      <c r="A25">
        <v>1.25</v>
      </c>
      <c r="B25">
        <v>1.2910251493424938E-18</v>
      </c>
      <c r="C25">
        <v>22.501402010324231</v>
      </c>
    </row>
    <row r="26" spans="1:3" x14ac:dyDescent="0.25">
      <c r="A26">
        <v>1.3</v>
      </c>
      <c r="B26">
        <v>1.3513271824260124E-18</v>
      </c>
      <c r="C26">
        <v>22.501402351795459</v>
      </c>
    </row>
    <row r="27" spans="1:3" x14ac:dyDescent="0.25">
      <c r="A27">
        <v>1.35</v>
      </c>
      <c r="B27">
        <v>1.414398419016157E-18</v>
      </c>
      <c r="C27">
        <v>22.501402735025025</v>
      </c>
    </row>
    <row r="28" spans="1:3" x14ac:dyDescent="0.25">
      <c r="A28">
        <v>1.4</v>
      </c>
      <c r="B28">
        <v>1.4803637971764454E-18</v>
      </c>
      <c r="C28">
        <v>22.501403163286124</v>
      </c>
    </row>
    <row r="29" spans="1:3" x14ac:dyDescent="0.25">
      <c r="A29">
        <v>1.45</v>
      </c>
      <c r="B29">
        <v>1.5493537886312655E-18</v>
      </c>
      <c r="C29">
        <v>22.501403639975472</v>
      </c>
    </row>
    <row r="30" spans="1:3" x14ac:dyDescent="0.25">
      <c r="A30">
        <v>1.5</v>
      </c>
      <c r="B30">
        <v>1.6215046391657633E-18</v>
      </c>
      <c r="C30">
        <v>22.501404168613313</v>
      </c>
    </row>
    <row r="31" spans="1:3" x14ac:dyDescent="0.25">
      <c r="A31">
        <v>1.55</v>
      </c>
      <c r="B31">
        <v>1.6969586192591507E-18</v>
      </c>
      <c r="C31">
        <v>22.501404752843424</v>
      </c>
    </row>
    <row r="32" spans="1:3" x14ac:dyDescent="0.25">
      <c r="A32">
        <v>1.6</v>
      </c>
      <c r="B32">
        <v>1.7758642853787573E-18</v>
      </c>
      <c r="C32">
        <v>22.501405396433121</v>
      </c>
    </row>
    <row r="33" spans="1:3" x14ac:dyDescent="0.25">
      <c r="A33">
        <v>1.65</v>
      </c>
      <c r="B33">
        <v>1.8583767523783234E-18</v>
      </c>
      <c r="C33">
        <v>22.501406103273244</v>
      </c>
    </row>
    <row r="34" spans="1:3" x14ac:dyDescent="0.25">
      <c r="A34">
        <v>1.7</v>
      </c>
      <c r="B34">
        <v>1.9446579774619083E-18</v>
      </c>
      <c r="C34">
        <v>22.501406877378184</v>
      </c>
    </row>
    <row r="35" spans="1:3" x14ac:dyDescent="0.25">
      <c r="A35">
        <v>1.75</v>
      </c>
      <c r="B35">
        <v>2.0348770561953897E-18</v>
      </c>
      <c r="C35">
        <v>22.501407722885872</v>
      </c>
    </row>
    <row r="36" spans="1:3" x14ac:dyDescent="0.25">
      <c r="A36">
        <v>1.8</v>
      </c>
      <c r="B36">
        <v>2.1292105310642212E-18</v>
      </c>
      <c r="C36">
        <v>22.501408644057783</v>
      </c>
    </row>
    <row r="37" spans="1:3" x14ac:dyDescent="0.25">
      <c r="A37">
        <v>1.85</v>
      </c>
      <c r="B37">
        <v>2.2278427130990907E-18</v>
      </c>
      <c r="C37">
        <v>22.501409645278947</v>
      </c>
    </row>
    <row r="38" spans="1:3" x14ac:dyDescent="0.25">
      <c r="A38">
        <v>1.9</v>
      </c>
      <c r="B38">
        <v>2.330966017110793E-18</v>
      </c>
      <c r="C38">
        <v>22.501410731057938</v>
      </c>
    </row>
    <row r="39" spans="1:3" x14ac:dyDescent="0.25">
      <c r="A39">
        <v>1.95</v>
      </c>
      <c r="B39">
        <v>2.4387813110972613E-18</v>
      </c>
      <c r="C39">
        <v>22.501411906026899</v>
      </c>
    </row>
    <row r="40" spans="1:3" x14ac:dyDescent="0.25">
      <c r="A40">
        <v>2</v>
      </c>
      <c r="B40">
        <v>2.5514982804104511E-18</v>
      </c>
      <c r="C40">
        <v>22.50141317494154</v>
      </c>
    </row>
    <row r="41" spans="1:3" x14ac:dyDescent="0.25">
      <c r="A41">
        <v>2.0499999999999998</v>
      </c>
      <c r="B41">
        <v>2.6693358072917189E-18</v>
      </c>
      <c r="C41">
        <v>22.501414542681129</v>
      </c>
    </row>
    <row r="42" spans="1:3" x14ac:dyDescent="0.25">
      <c r="A42">
        <v>2.1</v>
      </c>
      <c r="B42">
        <v>2.7925223664112384E-18</v>
      </c>
      <c r="C42">
        <v>22.50141601424852</v>
      </c>
    </row>
    <row r="43" spans="1:3" x14ac:dyDescent="0.25">
      <c r="A43">
        <v>2.15</v>
      </c>
      <c r="B43">
        <v>2.9212964370721074E-18</v>
      </c>
      <c r="C43">
        <v>22.501417594770142</v>
      </c>
    </row>
    <row r="44" spans="1:3" x14ac:dyDescent="0.25">
      <c r="A44">
        <v>2.2000000000000002</v>
      </c>
      <c r="B44">
        <v>3.0559069327649437E-18</v>
      </c>
      <c r="C44">
        <v>22.501419289496024</v>
      </c>
    </row>
    <row r="45" spans="1:3" x14ac:dyDescent="0.25">
      <c r="A45">
        <v>2.25</v>
      </c>
      <c r="B45">
        <v>3.1966136487888495E-18</v>
      </c>
      <c r="C45">
        <v>22.501421103799778</v>
      </c>
    </row>
    <row r="46" spans="1:3" x14ac:dyDescent="0.25">
      <c r="A46">
        <v>2.2999999999999998</v>
      </c>
      <c r="B46">
        <v>3.3436877286818221E-18</v>
      </c>
      <c r="C46">
        <v>22.501423043178622</v>
      </c>
    </row>
    <row r="47" spans="1:3" x14ac:dyDescent="0.25">
      <c r="A47">
        <v>2.35</v>
      </c>
      <c r="B47">
        <v>3.4974121502331782E-18</v>
      </c>
      <c r="C47">
        <v>22.501425113253394</v>
      </c>
    </row>
    <row r="48" spans="1:3" x14ac:dyDescent="0.25">
      <c r="A48">
        <v>2.4</v>
      </c>
      <c r="B48">
        <v>3.6580822318839946E-18</v>
      </c>
      <c r="C48">
        <v>22.501427319768553</v>
      </c>
    </row>
    <row r="49" spans="1:3" x14ac:dyDescent="0.25">
      <c r="A49">
        <v>2.4500000000000002</v>
      </c>
      <c r="B49">
        <v>3.826006160349907E-18</v>
      </c>
      <c r="C49">
        <v>22.501429668592184</v>
      </c>
    </row>
    <row r="50" spans="1:3" x14ac:dyDescent="0.25">
      <c r="A50">
        <v>2.5</v>
      </c>
      <c r="B50">
        <v>4.0015055403396044E-18</v>
      </c>
      <c r="C50">
        <v>22.501432165716011</v>
      </c>
    </row>
    <row r="51" spans="1:3" x14ac:dyDescent="0.25">
      <c r="A51">
        <v>2.5499999999999998</v>
      </c>
      <c r="B51">
        <v>4.184915967270503E-18</v>
      </c>
      <c r="C51">
        <v>22.501434817255419</v>
      </c>
    </row>
    <row r="52" spans="1:3" x14ac:dyDescent="0.25">
      <c r="A52">
        <v>2.6</v>
      </c>
      <c r="B52">
        <v>4.3765876239263375E-18</v>
      </c>
      <c r="C52">
        <v>22.501437629449452</v>
      </c>
    </row>
    <row r="53" spans="1:3" x14ac:dyDescent="0.25">
      <c r="A53">
        <v>2.65</v>
      </c>
      <c r="B53">
        <v>4.5768859020335333E-18</v>
      </c>
      <c r="C53">
        <v>22.501440608660833</v>
      </c>
    </row>
    <row r="54" spans="1:3" x14ac:dyDescent="0.25">
      <c r="A54">
        <v>2.7</v>
      </c>
      <c r="B54">
        <v>4.7861920497741526E-18</v>
      </c>
      <c r="C54">
        <v>22.50144376137597</v>
      </c>
    </row>
    <row r="55" spans="1:3" x14ac:dyDescent="0.25">
      <c r="A55">
        <v>2.75</v>
      </c>
      <c r="B55">
        <v>5.0049038462969629E-18</v>
      </c>
      <c r="C55">
        <v>22.50144709420497</v>
      </c>
    </row>
    <row r="56" spans="1:3" x14ac:dyDescent="0.25">
      <c r="A56">
        <v>2.8</v>
      </c>
      <c r="B56">
        <v>5.2334363043233492E-18</v>
      </c>
      <c r="C56">
        <v>22.501450613881676</v>
      </c>
    </row>
    <row r="57" spans="1:3" x14ac:dyDescent="0.25">
      <c r="A57">
        <v>2.85</v>
      </c>
      <c r="B57">
        <v>5.4722224019967173E-18</v>
      </c>
      <c r="C57">
        <v>22.501454327263641</v>
      </c>
    </row>
    <row r="58" spans="1:3" x14ac:dyDescent="0.25">
      <c r="A58">
        <v>2.9</v>
      </c>
      <c r="B58">
        <v>5.7217138451635165E-18</v>
      </c>
      <c r="C58">
        <v>22.501458241332177</v>
      </c>
    </row>
    <row r="59" spans="1:3" x14ac:dyDescent="0.25">
      <c r="A59">
        <v>2.95</v>
      </c>
      <c r="B59">
        <v>5.9823818613235486E-18</v>
      </c>
      <c r="C59">
        <v>22.50146236319237</v>
      </c>
    </row>
    <row r="60" spans="1:3" x14ac:dyDescent="0.25">
      <c r="A60">
        <v>3</v>
      </c>
      <c r="B60">
        <v>6.254718026538515E-18</v>
      </c>
      <c r="C60">
        <v>22.501466700073067</v>
      </c>
    </row>
    <row r="61" spans="1:3" x14ac:dyDescent="0.25">
      <c r="A61">
        <v>3.05</v>
      </c>
      <c r="B61">
        <v>6.5392351266338525E-18</v>
      </c>
      <c r="C61">
        <v>22.501471259326937</v>
      </c>
    </row>
    <row r="62" spans="1:3" x14ac:dyDescent="0.25">
      <c r="A62">
        <v>3.1</v>
      </c>
      <c r="B62">
        <v>6.8364680540862712E-18</v>
      </c>
      <c r="C62">
        <v>22.501476048430455</v>
      </c>
    </row>
    <row r="63" spans="1:3" x14ac:dyDescent="0.25">
      <c r="A63">
        <v>3.15</v>
      </c>
      <c r="B63">
        <v>7.1469747420447878E-18</v>
      </c>
      <c r="C63">
        <v>22.501481074983946</v>
      </c>
    </row>
    <row r="64" spans="1:3" x14ac:dyDescent="0.25">
      <c r="A64">
        <v>3.2</v>
      </c>
      <c r="B64">
        <v>7.4713371369841324E-18</v>
      </c>
      <c r="C64">
        <v>22.501486346711584</v>
      </c>
    </row>
    <row r="65" spans="1:3" x14ac:dyDescent="0.25">
      <c r="A65">
        <v>3.25</v>
      </c>
      <c r="B65">
        <v>7.8101622115580645E-18</v>
      </c>
      <c r="C65">
        <v>22.501491871461422</v>
      </c>
    </row>
    <row r="66" spans="1:3" x14ac:dyDescent="0.25">
      <c r="A66">
        <v>3.3</v>
      </c>
      <c r="B66">
        <v>8.1640830192740522E-18</v>
      </c>
      <c r="C66">
        <v>22.501497657205412</v>
      </c>
    </row>
    <row r="67" spans="1:3" x14ac:dyDescent="0.25">
      <c r="A67">
        <v>3.35</v>
      </c>
      <c r="B67">
        <v>8.5337597926785606E-18</v>
      </c>
      <c r="C67">
        <v>22.501503712039433</v>
      </c>
    </row>
    <row r="68" spans="1:3" x14ac:dyDescent="0.25">
      <c r="A68">
        <v>3.4</v>
      </c>
      <c r="B68">
        <v>8.9198810868098484E-18</v>
      </c>
      <c r="C68">
        <v>22.501510044183291</v>
      </c>
    </row>
    <row r="69" spans="1:3" x14ac:dyDescent="0.25">
      <c r="A69">
        <v>3.45</v>
      </c>
      <c r="B69">
        <v>9.3231649697383188E-18</v>
      </c>
      <c r="C69">
        <v>22.501516661980741</v>
      </c>
    </row>
    <row r="70" spans="1:3" x14ac:dyDescent="0.25">
      <c r="A70">
        <v>3.5</v>
      </c>
      <c r="B70">
        <v>9.7443602620960928E-18</v>
      </c>
      <c r="C70">
        <v>22.501523573899522</v>
      </c>
    </row>
    <row r="71" spans="1:3" x14ac:dyDescent="0.25">
      <c r="A71">
        <v>3.55</v>
      </c>
      <c r="B71">
        <v>1.018424782756281E-17</v>
      </c>
      <c r="C71">
        <v>22.501530788531362</v>
      </c>
    </row>
    <row r="72" spans="1:3" x14ac:dyDescent="0.25">
      <c r="A72">
        <v>3.6</v>
      </c>
      <c r="B72">
        <v>1.0643641916354612E-17</v>
      </c>
      <c r="C72">
        <v>22.501538314591972</v>
      </c>
    </row>
    <row r="73" spans="1:3" x14ac:dyDescent="0.25">
      <c r="A73">
        <v>3.65</v>
      </c>
      <c r="B73">
        <v>1.1123391563849631E-17</v>
      </c>
      <c r="C73">
        <v>22.50154616092108</v>
      </c>
    </row>
    <row r="74" spans="1:3" x14ac:dyDescent="0.25">
      <c r="A74">
        <v>3.7</v>
      </c>
      <c r="B74">
        <v>1.1624382046556064E-17</v>
      </c>
      <c r="C74">
        <v>22.501554336482435</v>
      </c>
    </row>
    <row r="75" spans="1:3" x14ac:dyDescent="0.25">
      <c r="A75">
        <v>3.75</v>
      </c>
      <c r="B75">
        <v>1.2147536397726181E-17</v>
      </c>
      <c r="C75">
        <v>22.50156285036379</v>
      </c>
    </row>
    <row r="76" spans="1:3" x14ac:dyDescent="0.25">
      <c r="A76">
        <v>3.8</v>
      </c>
      <c r="B76">
        <v>1.2693816985000849E-17</v>
      </c>
      <c r="C76">
        <v>22.501571711776915</v>
      </c>
    </row>
    <row r="77" spans="1:3" x14ac:dyDescent="0.25">
      <c r="A77">
        <v>3.85</v>
      </c>
      <c r="B77">
        <v>1.3264227152568266E-17</v>
      </c>
      <c r="C77">
        <v>22.501580930057571</v>
      </c>
    </row>
    <row r="78" spans="1:3" x14ac:dyDescent="0.25">
      <c r="A78">
        <v>3.9</v>
      </c>
      <c r="B78">
        <v>1.3859812930417366E-17</v>
      </c>
      <c r="C78">
        <v>22.501590514665498</v>
      </c>
    </row>
    <row r="79" spans="1:3" x14ac:dyDescent="0.25">
      <c r="A79">
        <v>3.95</v>
      </c>
      <c r="B79">
        <v>1.4481664813358211E-17</v>
      </c>
      <c r="C79">
        <v>22.501600475184386</v>
      </c>
    </row>
    <row r="80" spans="1:3" x14ac:dyDescent="0.25">
      <c r="A80">
        <v>4</v>
      </c>
      <c r="B80">
        <v>1.5130919612604461E-17</v>
      </c>
      <c r="C80">
        <v>22.501610821321833</v>
      </c>
    </row>
    <row r="81" spans="1:3" x14ac:dyDescent="0.25">
      <c r="A81">
        <v>4.05</v>
      </c>
      <c r="B81">
        <v>1.5808762382797711E-17</v>
      </c>
      <c r="C81">
        <v>22.501621562909289</v>
      </c>
    </row>
    <row r="82" spans="1:3" x14ac:dyDescent="0.25">
      <c r="A82">
        <v>4.0999999999999996</v>
      </c>
      <c r="B82">
        <v>1.6516428427487802E-17</v>
      </c>
      <c r="C82">
        <v>22.501632709901994</v>
      </c>
    </row>
    <row r="83" spans="1:3" x14ac:dyDescent="0.25">
      <c r="A83">
        <v>4.1500000000000004</v>
      </c>
      <c r="B83">
        <v>1.7255205386185925E-17</v>
      </c>
      <c r="C83">
        <v>22.50164427237889</v>
      </c>
    </row>
    <row r="84" spans="1:3" x14ac:dyDescent="0.25">
      <c r="A84">
        <v>4.2</v>
      </c>
      <c r="B84">
        <v>1.8026435406232962E-17</v>
      </c>
      <c r="C84">
        <v>22.501656260542518</v>
      </c>
    </row>
    <row r="85" spans="1:3" x14ac:dyDescent="0.25">
      <c r="A85">
        <v>4.25</v>
      </c>
      <c r="B85">
        <v>1.8831517402855542E-17</v>
      </c>
      <c r="C85">
        <v>22.501668684718918</v>
      </c>
    </row>
    <row r="86" spans="1:3" x14ac:dyDescent="0.25">
      <c r="A86">
        <v>4.3</v>
      </c>
      <c r="B86">
        <v>1.9671909410901688E-17</v>
      </c>
      <c r="C86">
        <v>22.501681555357461</v>
      </c>
    </row>
    <row r="87" spans="1:3" x14ac:dyDescent="0.25">
      <c r="A87">
        <v>4.3499999999999996</v>
      </c>
      <c r="B87">
        <v>2.0549131031899082E-17</v>
      </c>
      <c r="C87">
        <v>22.501694883030694</v>
      </c>
    </row>
    <row r="88" spans="1:3" x14ac:dyDescent="0.25">
      <c r="A88">
        <v>4.4000000000000004</v>
      </c>
      <c r="B88">
        <v>2.1464765980203873E-17</v>
      </c>
      <c r="C88">
        <v>22.501708678434152</v>
      </c>
    </row>
    <row r="89" spans="1:3" x14ac:dyDescent="0.25">
      <c r="A89">
        <v>4.45</v>
      </c>
      <c r="B89">
        <v>2.2420464732163682E-17</v>
      </c>
      <c r="C89">
        <v>22.501722952386128</v>
      </c>
    </row>
    <row r="90" spans="1:3" x14ac:dyDescent="0.25">
      <c r="A90">
        <v>4.5</v>
      </c>
      <c r="B90">
        <v>2.3417947282369063E-17</v>
      </c>
      <c r="C90">
        <v>22.501737715827431</v>
      </c>
    </row>
    <row r="91" spans="1:3" x14ac:dyDescent="0.25">
      <c r="A91">
        <v>4.55</v>
      </c>
      <c r="B91">
        <v>2.4459006011218153E-17</v>
      </c>
      <c r="C91">
        <v>22.501752979821092</v>
      </c>
    </row>
    <row r="92" spans="1:3" x14ac:dyDescent="0.25">
      <c r="A92">
        <v>4.5999999999999996</v>
      </c>
      <c r="B92">
        <v>2.5545508668190821E-17</v>
      </c>
      <c r="C92">
        <v>22.501768755552035</v>
      </c>
    </row>
    <row r="93" spans="1:3" x14ac:dyDescent="0.25">
      <c r="A93">
        <v>4.6500000000000004</v>
      </c>
      <c r="B93">
        <v>2.6679401475393362E-17</v>
      </c>
      <c r="C93">
        <v>22.501785054326749</v>
      </c>
    </row>
    <row r="94" spans="1:3" x14ac:dyDescent="0.25">
      <c r="A94">
        <v>4.7</v>
      </c>
      <c r="B94">
        <v>2.786271235610481E-17</v>
      </c>
      <c r="C94">
        <v>22.501801887572849</v>
      </c>
    </row>
    <row r="95" spans="1:3" x14ac:dyDescent="0.25">
      <c r="A95">
        <v>4.75</v>
      </c>
      <c r="B95">
        <v>2.9097554293256936E-17</v>
      </c>
      <c r="C95">
        <v>22.501819266838648</v>
      </c>
    </row>
    <row r="96" spans="1:3" x14ac:dyDescent="0.25">
      <c r="A96">
        <v>4.8</v>
      </c>
      <c r="B96">
        <v>3.0386128822936267E-17</v>
      </c>
      <c r="C96">
        <v>22.501837203792682</v>
      </c>
    </row>
    <row r="97" spans="1:3" x14ac:dyDescent="0.25">
      <c r="A97">
        <v>4.8499999999999996</v>
      </c>
      <c r="B97">
        <v>3.1730729668230493E-17</v>
      </c>
      <c r="C97">
        <v>22.501855710223136</v>
      </c>
    </row>
    <row r="98" spans="1:3" x14ac:dyDescent="0.25">
      <c r="A98">
        <v>4.9000000000000004</v>
      </c>
      <c r="B98">
        <v>3.3133746518913893E-17</v>
      </c>
      <c r="C98">
        <v>22.501874798037285</v>
      </c>
    </row>
    <row r="99" spans="1:3" x14ac:dyDescent="0.25">
      <c r="A99">
        <v>4.95</v>
      </c>
      <c r="B99">
        <v>3.4597668962695769E-17</v>
      </c>
      <c r="C99">
        <v>22.50189447926083</v>
      </c>
    </row>
    <row r="100" spans="1:3" x14ac:dyDescent="0.25">
      <c r="A100">
        <v>5</v>
      </c>
      <c r="B100">
        <v>3.6125090573959255E-17</v>
      </c>
      <c r="C100">
        <v>22.501914766037221</v>
      </c>
    </row>
    <row r="101" spans="1:3" x14ac:dyDescent="0.25">
      <c r="A101">
        <v>5.05</v>
      </c>
      <c r="B101">
        <v>3.7718713166165606E-17</v>
      </c>
      <c r="C101">
        <v>22.501935670626874</v>
      </c>
    </row>
    <row r="102" spans="1:3" x14ac:dyDescent="0.25">
      <c r="A102">
        <v>5.0999999999999996</v>
      </c>
      <c r="B102">
        <v>3.9381351214312119E-17</v>
      </c>
      <c r="C102">
        <v>22.501957205406363</v>
      </c>
    </row>
    <row r="103" spans="1:3" x14ac:dyDescent="0.25">
      <c r="A103">
        <v>5.15</v>
      </c>
      <c r="B103">
        <v>4.1115936454089522E-17</v>
      </c>
      <c r="C103">
        <v>22.50197938286755</v>
      </c>
    </row>
    <row r="104" spans="1:3" x14ac:dyDescent="0.25">
      <c r="A104">
        <v>5.2</v>
      </c>
      <c r="B104">
        <v>4.2925522664630052E-17</v>
      </c>
      <c r="C104">
        <v>22.502002215616631</v>
      </c>
    </row>
    <row r="105" spans="1:3" x14ac:dyDescent="0.25">
      <c r="A105">
        <v>5.25</v>
      </c>
      <c r="B105">
        <v>4.4813290642012686E-17</v>
      </c>
      <c r="C105">
        <v>22.502025716373129</v>
      </c>
    </row>
    <row r="106" spans="1:3" x14ac:dyDescent="0.25">
      <c r="A106">
        <v>5.3</v>
      </c>
      <c r="B106">
        <v>4.6782553370939579E-17</v>
      </c>
      <c r="C106">
        <v>22.502049897968803</v>
      </c>
    </row>
    <row r="107" spans="1:3" x14ac:dyDescent="0.25">
      <c r="A107">
        <v>5.35</v>
      </c>
      <c r="B107">
        <v>4.883676140231086E-17</v>
      </c>
      <c r="C107">
        <v>22.502074773346536</v>
      </c>
    </row>
    <row r="108" spans="1:3" x14ac:dyDescent="0.25">
      <c r="A108">
        <v>5.4</v>
      </c>
      <c r="B108">
        <v>5.0979508444692323E-17</v>
      </c>
      <c r="C108">
        <v>22.502100355559065</v>
      </c>
    </row>
    <row r="109" spans="1:3" x14ac:dyDescent="0.25">
      <c r="A109">
        <v>5.45</v>
      </c>
      <c r="B109">
        <v>5.3214537177981576E-17</v>
      </c>
      <c r="C109">
        <v>22.502126657767739</v>
      </c>
    </row>
    <row r="110" spans="1:3" x14ac:dyDescent="0.25">
      <c r="A110">
        <v>5.5</v>
      </c>
      <c r="B110">
        <v>5.5545745297908427E-17</v>
      </c>
      <c r="C110">
        <v>22.502153693241127</v>
      </c>
    </row>
    <row r="111" spans="1:3" x14ac:dyDescent="0.25">
      <c r="A111">
        <v>5.55</v>
      </c>
      <c r="B111">
        <v>5.7977191800293265E-17</v>
      </c>
      <c r="C111">
        <v>22.502181475353591</v>
      </c>
    </row>
    <row r="112" spans="1:3" x14ac:dyDescent="0.25">
      <c r="A112">
        <v>5.6</v>
      </c>
      <c r="B112">
        <v>6.0513103514376275E-17</v>
      </c>
      <c r="C112">
        <v>22.502210017583774</v>
      </c>
    </row>
    <row r="113" spans="1:3" x14ac:dyDescent="0.25">
      <c r="A113">
        <v>5.65</v>
      </c>
      <c r="B113">
        <v>6.3157881894837681E-17</v>
      </c>
      <c r="C113">
        <v>22.502239333513007</v>
      </c>
    </row>
    <row r="114" spans="1:3" x14ac:dyDescent="0.25">
      <c r="A114">
        <v>5.7</v>
      </c>
      <c r="B114">
        <v>6.5916110082507558E-17</v>
      </c>
      <c r="C114">
        <v>22.502269436823653</v>
      </c>
    </row>
    <row r="115" spans="1:3" x14ac:dyDescent="0.25">
      <c r="A115">
        <v>5.75</v>
      </c>
      <c r="B115">
        <v>6.8792560244159919E-17</v>
      </c>
      <c r="C115">
        <v>22.50230034129736</v>
      </c>
    </row>
    <row r="116" spans="1:3" x14ac:dyDescent="0.25">
      <c r="A116">
        <v>5.8</v>
      </c>
      <c r="B116">
        <v>7.1792201202134819E-17</v>
      </c>
      <c r="C116">
        <v>22.502332060813259</v>
      </c>
    </row>
    <row r="117" spans="1:3" x14ac:dyDescent="0.25">
      <c r="A117">
        <v>5.85</v>
      </c>
      <c r="B117">
        <v>7.4920206364978688E-17</v>
      </c>
      <c r="C117">
        <v>22.502364609346053</v>
      </c>
    </row>
    <row r="118" spans="1:3" x14ac:dyDescent="0.25">
      <c r="A118">
        <v>5.9</v>
      </c>
      <c r="B118">
        <v>7.818196197069504E-17</v>
      </c>
      <c r="C118">
        <v>22.502398000964074</v>
      </c>
    </row>
    <row r="119" spans="1:3" x14ac:dyDescent="0.25">
      <c r="A119">
        <v>5.95</v>
      </c>
      <c r="B119">
        <v>8.1583075654609204E-17</v>
      </c>
      <c r="C119">
        <v>22.502432249827223</v>
      </c>
    </row>
    <row r="120" spans="1:3" x14ac:dyDescent="0.25">
      <c r="A120">
        <v>6</v>
      </c>
      <c r="B120">
        <v>8.5129385354370779E-17</v>
      </c>
      <c r="C120">
        <v>22.50246737018486</v>
      </c>
    </row>
    <row r="121" spans="1:3" x14ac:dyDescent="0.25">
      <c r="A121">
        <v>6.05</v>
      </c>
      <c r="B121">
        <v>8.8826968564987081E-17</v>
      </c>
      <c r="C121">
        <v>22.502503376373625</v>
      </c>
    </row>
    <row r="122" spans="1:3" x14ac:dyDescent="0.25">
      <c r="A122">
        <v>6.1</v>
      </c>
      <c r="B122">
        <v>9.2682151957357994E-17</v>
      </c>
      <c r="C122">
        <v>22.502540282815161</v>
      </c>
    </row>
    <row r="123" spans="1:3" x14ac:dyDescent="0.25">
      <c r="A123">
        <v>6.15</v>
      </c>
      <c r="B123">
        <v>9.6701521374230797E-17</v>
      </c>
      <c r="C123">
        <v>22.502578104013793</v>
      </c>
    </row>
    <row r="124" spans="1:3" x14ac:dyDescent="0.25">
      <c r="A124">
        <v>6.2</v>
      </c>
      <c r="B124">
        <v>1.0089193221801342E-16</v>
      </c>
      <c r="C124">
        <v>22.50261685455412</v>
      </c>
    </row>
    <row r="125" spans="1:3" x14ac:dyDescent="0.25">
      <c r="A125">
        <v>6.25</v>
      </c>
      <c r="B125">
        <v>1.0526052024546891E-16</v>
      </c>
      <c r="C125">
        <v>22.502656549098539</v>
      </c>
    </row>
    <row r="126" spans="1:3" x14ac:dyDescent="0.25">
      <c r="A126">
        <v>6.3</v>
      </c>
      <c r="B126">
        <v>1.0981471278481271E-16</v>
      </c>
      <c r="C126">
        <v>22.502697202384727</v>
      </c>
    </row>
    <row r="127" spans="1:3" x14ac:dyDescent="0.25">
      <c r="A127">
        <v>6.35</v>
      </c>
      <c r="B127">
        <v>1.1456224039136508E-16</v>
      </c>
      <c r="C127">
        <v>22.50273882922302</v>
      </c>
    </row>
    <row r="128" spans="1:3" x14ac:dyDescent="0.25">
      <c r="A128">
        <v>6.4</v>
      </c>
      <c r="B128">
        <v>1.1951114895846279E-16</v>
      </c>
      <c r="C128">
        <v>22.502781444493756</v>
      </c>
    </row>
    <row r="129" spans="1:3" x14ac:dyDescent="0.25">
      <c r="A129">
        <v>6.45</v>
      </c>
      <c r="B129">
        <v>1.246698123010089E-16</v>
      </c>
      <c r="C129">
        <v>22.502825063144542</v>
      </c>
    </row>
    <row r="130" spans="1:3" x14ac:dyDescent="0.25">
      <c r="A130">
        <v>6.5</v>
      </c>
      <c r="B130">
        <v>1.3004694522965237E-16</v>
      </c>
      <c r="C130">
        <v>22.502869700187482</v>
      </c>
    </row>
    <row r="131" spans="1:3" x14ac:dyDescent="0.25">
      <c r="A131">
        <v>6.55</v>
      </c>
      <c r="B131">
        <v>1.3565161713422862E-16</v>
      </c>
      <c r="C131">
        <v>22.502915370696321</v>
      </c>
    </row>
    <row r="132" spans="1:3" x14ac:dyDescent="0.25">
      <c r="A132">
        <v>6.6</v>
      </c>
      <c r="B132">
        <v>1.4149326609586344E-16</v>
      </c>
      <c r="C132">
        <v>22.502962089803567</v>
      </c>
    </row>
    <row r="133" spans="1:3" x14ac:dyDescent="0.25">
      <c r="A133">
        <v>6.65</v>
      </c>
      <c r="B133">
        <v>1.4758171354778772E-16</v>
      </c>
      <c r="C133">
        <v>22.503009872697525</v>
      </c>
    </row>
    <row r="134" spans="1:3" x14ac:dyDescent="0.25">
      <c r="A134">
        <v>6.7</v>
      </c>
      <c r="B134">
        <v>1.5392717950565172E-16</v>
      </c>
      <c r="C134">
        <v>22.503058734619316</v>
      </c>
    </row>
    <row r="135" spans="1:3" x14ac:dyDescent="0.25">
      <c r="A135">
        <v>6.75</v>
      </c>
      <c r="B135">
        <v>1.6054029838899673E-16</v>
      </c>
      <c r="C135">
        <v>22.503108690859833</v>
      </c>
    </row>
    <row r="136" spans="1:3" x14ac:dyDescent="0.25">
      <c r="A136">
        <v>6.8</v>
      </c>
      <c r="B136">
        <v>1.6743213545615825E-16</v>
      </c>
      <c r="C136">
        <v>22.503159756756652</v>
      </c>
    </row>
    <row r="137" spans="1:3" x14ac:dyDescent="0.25">
      <c r="A137">
        <v>6.85</v>
      </c>
      <c r="B137">
        <v>1.7461420387590102E-16</v>
      </c>
      <c r="C137">
        <v>22.503211947690897</v>
      </c>
    </row>
    <row r="138" spans="1:3" x14ac:dyDescent="0.25">
      <c r="A138">
        <v>6.9</v>
      </c>
      <c r="B138">
        <v>1.8209848245980442E-16</v>
      </c>
      <c r="C138">
        <v>22.503265279084093</v>
      </c>
    </row>
    <row r="139" spans="1:3" x14ac:dyDescent="0.25">
      <c r="A139">
        <v>6.95</v>
      </c>
      <c r="B139">
        <v>1.8989743408030038E-16</v>
      </c>
      <c r="C139">
        <v>22.503319766394963</v>
      </c>
    </row>
    <row r="140" spans="1:3" x14ac:dyDescent="0.25">
      <c r="A140">
        <v>7</v>
      </c>
      <c r="B140">
        <v>1.9802402480033425E-16</v>
      </c>
      <c r="C140">
        <v>22.503375425116186</v>
      </c>
    </row>
    <row r="141" spans="1:3" x14ac:dyDescent="0.25">
      <c r="A141">
        <v>7.05</v>
      </c>
      <c r="B141">
        <v>2.0649174374133068E-16</v>
      </c>
      <c r="C141">
        <v>22.503432270771142</v>
      </c>
    </row>
    <row r="142" spans="1:3" x14ac:dyDescent="0.25">
      <c r="A142">
        <v>7.1</v>
      </c>
      <c r="B142">
        <v>2.1531462371736181E-16</v>
      </c>
      <c r="C142">
        <v>22.503490318910632</v>
      </c>
    </row>
    <row r="143" spans="1:3" x14ac:dyDescent="0.25">
      <c r="A143">
        <v>7.15</v>
      </c>
      <c r="B143">
        <v>2.2450726266428312E-16</v>
      </c>
      <c r="C143">
        <v>22.503549585109553</v>
      </c>
    </row>
    <row r="144" spans="1:3" x14ac:dyDescent="0.25">
      <c r="A144">
        <v>7.2</v>
      </c>
      <c r="B144">
        <v>2.3408484589368249E-16</v>
      </c>
      <c r="C144">
        <v>22.503610084963579</v>
      </c>
    </row>
    <row r="145" spans="1:3" x14ac:dyDescent="0.25">
      <c r="A145">
        <v>7.25</v>
      </c>
      <c r="B145">
        <v>2.4406316920269645E-16</v>
      </c>
      <c r="C145">
        <v>22.503671834085814</v>
      </c>
    </row>
    <row r="146" spans="1:3" x14ac:dyDescent="0.25">
      <c r="A146">
        <v>7.3</v>
      </c>
      <c r="B146">
        <v>2.5445866287164898E-16</v>
      </c>
      <c r="C146">
        <v>22.503734848103427</v>
      </c>
    </row>
    <row r="147" spans="1:3" x14ac:dyDescent="0.25">
      <c r="A147">
        <v>7.35</v>
      </c>
      <c r="B147">
        <v>2.6528841658289985E-16</v>
      </c>
      <c r="C147">
        <v>22.503799142654266</v>
      </c>
    </row>
    <row r="148" spans="1:3" x14ac:dyDescent="0.25">
      <c r="A148">
        <v>7.4</v>
      </c>
      <c r="B148">
        <v>2.7657020529532762E-16</v>
      </c>
      <c r="C148">
        <v>22.503864733383502</v>
      </c>
    </row>
    <row r="149" spans="1:3" x14ac:dyDescent="0.25">
      <c r="A149">
        <v>7.45</v>
      </c>
      <c r="B149">
        <v>2.8832251611014488E-16</v>
      </c>
      <c r="C149">
        <v>22.503931635940223</v>
      </c>
    </row>
    <row r="150" spans="1:3" x14ac:dyDescent="0.25">
      <c r="A150">
        <v>7.5</v>
      </c>
      <c r="B150">
        <v>3.0056457616514599E-16</v>
      </c>
      <c r="C150">
        <v>22.503999865974048</v>
      </c>
    </row>
    <row r="151" spans="1:3" x14ac:dyDescent="0.25">
      <c r="A151">
        <v>7.55</v>
      </c>
      <c r="B151">
        <v>3.1331638159574289E-16</v>
      </c>
      <c r="C151">
        <v>22.504069439131751</v>
      </c>
    </row>
    <row r="152" spans="1:3" x14ac:dyDescent="0.25">
      <c r="A152">
        <v>7.6</v>
      </c>
      <c r="B152">
        <v>3.2659872760252081E-16</v>
      </c>
      <c r="C152">
        <v>22.50414037105385</v>
      </c>
    </row>
    <row r="153" spans="1:3" x14ac:dyDescent="0.25">
      <c r="A153">
        <v>7.65</v>
      </c>
      <c r="B153">
        <v>3.4043323966658656E-16</v>
      </c>
      <c r="C153">
        <v>22.504212677371253</v>
      </c>
    </row>
    <row r="154" spans="1:3" x14ac:dyDescent="0.25">
      <c r="A154">
        <v>7.7</v>
      </c>
      <c r="B154">
        <v>3.548424059553872E-16</v>
      </c>
      <c r="C154">
        <v>22.50428637370187</v>
      </c>
    </row>
    <row r="155" spans="1:3" x14ac:dyDescent="0.25">
      <c r="A155">
        <v>7.75</v>
      </c>
      <c r="B155">
        <v>3.6984961096329995E-16</v>
      </c>
      <c r="C155">
        <v>22.504361475647269</v>
      </c>
    </row>
    <row r="156" spans="1:3" x14ac:dyDescent="0.25">
      <c r="A156">
        <v>7.8</v>
      </c>
      <c r="B156">
        <v>3.8547917043275485E-16</v>
      </c>
      <c r="C156">
        <v>22.50443799878931</v>
      </c>
    </row>
    <row r="157" spans="1:3" x14ac:dyDescent="0.25">
      <c r="A157">
        <v>7.85</v>
      </c>
      <c r="B157">
        <v>4.0175636760351611E-16</v>
      </c>
      <c r="C157">
        <v>22.504515958686842</v>
      </c>
    </row>
    <row r="158" spans="1:3" x14ac:dyDescent="0.25">
      <c r="A158">
        <v>7.9</v>
      </c>
      <c r="B158">
        <v>4.187074908393104E-16</v>
      </c>
      <c r="C158">
        <v>22.504595370872366</v>
      </c>
    </row>
    <row r="159" spans="1:3" x14ac:dyDescent="0.25">
      <c r="A159">
        <v>7.95</v>
      </c>
      <c r="B159">
        <v>4.363598726827261E-16</v>
      </c>
      <c r="C159">
        <v>22.504676250848771</v>
      </c>
    </row>
    <row r="160" spans="1:3" x14ac:dyDescent="0.25">
      <c r="A160">
        <v>8</v>
      </c>
      <c r="B160">
        <v>4.5474193039142688E-16</v>
      </c>
      <c r="C160">
        <v>22.504758614086061</v>
      </c>
    </row>
    <row r="161" spans="1:3" x14ac:dyDescent="0.25">
      <c r="A161">
        <v>8.0500000000000007</v>
      </c>
      <c r="B161">
        <v>4.7388320801016723E-16</v>
      </c>
      <c r="C161">
        <v>22.504842476018116</v>
      </c>
    </row>
    <row r="162" spans="1:3" x14ac:dyDescent="0.25">
      <c r="A162">
        <v>8.1</v>
      </c>
      <c r="B162">
        <v>4.9381442003555931E-16</v>
      </c>
      <c r="C162">
        <v>22.504927852039486</v>
      </c>
    </row>
    <row r="163" spans="1:3" x14ac:dyDescent="0.25">
      <c r="A163">
        <v>8.15</v>
      </c>
      <c r="B163">
        <v>5.1456749673220193E-16</v>
      </c>
      <c r="C163">
        <v>22.505014757502206</v>
      </c>
    </row>
    <row r="164" spans="1:3" x14ac:dyDescent="0.25">
      <c r="A164">
        <v>8.1999999999999993</v>
      </c>
      <c r="B164">
        <v>5.3617563116101133E-16</v>
      </c>
      <c r="C164">
        <v>22.505103207712665</v>
      </c>
    </row>
    <row r="165" spans="1:3" x14ac:dyDescent="0.25">
      <c r="A165">
        <v>8.25</v>
      </c>
      <c r="B165">
        <v>5.5867332798298754E-16</v>
      </c>
      <c r="C165">
        <v>22.505193217928486</v>
      </c>
    </row>
    <row r="166" spans="1:3" x14ac:dyDescent="0.25">
      <c r="A166">
        <v>8.3000000000000007</v>
      </c>
      <c r="B166">
        <v>5.8209645410342071E-16</v>
      </c>
      <c r="C166">
        <v>22.505284803355448</v>
      </c>
    </row>
    <row r="167" spans="1:3" x14ac:dyDescent="0.25">
      <c r="A167">
        <v>8.35</v>
      </c>
      <c r="B167">
        <v>6.0648229122443699E-16</v>
      </c>
      <c r="C167">
        <v>22.505377979144459</v>
      </c>
    </row>
    <row r="168" spans="1:3" x14ac:dyDescent="0.25">
      <c r="A168">
        <v>8.4</v>
      </c>
      <c r="B168">
        <v>6.3186959037579975E-16</v>
      </c>
      <c r="C168">
        <v>22.50547276038856</v>
      </c>
    </row>
    <row r="169" spans="1:3" x14ac:dyDescent="0.25">
      <c r="A169">
        <v>8.4499999999999993</v>
      </c>
      <c r="B169">
        <v>6.5829862849647817E-16</v>
      </c>
      <c r="C169">
        <v>22.505569162119972</v>
      </c>
    </row>
    <row r="170" spans="1:3" x14ac:dyDescent="0.25">
      <c r="A170">
        <v>8.5</v>
      </c>
      <c r="B170">
        <v>6.8581126714231534E-16</v>
      </c>
      <c r="C170">
        <v>22.505667199307176</v>
      </c>
    </row>
    <row r="171" spans="1:3" x14ac:dyDescent="0.25">
      <c r="A171">
        <v>8.5500000000000007</v>
      </c>
      <c r="B171">
        <v>7.1445101339733433E-16</v>
      </c>
      <c r="C171">
        <v>22.505766886852062</v>
      </c>
    </row>
    <row r="172" spans="1:3" x14ac:dyDescent="0.25">
      <c r="A172">
        <v>8.6</v>
      </c>
      <c r="B172">
        <v>7.4426308306953374E-16</v>
      </c>
      <c r="C172">
        <v>22.505868239587109</v>
      </c>
    </row>
    <row r="173" spans="1:3" x14ac:dyDescent="0.25">
      <c r="A173">
        <v>8.65</v>
      </c>
      <c r="B173">
        <v>7.7529446625445618E-16</v>
      </c>
      <c r="C173">
        <v>22.505971272272603</v>
      </c>
    </row>
    <row r="174" spans="1:3" x14ac:dyDescent="0.25">
      <c r="A174">
        <v>8.6999999999999993</v>
      </c>
      <c r="B174">
        <v>8.0759399535294647E-16</v>
      </c>
      <c r="C174">
        <v>22.506075999593936</v>
      </c>
    </row>
    <row r="175" spans="1:3" x14ac:dyDescent="0.25">
      <c r="A175">
        <v>8.75</v>
      </c>
      <c r="B175">
        <v>8.4121241563276237E-16</v>
      </c>
      <c r="C175">
        <v>22.506182436158916</v>
      </c>
    </row>
    <row r="176" spans="1:3" x14ac:dyDescent="0.25">
      <c r="A176">
        <v>8.8000000000000007</v>
      </c>
      <c r="B176">
        <v>8.7620245842638201E-16</v>
      </c>
      <c r="C176">
        <v>22.506290596495155</v>
      </c>
    </row>
    <row r="177" spans="1:3" x14ac:dyDescent="0.25">
      <c r="A177">
        <v>8.85</v>
      </c>
      <c r="B177">
        <v>9.1261891706123381E-16</v>
      </c>
      <c r="C177">
        <v>22.506400495047505</v>
      </c>
    </row>
    <row r="178" spans="1:3" x14ac:dyDescent="0.25">
      <c r="A178">
        <v>8.9</v>
      </c>
      <c r="B178">
        <v>9.5051872562151091E-16</v>
      </c>
      <c r="C178">
        <v>22.506512146175542</v>
      </c>
    </row>
    <row r="179" spans="1:3" x14ac:dyDescent="0.25">
      <c r="A179">
        <v>8.9499999999999993</v>
      </c>
      <c r="B179">
        <v>9.8996104064446902E-16</v>
      </c>
      <c r="C179">
        <v>22.506625564151104</v>
      </c>
    </row>
    <row r="180" spans="1:3" x14ac:dyDescent="0.25">
      <c r="A180">
        <v>9</v>
      </c>
      <c r="B180">
        <v>1.0310073258575652E-15</v>
      </c>
      <c r="C180">
        <v>22.506740763155886</v>
      </c>
    </row>
    <row r="181" spans="1:3" x14ac:dyDescent="0.25">
      <c r="A181">
        <v>9.0500000000000007</v>
      </c>
      <c r="B181">
        <v>1.0737214400668987E-15</v>
      </c>
      <c r="C181">
        <v>22.506857757279104</v>
      </c>
    </row>
    <row r="182" spans="1:3" x14ac:dyDescent="0.25">
      <c r="A182">
        <v>9.1</v>
      </c>
      <c r="B182">
        <v>1.118169728310729E-15</v>
      </c>
      <c r="C182">
        <v>22.506976560515181</v>
      </c>
    </row>
    <row r="183" spans="1:3" x14ac:dyDescent="0.25">
      <c r="A183">
        <v>9.15</v>
      </c>
      <c r="B183">
        <v>1.1644211163965478E-15</v>
      </c>
      <c r="C183">
        <v>22.507097186761527</v>
      </c>
    </row>
    <row r="184" spans="1:3" x14ac:dyDescent="0.25">
      <c r="A184">
        <v>9.1999999999999993</v>
      </c>
      <c r="B184">
        <v>1.2125472089435485E-15</v>
      </c>
      <c r="C184">
        <v>22.50721964981636</v>
      </c>
    </row>
    <row r="185" spans="1:3" x14ac:dyDescent="0.25">
      <c r="A185">
        <v>9.25</v>
      </c>
      <c r="B185">
        <v>1.2626223910575678E-15</v>
      </c>
      <c r="C185">
        <v>22.507343963376588</v>
      </c>
    </row>
    <row r="186" spans="1:3" x14ac:dyDescent="0.25">
      <c r="A186">
        <v>9.3000000000000007</v>
      </c>
      <c r="B186">
        <v>1.3147239337690144E-15</v>
      </c>
      <c r="C186">
        <v>22.507470141035729</v>
      </c>
    </row>
    <row r="187" spans="1:3" x14ac:dyDescent="0.25">
      <c r="A187">
        <v>9.35</v>
      </c>
      <c r="B187">
        <v>1.3689321033696816E-15</v>
      </c>
      <c r="C187">
        <v>22.507598196281936</v>
      </c>
    </row>
    <row r="188" spans="1:3" x14ac:dyDescent="0.25">
      <c r="A188">
        <v>9.4</v>
      </c>
      <c r="B188">
        <v>1.4253302747887695E-15</v>
      </c>
      <c r="C188">
        <v>22.507728142496028</v>
      </c>
    </row>
    <row r="189" spans="1:3" x14ac:dyDescent="0.25">
      <c r="A189">
        <v>9.4499999999999993</v>
      </c>
      <c r="B189">
        <v>1.4840050491531197E-15</v>
      </c>
      <c r="C189">
        <v>22.507859992949619</v>
      </c>
    </row>
    <row r="190" spans="1:3" x14ac:dyDescent="0.25">
      <c r="A190">
        <v>9.5</v>
      </c>
      <c r="B190">
        <v>1.5450463756824073E-15</v>
      </c>
      <c r="C190">
        <v>22.507993760803302</v>
      </c>
    </row>
    <row r="191" spans="1:3" x14ac:dyDescent="0.25">
      <c r="A191">
        <v>9.5500000000000007</v>
      </c>
      <c r="B191">
        <v>1.6085476780743394E-15</v>
      </c>
      <c r="C191">
        <v>22.50812945910485</v>
      </c>
    </row>
    <row r="192" spans="1:3" x14ac:dyDescent="0.25">
      <c r="A192">
        <v>9.6</v>
      </c>
      <c r="B192">
        <v>1.6746059855413863E-15</v>
      </c>
      <c r="C192">
        <v>22.508267100787538</v>
      </c>
    </row>
    <row r="193" spans="1:3" x14ac:dyDescent="0.25">
      <c r="A193">
        <v>9.65</v>
      </c>
      <c r="B193">
        <v>1.7433220686653015E-15</v>
      </c>
      <c r="C193">
        <v>22.50840669866848</v>
      </c>
    </row>
    <row r="194" spans="1:3" x14ac:dyDescent="0.25">
      <c r="A194">
        <v>9.6999999999999993</v>
      </c>
      <c r="B194">
        <v>1.8148005802417647E-15</v>
      </c>
      <c r="C194">
        <v>22.50854826544705</v>
      </c>
    </row>
    <row r="195" spans="1:3" x14ac:dyDescent="0.25">
      <c r="A195">
        <v>9.75</v>
      </c>
      <c r="B195">
        <v>1.8891502012940714E-15</v>
      </c>
      <c r="C195">
        <v>22.508691813703347</v>
      </c>
    </row>
    <row r="196" spans="1:3" x14ac:dyDescent="0.25">
      <c r="A196">
        <v>9.8000000000000007</v>
      </c>
      <c r="B196">
        <v>1.9664837924396057E-15</v>
      </c>
      <c r="C196">
        <v>22.50883735589672</v>
      </c>
    </row>
    <row r="197" spans="1:3" x14ac:dyDescent="0.25">
      <c r="A197">
        <v>9.85</v>
      </c>
      <c r="B197">
        <v>2.0469185508009273E-15</v>
      </c>
      <c r="C197">
        <v>22.508984904364354</v>
      </c>
    </row>
    <row r="198" spans="1:3" x14ac:dyDescent="0.25">
      <c r="A198">
        <v>9.9</v>
      </c>
      <c r="B198">
        <v>2.1305761726585657E-15</v>
      </c>
      <c r="C198">
        <v>22.509134471319935</v>
      </c>
    </row>
    <row r="199" spans="1:3" x14ac:dyDescent="0.25">
      <c r="A199">
        <v>9.9499999999999993</v>
      </c>
      <c r="B199">
        <v>2.217583022049924E-15</v>
      </c>
      <c r="C199">
        <v>22.509286068852322</v>
      </c>
    </row>
    <row r="200" spans="1:3" x14ac:dyDescent="0.25">
      <c r="A200">
        <v>10</v>
      </c>
      <c r="B200">
        <v>2.3080703055263643E-15</v>
      </c>
      <c r="C200">
        <v>22.509439708924333</v>
      </c>
    </row>
    <row r="201" spans="1:3" x14ac:dyDescent="0.25">
      <c r="A201">
        <v>10.050000000000001</v>
      </c>
      <c r="B201">
        <v>2.4021742532864736E-15</v>
      </c>
      <c r="C201">
        <v>22.509595403371559</v>
      </c>
    </row>
    <row r="202" spans="1:3" x14ac:dyDescent="0.25">
      <c r="A202">
        <v>10.1</v>
      </c>
      <c r="B202">
        <v>2.50003630691247E-15</v>
      </c>
      <c r="C202">
        <v>22.50975316390123</v>
      </c>
    </row>
    <row r="203" spans="1:3" x14ac:dyDescent="0.25">
      <c r="A203">
        <v>10.15</v>
      </c>
      <c r="B203">
        <v>2.6018033139439618E-15</v>
      </c>
      <c r="C203">
        <v>22.509913002091153</v>
      </c>
    </row>
    <row r="204" spans="1:3" x14ac:dyDescent="0.25">
      <c r="A204">
        <v>10.199999999999999</v>
      </c>
      <c r="B204">
        <v>2.7076277295305222E-15</v>
      </c>
      <c r="C204">
        <v>22.510074929388697</v>
      </c>
    </row>
    <row r="205" spans="1:3" x14ac:dyDescent="0.25">
      <c r="A205">
        <v>10.25</v>
      </c>
      <c r="B205">
        <v>2.8176678254147802E-15</v>
      </c>
      <c r="C205">
        <v>22.510238957109838</v>
      </c>
    </row>
    <row r="206" spans="1:3" x14ac:dyDescent="0.25">
      <c r="A206">
        <v>10.3</v>
      </c>
      <c r="B206">
        <v>2.9320879065040677E-15</v>
      </c>
      <c r="C206">
        <v>22.510405096438255</v>
      </c>
    </row>
    <row r="207" spans="1:3" x14ac:dyDescent="0.25">
      <c r="A207">
        <v>10.35</v>
      </c>
      <c r="B207">
        <v>3.0510585352997744E-15</v>
      </c>
      <c r="C207">
        <v>22.51057335842448</v>
      </c>
    </row>
    <row r="208" spans="1:3" x14ac:dyDescent="0.25">
      <c r="A208">
        <v>10.4</v>
      </c>
      <c r="B208">
        <v>3.174756764460385E-15</v>
      </c>
      <c r="C208">
        <v>22.5107437539851</v>
      </c>
    </row>
    <row r="209" spans="1:3" x14ac:dyDescent="0.25">
      <c r="A209">
        <v>10.45</v>
      </c>
      <c r="B209">
        <v>3.3033663777862572E-15</v>
      </c>
      <c r="C209">
        <v>22.510916293902014</v>
      </c>
    </row>
    <row r="210" spans="1:3" x14ac:dyDescent="0.25">
      <c r="A210">
        <v>10.5</v>
      </c>
      <c r="B210">
        <v>3.4370781399219187E-15</v>
      </c>
      <c r="C210">
        <v>22.511090988821763</v>
      </c>
    </row>
    <row r="211" spans="1:3" x14ac:dyDescent="0.25">
      <c r="A211">
        <v>10.55</v>
      </c>
      <c r="B211">
        <v>3.5760900550825741E-15</v>
      </c>
      <c r="C211">
        <v>22.511267849254853</v>
      </c>
    </row>
    <row r="212" spans="1:3" x14ac:dyDescent="0.25">
      <c r="A212">
        <v>10.6</v>
      </c>
      <c r="B212">
        <v>3.7206076351222592E-15</v>
      </c>
      <c r="C212">
        <v>22.511446885575197</v>
      </c>
    </row>
    <row r="213" spans="1:3" x14ac:dyDescent="0.25">
      <c r="A213">
        <v>10.65</v>
      </c>
      <c r="B213">
        <v>3.8708441772719309E-15</v>
      </c>
      <c r="C213">
        <v>22.511628108019568</v>
      </c>
    </row>
    <row r="214" spans="1:3" x14ac:dyDescent="0.25">
      <c r="A214">
        <v>10.7</v>
      </c>
      <c r="B214">
        <v>4.0270210518851972E-15</v>
      </c>
      <c r="C214">
        <v>22.511811526687108</v>
      </c>
    </row>
    <row r="215" spans="1:3" x14ac:dyDescent="0.25">
      <c r="A215">
        <v>10.75</v>
      </c>
      <c r="B215">
        <v>4.189368000544927E-15</v>
      </c>
      <c r="C215">
        <v>22.511997151538882</v>
      </c>
    </row>
    <row r="216" spans="1:3" x14ac:dyDescent="0.25">
      <c r="A216">
        <v>10.8</v>
      </c>
      <c r="B216">
        <v>4.3581234448902979E-15</v>
      </c>
      <c r="C216">
        <v>22.512184992397501</v>
      </c>
    </row>
    <row r="217" spans="1:3" x14ac:dyDescent="0.25">
      <c r="A217">
        <v>10.85</v>
      </c>
      <c r="B217">
        <v>4.5335348065418405E-15</v>
      </c>
      <c r="C217">
        <v>22.512375058946759</v>
      </c>
    </row>
    <row r="218" spans="1:3" x14ac:dyDescent="0.25">
      <c r="A218">
        <v>10.9</v>
      </c>
      <c r="B218">
        <v>4.7158588385109654E-15</v>
      </c>
      <c r="C218">
        <v>22.512567360731339</v>
      </c>
    </row>
    <row r="219" spans="1:3" x14ac:dyDescent="0.25">
      <c r="A219">
        <v>10.95</v>
      </c>
      <c r="B219">
        <v>4.9053619684938864E-15</v>
      </c>
      <c r="C219">
        <v>22.512761907156566</v>
      </c>
    </row>
    <row r="220" spans="1:3" x14ac:dyDescent="0.25">
      <c r="A220">
        <v>11</v>
      </c>
      <c r="B220">
        <v>5.1023206544669339E-15</v>
      </c>
      <c r="C220">
        <v>22.512958707488185</v>
      </c>
    </row>
    <row r="221" spans="1:3" x14ac:dyDescent="0.25">
      <c r="A221">
        <v>11.05</v>
      </c>
      <c r="B221">
        <v>5.3070217530081488E-15</v>
      </c>
      <c r="C221">
        <v>22.513157770852203</v>
      </c>
    </row>
    <row r="222" spans="1:3" x14ac:dyDescent="0.25">
      <c r="A222">
        <v>11.1</v>
      </c>
      <c r="B222">
        <v>5.5197629007912013E-15</v>
      </c>
      <c r="C222">
        <v>22.513359106234759</v>
      </c>
    </row>
    <row r="223" spans="1:3" x14ac:dyDescent="0.25">
      <c r="A223">
        <v>11.15</v>
      </c>
      <c r="B223">
        <v>5.7408529097074254E-15</v>
      </c>
      <c r="C223">
        <v>22.513562722482042</v>
      </c>
    </row>
    <row r="224" spans="1:3" x14ac:dyDescent="0.25">
      <c r="A224">
        <v>11.2</v>
      </c>
      <c r="B224">
        <v>5.9706121760894057E-15</v>
      </c>
      <c r="C224">
        <v>22.513768628300262</v>
      </c>
    </row>
    <row r="225" spans="1:3" x14ac:dyDescent="0.25">
      <c r="A225">
        <v>11.25</v>
      </c>
      <c r="B225">
        <v>6.209373104526803E-15</v>
      </c>
      <c r="C225">
        <v>22.513976832255636</v>
      </c>
    </row>
    <row r="226" spans="1:3" x14ac:dyDescent="0.25">
      <c r="A226">
        <v>11.3</v>
      </c>
      <c r="B226">
        <v>6.4574805467772611E-15</v>
      </c>
      <c r="C226">
        <v>22.514187342774424</v>
      </c>
    </row>
    <row r="227" spans="1:3" x14ac:dyDescent="0.25">
      <c r="A227">
        <v>11.35</v>
      </c>
      <c r="B227">
        <v>6.7152922562977392E-15</v>
      </c>
      <c r="C227">
        <v>22.514400168143027</v>
      </c>
    </row>
    <row r="228" spans="1:3" x14ac:dyDescent="0.25">
      <c r="A228">
        <v>11.4</v>
      </c>
      <c r="B228">
        <v>6.9831793589352895E-15</v>
      </c>
      <c r="C228">
        <v>22.514615316508078</v>
      </c>
    </row>
    <row r="229" spans="1:3" x14ac:dyDescent="0.25">
      <c r="A229">
        <v>11.45</v>
      </c>
      <c r="B229">
        <v>7.2615268403338981E-15</v>
      </c>
      <c r="C229">
        <v>22.514832795876607</v>
      </c>
    </row>
    <row r="230" spans="1:3" x14ac:dyDescent="0.25">
      <c r="A230">
        <v>11.5</v>
      </c>
      <c r="B230">
        <v>7.5507340506380816E-15</v>
      </c>
      <c r="C230">
        <v>22.515052614116232</v>
      </c>
    </row>
    <row r="231" spans="1:3" x14ac:dyDescent="0.25">
      <c r="A231">
        <v>11.55</v>
      </c>
      <c r="B231">
        <v>7.8512152270854838E-15</v>
      </c>
      <c r="C231">
        <v>22.515274778955369</v>
      </c>
    </row>
    <row r="232" spans="1:3" x14ac:dyDescent="0.25">
      <c r="A232">
        <v>11.6</v>
      </c>
      <c r="B232">
        <v>8.1634000351071029E-15</v>
      </c>
      <c r="C232">
        <v>22.515499297983496</v>
      </c>
    </row>
    <row r="233" spans="1:3" x14ac:dyDescent="0.25">
      <c r="A233">
        <v>11.65</v>
      </c>
      <c r="B233">
        <v>8.4877341285712542E-15</v>
      </c>
      <c r="C233">
        <v>22.515726178651445</v>
      </c>
    </row>
    <row r="234" spans="1:3" x14ac:dyDescent="0.25">
      <c r="A234">
        <v>11.7</v>
      </c>
      <c r="B234">
        <v>8.8246797298287735E-15</v>
      </c>
      <c r="C234">
        <v>22.515955428271724</v>
      </c>
    </row>
    <row r="235" spans="1:3" x14ac:dyDescent="0.25">
      <c r="A235">
        <v>11.75</v>
      </c>
      <c r="B235">
        <v>9.1747162302404606E-15</v>
      </c>
      <c r="C235">
        <v>22.516187054018872</v>
      </c>
    </row>
    <row r="236" spans="1:3" x14ac:dyDescent="0.25">
      <c r="A236">
        <v>11.8</v>
      </c>
      <c r="B236">
        <v>9.5383408118872063E-15</v>
      </c>
      <c r="C236">
        <v>22.516421062929837</v>
      </c>
    </row>
    <row r="237" spans="1:3" x14ac:dyDescent="0.25">
      <c r="A237">
        <v>11.85</v>
      </c>
      <c r="B237">
        <v>9.9160690911914336E-15</v>
      </c>
      <c r="C237">
        <v>22.516657461904394</v>
      </c>
    </row>
    <row r="238" spans="1:3" x14ac:dyDescent="0.25">
      <c r="A238">
        <v>11.9</v>
      </c>
      <c r="B238">
        <v>1.0308435785197711E-14</v>
      </c>
      <c r="C238">
        <v>22.516896257705607</v>
      </c>
    </row>
    <row r="239" spans="1:3" x14ac:dyDescent="0.25">
      <c r="A239">
        <v>11.95</v>
      </c>
      <c r="B239">
        <v>1.0715995401287193E-14</v>
      </c>
      <c r="C239">
        <v>22.51713745696027</v>
      </c>
    </row>
    <row r="240" spans="1:3" x14ac:dyDescent="0.25">
      <c r="A240">
        <v>12</v>
      </c>
      <c r="B240">
        <v>1.1139322951129254E-14</v>
      </c>
      <c r="C240">
        <v>22.517381066159434</v>
      </c>
    </row>
    <row r="241" spans="1:3" x14ac:dyDescent="0.25">
      <c r="A241">
        <v>12.05</v>
      </c>
      <c r="B241">
        <v>1.1579014689693268E-14</v>
      </c>
      <c r="C241">
        <v>22.517627091658923</v>
      </c>
    </row>
    <row r="242" spans="1:3" x14ac:dyDescent="0.25">
      <c r="A242">
        <v>12.1</v>
      </c>
      <c r="B242">
        <v>1.2035688880177639E-14</v>
      </c>
      <c r="C242">
        <v>22.517875539679878</v>
      </c>
    </row>
    <row r="243" spans="1:3" x14ac:dyDescent="0.25">
      <c r="A243">
        <v>12.15</v>
      </c>
      <c r="B243">
        <v>1.2509986585738625E-14</v>
      </c>
      <c r="C243">
        <v>22.518126416309354</v>
      </c>
    </row>
    <row r="244" spans="1:3" x14ac:dyDescent="0.25">
      <c r="A244">
        <v>12.2</v>
      </c>
      <c r="B244">
        <v>1.3002572488928431E-14</v>
      </c>
      <c r="C244">
        <v>22.518379727500911</v>
      </c>
    </row>
    <row r="245" spans="1:3" x14ac:dyDescent="0.25">
      <c r="A245">
        <v>12.25</v>
      </c>
      <c r="B245">
        <v>1.351413573978742E-14</v>
      </c>
      <c r="C245">
        <v>22.518635479075233</v>
      </c>
    </row>
    <row r="246" spans="1:3" x14ac:dyDescent="0.25">
      <c r="A246">
        <v>12.3</v>
      </c>
      <c r="B246">
        <v>1.4045390833559644E-14</v>
      </c>
      <c r="C246">
        <v>22.51889367672079</v>
      </c>
    </row>
    <row r="247" spans="1:3" x14ac:dyDescent="0.25">
      <c r="A247">
        <v>12.35</v>
      </c>
      <c r="B247">
        <v>1.4597078519039661E-14</v>
      </c>
      <c r="C247">
        <v>22.519154325994496</v>
      </c>
    </row>
    <row r="248" spans="1:3" x14ac:dyDescent="0.25">
      <c r="A248">
        <v>12.4</v>
      </c>
      <c r="B248">
        <v>1.516996673858715E-14</v>
      </c>
      <c r="C248">
        <v>22.51941743232241</v>
      </c>
    </row>
    <row r="249" spans="1:3" x14ac:dyDescent="0.25">
      <c r="A249">
        <v>12.45</v>
      </c>
      <c r="B249">
        <v>1.5764851600878821E-14</v>
      </c>
      <c r="C249">
        <v>22.519683001000445</v>
      </c>
    </row>
    <row r="250" spans="1:3" x14ac:dyDescent="0.25">
      <c r="A250">
        <v>12.5</v>
      </c>
      <c r="B250">
        <v>1.6382558387509245E-14</v>
      </c>
      <c r="C250">
        <v>22.519951037195089</v>
      </c>
    </row>
    <row r="251" spans="1:3" x14ac:dyDescent="0.25">
      <c r="A251">
        <v>12.55</v>
      </c>
      <c r="B251">
        <v>1.7023942594578547E-14</v>
      </c>
      <c r="C251">
        <v>22.520221545944167</v>
      </c>
    </row>
    <row r="252" spans="1:3" x14ac:dyDescent="0.25">
      <c r="A252">
        <v>12.6</v>
      </c>
      <c r="B252">
        <v>1.7689891010451235E-14</v>
      </c>
      <c r="C252">
        <v>22.520494532157617</v>
      </c>
    </row>
    <row r="253" spans="1:3" x14ac:dyDescent="0.25">
      <c r="A253">
        <v>12.65</v>
      </c>
      <c r="B253">
        <v>1.8381322830904555E-14</v>
      </c>
      <c r="C253">
        <v>22.520770000618249</v>
      </c>
    </row>
    <row r="254" spans="1:3" x14ac:dyDescent="0.25">
      <c r="A254">
        <v>12.7</v>
      </c>
      <c r="B254">
        <v>1.9099190812921825E-14</v>
      </c>
      <c r="C254">
        <v>22.521047955982578</v>
      </c>
    </row>
    <row r="255" spans="1:3" x14ac:dyDescent="0.25">
      <c r="A255">
        <v>12.75</v>
      </c>
      <c r="B255">
        <v>1.9844482468437304E-14</v>
      </c>
      <c r="C255">
        <v>22.521328402781624</v>
      </c>
    </row>
    <row r="256" spans="1:3" x14ac:dyDescent="0.25">
      <c r="A256">
        <v>12.8</v>
      </c>
      <c r="B256">
        <v>2.0618221299366608E-14</v>
      </c>
      <c r="C256">
        <v>22.521611345421753</v>
      </c>
    </row>
    <row r="257" spans="1:3" x14ac:dyDescent="0.25">
      <c r="A257">
        <v>12.85</v>
      </c>
      <c r="B257">
        <v>2.1421468075315914E-14</v>
      </c>
      <c r="C257">
        <v>22.521896788185529</v>
      </c>
    </row>
    <row r="258" spans="1:3" x14ac:dyDescent="0.25">
      <c r="A258">
        <v>12.9</v>
      </c>
      <c r="B258">
        <v>2.2255322155397184E-14</v>
      </c>
      <c r="C258">
        <v>22.522184735232578</v>
      </c>
    </row>
    <row r="259" spans="1:3" x14ac:dyDescent="0.25">
      <c r="A259">
        <v>12.95</v>
      </c>
      <c r="B259">
        <v>2.3120922855624635E-14</v>
      </c>
      <c r="C259">
        <v>22.522475190600449</v>
      </c>
    </row>
    <row r="260" spans="1:3" x14ac:dyDescent="0.25">
      <c r="A260">
        <v>13</v>
      </c>
      <c r="B260">
        <v>2.4019450863424198E-14</v>
      </c>
      <c r="C260">
        <v>22.522768158205537</v>
      </c>
    </row>
    <row r="261" spans="1:3" x14ac:dyDescent="0.25">
      <c r="A261">
        <v>13.05</v>
      </c>
      <c r="B261">
        <v>2.4952129700823469E-14</v>
      </c>
      <c r="C261">
        <v>22.523063641843951</v>
      </c>
    </row>
    <row r="262" spans="1:3" x14ac:dyDescent="0.25">
      <c r="A262">
        <v>13.1</v>
      </c>
      <c r="B262">
        <v>2.5920227237951361E-14</v>
      </c>
      <c r="C262">
        <v>22.523361645192459</v>
      </c>
    </row>
    <row r="263" spans="1:3" x14ac:dyDescent="0.25">
      <c r="A263">
        <v>13.15</v>
      </c>
      <c r="B263">
        <v>2.6925057258527785E-14</v>
      </c>
      <c r="C263">
        <v>22.523662171809381</v>
      </c>
    </row>
    <row r="264" spans="1:3" x14ac:dyDescent="0.25">
      <c r="A264">
        <v>13.2</v>
      </c>
      <c r="B264">
        <v>2.7967981079066885E-14</v>
      </c>
      <c r="C264">
        <v>22.523965225135562</v>
      </c>
    </row>
    <row r="265" spans="1:3" x14ac:dyDescent="0.25">
      <c r="A265">
        <v>13.25</v>
      </c>
      <c r="B265">
        <v>2.905040922359451E-14</v>
      </c>
      <c r="C265">
        <v>22.524270808495281</v>
      </c>
    </row>
    <row r="266" spans="1:3" x14ac:dyDescent="0.25">
      <c r="A266">
        <v>13.3</v>
      </c>
      <c r="B266">
        <v>3.0173803155712972E-14</v>
      </c>
      <c r="C266">
        <v>22.524578925097241</v>
      </c>
    </row>
    <row r="267" spans="1:3" x14ac:dyDescent="0.25">
      <c r="A267">
        <v>13.35</v>
      </c>
      <c r="B267">
        <v>3.1339677069926843E-14</v>
      </c>
      <c r="C267">
        <v>22.524889578035506</v>
      </c>
    </row>
    <row r="268" spans="1:3" x14ac:dyDescent="0.25">
      <c r="A268">
        <v>13.4</v>
      </c>
      <c r="B268">
        <v>3.2549599744194068E-14</v>
      </c>
      <c r="C268">
        <v>22.525202770290488</v>
      </c>
    </row>
    <row r="269" spans="1:3" x14ac:dyDescent="0.25">
      <c r="A269">
        <v>13.45</v>
      </c>
      <c r="B269">
        <v>3.380519645572522E-14</v>
      </c>
      <c r="C269">
        <v>22.525518504729924</v>
      </c>
    </row>
    <row r="270" spans="1:3" x14ac:dyDescent="0.25">
      <c r="A270">
        <v>13.5</v>
      </c>
      <c r="B270">
        <v>3.5108150962139321E-14</v>
      </c>
      <c r="C270">
        <v>22.525836784109867</v>
      </c>
    </row>
    <row r="271" spans="1:3" x14ac:dyDescent="0.25">
      <c r="A271">
        <v>13.55</v>
      </c>
      <c r="B271">
        <v>3.6460207550119319E-14</v>
      </c>
      <c r="C271">
        <v>22.526157611075675</v>
      </c>
    </row>
    <row r="272" spans="1:3" x14ac:dyDescent="0.25">
      <c r="A272">
        <v>13.6</v>
      </c>
      <c r="B272">
        <v>3.7863173153814938E-14</v>
      </c>
      <c r="C272">
        <v>22.526480988163016</v>
      </c>
    </row>
    <row r="273" spans="1:3" x14ac:dyDescent="0.25">
      <c r="A273">
        <v>13.65</v>
      </c>
      <c r="B273">
        <v>3.9318919545285222E-14</v>
      </c>
      <c r="C273">
        <v>22.526806917798872</v>
      </c>
    </row>
    <row r="274" spans="1:3" x14ac:dyDescent="0.25">
      <c r="A274">
        <v>13.7</v>
      </c>
      <c r="B274">
        <v>4.0829385599354458E-14</v>
      </c>
      <c r="C274">
        <v>22.527135402302562</v>
      </c>
    </row>
    <row r="275" spans="1:3" x14ac:dyDescent="0.25">
      <c r="A275">
        <v>13.75</v>
      </c>
      <c r="B275">
        <v>4.2396579635344053E-14</v>
      </c>
      <c r="C275">
        <v>22.527466443886738</v>
      </c>
    </row>
    <row r="276" spans="1:3" x14ac:dyDescent="0.25">
      <c r="A276">
        <v>13.8</v>
      </c>
      <c r="B276">
        <v>4.4022581838193326E-14</v>
      </c>
      <c r="C276">
        <v>22.527800044658427</v>
      </c>
    </row>
    <row r="277" spans="1:3" x14ac:dyDescent="0.25">
      <c r="A277">
        <v>13.85</v>
      </c>
      <c r="B277">
        <v>4.5709546761592781E-14</v>
      </c>
      <c r="C277">
        <v>22.528136206620051</v>
      </c>
    </row>
    <row r="278" spans="1:3" x14ac:dyDescent="0.25">
      <c r="A278">
        <v>13.9</v>
      </c>
      <c r="B278">
        <v>4.7459705915816617E-14</v>
      </c>
      <c r="C278">
        <v>22.528474931670445</v>
      </c>
    </row>
    <row r="279" spans="1:3" x14ac:dyDescent="0.25">
      <c r="A279">
        <v>13.95</v>
      </c>
      <c r="B279">
        <v>4.9275370443026727E-14</v>
      </c>
      <c r="C279">
        <v>22.528816221605908</v>
      </c>
    </row>
    <row r="280" spans="1:3" x14ac:dyDescent="0.25">
      <c r="A280">
        <v>14</v>
      </c>
      <c r="B280">
        <v>5.1158933882929882E-14</v>
      </c>
      <c r="C280">
        <v>22.52916007812123</v>
      </c>
    </row>
    <row r="281" spans="1:3" x14ac:dyDescent="0.25">
      <c r="A281">
        <v>14.05</v>
      </c>
      <c r="B281">
        <v>5.3112875031725493E-14</v>
      </c>
      <c r="C281">
        <v>22.529506502810719</v>
      </c>
    </row>
    <row r="282" spans="1:3" x14ac:dyDescent="0.25">
      <c r="A282">
        <v>14.1</v>
      </c>
      <c r="B282">
        <v>5.5139760897408953E-14</v>
      </c>
      <c r="C282">
        <v>22.529855497169265</v>
      </c>
    </row>
    <row r="283" spans="1:3" x14ac:dyDescent="0.25">
      <c r="A283">
        <v>14.15</v>
      </c>
      <c r="B283">
        <v>5.7242249754575025E-14</v>
      </c>
      <c r="C283">
        <v>22.530207062593359</v>
      </c>
    </row>
    <row r="284" spans="1:3" x14ac:dyDescent="0.25">
      <c r="A284">
        <v>14.2</v>
      </c>
      <c r="B284">
        <v>5.9423094301953563E-14</v>
      </c>
      <c r="C284">
        <v>22.530561200382145</v>
      </c>
    </row>
    <row r="285" spans="1:3" x14ac:dyDescent="0.25">
      <c r="A285">
        <v>14.25</v>
      </c>
      <c r="B285">
        <v>6.1685144926051734E-14</v>
      </c>
      <c r="C285">
        <v>22.530917911738467</v>
      </c>
    </row>
    <row r="286" spans="1:3" x14ac:dyDescent="0.25">
      <c r="A286">
        <v>14.3</v>
      </c>
      <c r="B286">
        <v>6.4031353074328376E-14</v>
      </c>
      <c r="C286">
        <v>22.53127719776991</v>
      </c>
    </row>
    <row r="287" spans="1:3" x14ac:dyDescent="0.25">
      <c r="A287">
        <v>14.35</v>
      </c>
      <c r="B287">
        <v>6.646477474148269E-14</v>
      </c>
      <c r="C287">
        <v>22.531639059489841</v>
      </c>
    </row>
    <row r="288" spans="1:3" x14ac:dyDescent="0.25">
      <c r="A288">
        <v>14.4</v>
      </c>
      <c r="B288">
        <v>6.8988574072529509E-14</v>
      </c>
      <c r="C288">
        <v>22.532003497818458</v>
      </c>
    </row>
    <row r="289" spans="1:3" x14ac:dyDescent="0.25">
      <c r="A289">
        <v>14.45</v>
      </c>
      <c r="B289">
        <v>7.1606027086431387E-14</v>
      </c>
      <c r="C289">
        <v>22.532370513583839</v>
      </c>
    </row>
    <row r="290" spans="1:3" x14ac:dyDescent="0.25">
      <c r="A290">
        <v>14.5</v>
      </c>
      <c r="B290">
        <v>7.4320525524231992E-14</v>
      </c>
      <c r="C290">
        <v>22.532740107522969</v>
      </c>
    </row>
    <row r="291" spans="1:3" x14ac:dyDescent="0.25">
      <c r="A291">
        <v>14.55</v>
      </c>
      <c r="B291">
        <v>7.713558082568126E-14</v>
      </c>
      <c r="C291">
        <v>22.533112280282801</v>
      </c>
    </row>
    <row r="292" spans="1:3" x14ac:dyDescent="0.25">
      <c r="A292">
        <v>14.6</v>
      </c>
      <c r="B292">
        <v>8.0054828238540493E-14</v>
      </c>
      <c r="C292">
        <v>22.533487032421295</v>
      </c>
    </row>
    <row r="293" spans="1:3" x14ac:dyDescent="0.25">
      <c r="A293">
        <v>14.65</v>
      </c>
      <c r="B293">
        <v>8.3082031064842011E-14</v>
      </c>
      <c r="C293">
        <v>22.533864364408444</v>
      </c>
    </row>
    <row r="294" spans="1:3" x14ac:dyDescent="0.25">
      <c r="A294">
        <v>14.7</v>
      </c>
      <c r="B294">
        <v>8.6221085048516092E-14</v>
      </c>
      <c r="C294">
        <v>22.53424427662733</v>
      </c>
    </row>
    <row r="295" spans="1:3" x14ac:dyDescent="0.25">
      <c r="A295">
        <v>14.75</v>
      </c>
      <c r="B295">
        <v>8.9476022908965026E-14</v>
      </c>
      <c r="C295">
        <v>22.534626769375144</v>
      </c>
    </row>
    <row r="296" spans="1:3" x14ac:dyDescent="0.25">
      <c r="A296">
        <v>14.8</v>
      </c>
      <c r="B296">
        <v>9.2851019025258597E-14</v>
      </c>
      <c r="C296">
        <v>22.535011842864229</v>
      </c>
    </row>
    <row r="297" spans="1:3" x14ac:dyDescent="0.25">
      <c r="A297">
        <v>14.85</v>
      </c>
      <c r="B297">
        <v>9.6350394275818279E-14</v>
      </c>
      <c r="C297">
        <v>22.535399497223111</v>
      </c>
    </row>
    <row r="298" spans="1:3" x14ac:dyDescent="0.25">
      <c r="A298">
        <v>14.9</v>
      </c>
      <c r="B298">
        <v>9.9978621038583814E-14</v>
      </c>
      <c r="C298">
        <v>22.53578973249753</v>
      </c>
    </row>
    <row r="299" spans="1:3" x14ac:dyDescent="0.25">
      <c r="A299">
        <v>14.95</v>
      </c>
      <c r="B299">
        <v>1.0374032835679079E-13</v>
      </c>
      <c r="C299">
        <v>22.536182548651457</v>
      </c>
    </row>
    <row r="300" spans="1:3" x14ac:dyDescent="0.25">
      <c r="A300">
        <v>15</v>
      </c>
      <c r="B300">
        <v>1.0764030727572041E-13</v>
      </c>
      <c r="C300">
        <v>22.536577945568112</v>
      </c>
    </row>
    <row r="301" spans="1:3" x14ac:dyDescent="0.25">
      <c r="A301">
        <v>15.05</v>
      </c>
      <c r="B301">
        <v>1.1168351635583752E-13</v>
      </c>
      <c r="C301">
        <v>22.536975923051013</v>
      </c>
    </row>
    <row r="302" spans="1:3" x14ac:dyDescent="0.25">
      <c r="A302">
        <v>15.1</v>
      </c>
      <c r="B302">
        <v>1.1587508736801047E-13</v>
      </c>
      <c r="C302">
        <v>22.53737648082495</v>
      </c>
    </row>
    <row r="303" spans="1:3" x14ac:dyDescent="0.25">
      <c r="A303">
        <v>15.15</v>
      </c>
      <c r="B303">
        <v>1.2022033117661565E-13</v>
      </c>
      <c r="C303">
        <v>22.537779618537023</v>
      </c>
    </row>
    <row r="304" spans="1:3" x14ac:dyDescent="0.25">
      <c r="A304">
        <v>15.2</v>
      </c>
      <c r="B304">
        <v>1.2472474381651121E-13</v>
      </c>
      <c r="C304">
        <v>22.538185335757642</v>
      </c>
    </row>
    <row r="305" spans="1:3" x14ac:dyDescent="0.25">
      <c r="A305">
        <v>15.25</v>
      </c>
      <c r="B305">
        <v>1.2939401277009601E-13</v>
      </c>
      <c r="C305">
        <v>22.538593631981534</v>
      </c>
    </row>
    <row r="306" spans="1:3" x14ac:dyDescent="0.25">
      <c r="A306">
        <v>15.3</v>
      </c>
      <c r="B306">
        <v>1.342340234508008E-13</v>
      </c>
      <c r="C306">
        <v>22.539004506628736</v>
      </c>
    </row>
    <row r="307" spans="1:3" x14ac:dyDescent="0.25">
      <c r="A307">
        <v>15.35</v>
      </c>
      <c r="B307">
        <v>1.3925086589959368E-13</v>
      </c>
      <c r="C307">
        <v>22.539417959045586</v>
      </c>
    </row>
    <row r="308" spans="1:3" x14ac:dyDescent="0.25">
      <c r="A308">
        <v>15.4</v>
      </c>
      <c r="B308">
        <v>1.4445084170128119E-13</v>
      </c>
      <c r="C308">
        <v>22.539833988505723</v>
      </c>
    </row>
    <row r="309" spans="1:3" x14ac:dyDescent="0.25">
      <c r="A309">
        <v>15.45</v>
      </c>
      <c r="B309">
        <v>1.4984047112755537E-13</v>
      </c>
      <c r="C309">
        <v>22.540252594211069</v>
      </c>
    </row>
    <row r="310" spans="1:3" x14ac:dyDescent="0.25">
      <c r="A310">
        <v>15.5</v>
      </c>
      <c r="B310">
        <v>1.5542650051403572E-13</v>
      </c>
      <c r="C310">
        <v>22.540673775292799</v>
      </c>
    </row>
    <row r="311" spans="1:3" x14ac:dyDescent="0.25">
      <c r="A311">
        <v>15.55</v>
      </c>
      <c r="B311">
        <v>1.6121590987864645E-13</v>
      </c>
      <c r="C311">
        <v>22.541097530812326</v>
      </c>
    </row>
    <row r="312" spans="1:3" x14ac:dyDescent="0.25">
      <c r="A312">
        <v>15.6</v>
      </c>
      <c r="B312">
        <v>1.672159207890425E-13</v>
      </c>
      <c r="C312">
        <v>22.541523859762254</v>
      </c>
    </row>
    <row r="313" spans="1:3" x14ac:dyDescent="0.25">
      <c r="A313">
        <v>15.65</v>
      </c>
      <c r="B313">
        <v>1.7343400448691333E-13</v>
      </c>
      <c r="C313">
        <v>22.541952761067385</v>
      </c>
    </row>
    <row r="314" spans="1:3" x14ac:dyDescent="0.25">
      <c r="A314">
        <v>15.7</v>
      </c>
      <c r="B314">
        <v>1.7987789027728246E-13</v>
      </c>
      <c r="C314">
        <v>22.542384233585601</v>
      </c>
    </row>
    <row r="315" spans="1:3" x14ac:dyDescent="0.25">
      <c r="A315">
        <v>15.75</v>
      </c>
      <c r="B315">
        <v>1.8655557419120339E-13</v>
      </c>
      <c r="C315">
        <v>22.542818276108907</v>
      </c>
    </row>
    <row r="316" spans="1:3" x14ac:dyDescent="0.25">
      <c r="A316">
        <v>15.8</v>
      </c>
      <c r="B316">
        <v>1.9347532793040185E-13</v>
      </c>
      <c r="C316">
        <v>22.543254887364295</v>
      </c>
    </row>
    <row r="317" spans="1:3" x14ac:dyDescent="0.25">
      <c r="A317">
        <v>15.85</v>
      </c>
      <c r="B317">
        <v>2.0064570810280796E-13</v>
      </c>
      <c r="C317">
        <v>22.543694066014741</v>
      </c>
    </row>
    <row r="318" spans="1:3" x14ac:dyDescent="0.25">
      <c r="A318">
        <v>15.9</v>
      </c>
      <c r="B318">
        <v>2.0807556575808959E-13</v>
      </c>
      <c r="C318">
        <v>22.544135810660116</v>
      </c>
    </row>
    <row r="319" spans="1:3" x14ac:dyDescent="0.25">
      <c r="A319">
        <v>15.95</v>
      </c>
      <c r="B319">
        <v>2.1577405623260875E-13</v>
      </c>
      <c r="C319">
        <v>22.544580119838102</v>
      </c>
    </row>
    <row r="320" spans="1:3" x14ac:dyDescent="0.25">
      <c r="A320">
        <v>16</v>
      </c>
      <c r="B320">
        <v>2.2375064931354384E-13</v>
      </c>
      <c r="C320">
        <v>22.545026992025164</v>
      </c>
    </row>
    <row r="321" spans="1:3" x14ac:dyDescent="0.25">
      <c r="A321">
        <v>16.05</v>
      </c>
      <c r="B321">
        <v>2.320151397321356E-13</v>
      </c>
      <c r="C321">
        <v>22.5454764256374</v>
      </c>
    </row>
    <row r="322" spans="1:3" x14ac:dyDescent="0.25">
      <c r="A322">
        <v>16.100000000000001</v>
      </c>
      <c r="B322">
        <v>2.4057765799640747E-13</v>
      </c>
      <c r="C322">
        <v>22.545928419031501</v>
      </c>
    </row>
    <row r="323" spans="1:3" x14ac:dyDescent="0.25">
      <c r="A323">
        <v>16.149999999999999</v>
      </c>
      <c r="B323">
        <v>2.4944868157395885E-13</v>
      </c>
      <c r="C323">
        <v>22.546382970505629</v>
      </c>
    </row>
    <row r="324" spans="1:3" x14ac:dyDescent="0.25">
      <c r="A324">
        <v>16.2</v>
      </c>
      <c r="B324">
        <v>2.5863904643574216E-13</v>
      </c>
      <c r="C324">
        <v>22.546840078300324</v>
      </c>
    </row>
    <row r="325" spans="1:3" x14ac:dyDescent="0.25">
      <c r="A325">
        <v>16.25</v>
      </c>
      <c r="B325">
        <v>2.6815995897215942E-13</v>
      </c>
      <c r="C325">
        <v>22.547299740599389</v>
      </c>
    </row>
    <row r="326" spans="1:3" x14ac:dyDescent="0.25">
      <c r="A326">
        <v>16.3</v>
      </c>
      <c r="B326">
        <v>2.7802300829300008E-13</v>
      </c>
      <c r="C326">
        <v>22.547761955530767</v>
      </c>
    </row>
    <row r="327" spans="1:3" x14ac:dyDescent="0.25">
      <c r="A327">
        <v>16.350000000000001</v>
      </c>
      <c r="B327">
        <v>2.882401789232414E-13</v>
      </c>
      <c r="C327">
        <v>22.548226721167445</v>
      </c>
    </row>
    <row r="328" spans="1:3" x14ac:dyDescent="0.25">
      <c r="A328">
        <v>16.399999999999999</v>
      </c>
      <c r="B328">
        <v>2.9882386390700165E-13</v>
      </c>
      <c r="C328">
        <v>22.548694035528285</v>
      </c>
    </row>
    <row r="329" spans="1:3" x14ac:dyDescent="0.25">
      <c r="A329">
        <v>16.45</v>
      </c>
      <c r="B329">
        <v>3.0978687833229028E-13</v>
      </c>
      <c r="C329">
        <v>22.549163896578918</v>
      </c>
    </row>
    <row r="330" spans="1:3" x14ac:dyDescent="0.25">
      <c r="A330">
        <v>16.5</v>
      </c>
      <c r="B330">
        <v>3.2114247328971401E-13</v>
      </c>
      <c r="C330">
        <v>22.549636302232582</v>
      </c>
    </row>
    <row r="331" spans="1:3" x14ac:dyDescent="0.25">
      <c r="A331">
        <v>16.55</v>
      </c>
      <c r="B331">
        <v>3.3290435027845867E-13</v>
      </c>
      <c r="C331">
        <v>22.550111250350973</v>
      </c>
    </row>
    <row r="332" spans="1:3" x14ac:dyDescent="0.25">
      <c r="A332">
        <v>16.600000000000001</v>
      </c>
      <c r="B332">
        <v>3.4508667607352816E-13</v>
      </c>
      <c r="C332">
        <v>22.550588738745105</v>
      </c>
    </row>
    <row r="333" spans="1:3" x14ac:dyDescent="0.25">
      <c r="A333">
        <v>16.649999999999999</v>
      </c>
      <c r="B333">
        <v>3.5770409806842419E-13</v>
      </c>
      <c r="C333">
        <v>22.551068765176122</v>
      </c>
    </row>
    <row r="334" spans="1:3" x14ac:dyDescent="0.25">
      <c r="A334">
        <v>16.7</v>
      </c>
      <c r="B334">
        <v>3.7077176010797931E-13</v>
      </c>
      <c r="C334">
        <v>22.551551327356133</v>
      </c>
    </row>
    <row r="335" spans="1:3" x14ac:dyDescent="0.25">
      <c r="A335">
        <v>16.75</v>
      </c>
      <c r="B335">
        <v>3.8430531882650883E-13</v>
      </c>
      <c r="C335">
        <v>22.552036422949048</v>
      </c>
    </row>
    <row r="336" spans="1:3" x14ac:dyDescent="0.25">
      <c r="A336">
        <v>16.8</v>
      </c>
      <c r="B336">
        <v>3.9832096050679715E-13</v>
      </c>
      <c r="C336">
        <v>22.552524049571357</v>
      </c>
    </row>
    <row r="337" spans="1:3" x14ac:dyDescent="0.25">
      <c r="A337">
        <v>16.850000000000001</v>
      </c>
      <c r="B337">
        <v>4.1283541847600876E-13</v>
      </c>
      <c r="C337">
        <v>22.553014204792973</v>
      </c>
    </row>
    <row r="338" spans="1:3" x14ac:dyDescent="0.25">
      <c r="A338">
        <v>16.899999999999999</v>
      </c>
      <c r="B338">
        <v>4.2786599105504878E-13</v>
      </c>
      <c r="C338">
        <v>22.553506886138024</v>
      </c>
    </row>
    <row r="339" spans="1:3" x14ac:dyDescent="0.25">
      <c r="A339">
        <v>16.95</v>
      </c>
      <c r="B339">
        <v>4.4343056007829621E-13</v>
      </c>
      <c r="C339">
        <v>22.554002091085628</v>
      </c>
    </row>
    <row r="340" spans="1:3" x14ac:dyDescent="0.25">
      <c r="A340">
        <v>17</v>
      </c>
      <c r="B340">
        <v>4.5954761000137487E-13</v>
      </c>
      <c r="C340">
        <v>22.554499817070674</v>
      </c>
    </row>
    <row r="341" spans="1:3" x14ac:dyDescent="0.25">
      <c r="A341">
        <v>17.05</v>
      </c>
      <c r="B341">
        <v>4.7623624761478508E-13</v>
      </c>
      <c r="C341">
        <v>22.555000061484659</v>
      </c>
    </row>
    <row r="342" spans="1:3" x14ac:dyDescent="0.25">
      <c r="A342">
        <v>17.100000000000001</v>
      </c>
      <c r="B342">
        <v>4.9351622238214506E-13</v>
      </c>
      <c r="C342">
        <v>22.555502821676352</v>
      </c>
    </row>
    <row r="343" spans="1:3" x14ac:dyDescent="0.25">
      <c r="A343">
        <v>17.149999999999999</v>
      </c>
      <c r="B343">
        <v>5.1140794742206816E-13</v>
      </c>
      <c r="C343">
        <v>22.55600809495267</v>
      </c>
    </row>
    <row r="344" spans="1:3" x14ac:dyDescent="0.25">
      <c r="A344">
        <v>17.2</v>
      </c>
      <c r="B344">
        <v>5.2993252115325582E-13</v>
      </c>
      <c r="C344">
        <v>22.556515878579361</v>
      </c>
    </row>
    <row r="345" spans="1:3" x14ac:dyDescent="0.25">
      <c r="A345">
        <v>17.25</v>
      </c>
      <c r="B345">
        <v>5.4911174962326504E-13</v>
      </c>
      <c r="C345">
        <v>22.557026169781764</v>
      </c>
    </row>
    <row r="346" spans="1:3" x14ac:dyDescent="0.25">
      <c r="A346">
        <v>17.3</v>
      </c>
      <c r="B346">
        <v>5.6896816954157943E-13</v>
      </c>
      <c r="C346">
        <v>22.5575389657456</v>
      </c>
    </row>
    <row r="347" spans="1:3" x14ac:dyDescent="0.25">
      <c r="A347">
        <v>17.350000000000001</v>
      </c>
      <c r="B347">
        <v>5.8952507203854871E-13</v>
      </c>
      <c r="C347">
        <v>22.558054263617624</v>
      </c>
    </row>
    <row r="348" spans="1:3" x14ac:dyDescent="0.25">
      <c r="A348">
        <v>17.399999999999999</v>
      </c>
      <c r="B348">
        <v>6.1080652717227839E-13</v>
      </c>
      <c r="C348">
        <v>22.558572060506414</v>
      </c>
    </row>
    <row r="349" spans="1:3" x14ac:dyDescent="0.25">
      <c r="A349">
        <v>17.45</v>
      </c>
      <c r="B349">
        <v>6.3283740920611983E-13</v>
      </c>
      <c r="C349">
        <v>22.559092353483081</v>
      </c>
    </row>
    <row r="350" spans="1:3" x14ac:dyDescent="0.25">
      <c r="A350">
        <v>17.5</v>
      </c>
      <c r="B350">
        <v>6.5564342268029756E-13</v>
      </c>
      <c r="C350">
        <v>22.559615139581961</v>
      </c>
    </row>
    <row r="351" spans="1:3" x14ac:dyDescent="0.25">
      <c r="A351">
        <v>17.55</v>
      </c>
      <c r="B351">
        <v>6.7925112930154255E-13</v>
      </c>
      <c r="C351">
        <v>22.560140415801317</v>
      </c>
    </row>
    <row r="352" spans="1:3" x14ac:dyDescent="0.25">
      <c r="A352">
        <v>17.600000000000001</v>
      </c>
      <c r="B352">
        <v>7.0368797567571371E-13</v>
      </c>
      <c r="C352">
        <v>22.560668179104102</v>
      </c>
    </row>
    <row r="353" spans="1:3" x14ac:dyDescent="0.25">
      <c r="A353">
        <v>17.649999999999999</v>
      </c>
      <c r="B353">
        <v>7.2898232190881002E-13</v>
      </c>
      <c r="C353">
        <v>22.561198426418549</v>
      </c>
    </row>
    <row r="354" spans="1:3" x14ac:dyDescent="0.25">
      <c r="A354">
        <v>17.7</v>
      </c>
      <c r="B354">
        <v>7.5516347110252051E-13</v>
      </c>
      <c r="C354">
        <v>22.561731154638927</v>
      </c>
    </row>
    <row r="355" spans="1:3" x14ac:dyDescent="0.25">
      <c r="A355">
        <v>17.75</v>
      </c>
      <c r="B355">
        <v>7.8226169977158386E-13</v>
      </c>
      <c r="C355">
        <v>22.562266360626211</v>
      </c>
    </row>
    <row r="356" spans="1:3" x14ac:dyDescent="0.25">
      <c r="A356">
        <v>17.8</v>
      </c>
      <c r="B356">
        <v>8.1030828921040819E-13</v>
      </c>
      <c r="C356">
        <v>22.562804041208697</v>
      </c>
    </row>
    <row r="357" spans="1:3" x14ac:dyDescent="0.25">
      <c r="A357">
        <v>17.850000000000001</v>
      </c>
      <c r="B357">
        <v>8.3933555783779994E-13</v>
      </c>
      <c r="C357">
        <v>22.563344193182743</v>
      </c>
    </row>
    <row r="358" spans="1:3" x14ac:dyDescent="0.25">
      <c r="A358">
        <v>17.899999999999999</v>
      </c>
      <c r="B358">
        <v>8.6937689454915048E-13</v>
      </c>
      <c r="C358">
        <v>22.563886813313363</v>
      </c>
    </row>
    <row r="359" spans="1:3" x14ac:dyDescent="0.25">
      <c r="A359">
        <v>17.95</v>
      </c>
      <c r="B359">
        <v>9.0046679310622676E-13</v>
      </c>
      <c r="C359">
        <v>22.564431898334895</v>
      </c>
    </row>
    <row r="360" spans="1:3" x14ac:dyDescent="0.25">
      <c r="A360">
        <v>18</v>
      </c>
      <c r="B360">
        <v>9.3264088759592837E-13</v>
      </c>
      <c r="C360">
        <v>22.564979444951671</v>
      </c>
    </row>
    <row r="361" spans="1:3" x14ac:dyDescent="0.25">
      <c r="A361">
        <v>18.05</v>
      </c>
      <c r="B361">
        <v>9.6593598898986045E-13</v>
      </c>
      <c r="C361">
        <v>22.565529449838614</v>
      </c>
    </row>
    <row r="362" spans="1:3" x14ac:dyDescent="0.25">
      <c r="A362">
        <v>18.100000000000001</v>
      </c>
      <c r="B362">
        <v>1.0003901228378072E-12</v>
      </c>
      <c r="C362">
        <v>22.566081909641824</v>
      </c>
    </row>
    <row r="363" spans="1:3" x14ac:dyDescent="0.25">
      <c r="A363">
        <v>18.149999999999999</v>
      </c>
      <c r="B363">
        <v>1.0360425681289826E-12</v>
      </c>
      <c r="C363">
        <v>22.566636820979323</v>
      </c>
    </row>
    <row r="364" spans="1:3" x14ac:dyDescent="0.25">
      <c r="A364">
        <v>18.2</v>
      </c>
      <c r="B364">
        <v>1.072933897355861E-12</v>
      </c>
      <c r="C364">
        <v>22.567194180441561</v>
      </c>
    </row>
    <row r="365" spans="1:3" x14ac:dyDescent="0.25">
      <c r="A365">
        <v>18.25</v>
      </c>
      <c r="B365">
        <v>1.1111060178167307E-12</v>
      </c>
      <c r="C365">
        <v>22.567753984592045</v>
      </c>
    </row>
    <row r="366" spans="1:3" x14ac:dyDescent="0.25">
      <c r="A366">
        <v>18.3</v>
      </c>
      <c r="B366">
        <v>1.1506022141935281E-12</v>
      </c>
      <c r="C366">
        <v>22.56831622996798</v>
      </c>
    </row>
    <row r="367" spans="1:3" x14ac:dyDescent="0.25">
      <c r="A367">
        <v>18.350000000000001</v>
      </c>
      <c r="B367">
        <v>1.1914671924432404E-12</v>
      </c>
      <c r="C367">
        <v>22.568880913080772</v>
      </c>
    </row>
    <row r="368" spans="1:3" x14ac:dyDescent="0.25">
      <c r="A368">
        <v>18.399999999999999</v>
      </c>
      <c r="B368">
        <v>1.233747125041826E-12</v>
      </c>
      <c r="C368">
        <v>22.569448030416726</v>
      </c>
    </row>
    <row r="369" spans="1:3" x14ac:dyDescent="0.25">
      <c r="A369">
        <v>18.45</v>
      </c>
      <c r="B369">
        <v>1.2774896976206785E-12</v>
      </c>
      <c r="C369">
        <v>22.570017578437575</v>
      </c>
    </row>
    <row r="370" spans="1:3" x14ac:dyDescent="0.25">
      <c r="A370">
        <v>18.5</v>
      </c>
      <c r="B370">
        <v>1.322744157037357E-12</v>
      </c>
      <c r="C370">
        <v>22.570589553580959</v>
      </c>
    </row>
    <row r="371" spans="1:3" x14ac:dyDescent="0.25">
      <c r="A371">
        <v>18.55</v>
      </c>
      <c r="B371">
        <v>1.369561360922542E-12</v>
      </c>
      <c r="C371">
        <v>22.571163952261184</v>
      </c>
    </row>
    <row r="372" spans="1:3" x14ac:dyDescent="0.25">
      <c r="A372">
        <v>18.600000000000001</v>
      </c>
      <c r="B372">
        <v>1.4179938287474483E-12</v>
      </c>
      <c r="C372">
        <v>22.571740770869638</v>
      </c>
    </row>
    <row r="373" spans="1:3" x14ac:dyDescent="0.25">
      <c r="A373">
        <v>18.649999999999999</v>
      </c>
      <c r="B373">
        <v>1.4680957944563122E-12</v>
      </c>
      <c r="C373">
        <v>22.572320005775325</v>
      </c>
    </row>
    <row r="374" spans="1:3" x14ac:dyDescent="0.25">
      <c r="A374">
        <v>18.7</v>
      </c>
      <c r="B374">
        <v>1.5199232607102571E-12</v>
      </c>
      <c r="C374">
        <v>22.572901653325548</v>
      </c>
    </row>
    <row r="375" spans="1:3" x14ac:dyDescent="0.25">
      <c r="A375">
        <v>18.75</v>
      </c>
      <c r="B375">
        <v>1.573534054790232E-12</v>
      </c>
      <c r="C375">
        <v>22.573485709846313</v>
      </c>
    </row>
    <row r="376" spans="1:3" x14ac:dyDescent="0.25">
      <c r="A376">
        <v>18.8</v>
      </c>
      <c r="B376">
        <v>1.6289878862076481E-12</v>
      </c>
      <c r="C376">
        <v>22.574072171642918</v>
      </c>
    </row>
    <row r="377" spans="1:3" x14ac:dyDescent="0.25">
      <c r="A377">
        <v>18.850000000000001</v>
      </c>
      <c r="B377">
        <v>1.6863464060731814E-12</v>
      </c>
      <c r="C377">
        <v>22.574661035000464</v>
      </c>
    </row>
    <row r="378" spans="1:3" x14ac:dyDescent="0.25">
      <c r="A378">
        <v>18.899999999999999</v>
      </c>
      <c r="B378">
        <v>1.7456732682754522E-12</v>
      </c>
      <c r="C378">
        <v>22.575252296184438</v>
      </c>
    </row>
    <row r="379" spans="1:3" x14ac:dyDescent="0.25">
      <c r="A379">
        <v>18.95</v>
      </c>
      <c r="B379">
        <v>1.8070341925224456E-12</v>
      </c>
      <c r="C379">
        <v>22.575845951441103</v>
      </c>
    </row>
    <row r="380" spans="1:3" x14ac:dyDescent="0.25">
      <c r="A380">
        <v>19</v>
      </c>
      <c r="B380">
        <v>1.8704970293007714E-12</v>
      </c>
      <c r="C380">
        <v>22.576441996998117</v>
      </c>
    </row>
    <row r="381" spans="1:3" x14ac:dyDescent="0.25">
      <c r="A381">
        <v>19.05</v>
      </c>
      <c r="B381">
        <v>1.9361318268084596E-12</v>
      </c>
      <c r="C381">
        <v>22.577040429064919</v>
      </c>
    </row>
    <row r="382" spans="1:3" x14ac:dyDescent="0.25">
      <c r="A382">
        <v>19.100000000000001</v>
      </c>
      <c r="B382">
        <v>2.004010899919443E-12</v>
      </c>
      <c r="C382">
        <v>22.577641243833433</v>
      </c>
    </row>
    <row r="383" spans="1:3" x14ac:dyDescent="0.25">
      <c r="A383">
        <v>19.149999999999999</v>
      </c>
      <c r="B383">
        <v>2.0742089012389769E-12</v>
      </c>
      <c r="C383">
        <v>22.578244437478276</v>
      </c>
    </row>
    <row r="384" spans="1:3" x14ac:dyDescent="0.25">
      <c r="A384">
        <v>19.2</v>
      </c>
      <c r="B384">
        <v>2.1468028943107997E-12</v>
      </c>
      <c r="C384">
        <v>22.578850006157413</v>
      </c>
    </row>
    <row r="385" spans="1:3" x14ac:dyDescent="0.25">
      <c r="A385">
        <v>19.25</v>
      </c>
      <c r="B385">
        <v>2.2218724290393623E-12</v>
      </c>
      <c r="C385">
        <v>22.579457946012678</v>
      </c>
    </row>
    <row r="386" spans="1:3" x14ac:dyDescent="0.25">
      <c r="A386">
        <v>19.3</v>
      </c>
      <c r="B386">
        <v>2.2994996193909992E-12</v>
      </c>
      <c r="C386">
        <v>22.580068253170072</v>
      </c>
    </row>
    <row r="387" spans="1:3" x14ac:dyDescent="0.25">
      <c r="A387">
        <v>19.350000000000001</v>
      </c>
      <c r="B387">
        <v>2.3797692234408268E-12</v>
      </c>
      <c r="C387">
        <v>22.580680923740331</v>
      </c>
    </row>
    <row r="388" spans="1:3" x14ac:dyDescent="0.25">
      <c r="A388">
        <v>19.399999999999999</v>
      </c>
      <c r="B388">
        <v>2.4627687258333151E-12</v>
      </c>
      <c r="C388">
        <v>22.581295953819428</v>
      </c>
    </row>
    <row r="389" spans="1:3" x14ac:dyDescent="0.25">
      <c r="A389">
        <v>19.45</v>
      </c>
      <c r="B389">
        <v>2.548588422726522E-12</v>
      </c>
      <c r="C389">
        <v>22.581913339488942</v>
      </c>
    </row>
    <row r="390" spans="1:3" x14ac:dyDescent="0.25">
      <c r="A390">
        <v>19.5</v>
      </c>
      <c r="B390">
        <v>2.6373215092925082E-12</v>
      </c>
      <c r="C390">
        <v>22.582533076816457</v>
      </c>
    </row>
    <row r="391" spans="1:3" x14ac:dyDescent="0.25">
      <c r="A391">
        <v>19.55</v>
      </c>
      <c r="B391">
        <v>2.7290641698470191E-12</v>
      </c>
      <c r="C391">
        <v>22.583155161856205</v>
      </c>
    </row>
    <row r="392" spans="1:3" x14ac:dyDescent="0.25">
      <c r="A392">
        <v>19.600000000000001</v>
      </c>
      <c r="B392">
        <v>2.8239156706855038E-12</v>
      </c>
      <c r="C392">
        <v>22.583779590649229</v>
      </c>
    </row>
    <row r="393" spans="1:3" x14ac:dyDescent="0.25">
      <c r="A393">
        <v>19.649999999999999</v>
      </c>
      <c r="B393">
        <v>2.921978455703132E-12</v>
      </c>
      <c r="C393">
        <v>22.584406359224097</v>
      </c>
    </row>
    <row r="394" spans="1:3" x14ac:dyDescent="0.25">
      <c r="A394">
        <v>19.7</v>
      </c>
      <c r="B394">
        <v>3.0233582448788779E-12</v>
      </c>
      <c r="C394">
        <v>22.58503546359708</v>
      </c>
    </row>
    <row r="395" spans="1:3" x14ac:dyDescent="0.25">
      <c r="A395">
        <v>19.75</v>
      </c>
      <c r="B395">
        <v>3.1281641357071727E-12</v>
      </c>
      <c r="C395">
        <v>22.585666899772686</v>
      </c>
    </row>
    <row r="396" spans="1:3" x14ac:dyDescent="0.25">
      <c r="A396">
        <v>19.8</v>
      </c>
      <c r="B396">
        <v>3.2365087076608149E-12</v>
      </c>
      <c r="C396">
        <v>22.586300663744098</v>
      </c>
    </row>
    <row r="397" spans="1:3" x14ac:dyDescent="0.25">
      <c r="A397">
        <v>19.850000000000001</v>
      </c>
      <c r="B397">
        <v>3.3485081297732162E-12</v>
      </c>
      <c r="C397">
        <v>22.586936751493443</v>
      </c>
    </row>
    <row r="398" spans="1:3" x14ac:dyDescent="0.25">
      <c r="A398">
        <v>19.899999999999999</v>
      </c>
      <c r="B398">
        <v>3.4642822714293278E-12</v>
      </c>
      <c r="C398">
        <v>22.587575158992355</v>
      </c>
    </row>
    <row r="399" spans="1:3" x14ac:dyDescent="0.25">
      <c r="A399">
        <v>19.95</v>
      </c>
      <c r="B399">
        <v>3.5839548164568789E-12</v>
      </c>
      <c r="C399">
        <v>22.588215882202299</v>
      </c>
    </row>
    <row r="400" spans="1:3" x14ac:dyDescent="0.25">
      <c r="A400">
        <v>20</v>
      </c>
      <c r="B400">
        <v>3.7076533806131897E-12</v>
      </c>
      <c r="C400">
        <v>22.588858917074983</v>
      </c>
    </row>
    <row r="401" spans="1:3" x14ac:dyDescent="0.25">
      <c r="A401">
        <v>20.05</v>
      </c>
      <c r="B401">
        <v>3.8355096325642136E-12</v>
      </c>
      <c r="C401">
        <v>22.589504259552626</v>
      </c>
    </row>
    <row r="402" spans="1:3" x14ac:dyDescent="0.25">
      <c r="A402">
        <v>20.100000000000001</v>
      </c>
      <c r="B402">
        <v>3.9676594184560212E-12</v>
      </c>
      <c r="C402">
        <v>22.590151905568487</v>
      </c>
    </row>
    <row r="403" spans="1:3" x14ac:dyDescent="0.25">
      <c r="A403">
        <v>20.149999999999999</v>
      </c>
      <c r="B403">
        <v>4.1042428901809072E-12</v>
      </c>
      <c r="C403">
        <v>22.590801851047239</v>
      </c>
    </row>
    <row r="404" spans="1:3" x14ac:dyDescent="0.25">
      <c r="A404">
        <v>20.2</v>
      </c>
      <c r="B404">
        <v>4.2454046374438869E-12</v>
      </c>
      <c r="C404">
        <v>22.591454091905153</v>
      </c>
    </row>
    <row r="405" spans="1:3" x14ac:dyDescent="0.25">
      <c r="A405">
        <v>20.25</v>
      </c>
      <c r="B405">
        <v>4.3912938237377282E-12</v>
      </c>
      <c r="C405">
        <v>22.592108624050738</v>
      </c>
    </row>
    <row r="406" spans="1:3" x14ac:dyDescent="0.25">
      <c r="A406">
        <v>20.3</v>
      </c>
      <c r="B406">
        <v>4.5420643263373287E-12</v>
      </c>
      <c r="C406">
        <v>22.592765443384867</v>
      </c>
    </row>
    <row r="407" spans="1:3" x14ac:dyDescent="0.25">
      <c r="A407">
        <v>20.350000000000001</v>
      </c>
      <c r="B407">
        <v>4.6978748804285198E-12</v>
      </c>
      <c r="C407">
        <v>22.593424545801145</v>
      </c>
    </row>
    <row r="408" spans="1:3" x14ac:dyDescent="0.25">
      <c r="A408">
        <v>20.399999999999999</v>
      </c>
      <c r="B408">
        <v>4.8588892274878823E-12</v>
      </c>
      <c r="C408">
        <v>22.594085927186462</v>
      </c>
    </row>
    <row r="409" spans="1:3" x14ac:dyDescent="0.25">
      <c r="A409">
        <v>20.45</v>
      </c>
      <c r="B409">
        <v>5.0252762680341267E-12</v>
      </c>
      <c r="C409">
        <v>22.594749583421176</v>
      </c>
    </row>
    <row r="410" spans="1:3" x14ac:dyDescent="0.25">
      <c r="A410">
        <v>20.5</v>
      </c>
      <c r="B410">
        <v>5.1972102188758035E-12</v>
      </c>
      <c r="C410">
        <v>22.595415510379368</v>
      </c>
    </row>
    <row r="411" spans="1:3" x14ac:dyDescent="0.25">
      <c r="A411">
        <v>20.55</v>
      </c>
      <c r="B411">
        <v>5.374870774980935E-12</v>
      </c>
      <c r="C411">
        <v>22.596083703929395</v>
      </c>
    </row>
    <row r="412" spans="1:3" x14ac:dyDescent="0.25">
      <c r="A412">
        <v>20.6</v>
      </c>
      <c r="B412">
        <v>5.5584432761006819E-12</v>
      </c>
      <c r="C412">
        <v>22.596754159934001</v>
      </c>
    </row>
    <row r="413" spans="1:3" x14ac:dyDescent="0.25">
      <c r="A413">
        <v>20.65</v>
      </c>
      <c r="B413">
        <v>5.7481188782801557E-12</v>
      </c>
      <c r="C413">
        <v>22.597426874250807</v>
      </c>
    </row>
    <row r="414" spans="1:3" x14ac:dyDescent="0.25">
      <c r="A414">
        <v>20.7</v>
      </c>
      <c r="B414">
        <v>5.9440947303946848E-12</v>
      </c>
      <c r="C414">
        <v>22.59810184273271</v>
      </c>
    </row>
    <row r="415" spans="1:3" x14ac:dyDescent="0.25">
      <c r="A415">
        <v>20.75</v>
      </c>
      <c r="B415">
        <v>6.1465741558526931E-12</v>
      </c>
      <c r="C415">
        <v>22.598779061227766</v>
      </c>
    </row>
    <row r="416" spans="1:3" x14ac:dyDescent="0.25">
      <c r="A416">
        <v>20.8</v>
      </c>
      <c r="B416">
        <v>6.3557668396105036E-12</v>
      </c>
      <c r="C416">
        <v>22.599458525579902</v>
      </c>
    </row>
    <row r="417" spans="1:3" x14ac:dyDescent="0.25">
      <c r="A417">
        <v>20.85</v>
      </c>
      <c r="B417">
        <v>6.5718890206484286E-12</v>
      </c>
      <c r="C417">
        <v>22.600140231629286</v>
      </c>
    </row>
    <row r="418" spans="1:3" x14ac:dyDescent="0.25">
      <c r="A418">
        <v>20.9</v>
      </c>
      <c r="B418">
        <v>6.7951636900613304E-12</v>
      </c>
      <c r="C418">
        <v>22.600824175212264</v>
      </c>
    </row>
    <row r="419" spans="1:3" x14ac:dyDescent="0.25">
      <c r="A419">
        <v>20.95</v>
      </c>
      <c r="B419">
        <v>7.0258207949203413E-12</v>
      </c>
      <c r="C419">
        <v>22.601510352161817</v>
      </c>
    </row>
    <row r="420" spans="1:3" x14ac:dyDescent="0.25">
      <c r="A420">
        <v>21</v>
      </c>
      <c r="B420">
        <v>7.2640974480684681E-12</v>
      </c>
      <c r="C420">
        <v>22.602198758307988</v>
      </c>
    </row>
    <row r="421" spans="1:3" x14ac:dyDescent="0.25">
      <c r="A421">
        <v>21.05</v>
      </c>
      <c r="B421">
        <v>7.5102381440142725E-12</v>
      </c>
      <c r="C421">
        <v>22.602889389478015</v>
      </c>
    </row>
    <row r="422" spans="1:3" x14ac:dyDescent="0.25">
      <c r="A422">
        <v>21.1</v>
      </c>
      <c r="B422">
        <v>7.7644949810954586E-12</v>
      </c>
      <c r="C422">
        <v>22.603582241496653</v>
      </c>
    </row>
    <row r="423" spans="1:3" x14ac:dyDescent="0.25">
      <c r="A423">
        <v>21.15</v>
      </c>
      <c r="B423">
        <v>8.0271278900863938E-12</v>
      </c>
      <c r="C423">
        <v>22.604277310186475</v>
      </c>
    </row>
    <row r="424" spans="1:3" x14ac:dyDescent="0.25">
      <c r="A424">
        <v>21.2</v>
      </c>
      <c r="B424">
        <v>8.2984048694285935E-12</v>
      </c>
      <c r="C424">
        <v>22.604974591368112</v>
      </c>
    </row>
    <row r="425" spans="1:3" x14ac:dyDescent="0.25">
      <c r="A425">
        <v>21.25</v>
      </c>
      <c r="B425">
        <v>8.5786022272695375E-12</v>
      </c>
      <c r="C425">
        <v>22.605674080860553</v>
      </c>
    </row>
    <row r="426" spans="1:3" x14ac:dyDescent="0.25">
      <c r="A426">
        <v>21.3</v>
      </c>
      <c r="B426">
        <v>8.8680048304976913E-12</v>
      </c>
      <c r="C426">
        <v>22.606375774481389</v>
      </c>
    </row>
    <row r="427" spans="1:3" x14ac:dyDescent="0.25">
      <c r="A427">
        <v>21.35</v>
      </c>
      <c r="B427">
        <v>9.1669063609689869E-12</v>
      </c>
      <c r="C427">
        <v>22.607079668047099</v>
      </c>
    </row>
    <row r="428" spans="1:3" x14ac:dyDescent="0.25">
      <c r="A428">
        <v>21.4</v>
      </c>
      <c r="B428">
        <v>9.4756095791232227E-12</v>
      </c>
      <c r="C428">
        <v>22.607785757373279</v>
      </c>
    </row>
    <row r="429" spans="1:3" x14ac:dyDescent="0.25">
      <c r="A429">
        <v>21.45</v>
      </c>
      <c r="B429">
        <v>9.7944265951951489E-12</v>
      </c>
      <c r="C429">
        <v>22.60849403827492</v>
      </c>
    </row>
    <row r="430" spans="1:3" x14ac:dyDescent="0.25">
      <c r="A430">
        <v>21.5</v>
      </c>
      <c r="B430">
        <v>1.0123679148231043E-11</v>
      </c>
      <c r="C430">
        <v>22.609204506566648</v>
      </c>
    </row>
    <row r="431" spans="1:3" x14ac:dyDescent="0.25">
      <c r="A431">
        <v>21.55</v>
      </c>
      <c r="B431">
        <v>1.0463698893124227E-11</v>
      </c>
      <c r="C431">
        <v>22.60991715806297</v>
      </c>
    </row>
    <row r="432" spans="1:3" x14ac:dyDescent="0.25">
      <c r="A432">
        <v>21.6</v>
      </c>
      <c r="B432">
        <v>1.0814827695893319E-11</v>
      </c>
      <c r="C432">
        <v>22.610631988578518</v>
      </c>
    </row>
    <row r="433" spans="1:3" x14ac:dyDescent="0.25">
      <c r="A433">
        <v>21.65</v>
      </c>
      <c r="B433">
        <v>1.1177417937428423E-11</v>
      </c>
      <c r="C433">
        <v>22.611348993928292</v>
      </c>
    </row>
    <row r="434" spans="1:3" x14ac:dyDescent="0.25">
      <c r="A434">
        <v>21.7</v>
      </c>
      <c r="B434">
        <v>1.1551832825938422E-11</v>
      </c>
      <c r="C434">
        <v>22.612068169927877</v>
      </c>
    </row>
    <row r="435" spans="1:3" x14ac:dyDescent="0.25">
      <c r="A435">
        <v>21.75</v>
      </c>
      <c r="B435">
        <v>1.1938446718339752E-11</v>
      </c>
      <c r="C435">
        <v>22.612789512393693</v>
      </c>
    </row>
    <row r="436" spans="1:3" x14ac:dyDescent="0.25">
      <c r="A436">
        <v>21.8</v>
      </c>
      <c r="B436">
        <v>1.2337645450829832E-11</v>
      </c>
      <c r="C436">
        <v>22.613513017143223</v>
      </c>
    </row>
    <row r="437" spans="1:3" x14ac:dyDescent="0.25">
      <c r="A437">
        <v>21.85</v>
      </c>
      <c r="B437">
        <v>1.2749826678899456E-11</v>
      </c>
      <c r="C437">
        <v>22.614238679995211</v>
      </c>
    </row>
    <row r="438" spans="1:3" x14ac:dyDescent="0.25">
      <c r="A438">
        <v>21.9</v>
      </c>
      <c r="B438">
        <v>1.3175400227040726E-11</v>
      </c>
      <c r="C438">
        <v>22.61496649676992</v>
      </c>
    </row>
    <row r="439" spans="1:3" x14ac:dyDescent="0.25">
      <c r="A439">
        <v>21.95</v>
      </c>
      <c r="B439">
        <v>1.3614788448415949E-11</v>
      </c>
      <c r="C439">
        <v>22.615696463289311</v>
      </c>
    </row>
    <row r="440" spans="1:3" x14ac:dyDescent="0.25">
      <c r="A440">
        <v>22</v>
      </c>
      <c r="B440">
        <v>1.4068426594760395E-11</v>
      </c>
      <c r="C440">
        <v>22.616428575377284</v>
      </c>
    </row>
    <row r="441" spans="1:3" x14ac:dyDescent="0.25">
      <c r="A441">
        <v>22.05</v>
      </c>
      <c r="B441">
        <v>1.4536763196796975E-11</v>
      </c>
      <c r="C441">
        <v>22.617162828859865</v>
      </c>
    </row>
    <row r="442" spans="1:3" x14ac:dyDescent="0.25">
      <c r="A442">
        <v>22.1</v>
      </c>
      <c r="B442">
        <v>1.5020260455450432E-11</v>
      </c>
      <c r="C442">
        <v>22.617899219565437</v>
      </c>
    </row>
    <row r="443" spans="1:3" x14ac:dyDescent="0.25">
      <c r="A443">
        <v>22.15</v>
      </c>
      <c r="B443">
        <v>1.5519394644153099E-11</v>
      </c>
      <c r="C443">
        <v>22.618637743324911</v>
      </c>
    </row>
    <row r="444" spans="1:3" x14ac:dyDescent="0.25">
      <c r="A444">
        <v>22.2</v>
      </c>
      <c r="B444">
        <v>1.6034656522545917E-11</v>
      </c>
      <c r="C444">
        <v>22.619378395971957</v>
      </c>
    </row>
    <row r="445" spans="1:3" x14ac:dyDescent="0.25">
      <c r="A445">
        <v>22.25</v>
      </c>
      <c r="B445">
        <v>1.6566551761882471E-11</v>
      </c>
      <c r="C445">
        <v>22.620121173343176</v>
      </c>
    </row>
    <row r="446" spans="1:3" x14ac:dyDescent="0.25">
      <c r="A446">
        <v>22.3</v>
      </c>
      <c r="B446">
        <v>1.7115601382453026E-11</v>
      </c>
      <c r="C446">
        <v>22.6208660712783</v>
      </c>
    </row>
    <row r="447" spans="1:3" x14ac:dyDescent="0.25">
      <c r="A447">
        <v>22.35</v>
      </c>
      <c r="B447">
        <v>1.7682342203355667E-11</v>
      </c>
      <c r="C447">
        <v>22.621613085620389</v>
      </c>
    </row>
    <row r="448" spans="1:3" x14ac:dyDescent="0.25">
      <c r="A448">
        <v>22.4</v>
      </c>
      <c r="B448">
        <v>1.8267327304947319E-11</v>
      </c>
      <c r="C448">
        <v>22.622362212216007</v>
      </c>
    </row>
    <row r="449" spans="1:3" x14ac:dyDescent="0.25">
      <c r="A449">
        <v>22.45</v>
      </c>
      <c r="B449">
        <v>1.8871126504316412E-11</v>
      </c>
      <c r="C449">
        <v>22.623113446915401</v>
      </c>
    </row>
    <row r="450" spans="1:3" x14ac:dyDescent="0.25">
      <c r="A450">
        <v>22.5</v>
      </c>
      <c r="B450">
        <v>1.9494326844130834E-11</v>
      </c>
      <c r="C450">
        <v>22.623866785572694</v>
      </c>
    </row>
    <row r="451" spans="1:3" x14ac:dyDescent="0.25">
      <c r="A451">
        <v>22.55</v>
      </c>
      <c r="B451">
        <v>2.0137533095218342E-11</v>
      </c>
      <c r="C451">
        <v>22.624622224046057</v>
      </c>
    </row>
    <row r="452" spans="1:3" x14ac:dyDescent="0.25">
      <c r="A452">
        <v>22.6</v>
      </c>
      <c r="B452">
        <v>2.0801368273251961E-11</v>
      </c>
      <c r="C452">
        <v>22.62537975819787</v>
      </c>
    </row>
    <row r="453" spans="1:3" x14ac:dyDescent="0.25">
      <c r="A453">
        <v>22.65</v>
      </c>
      <c r="B453">
        <v>2.1486474169918164E-11</v>
      </c>
      <c r="C453">
        <v>22.626139383894916</v>
      </c>
    </row>
    <row r="454" spans="1:3" x14ac:dyDescent="0.25">
      <c r="A454">
        <v>22.7</v>
      </c>
      <c r="B454">
        <v>2.2193511898954516E-11</v>
      </c>
      <c r="C454">
        <v>22.626901097008524</v>
      </c>
    </row>
    <row r="455" spans="1:3" x14ac:dyDescent="0.25">
      <c r="A455">
        <v>22.75</v>
      </c>
      <c r="B455">
        <v>2.2923162457461365E-11</v>
      </c>
      <c r="C455">
        <v>22.627664893414742</v>
      </c>
    </row>
    <row r="456" spans="1:3" x14ac:dyDescent="0.25">
      <c r="A456">
        <v>22.8</v>
      </c>
      <c r="B456">
        <v>2.3676127302888068E-11</v>
      </c>
      <c r="C456">
        <v>22.628430768994519</v>
      </c>
    </row>
    <row r="457" spans="1:3" x14ac:dyDescent="0.25">
      <c r="A457">
        <v>22.85</v>
      </c>
      <c r="B457">
        <v>2.4453128946121291E-11</v>
      </c>
      <c r="C457">
        <v>22.62919871963383</v>
      </c>
    </row>
    <row r="458" spans="1:3" x14ac:dyDescent="0.25">
      <c r="A458">
        <v>22.9</v>
      </c>
      <c r="B458">
        <v>2.5254911561099872E-11</v>
      </c>
      <c r="C458">
        <v>22.629968741223845</v>
      </c>
    </row>
    <row r="459" spans="1:3" x14ac:dyDescent="0.25">
      <c r="A459">
        <v>22.95</v>
      </c>
      <c r="B459">
        <v>2.6082241611398371E-11</v>
      </c>
      <c r="C459">
        <v>22.630740829661093</v>
      </c>
    </row>
    <row r="460" spans="1:3" x14ac:dyDescent="0.25">
      <c r="A460">
        <v>23</v>
      </c>
      <c r="B460">
        <v>2.6935908494234241E-11</v>
      </c>
      <c r="C460">
        <v>22.631514980847609</v>
      </c>
    </row>
    <row r="461" spans="1:3" x14ac:dyDescent="0.25">
      <c r="A461">
        <v>23.05</v>
      </c>
      <c r="B461">
        <v>2.7816725202356622E-11</v>
      </c>
      <c r="C461">
        <v>22.63229119069106</v>
      </c>
    </row>
    <row r="462" spans="1:3" x14ac:dyDescent="0.25">
      <c r="A462">
        <v>23.1</v>
      </c>
      <c r="B462">
        <v>2.8725529004297793E-11</v>
      </c>
      <c r="C462">
        <v>22.633069455104916</v>
      </c>
    </row>
    <row r="463" spans="1:3" x14ac:dyDescent="0.25">
      <c r="A463">
        <v>23.15</v>
      </c>
      <c r="B463">
        <v>2.9663182143472357E-11</v>
      </c>
      <c r="C463">
        <v>22.633849770008588</v>
      </c>
    </row>
    <row r="464" spans="1:3" x14ac:dyDescent="0.25">
      <c r="A464">
        <v>23.2</v>
      </c>
      <c r="B464">
        <v>3.0630572556620215E-11</v>
      </c>
      <c r="C464">
        <v>22.63463213132755</v>
      </c>
    </row>
    <row r="465" spans="1:3" x14ac:dyDescent="0.25">
      <c r="A465">
        <v>23.25</v>
      </c>
      <c r="B465">
        <v>3.1628614612113252E-11</v>
      </c>
      <c r="C465">
        <v>22.635416534993496</v>
      </c>
    </row>
    <row r="466" spans="1:3" x14ac:dyDescent="0.25">
      <c r="A466">
        <v>23.3</v>
      </c>
      <c r="B466">
        <v>3.2658249868642631E-11</v>
      </c>
      <c r="C466">
        <v>22.63620297694446</v>
      </c>
    </row>
    <row r="467" spans="1:3" x14ac:dyDescent="0.25">
      <c r="A467">
        <v>23.35</v>
      </c>
      <c r="B467">
        <v>3.3720447854831426E-11</v>
      </c>
      <c r="C467">
        <v>22.636991453124967</v>
      </c>
    </row>
    <row r="468" spans="1:3" x14ac:dyDescent="0.25">
      <c r="A468">
        <v>23.4</v>
      </c>
      <c r="B468">
        <v>3.4816206870320379E-11</v>
      </c>
      <c r="C468">
        <v>22.63778195948613</v>
      </c>
    </row>
    <row r="469" spans="1:3" x14ac:dyDescent="0.25">
      <c r="A469">
        <v>23.45</v>
      </c>
      <c r="B469">
        <v>3.5946554808894309E-11</v>
      </c>
      <c r="C469">
        <v>22.638574491985814</v>
      </c>
    </row>
    <row r="470" spans="1:3" x14ac:dyDescent="0.25">
      <c r="A470">
        <v>23.5</v>
      </c>
      <c r="B470">
        <v>3.7112550004229245E-11</v>
      </c>
      <c r="C470">
        <v>22.639369046588737</v>
      </c>
    </row>
    <row r="471" spans="1:3" x14ac:dyDescent="0.25">
      <c r="A471">
        <v>23.55</v>
      </c>
      <c r="B471">
        <v>3.8315282098852659E-11</v>
      </c>
      <c r="C471">
        <v>22.640165619266593</v>
      </c>
    </row>
    <row r="472" spans="1:3" x14ac:dyDescent="0.25">
      <c r="A472">
        <v>23.6</v>
      </c>
      <c r="B472">
        <v>3.955587293692709E-11</v>
      </c>
      <c r="C472">
        <v>22.640964205998188</v>
      </c>
    </row>
    <row r="473" spans="1:3" x14ac:dyDescent="0.25">
      <c r="A473">
        <v>23.65</v>
      </c>
      <c r="B473">
        <v>4.0835477481486129E-11</v>
      </c>
      <c r="C473">
        <v>22.641764802769536</v>
      </c>
    </row>
    <row r="474" spans="1:3" x14ac:dyDescent="0.25">
      <c r="A474">
        <v>23.7</v>
      </c>
      <c r="B474">
        <v>4.2155284756750085E-11</v>
      </c>
      <c r="C474">
        <v>22.642567405573992</v>
      </c>
    </row>
    <row r="475" spans="1:3" x14ac:dyDescent="0.25">
      <c r="A475">
        <v>23.75</v>
      </c>
      <c r="B475">
        <v>4.3516518816194176E-11</v>
      </c>
      <c r="C475">
        <v>22.643372010412349</v>
      </c>
    </row>
    <row r="476" spans="1:3" x14ac:dyDescent="0.25">
      <c r="A476">
        <v>23.8</v>
      </c>
      <c r="B476">
        <v>4.4920439737026365E-11</v>
      </c>
      <c r="C476">
        <v>22.644178613292969</v>
      </c>
    </row>
    <row r="477" spans="1:3" x14ac:dyDescent="0.25">
      <c r="A477">
        <v>23.85</v>
      </c>
      <c r="B477">
        <v>4.6368344641772354E-11</v>
      </c>
      <c r="C477">
        <v>22.644987210231861</v>
      </c>
    </row>
    <row r="478" spans="1:3" x14ac:dyDescent="0.25">
      <c r="A478">
        <v>23.9</v>
      </c>
      <c r="B478">
        <v>4.7861568747671983E-11</v>
      </c>
      <c r="C478">
        <v>22.645797797252829</v>
      </c>
    </row>
    <row r="479" spans="1:3" x14ac:dyDescent="0.25">
      <c r="A479">
        <v>23.95</v>
      </c>
      <c r="B479">
        <v>4.9401486444606862E-11</v>
      </c>
      <c r="C479">
        <v>22.646610370387531</v>
      </c>
    </row>
    <row r="480" spans="1:3" x14ac:dyDescent="0.25">
      <c r="A480">
        <v>24</v>
      </c>
      <c r="B480">
        <v>5.098951240230508E-11</v>
      </c>
      <c r="C480">
        <v>22.647424925675615</v>
      </c>
    </row>
    <row r="481" spans="1:3" x14ac:dyDescent="0.25">
      <c r="A481">
        <v>24.05</v>
      </c>
      <c r="B481">
        <v>5.2627102707580569E-11</v>
      </c>
      <c r="C481">
        <v>22.648241459164801</v>
      </c>
    </row>
    <row r="482" spans="1:3" x14ac:dyDescent="0.25">
      <c r="A482">
        <v>24.1</v>
      </c>
      <c r="B482">
        <v>5.431575603238284E-11</v>
      </c>
      <c r="C482">
        <v>22.64905996691099</v>
      </c>
    </row>
    <row r="483" spans="1:3" x14ac:dyDescent="0.25">
      <c r="A483">
        <v>24.15</v>
      </c>
      <c r="B483">
        <v>5.6057014833459185E-11</v>
      </c>
      <c r="C483">
        <v>22.64988044497834</v>
      </c>
    </row>
    <row r="484" spans="1:3" x14ac:dyDescent="0.25">
      <c r="A484">
        <v>24.2</v>
      </c>
      <c r="B484">
        <v>5.7852466584441393E-11</v>
      </c>
      <c r="C484">
        <v>22.65070288943939</v>
      </c>
    </row>
    <row r="485" spans="1:3" x14ac:dyDescent="0.25">
      <c r="A485">
        <v>24.25</v>
      </c>
      <c r="B485">
        <v>5.9703745041199535E-11</v>
      </c>
      <c r="C485">
        <v>22.651527296375125</v>
      </c>
    </row>
    <row r="486" spans="1:3" x14ac:dyDescent="0.25">
      <c r="A486">
        <v>24.3</v>
      </c>
      <c r="B486">
        <v>6.1612531541312436E-11</v>
      </c>
      <c r="C486">
        <v>22.652353661875075</v>
      </c>
    </row>
    <row r="487" spans="1:3" x14ac:dyDescent="0.25">
      <c r="A487">
        <v>24.35</v>
      </c>
      <c r="B487">
        <v>6.3580556338539821E-11</v>
      </c>
      <c r="C487">
        <v>22.653181982037417</v>
      </c>
    </row>
    <row r="488" spans="1:3" x14ac:dyDescent="0.25">
      <c r="A488">
        <v>24.4</v>
      </c>
      <c r="B488">
        <v>6.5609599973196164E-11</v>
      </c>
      <c r="C488">
        <v>22.654012252969025</v>
      </c>
    </row>
    <row r="489" spans="1:3" x14ac:dyDescent="0.25">
      <c r="A489">
        <v>24.45</v>
      </c>
      <c r="B489">
        <v>6.7701494679339196E-11</v>
      </c>
      <c r="C489">
        <v>22.654844470785594</v>
      </c>
    </row>
    <row r="490" spans="1:3" x14ac:dyDescent="0.25">
      <c r="A490">
        <v>24.5</v>
      </c>
      <c r="B490">
        <v>6.9858125829731006E-11</v>
      </c>
      <c r="C490">
        <v>22.655678631611703</v>
      </c>
    </row>
    <row r="491" spans="1:3" x14ac:dyDescent="0.25">
      <c r="A491">
        <v>24.55</v>
      </c>
      <c r="B491">
        <v>7.2081433419525862E-11</v>
      </c>
      <c r="C491">
        <v>22.656514731580888</v>
      </c>
    </row>
    <row r="492" spans="1:3" x14ac:dyDescent="0.25">
      <c r="A492">
        <v>24.6</v>
      </c>
      <c r="B492">
        <v>7.4373413589681908E-11</v>
      </c>
      <c r="C492">
        <v>22.657352766835739</v>
      </c>
    </row>
    <row r="493" spans="1:3" x14ac:dyDescent="0.25">
      <c r="A493">
        <v>24.65</v>
      </c>
      <c r="B493">
        <v>7.6736120191116197E-11</v>
      </c>
      <c r="C493">
        <v>22.658192733527965</v>
      </c>
    </row>
    <row r="494" spans="1:3" x14ac:dyDescent="0.25">
      <c r="A494">
        <v>24.7</v>
      </c>
      <c r="B494">
        <v>7.9171666390626236E-11</v>
      </c>
      <c r="C494">
        <v>22.659034627818468</v>
      </c>
    </row>
    <row r="495" spans="1:3" x14ac:dyDescent="0.25">
      <c r="A495">
        <v>24.75</v>
      </c>
      <c r="B495">
        <v>8.16822263196617E-11</v>
      </c>
      <c r="C495">
        <v>22.659878445877425</v>
      </c>
    </row>
    <row r="496" spans="1:3" x14ac:dyDescent="0.25">
      <c r="A496">
        <v>24.8</v>
      </c>
      <c r="B496">
        <v>8.4270036767023507E-11</v>
      </c>
      <c r="C496">
        <v>22.660724183884344</v>
      </c>
    </row>
    <row r="497" spans="1:3" x14ac:dyDescent="0.25">
      <c r="A497">
        <v>24.85</v>
      </c>
      <c r="B497">
        <v>8.6937398916609664E-11</v>
      </c>
      <c r="C497">
        <v>22.661571838028163</v>
      </c>
    </row>
    <row r="498" spans="1:3" x14ac:dyDescent="0.25">
      <c r="A498">
        <v>24.9</v>
      </c>
      <c r="B498">
        <v>8.9686680131355711E-11</v>
      </c>
      <c r="C498">
        <v>22.662421404507285</v>
      </c>
    </row>
    <row r="499" spans="1:3" x14ac:dyDescent="0.25">
      <c r="A499">
        <v>24.95</v>
      </c>
      <c r="B499">
        <v>9.2520315784529657E-11</v>
      </c>
      <c r="C499">
        <v>22.663272879529657</v>
      </c>
    </row>
    <row r="500" spans="1:3" x14ac:dyDescent="0.25">
      <c r="A500">
        <v>25</v>
      </c>
      <c r="B500">
        <v>9.5440811139595483E-11</v>
      </c>
      <c r="C500">
        <v>22.664126259312855</v>
      </c>
    </row>
    <row r="501" spans="1:3" x14ac:dyDescent="0.25">
      <c r="A501">
        <v>25.05</v>
      </c>
      <c r="B501">
        <v>9.8450743279855469E-11</v>
      </c>
      <c r="C501">
        <v>22.66498154008411</v>
      </c>
    </row>
    <row r="502" spans="1:3" x14ac:dyDescent="0.25">
      <c r="A502">
        <v>25.1</v>
      </c>
      <c r="B502">
        <v>1.0155276308914344E-10</v>
      </c>
      <c r="C502">
        <v>22.665838718080401</v>
      </c>
    </row>
    <row r="503" spans="1:3" x14ac:dyDescent="0.25">
      <c r="A503">
        <v>25.15</v>
      </c>
      <c r="B503">
        <v>1.0474959728484805E-10</v>
      </c>
      <c r="C503">
        <v>22.666697789548504</v>
      </c>
    </row>
    <row r="504" spans="1:3" x14ac:dyDescent="0.25">
      <c r="A504">
        <v>25.2</v>
      </c>
      <c r="B504">
        <v>1.0804405050458032E-10</v>
      </c>
      <c r="C504">
        <v>22.667558750745044</v>
      </c>
    </row>
    <row r="505" spans="1:3" x14ac:dyDescent="0.25">
      <c r="A505">
        <v>25.25</v>
      </c>
      <c r="B505">
        <v>1.1143900744784774E-10</v>
      </c>
      <c r="C505">
        <v>22.668421597936568</v>
      </c>
    </row>
    <row r="506" spans="1:3" x14ac:dyDescent="0.25">
      <c r="A506">
        <v>25.3</v>
      </c>
      <c r="B506">
        <v>1.1493743507409622E-10</v>
      </c>
      <c r="C506">
        <v>22.669286327399586</v>
      </c>
    </row>
    <row r="507" spans="1:3" x14ac:dyDescent="0.25">
      <c r="A507">
        <v>25.35</v>
      </c>
      <c r="B507">
        <v>1.1854238485855482E-10</v>
      </c>
      <c r="C507">
        <v>22.670152935420635</v>
      </c>
    </row>
    <row r="508" spans="1:3" x14ac:dyDescent="0.25">
      <c r="A508">
        <v>25.4</v>
      </c>
      <c r="B508">
        <v>1.2225699510731624E-10</v>
      </c>
      <c r="C508">
        <v>22.671021418296327</v>
      </c>
    </row>
    <row r="509" spans="1:3" x14ac:dyDescent="0.25">
      <c r="A509">
        <v>25.45</v>
      </c>
      <c r="B509">
        <v>1.2608449333313908E-10</v>
      </c>
      <c r="C509">
        <v>22.671891772333403</v>
      </c>
    </row>
    <row r="510" spans="1:3" x14ac:dyDescent="0.25">
      <c r="A510">
        <v>25.5</v>
      </c>
      <c r="B510">
        <v>1.3002819869349093E-10</v>
      </c>
      <c r="C510">
        <v>22.672763993848783</v>
      </c>
    </row>
    <row r="511" spans="1:3" x14ac:dyDescent="0.25">
      <c r="A511">
        <v>25.55</v>
      </c>
      <c r="B511">
        <v>1.3409152449237957E-10</v>
      </c>
      <c r="C511">
        <v>22.673638079169613</v>
      </c>
    </row>
    <row r="512" spans="1:3" x14ac:dyDescent="0.25">
      <c r="A512">
        <v>25.6</v>
      </c>
      <c r="B512">
        <v>1.3827798074756756E-10</v>
      </c>
      <c r="C512">
        <v>22.674514024633318</v>
      </c>
    </row>
    <row r="513" spans="1:3" x14ac:dyDescent="0.25">
      <c r="A513">
        <v>25.65</v>
      </c>
      <c r="B513">
        <v>1.4259117682479712E-10</v>
      </c>
      <c r="C513">
        <v>22.675391826587635</v>
      </c>
    </row>
    <row r="514" spans="1:3" x14ac:dyDescent="0.25">
      <c r="A514">
        <v>25.7</v>
      </c>
      <c r="B514">
        <v>1.4703482414067719E-10</v>
      </c>
      <c r="C514">
        <v>22.676271481390678</v>
      </c>
    </row>
    <row r="515" spans="1:3" x14ac:dyDescent="0.25">
      <c r="A515">
        <v>25.75</v>
      </c>
      <c r="B515">
        <v>1.5161273893595995E-10</v>
      </c>
      <c r="C515">
        <v>22.677152985410963</v>
      </c>
    </row>
    <row r="516" spans="1:3" x14ac:dyDescent="0.25">
      <c r="A516">
        <v>25.8</v>
      </c>
      <c r="B516">
        <v>1.5632884512092415E-10</v>
      </c>
      <c r="C516">
        <v>22.678036335027461</v>
      </c>
    </row>
    <row r="517" spans="1:3" x14ac:dyDescent="0.25">
      <c r="A517">
        <v>25.85</v>
      </c>
      <c r="B517">
        <v>1.6118717719467337E-10</v>
      </c>
      <c r="C517">
        <v>22.678921526629637</v>
      </c>
    </row>
    <row r="518" spans="1:3" x14ac:dyDescent="0.25">
      <c r="A518">
        <v>25.9</v>
      </c>
      <c r="B518">
        <v>1.6619188324016432E-10</v>
      </c>
      <c r="C518">
        <v>22.679808556617481</v>
      </c>
    </row>
    <row r="519" spans="1:3" x14ac:dyDescent="0.25">
      <c r="A519">
        <v>25.95</v>
      </c>
      <c r="B519">
        <v>1.71347227996827E-10</v>
      </c>
      <c r="C519">
        <v>22.680697421401565</v>
      </c>
    </row>
    <row r="520" spans="1:3" x14ac:dyDescent="0.25">
      <c r="A520">
        <v>26</v>
      </c>
      <c r="B520">
        <v>1.7665759601271009E-10</v>
      </c>
      <c r="C520">
        <v>22.681588117403066</v>
      </c>
    </row>
    <row r="521" spans="1:3" x14ac:dyDescent="0.25">
      <c r="A521">
        <v>26.05</v>
      </c>
      <c r="B521">
        <v>1.8212749487809299E-10</v>
      </c>
      <c r="C521">
        <v>22.682480641053804</v>
      </c>
    </row>
    <row r="522" spans="1:3" x14ac:dyDescent="0.25">
      <c r="A522">
        <v>26.1</v>
      </c>
      <c r="B522">
        <v>1.8776155854255918E-10</v>
      </c>
      <c r="C522">
        <v>22.683374988796277</v>
      </c>
    </row>
    <row r="523" spans="1:3" x14ac:dyDescent="0.25">
      <c r="A523">
        <v>26.15</v>
      </c>
      <c r="B523">
        <v>1.93564550717616E-10</v>
      </c>
      <c r="C523">
        <v>22.684271157083703</v>
      </c>
    </row>
    <row r="524" spans="1:3" x14ac:dyDescent="0.25">
      <c r="A524">
        <v>26.2</v>
      </c>
      <c r="B524">
        <v>1.9954136836690721E-10</v>
      </c>
      <c r="C524">
        <v>22.685169142380044</v>
      </c>
    </row>
    <row r="525" spans="1:3" x14ac:dyDescent="0.25">
      <c r="A525">
        <v>26.25</v>
      </c>
      <c r="B525">
        <v>2.0569704528621022E-10</v>
      </c>
      <c r="C525">
        <v>22.686068941160041</v>
      </c>
    </row>
    <row r="526" spans="1:3" x14ac:dyDescent="0.25">
      <c r="A526">
        <v>26.3</v>
      </c>
      <c r="B526">
        <v>2.1203675577538005E-10</v>
      </c>
      <c r="C526">
        <v>22.686970549909244</v>
      </c>
    </row>
    <row r="527" spans="1:3" x14ac:dyDescent="0.25">
      <c r="A527">
        <v>26.35</v>
      </c>
      <c r="B527">
        <v>2.1856581840449812E-10</v>
      </c>
      <c r="C527">
        <v>22.687873965124037</v>
      </c>
    </row>
    <row r="528" spans="1:3" x14ac:dyDescent="0.25">
      <c r="A528">
        <v>26.4</v>
      </c>
      <c r="B528">
        <v>2.2528969987653514E-10</v>
      </c>
      <c r="C528">
        <v>22.688779183311684</v>
      </c>
    </row>
    <row r="529" spans="1:3" x14ac:dyDescent="0.25">
      <c r="A529">
        <v>26.45</v>
      </c>
      <c r="B529">
        <v>2.3221401898883737E-10</v>
      </c>
      <c r="C529">
        <v>22.68968620099033</v>
      </c>
    </row>
    <row r="530" spans="1:3" x14ac:dyDescent="0.25">
      <c r="A530">
        <v>26.5</v>
      </c>
      <c r="B530">
        <v>2.3934455069590625E-10</v>
      </c>
      <c r="C530">
        <v>22.690595014689052</v>
      </c>
    </row>
    <row r="531" spans="1:3" x14ac:dyDescent="0.25">
      <c r="A531">
        <v>26.55</v>
      </c>
      <c r="B531">
        <v>2.4668723027585173E-10</v>
      </c>
      <c r="C531">
        <v>22.691505620947865</v>
      </c>
    </row>
    <row r="532" spans="1:3" x14ac:dyDescent="0.25">
      <c r="A532">
        <v>26.6</v>
      </c>
      <c r="B532">
        <v>2.542481576030988E-10</v>
      </c>
      <c r="C532">
        <v>22.69241801631776</v>
      </c>
    </row>
    <row r="533" spans="1:3" x14ac:dyDescent="0.25">
      <c r="A533">
        <v>26.65</v>
      </c>
      <c r="B533">
        <v>2.6203360152989736E-10</v>
      </c>
      <c r="C533">
        <v>22.693332197360718</v>
      </c>
    </row>
    <row r="534" spans="1:3" x14ac:dyDescent="0.25">
      <c r="A534">
        <v>26.7</v>
      </c>
      <c r="B534">
        <v>2.700500043792425E-10</v>
      </c>
      <c r="C534">
        <v>22.694248160649749</v>
      </c>
    </row>
    <row r="535" spans="1:3" x14ac:dyDescent="0.25">
      <c r="A535">
        <v>26.75</v>
      </c>
      <c r="B535">
        <v>2.7830398655194466E-10</v>
      </c>
      <c r="C535">
        <v>22.695165902768888</v>
      </c>
    </row>
    <row r="536" spans="1:3" x14ac:dyDescent="0.25">
      <c r="A536">
        <v>26.8</v>
      </c>
      <c r="B536">
        <v>2.8680235125055756E-10</v>
      </c>
      <c r="C536">
        <v>22.696085420313239</v>
      </c>
    </row>
    <row r="537" spans="1:3" x14ac:dyDescent="0.25">
      <c r="A537">
        <v>26.85</v>
      </c>
      <c r="B537">
        <v>2.9555208932301024E-10</v>
      </c>
      <c r="C537">
        <v>22.697006709888971</v>
      </c>
    </row>
    <row r="538" spans="1:3" x14ac:dyDescent="0.25">
      <c r="A538">
        <v>26.9</v>
      </c>
      <c r="B538">
        <v>3.0456038422879903E-10</v>
      </c>
      <c r="C538">
        <v>22.697929768113369</v>
      </c>
    </row>
    <row r="539" spans="1:3" x14ac:dyDescent="0.25">
      <c r="A539">
        <v>26.95</v>
      </c>
      <c r="B539">
        <v>3.1383461713070158E-10</v>
      </c>
      <c r="C539">
        <v>22.698854591614825</v>
      </c>
    </row>
    <row r="540" spans="1:3" x14ac:dyDescent="0.25">
      <c r="A540">
        <v>27</v>
      </c>
      <c r="B540">
        <v>3.2338237211502176E-10</v>
      </c>
      <c r="C540">
        <v>22.699781177032861</v>
      </c>
    </row>
    <row r="541" spans="1:3" x14ac:dyDescent="0.25">
      <c r="A541">
        <v>27.05</v>
      </c>
      <c r="B541">
        <v>3.3321144154341297E-10</v>
      </c>
      <c r="C541">
        <v>22.700709521018151</v>
      </c>
    </row>
    <row r="542" spans="1:3" x14ac:dyDescent="0.25">
      <c r="A542">
        <v>27.1</v>
      </c>
      <c r="B542">
        <v>3.4332983153949051E-10</v>
      </c>
      <c r="C542">
        <v>22.701639620232537</v>
      </c>
    </row>
    <row r="543" spans="1:3" x14ac:dyDescent="0.25">
      <c r="A543">
        <v>27.15</v>
      </c>
      <c r="B543">
        <v>3.5374576761338895E-10</v>
      </c>
      <c r="C543">
        <v>22.702571471349035</v>
      </c>
    </row>
    <row r="544" spans="1:3" x14ac:dyDescent="0.25">
      <c r="A544">
        <v>27.2</v>
      </c>
      <c r="B544">
        <v>3.6446770042758359E-10</v>
      </c>
      <c r="C544">
        <v>22.703505071051858</v>
      </c>
    </row>
    <row r="545" spans="1:3" x14ac:dyDescent="0.25">
      <c r="A545">
        <v>27.25</v>
      </c>
      <c r="B545">
        <v>3.7550431170735493E-10</v>
      </c>
      <c r="C545">
        <v>22.704440416036416</v>
      </c>
    </row>
    <row r="546" spans="1:3" x14ac:dyDescent="0.25">
      <c r="A546">
        <v>27.3</v>
      </c>
      <c r="B546">
        <v>3.8686452029930328E-10</v>
      </c>
      <c r="C546">
        <v>22.705377503009348</v>
      </c>
    </row>
    <row r="547" spans="1:3" x14ac:dyDescent="0.25">
      <c r="A547">
        <v>27.35</v>
      </c>
      <c r="B547">
        <v>3.9855748838145751E-10</v>
      </c>
      <c r="C547">
        <v>22.706316328688516</v>
      </c>
    </row>
    <row r="548" spans="1:3" x14ac:dyDescent="0.25">
      <c r="A548">
        <v>27.4</v>
      </c>
      <c r="B548">
        <v>4.1059262782856823E-10</v>
      </c>
      <c r="C548">
        <v>22.70725688980302</v>
      </c>
    </row>
    <row r="549" spans="1:3" x14ac:dyDescent="0.25">
      <c r="A549">
        <v>27.45</v>
      </c>
      <c r="B549">
        <v>4.2297960673625026E-10</v>
      </c>
      <c r="C549">
        <v>22.708199183093214</v>
      </c>
    </row>
    <row r="550" spans="1:3" x14ac:dyDescent="0.25">
      <c r="A550">
        <v>27.5</v>
      </c>
      <c r="B550">
        <v>4.3572835610775094E-10</v>
      </c>
      <c r="C550">
        <v>22.709143205310706</v>
      </c>
    </row>
    <row r="551" spans="1:3" x14ac:dyDescent="0.25">
      <c r="A551">
        <v>27.55</v>
      </c>
      <c r="B551">
        <v>4.488490767071545E-10</v>
      </c>
      <c r="C551">
        <v>22.710088953218374</v>
      </c>
    </row>
    <row r="552" spans="1:3" x14ac:dyDescent="0.25">
      <c r="A552">
        <v>27.6</v>
      </c>
      <c r="B552">
        <v>4.6235224608300336E-10</v>
      </c>
      <c r="C552">
        <v>22.711036423590372</v>
      </c>
    </row>
    <row r="553" spans="1:3" x14ac:dyDescent="0.25">
      <c r="A553">
        <v>27.65</v>
      </c>
      <c r="B553">
        <v>4.7624862576629625E-10</v>
      </c>
      <c r="C553">
        <v>22.711985613212132</v>
      </c>
    </row>
    <row r="554" spans="1:3" x14ac:dyDescent="0.25">
      <c r="A554">
        <v>27.7</v>
      </c>
      <c r="B554">
        <v>4.9054926864697631E-10</v>
      </c>
      <c r="C554">
        <v>22.712936518880372</v>
      </c>
    </row>
    <row r="555" spans="1:3" x14ac:dyDescent="0.25">
      <c r="A555">
        <v>27.75</v>
      </c>
      <c r="B555">
        <v>5.0526552653314987E-10</v>
      </c>
      <c r="C555">
        <v>22.713889137403111</v>
      </c>
    </row>
    <row r="556" spans="1:3" x14ac:dyDescent="0.25">
      <c r="A556">
        <v>27.8</v>
      </c>
      <c r="B556">
        <v>5.2040905789723897E-10</v>
      </c>
      <c r="C556">
        <v>22.71484346559966</v>
      </c>
    </row>
    <row r="557" spans="1:3" x14ac:dyDescent="0.25">
      <c r="A557">
        <v>27.85</v>
      </c>
      <c r="B557">
        <v>5.3599183581352958E-10</v>
      </c>
      <c r="C557">
        <v>22.715799500300633</v>
      </c>
    </row>
    <row r="558" spans="1:3" x14ac:dyDescent="0.25">
      <c r="A558">
        <v>27.9</v>
      </c>
      <c r="B558">
        <v>5.5202615609154923E-10</v>
      </c>
      <c r="C558">
        <v>22.716757238347952</v>
      </c>
    </row>
    <row r="559" spans="1:3" x14ac:dyDescent="0.25">
      <c r="A559">
        <v>27.95</v>
      </c>
      <c r="B559">
        <v>5.6852464560983511E-10</v>
      </c>
      <c r="C559">
        <v>22.717716676594844</v>
      </c>
    </row>
    <row r="560" spans="1:3" x14ac:dyDescent="0.25">
      <c r="A560">
        <v>28</v>
      </c>
      <c r="B560">
        <v>5.8550027085481026E-10</v>
      </c>
      <c r="C560">
        <v>22.718677811905856</v>
      </c>
    </row>
    <row r="561" spans="1:3" x14ac:dyDescent="0.25">
      <c r="A561">
        <v>28.05</v>
      </c>
      <c r="B561">
        <v>6.0296634666952406E-10</v>
      </c>
      <c r="C561">
        <v>22.71964064115684</v>
      </c>
    </row>
    <row r="562" spans="1:3" x14ac:dyDescent="0.25">
      <c r="A562">
        <v>28.1</v>
      </c>
      <c r="B562">
        <v>6.2093654521711345E-10</v>
      </c>
      <c r="C562">
        <v>22.720605161234964</v>
      </c>
    </row>
    <row r="563" spans="1:3" x14ac:dyDescent="0.25">
      <c r="A563">
        <v>28.15</v>
      </c>
      <c r="B563">
        <v>6.3942490516402545E-10</v>
      </c>
      <c r="C563">
        <v>22.721571369038713</v>
      </c>
    </row>
    <row r="564" spans="1:3" x14ac:dyDescent="0.25">
      <c r="A564">
        <v>28.2</v>
      </c>
      <c r="B564">
        <v>6.5844584108804289E-10</v>
      </c>
      <c r="C564">
        <v>22.722539261477884</v>
      </c>
    </row>
    <row r="565" spans="1:3" x14ac:dyDescent="0.25">
      <c r="A565">
        <v>28.25</v>
      </c>
      <c r="B565">
        <v>6.7801415311639034E-10</v>
      </c>
      <c r="C565">
        <v>22.723508835473588</v>
      </c>
    </row>
    <row r="566" spans="1:3" x14ac:dyDescent="0.25">
      <c r="A566">
        <v>28.3</v>
      </c>
      <c r="B566">
        <v>6.9814503679913119E-10</v>
      </c>
      <c r="C566">
        <v>22.724480087958252</v>
      </c>
    </row>
    <row r="567" spans="1:3" x14ac:dyDescent="0.25">
      <c r="A567">
        <v>28.35</v>
      </c>
      <c r="B567">
        <v>7.1885409322342428E-10</v>
      </c>
      <c r="C567">
        <v>22.725453015875615</v>
      </c>
    </row>
    <row r="568" spans="1:3" x14ac:dyDescent="0.25">
      <c r="A568">
        <v>28.4</v>
      </c>
      <c r="B568">
        <v>7.4015733937409445E-10</v>
      </c>
      <c r="C568">
        <v>22.726427616180718</v>
      </c>
    </row>
    <row r="569" spans="1:3" x14ac:dyDescent="0.25">
      <c r="A569">
        <v>28.45</v>
      </c>
      <c r="B569">
        <v>7.6207121874620615E-10</v>
      </c>
      <c r="C569">
        <v>22.727403885839916</v>
      </c>
    </row>
    <row r="570" spans="1:3" x14ac:dyDescent="0.25">
      <c r="A570">
        <v>28.5</v>
      </c>
      <c r="B570">
        <v>7.8461261221553419E-10</v>
      </c>
      <c r="C570">
        <v>22.728381821830862</v>
      </c>
    </row>
    <row r="571" spans="1:3" x14ac:dyDescent="0.25">
      <c r="A571">
        <v>28.55</v>
      </c>
      <c r="B571">
        <v>8.077988491726345E-10</v>
      </c>
      <c r="C571">
        <v>22.72936142114251</v>
      </c>
    </row>
    <row r="572" spans="1:3" x14ac:dyDescent="0.25">
      <c r="A572">
        <v>28.6</v>
      </c>
      <c r="B572">
        <v>8.3164771892683417E-10</v>
      </c>
      <c r="C572">
        <v>22.730342680775106</v>
      </c>
    </row>
    <row r="573" spans="1:3" x14ac:dyDescent="0.25">
      <c r="A573">
        <v>28.65</v>
      </c>
      <c r="B573">
        <v>8.5617748238613594E-10</v>
      </c>
      <c r="C573">
        <v>22.731325597740192</v>
      </c>
    </row>
    <row r="574" spans="1:3" x14ac:dyDescent="0.25">
      <c r="A574">
        <v>28.7</v>
      </c>
      <c r="B574">
        <v>8.8140688401933958E-10</v>
      </c>
      <c r="C574">
        <v>22.732310169060586</v>
      </c>
    </row>
    <row r="575" spans="1:3" x14ac:dyDescent="0.25">
      <c r="A575">
        <v>28.75</v>
      </c>
      <c r="B575">
        <v>9.0735516410697718E-10</v>
      </c>
      <c r="C575">
        <v>22.733296391770391</v>
      </c>
    </row>
    <row r="576" spans="1:3" x14ac:dyDescent="0.25">
      <c r="A576">
        <v>28.8</v>
      </c>
      <c r="B576">
        <v>9.340420712874714E-10</v>
      </c>
      <c r="C576">
        <v>22.734284262914983</v>
      </c>
    </row>
    <row r="577" spans="1:3" x14ac:dyDescent="0.25">
      <c r="A577">
        <v>28.85</v>
      </c>
      <c r="B577">
        <v>9.6148787540538126E-10</v>
      </c>
      <c r="C577">
        <v>22.735273779550997</v>
      </c>
    </row>
    <row r="578" spans="1:3" x14ac:dyDescent="0.25">
      <c r="A578">
        <v>28.9</v>
      </c>
      <c r="B578">
        <v>9.8971338066846373E-10</v>
      </c>
      <c r="C578">
        <v>22.736264938746331</v>
      </c>
    </row>
    <row r="579" spans="1:3" x14ac:dyDescent="0.25">
      <c r="A579">
        <v>28.95</v>
      </c>
      <c r="B579">
        <v>1.0187399391207013E-9</v>
      </c>
      <c r="C579">
        <v>22.737257737580141</v>
      </c>
    </row>
    <row r="580" spans="1:3" x14ac:dyDescent="0.25">
      <c r="A580">
        <v>29</v>
      </c>
      <c r="B580">
        <v>1.0485894644383799E-9</v>
      </c>
      <c r="C580">
        <v>22.738252173142808</v>
      </c>
    </row>
    <row r="581" spans="1:3" x14ac:dyDescent="0.25">
      <c r="A581">
        <v>29.05</v>
      </c>
      <c r="B581">
        <v>1.079284446056507E-9</v>
      </c>
      <c r="C581">
        <v>22.739248242535961</v>
      </c>
    </row>
    <row r="582" spans="1:3" x14ac:dyDescent="0.25">
      <c r="A582">
        <v>29.1</v>
      </c>
      <c r="B582">
        <v>1.1108479636330938E-9</v>
      </c>
      <c r="C582">
        <v>22.740245942872459</v>
      </c>
    </row>
    <row r="583" spans="1:3" x14ac:dyDescent="0.25">
      <c r="A583">
        <v>29.15</v>
      </c>
      <c r="B583">
        <v>1.143303701858951E-9</v>
      </c>
      <c r="C583">
        <v>22.741245271276362</v>
      </c>
    </row>
    <row r="584" spans="1:3" x14ac:dyDescent="0.25">
      <c r="A584">
        <v>29.2</v>
      </c>
      <c r="B584">
        <v>1.1766759656206225E-9</v>
      </c>
      <c r="C584">
        <v>22.742246224882948</v>
      </c>
    </row>
    <row r="585" spans="1:3" x14ac:dyDescent="0.25">
      <c r="A585">
        <v>29.25</v>
      </c>
      <c r="B585">
        <v>1.2109896955246783E-9</v>
      </c>
      <c r="C585">
        <v>22.743248800838685</v>
      </c>
    </row>
    <row r="586" spans="1:3" x14ac:dyDescent="0.25">
      <c r="A586">
        <v>29.3</v>
      </c>
      <c r="B586">
        <v>1.2462704837911623E-9</v>
      </c>
      <c r="C586">
        <v>22.744252996301231</v>
      </c>
    </row>
    <row r="587" spans="1:3" x14ac:dyDescent="0.25">
      <c r="A587">
        <v>29.35</v>
      </c>
      <c r="B587">
        <v>1.2825445905247598E-9</v>
      </c>
      <c r="C587">
        <v>22.74525880843942</v>
      </c>
    </row>
    <row r="588" spans="1:3" x14ac:dyDescent="0.25">
      <c r="A588">
        <v>29.4</v>
      </c>
      <c r="B588">
        <v>1.3198389603719968E-9</v>
      </c>
      <c r="C588">
        <v>22.746266234433243</v>
      </c>
    </row>
    <row r="589" spans="1:3" x14ac:dyDescent="0.25">
      <c r="A589">
        <v>29.45</v>
      </c>
      <c r="B589">
        <v>1.3581812395731441E-9</v>
      </c>
      <c r="C589">
        <v>22.747275271473857</v>
      </c>
    </row>
    <row r="590" spans="1:3" x14ac:dyDescent="0.25">
      <c r="A590">
        <v>29.5</v>
      </c>
      <c r="B590">
        <v>1.3975997934176182E-9</v>
      </c>
      <c r="C590">
        <v>22.748285916763535</v>
      </c>
    </row>
    <row r="591" spans="1:3" x14ac:dyDescent="0.25">
      <c r="A591">
        <v>29.55</v>
      </c>
      <c r="B591">
        <v>1.4381237241119316E-9</v>
      </c>
      <c r="C591">
        <v>22.749298167515711</v>
      </c>
    </row>
    <row r="592" spans="1:3" x14ac:dyDescent="0.25">
      <c r="A592">
        <v>29.6</v>
      </c>
      <c r="B592">
        <v>1.4797828890693357E-9</v>
      </c>
      <c r="C592">
        <v>22.750312020954905</v>
      </c>
    </row>
    <row r="593" spans="1:3" x14ac:dyDescent="0.25">
      <c r="A593">
        <v>29.65</v>
      </c>
      <c r="B593">
        <v>1.5226079196305791E-9</v>
      </c>
      <c r="C593">
        <v>22.751327474316753</v>
      </c>
    </row>
    <row r="594" spans="1:3" x14ac:dyDescent="0.25">
      <c r="A594">
        <v>29.7</v>
      </c>
      <c r="B594">
        <v>1.5666302402252738E-9</v>
      </c>
      <c r="C594">
        <v>22.752344524847981</v>
      </c>
    </row>
    <row r="595" spans="1:3" x14ac:dyDescent="0.25">
      <c r="A595">
        <v>29.75</v>
      </c>
      <c r="B595">
        <v>1.6118820879837574E-9</v>
      </c>
      <c r="C595">
        <v>22.753363169806388</v>
      </c>
    </row>
    <row r="596" spans="1:3" x14ac:dyDescent="0.25">
      <c r="A596">
        <v>29.8</v>
      </c>
      <c r="B596">
        <v>1.6583965328092965E-9</v>
      </c>
      <c r="C596">
        <v>22.754383406460832</v>
      </c>
    </row>
    <row r="597" spans="1:3" x14ac:dyDescent="0.25">
      <c r="A597">
        <v>29.85</v>
      </c>
      <c r="B597">
        <v>1.7062074979209217E-9</v>
      </c>
      <c r="C597">
        <v>22.755405232091217</v>
      </c>
    </row>
    <row r="598" spans="1:3" x14ac:dyDescent="0.25">
      <c r="A598">
        <v>29.9</v>
      </c>
      <c r="B598">
        <v>1.755349780877253E-9</v>
      </c>
      <c r="C598">
        <v>22.756428643988492</v>
      </c>
    </row>
    <row r="599" spans="1:3" x14ac:dyDescent="0.25">
      <c r="A599">
        <v>29.95</v>
      </c>
      <c r="B599">
        <v>1.8058590750917872E-9</v>
      </c>
      <c r="C599">
        <v>22.757453639454607</v>
      </c>
    </row>
    <row r="600" spans="1:3" x14ac:dyDescent="0.25">
      <c r="A600">
        <v>30</v>
      </c>
      <c r="B600">
        <v>1.8577719918507602E-9</v>
      </c>
      <c r="C600">
        <v>22.758480215802528</v>
      </c>
    </row>
    <row r="601" spans="1:3" x14ac:dyDescent="0.25">
      <c r="A601">
        <v>30.05</v>
      </c>
      <c r="B601">
        <v>1.9111260828442644E-9</v>
      </c>
      <c r="C601">
        <v>22.759508370356198</v>
      </c>
    </row>
    <row r="602" spans="1:3" x14ac:dyDescent="0.25">
      <c r="A602">
        <v>30.1</v>
      </c>
      <c r="B602">
        <v>1.9659598632221769E-9</v>
      </c>
      <c r="C602">
        <v>22.760538100450542</v>
      </c>
    </row>
    <row r="603" spans="1:3" x14ac:dyDescent="0.25">
      <c r="A603">
        <v>30.15</v>
      </c>
      <c r="B603">
        <v>2.0223128351862825E-9</v>
      </c>
      <c r="C603">
        <v>22.76156940343143</v>
      </c>
    </row>
    <row r="604" spans="1:3" x14ac:dyDescent="0.25">
      <c r="A604">
        <v>30.2</v>
      </c>
      <c r="B604">
        <v>2.0802255121302478E-9</v>
      </c>
      <c r="C604">
        <v>22.762602276655681</v>
      </c>
    </row>
    <row r="605" spans="1:3" x14ac:dyDescent="0.25">
      <c r="A605">
        <v>30.25</v>
      </c>
      <c r="B605">
        <v>2.1397394433396419E-9</v>
      </c>
      <c r="C605">
        <v>22.763636717491028</v>
      </c>
    </row>
    <row r="606" spans="1:3" x14ac:dyDescent="0.25">
      <c r="A606">
        <v>30.3</v>
      </c>
      <c r="B606">
        <v>2.2008972392638815E-9</v>
      </c>
      <c r="C606">
        <v>22.764672723316117</v>
      </c>
    </row>
    <row r="607" spans="1:3" x14ac:dyDescent="0.25">
      <c r="A607">
        <v>30.35</v>
      </c>
      <c r="B607">
        <v>2.2637425973728618E-9</v>
      </c>
      <c r="C607">
        <v>22.765710291520481</v>
      </c>
    </row>
    <row r="608" spans="1:3" x14ac:dyDescent="0.25">
      <c r="A608">
        <v>30.4</v>
      </c>
      <c r="B608">
        <v>2.3283203286109637E-9</v>
      </c>
      <c r="C608">
        <v>22.766749419504521</v>
      </c>
    </row>
    <row r="609" spans="1:3" x14ac:dyDescent="0.25">
      <c r="A609">
        <v>30.45</v>
      </c>
      <c r="B609">
        <v>2.3946763844610502E-9</v>
      </c>
      <c r="C609">
        <v>22.767790104679495</v>
      </c>
    </row>
    <row r="610" spans="1:3" x14ac:dyDescent="0.25">
      <c r="A610">
        <v>30.5</v>
      </c>
      <c r="B610">
        <v>2.462857884632247E-9</v>
      </c>
      <c r="C610">
        <v>22.768832344467505</v>
      </c>
    </row>
    <row r="611" spans="1:3" x14ac:dyDescent="0.25">
      <c r="A611">
        <v>30.55</v>
      </c>
      <c r="B611">
        <v>2.532913145384495E-9</v>
      </c>
      <c r="C611">
        <v>22.769876136301455</v>
      </c>
    </row>
    <row r="612" spans="1:3" x14ac:dyDescent="0.25">
      <c r="A612">
        <v>30.6</v>
      </c>
      <c r="B612">
        <v>2.6048917085038888E-9</v>
      </c>
      <c r="C612">
        <v>22.77092147762507</v>
      </c>
    </row>
    <row r="613" spans="1:3" x14ac:dyDescent="0.25">
      <c r="A613">
        <v>30.65</v>
      </c>
      <c r="B613">
        <v>2.6788443709430128E-9</v>
      </c>
      <c r="C613">
        <v>22.771968365892835</v>
      </c>
    </row>
    <row r="614" spans="1:3" x14ac:dyDescent="0.25">
      <c r="A614">
        <v>30.7</v>
      </c>
      <c r="B614">
        <v>2.754823215140027E-9</v>
      </c>
      <c r="C614">
        <v>22.773016798570016</v>
      </c>
    </row>
    <row r="615" spans="1:3" x14ac:dyDescent="0.25">
      <c r="A615">
        <v>30.75</v>
      </c>
      <c r="B615">
        <v>2.8328816400318631E-9</v>
      </c>
      <c r="C615">
        <v>22.774066773132621</v>
      </c>
    </row>
    <row r="616" spans="1:3" x14ac:dyDescent="0.25">
      <c r="A616">
        <v>30.8</v>
      </c>
      <c r="B616">
        <v>2.9130743927757589E-9</v>
      </c>
      <c r="C616">
        <v>22.775118287067372</v>
      </c>
    </row>
    <row r="617" spans="1:3" x14ac:dyDescent="0.25">
      <c r="A617">
        <v>30.85</v>
      </c>
      <c r="B617">
        <v>2.9954576011949236E-9</v>
      </c>
      <c r="C617">
        <v>22.776171337871709</v>
      </c>
    </row>
    <row r="618" spans="1:3" x14ac:dyDescent="0.25">
      <c r="A618">
        <v>30.9</v>
      </c>
      <c r="B618">
        <v>3.0800888069632245E-9</v>
      </c>
      <c r="C618">
        <v>22.777225923053752</v>
      </c>
    </row>
    <row r="619" spans="1:3" x14ac:dyDescent="0.25">
      <c r="A619">
        <v>30.95</v>
      </c>
      <c r="B619">
        <v>3.1670269995452693E-9</v>
      </c>
      <c r="C619">
        <v>22.7782820401323</v>
      </c>
    </row>
    <row r="620" spans="1:3" x14ac:dyDescent="0.25">
      <c r="A620">
        <v>31</v>
      </c>
      <c r="B620">
        <v>3.2563326509077299E-9</v>
      </c>
      <c r="C620">
        <v>22.779339686636785</v>
      </c>
    </row>
    <row r="621" spans="1:3" x14ac:dyDescent="0.25">
      <c r="A621">
        <v>31.05</v>
      </c>
      <c r="B621">
        <v>3.3480677510182061E-9</v>
      </c>
      <c r="C621">
        <v>22.780398860107272</v>
      </c>
    </row>
    <row r="622" spans="1:3" x14ac:dyDescent="0.25">
      <c r="A622">
        <v>31.1</v>
      </c>
      <c r="B622">
        <v>3.442295844148832E-9</v>
      </c>
      <c r="C622">
        <v>22.781459558094443</v>
      </c>
    </row>
    <row r="623" spans="1:3" x14ac:dyDescent="0.25">
      <c r="A623">
        <v>31.15</v>
      </c>
      <c r="B623">
        <v>3.5390820660013015E-9</v>
      </c>
      <c r="C623">
        <v>22.782521778159552</v>
      </c>
    </row>
    <row r="624" spans="1:3" x14ac:dyDescent="0.25">
      <c r="A624">
        <v>31.2</v>
      </c>
      <c r="B624">
        <v>3.6384931816709433E-9</v>
      </c>
      <c r="C624">
        <v>22.783585517874428</v>
      </c>
    </row>
    <row r="625" spans="1:3" x14ac:dyDescent="0.25">
      <c r="A625">
        <v>31.25</v>
      </c>
      <c r="B625">
        <v>3.7405976244676412E-9</v>
      </c>
      <c r="C625">
        <v>22.784650774821444</v>
      </c>
    </row>
    <row r="626" spans="1:3" x14ac:dyDescent="0.25">
      <c r="A626">
        <v>31.3</v>
      </c>
      <c r="B626">
        <v>3.84546553561155E-9</v>
      </c>
      <c r="C626">
        <v>22.785717546593506</v>
      </c>
    </row>
    <row r="627" spans="1:3" x14ac:dyDescent="0.25">
      <c r="A627">
        <v>31.35</v>
      </c>
      <c r="B627">
        <v>3.9531688048224133E-9</v>
      </c>
      <c r="C627">
        <v>22.786785830794013</v>
      </c>
    </row>
    <row r="628" spans="1:3" x14ac:dyDescent="0.25">
      <c r="A628">
        <v>31.4</v>
      </c>
      <c r="B628">
        <v>4.0637811118209773E-9</v>
      </c>
      <c r="C628">
        <v>22.787855625036855</v>
      </c>
    </row>
    <row r="629" spans="1:3" x14ac:dyDescent="0.25">
      <c r="A629">
        <v>31.45</v>
      </c>
      <c r="B629">
        <v>4.1773779687618142E-9</v>
      </c>
      <c r="C629">
        <v>22.788926926946377</v>
      </c>
    </row>
    <row r="630" spans="1:3" x14ac:dyDescent="0.25">
      <c r="A630">
        <v>31.5</v>
      </c>
      <c r="B630">
        <v>4.2940367636173752E-9</v>
      </c>
      <c r="C630">
        <v>22.78999973415738</v>
      </c>
    </row>
    <row r="631" spans="1:3" x14ac:dyDescent="0.25">
      <c r="A631">
        <v>31.55</v>
      </c>
      <c r="B631">
        <v>4.4138368045327983E-9</v>
      </c>
      <c r="C631">
        <v>22.791074044315067</v>
      </c>
    </row>
    <row r="632" spans="1:3" x14ac:dyDescent="0.25">
      <c r="A632">
        <v>31.6</v>
      </c>
      <c r="B632">
        <v>4.536859365172147E-9</v>
      </c>
      <c r="C632">
        <v>22.792149855075042</v>
      </c>
    </row>
    <row r="633" spans="1:3" x14ac:dyDescent="0.25">
      <c r="A633">
        <v>31.65</v>
      </c>
      <c r="B633">
        <v>4.6631877310769643E-9</v>
      </c>
      <c r="C633">
        <v>22.793227164103296</v>
      </c>
    </row>
    <row r="634" spans="1:3" x14ac:dyDescent="0.25">
      <c r="A634">
        <v>31.7</v>
      </c>
      <c r="B634">
        <v>4.7929072470575983E-9</v>
      </c>
      <c r="C634">
        <v>22.794305969076166</v>
      </c>
    </row>
    <row r="635" spans="1:3" x14ac:dyDescent="0.25">
      <c r="A635">
        <v>31.75</v>
      </c>
      <c r="B635">
        <v>4.9261053656397332E-9</v>
      </c>
      <c r="C635">
        <v>22.795386267680321</v>
      </c>
    </row>
    <row r="636" spans="1:3" x14ac:dyDescent="0.25">
      <c r="A636">
        <v>31.8</v>
      </c>
      <c r="B636">
        <v>5.0628716965873845E-9</v>
      </c>
      <c r="C636">
        <v>22.796468057612746</v>
      </c>
    </row>
    <row r="637" spans="1:3" x14ac:dyDescent="0.25">
      <c r="A637">
        <v>31.85</v>
      </c>
      <c r="B637">
        <v>5.2032980575251989E-9</v>
      </c>
      <c r="C637">
        <v>22.7975513365807</v>
      </c>
    </row>
    <row r="638" spans="1:3" x14ac:dyDescent="0.25">
      <c r="A638">
        <v>31.9</v>
      </c>
      <c r="B638">
        <v>5.3474785256826512E-9</v>
      </c>
      <c r="C638">
        <v>22.798636102301721</v>
      </c>
    </row>
    <row r="639" spans="1:3" x14ac:dyDescent="0.25">
      <c r="A639">
        <v>31.95</v>
      </c>
      <c r="B639">
        <v>5.4955094907833923E-9</v>
      </c>
      <c r="C639">
        <v>22.799722352503583</v>
      </c>
    </row>
    <row r="640" spans="1:3" x14ac:dyDescent="0.25">
      <c r="A640">
        <v>32</v>
      </c>
      <c r="B640">
        <v>5.6474897091036684E-9</v>
      </c>
      <c r="C640">
        <v>22.800810084924287</v>
      </c>
    </row>
    <row r="641" spans="1:3" x14ac:dyDescent="0.25">
      <c r="A641">
        <v>32.049999999999997</v>
      </c>
      <c r="B641">
        <v>5.8035203587235298E-9</v>
      </c>
      <c r="C641">
        <v>22.801899297312023</v>
      </c>
    </row>
    <row r="642" spans="1:3" x14ac:dyDescent="0.25">
      <c r="A642">
        <v>32.1</v>
      </c>
      <c r="B642">
        <v>5.9637050959959387E-9</v>
      </c>
      <c r="C642">
        <v>22.802989987425164</v>
      </c>
    </row>
    <row r="643" spans="1:3" x14ac:dyDescent="0.25">
      <c r="A643">
        <v>32.15</v>
      </c>
      <c r="B643">
        <v>6.1281501132585863E-9</v>
      </c>
      <c r="C643">
        <v>22.80408215303223</v>
      </c>
    </row>
    <row r="644" spans="1:3" x14ac:dyDescent="0.25">
      <c r="A644">
        <v>32.200000000000003</v>
      </c>
      <c r="B644">
        <v>6.2969641978139058E-9</v>
      </c>
      <c r="C644">
        <v>22.805175791911875</v>
      </c>
    </row>
    <row r="645" spans="1:3" x14ac:dyDescent="0.25">
      <c r="A645">
        <v>32.25</v>
      </c>
      <c r="B645">
        <v>6.4702587922035497E-9</v>
      </c>
      <c r="C645">
        <v>22.806270901852848</v>
      </c>
    </row>
    <row r="646" spans="1:3" x14ac:dyDescent="0.25">
      <c r="A646">
        <v>32.299999999999997</v>
      </c>
      <c r="B646">
        <v>6.6481480558035565E-9</v>
      </c>
      <c r="C646">
        <v>22.807367480653998</v>
      </c>
    </row>
    <row r="647" spans="1:3" x14ac:dyDescent="0.25">
      <c r="A647">
        <v>32.35</v>
      </c>
      <c r="B647">
        <v>6.8307489277675518E-9</v>
      </c>
      <c r="C647">
        <v>22.808465526124216</v>
      </c>
    </row>
    <row r="648" spans="1:3" x14ac:dyDescent="0.25">
      <c r="A648">
        <v>32.4</v>
      </c>
      <c r="B648">
        <v>7.0181811913455536E-9</v>
      </c>
      <c r="C648">
        <v>22.809565036082446</v>
      </c>
    </row>
    <row r="649" spans="1:3" x14ac:dyDescent="0.25">
      <c r="A649">
        <v>32.450000000000003</v>
      </c>
      <c r="B649">
        <v>7.2105675396056487E-9</v>
      </c>
      <c r="C649">
        <v>22.810666008357636</v>
      </c>
    </row>
    <row r="650" spans="1:3" x14ac:dyDescent="0.25">
      <c r="A650">
        <v>32.5</v>
      </c>
      <c r="B650">
        <v>7.4080336425886669E-9</v>
      </c>
      <c r="C650">
        <v>22.811768440788725</v>
      </c>
    </row>
    <row r="651" spans="1:3" x14ac:dyDescent="0.25">
      <c r="A651">
        <v>32.549999999999997</v>
      </c>
      <c r="B651">
        <v>7.6107082159229992E-9</v>
      </c>
      <c r="C651">
        <v>22.812872331224618</v>
      </c>
    </row>
    <row r="652" spans="1:3" x14ac:dyDescent="0.25">
      <c r="A652">
        <v>32.6</v>
      </c>
      <c r="B652">
        <v>7.8187230909311704E-9</v>
      </c>
      <c r="C652">
        <v>22.813977677524164</v>
      </c>
    </row>
    <row r="653" spans="1:3" x14ac:dyDescent="0.25">
      <c r="A653">
        <v>32.65</v>
      </c>
      <c r="B653">
        <v>8.0322132862570002E-9</v>
      </c>
      <c r="C653">
        <v>22.815084477556137</v>
      </c>
    </row>
    <row r="654" spans="1:3" x14ac:dyDescent="0.25">
      <c r="A654">
        <v>32.700000000000003</v>
      </c>
      <c r="B654">
        <v>8.2513170810445068E-9</v>
      </c>
      <c r="C654">
        <v>22.816192729199191</v>
      </c>
    </row>
    <row r="655" spans="1:3" x14ac:dyDescent="0.25">
      <c r="A655">
        <v>32.75</v>
      </c>
      <c r="B655">
        <v>8.4761760897004524E-9</v>
      </c>
      <c r="C655">
        <v>22.817302430341869</v>
      </c>
    </row>
    <row r="656" spans="1:3" x14ac:dyDescent="0.25">
      <c r="A656">
        <v>32.799999999999997</v>
      </c>
      <c r="B656">
        <v>8.7069353382714358E-9</v>
      </c>
      <c r="C656">
        <v>22.818413578882552</v>
      </c>
    </row>
    <row r="657" spans="1:3" x14ac:dyDescent="0.25">
      <c r="A657">
        <v>32.85</v>
      </c>
      <c r="B657">
        <v>8.9437433424691531E-9</v>
      </c>
      <c r="C657">
        <v>22.819526172729454</v>
      </c>
    </row>
    <row r="658" spans="1:3" x14ac:dyDescent="0.25">
      <c r="A658">
        <v>32.9</v>
      </c>
      <c r="B658">
        <v>9.186752187375975E-9</v>
      </c>
      <c r="C658">
        <v>22.820640209800573</v>
      </c>
    </row>
    <row r="659" spans="1:3" x14ac:dyDescent="0.25">
      <c r="A659">
        <v>32.950000000000003</v>
      </c>
      <c r="B659">
        <v>9.4361176088651431E-9</v>
      </c>
      <c r="C659">
        <v>22.8217556880237</v>
      </c>
    </row>
    <row r="660" spans="1:3" x14ac:dyDescent="0.25">
      <c r="A660">
        <v>33</v>
      </c>
      <c r="B660">
        <v>9.691999076770007E-9</v>
      </c>
      <c r="C660">
        <v>22.822872605336364</v>
      </c>
    </row>
    <row r="661" spans="1:3" x14ac:dyDescent="0.25">
      <c r="A661">
        <v>33.049999999999997</v>
      </c>
      <c r="B661">
        <v>9.9545598798366875E-9</v>
      </c>
      <c r="C661">
        <v>22.823990959685844</v>
      </c>
    </row>
    <row r="662" spans="1:3" x14ac:dyDescent="0.25">
      <c r="A662">
        <v>33.1</v>
      </c>
      <c r="B662">
        <v>1.0223967212496339E-8</v>
      </c>
      <c r="C662">
        <v>22.825110749029097</v>
      </c>
    </row>
    <row r="663" spans="1:3" x14ac:dyDescent="0.25">
      <c r="A663">
        <v>33.15</v>
      </c>
      <c r="B663">
        <v>1.0500392263493511E-8</v>
      </c>
      <c r="C663">
        <v>22.826231971332781</v>
      </c>
    </row>
    <row r="664" spans="1:3" x14ac:dyDescent="0.25">
      <c r="A664">
        <v>33.200000000000003</v>
      </c>
      <c r="B664">
        <v>1.0784010306406E-8</v>
      </c>
      <c r="C664">
        <v>22.827354624573196</v>
      </c>
    </row>
    <row r="665" spans="1:3" x14ac:dyDescent="0.25">
      <c r="A665">
        <v>33.25</v>
      </c>
      <c r="B665">
        <v>1.1075000792096695E-8</v>
      </c>
      <c r="C665">
        <v>22.828478706736284</v>
      </c>
    </row>
    <row r="666" spans="1:3" x14ac:dyDescent="0.25">
      <c r="A666">
        <v>33.299999999999997</v>
      </c>
      <c r="B666">
        <v>1.1373547443132044E-8</v>
      </c>
      <c r="C666">
        <v>22.829604215817589</v>
      </c>
    </row>
    <row r="667" spans="1:3" x14ac:dyDescent="0.25">
      <c r="A667">
        <v>33.35</v>
      </c>
      <c r="B667">
        <v>1.1679838350209366E-8</v>
      </c>
      <c r="C667">
        <v>22.830731149822242</v>
      </c>
    </row>
    <row r="668" spans="1:3" x14ac:dyDescent="0.25">
      <c r="A668">
        <v>33.4</v>
      </c>
      <c r="B668">
        <v>1.1994066070631182E-8</v>
      </c>
      <c r="C668">
        <v>22.831859506764925</v>
      </c>
    </row>
    <row r="669" spans="1:3" x14ac:dyDescent="0.25">
      <c r="A669">
        <v>33.450000000000003</v>
      </c>
      <c r="B669">
        <v>1.2316427728866468E-8</v>
      </c>
      <c r="C669">
        <v>22.832989284669864</v>
      </c>
    </row>
    <row r="670" spans="1:3" x14ac:dyDescent="0.25">
      <c r="A670">
        <v>33.5</v>
      </c>
      <c r="B670">
        <v>1.2647125119241466E-8</v>
      </c>
      <c r="C670">
        <v>22.834120481570793</v>
      </c>
    </row>
    <row r="671" spans="1:3" x14ac:dyDescent="0.25">
      <c r="A671">
        <v>33.549999999999997</v>
      </c>
      <c r="B671">
        <v>1.2986364810800661E-8</v>
      </c>
      <c r="C671">
        <v>22.835253095510936</v>
      </c>
    </row>
    <row r="672" spans="1:3" x14ac:dyDescent="0.25">
      <c r="A672">
        <v>33.6</v>
      </c>
      <c r="B672">
        <v>1.3334358254381015E-8</v>
      </c>
      <c r="C672">
        <v>22.836387124542966</v>
      </c>
    </row>
    <row r="673" spans="1:3" x14ac:dyDescent="0.25">
      <c r="A673">
        <v>33.65</v>
      </c>
      <c r="B673">
        <v>1.3691321891943522E-8</v>
      </c>
      <c r="C673">
        <v>22.83752256672901</v>
      </c>
    </row>
    <row r="674" spans="1:3" x14ac:dyDescent="0.25">
      <c r="A674">
        <v>33.700000000000003</v>
      </c>
      <c r="B674">
        <v>1.405747726820432E-8</v>
      </c>
      <c r="C674">
        <v>22.838659420140594</v>
      </c>
    </row>
    <row r="675" spans="1:3" x14ac:dyDescent="0.25">
      <c r="A675">
        <v>33.75</v>
      </c>
      <c r="B675">
        <v>1.4433051144612951E-8</v>
      </c>
      <c r="C675">
        <v>22.839797682858645</v>
      </c>
    </row>
    <row r="676" spans="1:3" x14ac:dyDescent="0.25">
      <c r="A676">
        <v>33.799999999999997</v>
      </c>
      <c r="B676">
        <v>1.4818275615721114E-8</v>
      </c>
      <c r="C676">
        <v>22.840937352973441</v>
      </c>
    </row>
    <row r="677" spans="1:3" x14ac:dyDescent="0.25">
      <c r="A677">
        <v>33.85</v>
      </c>
      <c r="B677">
        <v>1.5213388227990147E-8</v>
      </c>
      <c r="C677">
        <v>22.842078428584617</v>
      </c>
    </row>
    <row r="678" spans="1:3" x14ac:dyDescent="0.25">
      <c r="A678">
        <v>33.9</v>
      </c>
      <c r="B678">
        <v>1.5618632101083976E-8</v>
      </c>
      <c r="C678">
        <v>22.843220907801108</v>
      </c>
    </row>
    <row r="679" spans="1:3" x14ac:dyDescent="0.25">
      <c r="A679">
        <v>33.950000000000003</v>
      </c>
      <c r="B679">
        <v>1.6034256051695263E-8</v>
      </c>
      <c r="C679">
        <v>22.844364788741146</v>
      </c>
    </row>
    <row r="680" spans="1:3" x14ac:dyDescent="0.25">
      <c r="A680">
        <v>34</v>
      </c>
      <c r="B680">
        <v>1.6460514719955418E-8</v>
      </c>
      <c r="C680">
        <v>22.845510069532228</v>
      </c>
    </row>
    <row r="681" spans="1:3" x14ac:dyDescent="0.25">
      <c r="A681">
        <v>34.049999999999997</v>
      </c>
      <c r="B681">
        <v>1.6897668698476243E-8</v>
      </c>
      <c r="C681">
        <v>22.846656748311101</v>
      </c>
    </row>
    <row r="682" spans="1:3" x14ac:dyDescent="0.25">
      <c r="A682">
        <v>34.1</v>
      </c>
      <c r="B682">
        <v>1.7345984664076011E-8</v>
      </c>
      <c r="C682">
        <v>22.847804823223722</v>
      </c>
    </row>
    <row r="683" spans="1:3" x14ac:dyDescent="0.25">
      <c r="A683">
        <v>34.15</v>
      </c>
      <c r="B683">
        <v>1.7805735512241023E-8</v>
      </c>
      <c r="C683">
        <v>22.84895429242524</v>
      </c>
    </row>
    <row r="684" spans="1:3" x14ac:dyDescent="0.25">
      <c r="A684">
        <v>34.200000000000003</v>
      </c>
      <c r="B684">
        <v>1.8277200494374214E-8</v>
      </c>
      <c r="C684">
        <v>22.850105154079976</v>
      </c>
    </row>
    <row r="685" spans="1:3" x14ac:dyDescent="0.25">
      <c r="A685">
        <v>34.25</v>
      </c>
      <c r="B685">
        <v>1.876066535788676E-8</v>
      </c>
      <c r="C685">
        <v>22.851257406361402</v>
      </c>
    </row>
    <row r="686" spans="1:3" x14ac:dyDescent="0.25">
      <c r="A686">
        <v>34.299999999999997</v>
      </c>
      <c r="B686">
        <v>1.9256422489184221E-8</v>
      </c>
      <c r="C686">
        <v>22.852411047452094</v>
      </c>
    </row>
    <row r="687" spans="1:3" x14ac:dyDescent="0.25">
      <c r="A687">
        <v>34.35</v>
      </c>
      <c r="B687">
        <v>1.976477105960535E-8</v>
      </c>
      <c r="C687">
        <v>22.853566075543739</v>
      </c>
    </row>
    <row r="688" spans="1:3" x14ac:dyDescent="0.25">
      <c r="A688">
        <v>34.4</v>
      </c>
      <c r="B688">
        <v>2.0286017174368425E-8</v>
      </c>
      <c r="C688">
        <v>22.854722488837094</v>
      </c>
    </row>
    <row r="689" spans="1:3" x14ac:dyDescent="0.25">
      <c r="A689">
        <v>34.450000000000003</v>
      </c>
      <c r="B689">
        <v>2.0820474024582454E-8</v>
      </c>
      <c r="C689">
        <v>22.855880285541954</v>
      </c>
    </row>
    <row r="690" spans="1:3" x14ac:dyDescent="0.25">
      <c r="A690">
        <v>34.5</v>
      </c>
      <c r="B690">
        <v>2.1368462042382916E-8</v>
      </c>
      <c r="C690">
        <v>22.857039463877143</v>
      </c>
    </row>
    <row r="691" spans="1:3" x14ac:dyDescent="0.25">
      <c r="A691">
        <v>34.549999999999997</v>
      </c>
      <c r="B691">
        <v>2.1930309059249655E-8</v>
      </c>
      <c r="C691">
        <v>22.858200022070481</v>
      </c>
    </row>
    <row r="692" spans="1:3" x14ac:dyDescent="0.25">
      <c r="A692">
        <v>34.6</v>
      </c>
      <c r="B692">
        <v>2.2506350467568757E-8</v>
      </c>
      <c r="C692">
        <v>22.859361958358765</v>
      </c>
    </row>
    <row r="693" spans="1:3" x14ac:dyDescent="0.25">
      <c r="A693">
        <v>34.65</v>
      </c>
      <c r="B693">
        <v>2.3096929385499549E-8</v>
      </c>
      <c r="C693">
        <v>22.860525270987733</v>
      </c>
    </row>
    <row r="694" spans="1:3" x14ac:dyDescent="0.25">
      <c r="A694">
        <v>34.700000000000003</v>
      </c>
      <c r="B694">
        <v>2.3702396825208296E-8</v>
      </c>
      <c r="C694">
        <v>22.861689958212057</v>
      </c>
    </row>
    <row r="695" spans="1:3" x14ac:dyDescent="0.25">
      <c r="A695">
        <v>34.75</v>
      </c>
      <c r="B695">
        <v>2.4323111864533364E-8</v>
      </c>
      <c r="C695">
        <v>22.862856018295314</v>
      </c>
    </row>
    <row r="696" spans="1:3" x14ac:dyDescent="0.25">
      <c r="A696">
        <v>34.799999999999997</v>
      </c>
      <c r="B696">
        <v>2.4959441822146332E-8</v>
      </c>
      <c r="C696">
        <v>22.864023449509943</v>
      </c>
    </row>
    <row r="697" spans="1:3" x14ac:dyDescent="0.25">
      <c r="A697">
        <v>34.85</v>
      </c>
      <c r="B697">
        <v>2.5611762436273483E-8</v>
      </c>
      <c r="C697">
        <v>22.865192250137248</v>
      </c>
    </row>
    <row r="698" spans="1:3" x14ac:dyDescent="0.25">
      <c r="A698">
        <v>34.9</v>
      </c>
      <c r="B698">
        <v>2.628045804704702E-8</v>
      </c>
      <c r="C698">
        <v>22.866362418467354</v>
      </c>
    </row>
    <row r="699" spans="1:3" x14ac:dyDescent="0.25">
      <c r="A699">
        <v>34.950000000000003</v>
      </c>
      <c r="B699">
        <v>2.6965921782550946E-8</v>
      </c>
      <c r="C699">
        <v>22.867533952799192</v>
      </c>
    </row>
    <row r="700" spans="1:3" x14ac:dyDescent="0.25">
      <c r="A700">
        <v>35</v>
      </c>
      <c r="B700">
        <v>2.7668555748634422E-8</v>
      </c>
      <c r="C700">
        <v>22.868706851440479</v>
      </c>
    </row>
    <row r="701" spans="1:3" x14ac:dyDescent="0.25">
      <c r="A701">
        <v>35.049999999999997</v>
      </c>
      <c r="B701">
        <v>2.8388771222558949E-8</v>
      </c>
      <c r="C701">
        <v>22.869881112707677</v>
      </c>
    </row>
    <row r="702" spans="1:3" x14ac:dyDescent="0.25">
      <c r="A702">
        <v>35.1</v>
      </c>
      <c r="B702">
        <v>2.9126988850553682E-8</v>
      </c>
      <c r="C702">
        <v>22.87105673492599</v>
      </c>
    </row>
    <row r="703" spans="1:3" x14ac:dyDescent="0.25">
      <c r="A703">
        <v>35.15</v>
      </c>
      <c r="B703">
        <v>2.9883638849352039E-8</v>
      </c>
      <c r="C703">
        <v>22.872233716429317</v>
      </c>
    </row>
    <row r="704" spans="1:3" x14ac:dyDescent="0.25">
      <c r="A704">
        <v>35.200000000000003</v>
      </c>
      <c r="B704">
        <v>3.0659161211780046E-8</v>
      </c>
      <c r="C704">
        <v>22.873412055560259</v>
      </c>
    </row>
    <row r="705" spans="1:3" x14ac:dyDescent="0.25">
      <c r="A705">
        <v>35.25</v>
      </c>
      <c r="B705">
        <v>3.1454005916476113E-8</v>
      </c>
      <c r="C705">
        <v>22.874591750670056</v>
      </c>
    </row>
    <row r="706" spans="1:3" x14ac:dyDescent="0.25">
      <c r="A706">
        <v>35.299999999999997</v>
      </c>
      <c r="B706">
        <v>3.2268633141814413E-8</v>
      </c>
      <c r="C706">
        <v>22.875772800118597</v>
      </c>
    </row>
    <row r="707" spans="1:3" x14ac:dyDescent="0.25">
      <c r="A707">
        <v>35.35</v>
      </c>
      <c r="B707">
        <v>3.3103513484113664E-8</v>
      </c>
      <c r="C707">
        <v>22.876955202274377</v>
      </c>
    </row>
    <row r="708" spans="1:3" x14ac:dyDescent="0.25">
      <c r="A708">
        <v>35.4</v>
      </c>
      <c r="B708">
        <v>3.3959128180207405E-8</v>
      </c>
      <c r="C708">
        <v>22.878138955514483</v>
      </c>
    </row>
    <row r="709" spans="1:3" x14ac:dyDescent="0.25">
      <c r="A709">
        <v>35.450000000000003</v>
      </c>
      <c r="B709">
        <v>3.4835969334456202E-8</v>
      </c>
      <c r="C709">
        <v>22.879324058224562</v>
      </c>
    </row>
    <row r="710" spans="1:3" x14ac:dyDescent="0.25">
      <c r="A710">
        <v>35.5</v>
      </c>
      <c r="B710">
        <v>3.5734540150286165E-8</v>
      </c>
      <c r="C710">
        <v>22.880510508798793</v>
      </c>
    </row>
    <row r="711" spans="1:3" x14ac:dyDescent="0.25">
      <c r="A711">
        <v>35.549999999999997</v>
      </c>
      <c r="B711">
        <v>3.665535516633324E-8</v>
      </c>
      <c r="C711">
        <v>22.881698305639894</v>
      </c>
    </row>
    <row r="712" spans="1:3" x14ac:dyDescent="0.25">
      <c r="A712">
        <v>35.6</v>
      </c>
      <c r="B712">
        <v>3.7598940497280006E-8</v>
      </c>
      <c r="C712">
        <v>22.882887447159053</v>
      </c>
    </row>
    <row r="713" spans="1:3" x14ac:dyDescent="0.25">
      <c r="A713">
        <v>35.65</v>
      </c>
      <c r="B713">
        <v>3.8565834079470857E-8</v>
      </c>
      <c r="C713">
        <v>22.884077931775938</v>
      </c>
    </row>
    <row r="714" spans="1:3" x14ac:dyDescent="0.25">
      <c r="A714">
        <v>35.700000000000003</v>
      </c>
      <c r="B714">
        <v>3.9556585921389779E-8</v>
      </c>
      <c r="C714">
        <v>22.885269757918657</v>
      </c>
    </row>
    <row r="715" spans="1:3" x14ac:dyDescent="0.25">
      <c r="A715">
        <v>35.75</v>
      </c>
      <c r="B715">
        <v>4.0571758359094354E-8</v>
      </c>
      <c r="C715">
        <v>22.886462924023739</v>
      </c>
    </row>
    <row r="716" spans="1:3" x14ac:dyDescent="0.25">
      <c r="A716">
        <v>35.799999999999997</v>
      </c>
      <c r="B716">
        <v>4.1611926316690715E-8</v>
      </c>
      <c r="C716">
        <v>22.887657428536112</v>
      </c>
    </row>
    <row r="717" spans="1:3" x14ac:dyDescent="0.25">
      <c r="A717">
        <v>35.85</v>
      </c>
      <c r="B717">
        <v>4.2677677571945114E-8</v>
      </c>
      <c r="C717">
        <v>22.888853269909081</v>
      </c>
    </row>
    <row r="718" spans="1:3" x14ac:dyDescent="0.25">
      <c r="A718">
        <v>35.9</v>
      </c>
      <c r="B718">
        <v>4.3769613027123318E-8</v>
      </c>
      <c r="C718">
        <v>22.890050446604302</v>
      </c>
    </row>
    <row r="719" spans="1:3" x14ac:dyDescent="0.25">
      <c r="A719">
        <v>35.950000000000003</v>
      </c>
      <c r="B719">
        <v>4.4888346985151525E-8</v>
      </c>
      <c r="C719">
        <v>22.891248957091751</v>
      </c>
    </row>
    <row r="720" spans="1:3" x14ac:dyDescent="0.25">
      <c r="A720">
        <v>36</v>
      </c>
      <c r="B720">
        <v>4.6034507431197454E-8</v>
      </c>
      <c r="C720">
        <v>22.892448799849713</v>
      </c>
    </row>
    <row r="721" spans="1:3" x14ac:dyDescent="0.25">
      <c r="A721">
        <v>36.049999999999997</v>
      </c>
      <c r="B721">
        <v>4.7208736319766377E-8</v>
      </c>
      <c r="C721">
        <v>22.893649973364752</v>
      </c>
    </row>
    <row r="722" spans="1:3" x14ac:dyDescent="0.25">
      <c r="A722">
        <v>36.1</v>
      </c>
      <c r="B722">
        <v>4.8411689867412977E-8</v>
      </c>
      <c r="C722">
        <v>22.894852476131689</v>
      </c>
    </row>
    <row r="723" spans="1:3" x14ac:dyDescent="0.25">
      <c r="A723">
        <v>36.15</v>
      </c>
      <c r="B723">
        <v>4.964403885117025E-8</v>
      </c>
      <c r="C723">
        <v>22.89605630665358</v>
      </c>
    </row>
    <row r="724" spans="1:3" x14ac:dyDescent="0.25">
      <c r="A724">
        <v>36.200000000000003</v>
      </c>
      <c r="B724">
        <v>5.0906468912796376E-8</v>
      </c>
      <c r="C724">
        <v>22.897261463441691</v>
      </c>
    </row>
    <row r="725" spans="1:3" x14ac:dyDescent="0.25">
      <c r="A725">
        <v>36.25</v>
      </c>
      <c r="B725">
        <v>5.2199680868943838E-8</v>
      </c>
      <c r="C725">
        <v>22.898467945015472</v>
      </c>
    </row>
    <row r="726" spans="1:3" x14ac:dyDescent="0.25">
      <c r="A726">
        <v>36.299999999999997</v>
      </c>
      <c r="B726">
        <v>5.3524391027357853E-8</v>
      </c>
      <c r="C726">
        <v>22.899675749902546</v>
      </c>
    </row>
    <row r="727" spans="1:3" x14ac:dyDescent="0.25">
      <c r="A727">
        <v>36.35</v>
      </c>
      <c r="B727">
        <v>5.4881331509209933E-8</v>
      </c>
      <c r="C727">
        <v>22.900884876638663</v>
      </c>
    </row>
    <row r="728" spans="1:3" x14ac:dyDescent="0.25">
      <c r="A728">
        <v>36.4</v>
      </c>
      <c r="B728">
        <v>5.6271250577678073E-8</v>
      </c>
      <c r="C728">
        <v>22.902095323767703</v>
      </c>
    </row>
    <row r="729" spans="1:3" x14ac:dyDescent="0.25">
      <c r="A729">
        <v>36.450000000000003</v>
      </c>
      <c r="B729">
        <v>5.7694912972879279E-8</v>
      </c>
      <c r="C729">
        <v>22.903307089841643</v>
      </c>
    </row>
    <row r="730" spans="1:3" x14ac:dyDescent="0.25">
      <c r="A730">
        <v>36.5</v>
      </c>
      <c r="B730">
        <v>5.9153100253274881E-8</v>
      </c>
      <c r="C730">
        <v>22.904520173420515</v>
      </c>
    </row>
    <row r="731" spans="1:3" x14ac:dyDescent="0.25">
      <c r="A731">
        <v>36.549999999999997</v>
      </c>
      <c r="B731">
        <v>6.0646611143654332E-8</v>
      </c>
      <c r="C731">
        <v>22.905734573072422</v>
      </c>
    </row>
    <row r="732" spans="1:3" x14ac:dyDescent="0.25">
      <c r="A732">
        <v>36.6</v>
      </c>
      <c r="B732">
        <v>6.2176261889821115E-8</v>
      </c>
      <c r="C732">
        <v>22.906950287373483</v>
      </c>
    </row>
    <row r="733" spans="1:3" x14ac:dyDescent="0.25">
      <c r="A733">
        <v>36.65</v>
      </c>
      <c r="B733">
        <v>6.3742886620095086E-8</v>
      </c>
      <c r="C733">
        <v>22.908167314907814</v>
      </c>
    </row>
    <row r="734" spans="1:3" x14ac:dyDescent="0.25">
      <c r="A734">
        <v>36.700000000000003</v>
      </c>
      <c r="B734">
        <v>6.5347337713749191E-8</v>
      </c>
      <c r="C734">
        <v>22.909385654267528</v>
      </c>
    </row>
    <row r="735" spans="1:3" x14ac:dyDescent="0.25">
      <c r="A735">
        <v>36.75</v>
      </c>
      <c r="B735">
        <v>6.6990486176507673E-8</v>
      </c>
      <c r="C735">
        <v>22.91060530405268</v>
      </c>
    </row>
    <row r="736" spans="1:3" x14ac:dyDescent="0.25">
      <c r="A736">
        <v>36.799999999999997</v>
      </c>
      <c r="B736">
        <v>6.8673222023226246E-8</v>
      </c>
      <c r="C736">
        <v>22.911826262871276</v>
      </c>
    </row>
    <row r="737" spans="1:3" x14ac:dyDescent="0.25">
      <c r="A737">
        <v>36.85</v>
      </c>
      <c r="B737">
        <v>7.0396454667877071E-8</v>
      </c>
      <c r="C737">
        <v>22.913048529339225</v>
      </c>
    </row>
    <row r="738" spans="1:3" x14ac:dyDescent="0.25">
      <c r="A738">
        <v>36.9</v>
      </c>
      <c r="B738">
        <v>7.2161113320972845E-8</v>
      </c>
      <c r="C738">
        <v>22.914272102080332</v>
      </c>
    </row>
    <row r="739" spans="1:3" x14ac:dyDescent="0.25">
      <c r="A739">
        <v>36.950000000000003</v>
      </c>
      <c r="B739">
        <v>7.3968147394552005E-8</v>
      </c>
      <c r="C739">
        <v>22.915496979726271</v>
      </c>
    </row>
    <row r="740" spans="1:3" x14ac:dyDescent="0.25">
      <c r="A740">
        <v>37</v>
      </c>
      <c r="B740">
        <v>7.5818526914865066E-8</v>
      </c>
      <c r="C740">
        <v>22.916723160916554</v>
      </c>
    </row>
    <row r="741" spans="1:3" x14ac:dyDescent="0.25">
      <c r="A741">
        <v>37.049999999999997</v>
      </c>
      <c r="B741">
        <v>7.7713242942883335E-8</v>
      </c>
      <c r="C741">
        <v>22.917950644298525</v>
      </c>
    </row>
    <row r="742" spans="1:3" x14ac:dyDescent="0.25">
      <c r="A742">
        <v>37.1</v>
      </c>
      <c r="B742">
        <v>7.9653308002780463E-8</v>
      </c>
      <c r="C742">
        <v>22.919179428527329</v>
      </c>
    </row>
    <row r="743" spans="1:3" x14ac:dyDescent="0.25">
      <c r="A743">
        <v>37.15</v>
      </c>
      <c r="B743">
        <v>8.1639756518513227E-8</v>
      </c>
      <c r="C743">
        <v>22.920409512265895</v>
      </c>
    </row>
    <row r="744" spans="1:3" x14ac:dyDescent="0.25">
      <c r="A744">
        <v>37.200000000000003</v>
      </c>
      <c r="B744">
        <v>8.367364525864394E-8</v>
      </c>
      <c r="C744">
        <v>22.921640894184897</v>
      </c>
    </row>
    <row r="745" spans="1:3" x14ac:dyDescent="0.25">
      <c r="A745">
        <v>37.25</v>
      </c>
      <c r="B745">
        <v>8.5756053789551158E-8</v>
      </c>
      <c r="C745">
        <v>22.922873572962754</v>
      </c>
    </row>
    <row r="746" spans="1:3" x14ac:dyDescent="0.25">
      <c r="A746">
        <v>37.299999999999997</v>
      </c>
      <c r="B746">
        <v>8.7888084937165127E-8</v>
      </c>
      <c r="C746">
        <v>22.92410754728559</v>
      </c>
    </row>
    <row r="747" spans="1:3" x14ac:dyDescent="0.25">
      <c r="A747">
        <v>37.35</v>
      </c>
      <c r="B747">
        <v>9.0070865257380582E-8</v>
      </c>
      <c r="C747">
        <v>22.925342815847237</v>
      </c>
    </row>
    <row r="748" spans="1:3" x14ac:dyDescent="0.25">
      <c r="A748">
        <v>37.4</v>
      </c>
      <c r="B748">
        <v>9.2305545515293523E-8</v>
      </c>
      <c r="C748">
        <v>22.926579377349181</v>
      </c>
    </row>
    <row r="749" spans="1:3" x14ac:dyDescent="0.25">
      <c r="A749">
        <v>37.450000000000003</v>
      </c>
      <c r="B749">
        <v>9.4593301173408951E-8</v>
      </c>
      <c r="C749">
        <v>22.927817230500562</v>
      </c>
    </row>
    <row r="750" spans="1:3" x14ac:dyDescent="0.25">
      <c r="A750">
        <v>37.5</v>
      </c>
      <c r="B750">
        <v>9.693533288897794E-8</v>
      </c>
      <c r="C750">
        <v>22.929056374018142</v>
      </c>
    </row>
    <row r="751" spans="1:3" x14ac:dyDescent="0.25">
      <c r="A751">
        <v>37.549999999999997</v>
      </c>
      <c r="B751">
        <v>9.933286702061714E-8</v>
      </c>
      <c r="C751">
        <v>22.930296806626295</v>
      </c>
    </row>
    <row r="752" spans="1:3" x14ac:dyDescent="0.25">
      <c r="A752">
        <v>37.6</v>
      </c>
      <c r="B752">
        <v>1.0178715614436892E-7</v>
      </c>
      <c r="C752">
        <v>22.931538527056976</v>
      </c>
    </row>
    <row r="753" spans="1:3" x14ac:dyDescent="0.25">
      <c r="A753">
        <v>37.65</v>
      </c>
      <c r="B753">
        <v>1.0429947957935662E-7</v>
      </c>
      <c r="C753">
        <v>22.932781534049695</v>
      </c>
    </row>
    <row r="754" spans="1:3" x14ac:dyDescent="0.25">
      <c r="A754">
        <v>37.700000000000003</v>
      </c>
      <c r="B754">
        <v>1.0687114392320881E-7</v>
      </c>
      <c r="C754">
        <v>22.934025826351508</v>
      </c>
    </row>
    <row r="755" spans="1:3" x14ac:dyDescent="0.25">
      <c r="A755">
        <v>37.75</v>
      </c>
      <c r="B755">
        <v>1.0950348359740685E-7</v>
      </c>
      <c r="C755">
        <v>22.935271402716996</v>
      </c>
    </row>
    <row r="756" spans="1:3" x14ac:dyDescent="0.25">
      <c r="A756">
        <v>37.799999999999997</v>
      </c>
      <c r="B756">
        <v>1.1219786140272548E-7</v>
      </c>
      <c r="C756">
        <v>22.936518261908219</v>
      </c>
    </row>
    <row r="757" spans="1:3" x14ac:dyDescent="0.25">
      <c r="A757">
        <v>37.85</v>
      </c>
      <c r="B757">
        <v>1.1495566908494051E-7</v>
      </c>
      <c r="C757">
        <v>22.937766402694727</v>
      </c>
    </row>
    <row r="758" spans="1:3" x14ac:dyDescent="0.25">
      <c r="A758">
        <v>37.9</v>
      </c>
      <c r="B758">
        <v>1.177783279109717E-7</v>
      </c>
      <c r="C758">
        <v>22.939015823853527</v>
      </c>
    </row>
    <row r="759" spans="1:3" x14ac:dyDescent="0.25">
      <c r="A759">
        <v>37.950000000000003</v>
      </c>
      <c r="B759">
        <v>1.2066728925563274E-7</v>
      </c>
      <c r="C759">
        <v>22.940266524169051</v>
      </c>
    </row>
    <row r="760" spans="1:3" x14ac:dyDescent="0.25">
      <c r="A760">
        <v>38</v>
      </c>
      <c r="B760">
        <v>1.236240351991786E-7</v>
      </c>
      <c r="C760">
        <v>22.941518502433148</v>
      </c>
    </row>
    <row r="761" spans="1:3" x14ac:dyDescent="0.25">
      <c r="A761">
        <v>38.049999999999997</v>
      </c>
      <c r="B761">
        <v>1.266500791358084E-7</v>
      </c>
      <c r="C761">
        <v>22.942771757445058</v>
      </c>
    </row>
    <row r="762" spans="1:3" x14ac:dyDescent="0.25">
      <c r="A762">
        <v>38.1</v>
      </c>
      <c r="B762">
        <v>1.2974696639332937E-7</v>
      </c>
      <c r="C762">
        <v>22.944026288011401</v>
      </c>
    </row>
    <row r="763" spans="1:3" x14ac:dyDescent="0.25">
      <c r="A763">
        <v>38.15</v>
      </c>
      <c r="B763">
        <v>1.3291627486415173E-7</v>
      </c>
      <c r="C763">
        <v>22.945282092946126</v>
      </c>
    </row>
    <row r="764" spans="1:3" x14ac:dyDescent="0.25">
      <c r="A764">
        <v>38.200000000000003</v>
      </c>
      <c r="B764">
        <v>1.3615961564780892E-7</v>
      </c>
      <c r="C764">
        <v>22.946539171070533</v>
      </c>
    </row>
    <row r="765" spans="1:3" x14ac:dyDescent="0.25">
      <c r="A765">
        <v>38.25</v>
      </c>
      <c r="B765">
        <v>1.3947863370519068E-7</v>
      </c>
      <c r="C765">
        <v>22.947797521213218</v>
      </c>
    </row>
    <row r="766" spans="1:3" x14ac:dyDescent="0.25">
      <c r="A766">
        <v>38.299999999999997</v>
      </c>
      <c r="B766">
        <v>1.4287500852468518E-7</v>
      </c>
      <c r="C766">
        <v>22.949057142210069</v>
      </c>
    </row>
    <row r="767" spans="1:3" x14ac:dyDescent="0.25">
      <c r="A767">
        <v>38.35</v>
      </c>
      <c r="B767">
        <v>1.4635045480042225E-7</v>
      </c>
      <c r="C767">
        <v>22.950318032904246</v>
      </c>
    </row>
    <row r="768" spans="1:3" x14ac:dyDescent="0.25">
      <c r="A768">
        <v>38.4</v>
      </c>
      <c r="B768">
        <v>1.49906723122827E-7</v>
      </c>
      <c r="C768">
        <v>22.951580192146146</v>
      </c>
    </row>
    <row r="769" spans="1:3" x14ac:dyDescent="0.25">
      <c r="A769">
        <v>38.450000000000003</v>
      </c>
      <c r="B769">
        <v>1.5354560068166604E-7</v>
      </c>
      <c r="C769">
        <v>22.952843618793402</v>
      </c>
    </row>
    <row r="770" spans="1:3" x14ac:dyDescent="0.25">
      <c r="A770">
        <v>38.5</v>
      </c>
      <c r="B770">
        <v>1.5726891198181585E-7</v>
      </c>
      <c r="C770">
        <v>22.954108311710844</v>
      </c>
    </row>
    <row r="771" spans="1:3" x14ac:dyDescent="0.25">
      <c r="A771">
        <v>38.549999999999997</v>
      </c>
      <c r="B771">
        <v>1.6107851957193794E-7</v>
      </c>
      <c r="C771">
        <v>22.955374269770502</v>
      </c>
    </row>
    <row r="772" spans="1:3" x14ac:dyDescent="0.25">
      <c r="A772">
        <v>38.6</v>
      </c>
      <c r="B772">
        <v>1.6497632478628636E-7</v>
      </c>
      <c r="C772">
        <v>22.956641491851553</v>
      </c>
    </row>
    <row r="773" spans="1:3" x14ac:dyDescent="0.25">
      <c r="A773">
        <v>38.65</v>
      </c>
      <c r="B773">
        <v>1.6896426849985942E-7</v>
      </c>
      <c r="C773">
        <v>22.957909976840341</v>
      </c>
    </row>
    <row r="774" spans="1:3" x14ac:dyDescent="0.25">
      <c r="A774">
        <v>38.700000000000003</v>
      </c>
      <c r="B774">
        <v>1.7304433189710232E-7</v>
      </c>
      <c r="C774">
        <v>22.959179723630314</v>
      </c>
    </row>
    <row r="775" spans="1:3" x14ac:dyDescent="0.25">
      <c r="A775">
        <v>38.75</v>
      </c>
      <c r="B775">
        <v>1.7721853725439034E-7</v>
      </c>
      <c r="C775">
        <v>22.960450731122041</v>
      </c>
    </row>
    <row r="776" spans="1:3" x14ac:dyDescent="0.25">
      <c r="A776">
        <v>38.799999999999997</v>
      </c>
      <c r="B776">
        <v>1.8148894873651695E-7</v>
      </c>
      <c r="C776">
        <v>22.961722998223173</v>
      </c>
    </row>
    <row r="777" spans="1:3" x14ac:dyDescent="0.25">
      <c r="A777">
        <v>38.85</v>
      </c>
      <c r="B777">
        <v>1.8585767320739954E-7</v>
      </c>
      <c r="C777">
        <v>22.962996523848428</v>
      </c>
    </row>
    <row r="778" spans="1:3" x14ac:dyDescent="0.25">
      <c r="A778">
        <v>38.9</v>
      </c>
      <c r="B778">
        <v>1.9032686105524741E-7</v>
      </c>
      <c r="C778">
        <v>22.96427130691956</v>
      </c>
    </row>
    <row r="779" spans="1:3" x14ac:dyDescent="0.25">
      <c r="A779">
        <v>38.950000000000003</v>
      </c>
      <c r="B779">
        <v>1.9489870703241166E-7</v>
      </c>
      <c r="C779">
        <v>22.965547346365366</v>
      </c>
    </row>
    <row r="780" spans="1:3" x14ac:dyDescent="0.25">
      <c r="A780">
        <v>39</v>
      </c>
      <c r="B780">
        <v>1.9957545111016649E-7</v>
      </c>
      <c r="C780">
        <v>22.96682464112164</v>
      </c>
    </row>
    <row r="781" spans="1:3" x14ac:dyDescent="0.25">
      <c r="A781">
        <v>39.049999999999997</v>
      </c>
      <c r="B781">
        <v>2.0435937934864046E-7</v>
      </c>
      <c r="C781">
        <v>22.96810319013116</v>
      </c>
    </row>
    <row r="782" spans="1:3" x14ac:dyDescent="0.25">
      <c r="A782">
        <v>39.1</v>
      </c>
      <c r="B782">
        <v>2.0925282478216039E-7</v>
      </c>
      <c r="C782">
        <v>22.969382992343682</v>
      </c>
    </row>
    <row r="783" spans="1:3" x14ac:dyDescent="0.25">
      <c r="A783">
        <v>39.15</v>
      </c>
      <c r="B783">
        <v>2.1425816832024443E-7</v>
      </c>
      <c r="C783">
        <v>22.970664046715903</v>
      </c>
    </row>
    <row r="784" spans="1:3" x14ac:dyDescent="0.25">
      <c r="A784">
        <v>39.200000000000003</v>
      </c>
      <c r="B784">
        <v>2.1937783966448493E-7</v>
      </c>
      <c r="C784">
        <v>22.97194635221145</v>
      </c>
    </row>
    <row r="785" spans="1:3" x14ac:dyDescent="0.25">
      <c r="A785">
        <v>39.25</v>
      </c>
      <c r="B785">
        <v>2.2461431824159263E-7</v>
      </c>
      <c r="C785">
        <v>22.973229907800864</v>
      </c>
    </row>
    <row r="786" spans="1:3" x14ac:dyDescent="0.25">
      <c r="A786">
        <v>39.299999999999997</v>
      </c>
      <c r="B786">
        <v>2.2997013415283531E-7</v>
      </c>
      <c r="C786">
        <v>22.97451471246157</v>
      </c>
    </row>
    <row r="787" spans="1:3" x14ac:dyDescent="0.25">
      <c r="A787">
        <v>39.35</v>
      </c>
      <c r="B787">
        <v>2.354478691401486E-7</v>
      </c>
      <c r="C787">
        <v>22.975800765177876</v>
      </c>
    </row>
    <row r="788" spans="1:3" x14ac:dyDescent="0.25">
      <c r="A788">
        <v>39.4</v>
      </c>
      <c r="B788">
        <v>2.4105015756917728E-7</v>
      </c>
      <c r="C788">
        <v>22.977088064940929</v>
      </c>
    </row>
    <row r="789" spans="1:3" x14ac:dyDescent="0.25">
      <c r="A789">
        <v>39.450000000000003</v>
      </c>
      <c r="B789">
        <v>2.4677968742949702E-7</v>
      </c>
      <c r="C789">
        <v>22.978376610748718</v>
      </c>
    </row>
    <row r="790" spans="1:3" x14ac:dyDescent="0.25">
      <c r="A790">
        <v>39.5</v>
      </c>
      <c r="B790">
        <v>2.5263920135231407E-7</v>
      </c>
      <c r="C790">
        <v>22.97966640160605</v>
      </c>
    </row>
    <row r="791" spans="1:3" x14ac:dyDescent="0.25">
      <c r="A791">
        <v>39.549999999999997</v>
      </c>
      <c r="B791">
        <v>2.5863149764589159E-7</v>
      </c>
      <c r="C791">
        <v>22.980957436524509</v>
      </c>
    </row>
    <row r="792" spans="1:3" x14ac:dyDescent="0.25">
      <c r="A792">
        <v>39.6</v>
      </c>
      <c r="B792">
        <v>2.6475943134899954E-7</v>
      </c>
      <c r="C792">
        <v>22.982249714522489</v>
      </c>
    </row>
    <row r="793" spans="1:3" x14ac:dyDescent="0.25">
      <c r="A793">
        <v>39.65</v>
      </c>
      <c r="B793">
        <v>2.7102591530264822E-7</v>
      </c>
      <c r="C793">
        <v>22.98354323462511</v>
      </c>
    </row>
    <row r="794" spans="1:3" x14ac:dyDescent="0.25">
      <c r="A794">
        <v>39.700000000000003</v>
      </c>
      <c r="B794">
        <v>2.7743392124040849E-7</v>
      </c>
      <c r="C794">
        <v>22.98483799586425</v>
      </c>
    </row>
    <row r="795" spans="1:3" x14ac:dyDescent="0.25">
      <c r="A795">
        <v>39.75</v>
      </c>
      <c r="B795">
        <v>2.8398648089760297E-7</v>
      </c>
      <c r="C795">
        <v>22.986133997278507</v>
      </c>
    </row>
    <row r="796" spans="1:3" x14ac:dyDescent="0.25">
      <c r="A796">
        <v>39.799999999999997</v>
      </c>
      <c r="B796">
        <v>2.9068668713964425E-7</v>
      </c>
      <c r="C796">
        <v>22.987431237913178</v>
      </c>
    </row>
    <row r="797" spans="1:3" x14ac:dyDescent="0.25">
      <c r="A797">
        <v>39.85</v>
      </c>
      <c r="B797">
        <v>2.9753769510984096E-7</v>
      </c>
      <c r="C797">
        <v>22.988729716820245</v>
      </c>
    </row>
    <row r="798" spans="1:3" x14ac:dyDescent="0.25">
      <c r="A798">
        <v>39.9</v>
      </c>
      <c r="B798">
        <v>3.0454272339696319E-7</v>
      </c>
      <c r="C798">
        <v>22.990029433058361</v>
      </c>
    </row>
    <row r="799" spans="1:3" x14ac:dyDescent="0.25">
      <c r="A799">
        <v>39.950000000000003</v>
      </c>
      <c r="B799">
        <v>3.1170505522284551E-7</v>
      </c>
      <c r="C799">
        <v>22.991330385692827</v>
      </c>
    </row>
    <row r="800" spans="1:3" x14ac:dyDescent="0.25">
      <c r="A800">
        <v>40</v>
      </c>
      <c r="B800">
        <v>3.1902803965038864E-7</v>
      </c>
      <c r="C800">
        <v>22.992632573795564</v>
      </c>
    </row>
    <row r="801" spans="1:3" x14ac:dyDescent="0.25">
      <c r="A801">
        <v>40.049999999999997</v>
      </c>
      <c r="B801">
        <v>3.265150928122123E-7</v>
      </c>
      <c r="C801">
        <v>22.993935996445117</v>
      </c>
    </row>
    <row r="802" spans="1:3" x14ac:dyDescent="0.25">
      <c r="A802">
        <v>40.1</v>
      </c>
      <c r="B802">
        <v>3.3416969916032677E-7</v>
      </c>
      <c r="C802">
        <v>22.995240652726626</v>
      </c>
    </row>
    <row r="803" spans="1:3" x14ac:dyDescent="0.25">
      <c r="A803">
        <v>40.15</v>
      </c>
      <c r="B803">
        <v>3.4199541273710279E-7</v>
      </c>
      <c r="C803">
        <v>22.996546541731799</v>
      </c>
    </row>
    <row r="804" spans="1:3" x14ac:dyDescent="0.25">
      <c r="A804">
        <v>40.200000000000003</v>
      </c>
      <c r="B804">
        <v>3.4999585846789168E-7</v>
      </c>
      <c r="C804">
        <v>22.997853662558903</v>
      </c>
    </row>
    <row r="805" spans="1:3" x14ac:dyDescent="0.25">
      <c r="A805">
        <v>40.25</v>
      </c>
      <c r="B805">
        <v>3.5817473347561207E-7</v>
      </c>
      <c r="C805">
        <v>22.999162014312752</v>
      </c>
    </row>
    <row r="806" spans="1:3" x14ac:dyDescent="0.25">
      <c r="A806">
        <v>40.299999999999997</v>
      </c>
      <c r="B806">
        <v>3.6653580841763159E-7</v>
      </c>
      <c r="C806">
        <v>23.000471596104685</v>
      </c>
    </row>
    <row r="807" spans="1:3" x14ac:dyDescent="0.25">
      <c r="A807">
        <v>40.35</v>
      </c>
      <c r="B807">
        <v>3.7508292884529725E-7</v>
      </c>
      <c r="C807">
        <v>23.001782407052534</v>
      </c>
    </row>
    <row r="808" spans="1:3" x14ac:dyDescent="0.25">
      <c r="A808">
        <v>40.4</v>
      </c>
      <c r="B808">
        <v>3.8382001658643766E-7</v>
      </c>
      <c r="C808">
        <v>23.003094446280631</v>
      </c>
    </row>
    <row r="809" spans="1:3" x14ac:dyDescent="0.25">
      <c r="A809">
        <v>40.450000000000003</v>
      </c>
      <c r="B809">
        <v>3.9275107115118552E-7</v>
      </c>
      <c r="C809">
        <v>23.004407712919775</v>
      </c>
    </row>
    <row r="810" spans="1:3" x14ac:dyDescent="0.25">
      <c r="A810">
        <v>40.5</v>
      </c>
      <c r="B810">
        <v>4.0188017116149205E-7</v>
      </c>
      <c r="C810">
        <v>23.005722206107215</v>
      </c>
    </row>
    <row r="811" spans="1:3" x14ac:dyDescent="0.25">
      <c r="A811">
        <v>40.549999999999997</v>
      </c>
      <c r="B811">
        <v>4.1121147580464879E-7</v>
      </c>
      <c r="C811">
        <v>23.007037924986644</v>
      </c>
    </row>
    <row r="812" spans="1:3" x14ac:dyDescent="0.25">
      <c r="A812">
        <v>40.6</v>
      </c>
      <c r="B812">
        <v>4.2074922631121224E-7</v>
      </c>
      <c r="C812">
        <v>23.00835486870816</v>
      </c>
    </row>
    <row r="813" spans="1:3" x14ac:dyDescent="0.25">
      <c r="A813">
        <v>40.65</v>
      </c>
      <c r="B813">
        <v>4.3049774745767766E-7</v>
      </c>
      <c r="C813">
        <v>23.009673036428278</v>
      </c>
    </row>
    <row r="814" spans="1:3" x14ac:dyDescent="0.25">
      <c r="A814">
        <v>40.700000000000003</v>
      </c>
      <c r="B814">
        <v>4.4046144909426574E-7</v>
      </c>
      <c r="C814">
        <v>23.010992427309887</v>
      </c>
    </row>
    <row r="815" spans="1:3" x14ac:dyDescent="0.25">
      <c r="A815">
        <v>40.75</v>
      </c>
      <c r="B815">
        <v>4.5064482769821074E-7</v>
      </c>
      <c r="C815">
        <v>23.012313040522251</v>
      </c>
    </row>
    <row r="816" spans="1:3" x14ac:dyDescent="0.25">
      <c r="A816">
        <v>40.799999999999997</v>
      </c>
      <c r="B816">
        <v>4.6105246795290859E-7</v>
      </c>
      <c r="C816">
        <v>23.013634875240978</v>
      </c>
    </row>
    <row r="817" spans="1:3" x14ac:dyDescent="0.25">
      <c r="A817">
        <v>40.85</v>
      </c>
      <c r="B817">
        <v>4.7168904435331447E-7</v>
      </c>
      <c r="C817">
        <v>23.014957930648013</v>
      </c>
    </row>
    <row r="818" spans="1:3" x14ac:dyDescent="0.25">
      <c r="A818">
        <v>40.9</v>
      </c>
      <c r="B818">
        <v>4.8255932283799688E-7</v>
      </c>
      <c r="C818">
        <v>23.016282205931617</v>
      </c>
    </row>
    <row r="819" spans="1:3" x14ac:dyDescent="0.25">
      <c r="A819">
        <v>40.950000000000003</v>
      </c>
      <c r="B819">
        <v>4.9366816244819187E-7</v>
      </c>
      <c r="C819">
        <v>23.017607700286355</v>
      </c>
    </row>
    <row r="820" spans="1:3" x14ac:dyDescent="0.25">
      <c r="A820">
        <v>41</v>
      </c>
      <c r="B820">
        <v>5.0502051701430917E-7</v>
      </c>
      <c r="C820">
        <v>23.018934412913072</v>
      </c>
    </row>
    <row r="821" spans="1:3" x14ac:dyDescent="0.25">
      <c r="A821">
        <v>41.05</v>
      </c>
      <c r="B821">
        <v>5.1662143687024197E-7</v>
      </c>
      <c r="C821">
        <v>23.020262343018882</v>
      </c>
    </row>
    <row r="822" spans="1:3" x14ac:dyDescent="0.25">
      <c r="A822">
        <v>41.1</v>
      </c>
      <c r="B822">
        <v>5.2847607059592285E-7</v>
      </c>
      <c r="C822">
        <v>23.021591489817148</v>
      </c>
    </row>
    <row r="823" spans="1:3" x14ac:dyDescent="0.25">
      <c r="A823">
        <v>41.15</v>
      </c>
      <c r="B823">
        <v>5.405896667885223E-7</v>
      </c>
      <c r="C823">
        <v>23.022921852527471</v>
      </c>
    </row>
    <row r="824" spans="1:3" x14ac:dyDescent="0.25">
      <c r="A824">
        <v>41.2</v>
      </c>
      <c r="B824">
        <v>5.5296757586269051E-7</v>
      </c>
      <c r="C824">
        <v>23.024253430375662</v>
      </c>
    </row>
    <row r="825" spans="1:3" x14ac:dyDescent="0.25">
      <c r="A825">
        <v>41.25</v>
      </c>
      <c r="B825">
        <v>5.656152518803028E-7</v>
      </c>
      <c r="C825">
        <v>23.025586222593748</v>
      </c>
    </row>
    <row r="826" spans="1:3" x14ac:dyDescent="0.25">
      <c r="A826">
        <v>41.3</v>
      </c>
      <c r="B826">
        <v>5.7853825441008498E-7</v>
      </c>
      <c r="C826">
        <v>23.026920228419929</v>
      </c>
    </row>
    <row r="827" spans="1:3" x14ac:dyDescent="0.25">
      <c r="A827">
        <v>41.35</v>
      </c>
      <c r="B827">
        <v>5.9174225041759025E-7</v>
      </c>
      <c r="C827">
        <v>23.02825544709858</v>
      </c>
    </row>
    <row r="828" spans="1:3" x14ac:dyDescent="0.25">
      <c r="A828">
        <v>41.4</v>
      </c>
      <c r="B828">
        <v>6.0523301618595365E-7</v>
      </c>
      <c r="C828">
        <v>23.029591877880232</v>
      </c>
    </row>
    <row r="829" spans="1:3" x14ac:dyDescent="0.25">
      <c r="A829">
        <v>41.45</v>
      </c>
      <c r="B829">
        <v>6.1901643926783673E-7</v>
      </c>
      <c r="C829">
        <v>23.030929520021548</v>
      </c>
    </row>
    <row r="830" spans="1:3" x14ac:dyDescent="0.25">
      <c r="A830">
        <v>41.5</v>
      </c>
      <c r="B830">
        <v>6.3309852046905821E-7</v>
      </c>
      <c r="C830">
        <v>23.032268372785317</v>
      </c>
    </row>
    <row r="831" spans="1:3" x14ac:dyDescent="0.25">
      <c r="A831">
        <v>41.55</v>
      </c>
      <c r="B831">
        <v>6.4748537586431754E-7</v>
      </c>
      <c r="C831">
        <v>23.033608435440431</v>
      </c>
    </row>
    <row r="832" spans="1:3" x14ac:dyDescent="0.25">
      <c r="A832">
        <v>41.6</v>
      </c>
      <c r="B832">
        <v>6.6218323884550655E-7</v>
      </c>
      <c r="C832">
        <v>23.03494970726188</v>
      </c>
    </row>
    <row r="833" spans="1:3" x14ac:dyDescent="0.25">
      <c r="A833">
        <v>41.65</v>
      </c>
      <c r="B833">
        <v>6.7719846220302849E-7</v>
      </c>
      <c r="C833">
        <v>23.036292187530723</v>
      </c>
    </row>
    <row r="834" spans="1:3" x14ac:dyDescent="0.25">
      <c r="A834">
        <v>41.7</v>
      </c>
      <c r="B834">
        <v>6.9253752024063823E-7</v>
      </c>
      <c r="C834">
        <v>23.037635875534072</v>
      </c>
    </row>
    <row r="835" spans="1:3" x14ac:dyDescent="0.25">
      <c r="A835">
        <v>41.75</v>
      </c>
      <c r="B835">
        <v>7.082070109242567E-7</v>
      </c>
      <c r="C835">
        <v>23.0389807705651</v>
      </c>
    </row>
    <row r="836" spans="1:3" x14ac:dyDescent="0.25">
      <c r="A836">
        <v>41.8</v>
      </c>
      <c r="B836">
        <v>7.2421365806520214E-7</v>
      </c>
      <c r="C836">
        <v>23.040326871922989</v>
      </c>
    </row>
    <row r="837" spans="1:3" x14ac:dyDescent="0.25">
      <c r="A837">
        <v>41.85</v>
      </c>
      <c r="B837">
        <v>7.4056431353841002E-7</v>
      </c>
      <c r="C837">
        <v>23.041674178912952</v>
      </c>
    </row>
    <row r="838" spans="1:3" x14ac:dyDescent="0.25">
      <c r="A838">
        <v>41.9</v>
      </c>
      <c r="B838">
        <v>7.572659595360446E-7</v>
      </c>
      <c r="C838">
        <v>23.043022690846186</v>
      </c>
    </row>
    <row r="839" spans="1:3" x14ac:dyDescent="0.25">
      <c r="A839">
        <v>41.95</v>
      </c>
      <c r="B839">
        <v>7.7432571085703135E-7</v>
      </c>
      <c r="C839">
        <v>23.04437240703988</v>
      </c>
    </row>
    <row r="840" spans="1:3" x14ac:dyDescent="0.25">
      <c r="A840">
        <v>42</v>
      </c>
      <c r="B840">
        <v>7.9175081723304055E-7</v>
      </c>
      <c r="C840">
        <v>23.045723326817185</v>
      </c>
    </row>
    <row r="841" spans="1:3" x14ac:dyDescent="0.25">
      <c r="A841">
        <v>42.05</v>
      </c>
      <c r="B841">
        <v>8.0954866569136732E-7</v>
      </c>
      <c r="C841">
        <v>23.047075449507208</v>
      </c>
    </row>
    <row r="842" spans="1:3" x14ac:dyDescent="0.25">
      <c r="A842">
        <v>42.1</v>
      </c>
      <c r="B842">
        <v>8.2772678295527125E-7</v>
      </c>
      <c r="C842">
        <v>23.048428774444989</v>
      </c>
    </row>
    <row r="843" spans="1:3" x14ac:dyDescent="0.25">
      <c r="A843">
        <v>42.15</v>
      </c>
      <c r="B843">
        <v>8.4629283788229272E-7</v>
      </c>
      <c r="C843">
        <v>23.049783300971502</v>
      </c>
    </row>
    <row r="844" spans="1:3" x14ac:dyDescent="0.25">
      <c r="A844">
        <v>42.2</v>
      </c>
      <c r="B844">
        <v>8.652546439410193E-7</v>
      </c>
      <c r="C844">
        <v>23.051139028433614</v>
      </c>
    </row>
    <row r="845" spans="1:3" x14ac:dyDescent="0.25">
      <c r="A845">
        <v>42.25</v>
      </c>
      <c r="B845">
        <v>8.8462016172689227E-7</v>
      </c>
      <c r="C845">
        <v>23.052495956184099</v>
      </c>
    </row>
    <row r="846" spans="1:3" x14ac:dyDescent="0.25">
      <c r="A846">
        <v>42.3</v>
      </c>
      <c r="B846">
        <v>9.0439750151757092E-7</v>
      </c>
      <c r="C846">
        <v>23.053854083581594</v>
      </c>
    </row>
    <row r="847" spans="1:3" x14ac:dyDescent="0.25">
      <c r="A847">
        <v>42.35</v>
      </c>
      <c r="B847">
        <v>9.245949258683621E-7</v>
      </c>
      <c r="C847">
        <v>23.055213409990621</v>
      </c>
    </row>
    <row r="848" spans="1:3" x14ac:dyDescent="0.25">
      <c r="A848">
        <v>42.4</v>
      </c>
      <c r="B848">
        <v>9.4522085224833969E-7</v>
      </c>
      <c r="C848">
        <v>23.056573934781536</v>
      </c>
    </row>
    <row r="849" spans="1:3" x14ac:dyDescent="0.25">
      <c r="A849">
        <v>42.45</v>
      </c>
      <c r="B849">
        <v>9.6628385571759292E-7</v>
      </c>
      <c r="C849">
        <v>23.057935657330532</v>
      </c>
    </row>
    <row r="850" spans="1:3" x14ac:dyDescent="0.25">
      <c r="A850">
        <v>42.5</v>
      </c>
      <c r="B850">
        <v>9.877926716463127E-7</v>
      </c>
      <c r="C850">
        <v>23.059298577019625</v>
      </c>
    </row>
    <row r="851" spans="1:3" x14ac:dyDescent="0.25">
      <c r="A851">
        <v>42.55</v>
      </c>
      <c r="B851">
        <v>1.0097561984761233E-6</v>
      </c>
      <c r="C851">
        <v>23.060662693236644</v>
      </c>
    </row>
    <row r="852" spans="1:3" x14ac:dyDescent="0.25">
      <c r="A852">
        <v>42.6</v>
      </c>
      <c r="B852">
        <v>1.0321835005243514E-6</v>
      </c>
      <c r="C852">
        <v>23.062028005375197</v>
      </c>
    </row>
    <row r="853" spans="1:3" x14ac:dyDescent="0.25">
      <c r="A853">
        <v>42.65</v>
      </c>
      <c r="B853">
        <v>1.0550838108317929E-6</v>
      </c>
      <c r="C853">
        <v>23.063394512834684</v>
      </c>
    </row>
    <row r="854" spans="1:3" x14ac:dyDescent="0.25">
      <c r="A854">
        <v>42.7</v>
      </c>
      <c r="B854">
        <v>1.078466534054462E-6</v>
      </c>
      <c r="C854">
        <v>23.064762215020256</v>
      </c>
    </row>
    <row r="855" spans="1:3" x14ac:dyDescent="0.25">
      <c r="A855">
        <v>42.75</v>
      </c>
      <c r="B855">
        <v>1.1023412494000812E-6</v>
      </c>
      <c r="C855">
        <v>23.06613111134283</v>
      </c>
    </row>
    <row r="856" spans="1:3" x14ac:dyDescent="0.25">
      <c r="A856">
        <v>42.8</v>
      </c>
      <c r="B856">
        <v>1.1267177136097444E-6</v>
      </c>
      <c r="C856">
        <v>23.067501201219045</v>
      </c>
    </row>
    <row r="857" spans="1:3" x14ac:dyDescent="0.25">
      <c r="A857">
        <v>42.85</v>
      </c>
      <c r="B857">
        <v>1.1516058639854738E-6</v>
      </c>
      <c r="C857">
        <v>23.068872484071267</v>
      </c>
    </row>
    <row r="858" spans="1:3" x14ac:dyDescent="0.25">
      <c r="A858">
        <v>42.9</v>
      </c>
      <c r="B858">
        <v>1.1770158214642414E-6</v>
      </c>
      <c r="C858">
        <v>23.070244959327574</v>
      </c>
    </row>
    <row r="859" spans="1:3" x14ac:dyDescent="0.25">
      <c r="A859">
        <v>42.95</v>
      </c>
      <c r="B859">
        <v>1.2029578937390375E-6</v>
      </c>
      <c r="C859">
        <v>23.071618626421738</v>
      </c>
    </row>
    <row r="860" spans="1:3" x14ac:dyDescent="0.25">
      <c r="A860">
        <v>43</v>
      </c>
      <c r="B860">
        <v>1.2294425784276876E-6</v>
      </c>
      <c r="C860">
        <v>23.072993484793209</v>
      </c>
    </row>
    <row r="861" spans="1:3" x14ac:dyDescent="0.25">
      <c r="A861">
        <v>43.05</v>
      </c>
      <c r="B861">
        <v>1.2564805662899423E-6</v>
      </c>
      <c r="C861">
        <v>23.074369533887108</v>
      </c>
    </row>
    <row r="862" spans="1:3" x14ac:dyDescent="0.25">
      <c r="A862">
        <v>43.1</v>
      </c>
      <c r="B862">
        <v>1.2840827444936017E-6</v>
      </c>
      <c r="C862">
        <v>23.075746773154208</v>
      </c>
    </row>
    <row r="863" spans="1:3" x14ac:dyDescent="0.25">
      <c r="A863">
        <v>43.15</v>
      </c>
      <c r="B863">
        <v>1.3122601999302017E-6</v>
      </c>
      <c r="C863">
        <v>23.077125202050926</v>
      </c>
    </row>
    <row r="864" spans="1:3" x14ac:dyDescent="0.25">
      <c r="A864">
        <v>43.2</v>
      </c>
      <c r="B864">
        <v>1.3410242225809862E-6</v>
      </c>
      <c r="C864">
        <v>23.078504820039306</v>
      </c>
    </row>
    <row r="865" spans="1:3" x14ac:dyDescent="0.25">
      <c r="A865">
        <v>43.25</v>
      </c>
      <c r="B865">
        <v>1.3703863089337968E-6</v>
      </c>
      <c r="C865">
        <v>23.079885626587011</v>
      </c>
    </row>
    <row r="866" spans="1:3" x14ac:dyDescent="0.25">
      <c r="A866">
        <v>43.3</v>
      </c>
      <c r="B866">
        <v>1.4003581654515284E-6</v>
      </c>
      <c r="C866">
        <v>23.081267621167289</v>
      </c>
    </row>
    <row r="867" spans="1:3" x14ac:dyDescent="0.25">
      <c r="A867">
        <v>43.35</v>
      </c>
      <c r="B867">
        <v>1.4309517120928478E-6</v>
      </c>
      <c r="C867">
        <v>23.082650803258989</v>
      </c>
    </row>
    <row r="868" spans="1:3" x14ac:dyDescent="0.25">
      <c r="A868">
        <v>43.4</v>
      </c>
      <c r="B868">
        <v>1.4621790858858544E-6</v>
      </c>
      <c r="C868">
        <v>23.084035172346542</v>
      </c>
    </row>
    <row r="869" spans="1:3" x14ac:dyDescent="0.25">
      <c r="A869">
        <v>43.45</v>
      </c>
      <c r="B869">
        <v>1.4940526445553067E-6</v>
      </c>
      <c r="C869">
        <v>23.085420727919928</v>
      </c>
    </row>
    <row r="870" spans="1:3" x14ac:dyDescent="0.25">
      <c r="A870">
        <v>43.5</v>
      </c>
      <c r="B870">
        <v>1.5265849702041962E-6</v>
      </c>
      <c r="C870">
        <v>23.086807469474685</v>
      </c>
    </row>
    <row r="871" spans="1:3" x14ac:dyDescent="0.25">
      <c r="A871">
        <v>43.55</v>
      </c>
      <c r="B871">
        <v>1.5597888730503214E-6</v>
      </c>
      <c r="C871">
        <v>23.088195396511875</v>
      </c>
    </row>
    <row r="872" spans="1:3" x14ac:dyDescent="0.25">
      <c r="A872">
        <v>43.6</v>
      </c>
      <c r="B872">
        <v>1.5936773952184965E-6</v>
      </c>
      <c r="C872">
        <v>23.089584508538099</v>
      </c>
    </row>
    <row r="873" spans="1:3" x14ac:dyDescent="0.25">
      <c r="A873">
        <v>43.65</v>
      </c>
      <c r="B873">
        <v>1.6282638145892789E-6</v>
      </c>
      <c r="C873">
        <v>23.090974805065457</v>
      </c>
    </row>
    <row r="874" spans="1:3" x14ac:dyDescent="0.25">
      <c r="A874">
        <v>43.7</v>
      </c>
      <c r="B874">
        <v>1.6635616487047266E-6</v>
      </c>
      <c r="C874">
        <v>23.092366285611561</v>
      </c>
    </row>
    <row r="875" spans="1:3" x14ac:dyDescent="0.25">
      <c r="A875">
        <v>43.75</v>
      </c>
      <c r="B875">
        <v>1.6995846587321222E-6</v>
      </c>
      <c r="C875">
        <v>23.093758949699495</v>
      </c>
    </row>
    <row r="876" spans="1:3" x14ac:dyDescent="0.25">
      <c r="A876">
        <v>43.8</v>
      </c>
      <c r="B876">
        <v>1.7363468534861376E-6</v>
      </c>
      <c r="C876">
        <v>23.095152796857821</v>
      </c>
    </row>
    <row r="877" spans="1:3" x14ac:dyDescent="0.25">
      <c r="A877">
        <v>43.85</v>
      </c>
      <c r="B877">
        <v>1.7738624935104984E-6</v>
      </c>
      <c r="C877">
        <v>23.096547826620569</v>
      </c>
    </row>
    <row r="878" spans="1:3" x14ac:dyDescent="0.25">
      <c r="A878">
        <v>43.9</v>
      </c>
      <c r="B878">
        <v>1.8121460952196126E-6</v>
      </c>
      <c r="C878">
        <v>23.09794403852721</v>
      </c>
    </row>
    <row r="879" spans="1:3" x14ac:dyDescent="0.25">
      <c r="A879">
        <v>43.95</v>
      </c>
      <c r="B879">
        <v>1.851212435101025E-6</v>
      </c>
      <c r="C879">
        <v>23.099341432122653</v>
      </c>
    </row>
    <row r="880" spans="1:3" x14ac:dyDescent="0.25">
      <c r="A880">
        <v>44</v>
      </c>
      <c r="B880">
        <v>1.8910765539795709E-6</v>
      </c>
      <c r="C880">
        <v>23.100740006957228</v>
      </c>
    </row>
    <row r="881" spans="1:3" x14ac:dyDescent="0.25">
      <c r="A881">
        <v>44.05</v>
      </c>
      <c r="B881">
        <v>1.9317537613437338E-6</v>
      </c>
      <c r="C881">
        <v>23.102139762586688</v>
      </c>
    </row>
    <row r="882" spans="1:3" x14ac:dyDescent="0.25">
      <c r="A882">
        <v>44.1</v>
      </c>
      <c r="B882">
        <v>1.9732596397352573E-6</v>
      </c>
      <c r="C882">
        <v>23.103540698572179</v>
      </c>
    </row>
    <row r="883" spans="1:3" x14ac:dyDescent="0.25">
      <c r="A883">
        <v>44.15</v>
      </c>
      <c r="B883">
        <v>2.0156100492026575E-6</v>
      </c>
      <c r="C883">
        <v>23.104942814480236</v>
      </c>
    </row>
    <row r="884" spans="1:3" x14ac:dyDescent="0.25">
      <c r="A884">
        <v>44.2</v>
      </c>
      <c r="B884">
        <v>2.0588211318193606E-6</v>
      </c>
      <c r="C884">
        <v>23.106346109882764</v>
      </c>
    </row>
    <row r="885" spans="1:3" x14ac:dyDescent="0.25">
      <c r="A885">
        <v>44.25</v>
      </c>
      <c r="B885">
        <v>2.1029093162674669E-6</v>
      </c>
      <c r="C885">
        <v>23.107750584357049</v>
      </c>
    </row>
    <row r="886" spans="1:3" x14ac:dyDescent="0.25">
      <c r="A886">
        <v>44.3</v>
      </c>
      <c r="B886">
        <v>2.1478913224877134E-6</v>
      </c>
      <c r="C886">
        <v>23.10915623748571</v>
      </c>
    </row>
    <row r="887" spans="1:3" x14ac:dyDescent="0.25">
      <c r="A887">
        <v>44.35</v>
      </c>
      <c r="B887">
        <v>2.1937841663966418E-6</v>
      </c>
      <c r="C887">
        <v>23.110563068856724</v>
      </c>
    </row>
    <row r="888" spans="1:3" x14ac:dyDescent="0.25">
      <c r="A888">
        <v>44.4</v>
      </c>
      <c r="B888">
        <v>2.2406051646716695E-6</v>
      </c>
      <c r="C888">
        <v>23.11197107806338</v>
      </c>
    </row>
    <row r="889" spans="1:3" x14ac:dyDescent="0.25">
      <c r="A889">
        <v>44.45</v>
      </c>
      <c r="B889">
        <v>2.288371939604906E-6</v>
      </c>
      <c r="C889">
        <v>23.113380264704311</v>
      </c>
    </row>
    <row r="890" spans="1:3" x14ac:dyDescent="0.25">
      <c r="A890">
        <v>44.5</v>
      </c>
      <c r="B890">
        <v>2.3371024240266794E-6</v>
      </c>
      <c r="C890">
        <v>23.114790628383428</v>
      </c>
    </row>
    <row r="891" spans="1:3" x14ac:dyDescent="0.25">
      <c r="A891">
        <v>44.55</v>
      </c>
      <c r="B891">
        <v>2.3868148662993301E-6</v>
      </c>
      <c r="C891">
        <v>23.116202168709954</v>
      </c>
    </row>
    <row r="892" spans="1:3" x14ac:dyDescent="0.25">
      <c r="A892">
        <v>44.6</v>
      </c>
      <c r="B892">
        <v>2.437527835382483E-6</v>
      </c>
      <c r="C892">
        <v>23.117614885298391</v>
      </c>
    </row>
    <row r="893" spans="1:3" x14ac:dyDescent="0.25">
      <c r="A893">
        <v>44.65</v>
      </c>
      <c r="B893">
        <v>2.4892602259703847E-6</v>
      </c>
      <c r="C893">
        <v>23.119028777768513</v>
      </c>
    </row>
    <row r="894" spans="1:3" x14ac:dyDescent="0.25">
      <c r="A894">
        <v>44.7</v>
      </c>
      <c r="B894">
        <v>2.5420312637022208E-6</v>
      </c>
      <c r="C894">
        <v>23.12044384574536</v>
      </c>
    </row>
    <row r="895" spans="1:3" x14ac:dyDescent="0.25">
      <c r="A895">
        <v>44.75</v>
      </c>
      <c r="B895">
        <v>2.595860510446447E-6</v>
      </c>
      <c r="C895">
        <v>23.121860088859215</v>
      </c>
    </row>
    <row r="896" spans="1:3" x14ac:dyDescent="0.25">
      <c r="A896">
        <v>44.8</v>
      </c>
      <c r="B896">
        <v>2.6507678696597678E-6</v>
      </c>
      <c r="C896">
        <v>23.123277506745602</v>
      </c>
    </row>
    <row r="897" spans="1:3" x14ac:dyDescent="0.25">
      <c r="A897">
        <v>44.85</v>
      </c>
      <c r="B897">
        <v>2.7067735918218211E-6</v>
      </c>
      <c r="C897">
        <v>23.124696099045281</v>
      </c>
    </row>
    <row r="898" spans="1:3" x14ac:dyDescent="0.25">
      <c r="A898">
        <v>44.9</v>
      </c>
      <c r="B898">
        <v>2.7638982799464845E-6</v>
      </c>
      <c r="C898">
        <v>23.126115865404216</v>
      </c>
    </row>
    <row r="899" spans="1:3" x14ac:dyDescent="0.25">
      <c r="A899">
        <v>44.95</v>
      </c>
      <c r="B899">
        <v>2.822162895170509E-6</v>
      </c>
      <c r="C899">
        <v>23.127536805473582</v>
      </c>
    </row>
    <row r="900" spans="1:3" x14ac:dyDescent="0.25">
      <c r="A900">
        <v>45</v>
      </c>
      <c r="B900">
        <v>2.8815887624206456E-6</v>
      </c>
      <c r="C900">
        <v>23.12895891890976</v>
      </c>
    </row>
    <row r="901" spans="1:3" x14ac:dyDescent="0.25">
      <c r="A901">
        <v>45.05</v>
      </c>
      <c r="B901">
        <v>2.9421975761599792E-6</v>
      </c>
      <c r="C901">
        <v>23.1303822053743</v>
      </c>
    </row>
    <row r="902" spans="1:3" x14ac:dyDescent="0.25">
      <c r="A902">
        <v>45.1</v>
      </c>
      <c r="B902">
        <v>3.0040114062145188E-6</v>
      </c>
      <c r="C902">
        <v>23.13180666453394</v>
      </c>
    </row>
    <row r="903" spans="1:3" x14ac:dyDescent="0.25">
      <c r="A903">
        <v>45.15</v>
      </c>
      <c r="B903">
        <v>3.0670527036809369E-6</v>
      </c>
      <c r="C903">
        <v>23.133232296060566</v>
      </c>
    </row>
    <row r="904" spans="1:3" x14ac:dyDescent="0.25">
      <c r="A904">
        <v>45.2</v>
      </c>
      <c r="B904">
        <v>3.1313443069163605E-6</v>
      </c>
      <c r="C904">
        <v>23.134659099631236</v>
      </c>
    </row>
    <row r="905" spans="1:3" x14ac:dyDescent="0.25">
      <c r="A905">
        <v>45.25</v>
      </c>
      <c r="B905">
        <v>3.1969094476112875E-6</v>
      </c>
      <c r="C905">
        <v>23.136087074928131</v>
      </c>
    </row>
    <row r="906" spans="1:3" x14ac:dyDescent="0.25">
      <c r="A906">
        <v>45.3</v>
      </c>
      <c r="B906">
        <v>3.2637717569463967E-6</v>
      </c>
      <c r="C906">
        <v>23.137516221638585</v>
      </c>
    </row>
    <row r="907" spans="1:3" x14ac:dyDescent="0.25">
      <c r="A907">
        <v>45.35</v>
      </c>
      <c r="B907">
        <v>3.3319552718343746E-6</v>
      </c>
      <c r="C907">
        <v>23.138946539455031</v>
      </c>
    </row>
    <row r="908" spans="1:3" x14ac:dyDescent="0.25">
      <c r="A908">
        <v>45.4</v>
      </c>
      <c r="B908">
        <v>3.4014844412477641E-6</v>
      </c>
      <c r="C908">
        <v>23.14037802807503</v>
      </c>
    </row>
    <row r="909" spans="1:3" x14ac:dyDescent="0.25">
      <c r="A909">
        <v>45.45</v>
      </c>
      <c r="B909">
        <v>3.4723841326335574E-6</v>
      </c>
      <c r="C909">
        <v>23.141810687201239</v>
      </c>
    </row>
    <row r="910" spans="1:3" x14ac:dyDescent="0.25">
      <c r="A910">
        <v>45.5</v>
      </c>
      <c r="B910">
        <v>3.5446796384158222E-6</v>
      </c>
      <c r="C910">
        <v>23.143244516541412</v>
      </c>
    </row>
    <row r="911" spans="1:3" x14ac:dyDescent="0.25">
      <c r="A911">
        <v>45.55</v>
      </c>
      <c r="B911">
        <v>3.6183966825872606E-6</v>
      </c>
      <c r="C911">
        <v>23.14467951580837</v>
      </c>
    </row>
    <row r="912" spans="1:3" x14ac:dyDescent="0.25">
      <c r="A912">
        <v>45.6</v>
      </c>
      <c r="B912">
        <v>3.6935614273905229E-6</v>
      </c>
      <c r="C912">
        <v>23.146115684720019</v>
      </c>
    </row>
    <row r="913" spans="1:3" x14ac:dyDescent="0.25">
      <c r="A913">
        <v>45.65</v>
      </c>
      <c r="B913">
        <v>3.7702004800906621E-6</v>
      </c>
      <c r="C913">
        <v>23.147553022999325</v>
      </c>
    </row>
    <row r="914" spans="1:3" x14ac:dyDescent="0.25">
      <c r="A914">
        <v>45.7</v>
      </c>
      <c r="B914">
        <v>3.8483408998393007E-6</v>
      </c>
      <c r="C914">
        <v>23.1489915303743</v>
      </c>
    </row>
    <row r="915" spans="1:3" x14ac:dyDescent="0.25">
      <c r="A915">
        <v>45.75</v>
      </c>
      <c r="B915">
        <v>3.9280102046319964E-6</v>
      </c>
      <c r="C915">
        <v>23.150431206577998</v>
      </c>
    </row>
    <row r="916" spans="1:3" x14ac:dyDescent="0.25">
      <c r="A916">
        <v>45.8</v>
      </c>
      <c r="B916">
        <v>4.0092363783594402E-6</v>
      </c>
      <c r="C916">
        <v>23.151872051348516</v>
      </c>
    </row>
    <row r="917" spans="1:3" x14ac:dyDescent="0.25">
      <c r="A917">
        <v>45.85</v>
      </c>
      <c r="B917">
        <v>4.0920478779538174E-6</v>
      </c>
      <c r="C917">
        <v>23.153314064428951</v>
      </c>
    </row>
    <row r="918" spans="1:3" x14ac:dyDescent="0.25">
      <c r="A918">
        <v>45.9</v>
      </c>
      <c r="B918">
        <v>4.1764736406311986E-6</v>
      </c>
      <c r="C918">
        <v>23.154757245567435</v>
      </c>
    </row>
    <row r="919" spans="1:3" x14ac:dyDescent="0.25">
      <c r="A919">
        <v>45.95</v>
      </c>
      <c r="B919">
        <v>4.2625430912311765E-6</v>
      </c>
      <c r="C919">
        <v>23.156201594517096</v>
      </c>
    </row>
    <row r="920" spans="1:3" x14ac:dyDescent="0.25">
      <c r="A920">
        <v>46</v>
      </c>
      <c r="B920">
        <v>4.3502861496546397E-6</v>
      </c>
      <c r="C920">
        <v>23.157647111036045</v>
      </c>
    </row>
    <row r="921" spans="1:3" x14ac:dyDescent="0.25">
      <c r="A921">
        <v>46.05</v>
      </c>
      <c r="B921">
        <v>4.4397332384010071E-6</v>
      </c>
      <c r="C921">
        <v>23.159093794887397</v>
      </c>
    </row>
    <row r="922" spans="1:3" x14ac:dyDescent="0.25">
      <c r="A922">
        <v>46.1</v>
      </c>
      <c r="B922">
        <v>4.5309152902056684E-6</v>
      </c>
      <c r="C922">
        <v>23.160541645839231</v>
      </c>
    </row>
    <row r="923" spans="1:3" x14ac:dyDescent="0.25">
      <c r="A923">
        <v>46.15</v>
      </c>
      <c r="B923">
        <v>4.6238637557790626E-6</v>
      </c>
      <c r="C923">
        <v>23.161990663664586</v>
      </c>
    </row>
    <row r="924" spans="1:3" x14ac:dyDescent="0.25">
      <c r="A924">
        <v>46.2</v>
      </c>
      <c r="B924">
        <v>4.7186106116482433E-6</v>
      </c>
      <c r="C924">
        <v>23.163440848141473</v>
      </c>
    </row>
    <row r="925" spans="1:3" x14ac:dyDescent="0.25">
      <c r="A925">
        <v>46.25</v>
      </c>
      <c r="B925">
        <v>4.8151883681022193E-6</v>
      </c>
      <c r="C925">
        <v>23.164892199052836</v>
      </c>
    </row>
    <row r="926" spans="1:3" x14ac:dyDescent="0.25">
      <c r="A926">
        <v>46.3</v>
      </c>
      <c r="B926">
        <v>4.9136300772420536E-6</v>
      </c>
      <c r="C926">
        <v>23.166344716186561</v>
      </c>
    </row>
    <row r="927" spans="1:3" x14ac:dyDescent="0.25">
      <c r="A927">
        <v>46.35</v>
      </c>
      <c r="B927">
        <v>5.0139693411368926E-6</v>
      </c>
      <c r="C927">
        <v>23.167798399335478</v>
      </c>
    </row>
    <row r="928" spans="1:3" x14ac:dyDescent="0.25">
      <c r="A928">
        <v>46.4</v>
      </c>
      <c r="B928">
        <v>5.1162403200870572E-6</v>
      </c>
      <c r="C928">
        <v>23.169253248297309</v>
      </c>
    </row>
    <row r="929" spans="1:3" x14ac:dyDescent="0.25">
      <c r="A929">
        <v>46.45</v>
      </c>
      <c r="B929">
        <v>5.2204777409953929E-6</v>
      </c>
      <c r="C929">
        <v>23.170709262874716</v>
      </c>
    </row>
    <row r="930" spans="1:3" x14ac:dyDescent="0.25">
      <c r="A930">
        <v>46.5</v>
      </c>
      <c r="B930">
        <v>5.3267169058478639E-6</v>
      </c>
      <c r="C930">
        <v>23.172166442875248</v>
      </c>
    </row>
    <row r="931" spans="1:3" x14ac:dyDescent="0.25">
      <c r="A931">
        <v>46.55</v>
      </c>
      <c r="B931">
        <v>5.4349937003047558E-6</v>
      </c>
      <c r="C931">
        <v>23.173624788111351</v>
      </c>
    </row>
    <row r="932" spans="1:3" x14ac:dyDescent="0.25">
      <c r="A932">
        <v>46.6</v>
      </c>
      <c r="B932">
        <v>5.5453446024034874E-6</v>
      </c>
      <c r="C932">
        <v>23.175084298400353</v>
      </c>
    </row>
    <row r="933" spans="1:3" x14ac:dyDescent="0.25">
      <c r="A933">
        <v>46.65</v>
      </c>
      <c r="B933">
        <v>5.6578066913742362E-6</v>
      </c>
      <c r="C933">
        <v>23.176544973564472</v>
      </c>
    </row>
    <row r="934" spans="1:3" x14ac:dyDescent="0.25">
      <c r="A934">
        <v>46.7</v>
      </c>
      <c r="B934">
        <v>5.7724176565695921E-6</v>
      </c>
      <c r="C934">
        <v>23.178006813430777</v>
      </c>
    </row>
    <row r="935" spans="1:3" x14ac:dyDescent="0.25">
      <c r="A935">
        <v>46.75</v>
      </c>
      <c r="B935">
        <v>5.8892158065094702E-6</v>
      </c>
      <c r="C935">
        <v>23.179469817831212</v>
      </c>
    </row>
    <row r="936" spans="1:3" x14ac:dyDescent="0.25">
      <c r="A936">
        <v>46.8</v>
      </c>
      <c r="B936">
        <v>6.0082400780423443E-6</v>
      </c>
      <c r="C936">
        <v>23.180933986602557</v>
      </c>
    </row>
    <row r="937" spans="1:3" x14ac:dyDescent="0.25">
      <c r="A937">
        <v>46.85</v>
      </c>
      <c r="B937">
        <v>6.1295300456240718E-6</v>
      </c>
      <c r="C937">
        <v>23.182399319586448</v>
      </c>
    </row>
    <row r="938" spans="1:3" x14ac:dyDescent="0.25">
      <c r="A938">
        <v>46.9</v>
      </c>
      <c r="B938">
        <v>6.2531259307154957E-6</v>
      </c>
      <c r="C938">
        <v>23.18386581662935</v>
      </c>
    </row>
    <row r="939" spans="1:3" x14ac:dyDescent="0.25">
      <c r="A939">
        <v>46.95</v>
      </c>
      <c r="B939">
        <v>6.3790686113002404E-6</v>
      </c>
      <c r="C939">
        <v>23.185333477582557</v>
      </c>
    </row>
    <row r="940" spans="1:3" x14ac:dyDescent="0.25">
      <c r="A940">
        <v>47</v>
      </c>
      <c r="B940">
        <v>6.5073996315233857E-6</v>
      </c>
      <c r="C940">
        <v>23.186802302302169</v>
      </c>
    </row>
    <row r="941" spans="1:3" x14ac:dyDescent="0.25">
      <c r="A941">
        <v>47.05</v>
      </c>
      <c r="B941">
        <v>6.6381612114530358E-6</v>
      </c>
      <c r="C941">
        <v>23.188272290649117</v>
      </c>
    </row>
    <row r="942" spans="1:3" x14ac:dyDescent="0.25">
      <c r="A942">
        <v>47.1</v>
      </c>
      <c r="B942">
        <v>6.7713962569652805E-6</v>
      </c>
      <c r="C942">
        <v>23.189743442489121</v>
      </c>
    </row>
    <row r="943" spans="1:3" x14ac:dyDescent="0.25">
      <c r="A943">
        <v>47.15</v>
      </c>
      <c r="B943">
        <v>6.9071483697542294E-6</v>
      </c>
      <c r="C943">
        <v>23.191215757692696</v>
      </c>
    </row>
    <row r="944" spans="1:3" x14ac:dyDescent="0.25">
      <c r="A944">
        <v>47.2</v>
      </c>
      <c r="B944">
        <v>7.0454618574682235E-6</v>
      </c>
      <c r="C944">
        <v>23.192689236135138</v>
      </c>
    </row>
    <row r="945" spans="1:3" x14ac:dyDescent="0.25">
      <c r="A945">
        <v>47.25</v>
      </c>
      <c r="B945">
        <v>7.186381743973566E-6</v>
      </c>
      <c r="C945">
        <v>23.194163877696536</v>
      </c>
    </row>
    <row r="946" spans="1:3" x14ac:dyDescent="0.25">
      <c r="A946">
        <v>47.3</v>
      </c>
      <c r="B946">
        <v>7.3299537797469343E-6</v>
      </c>
      <c r="C946">
        <v>23.195639682261735</v>
      </c>
    </row>
    <row r="947" spans="1:3" x14ac:dyDescent="0.25">
      <c r="A947">
        <v>47.35</v>
      </c>
      <c r="B947">
        <v>7.476224452397814E-6</v>
      </c>
      <c r="C947">
        <v>23.197116649720353</v>
      </c>
    </row>
    <row r="948" spans="1:3" x14ac:dyDescent="0.25">
      <c r="A948">
        <v>47.4</v>
      </c>
      <c r="B948">
        <v>7.625240997322201E-6</v>
      </c>
      <c r="C948">
        <v>23.198594779966754</v>
      </c>
    </row>
    <row r="949" spans="1:3" x14ac:dyDescent="0.25">
      <c r="A949">
        <v>47.45</v>
      </c>
      <c r="B949">
        <v>7.7770514084889823E-6</v>
      </c>
      <c r="C949">
        <v>23.200074072900055</v>
      </c>
    </row>
    <row r="950" spans="1:3" x14ac:dyDescent="0.25">
      <c r="A950">
        <v>47.5</v>
      </c>
      <c r="B950">
        <v>7.93170444936004E-6</v>
      </c>
      <c r="C950">
        <v>23.201554528424111</v>
      </c>
    </row>
    <row r="951" spans="1:3" x14ac:dyDescent="0.25">
      <c r="A951">
        <v>47.55</v>
      </c>
      <c r="B951">
        <v>8.0892496639457147E-6</v>
      </c>
      <c r="C951">
        <v>23.203036146447513</v>
      </c>
    </row>
    <row r="952" spans="1:3" x14ac:dyDescent="0.25">
      <c r="A952">
        <v>47.6</v>
      </c>
      <c r="B952">
        <v>8.2497373879966141E-6</v>
      </c>
      <c r="C952">
        <v>23.204518926883573</v>
      </c>
    </row>
    <row r="953" spans="1:3" x14ac:dyDescent="0.25">
      <c r="A953">
        <v>47.65</v>
      </c>
      <c r="B953">
        <v>8.4132187603332893E-6</v>
      </c>
      <c r="C953">
        <v>23.206002869650312</v>
      </c>
    </row>
    <row r="954" spans="1:3" x14ac:dyDescent="0.25">
      <c r="A954">
        <v>47.7</v>
      </c>
      <c r="B954">
        <v>8.5797457343150525E-6</v>
      </c>
      <c r="C954">
        <v>23.207487974670485</v>
      </c>
    </row>
    <row r="955" spans="1:3" x14ac:dyDescent="0.25">
      <c r="A955">
        <v>47.75</v>
      </c>
      <c r="B955">
        <v>8.7493710894493189E-6</v>
      </c>
      <c r="C955">
        <v>23.208974241871523</v>
      </c>
    </row>
    <row r="956" spans="1:3" x14ac:dyDescent="0.25">
      <c r="A956">
        <v>47.8</v>
      </c>
      <c r="B956">
        <v>8.9221484431426117E-6</v>
      </c>
      <c r="C956">
        <v>23.21046167118557</v>
      </c>
    </row>
    <row r="957" spans="1:3" x14ac:dyDescent="0.25">
      <c r="A957">
        <v>47.85</v>
      </c>
      <c r="B957">
        <v>9.098132262594909E-6</v>
      </c>
      <c r="C957">
        <v>23.21195026254945</v>
      </c>
    </row>
    <row r="958" spans="1:3" x14ac:dyDescent="0.25">
      <c r="A958">
        <v>47.9</v>
      </c>
      <c r="B958">
        <v>9.2773778768382925E-6</v>
      </c>
      <c r="C958">
        <v>23.213440015904677</v>
      </c>
    </row>
    <row r="959" spans="1:3" x14ac:dyDescent="0.25">
      <c r="A959">
        <v>47.95</v>
      </c>
      <c r="B959">
        <v>9.459941488921596E-6</v>
      </c>
      <c r="C959">
        <v>23.214930931197426</v>
      </c>
    </row>
    <row r="960" spans="1:3" x14ac:dyDescent="0.25">
      <c r="A960">
        <v>48</v>
      </c>
      <c r="B960">
        <v>9.6458801882422158E-6</v>
      </c>
      <c r="C960">
        <v>23.216423008378555</v>
      </c>
    </row>
    <row r="961" spans="1:3" x14ac:dyDescent="0.25">
      <c r="A961">
        <v>48.05</v>
      </c>
      <c r="B961">
        <v>9.8352519630267146E-6</v>
      </c>
      <c r="C961">
        <v>23.217916247403576</v>
      </c>
    </row>
    <row r="962" spans="1:3" x14ac:dyDescent="0.25">
      <c r="A962">
        <v>48.1</v>
      </c>
      <c r="B962">
        <v>1.0028115712960987E-5</v>
      </c>
      <c r="C962">
        <v>23.219410648232646</v>
      </c>
    </row>
    <row r="963" spans="1:3" x14ac:dyDescent="0.25">
      <c r="A963">
        <v>48.15</v>
      </c>
      <c r="B963">
        <v>1.0224531261972249E-5</v>
      </c>
      <c r="C963">
        <v>23.220906210830581</v>
      </c>
    </row>
    <row r="964" spans="1:3" x14ac:dyDescent="0.25">
      <c r="A964">
        <v>48.2</v>
      </c>
      <c r="B964">
        <v>1.0424559371163437E-5</v>
      </c>
      <c r="C964">
        <v>23.222402935166837</v>
      </c>
    </row>
    <row r="965" spans="1:3" x14ac:dyDescent="0.25">
      <c r="A965">
        <v>48.25</v>
      </c>
      <c r="B965">
        <v>1.0628261751902034E-5</v>
      </c>
      <c r="C965">
        <v>23.223900821215498</v>
      </c>
    </row>
    <row r="966" spans="1:3" x14ac:dyDescent="0.25">
      <c r="A966">
        <v>48.3</v>
      </c>
      <c r="B966">
        <v>1.0835701079064083E-5</v>
      </c>
      <c r="C966">
        <v>23.225399868955272</v>
      </c>
    </row>
    <row r="967" spans="1:3" x14ac:dyDescent="0.25">
      <c r="A967">
        <v>48.35</v>
      </c>
      <c r="B967">
        <v>1.1046941004435788E-5</v>
      </c>
      <c r="C967">
        <v>23.226900078369496</v>
      </c>
    </row>
    <row r="968" spans="1:3" x14ac:dyDescent="0.25">
      <c r="A968">
        <v>48.4</v>
      </c>
      <c r="B968">
        <v>1.1262046170272625E-5</v>
      </c>
      <c r="C968">
        <v>23.228401449446118</v>
      </c>
    </row>
    <row r="969" spans="1:3" x14ac:dyDescent="0.25">
      <c r="A969">
        <v>48.45</v>
      </c>
      <c r="B969">
        <v>1.1481082223019025E-5</v>
      </c>
      <c r="C969">
        <v>23.229903982177692</v>
      </c>
    </row>
    <row r="970" spans="1:3" x14ac:dyDescent="0.25">
      <c r="A970">
        <v>48.5</v>
      </c>
      <c r="B970">
        <v>1.1704115827188949E-5</v>
      </c>
      <c r="C970">
        <v>23.231407676561371</v>
      </c>
    </row>
    <row r="971" spans="1:3" x14ac:dyDescent="0.25">
      <c r="A971">
        <v>48.55</v>
      </c>
      <c r="B971">
        <v>1.1931214679409068E-5</v>
      </c>
      <c r="C971">
        <v>23.232912532598913</v>
      </c>
    </row>
    <row r="972" spans="1:3" x14ac:dyDescent="0.25">
      <c r="A972">
        <v>48.6</v>
      </c>
      <c r="B972">
        <v>1.2162447522626234E-5</v>
      </c>
      <c r="C972">
        <v>23.234418550296652</v>
      </c>
    </row>
    <row r="973" spans="1:3" x14ac:dyDescent="0.25">
      <c r="A973">
        <v>48.65</v>
      </c>
      <c r="B973">
        <v>1.2397884160480202E-5</v>
      </c>
      <c r="C973">
        <v>23.23592572966551</v>
      </c>
    </row>
    <row r="974" spans="1:3" x14ac:dyDescent="0.25">
      <c r="A974">
        <v>48.7</v>
      </c>
      <c r="B974">
        <v>1.2637595471843708E-5</v>
      </c>
      <c r="C974">
        <v>23.237434070720987</v>
      </c>
    </row>
    <row r="975" spans="1:3" x14ac:dyDescent="0.25">
      <c r="A975">
        <v>48.75</v>
      </c>
      <c r="B975">
        <v>1.2881653425530635E-5</v>
      </c>
      <c r="C975">
        <v>23.238943573483152</v>
      </c>
    </row>
    <row r="976" spans="1:3" x14ac:dyDescent="0.25">
      <c r="A976">
        <v>48.8</v>
      </c>
      <c r="B976">
        <v>1.3130131095174399E-5</v>
      </c>
      <c r="C976">
        <v>23.240454237976635</v>
      </c>
    </row>
    <row r="977" spans="1:3" x14ac:dyDescent="0.25">
      <c r="A977">
        <v>48.85</v>
      </c>
      <c r="B977">
        <v>1.3383102674277514E-5</v>
      </c>
      <c r="C977">
        <v>23.241966064230628</v>
      </c>
    </row>
    <row r="978" spans="1:3" x14ac:dyDescent="0.25">
      <c r="A978">
        <v>48.9</v>
      </c>
      <c r="B978">
        <v>1.3640643491433734E-5</v>
      </c>
      <c r="C978">
        <v>23.243479052278875</v>
      </c>
    </row>
    <row r="979" spans="1:3" x14ac:dyDescent="0.25">
      <c r="A979">
        <v>48.95</v>
      </c>
      <c r="B979">
        <v>1.3902830025725296E-5</v>
      </c>
      <c r="C979">
        <v>23.244993202159669</v>
      </c>
    </row>
    <row r="980" spans="1:3" x14ac:dyDescent="0.25">
      <c r="A980">
        <v>49</v>
      </c>
      <c r="B980">
        <v>1.4169739922294944E-5</v>
      </c>
      <c r="C980">
        <v>23.246508513915838</v>
      </c>
    </row>
    <row r="981" spans="1:3" x14ac:dyDescent="0.25">
      <c r="A981">
        <v>49.05</v>
      </c>
      <c r="B981">
        <v>1.444145200809603E-5</v>
      </c>
      <c r="C981">
        <v>23.248024987594743</v>
      </c>
    </row>
    <row r="982" spans="1:3" x14ac:dyDescent="0.25">
      <c r="A982">
        <v>49.1</v>
      </c>
      <c r="B982">
        <v>1.4718046307821036E-5</v>
      </c>
      <c r="C982">
        <v>23.249542623248285</v>
      </c>
    </row>
    <row r="983" spans="1:3" x14ac:dyDescent="0.25">
      <c r="A983">
        <v>49.15</v>
      </c>
      <c r="B983">
        <v>1.4999604060010143E-5</v>
      </c>
      <c r="C983">
        <v>23.251061420932881</v>
      </c>
    </row>
    <row r="984" spans="1:3" x14ac:dyDescent="0.25">
      <c r="A984">
        <v>49.2</v>
      </c>
      <c r="B984">
        <v>1.5286207733341958E-5</v>
      </c>
      <c r="C984">
        <v>23.252581380709469</v>
      </c>
    </row>
    <row r="985" spans="1:3" x14ac:dyDescent="0.25">
      <c r="A985">
        <v>49.25</v>
      </c>
      <c r="B985">
        <v>1.5577941043107283E-5</v>
      </c>
      <c r="C985">
        <v>23.254102502643498</v>
      </c>
    </row>
    <row r="986" spans="1:3" x14ac:dyDescent="0.25">
      <c r="A986">
        <v>49.3</v>
      </c>
      <c r="B986">
        <v>1.5874888967867591E-5</v>
      </c>
      <c r="C986">
        <v>23.255624786804923</v>
      </c>
    </row>
    <row r="987" spans="1:3" x14ac:dyDescent="0.25">
      <c r="A987">
        <v>49.35</v>
      </c>
      <c r="B987">
        <v>1.6177137766299926E-5</v>
      </c>
      <c r="C987">
        <v>23.2571482332682</v>
      </c>
    </row>
    <row r="988" spans="1:3" x14ac:dyDescent="0.25">
      <c r="A988">
        <v>49.4</v>
      </c>
      <c r="B988">
        <v>1.6484774994229229E-5</v>
      </c>
      <c r="C988">
        <v>23.258672842112293</v>
      </c>
    </row>
    <row r="989" spans="1:3" x14ac:dyDescent="0.25">
      <c r="A989">
        <v>49.45</v>
      </c>
      <c r="B989">
        <v>1.6797889521850413E-5</v>
      </c>
      <c r="C989">
        <v>23.260198613420638</v>
      </c>
    </row>
    <row r="990" spans="1:3" x14ac:dyDescent="0.25">
      <c r="A990">
        <v>49.5</v>
      </c>
      <c r="B990">
        <v>1.7116571551140929E-5</v>
      </c>
      <c r="C990">
        <v>23.261725547281177</v>
      </c>
    </row>
    <row r="991" spans="1:3" x14ac:dyDescent="0.25">
      <c r="A991">
        <v>49.55</v>
      </c>
      <c r="B991">
        <v>1.744091263346572E-5</v>
      </c>
      <c r="C991">
        <v>23.263253643786317</v>
      </c>
    </row>
    <row r="992" spans="1:3" x14ac:dyDescent="0.25">
      <c r="A992">
        <v>49.6</v>
      </c>
      <c r="B992">
        <v>1.7771005687376056E-5</v>
      </c>
      <c r="C992">
        <v>23.264782903032948</v>
      </c>
    </row>
    <row r="993" spans="1:3" x14ac:dyDescent="0.25">
      <c r="A993">
        <v>49.65</v>
      </c>
      <c r="B993">
        <v>1.8106945016603656E-5</v>
      </c>
      <c r="C993">
        <v>23.266313325122432</v>
      </c>
    </row>
    <row r="994" spans="1:3" x14ac:dyDescent="0.25">
      <c r="A994">
        <v>49.7</v>
      </c>
      <c r="B994">
        <v>1.8448826328251914E-5</v>
      </c>
      <c r="C994">
        <v>23.267844910160587</v>
      </c>
    </row>
    <row r="995" spans="1:3" x14ac:dyDescent="0.25">
      <c r="A995">
        <v>49.75</v>
      </c>
      <c r="B995">
        <v>1.8796746751185479E-5</v>
      </c>
      <c r="C995">
        <v>23.26937765825771</v>
      </c>
    </row>
    <row r="996" spans="1:3" x14ac:dyDescent="0.25">
      <c r="A996">
        <v>49.8</v>
      </c>
      <c r="B996">
        <v>1.9150804854619561E-5</v>
      </c>
      <c r="C996">
        <v>23.270911569528536</v>
      </c>
    </row>
    <row r="997" spans="1:3" x14ac:dyDescent="0.25">
      <c r="A997">
        <v>49.85</v>
      </c>
      <c r="B997">
        <v>1.9511100666911242E-5</v>
      </c>
      <c r="C997">
        <v>23.272446644092263</v>
      </c>
    </row>
    <row r="998" spans="1:3" x14ac:dyDescent="0.25">
      <c r="A998">
        <v>49.9</v>
      </c>
      <c r="B998">
        <v>1.9877735694553488E-5</v>
      </c>
      <c r="C998">
        <v>23.27398288207252</v>
      </c>
    </row>
    <row r="999" spans="1:3" x14ac:dyDescent="0.25">
      <c r="A999">
        <v>49.95</v>
      </c>
      <c r="B999">
        <v>2.0250812941373673E-5</v>
      </c>
      <c r="C999">
        <v>23.275520283597402</v>
      </c>
    </row>
    <row r="1000" spans="1:3" x14ac:dyDescent="0.25">
      <c r="A1000">
        <v>50</v>
      </c>
      <c r="B1000">
        <v>2.0630436927938624E-5</v>
      </c>
      <c r="C1000">
        <v>23.277058848799413</v>
      </c>
    </row>
    <row r="1001" spans="1:3" x14ac:dyDescent="0.25">
      <c r="A1001">
        <v>50.05</v>
      </c>
      <c r="B1001">
        <v>2.1016713711167338E-5</v>
      </c>
      <c r="C1001">
        <v>23.278598577815515</v>
      </c>
    </row>
    <row r="1002" spans="1:3" x14ac:dyDescent="0.25">
      <c r="A1002">
        <v>50.1</v>
      </c>
      <c r="B1002">
        <v>2.1409750904152339E-5</v>
      </c>
      <c r="C1002">
        <v>23.280139470787084</v>
      </c>
    </row>
    <row r="1003" spans="1:3" x14ac:dyDescent="0.25">
      <c r="A1003">
        <v>50.15</v>
      </c>
      <c r="B1003">
        <v>2.1809657696192488E-5</v>
      </c>
      <c r="C1003">
        <v>23.281681527859913</v>
      </c>
    </row>
    <row r="1004" spans="1:3" x14ac:dyDescent="0.25">
      <c r="A1004">
        <v>50.2</v>
      </c>
      <c r="B1004">
        <v>2.2216544873037896E-5</v>
      </c>
      <c r="C1004">
        <v>23.283224749184228</v>
      </c>
    </row>
    <row r="1005" spans="1:3" x14ac:dyDescent="0.25">
      <c r="A1005">
        <v>50.25</v>
      </c>
      <c r="B1005">
        <v>2.2630524837348669E-5</v>
      </c>
      <c r="C1005">
        <v>23.284769134914665</v>
      </c>
    </row>
    <row r="1006" spans="1:3" x14ac:dyDescent="0.25">
      <c r="A1006">
        <v>50.3</v>
      </c>
      <c r="B1006">
        <v>2.3051711629369009E-5</v>
      </c>
      <c r="C1006">
        <v>23.286314685210264</v>
      </c>
    </row>
    <row r="1007" spans="1:3" x14ac:dyDescent="0.25">
      <c r="A1007">
        <v>50.35</v>
      </c>
      <c r="B1007">
        <v>2.3480220947818867E-5</v>
      </c>
      <c r="C1007">
        <v>23.28786140023448</v>
      </c>
    </row>
    <row r="1008" spans="1:3" x14ac:dyDescent="0.25">
      <c r="A1008">
        <v>50.4</v>
      </c>
      <c r="B1008">
        <v>2.3916170171003288E-5</v>
      </c>
      <c r="C1008">
        <v>23.289409280155159</v>
      </c>
    </row>
    <row r="1009" spans="1:3" x14ac:dyDescent="0.25">
      <c r="A1009">
        <v>50.45</v>
      </c>
      <c r="B1009">
        <v>2.4359678378142362E-5</v>
      </c>
      <c r="C1009">
        <v>23.290958325144558</v>
      </c>
    </row>
    <row r="1010" spans="1:3" x14ac:dyDescent="0.25">
      <c r="A1010">
        <v>50.5</v>
      </c>
      <c r="B1010">
        <v>2.4810866370922823E-5</v>
      </c>
      <c r="C1010">
        <v>23.292508535379316</v>
      </c>
    </row>
    <row r="1011" spans="1:3" x14ac:dyDescent="0.25">
      <c r="A1011">
        <v>50.55</v>
      </c>
      <c r="B1011">
        <v>2.5269856695272907E-5</v>
      </c>
      <c r="C1011">
        <v>23.29405991104046</v>
      </c>
    </row>
    <row r="1012" spans="1:3" x14ac:dyDescent="0.25">
      <c r="A1012">
        <v>50.6</v>
      </c>
      <c r="B1012">
        <v>2.5736773663361588E-5</v>
      </c>
      <c r="C1012">
        <v>23.295612452313417</v>
      </c>
    </row>
    <row r="1013" spans="1:3" x14ac:dyDescent="0.25">
      <c r="A1013">
        <v>50.65</v>
      </c>
      <c r="B1013">
        <v>2.6211743375824537E-5</v>
      </c>
      <c r="C1013">
        <v>23.297166159387981</v>
      </c>
    </row>
    <row r="1014" spans="1:3" x14ac:dyDescent="0.25">
      <c r="A1014">
        <v>50.7</v>
      </c>
      <c r="B1014">
        <v>2.669489374421763E-5</v>
      </c>
      <c r="C1014">
        <v>23.298721032458328</v>
      </c>
    </row>
    <row r="1015" spans="1:3" x14ac:dyDescent="0.25">
      <c r="A1015">
        <v>50.75</v>
      </c>
      <c r="B1015">
        <v>2.718635451370009E-5</v>
      </c>
      <c r="C1015">
        <v>23.300277071723006</v>
      </c>
    </row>
    <row r="1016" spans="1:3" x14ac:dyDescent="0.25">
      <c r="A1016">
        <v>50.8</v>
      </c>
      <c r="B1016">
        <v>2.7686257285948594E-5</v>
      </c>
      <c r="C1016">
        <v>23.301834277384938</v>
      </c>
    </row>
    <row r="1017" spans="1:3" x14ac:dyDescent="0.25">
      <c r="A1017">
        <v>50.85</v>
      </c>
      <c r="B1017">
        <v>2.8194735542303834E-5</v>
      </c>
      <c r="C1017">
        <v>23.303392649651403</v>
      </c>
    </row>
    <row r="1018" spans="1:3" x14ac:dyDescent="0.25">
      <c r="A1018">
        <v>50.9</v>
      </c>
      <c r="B1018">
        <v>2.8711924667150445E-5</v>
      </c>
      <c r="C1018">
        <v>23.304952188734056</v>
      </c>
    </row>
    <row r="1019" spans="1:3" x14ac:dyDescent="0.25">
      <c r="A1019">
        <v>50.95</v>
      </c>
      <c r="B1019">
        <v>2.923796197153436E-5</v>
      </c>
      <c r="C1019">
        <v>23.3065128948489</v>
      </c>
    </row>
    <row r="1020" spans="1:3" x14ac:dyDescent="0.25">
      <c r="A1020">
        <v>51</v>
      </c>
      <c r="B1020">
        <v>2.9772986717014778E-5</v>
      </c>
      <c r="C1020">
        <v>23.308074768216297</v>
      </c>
    </row>
    <row r="1021" spans="1:3" x14ac:dyDescent="0.25">
      <c r="A1021">
        <v>51.05</v>
      </c>
      <c r="B1021">
        <v>3.0317140139757208E-5</v>
      </c>
      <c r="C1021">
        <v>23.309637809060959</v>
      </c>
    </row>
    <row r="1022" spans="1:3" x14ac:dyDescent="0.25">
      <c r="A1022">
        <v>51.1</v>
      </c>
      <c r="B1022">
        <v>3.0870565474865108E-5</v>
      </c>
      <c r="C1022">
        <v>23.311202017611951</v>
      </c>
    </row>
    <row r="1023" spans="1:3" x14ac:dyDescent="0.25">
      <c r="A1023">
        <v>51.15</v>
      </c>
      <c r="B1023">
        <v>3.1433407980953907E-5</v>
      </c>
      <c r="C1023">
        <v>23.312767394102675</v>
      </c>
    </row>
    <row r="1024" spans="1:3" x14ac:dyDescent="0.25">
      <c r="A1024">
        <v>51.2</v>
      </c>
      <c r="B1024">
        <v>3.2005814964968092E-5</v>
      </c>
      <c r="C1024">
        <v>23.314333938770879</v>
      </c>
    </row>
    <row r="1025" spans="1:3" x14ac:dyDescent="0.25">
      <c r="A1025">
        <v>51.25</v>
      </c>
      <c r="B1025">
        <v>3.2587935807243326E-5</v>
      </c>
      <c r="C1025">
        <v>23.315901651858653</v>
      </c>
    </row>
    <row r="1026" spans="1:3" x14ac:dyDescent="0.25">
      <c r="A1026">
        <v>51.3</v>
      </c>
      <c r="B1026">
        <v>3.3179921986814845E-5</v>
      </c>
      <c r="C1026">
        <v>23.317470533612418</v>
      </c>
    </row>
    <row r="1027" spans="1:3" x14ac:dyDescent="0.25">
      <c r="A1027">
        <v>51.35</v>
      </c>
      <c r="B1027">
        <v>3.3781927106973495E-5</v>
      </c>
      <c r="C1027">
        <v>23.319040584282916</v>
      </c>
    </row>
    <row r="1028" spans="1:3" x14ac:dyDescent="0.25">
      <c r="A1028">
        <v>51.4</v>
      </c>
      <c r="B1028">
        <v>3.4394106921071135E-5</v>
      </c>
      <c r="C1028">
        <v>23.320611804125235</v>
      </c>
    </row>
    <row r="1029" spans="1:3" x14ac:dyDescent="0.25">
      <c r="A1029">
        <v>51.45</v>
      </c>
      <c r="B1029">
        <v>3.5016619358577037E-5</v>
      </c>
      <c r="C1029">
        <v>23.32218419339878</v>
      </c>
    </row>
    <row r="1030" spans="1:3" x14ac:dyDescent="0.25">
      <c r="A1030">
        <v>51.5</v>
      </c>
      <c r="B1030">
        <v>3.5649624551386713E-5</v>
      </c>
      <c r="C1030">
        <v>23.323757752367278</v>
      </c>
    </row>
    <row r="1031" spans="1:3" x14ac:dyDescent="0.25">
      <c r="A1031">
        <v>51.55</v>
      </c>
      <c r="B1031">
        <v>3.6293284860384778E-5</v>
      </c>
      <c r="C1031">
        <v>23.325332481298776</v>
      </c>
    </row>
    <row r="1032" spans="1:3" x14ac:dyDescent="0.25">
      <c r="A1032">
        <v>51.6</v>
      </c>
      <c r="B1032">
        <v>3.6947764902262274E-5</v>
      </c>
      <c r="C1032">
        <v>23.326908380465643</v>
      </c>
    </row>
    <row r="1033" spans="1:3" x14ac:dyDescent="0.25">
      <c r="A1033">
        <v>51.65</v>
      </c>
      <c r="B1033">
        <v>3.7613231576592098E-5</v>
      </c>
      <c r="C1033">
        <v>23.328485450144544</v>
      </c>
    </row>
    <row r="1034" spans="1:3" x14ac:dyDescent="0.25">
      <c r="A1034">
        <v>51.7</v>
      </c>
      <c r="B1034">
        <v>3.828985409316193E-5</v>
      </c>
      <c r="C1034">
        <v>23.33006369061648</v>
      </c>
    </row>
    <row r="1035" spans="1:3" x14ac:dyDescent="0.25">
      <c r="A1035">
        <v>51.75</v>
      </c>
      <c r="B1035">
        <v>3.8977803999567311E-5</v>
      </c>
      <c r="C1035">
        <v>23.331643102166741</v>
      </c>
    </row>
    <row r="1036" spans="1:3" x14ac:dyDescent="0.25">
      <c r="A1036">
        <v>51.8</v>
      </c>
      <c r="B1036">
        <v>3.9677255209065842E-5</v>
      </c>
      <c r="C1036">
        <v>23.333223685084921</v>
      </c>
    </row>
    <row r="1037" spans="1:3" x14ac:dyDescent="0.25">
      <c r="A1037">
        <v>51.85</v>
      </c>
      <c r="B1037">
        <v>4.0388384028694573E-5</v>
      </c>
      <c r="C1037">
        <v>23.334805439664933</v>
      </c>
    </row>
    <row r="1038" spans="1:3" x14ac:dyDescent="0.25">
      <c r="A1038">
        <v>51.9</v>
      </c>
      <c r="B1038">
        <v>4.1111369187650848E-5</v>
      </c>
      <c r="C1038">
        <v>23.336388366204975</v>
      </c>
    </row>
    <row r="1039" spans="1:3" x14ac:dyDescent="0.25">
      <c r="A1039">
        <v>51.95</v>
      </c>
      <c r="B1039">
        <v>4.1846391865939327E-5</v>
      </c>
      <c r="C1039">
        <v>23.337972465007553</v>
      </c>
    </row>
    <row r="1040" spans="1:3" x14ac:dyDescent="0.25">
      <c r="A1040">
        <v>52</v>
      </c>
      <c r="B1040">
        <v>4.2593635723286401E-5</v>
      </c>
      <c r="C1040">
        <v>23.339557736379451</v>
      </c>
    </row>
    <row r="1041" spans="1:3" x14ac:dyDescent="0.25">
      <c r="A1041">
        <v>52.05</v>
      </c>
      <c r="B1041">
        <v>4.335328692832242E-5</v>
      </c>
      <c r="C1041">
        <v>23.341144180631762</v>
      </c>
    </row>
    <row r="1042" spans="1:3" x14ac:dyDescent="0.25">
      <c r="A1042">
        <v>52.1</v>
      </c>
      <c r="B1042">
        <v>4.4125534188034676E-5</v>
      </c>
      <c r="C1042">
        <v>23.342731798079864</v>
      </c>
    </row>
    <row r="1043" spans="1:3" x14ac:dyDescent="0.25">
      <c r="A1043">
        <v>52.15</v>
      </c>
      <c r="B1043">
        <v>4.4910568777490793E-5</v>
      </c>
      <c r="C1043">
        <v>23.344320589043416</v>
      </c>
    </row>
    <row r="1044" spans="1:3" x14ac:dyDescent="0.25">
      <c r="A1044">
        <v>52.2</v>
      </c>
      <c r="B1044">
        <v>4.570858456983628E-5</v>
      </c>
      <c r="C1044">
        <v>23.34591055384637</v>
      </c>
    </row>
    <row r="1045" spans="1:3" x14ac:dyDescent="0.25">
      <c r="A1045">
        <v>52.25</v>
      </c>
      <c r="B1045">
        <v>4.6519778066564939E-5</v>
      </c>
      <c r="C1045">
        <v>23.347501692816962</v>
      </c>
    </row>
    <row r="1046" spans="1:3" x14ac:dyDescent="0.25">
      <c r="A1046">
        <v>52.3</v>
      </c>
      <c r="B1046">
        <v>4.7344348428065689E-5</v>
      </c>
      <c r="C1046">
        <v>23.349094006287693</v>
      </c>
    </row>
    <row r="1047" spans="1:3" x14ac:dyDescent="0.25">
      <c r="A1047">
        <v>52.35</v>
      </c>
      <c r="B1047">
        <v>4.8182497504446677E-5</v>
      </c>
      <c r="C1047">
        <v>23.350687494595366</v>
      </c>
    </row>
    <row r="1048" spans="1:3" x14ac:dyDescent="0.25">
      <c r="A1048">
        <v>52.4</v>
      </c>
      <c r="B1048">
        <v>4.9034429866636365E-5</v>
      </c>
      <c r="C1048">
        <v>23.352282158081042</v>
      </c>
    </row>
    <row r="1049" spans="1:3" x14ac:dyDescent="0.25">
      <c r="A1049">
        <v>52.45</v>
      </c>
      <c r="B1049">
        <v>4.9900352837765773E-5</v>
      </c>
      <c r="C1049">
        <v>23.353877997090059</v>
      </c>
    </row>
    <row r="1050" spans="1:3" x14ac:dyDescent="0.25">
      <c r="A1050">
        <v>52.5</v>
      </c>
      <c r="B1050">
        <v>5.0780476524831386E-5</v>
      </c>
      <c r="C1050">
        <v>23.35547501197204</v>
      </c>
    </row>
    <row r="1051" spans="1:3" x14ac:dyDescent="0.25">
      <c r="A1051">
        <v>52.55</v>
      </c>
      <c r="B1051">
        <v>5.1675013850639828E-5</v>
      </c>
      <c r="C1051">
        <v>23.357073203080859</v>
      </c>
    </row>
    <row r="1052" spans="1:3" x14ac:dyDescent="0.25">
      <c r="A1052">
        <v>52.6</v>
      </c>
      <c r="B1052">
        <v>5.2584180586037826E-5</v>
      </c>
      <c r="C1052">
        <v>23.358672570774669</v>
      </c>
    </row>
    <row r="1053" spans="1:3" x14ac:dyDescent="0.25">
      <c r="A1053">
        <v>52.65</v>
      </c>
      <c r="B1053">
        <v>5.3508195382424903E-5</v>
      </c>
      <c r="C1053">
        <v>23.360273115415897</v>
      </c>
    </row>
    <row r="1054" spans="1:3" x14ac:dyDescent="0.25">
      <c r="A1054">
        <v>52.7</v>
      </c>
      <c r="B1054">
        <v>5.4447279804554772E-5</v>
      </c>
      <c r="C1054">
        <v>23.361874837371218</v>
      </c>
    </row>
    <row r="1055" spans="1:3" x14ac:dyDescent="0.25">
      <c r="A1055">
        <v>52.75</v>
      </c>
      <c r="B1055">
        <v>5.5401658363623215E-5</v>
      </c>
      <c r="C1055">
        <v>23.363477737011578</v>
      </c>
    </row>
    <row r="1056" spans="1:3" x14ac:dyDescent="0.25">
      <c r="A1056">
        <v>52.8</v>
      </c>
      <c r="B1056">
        <v>5.6371558550644958E-5</v>
      </c>
      <c r="C1056">
        <v>23.365081814712187</v>
      </c>
    </row>
    <row r="1057" spans="1:3" x14ac:dyDescent="0.25">
      <c r="A1057">
        <v>52.85</v>
      </c>
      <c r="B1057">
        <v>5.7357210870121386E-5</v>
      </c>
      <c r="C1057">
        <v>23.36668707085251</v>
      </c>
    </row>
    <row r="1058" spans="1:3" x14ac:dyDescent="0.25">
      <c r="A1058">
        <v>52.9</v>
      </c>
      <c r="B1058">
        <v>5.8358848873998511E-5</v>
      </c>
      <c r="C1058">
        <v>23.368293505816272</v>
      </c>
    </row>
    <row r="1059" spans="1:3" x14ac:dyDescent="0.25">
      <c r="A1059">
        <v>52.95</v>
      </c>
      <c r="B1059">
        <v>5.9376709195919319E-5</v>
      </c>
      <c r="C1059">
        <v>23.36990111999145</v>
      </c>
    </row>
    <row r="1060" spans="1:3" x14ac:dyDescent="0.25">
      <c r="A1060">
        <v>53</v>
      </c>
      <c r="B1060">
        <v>6.0411031585768358E-5</v>
      </c>
      <c r="C1060">
        <v>23.371509913770289</v>
      </c>
    </row>
    <row r="1061" spans="1:3" x14ac:dyDescent="0.25">
      <c r="A1061">
        <v>53.05</v>
      </c>
      <c r="B1061">
        <v>6.1462058944513213E-5</v>
      </c>
      <c r="C1061">
        <v>23.373119887549269</v>
      </c>
    </row>
    <row r="1062" spans="1:3" x14ac:dyDescent="0.25">
      <c r="A1062">
        <v>53.1</v>
      </c>
      <c r="B1062">
        <v>6.2530037359341057E-5</v>
      </c>
      <c r="C1062">
        <v>23.374731041729131</v>
      </c>
    </row>
    <row r="1063" spans="1:3" x14ac:dyDescent="0.25">
      <c r="A1063">
        <v>53.15</v>
      </c>
      <c r="B1063">
        <v>6.3615216139093121E-5</v>
      </c>
      <c r="C1063">
        <v>23.376343376714871</v>
      </c>
    </row>
    <row r="1064" spans="1:3" x14ac:dyDescent="0.25">
      <c r="A1064">
        <v>53.2</v>
      </c>
      <c r="B1064">
        <v>6.4717847849997902E-5</v>
      </c>
      <c r="C1064">
        <v>23.377956892915723</v>
      </c>
    </row>
    <row r="1065" spans="1:3" x14ac:dyDescent="0.25">
      <c r="A1065">
        <v>53.25</v>
      </c>
      <c r="B1065">
        <v>6.5838188351704488E-5</v>
      </c>
      <c r="C1065">
        <v>23.379571590745183</v>
      </c>
    </row>
    <row r="1066" spans="1:3" x14ac:dyDescent="0.25">
      <c r="A1066">
        <v>53.3</v>
      </c>
      <c r="B1066">
        <v>6.6976496833616515E-5</v>
      </c>
      <c r="C1066">
        <v>23.381187470620983</v>
      </c>
    </row>
    <row r="1067" spans="1:3" x14ac:dyDescent="0.25">
      <c r="A1067">
        <v>53.35</v>
      </c>
      <c r="B1067">
        <v>6.8133035851529095E-5</v>
      </c>
      <c r="C1067">
        <v>23.382804532965107</v>
      </c>
    </row>
    <row r="1068" spans="1:3" x14ac:dyDescent="0.25">
      <c r="A1068">
        <v>53.4</v>
      </c>
      <c r="B1068">
        <v>6.9308071364566892E-5</v>
      </c>
      <c r="C1068">
        <v>23.384422778203771</v>
      </c>
    </row>
    <row r="1069" spans="1:3" x14ac:dyDescent="0.25">
      <c r="A1069">
        <v>53.45</v>
      </c>
      <c r="B1069">
        <v>7.0501872772429396E-5</v>
      </c>
      <c r="C1069">
        <v>23.386042206767456</v>
      </c>
    </row>
    <row r="1070" spans="1:3" x14ac:dyDescent="0.25">
      <c r="A1070">
        <v>53.5</v>
      </c>
      <c r="B1070">
        <v>7.1714712952939224E-5</v>
      </c>
      <c r="C1070">
        <v>23.387662819090867</v>
      </c>
    </row>
    <row r="1071" spans="1:3" x14ac:dyDescent="0.25">
      <c r="A1071">
        <v>53.55</v>
      </c>
      <c r="B1071">
        <v>7.2946868299898117E-5</v>
      </c>
      <c r="C1071">
        <v>23.389284615612958</v>
      </c>
    </row>
    <row r="1072" spans="1:3" x14ac:dyDescent="0.25">
      <c r="A1072">
        <v>53.6</v>
      </c>
      <c r="B1072">
        <v>7.4198618761250581E-5</v>
      </c>
      <c r="C1072">
        <v>23.390907596776923</v>
      </c>
    </row>
    <row r="1073" spans="1:3" x14ac:dyDescent="0.25">
      <c r="A1073">
        <v>53.65</v>
      </c>
      <c r="B1073">
        <v>7.547024787755398E-5</v>
      </c>
      <c r="C1073">
        <v>23.392531763030195</v>
      </c>
    </row>
    <row r="1074" spans="1:3" x14ac:dyDescent="0.25">
      <c r="A1074">
        <v>53.7</v>
      </c>
      <c r="B1074">
        <v>7.6762042820761336E-5</v>
      </c>
      <c r="C1074">
        <v>23.394157114824448</v>
      </c>
    </row>
    <row r="1075" spans="1:3" x14ac:dyDescent="0.25">
      <c r="A1075">
        <v>53.75</v>
      </c>
      <c r="B1075">
        <v>7.8074294433311701E-5</v>
      </c>
      <c r="C1075">
        <v>23.395783652615588</v>
      </c>
    </row>
    <row r="1076" spans="1:3" x14ac:dyDescent="0.25">
      <c r="A1076">
        <v>53.8</v>
      </c>
      <c r="B1076">
        <v>7.9407297267533811E-5</v>
      </c>
      <c r="C1076">
        <v>23.397411376863769</v>
      </c>
    </row>
    <row r="1077" spans="1:3" x14ac:dyDescent="0.25">
      <c r="A1077">
        <v>53.85</v>
      </c>
      <c r="B1077">
        <v>8.0761349625361223E-5</v>
      </c>
      <c r="C1077">
        <v>23.399040288033369</v>
      </c>
    </row>
    <row r="1078" spans="1:3" x14ac:dyDescent="0.25">
      <c r="A1078">
        <v>53.9</v>
      </c>
      <c r="B1078">
        <v>8.2136753598360297E-5</v>
      </c>
      <c r="C1078">
        <v>23.400670386593013</v>
      </c>
    </row>
    <row r="1079" spans="1:3" x14ac:dyDescent="0.25">
      <c r="A1079">
        <v>53.95</v>
      </c>
      <c r="B1079">
        <v>8.3533815108073378E-5</v>
      </c>
      <c r="C1079">
        <v>23.402301673015558</v>
      </c>
    </row>
    <row r="1080" spans="1:3" x14ac:dyDescent="0.25">
      <c r="A1080">
        <v>54</v>
      </c>
      <c r="B1080">
        <v>8.4952843946676496E-5</v>
      </c>
      <c r="C1080">
        <v>23.403934147778092</v>
      </c>
    </row>
    <row r="1081" spans="1:3" x14ac:dyDescent="0.25">
      <c r="A1081">
        <v>54.05</v>
      </c>
      <c r="B1081">
        <v>8.6394153817952678E-5</v>
      </c>
      <c r="C1081">
        <v>23.405567811361944</v>
      </c>
    </row>
    <row r="1082" spans="1:3" x14ac:dyDescent="0.25">
      <c r="A1082">
        <v>54.1</v>
      </c>
      <c r="B1082">
        <v>8.7858062378582929E-5</v>
      </c>
      <c r="C1082">
        <v>23.407202664252676</v>
      </c>
    </row>
    <row r="1083" spans="1:3" x14ac:dyDescent="0.25">
      <c r="A1083">
        <v>54.15</v>
      </c>
      <c r="B1083">
        <v>8.9344891279752398E-5</v>
      </c>
      <c r="C1083">
        <v>23.408838706940074</v>
      </c>
    </row>
    <row r="1084" spans="1:3" x14ac:dyDescent="0.25">
      <c r="A1084">
        <v>54.2</v>
      </c>
      <c r="B1084">
        <v>9.0854966209077991E-5</v>
      </c>
      <c r="C1084">
        <v>23.410475939918175</v>
      </c>
    </row>
    <row r="1085" spans="1:3" x14ac:dyDescent="0.25">
      <c r="A1085">
        <v>54.25</v>
      </c>
      <c r="B1085">
        <v>9.2388616932852363E-5</v>
      </c>
      <c r="C1085">
        <v>23.412114363685237</v>
      </c>
    </row>
    <row r="1086" spans="1:3" x14ac:dyDescent="0.25">
      <c r="A1086">
        <v>54.3</v>
      </c>
      <c r="B1086">
        <v>9.3946177338609277E-5</v>
      </c>
      <c r="C1086">
        <v>23.413753978743753</v>
      </c>
    </row>
    <row r="1087" spans="1:3" x14ac:dyDescent="0.25">
      <c r="A1087">
        <v>54.35</v>
      </c>
      <c r="B1087">
        <v>9.5527985478008424E-5</v>
      </c>
      <c r="C1087">
        <v>23.415394785600455</v>
      </c>
    </row>
    <row r="1088" spans="1:3" x14ac:dyDescent="0.25">
      <c r="A1088">
        <v>54.4</v>
      </c>
      <c r="B1088">
        <v>9.7134383610042083E-5</v>
      </c>
      <c r="C1088">
        <v>23.417036784766292</v>
      </c>
    </row>
    <row r="1089" spans="1:3" x14ac:dyDescent="0.25">
      <c r="A1089">
        <v>54.45</v>
      </c>
      <c r="B1089">
        <v>9.8765718244562479E-5</v>
      </c>
      <c r="C1089">
        <v>23.418679976756469</v>
      </c>
    </row>
    <row r="1090" spans="1:3" x14ac:dyDescent="0.25">
      <c r="A1090">
        <v>54.5</v>
      </c>
      <c r="B1090">
        <v>1.0042234018613349E-4</v>
      </c>
      <c r="C1090">
        <v>23.420324362090401</v>
      </c>
    </row>
    <row r="1091" spans="1:3" x14ac:dyDescent="0.25">
      <c r="A1091">
        <v>54.55</v>
      </c>
      <c r="B1091">
        <v>1.0210460457820356E-4</v>
      </c>
      <c r="C1091">
        <v>23.421969941291749</v>
      </c>
    </row>
    <row r="1092" spans="1:3" x14ac:dyDescent="0.25">
      <c r="A1092">
        <v>54.6</v>
      </c>
      <c r="B1092">
        <v>1.0381287094760333E-4</v>
      </c>
      <c r="C1092">
        <v>23.423616714888411</v>
      </c>
    </row>
    <row r="1093" spans="1:3" x14ac:dyDescent="0.25">
      <c r="A1093">
        <v>54.65</v>
      </c>
      <c r="B1093">
        <v>1.0554750324936603E-4</v>
      </c>
      <c r="C1093">
        <v>23.425264683412504</v>
      </c>
    </row>
    <row r="1094" spans="1:3" x14ac:dyDescent="0.25">
      <c r="A1094">
        <v>54.7</v>
      </c>
      <c r="B1094">
        <v>1.0730886991187425E-4</v>
      </c>
      <c r="C1094">
        <v>23.426913847400385</v>
      </c>
    </row>
    <row r="1095" spans="1:3" x14ac:dyDescent="0.25">
      <c r="A1095">
        <v>54.75</v>
      </c>
      <c r="B1095">
        <v>1.0909734388233099E-4</v>
      </c>
      <c r="C1095">
        <v>23.42856420739264</v>
      </c>
    </row>
    <row r="1096" spans="1:3" x14ac:dyDescent="0.25">
      <c r="A1096">
        <v>54.8</v>
      </c>
      <c r="B1096">
        <v>1.1091330267255651E-4</v>
      </c>
      <c r="C1096">
        <v>23.4302157639341</v>
      </c>
    </row>
    <row r="1097" spans="1:3" x14ac:dyDescent="0.25">
      <c r="A1097">
        <v>54.85</v>
      </c>
      <c r="B1097">
        <v>1.1275712840511121E-4</v>
      </c>
      <c r="C1097">
        <v>23.431868517573825</v>
      </c>
    </row>
    <row r="1098" spans="1:3" x14ac:dyDescent="0.25">
      <c r="A1098">
        <v>54.9</v>
      </c>
      <c r="B1098">
        <v>1.1462920785974443E-4</v>
      </c>
      <c r="C1098">
        <v>23.4335224688651</v>
      </c>
    </row>
    <row r="1099" spans="1:3" x14ac:dyDescent="0.25">
      <c r="A1099">
        <v>54.95</v>
      </c>
      <c r="B1099">
        <v>1.1652993252017059E-4</v>
      </c>
      <c r="C1099">
        <v>23.435177618365458</v>
      </c>
    </row>
    <row r="1100" spans="1:3" x14ac:dyDescent="0.25">
      <c r="A1100">
        <v>55</v>
      </c>
      <c r="B1100">
        <v>1.1845969862117378E-4</v>
      </c>
      <c r="C1100">
        <v>23.436833966636652</v>
      </c>
    </row>
    <row r="1101" spans="1:3" x14ac:dyDescent="0.25">
      <c r="A1101">
        <v>55.05</v>
      </c>
      <c r="B1101">
        <v>1.2041890719603658E-4</v>
      </c>
      <c r="C1101">
        <v>23.438491514244685</v>
      </c>
    </row>
    <row r="1102" spans="1:3" x14ac:dyDescent="0.25">
      <c r="A1102">
        <v>55.1</v>
      </c>
      <c r="B1102">
        <v>1.2240796412430112E-4</v>
      </c>
      <c r="C1102">
        <v>23.440150261759793</v>
      </c>
    </row>
    <row r="1103" spans="1:3" x14ac:dyDescent="0.25">
      <c r="A1103">
        <v>55.15</v>
      </c>
      <c r="B1103">
        <v>1.2442728017985331E-4</v>
      </c>
      <c r="C1103">
        <v>23.441810209756447</v>
      </c>
    </row>
    <row r="1104" spans="1:3" x14ac:dyDescent="0.25">
      <c r="A1104">
        <v>55.2</v>
      </c>
      <c r="B1104">
        <v>1.2647727107933926E-4</v>
      </c>
      <c r="C1104">
        <v>23.443471358813355</v>
      </c>
    </row>
    <row r="1105" spans="1:3" x14ac:dyDescent="0.25">
      <c r="A1105">
        <v>55.25</v>
      </c>
      <c r="B1105">
        <v>1.2855835753090782E-4</v>
      </c>
      <c r="C1105">
        <v>23.445133709513463</v>
      </c>
    </row>
    <row r="1106" spans="1:3" x14ac:dyDescent="0.25">
      <c r="A1106">
        <v>55.3</v>
      </c>
      <c r="B1106">
        <v>1.3067096528328353E-4</v>
      </c>
      <c r="C1106">
        <v>23.446797262443958</v>
      </c>
    </row>
    <row r="1107" spans="1:3" x14ac:dyDescent="0.25">
      <c r="A1107">
        <v>55.35</v>
      </c>
      <c r="B1107">
        <v>1.328155251751664E-4</v>
      </c>
      <c r="C1107">
        <v>23.448462018196263</v>
      </c>
    </row>
    <row r="1108" spans="1:3" x14ac:dyDescent="0.25">
      <c r="A1108">
        <v>55.4</v>
      </c>
      <c r="B1108">
        <v>1.3499247318496136E-4</v>
      </c>
      <c r="C1108">
        <v>23.450127977366051</v>
      </c>
    </row>
    <row r="1109" spans="1:3" x14ac:dyDescent="0.25">
      <c r="A1109">
        <v>55.45</v>
      </c>
      <c r="B1109">
        <v>1.372022504808369E-4</v>
      </c>
      <c r="C1109">
        <v>23.451795140553223</v>
      </c>
    </row>
    <row r="1110" spans="1:3" x14ac:dyDescent="0.25">
      <c r="A1110">
        <v>55.5</v>
      </c>
      <c r="B1110">
        <v>1.3944530347111161E-4</v>
      </c>
      <c r="C1110">
        <v>23.453463508361938</v>
      </c>
    </row>
    <row r="1111" spans="1:3" x14ac:dyDescent="0.25">
      <c r="A1111">
        <v>55.55</v>
      </c>
      <c r="B1111">
        <v>1.4172208385497138E-4</v>
      </c>
      <c r="C1111">
        <v>23.455133081400586</v>
      </c>
    </row>
    <row r="1112" spans="1:3" x14ac:dyDescent="0.25">
      <c r="A1112">
        <v>55.6</v>
      </c>
      <c r="B1112">
        <v>1.4403304867351399E-4</v>
      </c>
      <c r="C1112">
        <v>23.456803860281809</v>
      </c>
    </row>
    <row r="1113" spans="1:3" x14ac:dyDescent="0.25">
      <c r="A1113">
        <v>55.65</v>
      </c>
      <c r="B1113">
        <v>1.4637866036112024E-4</v>
      </c>
      <c r="C1113">
        <v>23.458475845622488</v>
      </c>
    </row>
    <row r="1114" spans="1:3" x14ac:dyDescent="0.25">
      <c r="A1114">
        <v>55.7</v>
      </c>
      <c r="B1114">
        <v>1.487593867971595E-4</v>
      </c>
      <c r="C1114">
        <v>23.46014903804376</v>
      </c>
    </row>
    <row r="1115" spans="1:3" x14ac:dyDescent="0.25">
      <c r="A1115">
        <v>55.75</v>
      </c>
      <c r="B1115">
        <v>1.5117570135801735E-4</v>
      </c>
      <c r="C1115">
        <v>23.461823438171006</v>
      </c>
    </row>
    <row r="1116" spans="1:3" x14ac:dyDescent="0.25">
      <c r="A1116">
        <v>55.8</v>
      </c>
      <c r="B1116">
        <v>1.536280829694559E-4</v>
      </c>
      <c r="C1116">
        <v>23.46349904663386</v>
      </c>
    </row>
    <row r="1117" spans="1:3" x14ac:dyDescent="0.25">
      <c r="A1117">
        <v>55.85</v>
      </c>
      <c r="B1117">
        <v>1.5611701615930005E-4</v>
      </c>
      <c r="C1117">
        <v>23.465175864066193</v>
      </c>
    </row>
    <row r="1118" spans="1:3" x14ac:dyDescent="0.25">
      <c r="A1118">
        <v>55.9</v>
      </c>
      <c r="B1118">
        <v>1.5864299111045108E-4</v>
      </c>
      <c r="C1118">
        <v>23.466853891106148</v>
      </c>
    </row>
    <row r="1119" spans="1:3" x14ac:dyDescent="0.25">
      <c r="A1119">
        <v>55.95</v>
      </c>
      <c r="B1119">
        <v>1.612065037142288E-4</v>
      </c>
      <c r="C1119">
        <v>23.468533128396103</v>
      </c>
    </row>
    <row r="1120" spans="1:3" x14ac:dyDescent="0.25">
      <c r="A1120">
        <v>56</v>
      </c>
      <c r="B1120">
        <v>1.638080556240396E-4</v>
      </c>
      <c r="C1120">
        <v>23.470213576582708</v>
      </c>
    </row>
    <row r="1121" spans="1:3" x14ac:dyDescent="0.25">
      <c r="A1121">
        <v>56.05</v>
      </c>
      <c r="B1121">
        <v>1.6644815430937287E-4</v>
      </c>
      <c r="C1121">
        <v>23.471895236316858</v>
      </c>
    </row>
    <row r="1122" spans="1:3" x14ac:dyDescent="0.25">
      <c r="A1122">
        <v>56.1</v>
      </c>
      <c r="B1122">
        <v>1.6912731311012158E-4</v>
      </c>
      <c r="C1122">
        <v>23.473578108253715</v>
      </c>
    </row>
    <row r="1123" spans="1:3" x14ac:dyDescent="0.25">
      <c r="A1123">
        <v>56.15</v>
      </c>
      <c r="B1123">
        <v>1.7184605129122845E-4</v>
      </c>
      <c r="C1123">
        <v>23.475262193052686</v>
      </c>
    </row>
    <row r="1124" spans="1:3" x14ac:dyDescent="0.25">
      <c r="A1124">
        <v>56.2</v>
      </c>
      <c r="B1124">
        <v>1.7460489409765935E-4</v>
      </c>
      <c r="C1124">
        <v>23.476947491377459</v>
      </c>
    </row>
    <row r="1125" spans="1:3" x14ac:dyDescent="0.25">
      <c r="A1125">
        <v>56.25</v>
      </c>
      <c r="B1125">
        <v>1.7740437280969876E-4</v>
      </c>
      <c r="C1125">
        <v>23.478634003895962</v>
      </c>
    </row>
    <row r="1126" spans="1:3" x14ac:dyDescent="0.25">
      <c r="A1126">
        <v>56.3</v>
      </c>
      <c r="B1126">
        <v>1.8024502479857291E-4</v>
      </c>
      <c r="C1126">
        <v>23.480321731280416</v>
      </c>
    </row>
    <row r="1127" spans="1:3" x14ac:dyDescent="0.25">
      <c r="A1127">
        <v>56.35</v>
      </c>
      <c r="B1127">
        <v>1.8312739358239012E-4</v>
      </c>
      <c r="C1127">
        <v>23.482010674207284</v>
      </c>
    </row>
    <row r="1128" spans="1:3" x14ac:dyDescent="0.25">
      <c r="A1128">
        <v>56.4</v>
      </c>
      <c r="B1128">
        <v>1.8605202888241049E-4</v>
      </c>
      <c r="C1128">
        <v>23.483700833357311</v>
      </c>
    </row>
    <row r="1129" spans="1:3" x14ac:dyDescent="0.25">
      <c r="A1129">
        <v>56.45</v>
      </c>
      <c r="B1129">
        <v>1.8901948667963218E-4</v>
      </c>
      <c r="C1129">
        <v>23.485392209415508</v>
      </c>
    </row>
    <row r="1130" spans="1:3" x14ac:dyDescent="0.25">
      <c r="A1130">
        <v>56.5</v>
      </c>
      <c r="B1130">
        <v>1.9203032927170302E-4</v>
      </c>
      <c r="C1130">
        <v>23.487084803071152</v>
      </c>
    </row>
    <row r="1131" spans="1:3" x14ac:dyDescent="0.25">
      <c r="A1131">
        <v>56.55</v>
      </c>
      <c r="B1131">
        <v>1.9508512533014877E-4</v>
      </c>
      <c r="C1131">
        <v>23.488778615017811</v>
      </c>
    </row>
    <row r="1132" spans="1:3" x14ac:dyDescent="0.25">
      <c r="A1132">
        <v>56.6</v>
      </c>
      <c r="B1132">
        <v>1.9818444995792282E-4</v>
      </c>
      <c r="C1132">
        <v>23.490473645953315</v>
      </c>
    </row>
    <row r="1133" spans="1:3" x14ac:dyDescent="0.25">
      <c r="A1133">
        <v>56.65</v>
      </c>
      <c r="B1133">
        <v>2.0132888474727411E-4</v>
      </c>
      <c r="C1133">
        <v>23.492169896579778</v>
      </c>
    </row>
    <row r="1134" spans="1:3" x14ac:dyDescent="0.25">
      <c r="A1134">
        <v>56.7</v>
      </c>
      <c r="B1134">
        <v>2.0451901783793169E-4</v>
      </c>
      <c r="C1134">
        <v>23.493867367603599</v>
      </c>
    </row>
    <row r="1135" spans="1:3" x14ac:dyDescent="0.25">
      <c r="A1135">
        <v>56.75</v>
      </c>
      <c r="B1135">
        <v>2.0775544397560634E-4</v>
      </c>
      <c r="C1135">
        <v>23.495566059735445</v>
      </c>
    </row>
    <row r="1136" spans="1:3" x14ac:dyDescent="0.25">
      <c r="A1136">
        <v>56.8</v>
      </c>
      <c r="B1136">
        <v>2.1103876457080883E-4</v>
      </c>
      <c r="C1136">
        <v>23.497265973690283</v>
      </c>
    </row>
    <row r="1137" spans="1:3" x14ac:dyDescent="0.25">
      <c r="A1137">
        <v>56.85</v>
      </c>
      <c r="B1137">
        <v>2.1436958775798069E-4</v>
      </c>
      <c r="C1137">
        <v>23.498967110187365</v>
      </c>
    </row>
    <row r="1138" spans="1:3" x14ac:dyDescent="0.25">
      <c r="A1138">
        <v>56.9</v>
      </c>
      <c r="B1138">
        <v>2.1774852845493731E-4</v>
      </c>
      <c r="C1138">
        <v>23.500669469950228</v>
      </c>
    </row>
    <row r="1139" spans="1:3" x14ac:dyDescent="0.25">
      <c r="A1139">
        <v>56.95</v>
      </c>
      <c r="B1139">
        <v>2.2117620842262691E-4</v>
      </c>
      <c r="C1139">
        <v>23.502373053706702</v>
      </c>
    </row>
    <row r="1140" spans="1:3" x14ac:dyDescent="0.25">
      <c r="A1140">
        <v>57</v>
      </c>
      <c r="B1140">
        <v>2.2465325632519559E-4</v>
      </c>
      <c r="C1140">
        <v>23.504077862188918</v>
      </c>
    </row>
    <row r="1141" spans="1:3" x14ac:dyDescent="0.25">
      <c r="A1141">
        <v>57.05</v>
      </c>
      <c r="B1141">
        <v>2.2818030779036486E-4</v>
      </c>
      <c r="C1141">
        <v>23.505783896133291</v>
      </c>
    </row>
    <row r="1142" spans="1:3" x14ac:dyDescent="0.25">
      <c r="A1142">
        <v>57.1</v>
      </c>
      <c r="B1142">
        <v>2.3175800547011718E-4</v>
      </c>
      <c r="C1142">
        <v>23.507491156280558</v>
      </c>
    </row>
    <row r="1143" spans="1:3" x14ac:dyDescent="0.25">
      <c r="A1143">
        <v>57.15</v>
      </c>
      <c r="B1143">
        <v>2.3538699910168566E-4</v>
      </c>
      <c r="C1143">
        <v>23.509199643375734</v>
      </c>
    </row>
    <row r="1144" spans="1:3" x14ac:dyDescent="0.25">
      <c r="A1144">
        <v>57.2</v>
      </c>
      <c r="B1144">
        <v>2.3906794556884992E-4</v>
      </c>
      <c r="C1144">
        <v>23.510909358168153</v>
      </c>
    </row>
    <row r="1145" spans="1:3" x14ac:dyDescent="0.25">
      <c r="A1145">
        <v>57.25</v>
      </c>
      <c r="B1145">
        <v>2.4280150896353859E-4</v>
      </c>
      <c r="C1145">
        <v>23.512620301411449</v>
      </c>
    </row>
    <row r="1146" spans="1:3" x14ac:dyDescent="0.25">
      <c r="A1146">
        <v>57.3</v>
      </c>
      <c r="B1146">
        <v>2.4658836064772978E-4</v>
      </c>
      <c r="C1146">
        <v>23.514332473863579</v>
      </c>
    </row>
    <row r="1147" spans="1:3" x14ac:dyDescent="0.25">
      <c r="A1147">
        <v>57.35</v>
      </c>
      <c r="B1147">
        <v>2.5042917931565389E-4</v>
      </c>
      <c r="C1147">
        <v>23.5160458762868</v>
      </c>
    </row>
    <row r="1148" spans="1:3" x14ac:dyDescent="0.25">
      <c r="A1148">
        <v>57.4</v>
      </c>
      <c r="B1148">
        <v>2.543246510562953E-4</v>
      </c>
      <c r="C1148">
        <v>23.517760509447697</v>
      </c>
    </row>
    <row r="1149" spans="1:3" x14ac:dyDescent="0.25">
      <c r="A1149">
        <v>57.45</v>
      </c>
      <c r="B1149">
        <v>2.5827546941619052E-4</v>
      </c>
      <c r="C1149">
        <v>23.519476374117158</v>
      </c>
    </row>
    <row r="1150" spans="1:3" x14ac:dyDescent="0.25">
      <c r="A1150">
        <v>57.5</v>
      </c>
      <c r="B1150">
        <v>2.6228233546252253E-4</v>
      </c>
      <c r="C1150">
        <v>23.521193471070408</v>
      </c>
    </row>
    <row r="1151" spans="1:3" x14ac:dyDescent="0.25">
      <c r="A1151">
        <v>57.55</v>
      </c>
      <c r="B1151">
        <v>2.6634595784650879E-4</v>
      </c>
      <c r="C1151">
        <v>23.522911801086995</v>
      </c>
    </row>
    <row r="1152" spans="1:3" x14ac:dyDescent="0.25">
      <c r="A1152">
        <v>57.6</v>
      </c>
      <c r="B1152">
        <v>2.7046705286708E-4</v>
      </c>
      <c r="C1152">
        <v>23.524631364950785</v>
      </c>
    </row>
    <row r="1153" spans="1:3" x14ac:dyDescent="0.25">
      <c r="A1153">
        <v>57.65</v>
      </c>
      <c r="B1153">
        <v>2.7464634453484534E-4</v>
      </c>
      <c r="C1153">
        <v>23.526352163449989</v>
      </c>
    </row>
    <row r="1154" spans="1:3" x14ac:dyDescent="0.25">
      <c r="A1154">
        <v>57.7</v>
      </c>
      <c r="B1154">
        <v>2.7888456463635646E-4</v>
      </c>
      <c r="C1154">
        <v>23.528074197377137</v>
      </c>
    </row>
    <row r="1155" spans="1:3" x14ac:dyDescent="0.25">
      <c r="A1155">
        <v>57.75</v>
      </c>
      <c r="B1155">
        <v>2.8318245279864037E-4</v>
      </c>
      <c r="C1155">
        <v>23.529797467529114</v>
      </c>
    </row>
    <row r="1156" spans="1:3" x14ac:dyDescent="0.25">
      <c r="A1156">
        <v>57.8</v>
      </c>
      <c r="B1156">
        <v>2.8754075655403223E-4</v>
      </c>
      <c r="C1156">
        <v>23.531521974707132</v>
      </c>
    </row>
    <row r="1157" spans="1:3" x14ac:dyDescent="0.25">
      <c r="A1157">
        <v>57.85</v>
      </c>
      <c r="B1157">
        <v>2.9196023140527999E-4</v>
      </c>
      <c r="C1157">
        <v>23.533247719716755</v>
      </c>
    </row>
    <row r="1158" spans="1:3" x14ac:dyDescent="0.25">
      <c r="A1158">
        <v>57.9</v>
      </c>
      <c r="B1158">
        <v>2.9644164089092832E-4</v>
      </c>
      <c r="C1158">
        <v>23.53497470336789</v>
      </c>
    </row>
    <row r="1159" spans="1:3" x14ac:dyDescent="0.25">
      <c r="A1159">
        <v>57.95</v>
      </c>
      <c r="B1159">
        <v>3.0098575665098441E-4</v>
      </c>
      <c r="C1159">
        <v>23.536702926474799</v>
      </c>
    </row>
    <row r="1160" spans="1:3" x14ac:dyDescent="0.25">
      <c r="A1160">
        <v>58</v>
      </c>
      <c r="B1160">
        <v>3.0559335849285335E-4</v>
      </c>
      <c r="C1160">
        <v>23.538432389856098</v>
      </c>
    </row>
    <row r="1161" spans="1:3" x14ac:dyDescent="0.25">
      <c r="A1161">
        <v>58.05</v>
      </c>
      <c r="B1161">
        <v>3.1026523445754984E-4</v>
      </c>
      <c r="C1161">
        <v>23.540163094334762</v>
      </c>
    </row>
    <row r="1162" spans="1:3" x14ac:dyDescent="0.25">
      <c r="A1162">
        <v>58.1</v>
      </c>
      <c r="B1162">
        <v>3.1500218088617718E-4</v>
      </c>
      <c r="C1162">
        <v>23.541895040738112</v>
      </c>
    </row>
    <row r="1163" spans="1:3" x14ac:dyDescent="0.25">
      <c r="A1163">
        <v>58.15</v>
      </c>
      <c r="B1163">
        <v>3.1980500248667102E-4</v>
      </c>
      <c r="C1163">
        <v>23.543628229897859</v>
      </c>
    </row>
    <row r="1164" spans="1:3" x14ac:dyDescent="0.25">
      <c r="A1164">
        <v>58.2</v>
      </c>
      <c r="B1164">
        <v>3.2467451240081308E-4</v>
      </c>
      <c r="C1164">
        <v>23.545362662650074</v>
      </c>
    </row>
    <row r="1165" spans="1:3" x14ac:dyDescent="0.25">
      <c r="A1165">
        <v>58.25</v>
      </c>
      <c r="B1165">
        <v>3.2961153227150411E-4</v>
      </c>
      <c r="C1165">
        <v>23.547098339835195</v>
      </c>
    </row>
    <row r="1166" spans="1:3" x14ac:dyDescent="0.25">
      <c r="A1166">
        <v>58.3</v>
      </c>
      <c r="B1166">
        <v>3.3461689231029546E-4</v>
      </c>
      <c r="C1166">
        <v>23.548835262298038</v>
      </c>
    </row>
    <row r="1167" spans="1:3" x14ac:dyDescent="0.25">
      <c r="A1167">
        <v>58.35</v>
      </c>
      <c r="B1167">
        <v>3.3969143136517913E-4</v>
      </c>
      <c r="C1167">
        <v>23.550573430887798</v>
      </c>
    </row>
    <row r="1168" spans="1:3" x14ac:dyDescent="0.25">
      <c r="A1168">
        <v>58.4</v>
      </c>
      <c r="B1168">
        <v>3.4483599698862679E-4</v>
      </c>
      <c r="C1168">
        <v>23.552312846458062</v>
      </c>
    </row>
    <row r="1169" spans="1:3" x14ac:dyDescent="0.25">
      <c r="A1169">
        <v>58.45</v>
      </c>
      <c r="B1169">
        <v>3.5005144550588851E-4</v>
      </c>
      <c r="C1169">
        <v>23.554053509866804</v>
      </c>
    </row>
    <row r="1170" spans="1:3" x14ac:dyDescent="0.25">
      <c r="A1170">
        <v>58.5</v>
      </c>
      <c r="B1170">
        <v>3.5533864208352986E-4</v>
      </c>
      <c r="C1170">
        <v>23.555795421976381</v>
      </c>
    </row>
    <row r="1171" spans="1:3" x14ac:dyDescent="0.25">
      <c r="A1171">
        <v>58.55</v>
      </c>
      <c r="B1171">
        <v>3.6069846079821947E-4</v>
      </c>
      <c r="C1171">
        <v>23.557538583653557</v>
      </c>
    </row>
    <row r="1172" spans="1:3" x14ac:dyDescent="0.25">
      <c r="A1172">
        <v>58.6</v>
      </c>
      <c r="B1172">
        <v>3.6613178470575947E-4</v>
      </c>
      <c r="C1172">
        <v>23.559282995769482</v>
      </c>
    </row>
    <row r="1173" spans="1:3" x14ac:dyDescent="0.25">
      <c r="A1173">
        <v>58.65</v>
      </c>
      <c r="B1173">
        <v>3.7163950591034568E-4</v>
      </c>
      <c r="C1173">
        <v>23.561028659199735</v>
      </c>
    </row>
    <row r="1174" spans="1:3" x14ac:dyDescent="0.25">
      <c r="A1174">
        <v>58.7</v>
      </c>
      <c r="B1174">
        <v>3.7722252563407677E-4</v>
      </c>
      <c r="C1174">
        <v>23.562775574824283</v>
      </c>
    </row>
    <row r="1175" spans="1:3" x14ac:dyDescent="0.25">
      <c r="A1175">
        <v>58.75</v>
      </c>
      <c r="B1175">
        <v>3.8288175428668477E-4</v>
      </c>
      <c r="C1175">
        <v>23.564523743527506</v>
      </c>
    </row>
    <row r="1176" spans="1:3" x14ac:dyDescent="0.25">
      <c r="A1176">
        <v>58.8</v>
      </c>
      <c r="B1176">
        <v>3.8861811153549771E-4</v>
      </c>
      <c r="C1176">
        <v>23.566273166198215</v>
      </c>
    </row>
    <row r="1177" spans="1:3" x14ac:dyDescent="0.25">
      <c r="A1177">
        <v>58.85</v>
      </c>
      <c r="B1177">
        <v>3.9443252637563363E-4</v>
      </c>
      <c r="C1177">
        <v>23.56802384372963</v>
      </c>
    </row>
    <row r="1178" spans="1:3" x14ac:dyDescent="0.25">
      <c r="A1178">
        <v>58.9</v>
      </c>
      <c r="B1178">
        <v>4.0032593720040462E-4</v>
      </c>
      <c r="C1178">
        <v>23.569775777019402</v>
      </c>
    </row>
    <row r="1179" spans="1:3" x14ac:dyDescent="0.25">
      <c r="A1179">
        <v>58.95</v>
      </c>
      <c r="B1179">
        <v>4.0629929187195076E-4</v>
      </c>
      <c r="C1179">
        <v>23.571528966969616</v>
      </c>
    </row>
    <row r="1180" spans="1:3" x14ac:dyDescent="0.25">
      <c r="A1180">
        <v>59</v>
      </c>
      <c r="B1180">
        <v>4.1235354779208319E-4</v>
      </c>
      <c r="C1180">
        <v>23.573283414486792</v>
      </c>
    </row>
    <row r="1181" spans="1:3" x14ac:dyDescent="0.25">
      <c r="A1181">
        <v>59.05</v>
      </c>
      <c r="B1181">
        <v>4.1848967197333854E-4</v>
      </c>
      <c r="C1181">
        <v>23.575039120481879</v>
      </c>
    </row>
    <row r="1182" spans="1:3" x14ac:dyDescent="0.25">
      <c r="A1182">
        <v>59.1</v>
      </c>
      <c r="B1182">
        <v>4.2470864111024675E-4</v>
      </c>
      <c r="C1182">
        <v>23.576796085870285</v>
      </c>
    </row>
    <row r="1183" spans="1:3" x14ac:dyDescent="0.25">
      <c r="A1183">
        <v>59.15</v>
      </c>
      <c r="B1183">
        <v>4.3101144165079327E-4</v>
      </c>
      <c r="C1183">
        <v>23.578554311571857</v>
      </c>
    </row>
    <row r="1184" spans="1:3" x14ac:dyDescent="0.25">
      <c r="A1184">
        <v>59.2</v>
      </c>
      <c r="B1184">
        <v>4.3739906986808613E-4</v>
      </c>
      <c r="C1184">
        <v>23.580313798510907</v>
      </c>
    </row>
    <row r="1185" spans="1:3" x14ac:dyDescent="0.25">
      <c r="A1185">
        <v>59.25</v>
      </c>
      <c r="B1185">
        <v>4.4387253193222445E-4</v>
      </c>
      <c r="C1185">
        <v>23.582074547616187</v>
      </c>
    </row>
    <row r="1186" spans="1:3" x14ac:dyDescent="0.25">
      <c r="A1186">
        <v>59.3</v>
      </c>
      <c r="B1186">
        <v>4.50432843982348E-4</v>
      </c>
      <c r="C1186">
        <v>23.583836559820931</v>
      </c>
    </row>
    <row r="1187" spans="1:3" x14ac:dyDescent="0.25">
      <c r="A1187">
        <v>59.35</v>
      </c>
      <c r="B1187">
        <v>4.570810321988848E-4</v>
      </c>
      <c r="C1187">
        <v>23.58559983606283</v>
      </c>
    </row>
    <row r="1188" spans="1:3" x14ac:dyDescent="0.25">
      <c r="A1188">
        <v>59.4</v>
      </c>
      <c r="B1188">
        <v>4.6381813287597407E-4</v>
      </c>
      <c r="C1188">
        <v>23.587364377284061</v>
      </c>
    </row>
    <row r="1189" spans="1:3" x14ac:dyDescent="0.25">
      <c r="A1189">
        <v>59.45</v>
      </c>
      <c r="B1189">
        <v>4.7064519249407656E-4</v>
      </c>
      <c r="C1189">
        <v>23.589130184431266</v>
      </c>
    </row>
    <row r="1190" spans="1:3" x14ac:dyDescent="0.25">
      <c r="A1190">
        <v>59.5</v>
      </c>
      <c r="B1190">
        <v>4.7756326779275463E-4</v>
      </c>
      <c r="C1190">
        <v>23.590897258455577</v>
      </c>
    </row>
    <row r="1191" spans="1:3" x14ac:dyDescent="0.25">
      <c r="A1191">
        <v>59.55</v>
      </c>
      <c r="B1191">
        <v>4.8457342584362688E-4</v>
      </c>
      <c r="C1191">
        <v>23.592665600312614</v>
      </c>
    </row>
    <row r="1192" spans="1:3" x14ac:dyDescent="0.25">
      <c r="A1192">
        <v>59.6</v>
      </c>
      <c r="B1192">
        <v>4.9167674412348974E-4</v>
      </c>
      <c r="C1192">
        <v>23.594435210962494</v>
      </c>
    </row>
    <row r="1193" spans="1:3" x14ac:dyDescent="0.25">
      <c r="A1193">
        <v>59.65</v>
      </c>
      <c r="B1193">
        <v>4.9887431058759423E-4</v>
      </c>
      <c r="C1193">
        <v>23.596206091369826</v>
      </c>
    </row>
    <row r="1194" spans="1:3" x14ac:dyDescent="0.25">
      <c r="A1194">
        <v>59.7</v>
      </c>
      <c r="B1194">
        <v>5.0616722374309162E-4</v>
      </c>
      <c r="C1194">
        <v>23.597978242503732</v>
      </c>
    </row>
    <row r="1195" spans="1:3" x14ac:dyDescent="0.25">
      <c r="A1195">
        <v>59.75</v>
      </c>
      <c r="B1195">
        <v>5.135565927226254E-4</v>
      </c>
      <c r="C1195">
        <v>23.599751665337841</v>
      </c>
    </row>
    <row r="1196" spans="1:3" x14ac:dyDescent="0.25">
      <c r="A1196">
        <v>59.8</v>
      </c>
      <c r="B1196">
        <v>5.210435373580694E-4</v>
      </c>
      <c r="C1196">
        <v>23.601526360850297</v>
      </c>
    </row>
    <row r="1197" spans="1:3" x14ac:dyDescent="0.25">
      <c r="A1197">
        <v>59.85</v>
      </c>
      <c r="B1197">
        <v>5.2862918825442092E-4</v>
      </c>
      <c r="C1197">
        <v>23.603302330023762</v>
      </c>
    </row>
    <row r="1198" spans="1:3" x14ac:dyDescent="0.25">
      <c r="A1198">
        <v>59.9</v>
      </c>
      <c r="B1198">
        <v>5.3631468686381265E-4</v>
      </c>
      <c r="C1198">
        <v>23.605079573845426</v>
      </c>
    </row>
    <row r="1199" spans="1:3" x14ac:dyDescent="0.25">
      <c r="A1199">
        <v>59.95</v>
      </c>
      <c r="B1199">
        <v>5.4410118555968195E-4</v>
      </c>
      <c r="C1199">
        <v>23.606858093307018</v>
      </c>
    </row>
    <row r="1200" spans="1:3" x14ac:dyDescent="0.25">
      <c r="A1200">
        <v>60</v>
      </c>
      <c r="B1200">
        <v>5.5198984771105133E-4</v>
      </c>
      <c r="C1200">
        <v>23.608637889404793</v>
      </c>
    </row>
    <row r="1201" spans="1:3" x14ac:dyDescent="0.25">
      <c r="A1201">
        <v>60.05</v>
      </c>
      <c r="B1201">
        <v>5.5998184775694199E-4</v>
      </c>
      <c r="C1201">
        <v>23.610418963139562</v>
      </c>
    </row>
    <row r="1202" spans="1:3" x14ac:dyDescent="0.25">
      <c r="A1202">
        <v>60.1</v>
      </c>
      <c r="B1202">
        <v>5.6807837128090366E-4</v>
      </c>
      <c r="C1202">
        <v>23.612201315516671</v>
      </c>
    </row>
    <row r="1203" spans="1:3" x14ac:dyDescent="0.25">
      <c r="A1203">
        <v>60.15</v>
      </c>
      <c r="B1203">
        <v>5.7628061508565556E-4</v>
      </c>
      <c r="C1203">
        <v>23.613984947546037</v>
      </c>
    </row>
    <row r="1204" spans="1:3" x14ac:dyDescent="0.25">
      <c r="A1204">
        <v>60.2</v>
      </c>
      <c r="B1204">
        <v>5.8458978726783843E-4</v>
      </c>
      <c r="C1204">
        <v>23.615769860242125</v>
      </c>
    </row>
    <row r="1205" spans="1:3" x14ac:dyDescent="0.25">
      <c r="A1205">
        <v>60.25</v>
      </c>
      <c r="B1205">
        <v>5.9300710729287293E-4</v>
      </c>
      <c r="C1205">
        <v>23.617556054623975</v>
      </c>
    </row>
    <row r="1206" spans="1:3" x14ac:dyDescent="0.25">
      <c r="A1206">
        <v>60.3</v>
      </c>
      <c r="B1206">
        <v>6.015338060699094E-4</v>
      </c>
      <c r="C1206">
        <v>23.619343531715195</v>
      </c>
    </row>
    <row r="1207" spans="1:3" x14ac:dyDescent="0.25">
      <c r="A1207">
        <v>60.35</v>
      </c>
      <c r="B1207">
        <v>6.1017112602687238E-4</v>
      </c>
      <c r="C1207">
        <v>23.62113229254398</v>
      </c>
    </row>
    <row r="1208" spans="1:3" x14ac:dyDescent="0.25">
      <c r="A1208">
        <v>60.4</v>
      </c>
      <c r="B1208">
        <v>6.1892032118559214E-4</v>
      </c>
      <c r="C1208">
        <v>23.622922338143098</v>
      </c>
    </row>
    <row r="1209" spans="1:3" x14ac:dyDescent="0.25">
      <c r="A1209">
        <v>60.45</v>
      </c>
      <c r="B1209">
        <v>6.2778265723701808E-4</v>
      </c>
      <c r="C1209">
        <v>23.624713669549912</v>
      </c>
    </row>
    <row r="1210" spans="1:3" x14ac:dyDescent="0.25">
      <c r="A1210">
        <v>60.5</v>
      </c>
      <c r="B1210">
        <v>6.3675941161650312E-4</v>
      </c>
      <c r="C1210">
        <v>23.6265062878064</v>
      </c>
    </row>
    <row r="1211" spans="1:3" x14ac:dyDescent="0.25">
      <c r="A1211">
        <v>60.55</v>
      </c>
      <c r="B1211">
        <v>6.4585187357917007E-4</v>
      </c>
      <c r="C1211">
        <v>23.628300193959117</v>
      </c>
    </row>
    <row r="1212" spans="1:3" x14ac:dyDescent="0.25">
      <c r="A1212">
        <v>60.6</v>
      </c>
      <c r="B1212">
        <v>6.5506134427532035E-4</v>
      </c>
      <c r="C1212">
        <v>23.630095389059246</v>
      </c>
    </row>
    <row r="1213" spans="1:3" x14ac:dyDescent="0.25">
      <c r="A1213">
        <v>60.65</v>
      </c>
      <c r="B1213">
        <v>6.6438913682592238E-4</v>
      </c>
      <c r="C1213">
        <v>23.63189187416258</v>
      </c>
    </row>
    <row r="1214" spans="1:3" x14ac:dyDescent="0.25">
      <c r="A1214">
        <v>60.7</v>
      </c>
      <c r="B1214">
        <v>6.7383657639813531E-4</v>
      </c>
      <c r="C1214">
        <v>23.633689650329536</v>
      </c>
    </row>
    <row r="1215" spans="1:3" x14ac:dyDescent="0.25">
      <c r="A1215">
        <v>60.75</v>
      </c>
      <c r="B1215">
        <v>6.8340500028089195E-4</v>
      </c>
      <c r="C1215">
        <v>23.635488718625169</v>
      </c>
    </row>
    <row r="1216" spans="1:3" x14ac:dyDescent="0.25">
      <c r="A1216">
        <v>60.8</v>
      </c>
      <c r="B1216">
        <v>6.9309575796051262E-4</v>
      </c>
      <c r="C1216">
        <v>23.637289080119157</v>
      </c>
    </row>
    <row r="1217" spans="1:3" x14ac:dyDescent="0.25">
      <c r="A1217">
        <v>60.85</v>
      </c>
      <c r="B1217">
        <v>7.0291021119635441E-4</v>
      </c>
      <c r="C1217">
        <v>23.639090735885834</v>
      </c>
    </row>
    <row r="1218" spans="1:3" x14ac:dyDescent="0.25">
      <c r="A1218">
        <v>60.9</v>
      </c>
      <c r="B1218">
        <v>7.1284973409648606E-4</v>
      </c>
      <c r="C1218">
        <v>23.640893687004173</v>
      </c>
    </row>
    <row r="1219" spans="1:3" x14ac:dyDescent="0.25">
      <c r="A1219">
        <v>60.95</v>
      </c>
      <c r="B1219">
        <v>7.2291571319338919E-4</v>
      </c>
      <c r="C1219">
        <v>23.642697934557813</v>
      </c>
    </row>
    <row r="1220" spans="1:3" x14ac:dyDescent="0.25">
      <c r="A1220">
        <v>61</v>
      </c>
      <c r="B1220">
        <v>7.3310954751966992E-4</v>
      </c>
      <c r="C1220">
        <v>23.644503479635045</v>
      </c>
    </row>
    <row r="1221" spans="1:3" x14ac:dyDescent="0.25">
      <c r="A1221">
        <v>61.05</v>
      </c>
      <c r="B1221">
        <v>7.4343264868377502E-4</v>
      </c>
      <c r="C1221">
        <v>23.646310323328844</v>
      </c>
    </row>
    <row r="1222" spans="1:3" x14ac:dyDescent="0.25">
      <c r="A1222">
        <v>61.1</v>
      </c>
      <c r="B1222">
        <v>7.5388644094571966E-4</v>
      </c>
      <c r="C1222">
        <v>23.648118466736861</v>
      </c>
    </row>
    <row r="1223" spans="1:3" x14ac:dyDescent="0.25">
      <c r="A1223">
        <v>61.15</v>
      </c>
      <c r="B1223">
        <v>7.6447236129279872E-4</v>
      </c>
      <c r="C1223">
        <v>23.64992791096142</v>
      </c>
    </row>
    <row r="1224" spans="1:3" x14ac:dyDescent="0.25">
      <c r="A1224">
        <v>61.2</v>
      </c>
      <c r="B1224">
        <v>7.7519185951529102E-4</v>
      </c>
      <c r="C1224">
        <v>23.651738657109547</v>
      </c>
    </row>
    <row r="1225" spans="1:3" x14ac:dyDescent="0.25">
      <c r="A1225">
        <v>61.25</v>
      </c>
      <c r="B1225">
        <v>7.8604639828214521E-4</v>
      </c>
      <c r="C1225">
        <v>23.653550706292961</v>
      </c>
    </row>
    <row r="1226" spans="1:3" x14ac:dyDescent="0.25">
      <c r="A1226">
        <v>61.3</v>
      </c>
      <c r="B1226">
        <v>7.9703745321664163E-4</v>
      </c>
      <c r="C1226">
        <v>23.655364059628095</v>
      </c>
    </row>
    <row r="1227" spans="1:3" x14ac:dyDescent="0.25">
      <c r="A1227">
        <v>61.35</v>
      </c>
      <c r="B1227">
        <v>8.0816651297201591E-4</v>
      </c>
      <c r="C1227">
        <v>23.657178718236086</v>
      </c>
    </row>
    <row r="1228" spans="1:3" x14ac:dyDescent="0.25">
      <c r="A1228">
        <v>61.4</v>
      </c>
      <c r="B1228">
        <v>8.1943507930704615E-4</v>
      </c>
      <c r="C1228">
        <v>23.658994683242806</v>
      </c>
    </row>
    <row r="1229" spans="1:3" x14ac:dyDescent="0.25">
      <c r="A1229">
        <v>61.45</v>
      </c>
      <c r="B1229">
        <v>8.3084466716159351E-4</v>
      </c>
      <c r="C1229">
        <v>23.660811955778833</v>
      </c>
    </row>
    <row r="1230" spans="1:3" x14ac:dyDescent="0.25">
      <c r="A1230">
        <v>61.5</v>
      </c>
      <c r="B1230">
        <v>8.4239680473208905E-4</v>
      </c>
      <c r="C1230">
        <v>23.662630536979506</v>
      </c>
    </row>
    <row r="1231" spans="1:3" x14ac:dyDescent="0.25">
      <c r="A1231">
        <v>61.55</v>
      </c>
      <c r="B1231">
        <v>8.5409303354696024E-4</v>
      </c>
      <c r="C1231">
        <v>23.664450427984892</v>
      </c>
    </row>
    <row r="1232" spans="1:3" x14ac:dyDescent="0.25">
      <c r="A1232">
        <v>61.6</v>
      </c>
      <c r="B1232">
        <v>8.6593490854198541E-4</v>
      </c>
      <c r="C1232">
        <v>23.666271629939811</v>
      </c>
    </row>
    <row r="1233" spans="1:3" x14ac:dyDescent="0.25">
      <c r="A1233">
        <v>61.65</v>
      </c>
      <c r="B1233">
        <v>8.7792399813557296E-4</v>
      </c>
      <c r="C1233">
        <v>23.668094143993841</v>
      </c>
    </row>
    <row r="1234" spans="1:3" x14ac:dyDescent="0.25">
      <c r="A1234">
        <v>61.7</v>
      </c>
      <c r="B1234">
        <v>8.9006188430396538E-4</v>
      </c>
      <c r="C1234">
        <v>23.669917971301338</v>
      </c>
    </row>
    <row r="1235" spans="1:3" x14ac:dyDescent="0.25">
      <c r="A1235">
        <v>61.75</v>
      </c>
      <c r="B1235">
        <v>9.0235016265633285E-4</v>
      </c>
      <c r="C1235">
        <v>23.671743113021417</v>
      </c>
    </row>
    <row r="1236" spans="1:3" x14ac:dyDescent="0.25">
      <c r="A1236">
        <v>61.8</v>
      </c>
      <c r="B1236">
        <v>9.1479044250979721E-4</v>
      </c>
      <c r="C1236">
        <v>23.673569570317984</v>
      </c>
    </row>
    <row r="1237" spans="1:3" x14ac:dyDescent="0.25">
      <c r="A1237">
        <v>61.85</v>
      </c>
      <c r="B1237">
        <v>9.2738434696432528E-4</v>
      </c>
      <c r="C1237">
        <v>23.675397344359734</v>
      </c>
    </row>
    <row r="1238" spans="1:3" x14ac:dyDescent="0.25">
      <c r="A1238">
        <v>61.9</v>
      </c>
      <c r="B1238">
        <v>9.4013351297751442E-4</v>
      </c>
      <c r="C1238">
        <v>23.677226436320161</v>
      </c>
    </row>
    <row r="1239" spans="1:3" x14ac:dyDescent="0.25">
      <c r="A1239">
        <v>61.95</v>
      </c>
      <c r="B1239">
        <v>9.5303959143926142E-4</v>
      </c>
      <c r="C1239">
        <v>23.679056847377559</v>
      </c>
    </row>
    <row r="1240" spans="1:3" x14ac:dyDescent="0.25">
      <c r="A1240">
        <v>62</v>
      </c>
      <c r="B1240">
        <v>9.6610424724629914E-4</v>
      </c>
      <c r="C1240">
        <v>23.680888578715049</v>
      </c>
    </row>
    <row r="1241" spans="1:3" x14ac:dyDescent="0.25">
      <c r="A1241">
        <v>62.05</v>
      </c>
      <c r="B1241">
        <v>9.7932915937659778E-4</v>
      </c>
      <c r="C1241">
        <v>23.682721631520565</v>
      </c>
    </row>
    <row r="1242" spans="1:3" x14ac:dyDescent="0.25">
      <c r="A1242">
        <v>62.1</v>
      </c>
      <c r="B1242">
        <v>9.9271602096361196E-4</v>
      </c>
      <c r="C1242">
        <v>23.684556006986877</v>
      </c>
    </row>
    <row r="1243" spans="1:3" x14ac:dyDescent="0.25">
      <c r="A1243">
        <v>62.15</v>
      </c>
      <c r="B1243">
        <v>1.0062665393703839E-3</v>
      </c>
      <c r="C1243">
        <v>23.686391706311593</v>
      </c>
    </row>
    <row r="1244" spans="1:3" x14ac:dyDescent="0.25">
      <c r="A1244">
        <v>62.2</v>
      </c>
      <c r="B1244">
        <v>1.01998243626348E-3</v>
      </c>
      <c r="C1244">
        <v>23.688228730697166</v>
      </c>
    </row>
    <row r="1245" spans="1:3" x14ac:dyDescent="0.25">
      <c r="A1245">
        <v>62.25</v>
      </c>
      <c r="B1245">
        <v>1.0338654476867546E-3</v>
      </c>
      <c r="C1245">
        <v>23.690067081350914</v>
      </c>
    </row>
    <row r="1246" spans="1:3" x14ac:dyDescent="0.25">
      <c r="A1246">
        <v>62.3</v>
      </c>
      <c r="B1246">
        <v>1.0479173241349454E-3</v>
      </c>
      <c r="C1246">
        <v>23.691906759485018</v>
      </c>
    </row>
    <row r="1247" spans="1:3" x14ac:dyDescent="0.25">
      <c r="A1247">
        <v>62.35</v>
      </c>
      <c r="B1247">
        <v>1.0621398306270686E-3</v>
      </c>
      <c r="C1247">
        <v>23.69374776631652</v>
      </c>
    </row>
    <row r="1248" spans="1:3" x14ac:dyDescent="0.25">
      <c r="A1248">
        <v>62.4</v>
      </c>
      <c r="B1248">
        <v>1.076534746779625E-3</v>
      </c>
      <c r="C1248">
        <v>23.695590103067364</v>
      </c>
    </row>
    <row r="1249" spans="1:3" x14ac:dyDescent="0.25">
      <c r="A1249">
        <v>62.45</v>
      </c>
      <c r="B1249">
        <v>1.0911038668796056E-3</v>
      </c>
      <c r="C1249">
        <v>23.69743377096437</v>
      </c>
    </row>
    <row r="1250" spans="1:3" x14ac:dyDescent="0.25">
      <c r="A1250">
        <v>62.5</v>
      </c>
      <c r="B1250">
        <v>1.105848999957275E-3</v>
      </c>
      <c r="C1250">
        <v>23.699278771239275</v>
      </c>
    </row>
    <row r="1251" spans="1:3" x14ac:dyDescent="0.25">
      <c r="A1251">
        <v>62.55</v>
      </c>
      <c r="B1251">
        <v>1.1207719698587463E-3</v>
      </c>
      <c r="C1251">
        <v>23.701125105128707</v>
      </c>
    </row>
    <row r="1252" spans="1:3" x14ac:dyDescent="0.25">
      <c r="A1252">
        <v>62.6</v>
      </c>
      <c r="B1252">
        <v>1.135874615318315E-3</v>
      </c>
      <c r="C1252">
        <v>23.702972773874222</v>
      </c>
    </row>
    <row r="1253" spans="1:3" x14ac:dyDescent="0.25">
      <c r="A1253">
        <v>62.65</v>
      </c>
      <c r="B1253">
        <v>1.1511587900305549E-3</v>
      </c>
      <c r="C1253">
        <v>23.704821778722309</v>
      </c>
    </row>
    <row r="1254" spans="1:3" x14ac:dyDescent="0.25">
      <c r="A1254">
        <v>62.7</v>
      </c>
      <c r="B1254">
        <v>1.1666263627221733E-3</v>
      </c>
      <c r="C1254">
        <v>23.706672120924377</v>
      </c>
    </row>
    <row r="1255" spans="1:3" x14ac:dyDescent="0.25">
      <c r="A1255">
        <v>62.75</v>
      </c>
      <c r="B1255">
        <v>1.1822792172236033E-3</v>
      </c>
      <c r="C1255">
        <v>23.708523801736799</v>
      </c>
    </row>
    <row r="1256" spans="1:3" x14ac:dyDescent="0.25">
      <c r="A1256">
        <v>62.8</v>
      </c>
      <c r="B1256">
        <v>1.1981192525403329E-3</v>
      </c>
      <c r="C1256">
        <v>23.710376822420891</v>
      </c>
    </row>
    <row r="1257" spans="1:3" x14ac:dyDescent="0.25">
      <c r="A1257">
        <v>62.85</v>
      </c>
      <c r="B1257">
        <v>1.2141483829239638E-3</v>
      </c>
      <c r="C1257">
        <v>23.712231184242938</v>
      </c>
    </row>
    <row r="1258" spans="1:3" x14ac:dyDescent="0.25">
      <c r="A1258">
        <v>62.9</v>
      </c>
      <c r="B1258">
        <v>1.2303685379429655E-3</v>
      </c>
      <c r="C1258">
        <v>23.71408688847421</v>
      </c>
    </row>
    <row r="1259" spans="1:3" x14ac:dyDescent="0.25">
      <c r="A1259">
        <v>62.95</v>
      </c>
      <c r="B1259">
        <v>1.2467816625531701E-3</v>
      </c>
      <c r="C1259">
        <v>23.715943936390939</v>
      </c>
    </row>
    <row r="1260" spans="1:3" x14ac:dyDescent="0.25">
      <c r="A1260">
        <v>63</v>
      </c>
      <c r="B1260">
        <v>1.2633897171679296E-3</v>
      </c>
      <c r="C1260">
        <v>23.71780232927436</v>
      </c>
    </row>
    <row r="1261" spans="1:3" x14ac:dyDescent="0.25">
      <c r="A1261">
        <v>63.05</v>
      </c>
      <c r="B1261">
        <v>1.2801946777279904E-3</v>
      </c>
      <c r="C1261">
        <v>23.71966206841072</v>
      </c>
    </row>
    <row r="1262" spans="1:3" x14ac:dyDescent="0.25">
      <c r="A1262">
        <v>63.1</v>
      </c>
      <c r="B1262">
        <v>1.2971985357710272E-3</v>
      </c>
      <c r="C1262">
        <v>23.721523155091269</v>
      </c>
    </row>
    <row r="1263" spans="1:3" x14ac:dyDescent="0.25">
      <c r="A1263">
        <v>63.15</v>
      </c>
      <c r="B1263">
        <v>1.3144032985008493E-3</v>
      </c>
      <c r="C1263">
        <v>23.723385590612281</v>
      </c>
    </row>
    <row r="1264" spans="1:3" x14ac:dyDescent="0.25">
      <c r="A1264">
        <v>63.2</v>
      </c>
      <c r="B1264">
        <v>1.3318109888562748E-3</v>
      </c>
      <c r="C1264">
        <v>23.725249376275066</v>
      </c>
    </row>
    <row r="1265" spans="1:3" x14ac:dyDescent="0.25">
      <c r="A1265">
        <v>63.25</v>
      </c>
      <c r="B1265">
        <v>1.3494236455796468E-3</v>
      </c>
      <c r="C1265">
        <v>23.727114513385978</v>
      </c>
    </row>
    <row r="1266" spans="1:3" x14ac:dyDescent="0.25">
      <c r="A1266">
        <v>63.3</v>
      </c>
      <c r="B1266">
        <v>1.3672433232849942E-3</v>
      </c>
      <c r="C1266">
        <v>23.728981003256411</v>
      </c>
    </row>
    <row r="1267" spans="1:3" x14ac:dyDescent="0.25">
      <c r="A1267">
        <v>63.35</v>
      </c>
      <c r="B1267">
        <v>1.3852720925258209E-3</v>
      </c>
      <c r="C1267">
        <v>23.730848847202836</v>
      </c>
    </row>
    <row r="1268" spans="1:3" x14ac:dyDescent="0.25">
      <c r="A1268">
        <v>63.4</v>
      </c>
      <c r="B1268">
        <v>1.4035120398625095E-3</v>
      </c>
      <c r="C1268">
        <v>23.732718046546797</v>
      </c>
    </row>
    <row r="1269" spans="1:3" x14ac:dyDescent="0.25">
      <c r="A1269">
        <v>63.45</v>
      </c>
      <c r="B1269">
        <v>1.4219652679293509E-3</v>
      </c>
      <c r="C1269">
        <v>23.734588602614913</v>
      </c>
    </row>
    <row r="1270" spans="1:3" x14ac:dyDescent="0.25">
      <c r="A1270">
        <v>63.5</v>
      </c>
      <c r="B1270">
        <v>1.4406338955011582E-3</v>
      </c>
      <c r="C1270">
        <v>23.736460516738902</v>
      </c>
    </row>
    <row r="1271" spans="1:3" x14ac:dyDescent="0.25">
      <c r="A1271">
        <v>63.55</v>
      </c>
      <c r="B1271">
        <v>1.4595200575594836E-3</v>
      </c>
      <c r="C1271">
        <v>23.738333790255584</v>
      </c>
    </row>
    <row r="1272" spans="1:3" x14ac:dyDescent="0.25">
      <c r="A1272">
        <v>63.6</v>
      </c>
      <c r="B1272">
        <v>1.478625905358416E-3</v>
      </c>
      <c r="C1272">
        <v>23.7402084245069</v>
      </c>
    </row>
    <row r="1273" spans="1:3" x14ac:dyDescent="0.25">
      <c r="A1273">
        <v>63.65</v>
      </c>
      <c r="B1273">
        <v>1.4979536064899314E-3</v>
      </c>
      <c r="C1273">
        <v>23.742084420839905</v>
      </c>
    </row>
    <row r="1274" spans="1:3" x14ac:dyDescent="0.25">
      <c r="A1274">
        <v>63.7</v>
      </c>
      <c r="B1274">
        <v>1.5175053449488314E-3</v>
      </c>
      <c r="C1274">
        <v>23.743961780606806</v>
      </c>
    </row>
    <row r="1275" spans="1:3" x14ac:dyDescent="0.25">
      <c r="A1275">
        <v>63.75</v>
      </c>
      <c r="B1275">
        <v>1.5372833211972001E-3</v>
      </c>
      <c r="C1275">
        <v>23.745840505164946</v>
      </c>
    </row>
    <row r="1276" spans="1:3" x14ac:dyDescent="0.25">
      <c r="A1276">
        <v>63.8</v>
      </c>
      <c r="B1276">
        <v>1.557289752228442E-3</v>
      </c>
      <c r="C1276">
        <v>23.747720595876824</v>
      </c>
    </row>
    <row r="1277" spans="1:3" x14ac:dyDescent="0.25">
      <c r="A1277">
        <v>63.85</v>
      </c>
      <c r="B1277">
        <v>1.5775268716308089E-3</v>
      </c>
      <c r="C1277">
        <v>23.749602054110124</v>
      </c>
    </row>
    <row r="1278" spans="1:3" x14ac:dyDescent="0.25">
      <c r="A1278">
        <v>63.9</v>
      </c>
      <c r="B1278">
        <v>1.5979969296504631E-3</v>
      </c>
      <c r="C1278">
        <v>23.75148488123769</v>
      </c>
    </row>
    <row r="1279" spans="1:3" x14ac:dyDescent="0.25">
      <c r="A1279">
        <v>63.95</v>
      </c>
      <c r="B1279">
        <v>1.6187021932540569E-3</v>
      </c>
      <c r="C1279">
        <v>23.753369078637572</v>
      </c>
    </row>
    <row r="1280" spans="1:3" x14ac:dyDescent="0.25">
      <c r="A1280">
        <v>64</v>
      </c>
      <c r="B1280">
        <v>1.6396449461907928E-3</v>
      </c>
      <c r="C1280">
        <v>23.755254647693015</v>
      </c>
    </row>
    <row r="1281" spans="1:3" x14ac:dyDescent="0.25">
      <c r="A1281">
        <v>64.05</v>
      </c>
      <c r="B1281">
        <v>1.6608274890539938E-3</v>
      </c>
      <c r="C1281">
        <v>23.757141589792482</v>
      </c>
    </row>
    <row r="1282" spans="1:3" x14ac:dyDescent="0.25">
      <c r="A1282">
        <v>64.099999999999994</v>
      </c>
      <c r="B1282">
        <v>1.6822521393421261E-3</v>
      </c>
      <c r="C1282">
        <v>23.759029906329658</v>
      </c>
    </row>
    <row r="1283" spans="1:3" x14ac:dyDescent="0.25">
      <c r="A1283">
        <v>64.150000000000006</v>
      </c>
      <c r="B1283">
        <v>1.7039212315193091E-3</v>
      </c>
      <c r="C1283">
        <v>23.76091959870347</v>
      </c>
    </row>
    <row r="1284" spans="1:3" x14ac:dyDescent="0.25">
      <c r="A1284">
        <v>64.2</v>
      </c>
      <c r="B1284">
        <v>1.7258371170752497E-3</v>
      </c>
      <c r="C1284">
        <v>23.762810668318089</v>
      </c>
    </row>
    <row r="1285" spans="1:3" x14ac:dyDescent="0.25">
      <c r="A1285">
        <v>64.25</v>
      </c>
      <c r="B1285">
        <v>1.748002164584674E-3</v>
      </c>
      <c r="C1285">
        <v>23.764703116582947</v>
      </c>
    </row>
    <row r="1286" spans="1:3" x14ac:dyDescent="0.25">
      <c r="A1286">
        <v>64.3</v>
      </c>
      <c r="B1286">
        <v>1.7704187597661447E-3</v>
      </c>
      <c r="C1286">
        <v>23.766596944912745</v>
      </c>
    </row>
    <row r="1287" spans="1:3" x14ac:dyDescent="0.25">
      <c r="A1287">
        <v>64.349999999999994</v>
      </c>
      <c r="B1287">
        <v>1.7930893055403188E-3</v>
      </c>
      <c r="C1287">
        <v>23.768492154727475</v>
      </c>
    </row>
    <row r="1288" spans="1:3" x14ac:dyDescent="0.25">
      <c r="A1288">
        <v>64.400000000000006</v>
      </c>
      <c r="B1288">
        <v>1.8160162220876238E-3</v>
      </c>
      <c r="C1288">
        <v>23.770388747452419</v>
      </c>
    </row>
    <row r="1289" spans="1:3" x14ac:dyDescent="0.25">
      <c r="A1289">
        <v>64.45</v>
      </c>
      <c r="B1289">
        <v>1.8392019469053052E-3</v>
      </c>
      <c r="C1289">
        <v>23.772286724518171</v>
      </c>
    </row>
    <row r="1290" spans="1:3" x14ac:dyDescent="0.25">
      <c r="A1290">
        <v>64.5</v>
      </c>
      <c r="B1290">
        <v>1.8626489348639247E-3</v>
      </c>
      <c r="C1290">
        <v>23.774186087360636</v>
      </c>
    </row>
    <row r="1291" spans="1:3" x14ac:dyDescent="0.25">
      <c r="A1291">
        <v>64.55</v>
      </c>
      <c r="B1291">
        <v>1.8863596582631766E-3</v>
      </c>
      <c r="C1291">
        <v>23.776086837421062</v>
      </c>
    </row>
    <row r="1292" spans="1:3" x14ac:dyDescent="0.25">
      <c r="A1292">
        <v>64.599999999999994</v>
      </c>
      <c r="B1292">
        <v>1.910336606887093E-3</v>
      </c>
      <c r="C1292">
        <v>23.777988976146034</v>
      </c>
    </row>
    <row r="1293" spans="1:3" x14ac:dyDescent="0.25">
      <c r="A1293">
        <v>64.650000000000006</v>
      </c>
      <c r="B1293">
        <v>1.9345822880586273E-3</v>
      </c>
      <c r="C1293">
        <v>23.779892504987497</v>
      </c>
    </row>
    <row r="1294" spans="1:3" x14ac:dyDescent="0.25">
      <c r="A1294">
        <v>64.7</v>
      </c>
      <c r="B1294">
        <v>1.9590992266935213E-3</v>
      </c>
      <c r="C1294">
        <v>23.781797425402761</v>
      </c>
    </row>
    <row r="1295" spans="1:3" x14ac:dyDescent="0.25">
      <c r="A1295">
        <v>64.75</v>
      </c>
      <c r="B1295">
        <v>1.9838899653536021E-3</v>
      </c>
      <c r="C1295">
        <v>23.783703738854527</v>
      </c>
    </row>
    <row r="1296" spans="1:3" x14ac:dyDescent="0.25">
      <c r="A1296">
        <v>64.8</v>
      </c>
      <c r="B1296">
        <v>2.0089570642993159E-3</v>
      </c>
      <c r="C1296">
        <v>23.785611446810879</v>
      </c>
    </row>
    <row r="1297" spans="1:3" x14ac:dyDescent="0.25">
      <c r="A1297">
        <v>64.849999999999994</v>
      </c>
      <c r="B1297">
        <v>2.0343031015416109E-3</v>
      </c>
      <c r="C1297">
        <v>23.787520550745317</v>
      </c>
    </row>
    <row r="1298" spans="1:3" x14ac:dyDescent="0.25">
      <c r="A1298">
        <v>64.900000000000006</v>
      </c>
      <c r="B1298">
        <v>2.0599306728931268E-3</v>
      </c>
      <c r="C1298">
        <v>23.789431052136756</v>
      </c>
    </row>
    <row r="1299" spans="1:3" x14ac:dyDescent="0.25">
      <c r="A1299">
        <v>64.95</v>
      </c>
      <c r="B1299">
        <v>2.0858423920186251E-3</v>
      </c>
      <c r="C1299">
        <v>23.791342952469545</v>
      </c>
    </row>
    <row r="1300" spans="1:3" x14ac:dyDescent="0.25">
      <c r="A1300">
        <v>65</v>
      </c>
      <c r="B1300">
        <v>2.1120408904847831E-3</v>
      </c>
      <c r="C1300">
        <v>23.793256253233476</v>
      </c>
    </row>
    <row r="1301" spans="1:3" x14ac:dyDescent="0.25">
      <c r="A1301">
        <v>65.05</v>
      </c>
      <c r="B1301">
        <v>2.1385288178091774E-3</v>
      </c>
      <c r="C1301">
        <v>23.795170955923812</v>
      </c>
    </row>
    <row r="1302" spans="1:3" x14ac:dyDescent="0.25">
      <c r="A1302">
        <v>65.099999999999994</v>
      </c>
      <c r="B1302">
        <v>2.1653088415085342E-3</v>
      </c>
      <c r="C1302">
        <v>23.797087062041282</v>
      </c>
    </row>
    <row r="1303" spans="1:3" x14ac:dyDescent="0.25">
      <c r="A1303">
        <v>65.150000000000006</v>
      </c>
      <c r="B1303">
        <v>2.192383647146271E-3</v>
      </c>
      <c r="C1303">
        <v>23.799004573092088</v>
      </c>
    </row>
    <row r="1304" spans="1:3" x14ac:dyDescent="0.25">
      <c r="A1304">
        <v>65.2</v>
      </c>
      <c r="B1304">
        <v>2.2197559383791863E-3</v>
      </c>
      <c r="C1304">
        <v>23.800923490587945</v>
      </c>
    </row>
    <row r="1305" spans="1:3" x14ac:dyDescent="0.25">
      <c r="A1305">
        <v>65.25</v>
      </c>
      <c r="B1305">
        <v>2.2474284370034604E-3</v>
      </c>
      <c r="C1305">
        <v>23.802843816046082</v>
      </c>
    </row>
    <row r="1306" spans="1:3" x14ac:dyDescent="0.25">
      <c r="A1306">
        <v>65.3</v>
      </c>
      <c r="B1306">
        <v>2.2754038829997996E-3</v>
      </c>
      <c r="C1306">
        <v>23.804765550989245</v>
      </c>
    </row>
    <row r="1307" spans="1:3" x14ac:dyDescent="0.25">
      <c r="A1307">
        <v>65.349999999999994</v>
      </c>
      <c r="B1307">
        <v>2.3036850345777909E-3</v>
      </c>
      <c r="C1307">
        <v>23.806688696945734</v>
      </c>
    </row>
    <row r="1308" spans="1:3" x14ac:dyDescent="0.25">
      <c r="A1308">
        <v>65.400000000000006</v>
      </c>
      <c r="B1308">
        <v>2.3322746682194685E-3</v>
      </c>
      <c r="C1308">
        <v>23.808613255449387</v>
      </c>
    </row>
    <row r="1309" spans="1:3" x14ac:dyDescent="0.25">
      <c r="A1309">
        <v>65.45</v>
      </c>
      <c r="B1309">
        <v>2.3611755787219827E-3</v>
      </c>
      <c r="C1309">
        <v>23.81053922803962</v>
      </c>
    </row>
    <row r="1310" spans="1:3" x14ac:dyDescent="0.25">
      <c r="A1310">
        <v>65.5</v>
      </c>
      <c r="B1310">
        <v>2.3903905792395362E-3</v>
      </c>
      <c r="C1310">
        <v>23.812466616261428</v>
      </c>
    </row>
    <row r="1311" spans="1:3" x14ac:dyDescent="0.25">
      <c r="A1311">
        <v>65.55</v>
      </c>
      <c r="B1311">
        <v>2.4199225013243745E-3</v>
      </c>
      <c r="C1311">
        <v>23.814395421665399</v>
      </c>
    </row>
    <row r="1312" spans="1:3" x14ac:dyDescent="0.25">
      <c r="A1312">
        <v>65.599999999999994</v>
      </c>
      <c r="B1312">
        <v>2.4497741949669571E-3</v>
      </c>
      <c r="C1312">
        <v>23.816325645807737</v>
      </c>
    </row>
    <row r="1313" spans="1:3" x14ac:dyDescent="0.25">
      <c r="A1313">
        <v>65.650000000000006</v>
      </c>
      <c r="B1313">
        <v>2.4799485286352528E-3</v>
      </c>
      <c r="C1313">
        <v>23.818257290250273</v>
      </c>
    </row>
    <row r="1314" spans="1:3" x14ac:dyDescent="0.25">
      <c r="A1314">
        <v>65.7</v>
      </c>
      <c r="B1314">
        <v>2.510448389313108E-3</v>
      </c>
      <c r="C1314">
        <v>23.82019035656046</v>
      </c>
    </row>
    <row r="1315" spans="1:3" x14ac:dyDescent="0.25">
      <c r="A1315">
        <v>65.75</v>
      </c>
      <c r="B1315">
        <v>2.5412766825378044E-3</v>
      </c>
      <c r="C1315">
        <v>23.822124846311425</v>
      </c>
    </row>
    <row r="1316" spans="1:3" x14ac:dyDescent="0.25">
      <c r="A1316">
        <v>65.8</v>
      </c>
      <c r="B1316">
        <v>2.5724363324365986E-3</v>
      </c>
      <c r="C1316">
        <v>23.824060761081956</v>
      </c>
    </row>
    <row r="1317" spans="1:3" x14ac:dyDescent="0.25">
      <c r="A1317">
        <v>65.849999999999994</v>
      </c>
      <c r="B1317">
        <v>2.6039302817624324E-3</v>
      </c>
      <c r="C1317">
        <v>23.82599810245652</v>
      </c>
    </row>
    <row r="1318" spans="1:3" x14ac:dyDescent="0.25">
      <c r="A1318">
        <v>65.900000000000006</v>
      </c>
      <c r="B1318">
        <v>2.6357614919286444E-3</v>
      </c>
      <c r="C1318">
        <v>23.827936872025283</v>
      </c>
    </row>
    <row r="1319" spans="1:3" x14ac:dyDescent="0.25">
      <c r="A1319">
        <v>65.95</v>
      </c>
      <c r="B1319">
        <v>2.6679329430427403E-3</v>
      </c>
      <c r="C1319">
        <v>23.829877071384129</v>
      </c>
    </row>
    <row r="1320" spans="1:3" x14ac:dyDescent="0.25">
      <c r="A1320">
        <v>66</v>
      </c>
      <c r="B1320">
        <v>2.7004476339392725E-3</v>
      </c>
      <c r="C1320">
        <v>23.831818702134665</v>
      </c>
    </row>
    <row r="1321" spans="1:3" x14ac:dyDescent="0.25">
      <c r="A1321">
        <v>66.05</v>
      </c>
      <c r="B1321">
        <v>2.7333085822116589E-3</v>
      </c>
      <c r="C1321">
        <v>23.833761765884248</v>
      </c>
    </row>
    <row r="1322" spans="1:3" x14ac:dyDescent="0.25">
      <c r="A1322">
        <v>66.099999999999994</v>
      </c>
      <c r="B1322">
        <v>2.7665188242430722E-3</v>
      </c>
      <c r="C1322">
        <v>23.835706264245982</v>
      </c>
    </row>
    <row r="1323" spans="1:3" x14ac:dyDescent="0.25">
      <c r="A1323">
        <v>66.150000000000006</v>
      </c>
      <c r="B1323">
        <v>2.8000814152363313E-3</v>
      </c>
      <c r="C1323">
        <v>23.837652198838754</v>
      </c>
    </row>
    <row r="1324" spans="1:3" x14ac:dyDescent="0.25">
      <c r="A1324">
        <v>66.2</v>
      </c>
      <c r="B1324">
        <v>2.833999429242734E-3</v>
      </c>
      <c r="C1324">
        <v>23.839599571287245</v>
      </c>
    </row>
    <row r="1325" spans="1:3" x14ac:dyDescent="0.25">
      <c r="A1325">
        <v>66.25</v>
      </c>
      <c r="B1325">
        <v>2.8682759591899744E-3</v>
      </c>
      <c r="C1325">
        <v>23.841548383221916</v>
      </c>
    </row>
    <row r="1326" spans="1:3" x14ac:dyDescent="0.25">
      <c r="A1326">
        <v>66.3</v>
      </c>
      <c r="B1326">
        <v>2.9029141169089234E-3</v>
      </c>
      <c r="C1326">
        <v>23.843498636279087</v>
      </c>
    </row>
    <row r="1327" spans="1:3" x14ac:dyDescent="0.25">
      <c r="A1327">
        <v>66.349999999999994</v>
      </c>
      <c r="B1327">
        <v>2.9379170331594365E-3</v>
      </c>
      <c r="C1327">
        <v>23.845450332100878</v>
      </c>
    </row>
    <row r="1328" spans="1:3" x14ac:dyDescent="0.25">
      <c r="A1328">
        <v>66.400000000000006</v>
      </c>
      <c r="B1328">
        <v>2.9732878576550553E-3</v>
      </c>
      <c r="C1328">
        <v>23.847403472335294</v>
      </c>
    </row>
    <row r="1329" spans="1:3" x14ac:dyDescent="0.25">
      <c r="A1329">
        <v>66.45</v>
      </c>
      <c r="B1329">
        <v>3.0090297590866801E-3</v>
      </c>
      <c r="C1329">
        <v>23.849358058636181</v>
      </c>
    </row>
    <row r="1330" spans="1:3" x14ac:dyDescent="0.25">
      <c r="A1330">
        <v>66.5</v>
      </c>
      <c r="B1330">
        <v>3.0451459251451536E-3</v>
      </c>
      <c r="C1330">
        <v>23.851314092663287</v>
      </c>
    </row>
    <row r="1331" spans="1:3" x14ac:dyDescent="0.25">
      <c r="A1331">
        <v>66.55</v>
      </c>
      <c r="B1331">
        <v>3.0816395625427513E-3</v>
      </c>
      <c r="C1331">
        <v>23.853271576082257</v>
      </c>
    </row>
    <row r="1332" spans="1:3" x14ac:dyDescent="0.25">
      <c r="A1332">
        <v>66.599999999999994</v>
      </c>
      <c r="B1332">
        <v>3.1185138970335584E-3</v>
      </c>
      <c r="C1332">
        <v>23.855230510564645</v>
      </c>
    </row>
    <row r="1333" spans="1:3" x14ac:dyDescent="0.25">
      <c r="A1333">
        <v>66.650000000000006</v>
      </c>
      <c r="B1333">
        <v>3.1557721734327571E-3</v>
      </c>
      <c r="C1333">
        <v>23.857190897787959</v>
      </c>
    </row>
    <row r="1334" spans="1:3" x14ac:dyDescent="0.25">
      <c r="A1334">
        <v>66.7</v>
      </c>
      <c r="B1334">
        <v>3.1934176556347167E-3</v>
      </c>
      <c r="C1334">
        <v>23.85915273943564</v>
      </c>
    </row>
    <row r="1335" spans="1:3" x14ac:dyDescent="0.25">
      <c r="A1335">
        <v>66.75</v>
      </c>
      <c r="B1335">
        <v>3.231453626630069E-3</v>
      </c>
      <c r="C1335">
        <v>23.861116037197107</v>
      </c>
    </row>
    <row r="1336" spans="1:3" x14ac:dyDescent="0.25">
      <c r="A1336">
        <v>66.8</v>
      </c>
      <c r="B1336">
        <v>3.2698833885215143E-3</v>
      </c>
      <c r="C1336">
        <v>23.863080792767754</v>
      </c>
    </row>
    <row r="1337" spans="1:3" x14ac:dyDescent="0.25">
      <c r="A1337">
        <v>66.849999999999994</v>
      </c>
      <c r="B1337">
        <v>3.3087102625385173E-3</v>
      </c>
      <c r="C1337">
        <v>23.865047007848986</v>
      </c>
    </row>
    <row r="1338" spans="1:3" x14ac:dyDescent="0.25">
      <c r="A1338">
        <v>66.900000000000006</v>
      </c>
      <c r="B1338">
        <v>3.3479375890508238E-3</v>
      </c>
      <c r="C1338">
        <v>23.867014684148224</v>
      </c>
    </row>
    <row r="1339" spans="1:3" x14ac:dyDescent="0.25">
      <c r="A1339">
        <v>66.95</v>
      </c>
      <c r="B1339">
        <v>3.3875687275807475E-3</v>
      </c>
      <c r="C1339">
        <v>23.868983823378922</v>
      </c>
    </row>
    <row r="1340" spans="1:3" x14ac:dyDescent="0.25">
      <c r="A1340">
        <v>67</v>
      </c>
      <c r="B1340">
        <v>3.4276070568143536E-3</v>
      </c>
      <c r="C1340">
        <v>23.870954427260603</v>
      </c>
    </row>
    <row r="1341" spans="1:3" x14ac:dyDescent="0.25">
      <c r="A1341">
        <v>67.05</v>
      </c>
      <c r="B1341">
        <v>3.4680559746113246E-3</v>
      </c>
      <c r="C1341">
        <v>23.872926497518826</v>
      </c>
    </row>
    <row r="1342" spans="1:3" x14ac:dyDescent="0.25">
      <c r="A1342">
        <v>67.099999999999994</v>
      </c>
      <c r="B1342">
        <v>3.5089188980136497E-3</v>
      </c>
      <c r="C1342">
        <v>23.874900035885279</v>
      </c>
    </row>
    <row r="1343" spans="1:3" x14ac:dyDescent="0.25">
      <c r="A1343">
        <v>67.150000000000006</v>
      </c>
      <c r="B1343">
        <v>3.5501992632531025E-3</v>
      </c>
      <c r="C1343">
        <v>23.876875044097734</v>
      </c>
    </row>
    <row r="1344" spans="1:3" x14ac:dyDescent="0.25">
      <c r="A1344">
        <v>67.2</v>
      </c>
      <c r="B1344">
        <v>3.5919005257573806E-3</v>
      </c>
      <c r="C1344">
        <v>23.878851523900092</v>
      </c>
    </row>
    <row r="1345" spans="1:3" x14ac:dyDescent="0.25">
      <c r="A1345">
        <v>67.25</v>
      </c>
      <c r="B1345">
        <v>3.6340261601551294E-3</v>
      </c>
      <c r="C1345">
        <v>23.880829477042393</v>
      </c>
    </row>
    <row r="1346" spans="1:3" x14ac:dyDescent="0.25">
      <c r="A1346">
        <v>67.3</v>
      </c>
      <c r="B1346">
        <v>3.6765796602795464E-3</v>
      </c>
      <c r="C1346">
        <v>23.882808905280854</v>
      </c>
    </row>
    <row r="1347" spans="1:3" x14ac:dyDescent="0.25">
      <c r="A1347">
        <v>67.349999999999994</v>
      </c>
      <c r="B1347">
        <v>3.7195645391707951E-3</v>
      </c>
      <c r="C1347">
        <v>23.884789810377839</v>
      </c>
    </row>
    <row r="1348" spans="1:3" x14ac:dyDescent="0.25">
      <c r="A1348">
        <v>67.400000000000006</v>
      </c>
      <c r="B1348">
        <v>3.7629843290770959E-3</v>
      </c>
      <c r="C1348">
        <v>23.886772194101944</v>
      </c>
    </row>
    <row r="1349" spans="1:3" x14ac:dyDescent="0.25">
      <c r="A1349">
        <v>67.45</v>
      </c>
      <c r="B1349">
        <v>3.8068425814544553E-3</v>
      </c>
      <c r="C1349">
        <v>23.888756058227958</v>
      </c>
    </row>
    <row r="1350" spans="1:3" x14ac:dyDescent="0.25">
      <c r="A1350">
        <v>67.5</v>
      </c>
      <c r="B1350">
        <v>3.8511428669652167E-3</v>
      </c>
      <c r="C1350">
        <v>23.890741404536918</v>
      </c>
    </row>
    <row r="1351" spans="1:3" x14ac:dyDescent="0.25">
      <c r="A1351">
        <v>67.55</v>
      </c>
      <c r="B1351">
        <v>3.8958887754751178E-3</v>
      </c>
      <c r="C1351">
        <v>23.892728234816101</v>
      </c>
    </row>
    <row r="1352" spans="1:3" x14ac:dyDescent="0.25">
      <c r="A1352">
        <v>67.599999999999994</v>
      </c>
      <c r="B1352">
        <v>3.9410839160491087E-3</v>
      </c>
      <c r="C1352">
        <v>23.894716550859076</v>
      </c>
    </row>
    <row r="1353" spans="1:3" x14ac:dyDescent="0.25">
      <c r="A1353">
        <v>67.650000000000006</v>
      </c>
      <c r="B1353">
        <v>3.9867319169457852E-3</v>
      </c>
      <c r="C1353">
        <v>23.896706354465682</v>
      </c>
    </row>
    <row r="1354" spans="1:3" x14ac:dyDescent="0.25">
      <c r="A1354">
        <v>67.7</v>
      </c>
      <c r="B1354">
        <v>4.0328364256103956E-3</v>
      </c>
      <c r="C1354">
        <v>23.898697647442077</v>
      </c>
    </row>
    <row r="1355" spans="1:3" x14ac:dyDescent="0.25">
      <c r="A1355">
        <v>67.75</v>
      </c>
      <c r="B1355">
        <v>4.0794011086666311E-3</v>
      </c>
      <c r="C1355">
        <v>23.900690431600754</v>
      </c>
    </row>
    <row r="1356" spans="1:3" x14ac:dyDescent="0.25">
      <c r="A1356">
        <v>67.8</v>
      </c>
      <c r="B1356">
        <v>4.1264296519068211E-3</v>
      </c>
      <c r="C1356">
        <v>23.902684708760553</v>
      </c>
    </row>
    <row r="1357" spans="1:3" x14ac:dyDescent="0.25">
      <c r="A1357">
        <v>67.849999999999994</v>
      </c>
      <c r="B1357">
        <v>4.1739257602808975E-3</v>
      </c>
      <c r="C1357">
        <v>23.904680480746677</v>
      </c>
    </row>
    <row r="1358" spans="1:3" x14ac:dyDescent="0.25">
      <c r="A1358">
        <v>67.900000000000006</v>
      </c>
      <c r="B1358">
        <v>4.2218931578838379E-3</v>
      </c>
      <c r="C1358">
        <v>23.906677749390727</v>
      </c>
    </row>
    <row r="1359" spans="1:3" x14ac:dyDescent="0.25">
      <c r="A1359">
        <v>67.95</v>
      </c>
      <c r="B1359">
        <v>4.2703355879416946E-3</v>
      </c>
      <c r="C1359">
        <v>23.908676516530704</v>
      </c>
    </row>
    <row r="1360" spans="1:3" x14ac:dyDescent="0.25">
      <c r="A1360">
        <v>68</v>
      </c>
      <c r="B1360">
        <v>4.31925681279629E-3</v>
      </c>
      <c r="C1360">
        <v>23.910676784011045</v>
      </c>
    </row>
    <row r="1361" spans="1:3" x14ac:dyDescent="0.25">
      <c r="A1361">
        <v>68.05</v>
      </c>
      <c r="B1361">
        <v>4.3686606138883255E-3</v>
      </c>
      <c r="C1361">
        <v>23.912678553682639</v>
      </c>
    </row>
    <row r="1362" spans="1:3" x14ac:dyDescent="0.25">
      <c r="A1362">
        <v>68.099999999999994</v>
      </c>
      <c r="B1362">
        <v>4.4185507917391138E-3</v>
      </c>
      <c r="C1362">
        <v>23.914681827402823</v>
      </c>
    </row>
    <row r="1363" spans="1:3" x14ac:dyDescent="0.25">
      <c r="A1363">
        <v>68.150000000000006</v>
      </c>
      <c r="B1363">
        <v>4.4689311659308244E-3</v>
      </c>
      <c r="C1363">
        <v>23.916686607035452</v>
      </c>
    </row>
    <row r="1364" spans="1:3" x14ac:dyDescent="0.25">
      <c r="A1364">
        <v>68.2</v>
      </c>
      <c r="B1364">
        <v>4.5198055750851982E-3</v>
      </c>
      <c r="C1364">
        <v>23.918692894450874</v>
      </c>
    </row>
    <row r="1365" spans="1:3" x14ac:dyDescent="0.25">
      <c r="A1365">
        <v>68.25</v>
      </c>
      <c r="B1365">
        <v>4.571177876840889E-3</v>
      </c>
      <c r="C1365">
        <v>23.920700691525973</v>
      </c>
    </row>
    <row r="1366" spans="1:3" x14ac:dyDescent="0.25">
      <c r="A1366">
        <v>68.3</v>
      </c>
      <c r="B1366">
        <v>4.6230519478291637E-3</v>
      </c>
      <c r="C1366">
        <v>23.922710000144185</v>
      </c>
    </row>
    <row r="1367" spans="1:3" x14ac:dyDescent="0.25">
      <c r="A1367">
        <v>68.349999999999994</v>
      </c>
      <c r="B1367">
        <v>4.6754316836481831E-3</v>
      </c>
      <c r="C1367">
        <v>23.924720822195521</v>
      </c>
    </row>
    <row r="1368" spans="1:3" x14ac:dyDescent="0.25">
      <c r="A1368">
        <v>68.400000000000006</v>
      </c>
      <c r="B1368">
        <v>4.7283209988356915E-3</v>
      </c>
      <c r="C1368">
        <v>23.926733159576582</v>
      </c>
    </row>
    <row r="1369" spans="1:3" x14ac:dyDescent="0.25">
      <c r="A1369">
        <v>68.45</v>
      </c>
      <c r="B1369">
        <v>4.7817238268401969E-3</v>
      </c>
      <c r="C1369">
        <v>23.928747014190584</v>
      </c>
    </row>
    <row r="1370" spans="1:3" x14ac:dyDescent="0.25">
      <c r="A1370">
        <v>68.5</v>
      </c>
      <c r="B1370">
        <v>4.8356441199906399E-3</v>
      </c>
      <c r="C1370">
        <v>23.930762387947382</v>
      </c>
    </row>
    <row r="1371" spans="1:3" x14ac:dyDescent="0.25">
      <c r="A1371">
        <v>68.55</v>
      </c>
      <c r="B1371">
        <v>4.8900858494644326E-3</v>
      </c>
      <c r="C1371">
        <v>23.932779282763502</v>
      </c>
    </row>
    <row r="1372" spans="1:3" x14ac:dyDescent="0.25">
      <c r="A1372">
        <v>68.599999999999994</v>
      </c>
      <c r="B1372">
        <v>4.9450530052539722E-3</v>
      </c>
      <c r="C1372">
        <v>23.934797700562125</v>
      </c>
    </row>
    <row r="1373" spans="1:3" x14ac:dyDescent="0.25">
      <c r="A1373">
        <v>68.650000000000006</v>
      </c>
      <c r="B1373">
        <v>5.0005495961315746E-3</v>
      </c>
      <c r="C1373">
        <v>23.936817643273155</v>
      </c>
    </row>
    <row r="1374" spans="1:3" x14ac:dyDescent="0.25">
      <c r="A1374">
        <v>68.7</v>
      </c>
      <c r="B1374">
        <v>5.0565796496127354E-3</v>
      </c>
      <c r="C1374">
        <v>23.938839112833222</v>
      </c>
    </row>
    <row r="1375" spans="1:3" x14ac:dyDescent="0.25">
      <c r="A1375">
        <v>68.75</v>
      </c>
      <c r="B1375">
        <v>5.1131472119179599E-3</v>
      </c>
      <c r="C1375">
        <v>23.94086211118568</v>
      </c>
    </row>
    <row r="1376" spans="1:3" x14ac:dyDescent="0.25">
      <c r="A1376">
        <v>68.8</v>
      </c>
      <c r="B1376">
        <v>5.1702563479328074E-3</v>
      </c>
      <c r="C1376">
        <v>23.942886640280673</v>
      </c>
    </row>
    <row r="1377" spans="1:3" x14ac:dyDescent="0.25">
      <c r="A1377">
        <v>68.849999999999994</v>
      </c>
      <c r="B1377">
        <v>5.227911141166392E-3</v>
      </c>
      <c r="C1377">
        <v>23.944912702075129</v>
      </c>
    </row>
    <row r="1378" spans="1:3" x14ac:dyDescent="0.25">
      <c r="A1378">
        <v>68.900000000000006</v>
      </c>
      <c r="B1378">
        <v>5.2861156937082637E-3</v>
      </c>
      <c r="C1378">
        <v>23.946940298532809</v>
      </c>
    </row>
    <row r="1379" spans="1:3" x14ac:dyDescent="0.25">
      <c r="A1379">
        <v>68.95</v>
      </c>
      <c r="B1379">
        <v>5.3448741261835405E-3</v>
      </c>
      <c r="C1379">
        <v>23.94896943162427</v>
      </c>
    </row>
    <row r="1380" spans="1:3" x14ac:dyDescent="0.25">
      <c r="A1380">
        <v>69</v>
      </c>
      <c r="B1380">
        <v>5.4041905777065646E-3</v>
      </c>
      <c r="C1380">
        <v>23.951000103326976</v>
      </c>
    </row>
    <row r="1381" spans="1:3" x14ac:dyDescent="0.25">
      <c r="A1381">
        <v>69.05</v>
      </c>
      <c r="B1381">
        <v>5.4640692058327486E-3</v>
      </c>
      <c r="C1381">
        <v>23.953032315625244</v>
      </c>
    </row>
    <row r="1382" spans="1:3" x14ac:dyDescent="0.25">
      <c r="A1382">
        <v>69.099999999999994</v>
      </c>
      <c r="B1382">
        <v>5.5245141865087602E-3</v>
      </c>
      <c r="C1382">
        <v>23.955066070510306</v>
      </c>
    </row>
    <row r="1383" spans="1:3" x14ac:dyDescent="0.25">
      <c r="A1383">
        <v>69.150000000000006</v>
      </c>
      <c r="B1383">
        <v>5.5855297140211292E-3</v>
      </c>
      <c r="C1383">
        <v>23.957101369980329</v>
      </c>
    </row>
    <row r="1384" spans="1:3" x14ac:dyDescent="0.25">
      <c r="A1384">
        <v>69.2</v>
      </c>
      <c r="B1384">
        <v>5.647120000942956E-3</v>
      </c>
      <c r="C1384">
        <v>23.959138216040429</v>
      </c>
    </row>
    <row r="1385" spans="1:3" x14ac:dyDescent="0.25">
      <c r="A1385">
        <v>69.25</v>
      </c>
      <c r="B1385">
        <v>5.7092892780791901E-3</v>
      </c>
      <c r="C1385">
        <v>23.961176610702704</v>
      </c>
    </row>
    <row r="1386" spans="1:3" x14ac:dyDescent="0.25">
      <c r="A1386">
        <v>69.3</v>
      </c>
      <c r="B1386">
        <v>5.7720417944099505E-3</v>
      </c>
      <c r="C1386">
        <v>23.963216555986254</v>
      </c>
    </row>
    <row r="1387" spans="1:3" x14ac:dyDescent="0.25">
      <c r="A1387">
        <v>69.349999999999994</v>
      </c>
      <c r="B1387">
        <v>5.8353818170322367E-3</v>
      </c>
      <c r="C1387">
        <v>23.9652580539172</v>
      </c>
    </row>
    <row r="1388" spans="1:3" x14ac:dyDescent="0.25">
      <c r="A1388">
        <v>69.400000000000006</v>
      </c>
      <c r="B1388">
        <v>5.8993136310999117E-3</v>
      </c>
      <c r="C1388">
        <v>23.967301106528726</v>
      </c>
    </row>
    <row r="1389" spans="1:3" x14ac:dyDescent="0.25">
      <c r="A1389">
        <v>69.45</v>
      </c>
      <c r="B1389">
        <v>5.9638415397618386E-3</v>
      </c>
      <c r="C1389">
        <v>23.969345715861078</v>
      </c>
    </row>
    <row r="1390" spans="1:3" x14ac:dyDescent="0.25">
      <c r="A1390">
        <v>69.5</v>
      </c>
      <c r="B1390">
        <v>6.0289698640984459E-3</v>
      </c>
      <c r="C1390">
        <v>23.971391883961601</v>
      </c>
    </row>
    <row r="1391" spans="1:3" x14ac:dyDescent="0.25">
      <c r="A1391">
        <v>69.55</v>
      </c>
      <c r="B1391">
        <v>6.0947029430563592E-3</v>
      </c>
      <c r="C1391">
        <v>23.973439612884778</v>
      </c>
    </row>
    <row r="1392" spans="1:3" x14ac:dyDescent="0.25">
      <c r="A1392">
        <v>69.599999999999994</v>
      </c>
      <c r="B1392">
        <v>6.161045133381335E-3</v>
      </c>
      <c r="C1392">
        <v>23.975488904692234</v>
      </c>
    </row>
    <row r="1393" spans="1:3" x14ac:dyDescent="0.25">
      <c r="A1393">
        <v>69.650000000000006</v>
      </c>
      <c r="B1393">
        <v>6.2280008095494483E-3</v>
      </c>
      <c r="C1393">
        <v>23.977539761452768</v>
      </c>
    </row>
    <row r="1394" spans="1:3" x14ac:dyDescent="0.25">
      <c r="A1394">
        <v>69.7</v>
      </c>
      <c r="B1394">
        <v>6.2955743636963456E-3</v>
      </c>
      <c r="C1394">
        <v>23.979592185242382</v>
      </c>
    </row>
    <row r="1395" spans="1:3" x14ac:dyDescent="0.25">
      <c r="A1395">
        <v>69.75</v>
      </c>
      <c r="B1395">
        <v>6.363770205544933E-3</v>
      </c>
      <c r="C1395">
        <v>23.981646178144302</v>
      </c>
    </row>
    <row r="1396" spans="1:3" x14ac:dyDescent="0.25">
      <c r="A1396">
        <v>69.8</v>
      </c>
      <c r="B1396">
        <v>6.432592762331036E-3</v>
      </c>
      <c r="C1396">
        <v>23.983701742249007</v>
      </c>
    </row>
    <row r="1397" spans="1:3" x14ac:dyDescent="0.25">
      <c r="A1397">
        <v>69.849999999999994</v>
      </c>
      <c r="B1397">
        <v>6.5020464787273816E-3</v>
      </c>
      <c r="C1397">
        <v>23.985758879654259</v>
      </c>
    </row>
    <row r="1398" spans="1:3" x14ac:dyDescent="0.25">
      <c r="A1398">
        <v>69.900000000000006</v>
      </c>
      <c r="B1398">
        <v>6.5721358167657E-3</v>
      </c>
      <c r="C1398">
        <v>23.98781759246511</v>
      </c>
    </row>
    <row r="1399" spans="1:3" x14ac:dyDescent="0.25">
      <c r="A1399">
        <v>69.95</v>
      </c>
      <c r="B1399">
        <v>6.6428652557569334E-3</v>
      </c>
      <c r="C1399">
        <v>23.989877882793952</v>
      </c>
    </row>
    <row r="1400" spans="1:3" x14ac:dyDescent="0.25">
      <c r="A1400">
        <v>70</v>
      </c>
      <c r="B1400">
        <v>6.7142392922097888E-3</v>
      </c>
      <c r="C1400">
        <v>23.991939752760537</v>
      </c>
    </row>
    <row r="1401" spans="1:3" x14ac:dyDescent="0.25">
      <c r="A1401">
        <v>70.05</v>
      </c>
      <c r="B1401">
        <v>6.7862624397472537E-3</v>
      </c>
      <c r="C1401">
        <v>23.994003204491989</v>
      </c>
    </row>
    <row r="1402" spans="1:3" x14ac:dyDescent="0.25">
      <c r="A1402">
        <v>70.099999999999994</v>
      </c>
      <c r="B1402">
        <v>6.8589392290213276E-3</v>
      </c>
      <c r="C1402">
        <v>23.996068240122856</v>
      </c>
    </row>
    <row r="1403" spans="1:3" x14ac:dyDescent="0.25">
      <c r="A1403">
        <v>70.150000000000006</v>
      </c>
      <c r="B1403">
        <v>6.9322742076259195E-3</v>
      </c>
      <c r="C1403">
        <v>23.998134861795108</v>
      </c>
    </row>
    <row r="1404" spans="1:3" x14ac:dyDescent="0.25">
      <c r="A1404">
        <v>70.2</v>
      </c>
      <c r="B1404">
        <v>7.0062719400077519E-3</v>
      </c>
      <c r="C1404">
        <v>24.000203071658195</v>
      </c>
    </row>
    <row r="1405" spans="1:3" x14ac:dyDescent="0.25">
      <c r="A1405">
        <v>70.25</v>
      </c>
      <c r="B1405">
        <v>7.0809370073755783E-3</v>
      </c>
      <c r="C1405">
        <v>24.002272871869042</v>
      </c>
    </row>
    <row r="1406" spans="1:3" x14ac:dyDescent="0.25">
      <c r="A1406">
        <v>70.3</v>
      </c>
      <c r="B1406">
        <v>7.1562740076073486E-3</v>
      </c>
      <c r="C1406">
        <v>24.004344264592106</v>
      </c>
    </row>
    <row r="1407" spans="1:3" x14ac:dyDescent="0.25">
      <c r="A1407">
        <v>70.349999999999994</v>
      </c>
      <c r="B1407">
        <v>7.2322875551555279E-3</v>
      </c>
      <c r="C1407">
        <v>24.006417251999384</v>
      </c>
    </row>
    <row r="1408" spans="1:3" x14ac:dyDescent="0.25">
      <c r="A1408">
        <v>70.400000000000006</v>
      </c>
      <c r="B1408">
        <v>7.3089822809505288E-3</v>
      </c>
      <c r="C1408">
        <v>24.008491836270451</v>
      </c>
    </row>
    <row r="1409" spans="1:3" x14ac:dyDescent="0.25">
      <c r="A1409">
        <v>70.45</v>
      </c>
      <c r="B1409">
        <v>7.3863628323021808E-3</v>
      </c>
      <c r="C1409">
        <v>24.010568019592487</v>
      </c>
    </row>
    <row r="1410" spans="1:3" x14ac:dyDescent="0.25">
      <c r="A1410">
        <v>70.5</v>
      </c>
      <c r="B1410">
        <v>7.4644338727993791E-3</v>
      </c>
      <c r="C1410">
        <v>24.0126458041603</v>
      </c>
    </row>
    <row r="1411" spans="1:3" x14ac:dyDescent="0.25">
      <c r="A1411">
        <v>70.55</v>
      </c>
      <c r="B1411">
        <v>7.5432000822077258E-3</v>
      </c>
      <c r="C1411">
        <v>24.01472519217636</v>
      </c>
    </row>
    <row r="1412" spans="1:3" x14ac:dyDescent="0.25">
      <c r="A1412">
        <v>70.599999999999994</v>
      </c>
      <c r="B1412">
        <v>7.6226661563652395E-3</v>
      </c>
      <c r="C1412">
        <v>24.016806185850822</v>
      </c>
    </row>
    <row r="1413" spans="1:3" x14ac:dyDescent="0.25">
      <c r="A1413">
        <v>70.650000000000006</v>
      </c>
      <c r="B1413">
        <v>7.702836807076203E-3</v>
      </c>
      <c r="C1413">
        <v>24.018888787401565</v>
      </c>
    </row>
    <row r="1414" spans="1:3" x14ac:dyDescent="0.25">
      <c r="A1414">
        <v>70.7</v>
      </c>
      <c r="B1414">
        <v>7.7837167620028935E-3</v>
      </c>
      <c r="C1414">
        <v>24.020972999054209</v>
      </c>
    </row>
    <row r="1415" spans="1:3" x14ac:dyDescent="0.25">
      <c r="A1415">
        <v>70.75</v>
      </c>
      <c r="B1415">
        <v>7.8653107645556292E-3</v>
      </c>
      <c r="C1415">
        <v>24.023058823042152</v>
      </c>
    </row>
    <row r="1416" spans="1:3" x14ac:dyDescent="0.25">
      <c r="A1416">
        <v>70.8</v>
      </c>
      <c r="B1416">
        <v>7.9476235737806194E-3</v>
      </c>
      <c r="C1416">
        <v>24.025146261606601</v>
      </c>
    </row>
    <row r="1417" spans="1:3" x14ac:dyDescent="0.25">
      <c r="A1417">
        <v>70.849999999999994</v>
      </c>
      <c r="B1417">
        <v>8.0306599642459529E-3</v>
      </c>
      <c r="C1417">
        <v>24.027235316996595</v>
      </c>
    </row>
    <row r="1418" spans="1:3" x14ac:dyDescent="0.25">
      <c r="A1418">
        <v>70.900000000000006</v>
      </c>
      <c r="B1418">
        <v>8.1144247259256237E-3</v>
      </c>
      <c r="C1418">
        <v>24.029325991469047</v>
      </c>
    </row>
    <row r="1419" spans="1:3" x14ac:dyDescent="0.25">
      <c r="A1419">
        <v>70.95</v>
      </c>
      <c r="B1419">
        <v>8.1989226640814764E-3</v>
      </c>
      <c r="C1419">
        <v>24.031418287288744</v>
      </c>
    </row>
    <row r="1420" spans="1:3" x14ac:dyDescent="0.25">
      <c r="A1420">
        <v>71</v>
      </c>
      <c r="B1420">
        <v>8.2841585991433753E-3</v>
      </c>
      <c r="C1420">
        <v>24.033512206728421</v>
      </c>
    </row>
    <row r="1421" spans="1:3" x14ac:dyDescent="0.25">
      <c r="A1421">
        <v>71.05</v>
      </c>
      <c r="B1421">
        <v>8.3701373665871874E-3</v>
      </c>
      <c r="C1421">
        <v>24.035607752068767</v>
      </c>
    </row>
    <row r="1422" spans="1:3" x14ac:dyDescent="0.25">
      <c r="A1422">
        <v>71.099999999999994</v>
      </c>
      <c r="B1422">
        <v>8.4568638168108449E-3</v>
      </c>
      <c r="C1422">
        <v>24.03770492559844</v>
      </c>
    </row>
    <row r="1423" spans="1:3" x14ac:dyDescent="0.25">
      <c r="A1423">
        <v>71.150000000000006</v>
      </c>
      <c r="B1423">
        <v>8.5443428150084703E-3</v>
      </c>
      <c r="C1423">
        <v>24.039803729614142</v>
      </c>
    </row>
    <row r="1424" spans="1:3" x14ac:dyDescent="0.25">
      <c r="A1424">
        <v>71.2</v>
      </c>
      <c r="B1424">
        <v>8.6325792410423194E-3</v>
      </c>
      <c r="C1424">
        <v>24.041904166420604</v>
      </c>
    </row>
    <row r="1425" spans="1:3" x14ac:dyDescent="0.25">
      <c r="A1425">
        <v>71.25</v>
      </c>
      <c r="B1425">
        <v>8.7215779893129886E-3</v>
      </c>
      <c r="C1425">
        <v>24.044006238330645</v>
      </c>
    </row>
    <row r="1426" spans="1:3" x14ac:dyDescent="0.25">
      <c r="A1426">
        <v>71.3</v>
      </c>
      <c r="B1426">
        <v>8.8113439686273581E-3</v>
      </c>
      <c r="C1426">
        <v>24.046109947665204</v>
      </c>
    </row>
    <row r="1427" spans="1:3" x14ac:dyDescent="0.25">
      <c r="A1427">
        <v>71.349999999999994</v>
      </c>
      <c r="B1427">
        <v>8.9018821020646604E-3</v>
      </c>
      <c r="C1427">
        <v>24.048215296753355</v>
      </c>
    </row>
    <row r="1428" spans="1:3" x14ac:dyDescent="0.25">
      <c r="A1428">
        <v>71.400000000000006</v>
      </c>
      <c r="B1428">
        <v>8.9931973268404849E-3</v>
      </c>
      <c r="C1428">
        <v>24.050322287932349</v>
      </c>
    </row>
    <row r="1429" spans="1:3" x14ac:dyDescent="0.25">
      <c r="A1429">
        <v>71.45</v>
      </c>
      <c r="B1429">
        <v>9.0852945941686455E-3</v>
      </c>
      <c r="C1429">
        <v>24.05243092354765</v>
      </c>
    </row>
    <row r="1430" spans="1:3" x14ac:dyDescent="0.25">
      <c r="A1430">
        <v>71.5</v>
      </c>
      <c r="B1430">
        <v>9.1781788691213343E-3</v>
      </c>
      <c r="C1430">
        <v>24.054541205952965</v>
      </c>
    </row>
    <row r="1431" spans="1:3" x14ac:dyDescent="0.25">
      <c r="A1431">
        <v>71.55</v>
      </c>
      <c r="B1431">
        <v>9.2718551304868599E-3</v>
      </c>
      <c r="C1431">
        <v>24.056653137510267</v>
      </c>
    </row>
    <row r="1432" spans="1:3" x14ac:dyDescent="0.25">
      <c r="A1432">
        <v>71.599999999999994</v>
      </c>
      <c r="B1432">
        <v>9.3663283706256033E-3</v>
      </c>
      <c r="C1432">
        <v>24.058766720589844</v>
      </c>
    </row>
    <row r="1433" spans="1:3" x14ac:dyDescent="0.25">
      <c r="A1433">
        <v>71.650000000000006</v>
      </c>
      <c r="B1433">
        <v>9.46160359532385E-3</v>
      </c>
      <c r="C1433">
        <v>24.06088195757032</v>
      </c>
    </row>
    <row r="1434" spans="1:3" x14ac:dyDescent="0.25">
      <c r="A1434">
        <v>71.7</v>
      </c>
      <c r="B1434">
        <v>9.5576858236454745E-3</v>
      </c>
      <c r="C1434">
        <v>24.062998850838696</v>
      </c>
    </row>
    <row r="1435" spans="1:3" x14ac:dyDescent="0.25">
      <c r="A1435">
        <v>71.75</v>
      </c>
      <c r="B1435">
        <v>9.6545800877818472E-3</v>
      </c>
      <c r="C1435">
        <v>24.065117402790371</v>
      </c>
    </row>
    <row r="1436" spans="1:3" x14ac:dyDescent="0.25">
      <c r="A1436">
        <v>71.8</v>
      </c>
      <c r="B1436">
        <v>9.7522914328993827E-3</v>
      </c>
      <c r="C1436">
        <v>24.067237615829203</v>
      </c>
    </row>
    <row r="1437" spans="1:3" x14ac:dyDescent="0.25">
      <c r="A1437">
        <v>71.849999999999994</v>
      </c>
      <c r="B1437">
        <v>9.8508249169852544E-3</v>
      </c>
      <c r="C1437">
        <v>24.069359492367504</v>
      </c>
    </row>
    <row r="1438" spans="1:3" x14ac:dyDescent="0.25">
      <c r="A1438">
        <v>71.900000000000006</v>
      </c>
      <c r="B1438">
        <v>9.9501856106909529E-3</v>
      </c>
      <c r="C1438">
        <v>24.071483034826112</v>
      </c>
    </row>
    <row r="1439" spans="1:3" x14ac:dyDescent="0.25">
      <c r="A1439">
        <v>71.95</v>
      </c>
      <c r="B1439">
        <v>1.0050378597173691E-2</v>
      </c>
      <c r="C1439">
        <v>24.073608245634404</v>
      </c>
    </row>
    <row r="1440" spans="1:3" x14ac:dyDescent="0.25">
      <c r="A1440">
        <v>72</v>
      </c>
      <c r="B1440">
        <v>1.0151408971936057E-2</v>
      </c>
      <c r="C1440">
        <v>24.075735127230331</v>
      </c>
    </row>
    <row r="1441" spans="1:3" x14ac:dyDescent="0.25">
      <c r="A1441">
        <v>72.05</v>
      </c>
      <c r="B1441">
        <v>1.0253281842663241E-2</v>
      </c>
      <c r="C1441">
        <v>24.077863682060464</v>
      </c>
    </row>
    <row r="1442" spans="1:3" x14ac:dyDescent="0.25">
      <c r="A1442">
        <v>72.099999999999994</v>
      </c>
      <c r="B1442">
        <v>1.0356002329058431E-2</v>
      </c>
      <c r="C1442">
        <v>24.079993912580026</v>
      </c>
    </row>
    <row r="1443" spans="1:3" x14ac:dyDescent="0.25">
      <c r="A1443">
        <v>72.150000000000006</v>
      </c>
      <c r="B1443">
        <v>1.0459575562676064E-2</v>
      </c>
      <c r="C1443">
        <v>24.082125821252912</v>
      </c>
    </row>
    <row r="1444" spans="1:3" x14ac:dyDescent="0.25">
      <c r="A1444">
        <v>72.2</v>
      </c>
      <c r="B1444">
        <v>1.0564006686752893E-2</v>
      </c>
      <c r="C1444">
        <v>24.084259410551756</v>
      </c>
    </row>
    <row r="1445" spans="1:3" x14ac:dyDescent="0.25">
      <c r="A1445">
        <v>72.25</v>
      </c>
      <c r="B1445">
        <v>1.0669300856037294E-2</v>
      </c>
      <c r="C1445">
        <v>24.086394682957931</v>
      </c>
    </row>
    <row r="1446" spans="1:3" x14ac:dyDescent="0.25">
      <c r="A1446">
        <v>72.3</v>
      </c>
      <c r="B1446">
        <v>1.077546323661616E-2</v>
      </c>
      <c r="C1446">
        <v>24.088531640961612</v>
      </c>
    </row>
    <row r="1447" spans="1:3" x14ac:dyDescent="0.25">
      <c r="A1447">
        <v>72.349999999999994</v>
      </c>
      <c r="B1447">
        <v>1.0882499005739909E-2</v>
      </c>
      <c r="C1447">
        <v>24.090670287061808</v>
      </c>
    </row>
    <row r="1448" spans="1:3" x14ac:dyDescent="0.25">
      <c r="A1448">
        <v>72.400000000000006</v>
      </c>
      <c r="B1448">
        <v>1.0990413351645408E-2</v>
      </c>
      <c r="C1448">
        <v>24.092810623766383</v>
      </c>
    </row>
    <row r="1449" spans="1:3" x14ac:dyDescent="0.25">
      <c r="A1449">
        <v>72.45</v>
      </c>
      <c r="B1449">
        <v>1.1099211473376638E-2</v>
      </c>
      <c r="C1449">
        <v>24.094952653592109</v>
      </c>
    </row>
    <row r="1450" spans="1:3" x14ac:dyDescent="0.25">
      <c r="A1450">
        <v>72.5</v>
      </c>
      <c r="B1450">
        <v>1.1208898580603636E-2</v>
      </c>
      <c r="C1450">
        <v>24.097096379064705</v>
      </c>
    </row>
    <row r="1451" spans="1:3" x14ac:dyDescent="0.25">
      <c r="A1451">
        <v>72.55</v>
      </c>
      <c r="B1451">
        <v>1.1319479893439026E-2</v>
      </c>
      <c r="C1451">
        <v>24.099241802718854</v>
      </c>
    </row>
    <row r="1452" spans="1:3" x14ac:dyDescent="0.25">
      <c r="A1452">
        <v>72.599999999999994</v>
      </c>
      <c r="B1452">
        <v>1.1430960642252639E-2</v>
      </c>
      <c r="C1452">
        <v>24.101388927098267</v>
      </c>
    </row>
    <row r="1453" spans="1:3" x14ac:dyDescent="0.25">
      <c r="A1453">
        <v>72.650000000000006</v>
      </c>
      <c r="B1453">
        <v>1.1543346067484032E-2</v>
      </c>
      <c r="C1453">
        <v>24.103537754755703</v>
      </c>
    </row>
    <row r="1454" spans="1:3" x14ac:dyDescent="0.25">
      <c r="A1454">
        <v>72.7</v>
      </c>
      <c r="B1454">
        <v>1.1656641419452803E-2</v>
      </c>
      <c r="C1454">
        <v>24.105688288253013</v>
      </c>
    </row>
    <row r="1455" spans="1:3" x14ac:dyDescent="0.25">
      <c r="A1455">
        <v>72.75</v>
      </c>
      <c r="B1455">
        <v>1.1770851958167152E-2</v>
      </c>
      <c r="C1455">
        <v>24.107840530161184</v>
      </c>
    </row>
    <row r="1456" spans="1:3" x14ac:dyDescent="0.25">
      <c r="A1456">
        <v>72.8</v>
      </c>
      <c r="B1456">
        <v>1.188598295312999E-2</v>
      </c>
      <c r="C1456">
        <v>24.109994483060362</v>
      </c>
    </row>
    <row r="1457" spans="1:3" x14ac:dyDescent="0.25">
      <c r="A1457">
        <v>72.849999999999994</v>
      </c>
      <c r="B1457">
        <v>1.2002039683143216E-2</v>
      </c>
      <c r="C1457">
        <v>24.112150149539911</v>
      </c>
    </row>
    <row r="1458" spans="1:3" x14ac:dyDescent="0.25">
      <c r="A1458">
        <v>72.900000000000006</v>
      </c>
      <c r="B1458">
        <v>1.2119027436109864E-2</v>
      </c>
      <c r="C1458">
        <v>24.114307532198442</v>
      </c>
    </row>
    <row r="1459" spans="1:3" x14ac:dyDescent="0.25">
      <c r="A1459">
        <v>72.95</v>
      </c>
      <c r="B1459">
        <v>1.2236951508834016E-2</v>
      </c>
      <c r="C1459">
        <v>24.116466633643846</v>
      </c>
    </row>
    <row r="1460" spans="1:3" x14ac:dyDescent="0.25">
      <c r="A1460">
        <v>73</v>
      </c>
      <c r="B1460">
        <v>1.235581720681902E-2</v>
      </c>
      <c r="C1460">
        <v>24.118627456493346</v>
      </c>
    </row>
    <row r="1461" spans="1:3" x14ac:dyDescent="0.25">
      <c r="A1461">
        <v>73.05</v>
      </c>
      <c r="B1461">
        <v>1.2475629844063243E-2</v>
      </c>
      <c r="C1461">
        <v>24.120790003373536</v>
      </c>
    </row>
    <row r="1462" spans="1:3" x14ac:dyDescent="0.25">
      <c r="A1462">
        <v>73.099999999999994</v>
      </c>
      <c r="B1462">
        <v>1.2596394742853989E-2</v>
      </c>
      <c r="C1462">
        <v>24.12295427692041</v>
      </c>
    </row>
    <row r="1463" spans="1:3" x14ac:dyDescent="0.25">
      <c r="A1463">
        <v>73.150000000000006</v>
      </c>
      <c r="B1463">
        <v>1.2718117233559281E-2</v>
      </c>
      <c r="C1463">
        <v>24.125120279779416</v>
      </c>
    </row>
    <row r="1464" spans="1:3" x14ac:dyDescent="0.25">
      <c r="A1464">
        <v>73.2</v>
      </c>
      <c r="B1464">
        <v>1.2840802654417477E-2</v>
      </c>
      <c r="C1464">
        <v>24.127288014605487</v>
      </c>
    </row>
    <row r="1465" spans="1:3" x14ac:dyDescent="0.25">
      <c r="A1465">
        <v>73.25</v>
      </c>
      <c r="B1465">
        <v>1.2964456351325159E-2</v>
      </c>
      <c r="C1465">
        <v>24.129457484063099</v>
      </c>
    </row>
    <row r="1466" spans="1:3" x14ac:dyDescent="0.25">
      <c r="A1466">
        <v>73.3</v>
      </c>
      <c r="B1466">
        <v>1.3089083677622538E-2</v>
      </c>
      <c r="C1466">
        <v>24.131628690826279</v>
      </c>
    </row>
    <row r="1467" spans="1:3" x14ac:dyDescent="0.25">
      <c r="A1467">
        <v>73.349999999999994</v>
      </c>
      <c r="B1467">
        <v>1.3214689993877113E-2</v>
      </c>
      <c r="C1467">
        <v>24.133801637578681</v>
      </c>
    </row>
    <row r="1468" spans="1:3" x14ac:dyDescent="0.25">
      <c r="A1468">
        <v>73.400000000000006</v>
      </c>
      <c r="B1468">
        <v>1.3341280667665162E-2</v>
      </c>
      <c r="C1468">
        <v>24.135976327013616</v>
      </c>
    </row>
    <row r="1469" spans="1:3" x14ac:dyDescent="0.25">
      <c r="A1469">
        <v>73.45</v>
      </c>
      <c r="B1469">
        <v>1.3468861073351058E-2</v>
      </c>
      <c r="C1469">
        <v>24.138152761834093</v>
      </c>
    </row>
    <row r="1470" spans="1:3" x14ac:dyDescent="0.25">
      <c r="A1470">
        <v>73.5</v>
      </c>
      <c r="B1470">
        <v>1.3597436591864935E-2</v>
      </c>
      <c r="C1470">
        <v>24.140330944752861</v>
      </c>
    </row>
    <row r="1471" spans="1:3" x14ac:dyDescent="0.25">
      <c r="A1471">
        <v>73.55</v>
      </c>
      <c r="B1471">
        <v>1.3727012610477837E-2</v>
      </c>
      <c r="C1471">
        <v>24.142510878492448</v>
      </c>
    </row>
    <row r="1472" spans="1:3" x14ac:dyDescent="0.25">
      <c r="A1472">
        <v>73.599999999999994</v>
      </c>
      <c r="B1472">
        <v>1.3857594522575173E-2</v>
      </c>
      <c r="C1472">
        <v>24.144692565785213</v>
      </c>
    </row>
    <row r="1473" spans="1:3" x14ac:dyDescent="0.25">
      <c r="A1473">
        <v>73.650000000000006</v>
      </c>
      <c r="B1473">
        <v>1.3989187727427986E-2</v>
      </c>
      <c r="C1473">
        <v>24.14687600937339</v>
      </c>
    </row>
    <row r="1474" spans="1:3" x14ac:dyDescent="0.25">
      <c r="A1474">
        <v>73.7</v>
      </c>
      <c r="B1474">
        <v>1.4121797629962112E-2</v>
      </c>
      <c r="C1474">
        <v>24.149061212009119</v>
      </c>
    </row>
    <row r="1475" spans="1:3" x14ac:dyDescent="0.25">
      <c r="A1475">
        <v>73.75</v>
      </c>
      <c r="B1475">
        <v>1.4255429640525669E-2</v>
      </c>
      <c r="C1475">
        <v>24.151248176454502</v>
      </c>
    </row>
    <row r="1476" spans="1:3" x14ac:dyDescent="0.25">
      <c r="A1476">
        <v>73.8</v>
      </c>
      <c r="B1476">
        <v>1.4390089174654076E-2</v>
      </c>
      <c r="C1476">
        <v>24.153436905481652</v>
      </c>
    </row>
    <row r="1477" spans="1:3" x14ac:dyDescent="0.25">
      <c r="A1477">
        <v>73.849999999999994</v>
      </c>
      <c r="B1477">
        <v>1.4525781652833377E-2</v>
      </c>
      <c r="C1477">
        <v>24.155627401872721</v>
      </c>
    </row>
    <row r="1478" spans="1:3" x14ac:dyDescent="0.25">
      <c r="A1478">
        <v>73.900000000000006</v>
      </c>
      <c r="B1478">
        <v>1.4662512500261481E-2</v>
      </c>
      <c r="C1478">
        <v>24.15781966841995</v>
      </c>
    </row>
    <row r="1479" spans="1:3" x14ac:dyDescent="0.25">
      <c r="A1479">
        <v>73.95</v>
      </c>
      <c r="B1479">
        <v>1.4800287146607175E-2</v>
      </c>
      <c r="C1479">
        <v>24.160013707925732</v>
      </c>
    </row>
    <row r="1480" spans="1:3" x14ac:dyDescent="0.25">
      <c r="A1480">
        <v>74</v>
      </c>
      <c r="B1480">
        <v>1.4939111025767624E-2</v>
      </c>
      <c r="C1480">
        <v>24.162209523202634</v>
      </c>
    </row>
    <row r="1481" spans="1:3" x14ac:dyDescent="0.25">
      <c r="A1481">
        <v>74.05</v>
      </c>
      <c r="B1481">
        <v>1.5078989575623402E-2</v>
      </c>
      <c r="C1481">
        <v>24.164407117073448</v>
      </c>
    </row>
    <row r="1482" spans="1:3" x14ac:dyDescent="0.25">
      <c r="A1482">
        <v>74.099999999999994</v>
      </c>
      <c r="B1482">
        <v>1.5219928237791796E-2</v>
      </c>
      <c r="C1482">
        <v>24.166606492371255</v>
      </c>
    </row>
    <row r="1483" spans="1:3" x14ac:dyDescent="0.25">
      <c r="A1483">
        <v>74.150000000000006</v>
      </c>
      <c r="B1483">
        <v>1.536193245737809E-2</v>
      </c>
      <c r="C1483">
        <v>24.168807651939453</v>
      </c>
    </row>
    <row r="1484" spans="1:3" x14ac:dyDescent="0.25">
      <c r="A1484">
        <v>74.2</v>
      </c>
      <c r="B1484">
        <v>1.5505007682724713E-2</v>
      </c>
      <c r="C1484">
        <v>24.171010598631806</v>
      </c>
    </row>
    <row r="1485" spans="1:3" x14ac:dyDescent="0.25">
      <c r="A1485">
        <v>74.25</v>
      </c>
      <c r="B1485">
        <v>1.5649159365158798E-2</v>
      </c>
      <c r="C1485">
        <v>24.173215335312499</v>
      </c>
    </row>
    <row r="1486" spans="1:3" x14ac:dyDescent="0.25">
      <c r="A1486">
        <v>74.3</v>
      </c>
      <c r="B1486">
        <v>1.5794392958737417E-2</v>
      </c>
      <c r="C1486">
        <v>24.175421864856173</v>
      </c>
    </row>
    <row r="1487" spans="1:3" x14ac:dyDescent="0.25">
      <c r="A1487">
        <v>74.349999999999994</v>
      </c>
      <c r="B1487">
        <v>1.5940713919991009E-2</v>
      </c>
      <c r="C1487">
        <v>24.177630190147998</v>
      </c>
    </row>
    <row r="1488" spans="1:3" x14ac:dyDescent="0.25">
      <c r="A1488">
        <v>74.400000000000006</v>
      </c>
      <c r="B1488">
        <v>1.6088127707664931E-2</v>
      </c>
      <c r="C1488">
        <v>24.17984031408368</v>
      </c>
    </row>
    <row r="1489" spans="1:3" x14ac:dyDescent="0.25">
      <c r="A1489">
        <v>74.45</v>
      </c>
      <c r="B1489">
        <v>1.6236639782458845E-2</v>
      </c>
      <c r="C1489">
        <v>24.182052239569561</v>
      </c>
    </row>
    <row r="1490" spans="1:3" x14ac:dyDescent="0.25">
      <c r="A1490">
        <v>74.5</v>
      </c>
      <c r="B1490">
        <v>1.6386255606764551E-2</v>
      </c>
      <c r="C1490">
        <v>24.184265969522617</v>
      </c>
    </row>
    <row r="1491" spans="1:3" x14ac:dyDescent="0.25">
      <c r="A1491">
        <v>74.55</v>
      </c>
      <c r="B1491">
        <v>1.6536980644401587E-2</v>
      </c>
      <c r="C1491">
        <v>24.186481506870535</v>
      </c>
    </row>
    <row r="1492" spans="1:3" x14ac:dyDescent="0.25">
      <c r="A1492">
        <v>74.599999999999994</v>
      </c>
      <c r="B1492">
        <v>1.6688820360351044E-2</v>
      </c>
      <c r="C1492">
        <v>24.188698854551774</v>
      </c>
    </row>
    <row r="1493" spans="1:3" x14ac:dyDescent="0.25">
      <c r="A1493">
        <v>74.650000000000006</v>
      </c>
      <c r="B1493">
        <v>1.6841780220487483E-2</v>
      </c>
      <c r="C1493">
        <v>24.190918015515585</v>
      </c>
    </row>
    <row r="1494" spans="1:3" x14ac:dyDescent="0.25">
      <c r="A1494">
        <v>74.7</v>
      </c>
      <c r="B1494">
        <v>1.6995865691308797E-2</v>
      </c>
      <c r="C1494">
        <v>24.193138992722073</v>
      </c>
    </row>
    <row r="1495" spans="1:3" x14ac:dyDescent="0.25">
      <c r="A1495">
        <v>74.75</v>
      </c>
      <c r="B1495">
        <v>1.7151082239664613E-2</v>
      </c>
      <c r="C1495">
        <v>24.19536178914225</v>
      </c>
    </row>
    <row r="1496" spans="1:3" x14ac:dyDescent="0.25">
      <c r="A1496">
        <v>74.8</v>
      </c>
      <c r="B1496">
        <v>1.7307435332482333E-2</v>
      </c>
      <c r="C1496">
        <v>24.197586407758099</v>
      </c>
    </row>
    <row r="1497" spans="1:3" x14ac:dyDescent="0.25">
      <c r="A1497">
        <v>74.849999999999994</v>
      </c>
      <c r="B1497">
        <v>1.7464930436491603E-2</v>
      </c>
      <c r="C1497">
        <v>24.199812851562587</v>
      </c>
    </row>
    <row r="1498" spans="1:3" x14ac:dyDescent="0.25">
      <c r="A1498">
        <v>74.900000000000006</v>
      </c>
      <c r="B1498">
        <v>1.7623573017946891E-2</v>
      </c>
      <c r="C1498">
        <v>24.202041123559766</v>
      </c>
    </row>
    <row r="1499" spans="1:3" x14ac:dyDescent="0.25">
      <c r="A1499">
        <v>74.95</v>
      </c>
      <c r="B1499">
        <v>1.778336854234799E-2</v>
      </c>
      <c r="C1499">
        <v>24.204271226764785</v>
      </c>
    </row>
    <row r="1500" spans="1:3" x14ac:dyDescent="0.25">
      <c r="A1500">
        <v>75</v>
      </c>
      <c r="B1500">
        <v>1.7944322474159193E-2</v>
      </c>
      <c r="C1500">
        <v>24.206503164203959</v>
      </c>
    </row>
    <row r="1501" spans="1:3" x14ac:dyDescent="0.25">
      <c r="A1501">
        <v>75.05</v>
      </c>
      <c r="B1501">
        <v>1.8106440276526119E-2</v>
      </c>
      <c r="C1501">
        <v>24.208736938914821</v>
      </c>
    </row>
    <row r="1502" spans="1:3" x14ac:dyDescent="0.25">
      <c r="A1502">
        <v>75.099999999999994</v>
      </c>
      <c r="B1502">
        <v>1.8269727410991029E-2</v>
      </c>
      <c r="C1502">
        <v>24.210972553946167</v>
      </c>
    </row>
    <row r="1503" spans="1:3" x14ac:dyDescent="0.25">
      <c r="A1503">
        <v>75.150000000000006</v>
      </c>
      <c r="B1503">
        <v>1.8434189337206267E-2</v>
      </c>
      <c r="C1503">
        <v>24.213210012358132</v>
      </c>
    </row>
    <row r="1504" spans="1:3" x14ac:dyDescent="0.25">
      <c r="A1504">
        <v>75.2</v>
      </c>
      <c r="B1504">
        <v>1.8599831512645774E-2</v>
      </c>
      <c r="C1504">
        <v>24.215449317222205</v>
      </c>
    </row>
    <row r="1505" spans="1:3" x14ac:dyDescent="0.25">
      <c r="A1505">
        <v>75.25</v>
      </c>
      <c r="B1505">
        <v>1.8766659392315217E-2</v>
      </c>
      <c r="C1505">
        <v>24.217690471621321</v>
      </c>
    </row>
    <row r="1506" spans="1:3" x14ac:dyDescent="0.25">
      <c r="A1506">
        <v>75.3</v>
      </c>
      <c r="B1506">
        <v>1.8934678428459917E-2</v>
      </c>
      <c r="C1506">
        <v>24.219933478649896</v>
      </c>
    </row>
    <row r="1507" spans="1:3" x14ac:dyDescent="0.25">
      <c r="A1507">
        <v>75.349999999999994</v>
      </c>
      <c r="B1507">
        <v>1.9103894070271257E-2</v>
      </c>
      <c r="C1507">
        <v>24.222178341413883</v>
      </c>
    </row>
    <row r="1508" spans="1:3" x14ac:dyDescent="0.25">
      <c r="A1508">
        <v>75.400000000000006</v>
      </c>
      <c r="B1508">
        <v>1.9274311763591338E-2</v>
      </c>
      <c r="C1508">
        <v>24.224425063030822</v>
      </c>
    </row>
    <row r="1509" spans="1:3" x14ac:dyDescent="0.25">
      <c r="A1509">
        <v>75.45</v>
      </c>
      <c r="B1509">
        <v>1.9445936950615691E-2</v>
      </c>
      <c r="C1509">
        <v>24.226673646629923</v>
      </c>
    </row>
    <row r="1510" spans="1:3" x14ac:dyDescent="0.25">
      <c r="A1510">
        <v>75.5</v>
      </c>
      <c r="B1510">
        <v>1.9618775069594748E-2</v>
      </c>
      <c r="C1510">
        <v>24.228924095352077</v>
      </c>
    </row>
    <row r="1511" spans="1:3" x14ac:dyDescent="0.25">
      <c r="A1511">
        <v>75.55</v>
      </c>
      <c r="B1511">
        <v>1.9792831554533114E-2</v>
      </c>
      <c r="C1511">
        <v>24.231176412349956</v>
      </c>
    </row>
    <row r="1512" spans="1:3" x14ac:dyDescent="0.25">
      <c r="A1512">
        <v>75.599999999999994</v>
      </c>
      <c r="B1512">
        <v>1.9968111834887402E-2</v>
      </c>
      <c r="C1512">
        <v>24.23343060078804</v>
      </c>
    </row>
    <row r="1513" spans="1:3" x14ac:dyDescent="0.25">
      <c r="A1513">
        <v>75.650000000000006</v>
      </c>
      <c r="B1513">
        <v>2.0144621335262403E-2</v>
      </c>
      <c r="C1513">
        <v>24.235686663842685</v>
      </c>
    </row>
    <row r="1514" spans="1:3" x14ac:dyDescent="0.25">
      <c r="A1514">
        <v>75.7</v>
      </c>
      <c r="B1514">
        <v>2.0322365475105339E-2</v>
      </c>
      <c r="C1514">
        <v>24.237944604702179</v>
      </c>
    </row>
    <row r="1515" spans="1:3" x14ac:dyDescent="0.25">
      <c r="A1515">
        <v>75.75</v>
      </c>
      <c r="B1515">
        <v>2.0501349668398977E-2</v>
      </c>
      <c r="C1515">
        <v>24.240204426566805</v>
      </c>
    </row>
    <row r="1516" spans="1:3" x14ac:dyDescent="0.25">
      <c r="A1516">
        <v>75.8</v>
      </c>
      <c r="B1516">
        <v>2.0681579323352593E-2</v>
      </c>
      <c r="C1516">
        <v>24.242466132648889</v>
      </c>
    </row>
    <row r="1517" spans="1:3" x14ac:dyDescent="0.25">
      <c r="A1517">
        <v>75.849999999999994</v>
      </c>
      <c r="B1517">
        <v>2.0863059842091563E-2</v>
      </c>
      <c r="C1517">
        <v>24.244729726172871</v>
      </c>
    </row>
    <row r="1518" spans="1:3" x14ac:dyDescent="0.25">
      <c r="A1518">
        <v>75.900000000000006</v>
      </c>
      <c r="B1518">
        <v>2.1045796620345374E-2</v>
      </c>
      <c r="C1518">
        <v>24.246995210375342</v>
      </c>
    </row>
    <row r="1519" spans="1:3" x14ac:dyDescent="0.25">
      <c r="A1519">
        <v>75.95</v>
      </c>
      <c r="B1519">
        <v>2.122979504713382E-2</v>
      </c>
      <c r="C1519">
        <v>24.249262588505132</v>
      </c>
    </row>
    <row r="1520" spans="1:3" x14ac:dyDescent="0.25">
      <c r="A1520">
        <v>76</v>
      </c>
      <c r="B1520">
        <v>2.1415060504452025E-2</v>
      </c>
      <c r="C1520">
        <v>24.251531863823349</v>
      </c>
    </row>
    <row r="1521" spans="1:3" x14ac:dyDescent="0.25">
      <c r="A1521">
        <v>76.05</v>
      </c>
      <c r="B1521">
        <v>2.1601598366953537E-2</v>
      </c>
      <c r="C1521">
        <v>24.253803039603447</v>
      </c>
    </row>
    <row r="1522" spans="1:3" x14ac:dyDescent="0.25">
      <c r="A1522">
        <v>76.099999999999994</v>
      </c>
      <c r="B1522">
        <v>2.1789414001632024E-2</v>
      </c>
      <c r="C1522">
        <v>24.25607611913129</v>
      </c>
    </row>
    <row r="1523" spans="1:3" x14ac:dyDescent="0.25">
      <c r="A1523">
        <v>76.150000000000006</v>
      </c>
      <c r="B1523">
        <v>2.1978512767501495E-2</v>
      </c>
      <c r="C1523">
        <v>24.258351105705199</v>
      </c>
    </row>
    <row r="1524" spans="1:3" x14ac:dyDescent="0.25">
      <c r="A1524">
        <v>76.2</v>
      </c>
      <c r="B1524">
        <v>2.2168900015274755E-2</v>
      </c>
      <c r="C1524">
        <v>24.260628002636025</v>
      </c>
    </row>
    <row r="1525" spans="1:3" x14ac:dyDescent="0.25">
      <c r="A1525">
        <v>76.25</v>
      </c>
      <c r="B1525">
        <v>2.2360581087040837E-2</v>
      </c>
      <c r="C1525">
        <v>24.262906813247209</v>
      </c>
    </row>
    <row r="1526" spans="1:3" x14ac:dyDescent="0.25">
      <c r="A1526">
        <v>76.3</v>
      </c>
      <c r="B1526">
        <v>2.2553561315940523E-2</v>
      </c>
      <c r="C1526">
        <v>24.265187540874845</v>
      </c>
    </row>
    <row r="1527" spans="1:3" x14ac:dyDescent="0.25">
      <c r="A1527">
        <v>76.349999999999994</v>
      </c>
      <c r="B1527">
        <v>2.2747846025840561E-2</v>
      </c>
      <c r="C1527">
        <v>24.267470188867737</v>
      </c>
    </row>
    <row r="1528" spans="1:3" x14ac:dyDescent="0.25">
      <c r="A1528">
        <v>76.400000000000006</v>
      </c>
      <c r="B1528">
        <v>2.2943440531006509E-2</v>
      </c>
      <c r="C1528">
        <v>24.269754760587464</v>
      </c>
    </row>
    <row r="1529" spans="1:3" x14ac:dyDescent="0.25">
      <c r="A1529">
        <v>76.45</v>
      </c>
      <c r="B1529">
        <v>2.3140350135773865E-2</v>
      </c>
      <c r="C1529">
        <v>24.272041259408457</v>
      </c>
    </row>
    <row r="1530" spans="1:3" x14ac:dyDescent="0.25">
      <c r="A1530">
        <v>76.5</v>
      </c>
      <c r="B1530">
        <v>2.3338580134218322E-2</v>
      </c>
      <c r="C1530">
        <v>24.274329688718041</v>
      </c>
    </row>
    <row r="1531" spans="1:3" x14ac:dyDescent="0.25">
      <c r="A1531">
        <v>76.55</v>
      </c>
      <c r="B1531">
        <v>2.353813580982405E-2</v>
      </c>
      <c r="C1531">
        <v>24.276620051916499</v>
      </c>
    </row>
    <row r="1532" spans="1:3" x14ac:dyDescent="0.25">
      <c r="A1532">
        <v>76.599999999999994</v>
      </c>
      <c r="B1532">
        <v>2.3739022435150997E-2</v>
      </c>
      <c r="C1532">
        <v>24.278912352417169</v>
      </c>
    </row>
    <row r="1533" spans="1:3" x14ac:dyDescent="0.25">
      <c r="A1533">
        <v>76.650000000000006</v>
      </c>
      <c r="B1533">
        <v>2.39412452715007E-2</v>
      </c>
      <c r="C1533">
        <v>24.281206593646466</v>
      </c>
    </row>
    <row r="1534" spans="1:3" x14ac:dyDescent="0.25">
      <c r="A1534">
        <v>76.7</v>
      </c>
      <c r="B1534">
        <v>2.4144809568580495E-2</v>
      </c>
      <c r="C1534">
        <v>24.283502779043982</v>
      </c>
    </row>
    <row r="1535" spans="1:3" x14ac:dyDescent="0.25">
      <c r="A1535">
        <v>76.75</v>
      </c>
      <c r="B1535">
        <v>2.43497205641671E-2</v>
      </c>
      <c r="C1535">
        <v>24.285800912062541</v>
      </c>
    </row>
    <row r="1536" spans="1:3" x14ac:dyDescent="0.25">
      <c r="A1536">
        <v>76.8</v>
      </c>
      <c r="B1536">
        <v>2.4555983483768147E-2</v>
      </c>
      <c r="C1536">
        <v>24.288100996168239</v>
      </c>
    </row>
    <row r="1537" spans="1:3" x14ac:dyDescent="0.25">
      <c r="A1537">
        <v>76.849999999999994</v>
      </c>
      <c r="B1537">
        <v>2.4763603540282852E-2</v>
      </c>
      <c r="C1537">
        <v>24.290403034840562</v>
      </c>
    </row>
    <row r="1538" spans="1:3" x14ac:dyDescent="0.25">
      <c r="A1538">
        <v>76.900000000000006</v>
      </c>
      <c r="B1538">
        <v>2.4972585933661383E-2</v>
      </c>
      <c r="C1538">
        <v>24.292707031572412</v>
      </c>
    </row>
    <row r="1539" spans="1:3" x14ac:dyDescent="0.25">
      <c r="A1539">
        <v>76.95</v>
      </c>
      <c r="B1539">
        <v>2.5182935850562645E-2</v>
      </c>
      <c r="C1539">
        <v>24.295012989870195</v>
      </c>
    </row>
    <row r="1540" spans="1:3" x14ac:dyDescent="0.25">
      <c r="A1540">
        <v>77</v>
      </c>
      <c r="B1540">
        <v>2.5394658464011496E-2</v>
      </c>
      <c r="C1540">
        <v>24.29732091325387</v>
      </c>
    </row>
    <row r="1541" spans="1:3" x14ac:dyDescent="0.25">
      <c r="A1541">
        <v>77.05</v>
      </c>
      <c r="B1541">
        <v>2.5607758933054163E-2</v>
      </c>
      <c r="C1541">
        <v>24.299630805257049</v>
      </c>
    </row>
    <row r="1542" spans="1:3" x14ac:dyDescent="0.25">
      <c r="A1542">
        <v>77.099999999999994</v>
      </c>
      <c r="B1542">
        <v>2.582224240241271E-2</v>
      </c>
      <c r="C1542">
        <v>24.301942669427028</v>
      </c>
    </row>
    <row r="1543" spans="1:3" x14ac:dyDescent="0.25">
      <c r="A1543">
        <v>77.150000000000006</v>
      </c>
      <c r="B1543">
        <v>2.6038114002138377E-2</v>
      </c>
      <c r="C1543">
        <v>24.304256509324901</v>
      </c>
    </row>
    <row r="1544" spans="1:3" x14ac:dyDescent="0.25">
      <c r="A1544">
        <v>77.2</v>
      </c>
      <c r="B1544">
        <v>2.625537884726354E-2</v>
      </c>
      <c r="C1544">
        <v>24.306572328525579</v>
      </c>
    </row>
    <row r="1545" spans="1:3" x14ac:dyDescent="0.25">
      <c r="A1545">
        <v>77.25</v>
      </c>
      <c r="B1545">
        <v>2.647404203745302E-2</v>
      </c>
      <c r="C1545">
        <v>24.308890130617904</v>
      </c>
    </row>
    <row r="1546" spans="1:3" x14ac:dyDescent="0.25">
      <c r="A1546">
        <v>77.3</v>
      </c>
      <c r="B1546">
        <v>2.6694108656653788E-2</v>
      </c>
      <c r="C1546">
        <v>24.311209919204696</v>
      </c>
    </row>
    <row r="1547" spans="1:3" x14ac:dyDescent="0.25">
      <c r="A1547">
        <v>77.349999999999994</v>
      </c>
      <c r="B1547">
        <v>2.6915583772743879E-2</v>
      </c>
      <c r="C1547">
        <v>24.313531697902835</v>
      </c>
    </row>
    <row r="1548" spans="1:3" x14ac:dyDescent="0.25">
      <c r="A1548">
        <v>77.400000000000006</v>
      </c>
      <c r="B1548">
        <v>2.7138472437180192E-2</v>
      </c>
      <c r="C1548">
        <v>24.31585547034333</v>
      </c>
    </row>
    <row r="1549" spans="1:3" x14ac:dyDescent="0.25">
      <c r="A1549">
        <v>77.45</v>
      </c>
      <c r="B1549">
        <v>2.736277968464499E-2</v>
      </c>
      <c r="C1549">
        <v>24.318181240171384</v>
      </c>
    </row>
    <row r="1550" spans="1:3" x14ac:dyDescent="0.25">
      <c r="A1550">
        <v>77.5</v>
      </c>
      <c r="B1550">
        <v>2.7588510532692026E-2</v>
      </c>
      <c r="C1550">
        <v>24.320509011046479</v>
      </c>
    </row>
    <row r="1551" spans="1:3" x14ac:dyDescent="0.25">
      <c r="A1551">
        <v>77.55</v>
      </c>
      <c r="B1551">
        <v>2.7815669981390959E-2</v>
      </c>
      <c r="C1551">
        <v>24.322838786642446</v>
      </c>
    </row>
    <row r="1552" spans="1:3" x14ac:dyDescent="0.25">
      <c r="A1552">
        <v>77.599999999999994</v>
      </c>
      <c r="B1552">
        <v>2.8044263012971228E-2</v>
      </c>
      <c r="C1552">
        <v>24.325170570647536</v>
      </c>
    </row>
    <row r="1553" spans="1:3" x14ac:dyDescent="0.25">
      <c r="A1553">
        <v>77.650000000000006</v>
      </c>
      <c r="B1553">
        <v>2.8274294591464889E-2</v>
      </c>
      <c r="C1553">
        <v>24.327504366764497</v>
      </c>
    </row>
    <row r="1554" spans="1:3" x14ac:dyDescent="0.25">
      <c r="A1554">
        <v>77.7</v>
      </c>
      <c r="B1554">
        <v>2.8505769662348249E-2</v>
      </c>
      <c r="C1554">
        <v>24.329840178710644</v>
      </c>
    </row>
    <row r="1555" spans="1:3" x14ac:dyDescent="0.25">
      <c r="A1555">
        <v>77.75</v>
      </c>
      <c r="B1555">
        <v>2.8738693152183224E-2</v>
      </c>
      <c r="C1555">
        <v>24.332178010217934</v>
      </c>
    </row>
    <row r="1556" spans="1:3" x14ac:dyDescent="0.25">
      <c r="A1556">
        <v>77.8</v>
      </c>
      <c r="B1556">
        <v>2.8973069968257138E-2</v>
      </c>
      <c r="C1556">
        <v>24.334517865033064</v>
      </c>
    </row>
    <row r="1557" spans="1:3" x14ac:dyDescent="0.25">
      <c r="A1557">
        <v>77.849999999999994</v>
      </c>
      <c r="B1557">
        <v>2.9208904998222068E-2</v>
      </c>
      <c r="C1557">
        <v>24.336859746917508</v>
      </c>
    </row>
    <row r="1558" spans="1:3" x14ac:dyDescent="0.25">
      <c r="A1558">
        <v>77.900000000000006</v>
      </c>
      <c r="B1558">
        <v>2.9446203109733279E-2</v>
      </c>
      <c r="C1558">
        <v>24.339203659647634</v>
      </c>
    </row>
    <row r="1559" spans="1:3" x14ac:dyDescent="0.25">
      <c r="A1559">
        <v>77.95</v>
      </c>
      <c r="B1559">
        <v>2.9684969150086546E-2</v>
      </c>
      <c r="C1559">
        <v>24.341549607014745</v>
      </c>
    </row>
    <row r="1560" spans="1:3" x14ac:dyDescent="0.25">
      <c r="A1560">
        <v>78</v>
      </c>
      <c r="B1560">
        <v>2.9925207945855355E-2</v>
      </c>
      <c r="C1560">
        <v>24.343897592825193</v>
      </c>
    </row>
    <row r="1561" spans="1:3" x14ac:dyDescent="0.25">
      <c r="A1561">
        <v>78.05</v>
      </c>
      <c r="B1561">
        <v>3.0166924302526658E-2</v>
      </c>
      <c r="C1561">
        <v>24.346247620900431</v>
      </c>
    </row>
    <row r="1562" spans="1:3" x14ac:dyDescent="0.25">
      <c r="A1562">
        <v>78.099999999999994</v>
      </c>
      <c r="B1562">
        <v>3.0410123004136241E-2</v>
      </c>
      <c r="C1562">
        <v>24.348599695077098</v>
      </c>
    </row>
    <row r="1563" spans="1:3" x14ac:dyDescent="0.25">
      <c r="A1563">
        <v>78.150000000000006</v>
      </c>
      <c r="B1563">
        <v>3.0654808812903358E-2</v>
      </c>
      <c r="C1563">
        <v>24.350953819207106</v>
      </c>
    </row>
    <row r="1564" spans="1:3" x14ac:dyDescent="0.25">
      <c r="A1564">
        <v>78.2</v>
      </c>
      <c r="B1564">
        <v>3.0900986468864345E-2</v>
      </c>
      <c r="C1564">
        <v>24.353309997157712</v>
      </c>
    </row>
    <row r="1565" spans="1:3" x14ac:dyDescent="0.25">
      <c r="A1565">
        <v>78.25</v>
      </c>
      <c r="B1565">
        <v>3.1148660689506242E-2</v>
      </c>
      <c r="C1565">
        <v>24.355668232811613</v>
      </c>
    </row>
    <row r="1566" spans="1:3" x14ac:dyDescent="0.25">
      <c r="A1566">
        <v>78.3</v>
      </c>
      <c r="B1566">
        <v>3.1397836169399104E-2</v>
      </c>
      <c r="C1566">
        <v>24.358028530066996</v>
      </c>
    </row>
    <row r="1567" spans="1:3" x14ac:dyDescent="0.25">
      <c r="A1567">
        <v>78.349999999999994</v>
      </c>
      <c r="B1567">
        <v>3.1648517579828013E-2</v>
      </c>
      <c r="C1567">
        <v>24.360390892837671</v>
      </c>
    </row>
    <row r="1568" spans="1:3" x14ac:dyDescent="0.25">
      <c r="A1568">
        <v>78.400000000000006</v>
      </c>
      <c r="B1568">
        <v>3.1900709568424529E-2</v>
      </c>
      <c r="C1568">
        <v>24.36275532505309</v>
      </c>
    </row>
    <row r="1569" spans="1:3" x14ac:dyDescent="0.25">
      <c r="A1569">
        <v>78.45</v>
      </c>
      <c r="B1569">
        <v>3.2154416758797183E-2</v>
      </c>
      <c r="C1569">
        <v>24.365121830658484</v>
      </c>
    </row>
    <row r="1570" spans="1:3" x14ac:dyDescent="0.25">
      <c r="A1570">
        <v>78.5</v>
      </c>
      <c r="B1570">
        <v>3.2409643750162163E-2</v>
      </c>
      <c r="C1570">
        <v>24.367490413614917</v>
      </c>
    </row>
    <row r="1571" spans="1:3" x14ac:dyDescent="0.25">
      <c r="A1571">
        <v>78.55</v>
      </c>
      <c r="B1571">
        <v>3.2666395116972786E-2</v>
      </c>
      <c r="C1571">
        <v>24.36986107789938</v>
      </c>
    </row>
    <row r="1572" spans="1:3" x14ac:dyDescent="0.25">
      <c r="A1572">
        <v>78.599999999999994</v>
      </c>
      <c r="B1572">
        <v>3.2924675408548806E-2</v>
      </c>
      <c r="C1572">
        <v>24.372233827504886</v>
      </c>
    </row>
    <row r="1573" spans="1:3" x14ac:dyDescent="0.25">
      <c r="A1573">
        <v>78.650000000000006</v>
      </c>
      <c r="B1573">
        <v>3.3184489148705296E-2</v>
      </c>
      <c r="C1573">
        <v>24.374608666440512</v>
      </c>
    </row>
    <row r="1574" spans="1:3" x14ac:dyDescent="0.25">
      <c r="A1574">
        <v>78.7</v>
      </c>
      <c r="B1574">
        <v>3.3445840835380637E-2</v>
      </c>
      <c r="C1574">
        <v>24.376985598731547</v>
      </c>
    </row>
    <row r="1575" spans="1:3" x14ac:dyDescent="0.25">
      <c r="A1575">
        <v>78.75</v>
      </c>
      <c r="B1575">
        <v>3.3708734940264988E-2</v>
      </c>
      <c r="C1575">
        <v>24.379364628419538</v>
      </c>
    </row>
    <row r="1576" spans="1:3" x14ac:dyDescent="0.25">
      <c r="A1576">
        <v>78.8</v>
      </c>
      <c r="B1576">
        <v>3.397317590842748E-2</v>
      </c>
      <c r="C1576">
        <v>24.381745759562374</v>
      </c>
    </row>
    <row r="1577" spans="1:3" x14ac:dyDescent="0.25">
      <c r="A1577">
        <v>78.849999999999994</v>
      </c>
      <c r="B1577">
        <v>3.4239168157943499E-2</v>
      </c>
      <c r="C1577">
        <v>24.384128996234406</v>
      </c>
    </row>
    <row r="1578" spans="1:3" x14ac:dyDescent="0.25">
      <c r="A1578">
        <v>78.900000000000006</v>
      </c>
      <c r="B1578">
        <v>3.4506716079521625E-2</v>
      </c>
      <c r="C1578">
        <v>24.3865143425265</v>
      </c>
    </row>
    <row r="1579" spans="1:3" x14ac:dyDescent="0.25">
      <c r="A1579">
        <v>78.95</v>
      </c>
      <c r="B1579">
        <v>3.4775824036129895E-2</v>
      </c>
      <c r="C1579">
        <v>24.388901802546144</v>
      </c>
    </row>
    <row r="1580" spans="1:3" x14ac:dyDescent="0.25">
      <c r="A1580">
        <v>79</v>
      </c>
      <c r="B1580">
        <v>3.5046496362622519E-2</v>
      </c>
      <c r="C1580">
        <v>24.391291380417538</v>
      </c>
    </row>
    <row r="1581" spans="1:3" x14ac:dyDescent="0.25">
      <c r="A1581">
        <v>79.05</v>
      </c>
      <c r="B1581">
        <v>3.5318737365365629E-2</v>
      </c>
      <c r="C1581">
        <v>24.393683080281676</v>
      </c>
    </row>
    <row r="1582" spans="1:3" x14ac:dyDescent="0.25">
      <c r="A1582">
        <v>79.099999999999994</v>
      </c>
      <c r="B1582">
        <v>3.5592551321863154E-2</v>
      </c>
      <c r="C1582">
        <v>24.396076906296447</v>
      </c>
    </row>
    <row r="1583" spans="1:3" x14ac:dyDescent="0.25">
      <c r="A1583">
        <v>79.150000000000006</v>
      </c>
      <c r="B1583">
        <v>3.5867942480382456E-2</v>
      </c>
      <c r="C1583">
        <v>24.398472862636709</v>
      </c>
    </row>
    <row r="1584" spans="1:3" x14ac:dyDescent="0.25">
      <c r="A1584">
        <v>79.2</v>
      </c>
      <c r="B1584">
        <v>3.6144915059579563E-2</v>
      </c>
      <c r="C1584">
        <v>24.400870953494397</v>
      </c>
    </row>
    <row r="1585" spans="1:3" x14ac:dyDescent="0.25">
      <c r="A1585">
        <v>79.25</v>
      </c>
      <c r="B1585">
        <v>3.6423473248124873E-2</v>
      </c>
      <c r="C1585">
        <v>24.403271183078619</v>
      </c>
    </row>
    <row r="1586" spans="1:3" x14ac:dyDescent="0.25">
      <c r="A1586">
        <v>79.3</v>
      </c>
      <c r="B1586">
        <v>3.6703621204328019E-2</v>
      </c>
      <c r="C1586">
        <v>24.405673555615717</v>
      </c>
    </row>
    <row r="1587" spans="1:3" x14ac:dyDescent="0.25">
      <c r="A1587">
        <v>79.349999999999994</v>
      </c>
      <c r="B1587">
        <v>3.6985363055763117E-2</v>
      </c>
      <c r="C1587">
        <v>24.408078075349412</v>
      </c>
    </row>
    <row r="1588" spans="1:3" x14ac:dyDescent="0.25">
      <c r="A1588">
        <v>79.400000000000006</v>
      </c>
      <c r="B1588">
        <v>3.7268702898893863E-2</v>
      </c>
      <c r="C1588">
        <v>24.410484746540849</v>
      </c>
    </row>
    <row r="1589" spans="1:3" x14ac:dyDescent="0.25">
      <c r="A1589">
        <v>79.45</v>
      </c>
      <c r="B1589">
        <v>3.7553644798698195E-2</v>
      </c>
      <c r="C1589">
        <v>24.412893573468718</v>
      </c>
    </row>
    <row r="1590" spans="1:3" x14ac:dyDescent="0.25">
      <c r="A1590">
        <v>79.5</v>
      </c>
      <c r="B1590">
        <v>3.784019278829389E-2</v>
      </c>
      <c r="C1590">
        <v>24.415304560429359</v>
      </c>
    </row>
    <row r="1591" spans="1:3" x14ac:dyDescent="0.25">
      <c r="A1591">
        <v>79.55</v>
      </c>
      <c r="B1591">
        <v>3.8128350868563206E-2</v>
      </c>
      <c r="C1591">
        <v>24.417717711736817</v>
      </c>
    </row>
    <row r="1592" spans="1:3" x14ac:dyDescent="0.25">
      <c r="A1592">
        <v>79.599999999999994</v>
      </c>
      <c r="B1592">
        <v>3.8418123007778165E-2</v>
      </c>
      <c r="C1592">
        <v>24.420133031722994</v>
      </c>
    </row>
    <row r="1593" spans="1:3" x14ac:dyDescent="0.25">
      <c r="A1593">
        <v>79.650000000000006</v>
      </c>
      <c r="B1593">
        <v>3.8709513141225754E-2</v>
      </c>
      <c r="C1593">
        <v>24.422550524737701</v>
      </c>
    </row>
    <row r="1594" spans="1:3" x14ac:dyDescent="0.25">
      <c r="A1594">
        <v>79.7</v>
      </c>
      <c r="B1594">
        <v>3.9002525170832976E-2</v>
      </c>
      <c r="C1594">
        <v>24.424970195148777</v>
      </c>
    </row>
    <row r="1595" spans="1:3" x14ac:dyDescent="0.25">
      <c r="A1595">
        <v>79.75</v>
      </c>
      <c r="B1595">
        <v>3.929716296479277E-2</v>
      </c>
      <c r="C1595">
        <v>24.427392047342188</v>
      </c>
    </row>
    <row r="1596" spans="1:3" x14ac:dyDescent="0.25">
      <c r="A1596">
        <v>79.8</v>
      </c>
      <c r="B1596">
        <v>3.9593430357189319E-2</v>
      </c>
      <c r="C1596">
        <v>24.429816085722123</v>
      </c>
    </row>
    <row r="1597" spans="1:3" x14ac:dyDescent="0.25">
      <c r="A1597">
        <v>79.849999999999994</v>
      </c>
      <c r="B1597">
        <v>3.9891331147623998E-2</v>
      </c>
      <c r="C1597">
        <v>24.432242314711097</v>
      </c>
    </row>
    <row r="1598" spans="1:3" x14ac:dyDescent="0.25">
      <c r="A1598">
        <v>79.900000000000006</v>
      </c>
      <c r="B1598">
        <v>4.0190869100841513E-2</v>
      </c>
      <c r="C1598">
        <v>24.434670738750047</v>
      </c>
    </row>
    <row r="1599" spans="1:3" x14ac:dyDescent="0.25">
      <c r="A1599">
        <v>79.95</v>
      </c>
      <c r="B1599">
        <v>4.049204794635592E-2</v>
      </c>
      <c r="C1599">
        <v>24.437101362298431</v>
      </c>
    </row>
    <row r="1600" spans="1:3" x14ac:dyDescent="0.25">
      <c r="A1600">
        <v>80</v>
      </c>
      <c r="B1600">
        <v>4.0794871378077739E-2</v>
      </c>
      <c r="C1600">
        <v>24.439534189834347</v>
      </c>
    </row>
    <row r="1601" spans="1:3" x14ac:dyDescent="0.25">
      <c r="A1601">
        <v>80.05</v>
      </c>
      <c r="B1601">
        <v>4.1099343053940585E-2</v>
      </c>
      <c r="C1601">
        <v>24.441969225854624</v>
      </c>
    </row>
    <row r="1602" spans="1:3" x14ac:dyDescent="0.25">
      <c r="A1602">
        <v>80.099999999999994</v>
      </c>
      <c r="B1602">
        <v>4.1405466595528524E-2</v>
      </c>
      <c r="C1602">
        <v>24.444406474874924</v>
      </c>
    </row>
    <row r="1603" spans="1:3" x14ac:dyDescent="0.25">
      <c r="A1603">
        <v>80.150000000000006</v>
      </c>
      <c r="B1603">
        <v>4.1713245587703902E-2</v>
      </c>
      <c r="C1603">
        <v>24.446845941429839</v>
      </c>
    </row>
    <row r="1604" spans="1:3" x14ac:dyDescent="0.25">
      <c r="A1604">
        <v>80.2</v>
      </c>
      <c r="B1604">
        <v>4.2022683578235021E-2</v>
      </c>
      <c r="C1604">
        <v>24.449287630073034</v>
      </c>
    </row>
    <row r="1605" spans="1:3" x14ac:dyDescent="0.25">
      <c r="A1605">
        <v>80.25</v>
      </c>
      <c r="B1605">
        <v>4.2333784077425281E-2</v>
      </c>
      <c r="C1605">
        <v>24.451731545377292</v>
      </c>
    </row>
    <row r="1606" spans="1:3" x14ac:dyDescent="0.25">
      <c r="A1606">
        <v>80.3</v>
      </c>
      <c r="B1606">
        <v>4.2646550557741789E-2</v>
      </c>
      <c r="C1606">
        <v>24.454177691934685</v>
      </c>
    </row>
    <row r="1607" spans="1:3" x14ac:dyDescent="0.25">
      <c r="A1607">
        <v>80.349999999999994</v>
      </c>
      <c r="B1607">
        <v>4.2960986453444948E-2</v>
      </c>
      <c r="C1607">
        <v>24.456626074356635</v>
      </c>
    </row>
    <row r="1608" spans="1:3" x14ac:dyDescent="0.25">
      <c r="A1608">
        <v>80.400000000000006</v>
      </c>
      <c r="B1608">
        <v>4.3277095160218652E-2</v>
      </c>
      <c r="C1608">
        <v>24.459076697274046</v>
      </c>
    </row>
    <row r="1609" spans="1:3" x14ac:dyDescent="0.25">
      <c r="A1609">
        <v>80.45</v>
      </c>
      <c r="B1609">
        <v>4.3594880034800491E-2</v>
      </c>
      <c r="C1609">
        <v>24.461529565337401</v>
      </c>
    </row>
    <row r="1610" spans="1:3" x14ac:dyDescent="0.25">
      <c r="A1610">
        <v>80.5</v>
      </c>
      <c r="B1610">
        <v>4.3914344394613482E-2</v>
      </c>
      <c r="C1610">
        <v>24.463984683216871</v>
      </c>
    </row>
    <row r="1611" spans="1:3" x14ac:dyDescent="0.25">
      <c r="A1611">
        <v>80.55</v>
      </c>
      <c r="B1611">
        <v>4.4235491517397564E-2</v>
      </c>
      <c r="C1611">
        <v>24.466442055602446</v>
      </c>
    </row>
    <row r="1612" spans="1:3" x14ac:dyDescent="0.25">
      <c r="A1612">
        <v>80.599999999999994</v>
      </c>
      <c r="B1612">
        <v>4.4558324640842181E-2</v>
      </c>
      <c r="C1612">
        <v>24.468901687204024</v>
      </c>
    </row>
    <row r="1613" spans="1:3" x14ac:dyDescent="0.25">
      <c r="A1613">
        <v>80.650000000000006</v>
      </c>
      <c r="B1613">
        <v>4.4882846962219496E-2</v>
      </c>
      <c r="C1613">
        <v>24.471363582751525</v>
      </c>
    </row>
    <row r="1614" spans="1:3" x14ac:dyDescent="0.25">
      <c r="A1614">
        <v>80.7</v>
      </c>
      <c r="B1614">
        <v>4.5209061638017932E-2</v>
      </c>
      <c r="C1614">
        <v>24.47382774699501</v>
      </c>
    </row>
    <row r="1615" spans="1:3" x14ac:dyDescent="0.25">
      <c r="A1615">
        <v>80.75</v>
      </c>
      <c r="B1615">
        <v>4.5536971783577358E-2</v>
      </c>
      <c r="C1615">
        <v>24.476294184704805</v>
      </c>
    </row>
    <row r="1616" spans="1:3" x14ac:dyDescent="0.25">
      <c r="A1616">
        <v>80.8</v>
      </c>
      <c r="B1616">
        <v>4.5866580472724128E-2</v>
      </c>
      <c r="C1616">
        <v>24.47876290067159</v>
      </c>
    </row>
    <row r="1617" spans="1:3" x14ac:dyDescent="0.25">
      <c r="A1617">
        <v>80.849999999999994</v>
      </c>
      <c r="B1617">
        <v>4.6197890737407356E-2</v>
      </c>
      <c r="C1617">
        <v>24.481233899706545</v>
      </c>
    </row>
    <row r="1618" spans="1:3" x14ac:dyDescent="0.25">
      <c r="A1618">
        <v>80.900000000000006</v>
      </c>
      <c r="B1618">
        <v>4.6530905567336099E-2</v>
      </c>
      <c r="C1618">
        <v>24.483707186641432</v>
      </c>
    </row>
    <row r="1619" spans="1:3" x14ac:dyDescent="0.25">
      <c r="A1619">
        <v>80.95</v>
      </c>
      <c r="B1619">
        <v>4.686562790961691E-2</v>
      </c>
      <c r="C1619">
        <v>24.486182766328739</v>
      </c>
    </row>
    <row r="1620" spans="1:3" x14ac:dyDescent="0.25">
      <c r="A1620">
        <v>81</v>
      </c>
      <c r="B1620">
        <v>4.7202060668393192E-2</v>
      </c>
      <c r="C1620">
        <v>24.488660643641783</v>
      </c>
    </row>
    <row r="1621" spans="1:3" x14ac:dyDescent="0.25">
      <c r="A1621">
        <v>81.05</v>
      </c>
      <c r="B1621">
        <v>4.7540206704484632E-2</v>
      </c>
      <c r="C1621">
        <v>24.491140823474844</v>
      </c>
    </row>
    <row r="1622" spans="1:3" x14ac:dyDescent="0.25">
      <c r="A1622">
        <v>81.099999999999994</v>
      </c>
      <c r="B1622">
        <v>4.7880068835027975E-2</v>
      </c>
      <c r="C1622">
        <v>24.493623310743263</v>
      </c>
    </row>
    <row r="1623" spans="1:3" x14ac:dyDescent="0.25">
      <c r="A1623">
        <v>81.150000000000006</v>
      </c>
      <c r="B1623">
        <v>4.822164983311885E-2</v>
      </c>
      <c r="C1623">
        <v>24.496108110383584</v>
      </c>
    </row>
    <row r="1624" spans="1:3" x14ac:dyDescent="0.25">
      <c r="A1624">
        <v>81.2</v>
      </c>
      <c r="B1624">
        <v>4.8564952427454171E-2</v>
      </c>
      <c r="C1624">
        <v>24.498595227353647</v>
      </c>
    </row>
    <row r="1625" spans="1:3" x14ac:dyDescent="0.25">
      <c r="A1625">
        <v>81.25</v>
      </c>
      <c r="B1625">
        <v>4.8909979301976436E-2</v>
      </c>
      <c r="C1625">
        <v>24.50108466663275</v>
      </c>
    </row>
    <row r="1626" spans="1:3" x14ac:dyDescent="0.25">
      <c r="A1626">
        <v>81.3</v>
      </c>
      <c r="B1626">
        <v>4.9256733095518319E-2</v>
      </c>
      <c r="C1626">
        <v>24.503576433221728</v>
      </c>
    </row>
    <row r="1627" spans="1:3" x14ac:dyDescent="0.25">
      <c r="A1627">
        <v>81.349999999999994</v>
      </c>
      <c r="B1627">
        <v>4.9605216401448708E-2</v>
      </c>
      <c r="C1627">
        <v>24.506070532143113</v>
      </c>
    </row>
    <row r="1628" spans="1:3" x14ac:dyDescent="0.25">
      <c r="A1628">
        <v>81.400000000000006</v>
      </c>
      <c r="B1628">
        <v>4.9955431767320028E-2</v>
      </c>
      <c r="C1628">
        <v>24.508566968441233</v>
      </c>
    </row>
    <row r="1629" spans="1:3" x14ac:dyDescent="0.25">
      <c r="A1629">
        <v>81.45</v>
      </c>
      <c r="B1629">
        <v>5.0307381694516123E-2</v>
      </c>
      <c r="C1629">
        <v>24.511065747182357</v>
      </c>
    </row>
    <row r="1630" spans="1:3" x14ac:dyDescent="0.25">
      <c r="A1630">
        <v>81.5</v>
      </c>
      <c r="B1630">
        <v>5.0661068637902477E-2</v>
      </c>
      <c r="C1630">
        <v>24.513566873454803</v>
      </c>
    </row>
    <row r="1631" spans="1:3" x14ac:dyDescent="0.25">
      <c r="A1631">
        <v>81.55</v>
      </c>
      <c r="B1631">
        <v>5.1016495005476566E-2</v>
      </c>
      <c r="C1631">
        <v>24.516070352369074</v>
      </c>
    </row>
    <row r="1632" spans="1:3" x14ac:dyDescent="0.25">
      <c r="A1632">
        <v>81.599999999999994</v>
      </c>
      <c r="B1632">
        <v>5.1373663158020069E-2</v>
      </c>
      <c r="C1632">
        <v>24.518576189057995</v>
      </c>
    </row>
    <row r="1633" spans="1:3" x14ac:dyDescent="0.25">
      <c r="A1633">
        <v>81.650000000000006</v>
      </c>
      <c r="B1633">
        <v>5.173257540875234E-2</v>
      </c>
      <c r="C1633">
        <v>24.521084388676826</v>
      </c>
    </row>
    <row r="1634" spans="1:3" x14ac:dyDescent="0.25">
      <c r="A1634">
        <v>81.7</v>
      </c>
      <c r="B1634">
        <v>5.2093234022984734E-2</v>
      </c>
      <c r="C1634">
        <v>24.5235949564034</v>
      </c>
    </row>
    <row r="1635" spans="1:3" x14ac:dyDescent="0.25">
      <c r="A1635">
        <v>81.75</v>
      </c>
      <c r="B1635">
        <v>5.2455641217777328E-2</v>
      </c>
      <c r="C1635">
        <v>24.526107897438255</v>
      </c>
    </row>
    <row r="1636" spans="1:3" x14ac:dyDescent="0.25">
      <c r="A1636">
        <v>81.8</v>
      </c>
      <c r="B1636">
        <v>5.2819799161596008E-2</v>
      </c>
      <c r="C1636">
        <v>24.528623217004768</v>
      </c>
    </row>
    <row r="1637" spans="1:3" x14ac:dyDescent="0.25">
      <c r="A1637">
        <v>81.849999999999994</v>
      </c>
      <c r="B1637">
        <v>5.3185709973971478E-2</v>
      </c>
      <c r="C1637">
        <v>24.531140920349262</v>
      </c>
    </row>
    <row r="1638" spans="1:3" x14ac:dyDescent="0.25">
      <c r="A1638">
        <v>81.900000000000006</v>
      </c>
      <c r="B1638">
        <v>5.3553375725159807E-2</v>
      </c>
      <c r="C1638">
        <v>24.533661012741188</v>
      </c>
    </row>
    <row r="1639" spans="1:3" x14ac:dyDescent="0.25">
      <c r="A1639">
        <v>81.95</v>
      </c>
      <c r="B1639">
        <v>5.3922798435803845E-2</v>
      </c>
      <c r="C1639">
        <v>24.536183499473221</v>
      </c>
    </row>
    <row r="1640" spans="1:3" x14ac:dyDescent="0.25">
      <c r="A1640">
        <v>82</v>
      </c>
      <c r="B1640">
        <v>5.4293980076597324E-2</v>
      </c>
      <c r="C1640">
        <v>24.538708385861408</v>
      </c>
    </row>
    <row r="1641" spans="1:3" x14ac:dyDescent="0.25">
      <c r="A1641">
        <v>82.05</v>
      </c>
      <c r="B1641">
        <v>5.4666922567949409E-2</v>
      </c>
      <c r="C1641">
        <v>24.541235677245304</v>
      </c>
    </row>
    <row r="1642" spans="1:3" x14ac:dyDescent="0.25">
      <c r="A1642">
        <v>82.1</v>
      </c>
      <c r="B1642">
        <v>5.5041627779651325E-2</v>
      </c>
      <c r="C1642">
        <v>24.543765378988109</v>
      </c>
    </row>
    <row r="1643" spans="1:3" x14ac:dyDescent="0.25">
      <c r="A1643">
        <v>82.15</v>
      </c>
      <c r="B1643">
        <v>5.5418097530544698E-2</v>
      </c>
      <c r="C1643">
        <v>24.546297496476804</v>
      </c>
    </row>
    <row r="1644" spans="1:3" x14ac:dyDescent="0.25">
      <c r="A1644">
        <v>82.2</v>
      </c>
      <c r="B1644">
        <v>5.5796333588190972E-2</v>
      </c>
      <c r="C1644">
        <v>24.548832035122299</v>
      </c>
    </row>
    <row r="1645" spans="1:3" x14ac:dyDescent="0.25">
      <c r="A1645">
        <v>82.25</v>
      </c>
      <c r="B1645">
        <v>5.6176337668543519E-2</v>
      </c>
      <c r="C1645">
        <v>24.551369000359568</v>
      </c>
    </row>
    <row r="1646" spans="1:3" x14ac:dyDescent="0.25">
      <c r="A1646">
        <v>82.3</v>
      </c>
      <c r="B1646">
        <v>5.6558111435620506E-2</v>
      </c>
      <c r="C1646">
        <v>24.553908397647792</v>
      </c>
    </row>
    <row r="1647" spans="1:3" x14ac:dyDescent="0.25">
      <c r="A1647">
        <v>82.35</v>
      </c>
      <c r="B1647">
        <v>5.6941656501179931E-2</v>
      </c>
      <c r="C1647">
        <v>24.556450232470485</v>
      </c>
    </row>
    <row r="1648" spans="1:3" x14ac:dyDescent="0.25">
      <c r="A1648">
        <v>82.4</v>
      </c>
      <c r="B1648">
        <v>5.7326974424396548E-2</v>
      </c>
      <c r="C1648">
        <v>24.558994510335676</v>
      </c>
    </row>
    <row r="1649" spans="1:3" x14ac:dyDescent="0.25">
      <c r="A1649">
        <v>82.45</v>
      </c>
      <c r="B1649">
        <v>5.7714066711539946E-2</v>
      </c>
      <c r="C1649">
        <v>24.561541236776023</v>
      </c>
    </row>
    <row r="1650" spans="1:3" x14ac:dyDescent="0.25">
      <c r="A1650">
        <v>82.5</v>
      </c>
      <c r="B1650">
        <v>5.8102934815655607E-2</v>
      </c>
      <c r="C1650">
        <v>24.564090417348954</v>
      </c>
    </row>
    <row r="1651" spans="1:3" x14ac:dyDescent="0.25">
      <c r="A1651">
        <v>82.55</v>
      </c>
      <c r="B1651">
        <v>5.8493580136246767E-2</v>
      </c>
      <c r="C1651">
        <v>24.566642057636844</v>
      </c>
    </row>
    <row r="1652" spans="1:3" x14ac:dyDescent="0.25">
      <c r="A1652">
        <v>82.6</v>
      </c>
      <c r="B1652">
        <v>5.8886004018958694E-2</v>
      </c>
      <c r="C1652">
        <v>24.569196163247128</v>
      </c>
    </row>
    <row r="1653" spans="1:3" x14ac:dyDescent="0.25">
      <c r="A1653">
        <v>82.65</v>
      </c>
      <c r="B1653">
        <v>5.9280207755264859E-2</v>
      </c>
      <c r="C1653">
        <v>24.571752739812489</v>
      </c>
    </row>
    <row r="1654" spans="1:3" x14ac:dyDescent="0.25">
      <c r="A1654">
        <v>82.7</v>
      </c>
      <c r="B1654">
        <v>5.9676192582154577E-2</v>
      </c>
      <c r="C1654">
        <v>24.574311792990962</v>
      </c>
    </row>
    <row r="1655" spans="1:3" x14ac:dyDescent="0.25">
      <c r="A1655">
        <v>82.75</v>
      </c>
      <c r="B1655">
        <v>6.007395968182374E-2</v>
      </c>
      <c r="C1655">
        <v>24.576873328466132</v>
      </c>
    </row>
    <row r="1656" spans="1:3" x14ac:dyDescent="0.25">
      <c r="A1656">
        <v>82.8</v>
      </c>
      <c r="B1656">
        <v>6.0473510181366416E-2</v>
      </c>
      <c r="C1656">
        <v>24.579437351947238</v>
      </c>
    </row>
    <row r="1657" spans="1:3" x14ac:dyDescent="0.25">
      <c r="A1657">
        <v>82.85</v>
      </c>
      <c r="B1657">
        <v>6.0874845152469097E-2</v>
      </c>
      <c r="C1657">
        <v>24.582003869169384</v>
      </c>
    </row>
    <row r="1658" spans="1:3" x14ac:dyDescent="0.25">
      <c r="A1658">
        <v>82.9</v>
      </c>
      <c r="B1658">
        <v>6.1277965611107023E-2</v>
      </c>
      <c r="C1658">
        <v>24.584572885893632</v>
      </c>
    </row>
    <row r="1659" spans="1:3" x14ac:dyDescent="0.25">
      <c r="A1659">
        <v>82.95</v>
      </c>
      <c r="B1659">
        <v>6.168287251724202E-2</v>
      </c>
      <c r="C1659">
        <v>24.587144407907203</v>
      </c>
    </row>
    <row r="1660" spans="1:3" x14ac:dyDescent="0.25">
      <c r="A1660">
        <v>83</v>
      </c>
      <c r="B1660">
        <v>6.2089566774523694E-2</v>
      </c>
      <c r="C1660">
        <v>24.589718441023614</v>
      </c>
    </row>
    <row r="1661" spans="1:3" x14ac:dyDescent="0.25">
      <c r="A1661">
        <v>83.05</v>
      </c>
      <c r="B1661">
        <v>6.2498049229991574E-2</v>
      </c>
      <c r="C1661">
        <v>24.592294991082841</v>
      </c>
    </row>
    <row r="1662" spans="1:3" x14ac:dyDescent="0.25">
      <c r="A1662">
        <v>83.1</v>
      </c>
      <c r="B1662">
        <v>6.2908320673780063E-2</v>
      </c>
      <c r="C1662">
        <v>24.59487406395148</v>
      </c>
    </row>
    <row r="1663" spans="1:3" x14ac:dyDescent="0.25">
      <c r="A1663">
        <v>83.15</v>
      </c>
      <c r="B1663">
        <v>6.3320381838825629E-2</v>
      </c>
      <c r="C1663">
        <v>24.597455665522894</v>
      </c>
    </row>
    <row r="1664" spans="1:3" x14ac:dyDescent="0.25">
      <c r="A1664">
        <v>83.2</v>
      </c>
      <c r="B1664">
        <v>6.3734233400575685E-2</v>
      </c>
      <c r="C1664">
        <v>24.600039801717397</v>
      </c>
    </row>
    <row r="1665" spans="1:3" x14ac:dyDescent="0.25">
      <c r="A1665">
        <v>83.25</v>
      </c>
      <c r="B1665">
        <v>6.4149875976700882E-2</v>
      </c>
      <c r="C1665">
        <v>24.602626478482399</v>
      </c>
    </row>
    <row r="1666" spans="1:3" x14ac:dyDescent="0.25">
      <c r="A1666">
        <v>83.3</v>
      </c>
      <c r="B1666">
        <v>6.456731012680865E-2</v>
      </c>
      <c r="C1666">
        <v>24.605215701792577</v>
      </c>
    </row>
    <row r="1667" spans="1:3" x14ac:dyDescent="0.25">
      <c r="A1667">
        <v>83.35</v>
      </c>
      <c r="B1667">
        <v>6.4986536352159549E-2</v>
      </c>
      <c r="C1667">
        <v>24.607807477650034</v>
      </c>
    </row>
    <row r="1668" spans="1:3" x14ac:dyDescent="0.25">
      <c r="A1668">
        <v>83.4</v>
      </c>
      <c r="B1668">
        <v>6.5407555095386039E-2</v>
      </c>
      <c r="C1668">
        <v>24.610401812084479</v>
      </c>
    </row>
    <row r="1669" spans="1:3" x14ac:dyDescent="0.25">
      <c r="A1669">
        <v>83.45</v>
      </c>
      <c r="B1669">
        <v>6.5830366740213239E-2</v>
      </c>
      <c r="C1669">
        <v>24.61299871115337</v>
      </c>
    </row>
    <row r="1670" spans="1:3" x14ac:dyDescent="0.25">
      <c r="A1670">
        <v>83.5</v>
      </c>
      <c r="B1670">
        <v>6.6254971611182961E-2</v>
      </c>
      <c r="C1670">
        <v>24.615598180942126</v>
      </c>
    </row>
    <row r="1671" spans="1:3" x14ac:dyDescent="0.25">
      <c r="A1671">
        <v>83.55</v>
      </c>
      <c r="B1671">
        <v>6.6681369973379423E-2</v>
      </c>
      <c r="C1671">
        <v>24.618200227564241</v>
      </c>
    </row>
    <row r="1672" spans="1:3" x14ac:dyDescent="0.25">
      <c r="A1672">
        <v>83.6</v>
      </c>
      <c r="B1672">
        <v>6.7109562032157705E-2</v>
      </c>
      <c r="C1672">
        <v>24.620804857161499</v>
      </c>
    </row>
    <row r="1673" spans="1:3" x14ac:dyDescent="0.25">
      <c r="A1673">
        <v>83.65</v>
      </c>
      <c r="B1673">
        <v>6.7539547932874977E-2</v>
      </c>
      <c r="C1673">
        <v>24.623412075904131</v>
      </c>
    </row>
    <row r="1674" spans="1:3" x14ac:dyDescent="0.25">
      <c r="A1674">
        <v>83.7</v>
      </c>
      <c r="B1674">
        <v>6.7971327760623576E-2</v>
      </c>
      <c r="C1674">
        <v>24.62602188999098</v>
      </c>
    </row>
    <row r="1675" spans="1:3" x14ac:dyDescent="0.25">
      <c r="A1675">
        <v>83.75</v>
      </c>
      <c r="B1675">
        <v>6.8404901539967825E-2</v>
      </c>
      <c r="C1675">
        <v>24.628634305649705</v>
      </c>
    </row>
    <row r="1676" spans="1:3" x14ac:dyDescent="0.25">
      <c r="A1676">
        <v>83.805800000000005</v>
      </c>
      <c r="B1676">
        <v>6.8890887999999997E-2</v>
      </c>
      <c r="C1676">
        <v>24.631552840947641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A6772-8EDD-454D-B0CA-139A76311815}">
  <sheetPr codeName="Tabelle9"/>
  <dimension ref="A1:D3197"/>
  <sheetViews>
    <sheetView workbookViewId="0">
      <selection activeCell="F2719" sqref="F2719"/>
    </sheetView>
  </sheetViews>
  <sheetFormatPr defaultColWidth="11.5703125" defaultRowHeight="15" x14ac:dyDescent="0.25"/>
  <sheetData>
    <row r="1" spans="1:4" x14ac:dyDescent="0.25">
      <c r="A1">
        <v>83.805800000000005</v>
      </c>
      <c r="B1">
        <v>6.8890887999999997E-2</v>
      </c>
      <c r="C1">
        <v>24.631552840947641</v>
      </c>
    </row>
    <row r="2" spans="1:4" x14ac:dyDescent="0.25">
      <c r="A2">
        <v>84.05</v>
      </c>
      <c r="B2">
        <v>1.2398852421099034</v>
      </c>
      <c r="C2">
        <v>24.622743403308998</v>
      </c>
    </row>
    <row r="3" spans="1:4" x14ac:dyDescent="0.25">
      <c r="A3">
        <v>84.1</v>
      </c>
      <c r="B3">
        <v>1.4797465226950426</v>
      </c>
      <c r="C3">
        <v>24.620942831728446</v>
      </c>
    </row>
    <row r="4" spans="1:4" x14ac:dyDescent="0.25">
      <c r="A4">
        <v>84.15</v>
      </c>
      <c r="B4">
        <v>1.7196417756866418</v>
      </c>
      <c r="C4">
        <v>24.619143329684455</v>
      </c>
    </row>
    <row r="5" spans="1:4" x14ac:dyDescent="0.25">
      <c r="A5">
        <v>84.2</v>
      </c>
      <c r="B5">
        <v>1.9595710010847018</v>
      </c>
      <c r="C5">
        <v>24.617344894823383</v>
      </c>
    </row>
    <row r="6" spans="1:4" x14ac:dyDescent="0.25">
      <c r="A6">
        <v>84.25</v>
      </c>
      <c r="B6">
        <v>2.1995341988892219</v>
      </c>
      <c r="C6">
        <v>24.615547524800082</v>
      </c>
    </row>
    <row r="7" spans="1:4" x14ac:dyDescent="0.25">
      <c r="A7">
        <v>84.3</v>
      </c>
      <c r="B7">
        <v>2.4395313691002021</v>
      </c>
      <c r="C7">
        <v>24.613751217277841</v>
      </c>
    </row>
    <row r="8" spans="1:4" x14ac:dyDescent="0.25">
      <c r="A8">
        <v>84.35</v>
      </c>
      <c r="B8">
        <v>2.6795625117176431</v>
      </c>
      <c r="C8">
        <v>24.611955969928363</v>
      </c>
    </row>
    <row r="9" spans="1:4" x14ac:dyDescent="0.25">
      <c r="A9">
        <v>84.4</v>
      </c>
      <c r="B9">
        <v>2.919627626741633</v>
      </c>
      <c r="C9">
        <v>24.610161780431717</v>
      </c>
    </row>
    <row r="10" spans="1:4" x14ac:dyDescent="0.25">
      <c r="A10">
        <v>84.45</v>
      </c>
      <c r="B10">
        <v>3.159726714171994</v>
      </c>
      <c r="C10" s="1">
        <v>24.60836864647629</v>
      </c>
      <c r="D10" s="7"/>
    </row>
    <row r="11" spans="1:4" x14ac:dyDescent="0.25">
      <c r="A11">
        <v>84.5</v>
      </c>
      <c r="B11">
        <v>3.3998597740088159</v>
      </c>
      <c r="C11">
        <v>24.606576565758765</v>
      </c>
    </row>
    <row r="12" spans="1:4" x14ac:dyDescent="0.25">
      <c r="A12">
        <v>84.55</v>
      </c>
      <c r="B12">
        <v>3.6400268062520973</v>
      </c>
      <c r="C12">
        <v>24.604785535984064</v>
      </c>
    </row>
    <row r="13" spans="1:4" x14ac:dyDescent="0.25">
      <c r="A13">
        <v>84.6</v>
      </c>
      <c r="B13">
        <v>3.88022781090184</v>
      </c>
      <c r="C13">
        <v>24.602995554865316</v>
      </c>
    </row>
    <row r="14" spans="1:4" x14ac:dyDescent="0.25">
      <c r="A14">
        <v>84.65</v>
      </c>
      <c r="B14">
        <v>4.1204627879580418</v>
      </c>
      <c r="C14">
        <v>24.601206620123815</v>
      </c>
    </row>
    <row r="15" spans="1:4" x14ac:dyDescent="0.25">
      <c r="A15">
        <v>84.7</v>
      </c>
      <c r="B15">
        <v>4.3607317374207044</v>
      </c>
      <c r="C15">
        <v>24.599418729488995</v>
      </c>
    </row>
    <row r="16" spans="1:4" x14ac:dyDescent="0.25">
      <c r="A16">
        <v>84.75</v>
      </c>
      <c r="B16">
        <v>4.6010346592898275</v>
      </c>
      <c r="C16">
        <v>24.597631880698362</v>
      </c>
    </row>
    <row r="17" spans="1:3" x14ac:dyDescent="0.25">
      <c r="A17">
        <v>84.8</v>
      </c>
      <c r="B17">
        <v>4.8413715535654109</v>
      </c>
      <c r="C17">
        <v>24.59584607149749</v>
      </c>
    </row>
    <row r="18" spans="1:3" x14ac:dyDescent="0.25">
      <c r="A18">
        <v>84.85</v>
      </c>
      <c r="B18">
        <v>5.0817424202474548</v>
      </c>
      <c r="C18">
        <v>24.594061299639957</v>
      </c>
    </row>
    <row r="19" spans="1:3" x14ac:dyDescent="0.25">
      <c r="A19">
        <v>84.899999999999906</v>
      </c>
      <c r="B19">
        <v>5.3221472593356003</v>
      </c>
      <c r="C19">
        <v>24.592277562887318</v>
      </c>
    </row>
    <row r="20" spans="1:3" x14ac:dyDescent="0.25">
      <c r="A20">
        <v>84.949999999999903</v>
      </c>
      <c r="B20">
        <v>5.5625860708304744</v>
      </c>
      <c r="C20">
        <v>24.59049485900907</v>
      </c>
    </row>
    <row r="21" spans="1:3" x14ac:dyDescent="0.25">
      <c r="A21">
        <v>84.999999999999901</v>
      </c>
      <c r="B21">
        <v>5.8030588547318995</v>
      </c>
      <c r="C21">
        <v>24.588713185782588</v>
      </c>
    </row>
    <row r="22" spans="1:3" x14ac:dyDescent="0.25">
      <c r="A22">
        <v>85.049999999999898</v>
      </c>
      <c r="B22">
        <v>6.0435656110397842</v>
      </c>
      <c r="C22">
        <v>24.586932540993143</v>
      </c>
    </row>
    <row r="23" spans="1:3" x14ac:dyDescent="0.25">
      <c r="A23">
        <v>85.099999999999895</v>
      </c>
      <c r="B23">
        <v>6.2841063397541292</v>
      </c>
      <c r="C23">
        <v>24.585152922433796</v>
      </c>
    </row>
    <row r="24" spans="1:3" x14ac:dyDescent="0.25">
      <c r="A24">
        <v>85.149999999999906</v>
      </c>
      <c r="B24">
        <v>6.5246810408750244</v>
      </c>
      <c r="C24">
        <v>24.583374327905428</v>
      </c>
    </row>
    <row r="25" spans="1:3" x14ac:dyDescent="0.25">
      <c r="A25">
        <v>85.199999999999903</v>
      </c>
      <c r="B25">
        <v>6.7652897144022894</v>
      </c>
      <c r="C25">
        <v>24.581596755216648</v>
      </c>
    </row>
    <row r="26" spans="1:3" x14ac:dyDescent="0.25">
      <c r="A26">
        <v>85.249999999999901</v>
      </c>
      <c r="B26">
        <v>7.0059323603360166</v>
      </c>
      <c r="C26">
        <v>24.5798202021838</v>
      </c>
    </row>
    <row r="27" spans="1:3" x14ac:dyDescent="0.25">
      <c r="A27">
        <v>85.299999999999898</v>
      </c>
      <c r="B27">
        <v>7.2466089786762016</v>
      </c>
      <c r="C27">
        <v>24.578044666630884</v>
      </c>
    </row>
    <row r="28" spans="1:3" x14ac:dyDescent="0.25">
      <c r="A28">
        <v>85.349999999999895</v>
      </c>
      <c r="B28">
        <v>7.4873195694228487</v>
      </c>
      <c r="C28">
        <v>24.576270146389554</v>
      </c>
    </row>
    <row r="29" spans="1:3" x14ac:dyDescent="0.25">
      <c r="A29">
        <v>85.399999999999906</v>
      </c>
      <c r="B29">
        <v>7.7280641325759554</v>
      </c>
      <c r="C29">
        <v>24.574496639299078</v>
      </c>
    </row>
    <row r="30" spans="1:3" x14ac:dyDescent="0.25">
      <c r="A30">
        <v>85.449999999999903</v>
      </c>
      <c r="B30">
        <v>7.9688426681355224</v>
      </c>
      <c r="C30">
        <v>24.572724143206276</v>
      </c>
    </row>
    <row r="31" spans="1:3" x14ac:dyDescent="0.25">
      <c r="A31">
        <v>85.499999999999901</v>
      </c>
      <c r="B31">
        <v>8.2096551761015508</v>
      </c>
      <c r="C31">
        <v>24.57095265596552</v>
      </c>
    </row>
    <row r="32" spans="1:3" x14ac:dyDescent="0.25">
      <c r="A32">
        <v>85.549999999999898</v>
      </c>
      <c r="B32">
        <v>8.4505016564740387</v>
      </c>
      <c r="C32">
        <v>24.569182175438687</v>
      </c>
    </row>
    <row r="33" spans="1:3" x14ac:dyDescent="0.25">
      <c r="A33">
        <v>85.599999999999895</v>
      </c>
      <c r="B33">
        <v>8.6913821092529862</v>
      </c>
      <c r="C33">
        <v>24.567412699495097</v>
      </c>
    </row>
    <row r="34" spans="1:3" x14ac:dyDescent="0.25">
      <c r="A34">
        <v>85.649999999999906</v>
      </c>
      <c r="B34">
        <v>8.9322965344384837</v>
      </c>
      <c r="C34">
        <v>24.565644226011525</v>
      </c>
    </row>
    <row r="35" spans="1:3" x14ac:dyDescent="0.25">
      <c r="A35">
        <v>85.699999999999903</v>
      </c>
      <c r="B35">
        <v>9.173244932030352</v>
      </c>
      <c r="C35">
        <v>24.563876752872119</v>
      </c>
    </row>
    <row r="36" spans="1:3" x14ac:dyDescent="0.25">
      <c r="A36">
        <v>85.749999999999901</v>
      </c>
      <c r="B36">
        <v>9.4142273020286797</v>
      </c>
      <c r="C36">
        <v>24.562110277968408</v>
      </c>
    </row>
    <row r="37" spans="1:3" x14ac:dyDescent="0.25">
      <c r="A37">
        <v>85.799999999999898</v>
      </c>
      <c r="B37">
        <v>9.6552436444334724</v>
      </c>
      <c r="C37">
        <v>24.560344799199239</v>
      </c>
    </row>
    <row r="38" spans="1:3" x14ac:dyDescent="0.25">
      <c r="A38">
        <v>85.849999999999895</v>
      </c>
      <c r="B38">
        <v>9.8962939592447174</v>
      </c>
      <c r="C38">
        <v>24.558580314470756</v>
      </c>
    </row>
    <row r="39" spans="1:3" x14ac:dyDescent="0.25">
      <c r="A39">
        <v>85.899999999999906</v>
      </c>
      <c r="B39">
        <v>10.137378246462429</v>
      </c>
      <c r="C39">
        <v>24.556816821696358</v>
      </c>
    </row>
    <row r="40" spans="1:3" x14ac:dyDescent="0.25">
      <c r="A40">
        <v>85.949999999999903</v>
      </c>
      <c r="B40">
        <v>10.378496506086599</v>
      </c>
      <c r="C40">
        <v>24.555054318796675</v>
      </c>
    </row>
    <row r="41" spans="1:3" x14ac:dyDescent="0.25">
      <c r="A41">
        <v>85.999999999999901</v>
      </c>
      <c r="B41">
        <v>10.619648738117231</v>
      </c>
      <c r="C41">
        <v>24.553292803699531</v>
      </c>
    </row>
    <row r="42" spans="1:3" x14ac:dyDescent="0.25">
      <c r="A42">
        <v>86.049999999999898</v>
      </c>
      <c r="B42">
        <v>10.860834942554321</v>
      </c>
      <c r="C42">
        <v>24.551532274339902</v>
      </c>
    </row>
    <row r="43" spans="1:3" x14ac:dyDescent="0.25">
      <c r="A43">
        <v>86.099999999999895</v>
      </c>
      <c r="B43">
        <v>11.102055119397873</v>
      </c>
      <c r="C43">
        <v>24.549772728659896</v>
      </c>
    </row>
    <row r="44" spans="1:3" x14ac:dyDescent="0.25">
      <c r="A44">
        <v>86.149999999999906</v>
      </c>
      <c r="B44">
        <v>11.343309268647973</v>
      </c>
      <c r="C44">
        <v>24.548014164608716</v>
      </c>
    </row>
    <row r="45" spans="1:3" x14ac:dyDescent="0.25">
      <c r="A45">
        <v>86.199999999999903</v>
      </c>
      <c r="B45">
        <v>11.584597390304445</v>
      </c>
      <c r="C45">
        <v>24.546256580142625</v>
      </c>
    </row>
    <row r="46" spans="1:3" x14ac:dyDescent="0.25">
      <c r="A46">
        <v>86.249999999999901</v>
      </c>
      <c r="B46">
        <v>11.825919484367377</v>
      </c>
      <c r="C46">
        <v>24.544499973224905</v>
      </c>
    </row>
    <row r="47" spans="1:3" x14ac:dyDescent="0.25">
      <c r="A47">
        <v>86.299999999999898</v>
      </c>
      <c r="B47">
        <v>12.067275550836769</v>
      </c>
      <c r="C47">
        <v>24.542744341825856</v>
      </c>
    </row>
    <row r="48" spans="1:3" x14ac:dyDescent="0.25">
      <c r="A48">
        <v>86.349999999999895</v>
      </c>
      <c r="B48">
        <v>12.30866558971262</v>
      </c>
      <c r="C48">
        <v>24.540989683922714</v>
      </c>
    </row>
    <row r="49" spans="1:3" x14ac:dyDescent="0.25">
      <c r="A49">
        <v>86.399999999999906</v>
      </c>
      <c r="B49">
        <v>12.550089600994934</v>
      </c>
      <c r="C49">
        <v>24.539235997499677</v>
      </c>
    </row>
    <row r="50" spans="1:3" x14ac:dyDescent="0.25">
      <c r="A50">
        <v>86.449999999999903</v>
      </c>
      <c r="B50">
        <v>12.791547584683705</v>
      </c>
      <c r="C50">
        <v>24.537483280547821</v>
      </c>
    </row>
    <row r="51" spans="1:3" x14ac:dyDescent="0.25">
      <c r="A51">
        <v>86.499999999999901</v>
      </c>
      <c r="B51">
        <v>13.03303954077894</v>
      </c>
      <c r="C51">
        <v>24.5357315310651</v>
      </c>
    </row>
    <row r="52" spans="1:3" x14ac:dyDescent="0.25">
      <c r="A52">
        <v>86.549999999999898</v>
      </c>
      <c r="B52">
        <v>13.274565469280635</v>
      </c>
      <c r="C52">
        <v>24.533980747056304</v>
      </c>
    </row>
    <row r="53" spans="1:3" x14ac:dyDescent="0.25">
      <c r="A53">
        <v>86.599999999999895</v>
      </c>
      <c r="B53">
        <v>13.516125370188789</v>
      </c>
      <c r="C53">
        <v>24.532230926533042</v>
      </c>
    </row>
    <row r="54" spans="1:3" x14ac:dyDescent="0.25">
      <c r="A54">
        <v>86.649999999999807</v>
      </c>
      <c r="B54">
        <v>13.757719243502953</v>
      </c>
      <c r="C54">
        <v>24.530482067513674</v>
      </c>
    </row>
    <row r="55" spans="1:3" x14ac:dyDescent="0.25">
      <c r="A55">
        <v>86.699999999999804</v>
      </c>
      <c r="B55">
        <v>13.999347089224026</v>
      </c>
      <c r="C55">
        <v>24.528734168023327</v>
      </c>
    </row>
    <row r="56" spans="1:3" x14ac:dyDescent="0.25">
      <c r="A56">
        <v>86.749999999999801</v>
      </c>
      <c r="B56">
        <v>14.241008907351562</v>
      </c>
      <c r="C56">
        <v>24.526987226093826</v>
      </c>
    </row>
    <row r="57" spans="1:3" x14ac:dyDescent="0.25">
      <c r="A57">
        <v>86.799999999999798</v>
      </c>
      <c r="B57">
        <v>14.482704697885556</v>
      </c>
      <c r="C57">
        <v>24.525241239763698</v>
      </c>
    </row>
    <row r="58" spans="1:3" x14ac:dyDescent="0.25">
      <c r="A58">
        <v>86.849999999999795</v>
      </c>
      <c r="B58">
        <v>14.724434460826012</v>
      </c>
      <c r="C58">
        <v>24.523496207078107</v>
      </c>
    </row>
    <row r="59" spans="1:3" x14ac:dyDescent="0.25">
      <c r="A59">
        <v>86.899999999999807</v>
      </c>
      <c r="B59">
        <v>14.966198196173016</v>
      </c>
      <c r="C59">
        <v>24.521752126088845</v>
      </c>
    </row>
    <row r="60" spans="1:3" x14ac:dyDescent="0.25">
      <c r="A60">
        <v>86.949999999999804</v>
      </c>
      <c r="B60">
        <v>15.207995903926394</v>
      </c>
      <c r="C60">
        <v>24.520008994854305</v>
      </c>
    </row>
    <row r="61" spans="1:3" x14ac:dyDescent="0.25">
      <c r="A61">
        <v>86.999999999999801</v>
      </c>
      <c r="B61">
        <v>15.449827584086231</v>
      </c>
      <c r="C61">
        <v>24.518266811439439</v>
      </c>
    </row>
    <row r="62" spans="1:3" x14ac:dyDescent="0.25">
      <c r="A62">
        <v>87.049999999999798</v>
      </c>
      <c r="B62">
        <v>15.691693236652526</v>
      </c>
      <c r="C62">
        <v>24.516525573915722</v>
      </c>
    </row>
    <row r="63" spans="1:3" x14ac:dyDescent="0.25">
      <c r="A63">
        <v>87.099999999999795</v>
      </c>
      <c r="B63">
        <v>15.933592861625284</v>
      </c>
      <c r="C63">
        <v>24.514785280361156</v>
      </c>
    </row>
    <row r="64" spans="1:3" x14ac:dyDescent="0.25">
      <c r="A64">
        <v>87.149999999999807</v>
      </c>
      <c r="B64">
        <v>16.175526459004502</v>
      </c>
      <c r="C64">
        <v>24.513045928860205</v>
      </c>
    </row>
    <row r="65" spans="1:3" x14ac:dyDescent="0.25">
      <c r="A65">
        <v>87.199999999999804</v>
      </c>
      <c r="B65">
        <v>16.417494028790177</v>
      </c>
      <c r="C65">
        <v>24.511307517503777</v>
      </c>
    </row>
    <row r="66" spans="1:3" x14ac:dyDescent="0.25">
      <c r="A66">
        <v>87.249999999999801</v>
      </c>
      <c r="B66">
        <v>16.659495570982315</v>
      </c>
      <c r="C66">
        <v>24.509570044389204</v>
      </c>
    </row>
    <row r="67" spans="1:3" x14ac:dyDescent="0.25">
      <c r="A67">
        <v>87.299999999999798</v>
      </c>
      <c r="B67">
        <v>16.901531085580913</v>
      </c>
      <c r="C67">
        <v>24.507833507620198</v>
      </c>
    </row>
    <row r="68" spans="1:3" x14ac:dyDescent="0.25">
      <c r="A68">
        <v>87.349999999999795</v>
      </c>
      <c r="B68">
        <v>17.143600572585974</v>
      </c>
      <c r="C68">
        <v>24.506097905306845</v>
      </c>
    </row>
    <row r="69" spans="1:3" x14ac:dyDescent="0.25">
      <c r="A69">
        <v>87.399999999999807</v>
      </c>
      <c r="B69">
        <v>17.38570403199758</v>
      </c>
      <c r="C69">
        <v>24.504363235565556</v>
      </c>
    </row>
    <row r="70" spans="1:3" x14ac:dyDescent="0.25">
      <c r="A70">
        <v>87.449999999999804</v>
      </c>
      <c r="B70">
        <v>17.62784146381556</v>
      </c>
      <c r="C70">
        <v>24.502629496519038</v>
      </c>
    </row>
    <row r="71" spans="1:3" x14ac:dyDescent="0.25">
      <c r="A71">
        <v>87.499999999999801</v>
      </c>
      <c r="B71">
        <v>17.87001286804</v>
      </c>
      <c r="C71">
        <v>24.500896686296283</v>
      </c>
    </row>
    <row r="72" spans="1:3" x14ac:dyDescent="0.25">
      <c r="A72">
        <v>87.549999999999798</v>
      </c>
      <c r="B72">
        <v>18.112218244670899</v>
      </c>
      <c r="C72">
        <v>24.499164803032528</v>
      </c>
    </row>
    <row r="73" spans="1:3" x14ac:dyDescent="0.25">
      <c r="A73">
        <v>87.599999999999795</v>
      </c>
      <c r="B73">
        <v>18.354457593708261</v>
      </c>
      <c r="C73">
        <v>24.497433844869224</v>
      </c>
    </row>
    <row r="74" spans="1:3" x14ac:dyDescent="0.25">
      <c r="A74">
        <v>87.649999999999807</v>
      </c>
      <c r="B74">
        <v>18.596730915152079</v>
      </c>
      <c r="C74">
        <v>24.495703809954023</v>
      </c>
    </row>
    <row r="75" spans="1:3" x14ac:dyDescent="0.25">
      <c r="A75">
        <v>87.699999999999804</v>
      </c>
      <c r="B75">
        <v>18.839038209002361</v>
      </c>
      <c r="C75">
        <v>24.493974696440734</v>
      </c>
    </row>
    <row r="76" spans="1:3" x14ac:dyDescent="0.25">
      <c r="A76">
        <v>87.749999999999801</v>
      </c>
      <c r="B76">
        <v>19.081379475259098</v>
      </c>
      <c r="C76">
        <v>24.492246502489309</v>
      </c>
    </row>
    <row r="77" spans="1:3" x14ac:dyDescent="0.25">
      <c r="A77">
        <v>87.799999999999798</v>
      </c>
      <c r="B77">
        <v>19.323754713922298</v>
      </c>
      <c r="C77">
        <v>24.4905192262658</v>
      </c>
    </row>
    <row r="78" spans="1:3" x14ac:dyDescent="0.25">
      <c r="A78">
        <v>87.849999999999795</v>
      </c>
      <c r="B78">
        <v>19.566163924991965</v>
      </c>
      <c r="C78">
        <v>24.488792865942351</v>
      </c>
    </row>
    <row r="79" spans="1:3" x14ac:dyDescent="0.25">
      <c r="A79">
        <v>87.899999999999807</v>
      </c>
      <c r="B79">
        <v>19.808607108468173</v>
      </c>
      <c r="C79">
        <v>24.487067419697155</v>
      </c>
    </row>
    <row r="80" spans="1:3" x14ac:dyDescent="0.25">
      <c r="A80">
        <v>87.949999999999804</v>
      </c>
      <c r="B80">
        <v>20.051084264350759</v>
      </c>
      <c r="C80">
        <v>24.485342885714445</v>
      </c>
    </row>
    <row r="81" spans="1:3" x14ac:dyDescent="0.25">
      <c r="A81">
        <v>87.999999999999801</v>
      </c>
      <c r="B81">
        <v>20.293595392639798</v>
      </c>
      <c r="C81">
        <v>24.483619262184448</v>
      </c>
    </row>
    <row r="82" spans="1:3" x14ac:dyDescent="0.25">
      <c r="A82">
        <v>88.049999999999798</v>
      </c>
      <c r="B82">
        <v>20.536140493335299</v>
      </c>
      <c r="C82">
        <v>24.481896547303364</v>
      </c>
    </row>
    <row r="83" spans="1:3" x14ac:dyDescent="0.25">
      <c r="A83">
        <v>88.099999999999795</v>
      </c>
      <c r="B83">
        <v>20.778719566437264</v>
      </c>
      <c r="C83">
        <v>24.480174739273345</v>
      </c>
    </row>
    <row r="84" spans="1:3" x14ac:dyDescent="0.25">
      <c r="A84">
        <v>88.149999999999807</v>
      </c>
      <c r="B84">
        <v>21.021332611945688</v>
      </c>
      <c r="C84">
        <v>24.478453836302474</v>
      </c>
    </row>
    <row r="85" spans="1:3" x14ac:dyDescent="0.25">
      <c r="A85">
        <v>88.199999999999804</v>
      </c>
      <c r="B85">
        <v>21.263979629860575</v>
      </c>
      <c r="C85">
        <v>24.476733836604723</v>
      </c>
    </row>
    <row r="86" spans="1:3" x14ac:dyDescent="0.25">
      <c r="A86">
        <v>88.249999999999801</v>
      </c>
      <c r="B86">
        <v>21.506660620181915</v>
      </c>
      <c r="C86">
        <v>24.475014738399938</v>
      </c>
    </row>
    <row r="87" spans="1:3" x14ac:dyDescent="0.25">
      <c r="A87">
        <v>88.299999999999798</v>
      </c>
      <c r="B87">
        <v>21.749375582909718</v>
      </c>
      <c r="C87">
        <v>24.473296539913814</v>
      </c>
    </row>
    <row r="88" spans="1:3" x14ac:dyDescent="0.25">
      <c r="A88">
        <v>88.349999999999795</v>
      </c>
      <c r="B88">
        <v>21.992124518043983</v>
      </c>
      <c r="C88">
        <v>24.471579239377864</v>
      </c>
    </row>
    <row r="89" spans="1:3" x14ac:dyDescent="0.25">
      <c r="A89">
        <v>88.399999999999693</v>
      </c>
      <c r="B89">
        <v>22.234907425584257</v>
      </c>
      <c r="C89">
        <v>24.469862835029396</v>
      </c>
    </row>
    <row r="90" spans="1:3" x14ac:dyDescent="0.25">
      <c r="A90">
        <v>88.449999999999704</v>
      </c>
      <c r="B90">
        <v>22.477724305531442</v>
      </c>
      <c r="C90">
        <v>24.468147325111484</v>
      </c>
    </row>
    <row r="91" spans="1:3" x14ac:dyDescent="0.25">
      <c r="A91">
        <v>88.499999999999702</v>
      </c>
      <c r="B91">
        <v>22.720575157885087</v>
      </c>
      <c r="C91">
        <v>24.466432707872951</v>
      </c>
    </row>
    <row r="92" spans="1:3" x14ac:dyDescent="0.25">
      <c r="A92">
        <v>88.549999999999699</v>
      </c>
      <c r="B92">
        <v>22.963459982645194</v>
      </c>
      <c r="C92">
        <v>24.464718981568339</v>
      </c>
    </row>
    <row r="93" spans="1:3" x14ac:dyDescent="0.25">
      <c r="A93">
        <v>88.599999999999696</v>
      </c>
      <c r="B93">
        <v>23.206378779811757</v>
      </c>
      <c r="C93">
        <v>24.463006144457886</v>
      </c>
    </row>
    <row r="94" spans="1:3" x14ac:dyDescent="0.25">
      <c r="A94">
        <v>88.649999999999693</v>
      </c>
      <c r="B94">
        <v>23.44933154938478</v>
      </c>
      <c r="C94">
        <v>24.46129419480749</v>
      </c>
    </row>
    <row r="95" spans="1:3" x14ac:dyDescent="0.25">
      <c r="A95">
        <v>88.699999999999704</v>
      </c>
      <c r="B95">
        <v>23.692318291364362</v>
      </c>
      <c r="C95">
        <v>24.459583130888703</v>
      </c>
    </row>
    <row r="96" spans="1:3" x14ac:dyDescent="0.25">
      <c r="A96">
        <v>88.749999999999702</v>
      </c>
      <c r="B96">
        <v>23.935339005750304</v>
      </c>
      <c r="C96">
        <v>24.457872950978711</v>
      </c>
    </row>
    <row r="97" spans="1:3" x14ac:dyDescent="0.25">
      <c r="A97">
        <v>88.799999999999699</v>
      </c>
      <c r="B97">
        <v>24.178393692542716</v>
      </c>
      <c r="C97">
        <v>24.456163653360257</v>
      </c>
    </row>
    <row r="98" spans="1:3" x14ac:dyDescent="0.25">
      <c r="A98">
        <v>88.849999999999696</v>
      </c>
      <c r="B98">
        <v>24.421482351741581</v>
      </c>
      <c r="C98">
        <v>24.454455236321699</v>
      </c>
    </row>
    <row r="99" spans="1:3" x14ac:dyDescent="0.25">
      <c r="A99">
        <v>88.899999999999693</v>
      </c>
      <c r="B99">
        <v>24.664604983346909</v>
      </c>
      <c r="C99">
        <v>24.452747698156919</v>
      </c>
    </row>
    <row r="100" spans="1:3" x14ac:dyDescent="0.25">
      <c r="A100">
        <v>88.949999999999704</v>
      </c>
      <c r="B100">
        <v>24.907761587358699</v>
      </c>
      <c r="C100">
        <v>24.451041037165322</v>
      </c>
    </row>
    <row r="101" spans="1:3" x14ac:dyDescent="0.25">
      <c r="A101">
        <v>88.999999999999702</v>
      </c>
      <c r="B101">
        <v>25.150952163776946</v>
      </c>
      <c r="C101">
        <v>24.449335251651831</v>
      </c>
    </row>
    <row r="102" spans="1:3" x14ac:dyDescent="0.25">
      <c r="A102">
        <v>89.049999999999699</v>
      </c>
      <c r="B102">
        <v>25.394176712601656</v>
      </c>
      <c r="C102">
        <v>24.447630339926821</v>
      </c>
    </row>
    <row r="103" spans="1:3" x14ac:dyDescent="0.25">
      <c r="A103">
        <v>89.099999999999696</v>
      </c>
      <c r="B103">
        <v>25.637435233832825</v>
      </c>
      <c r="C103">
        <v>24.445926300306144</v>
      </c>
    </row>
    <row r="104" spans="1:3" x14ac:dyDescent="0.25">
      <c r="A104">
        <v>89.149999999999693</v>
      </c>
      <c r="B104">
        <v>25.88072772747045</v>
      </c>
      <c r="C104">
        <v>24.444223131111062</v>
      </c>
    </row>
    <row r="105" spans="1:3" x14ac:dyDescent="0.25">
      <c r="A105">
        <v>89.199999999999704</v>
      </c>
      <c r="B105">
        <v>26.124054193514635</v>
      </c>
      <c r="C105">
        <v>24.442520830668254</v>
      </c>
    </row>
    <row r="106" spans="1:3" x14ac:dyDescent="0.25">
      <c r="A106">
        <v>89.249999999999702</v>
      </c>
      <c r="B106">
        <v>26.367414631965183</v>
      </c>
      <c r="C106">
        <v>24.440819397309781</v>
      </c>
    </row>
    <row r="107" spans="1:3" x14ac:dyDescent="0.25">
      <c r="A107">
        <v>89.299999999999699</v>
      </c>
      <c r="B107">
        <v>26.61080904282219</v>
      </c>
      <c r="C107">
        <v>24.439118829373058</v>
      </c>
    </row>
    <row r="108" spans="1:3" x14ac:dyDescent="0.25">
      <c r="A108">
        <v>89.349999999999696</v>
      </c>
      <c r="B108">
        <v>26.85423742608566</v>
      </c>
      <c r="C108">
        <v>24.437419125200847</v>
      </c>
    </row>
    <row r="109" spans="1:3" x14ac:dyDescent="0.25">
      <c r="A109">
        <v>89.399999999999693</v>
      </c>
      <c r="B109">
        <v>27.09769978175559</v>
      </c>
      <c r="C109">
        <v>24.435720283141208</v>
      </c>
    </row>
    <row r="110" spans="1:3" x14ac:dyDescent="0.25">
      <c r="A110">
        <v>89.449999999999704</v>
      </c>
      <c r="B110">
        <v>27.341196109831984</v>
      </c>
      <c r="C110">
        <v>24.434022301547511</v>
      </c>
    </row>
    <row r="111" spans="1:3" x14ac:dyDescent="0.25">
      <c r="A111">
        <v>89.499999999999702</v>
      </c>
      <c r="B111">
        <v>27.584726410314836</v>
      </c>
      <c r="C111">
        <v>24.432325178778381</v>
      </c>
    </row>
    <row r="112" spans="1:3" x14ac:dyDescent="0.25">
      <c r="A112">
        <v>89.549999999999699</v>
      </c>
      <c r="B112">
        <v>27.828290683204145</v>
      </c>
      <c r="C112">
        <v>24.430628913197694</v>
      </c>
    </row>
    <row r="113" spans="1:3" x14ac:dyDescent="0.25">
      <c r="A113">
        <v>89.599999999999696</v>
      </c>
      <c r="B113">
        <v>28.071888928499916</v>
      </c>
      <c r="C113">
        <v>24.428933503174552</v>
      </c>
    </row>
    <row r="114" spans="1:3" x14ac:dyDescent="0.25">
      <c r="A114">
        <v>89.649999999999693</v>
      </c>
      <c r="B114">
        <v>28.315521146202148</v>
      </c>
      <c r="C114">
        <v>24.427238947083257</v>
      </c>
    </row>
    <row r="115" spans="1:3" x14ac:dyDescent="0.25">
      <c r="A115">
        <v>89.699999999999704</v>
      </c>
      <c r="B115">
        <v>28.559187336310931</v>
      </c>
      <c r="C115">
        <v>24.425545243303286</v>
      </c>
    </row>
    <row r="116" spans="1:3" x14ac:dyDescent="0.25">
      <c r="A116">
        <v>89.749999999999702</v>
      </c>
      <c r="B116">
        <v>28.802887498826085</v>
      </c>
      <c r="C116">
        <v>24.423852390219285</v>
      </c>
    </row>
    <row r="117" spans="1:3" x14ac:dyDescent="0.25">
      <c r="A117">
        <v>89.799999999999699</v>
      </c>
      <c r="B117">
        <v>29.046621633747698</v>
      </c>
      <c r="C117">
        <v>24.422160386221023</v>
      </c>
    </row>
    <row r="118" spans="1:3" x14ac:dyDescent="0.25">
      <c r="A118">
        <v>89.849999999999696</v>
      </c>
      <c r="B118">
        <v>29.290389741075771</v>
      </c>
      <c r="C118">
        <v>24.420469229703393</v>
      </c>
    </row>
    <row r="119" spans="1:3" x14ac:dyDescent="0.25">
      <c r="A119">
        <v>89.899999999999693</v>
      </c>
      <c r="B119">
        <v>29.534191820810214</v>
      </c>
      <c r="C119">
        <v>24.418778919066373</v>
      </c>
    </row>
    <row r="120" spans="1:3" x14ac:dyDescent="0.25">
      <c r="A120">
        <v>89.949999999999704</v>
      </c>
      <c r="B120">
        <v>29.778027872951302</v>
      </c>
      <c r="C120">
        <v>24.417089452715011</v>
      </c>
    </row>
    <row r="121" spans="1:3" x14ac:dyDescent="0.25">
      <c r="A121">
        <v>89.999999999999702</v>
      </c>
      <c r="B121">
        <v>30.02189789749875</v>
      </c>
      <c r="C121">
        <v>24.415400829059422</v>
      </c>
    </row>
    <row r="122" spans="1:3" x14ac:dyDescent="0.25">
      <c r="A122">
        <v>90.049999999999699</v>
      </c>
      <c r="B122">
        <v>30.265801894452672</v>
      </c>
      <c r="C122">
        <v>24.413713046514719</v>
      </c>
    </row>
    <row r="123" spans="1:3" x14ac:dyDescent="0.25">
      <c r="A123">
        <v>90.099999999999696</v>
      </c>
      <c r="B123">
        <v>30.509739863813042</v>
      </c>
      <c r="C123">
        <v>24.412026103501052</v>
      </c>
    </row>
    <row r="124" spans="1:3" x14ac:dyDescent="0.25">
      <c r="A124">
        <v>90.149999999999693</v>
      </c>
      <c r="B124">
        <v>30.753711805579876</v>
      </c>
      <c r="C124">
        <v>24.410339998443536</v>
      </c>
    </row>
    <row r="125" spans="1:3" x14ac:dyDescent="0.25">
      <c r="A125">
        <v>90.199999999999605</v>
      </c>
      <c r="B125">
        <v>30.997717719752718</v>
      </c>
      <c r="C125">
        <v>24.408654729772262</v>
      </c>
    </row>
    <row r="126" spans="1:3" x14ac:dyDescent="0.25">
      <c r="A126">
        <v>90.249999999999602</v>
      </c>
      <c r="B126">
        <v>31.241757606332474</v>
      </c>
      <c r="C126">
        <v>24.406970295922257</v>
      </c>
    </row>
    <row r="127" spans="1:3" x14ac:dyDescent="0.25">
      <c r="A127">
        <v>90.299999999999599</v>
      </c>
      <c r="B127">
        <v>31.485831465318689</v>
      </c>
      <c r="C127">
        <v>24.405286695333476</v>
      </c>
    </row>
    <row r="128" spans="1:3" x14ac:dyDescent="0.25">
      <c r="A128">
        <v>90.349999999999596</v>
      </c>
      <c r="B128">
        <v>31.729939296711365</v>
      </c>
      <c r="C128">
        <v>24.403603926450781</v>
      </c>
    </row>
    <row r="129" spans="1:3" x14ac:dyDescent="0.25">
      <c r="A129">
        <v>90.399999999999594</v>
      </c>
      <c r="B129">
        <v>31.974081100510503</v>
      </c>
      <c r="C129">
        <v>24.401921987723913</v>
      </c>
    </row>
    <row r="130" spans="1:3" x14ac:dyDescent="0.25">
      <c r="A130">
        <v>90.449999999999605</v>
      </c>
      <c r="B130">
        <v>32.21825687671619</v>
      </c>
      <c r="C130">
        <v>24.400240877607462</v>
      </c>
    </row>
    <row r="131" spans="1:3" x14ac:dyDescent="0.25">
      <c r="A131">
        <v>90.499999999999602</v>
      </c>
      <c r="B131">
        <v>32.462466625328247</v>
      </c>
      <c r="C131">
        <v>24.39856059456088</v>
      </c>
    </row>
    <row r="132" spans="1:3" x14ac:dyDescent="0.25">
      <c r="A132">
        <v>90.549999999999599</v>
      </c>
      <c r="B132">
        <v>32.706710346346767</v>
      </c>
      <c r="C132">
        <v>24.396881137048435</v>
      </c>
    </row>
    <row r="133" spans="1:3" x14ac:dyDescent="0.25">
      <c r="A133">
        <v>90.599999999999596</v>
      </c>
      <c r="B133">
        <v>32.950988039771737</v>
      </c>
      <c r="C133">
        <v>24.395202503539185</v>
      </c>
    </row>
    <row r="134" spans="1:3" x14ac:dyDescent="0.25">
      <c r="A134">
        <v>90.649999999999594</v>
      </c>
      <c r="B134">
        <v>33.195299705603176</v>
      </c>
      <c r="C134">
        <v>24.393524692506968</v>
      </c>
    </row>
    <row r="135" spans="1:3" x14ac:dyDescent="0.25">
      <c r="A135">
        <v>90.699999999999605</v>
      </c>
      <c r="B135">
        <v>33.439645343841079</v>
      </c>
      <c r="C135">
        <v>24.391847702430407</v>
      </c>
    </row>
    <row r="136" spans="1:3" x14ac:dyDescent="0.25">
      <c r="A136">
        <v>90.749999999999602</v>
      </c>
      <c r="B136">
        <v>33.684024954485437</v>
      </c>
      <c r="C136">
        <v>24.390171531792848</v>
      </c>
    </row>
    <row r="137" spans="1:3" x14ac:dyDescent="0.25">
      <c r="A137">
        <v>90.799999999999599</v>
      </c>
      <c r="B137">
        <v>33.928438537536259</v>
      </c>
      <c r="C137">
        <v>24.388496179082356</v>
      </c>
    </row>
    <row r="138" spans="1:3" x14ac:dyDescent="0.25">
      <c r="A138">
        <v>90.849999999999596</v>
      </c>
      <c r="B138">
        <v>34.172886092993537</v>
      </c>
      <c r="C138">
        <v>24.386821642791709</v>
      </c>
    </row>
    <row r="139" spans="1:3" x14ac:dyDescent="0.25">
      <c r="A139">
        <v>90.899999999999594</v>
      </c>
      <c r="B139">
        <v>34.417367620857277</v>
      </c>
      <c r="C139">
        <v>24.385147921418362</v>
      </c>
    </row>
    <row r="140" spans="1:3" x14ac:dyDescent="0.25">
      <c r="A140">
        <v>90.949999999999605</v>
      </c>
      <c r="B140">
        <v>34.661883121127566</v>
      </c>
      <c r="C140">
        <v>24.383475013464427</v>
      </c>
    </row>
    <row r="141" spans="1:3" x14ac:dyDescent="0.25">
      <c r="A141">
        <v>90.999999999999602</v>
      </c>
      <c r="B141">
        <v>34.906432593804226</v>
      </c>
      <c r="C141">
        <v>24.381802917436673</v>
      </c>
    </row>
    <row r="142" spans="1:3" x14ac:dyDescent="0.25">
      <c r="A142">
        <v>91.049999999999599</v>
      </c>
      <c r="B142">
        <v>35.151016038887342</v>
      </c>
      <c r="C142">
        <v>24.380131631846488</v>
      </c>
    </row>
    <row r="143" spans="1:3" x14ac:dyDescent="0.25">
      <c r="A143">
        <v>91.099999999999596</v>
      </c>
      <c r="B143">
        <v>35.395633456376927</v>
      </c>
      <c r="C143">
        <v>24.37846115520987</v>
      </c>
    </row>
    <row r="144" spans="1:3" x14ac:dyDescent="0.25">
      <c r="A144">
        <v>91.149999999999594</v>
      </c>
      <c r="B144">
        <v>35.640284846272969</v>
      </c>
      <c r="C144">
        <v>24.376791486047392</v>
      </c>
    </row>
    <row r="145" spans="1:3" x14ac:dyDescent="0.25">
      <c r="A145">
        <v>91.199999999999605</v>
      </c>
      <c r="B145">
        <v>35.884970208575467</v>
      </c>
      <c r="C145">
        <v>24.375122622884206</v>
      </c>
    </row>
    <row r="146" spans="1:3" x14ac:dyDescent="0.25">
      <c r="A146">
        <v>91.249999999999602</v>
      </c>
      <c r="B146">
        <v>36.129689543284428</v>
      </c>
      <c r="C146">
        <v>24.373454564250011</v>
      </c>
    </row>
    <row r="147" spans="1:3" x14ac:dyDescent="0.25">
      <c r="A147">
        <v>91.299999999999599</v>
      </c>
      <c r="B147">
        <v>36.374442850399852</v>
      </c>
      <c r="C147">
        <v>24.371787308679032</v>
      </c>
    </row>
    <row r="148" spans="1:3" x14ac:dyDescent="0.25">
      <c r="A148">
        <v>91.349999999999596</v>
      </c>
      <c r="B148">
        <v>36.619230129921732</v>
      </c>
      <c r="C148">
        <v>24.370120854710009</v>
      </c>
    </row>
    <row r="149" spans="1:3" x14ac:dyDescent="0.25">
      <c r="A149">
        <v>91.399999999999594</v>
      </c>
      <c r="B149">
        <v>36.864051381850075</v>
      </c>
      <c r="C149">
        <v>24.368455200886178</v>
      </c>
    </row>
    <row r="150" spans="1:3" x14ac:dyDescent="0.25">
      <c r="A150">
        <v>91.449999999999605</v>
      </c>
      <c r="B150">
        <v>37.108906606184973</v>
      </c>
      <c r="C150">
        <v>24.366790345755245</v>
      </c>
    </row>
    <row r="151" spans="1:3" x14ac:dyDescent="0.25">
      <c r="A151">
        <v>91.499999999999602</v>
      </c>
      <c r="B151">
        <v>37.353795802926236</v>
      </c>
      <c r="C151">
        <v>24.365126287869376</v>
      </c>
    </row>
    <row r="152" spans="1:3" x14ac:dyDescent="0.25">
      <c r="A152">
        <v>91.549999999999599</v>
      </c>
      <c r="B152">
        <v>37.598718972073961</v>
      </c>
      <c r="C152">
        <v>24.363463025785176</v>
      </c>
    </row>
    <row r="153" spans="1:3" x14ac:dyDescent="0.25">
      <c r="A153">
        <v>91.599999999999596</v>
      </c>
      <c r="B153">
        <v>37.843676113628135</v>
      </c>
      <c r="C153">
        <v>24.361800558063667</v>
      </c>
    </row>
    <row r="154" spans="1:3" x14ac:dyDescent="0.25">
      <c r="A154">
        <v>91.649999999999594</v>
      </c>
      <c r="B154">
        <v>38.088667227588687</v>
      </c>
      <c r="C154">
        <v>24.360138883270277</v>
      </c>
    </row>
    <row r="155" spans="1:3" x14ac:dyDescent="0.25">
      <c r="A155">
        <v>91.699999999999605</v>
      </c>
      <c r="B155">
        <v>38.333692313955886</v>
      </c>
      <c r="C155">
        <v>24.358477999974809</v>
      </c>
    </row>
    <row r="156" spans="1:3" x14ac:dyDescent="0.25">
      <c r="A156">
        <v>91.749999999999602</v>
      </c>
      <c r="B156">
        <v>38.57875137272945</v>
      </c>
      <c r="C156">
        <v>24.356817906751456</v>
      </c>
    </row>
    <row r="157" spans="1:3" x14ac:dyDescent="0.25">
      <c r="A157">
        <v>91.799999999999599</v>
      </c>
      <c r="B157">
        <v>38.823844403909476</v>
      </c>
      <c r="C157">
        <v>24.355158602178722</v>
      </c>
    </row>
    <row r="158" spans="1:3" x14ac:dyDescent="0.25">
      <c r="A158">
        <v>91.849999999999596</v>
      </c>
      <c r="B158">
        <v>39.068971407495965</v>
      </c>
      <c r="C158">
        <v>24.353500084839485</v>
      </c>
    </row>
    <row r="159" spans="1:3" x14ac:dyDescent="0.25">
      <c r="A159">
        <v>91.899999999999594</v>
      </c>
      <c r="B159">
        <v>39.314132383488911</v>
      </c>
      <c r="C159">
        <v>24.351842353320897</v>
      </c>
    </row>
    <row r="160" spans="1:3" x14ac:dyDescent="0.25">
      <c r="A160">
        <v>91.949999999999505</v>
      </c>
      <c r="B160">
        <v>39.559327331887857</v>
      </c>
      <c r="C160">
        <v>24.35018540621444</v>
      </c>
    </row>
    <row r="161" spans="1:3" x14ac:dyDescent="0.25">
      <c r="A161">
        <v>91.999999999999503</v>
      </c>
      <c r="B161">
        <v>39.804556252693722</v>
      </c>
      <c r="C161">
        <v>24.348529242115845</v>
      </c>
    </row>
    <row r="162" spans="1:3" x14ac:dyDescent="0.25">
      <c r="A162">
        <v>92.0499999999995</v>
      </c>
      <c r="B162">
        <v>40.049819145906049</v>
      </c>
      <c r="C162">
        <v>24.346873859625127</v>
      </c>
    </row>
    <row r="163" spans="1:3" x14ac:dyDescent="0.25">
      <c r="A163">
        <v>92.099999999999497</v>
      </c>
      <c r="B163">
        <v>40.29511601152484</v>
      </c>
      <c r="C163">
        <v>24.345219257346532</v>
      </c>
    </row>
    <row r="164" spans="1:3" x14ac:dyDescent="0.25">
      <c r="A164">
        <v>92.149999999999494</v>
      </c>
      <c r="B164">
        <v>40.540446849550079</v>
      </c>
      <c r="C164">
        <v>24.343565433888536</v>
      </c>
    </row>
    <row r="165" spans="1:3" x14ac:dyDescent="0.25">
      <c r="A165">
        <v>92.199999999999505</v>
      </c>
      <c r="B165">
        <v>40.785811659981881</v>
      </c>
      <c r="C165">
        <v>24.341912387863829</v>
      </c>
    </row>
    <row r="166" spans="1:3" x14ac:dyDescent="0.25">
      <c r="A166">
        <v>92.249999999999503</v>
      </c>
      <c r="B166">
        <v>41.031210442820054</v>
      </c>
      <c r="C166">
        <v>24.340260117889294</v>
      </c>
    </row>
    <row r="167" spans="1:3" x14ac:dyDescent="0.25">
      <c r="A167">
        <v>92.2999999999995</v>
      </c>
      <c r="B167">
        <v>41.276643198064676</v>
      </c>
      <c r="C167">
        <v>24.338608622585969</v>
      </c>
    </row>
    <row r="168" spans="1:3" x14ac:dyDescent="0.25">
      <c r="A168">
        <v>92.349999999999497</v>
      </c>
      <c r="B168">
        <v>41.522109925715768</v>
      </c>
      <c r="C168">
        <v>24.336957900579097</v>
      </c>
    </row>
    <row r="169" spans="1:3" x14ac:dyDescent="0.25">
      <c r="A169">
        <v>92.399999999999494</v>
      </c>
      <c r="B169">
        <v>41.767610625773308</v>
      </c>
      <c r="C169">
        <v>24.335307950498017</v>
      </c>
    </row>
    <row r="170" spans="1:3" x14ac:dyDescent="0.25">
      <c r="A170">
        <v>92.449999999999505</v>
      </c>
      <c r="B170">
        <v>42.013145298237319</v>
      </c>
      <c r="C170">
        <v>24.333658770976218</v>
      </c>
    </row>
    <row r="171" spans="1:3" x14ac:dyDescent="0.25">
      <c r="A171">
        <v>92.499999999999503</v>
      </c>
      <c r="B171">
        <v>42.258713943107793</v>
      </c>
      <c r="C171">
        <v>24.332010360651292</v>
      </c>
    </row>
    <row r="172" spans="1:3" x14ac:dyDescent="0.25">
      <c r="A172">
        <v>92.5499999999995</v>
      </c>
      <c r="B172">
        <v>42.504316560384723</v>
      </c>
      <c r="C172">
        <v>24.33036271816492</v>
      </c>
    </row>
    <row r="173" spans="1:3" x14ac:dyDescent="0.25">
      <c r="A173">
        <v>92.599999999999497</v>
      </c>
      <c r="B173">
        <v>42.749953150068109</v>
      </c>
      <c r="C173">
        <v>24.328715842162872</v>
      </c>
    </row>
    <row r="174" spans="1:3" x14ac:dyDescent="0.25">
      <c r="A174">
        <v>92.649999999999494</v>
      </c>
      <c r="B174">
        <v>42.995623712157958</v>
      </c>
      <c r="C174">
        <v>24.327069731294966</v>
      </c>
    </row>
    <row r="175" spans="1:3" x14ac:dyDescent="0.25">
      <c r="A175">
        <v>92.699999999999505</v>
      </c>
      <c r="B175">
        <v>43.241328246654355</v>
      </c>
      <c r="C175">
        <v>24.325424384215072</v>
      </c>
    </row>
    <row r="176" spans="1:3" x14ac:dyDescent="0.25">
      <c r="A176">
        <v>92.749999999999503</v>
      </c>
      <c r="B176">
        <v>43.48706675355713</v>
      </c>
      <c r="C176">
        <v>24.323779799581082</v>
      </c>
    </row>
    <row r="177" spans="1:3" x14ac:dyDescent="0.25">
      <c r="A177">
        <v>92.7999999999995</v>
      </c>
      <c r="B177">
        <v>43.732839232866361</v>
      </c>
      <c r="C177">
        <v>24.322135976054899</v>
      </c>
    </row>
    <row r="178" spans="1:3" x14ac:dyDescent="0.25">
      <c r="A178">
        <v>92.849999999999497</v>
      </c>
      <c r="B178">
        <v>43.978645684582055</v>
      </c>
      <c r="C178">
        <v>24.320492912302434</v>
      </c>
    </row>
    <row r="179" spans="1:3" x14ac:dyDescent="0.25">
      <c r="A179">
        <v>92.899999999999494</v>
      </c>
      <c r="B179">
        <v>44.224486108704106</v>
      </c>
      <c r="C179">
        <v>24.318850606993557</v>
      </c>
    </row>
    <row r="180" spans="1:3" x14ac:dyDescent="0.25">
      <c r="A180">
        <v>92.949999999999505</v>
      </c>
      <c r="B180">
        <v>44.470360505232819</v>
      </c>
      <c r="C180">
        <v>24.317209058802124</v>
      </c>
    </row>
    <row r="181" spans="1:3" x14ac:dyDescent="0.25">
      <c r="A181">
        <v>92.999999999999503</v>
      </c>
      <c r="B181">
        <v>44.716268874167888</v>
      </c>
      <c r="C181">
        <v>24.315568266405922</v>
      </c>
    </row>
    <row r="182" spans="1:3" x14ac:dyDescent="0.25">
      <c r="A182">
        <v>93.0499999999995</v>
      </c>
      <c r="B182">
        <v>44.962211215509413</v>
      </c>
      <c r="C182">
        <v>24.313928228486688</v>
      </c>
    </row>
    <row r="183" spans="1:3" x14ac:dyDescent="0.25">
      <c r="A183">
        <v>93.099999999999497</v>
      </c>
      <c r="B183">
        <v>45.208187529257415</v>
      </c>
      <c r="C183">
        <v>24.312288943730056</v>
      </c>
    </row>
    <row r="184" spans="1:3" x14ac:dyDescent="0.25">
      <c r="A184">
        <v>93.149999999999494</v>
      </c>
      <c r="B184">
        <v>45.454197815411867</v>
      </c>
      <c r="C184">
        <v>24.310650410825577</v>
      </c>
    </row>
    <row r="185" spans="1:3" x14ac:dyDescent="0.25">
      <c r="A185">
        <v>93.199999999999505</v>
      </c>
      <c r="B185">
        <v>45.700242073972866</v>
      </c>
      <c r="C185">
        <v>24.309012628466686</v>
      </c>
    </row>
    <row r="186" spans="1:3" x14ac:dyDescent="0.25">
      <c r="A186">
        <v>93.249999999999503</v>
      </c>
      <c r="B186">
        <v>45.946320304940244</v>
      </c>
      <c r="C186">
        <v>24.307375595350678</v>
      </c>
    </row>
    <row r="187" spans="1:3" x14ac:dyDescent="0.25">
      <c r="A187">
        <v>93.2999999999995</v>
      </c>
      <c r="B187">
        <v>46.192432508314077</v>
      </c>
      <c r="C187">
        <v>24.305739310178719</v>
      </c>
    </row>
    <row r="188" spans="1:3" x14ac:dyDescent="0.25">
      <c r="A188">
        <v>93.349999999999497</v>
      </c>
      <c r="B188">
        <v>46.438578684094281</v>
      </c>
      <c r="C188">
        <v>24.304103771655804</v>
      </c>
    </row>
    <row r="189" spans="1:3" x14ac:dyDescent="0.25">
      <c r="A189">
        <v>93.399999999999494</v>
      </c>
      <c r="B189">
        <v>46.684758832281034</v>
      </c>
      <c r="C189">
        <v>24.302468978490754</v>
      </c>
    </row>
    <row r="190" spans="1:3" x14ac:dyDescent="0.25">
      <c r="A190">
        <v>93.449999999999505</v>
      </c>
      <c r="B190">
        <v>46.930972952874335</v>
      </c>
      <c r="C190">
        <v>24.300834929396213</v>
      </c>
    </row>
    <row r="191" spans="1:3" x14ac:dyDescent="0.25">
      <c r="A191">
        <v>93.499999999999503</v>
      </c>
      <c r="B191">
        <v>47.177221045874013</v>
      </c>
      <c r="C191">
        <v>24.299201623088607</v>
      </c>
    </row>
    <row r="192" spans="1:3" x14ac:dyDescent="0.25">
      <c r="A192">
        <v>93.5499999999995</v>
      </c>
      <c r="B192">
        <v>47.423503111280148</v>
      </c>
      <c r="C192">
        <v>24.297569058288143</v>
      </c>
    </row>
    <row r="193" spans="1:3" x14ac:dyDescent="0.25">
      <c r="A193">
        <v>93.599999999999497</v>
      </c>
      <c r="B193">
        <v>47.669819149092746</v>
      </c>
      <c r="C193">
        <v>24.295937233718796</v>
      </c>
    </row>
    <row r="194" spans="1:3" x14ac:dyDescent="0.25">
      <c r="A194">
        <v>93.649999999999494</v>
      </c>
      <c r="B194">
        <v>47.916169159311799</v>
      </c>
      <c r="C194">
        <v>24.294306148108291</v>
      </c>
    </row>
    <row r="195" spans="1:3" x14ac:dyDescent="0.25">
      <c r="A195">
        <v>93.699999999999406</v>
      </c>
      <c r="B195">
        <v>48.162553141936861</v>
      </c>
      <c r="C195">
        <v>24.2926758001881</v>
      </c>
    </row>
    <row r="196" spans="1:3" x14ac:dyDescent="0.25">
      <c r="A196">
        <v>93.749999999999403</v>
      </c>
      <c r="B196">
        <v>48.408971096968841</v>
      </c>
      <c r="C196">
        <v>24.291046188693397</v>
      </c>
    </row>
    <row r="197" spans="1:3" x14ac:dyDescent="0.25">
      <c r="A197">
        <v>93.7999999999994</v>
      </c>
      <c r="B197">
        <v>48.65542302440727</v>
      </c>
      <c r="C197">
        <v>24.289417312363074</v>
      </c>
    </row>
    <row r="198" spans="1:3" x14ac:dyDescent="0.25">
      <c r="A198">
        <v>93.849999999999397</v>
      </c>
      <c r="B198">
        <v>48.901908924252162</v>
      </c>
      <c r="C198">
        <v>24.287789169939714</v>
      </c>
    </row>
    <row r="199" spans="1:3" x14ac:dyDescent="0.25">
      <c r="A199">
        <v>93.899999999999395</v>
      </c>
      <c r="B199">
        <v>49.148428796503524</v>
      </c>
      <c r="C199">
        <v>24.286161760169581</v>
      </c>
    </row>
    <row r="200" spans="1:3" x14ac:dyDescent="0.25">
      <c r="A200">
        <v>93.949999999999406</v>
      </c>
      <c r="B200">
        <v>49.394982641161434</v>
      </c>
      <c r="C200">
        <v>24.284535081802595</v>
      </c>
    </row>
    <row r="201" spans="1:3" x14ac:dyDescent="0.25">
      <c r="A201">
        <v>93.999999999999403</v>
      </c>
      <c r="B201">
        <v>49.641570458225715</v>
      </c>
      <c r="C201">
        <v>24.282909133592334</v>
      </c>
    </row>
    <row r="202" spans="1:3" x14ac:dyDescent="0.25">
      <c r="A202">
        <v>94.0499999999994</v>
      </c>
      <c r="B202">
        <v>49.888192247696452</v>
      </c>
      <c r="C202">
        <v>24.281283914296001</v>
      </c>
    </row>
    <row r="203" spans="1:3" x14ac:dyDescent="0.25">
      <c r="A203">
        <v>94.099999999999397</v>
      </c>
      <c r="B203">
        <v>50.134848009573652</v>
      </c>
      <c r="C203">
        <v>24.279659422674428</v>
      </c>
    </row>
    <row r="204" spans="1:3" x14ac:dyDescent="0.25">
      <c r="A204">
        <v>94.149999999999395</v>
      </c>
      <c r="B204">
        <v>50.381537743857216</v>
      </c>
      <c r="C204">
        <v>24.278035657492065</v>
      </c>
    </row>
    <row r="205" spans="1:3" x14ac:dyDescent="0.25">
      <c r="A205">
        <v>94.199999999999406</v>
      </c>
      <c r="B205">
        <v>50.628261450547427</v>
      </c>
      <c r="C205">
        <v>24.276412617516925</v>
      </c>
    </row>
    <row r="206" spans="1:3" x14ac:dyDescent="0.25">
      <c r="A206">
        <v>94.249999999999403</v>
      </c>
      <c r="B206">
        <v>50.875019129644002</v>
      </c>
      <c r="C206">
        <v>24.274790301520621</v>
      </c>
    </row>
    <row r="207" spans="1:3" x14ac:dyDescent="0.25">
      <c r="A207">
        <v>94.2999999999994</v>
      </c>
      <c r="B207">
        <v>51.12181078114704</v>
      </c>
      <c r="C207">
        <v>24.27316870827833</v>
      </c>
    </row>
    <row r="208" spans="1:3" x14ac:dyDescent="0.25">
      <c r="A208">
        <v>94.349999999999397</v>
      </c>
      <c r="B208">
        <v>51.368636405056549</v>
      </c>
      <c r="C208">
        <v>24.271547836568782</v>
      </c>
    </row>
    <row r="209" spans="1:3" x14ac:dyDescent="0.25">
      <c r="A209">
        <v>94.399999999999395</v>
      </c>
      <c r="B209">
        <v>51.615496001372506</v>
      </c>
      <c r="C209">
        <v>24.269927685174231</v>
      </c>
    </row>
    <row r="210" spans="1:3" x14ac:dyDescent="0.25">
      <c r="A210">
        <v>94.449999999999406</v>
      </c>
      <c r="B210">
        <v>51.862389570095011</v>
      </c>
      <c r="C210">
        <v>24.268308252880477</v>
      </c>
    </row>
    <row r="211" spans="1:3" x14ac:dyDescent="0.25">
      <c r="A211">
        <v>94.499999999999403</v>
      </c>
      <c r="B211">
        <v>52.109317111223902</v>
      </c>
      <c r="C211">
        <v>24.2666895384768</v>
      </c>
    </row>
    <row r="212" spans="1:3" x14ac:dyDescent="0.25">
      <c r="A212">
        <v>94.5499999999994</v>
      </c>
      <c r="B212">
        <v>52.356278624759248</v>
      </c>
      <c r="C212">
        <v>24.265071540756011</v>
      </c>
    </row>
    <row r="213" spans="1:3" x14ac:dyDescent="0.25">
      <c r="A213">
        <v>94.599999999999397</v>
      </c>
      <c r="B213">
        <v>52.603274110700951</v>
      </c>
      <c r="C213">
        <v>24.263454258514386</v>
      </c>
    </row>
    <row r="214" spans="1:3" x14ac:dyDescent="0.25">
      <c r="A214">
        <v>94.649999999999395</v>
      </c>
      <c r="B214">
        <v>52.85030356904921</v>
      </c>
      <c r="C214">
        <v>24.261837690551669</v>
      </c>
    </row>
    <row r="215" spans="1:3" x14ac:dyDescent="0.25">
      <c r="A215">
        <v>94.699999999999406</v>
      </c>
      <c r="B215">
        <v>53.097366999804031</v>
      </c>
      <c r="C215">
        <v>24.260221835671064</v>
      </c>
    </row>
    <row r="216" spans="1:3" x14ac:dyDescent="0.25">
      <c r="A216">
        <v>94.749999999999403</v>
      </c>
      <c r="B216">
        <v>53.344464402965208</v>
      </c>
      <c r="C216">
        <v>24.258606692679226</v>
      </c>
    </row>
    <row r="217" spans="1:3" x14ac:dyDescent="0.25">
      <c r="A217">
        <v>94.7999999999994</v>
      </c>
      <c r="B217">
        <v>53.591595778532849</v>
      </c>
      <c r="C217">
        <v>24.256992260386234</v>
      </c>
    </row>
    <row r="218" spans="1:3" x14ac:dyDescent="0.25">
      <c r="A218">
        <v>94.849999999999397</v>
      </c>
      <c r="B218">
        <v>53.838761126506952</v>
      </c>
      <c r="C218">
        <v>24.255378537605576</v>
      </c>
    </row>
    <row r="219" spans="1:3" x14ac:dyDescent="0.25">
      <c r="A219">
        <v>94.899999999999395</v>
      </c>
      <c r="B219">
        <v>54.085960446887512</v>
      </c>
      <c r="C219">
        <v>24.253765523154161</v>
      </c>
    </row>
    <row r="220" spans="1:3" x14ac:dyDescent="0.25">
      <c r="A220">
        <v>94.949999999999406</v>
      </c>
      <c r="B220">
        <v>54.333193739674627</v>
      </c>
      <c r="C220">
        <v>24.252153215852275</v>
      </c>
    </row>
    <row r="221" spans="1:3" x14ac:dyDescent="0.25">
      <c r="A221">
        <v>94.999999999999403</v>
      </c>
      <c r="B221">
        <v>54.580461004868113</v>
      </c>
      <c r="C221">
        <v>24.250541614523595</v>
      </c>
    </row>
    <row r="222" spans="1:3" x14ac:dyDescent="0.25">
      <c r="A222">
        <v>95.0499999999994</v>
      </c>
      <c r="B222">
        <v>54.827762242467969</v>
      </c>
      <c r="C222">
        <v>24.248930717995151</v>
      </c>
    </row>
    <row r="223" spans="1:3" x14ac:dyDescent="0.25">
      <c r="A223">
        <v>95.099999999999397</v>
      </c>
      <c r="B223">
        <v>55.075097452474374</v>
      </c>
      <c r="C223">
        <v>24.247320525097322</v>
      </c>
    </row>
    <row r="224" spans="1:3" x14ac:dyDescent="0.25">
      <c r="A224">
        <v>95.149999999999395</v>
      </c>
      <c r="B224">
        <v>55.322466634887235</v>
      </c>
      <c r="C224">
        <v>24.245711034663845</v>
      </c>
    </row>
    <row r="225" spans="1:3" x14ac:dyDescent="0.25">
      <c r="A225">
        <v>95.199999999999406</v>
      </c>
      <c r="B225">
        <v>55.569869789706658</v>
      </c>
      <c r="C225">
        <v>24.244102245531767</v>
      </c>
    </row>
    <row r="226" spans="1:3" x14ac:dyDescent="0.25">
      <c r="A226">
        <v>95.249999999999403</v>
      </c>
      <c r="B226">
        <v>55.817306916932438</v>
      </c>
      <c r="C226">
        <v>24.242494156541461</v>
      </c>
    </row>
    <row r="227" spans="1:3" x14ac:dyDescent="0.25">
      <c r="A227">
        <v>95.2999999999994</v>
      </c>
      <c r="B227">
        <v>56.064778016564688</v>
      </c>
      <c r="C227">
        <v>24.240886766536601</v>
      </c>
    </row>
    <row r="228" spans="1:3" x14ac:dyDescent="0.25">
      <c r="A228">
        <v>95.349999999999397</v>
      </c>
      <c r="B228">
        <v>56.312283088603401</v>
      </c>
      <c r="C228">
        <v>24.239280074364132</v>
      </c>
    </row>
    <row r="229" spans="1:3" x14ac:dyDescent="0.25">
      <c r="A229">
        <v>95.399999999999395</v>
      </c>
      <c r="B229">
        <v>56.559822133048556</v>
      </c>
      <c r="C229">
        <v>24.237674078874299</v>
      </c>
    </row>
    <row r="230" spans="1:3" x14ac:dyDescent="0.25">
      <c r="A230">
        <v>95.449999999999406</v>
      </c>
      <c r="B230">
        <v>56.807395149900273</v>
      </c>
      <c r="C230">
        <v>24.236068778920597</v>
      </c>
    </row>
    <row r="231" spans="1:3" x14ac:dyDescent="0.25">
      <c r="A231">
        <v>95.499999999999304</v>
      </c>
      <c r="B231">
        <v>57.055002139157814</v>
      </c>
      <c r="C231">
        <v>24.234464173359779</v>
      </c>
    </row>
    <row r="232" spans="1:3" x14ac:dyDescent="0.25">
      <c r="A232">
        <v>95.549999999999301</v>
      </c>
      <c r="B232">
        <v>57.302643100822358</v>
      </c>
      <c r="C232">
        <v>24.232860261051833</v>
      </c>
    </row>
    <row r="233" spans="1:3" x14ac:dyDescent="0.25">
      <c r="A233">
        <v>95.599999999999298</v>
      </c>
      <c r="B233">
        <v>57.550318034893365</v>
      </c>
      <c r="C233">
        <v>24.231257040859983</v>
      </c>
    </row>
    <row r="234" spans="1:3" x14ac:dyDescent="0.25">
      <c r="A234">
        <v>95.649999999999295</v>
      </c>
      <c r="B234">
        <v>57.798026941370829</v>
      </c>
      <c r="C234">
        <v>24.229654511650658</v>
      </c>
    </row>
    <row r="235" spans="1:3" x14ac:dyDescent="0.25">
      <c r="A235">
        <v>95.699999999999307</v>
      </c>
      <c r="B235">
        <v>58.045769820254854</v>
      </c>
      <c r="C235">
        <v>24.228052672293494</v>
      </c>
    </row>
    <row r="236" spans="1:3" x14ac:dyDescent="0.25">
      <c r="A236">
        <v>95.749999999999304</v>
      </c>
      <c r="B236">
        <v>58.293546671545243</v>
      </c>
      <c r="C236">
        <v>24.226451521661314</v>
      </c>
    </row>
    <row r="237" spans="1:3" x14ac:dyDescent="0.25">
      <c r="A237">
        <v>95.799999999999301</v>
      </c>
      <c r="B237">
        <v>58.541357495242082</v>
      </c>
      <c r="C237">
        <v>24.224851058630133</v>
      </c>
    </row>
    <row r="238" spans="1:3" x14ac:dyDescent="0.25">
      <c r="A238">
        <v>95.849999999999298</v>
      </c>
      <c r="B238">
        <v>58.789202291345312</v>
      </c>
      <c r="C238">
        <v>24.223251282079122</v>
      </c>
    </row>
    <row r="239" spans="1:3" x14ac:dyDescent="0.25">
      <c r="A239">
        <v>95.899999999999295</v>
      </c>
      <c r="B239">
        <v>59.037081059855069</v>
      </c>
      <c r="C239">
        <v>24.221652190890602</v>
      </c>
    </row>
    <row r="240" spans="1:3" x14ac:dyDescent="0.25">
      <c r="A240">
        <v>95.949999999999307</v>
      </c>
      <c r="B240">
        <v>59.284993800771396</v>
      </c>
      <c r="C240">
        <v>24.22005378395005</v>
      </c>
    </row>
    <row r="241" spans="1:3" x14ac:dyDescent="0.25">
      <c r="A241">
        <v>95.999999999999304</v>
      </c>
      <c r="B241">
        <v>59.532940514094093</v>
      </c>
      <c r="C241">
        <v>24.218456060146067</v>
      </c>
    </row>
    <row r="242" spans="1:3" x14ac:dyDescent="0.25">
      <c r="A242">
        <v>96.049999999999301</v>
      </c>
      <c r="B242">
        <v>59.78092119982324</v>
      </c>
      <c r="C242">
        <v>24.216859018370382</v>
      </c>
    </row>
    <row r="243" spans="1:3" x14ac:dyDescent="0.25">
      <c r="A243">
        <v>96.099999999999298</v>
      </c>
      <c r="B243">
        <v>60.028935857958842</v>
      </c>
      <c r="C243">
        <v>24.215262657517815</v>
      </c>
    </row>
    <row r="244" spans="1:3" x14ac:dyDescent="0.25">
      <c r="A244">
        <v>96.149999999999295</v>
      </c>
      <c r="B244">
        <v>60.276984488500915</v>
      </c>
      <c r="C244">
        <v>24.213666976486302</v>
      </c>
    </row>
    <row r="245" spans="1:3" x14ac:dyDescent="0.25">
      <c r="A245">
        <v>96.199999999999307</v>
      </c>
      <c r="B245">
        <v>60.525067091449536</v>
      </c>
      <c r="C245">
        <v>24.212071974176855</v>
      </c>
    </row>
    <row r="246" spans="1:3" x14ac:dyDescent="0.25">
      <c r="A246">
        <v>96.249999999999304</v>
      </c>
      <c r="B246">
        <v>60.773183666804528</v>
      </c>
      <c r="C246">
        <v>24.210477649493548</v>
      </c>
    </row>
    <row r="247" spans="1:3" x14ac:dyDescent="0.25">
      <c r="A247">
        <v>96.299999999999301</v>
      </c>
      <c r="B247">
        <v>61.02133421456589</v>
      </c>
      <c r="C247">
        <v>24.208884001343542</v>
      </c>
    </row>
    <row r="248" spans="1:3" x14ac:dyDescent="0.25">
      <c r="A248">
        <v>96.349999999999298</v>
      </c>
      <c r="B248">
        <v>61.269518734733801</v>
      </c>
      <c r="C248">
        <v>24.20729102863702</v>
      </c>
    </row>
    <row r="249" spans="1:3" x14ac:dyDescent="0.25">
      <c r="A249">
        <v>96.399999999999295</v>
      </c>
      <c r="B249">
        <v>61.517737227308167</v>
      </c>
      <c r="C249">
        <v>24.205698730287239</v>
      </c>
    </row>
    <row r="250" spans="1:3" x14ac:dyDescent="0.25">
      <c r="A250">
        <v>96.449999999999307</v>
      </c>
      <c r="B250">
        <v>61.765989692289097</v>
      </c>
      <c r="C250">
        <v>24.204107105210436</v>
      </c>
    </row>
    <row r="251" spans="1:3" x14ac:dyDescent="0.25">
      <c r="A251">
        <v>96.499999999999304</v>
      </c>
      <c r="B251">
        <v>62.014276129676389</v>
      </c>
      <c r="C251">
        <v>24.20251615232592</v>
      </c>
    </row>
    <row r="252" spans="1:3" x14ac:dyDescent="0.25">
      <c r="A252">
        <v>96.549999999999301</v>
      </c>
      <c r="B252">
        <v>62.262596539470138</v>
      </c>
      <c r="C252">
        <v>24.20092587055596</v>
      </c>
    </row>
    <row r="253" spans="1:3" x14ac:dyDescent="0.25">
      <c r="A253">
        <v>96.599999999999298</v>
      </c>
      <c r="B253">
        <v>62.510950921670357</v>
      </c>
      <c r="C253">
        <v>24.199336258825838</v>
      </c>
    </row>
    <row r="254" spans="1:3" x14ac:dyDescent="0.25">
      <c r="A254">
        <v>96.649999999999295</v>
      </c>
      <c r="B254">
        <v>62.759339276277032</v>
      </c>
      <c r="C254">
        <v>24.197747316063825</v>
      </c>
    </row>
    <row r="255" spans="1:3" x14ac:dyDescent="0.25">
      <c r="A255">
        <v>96.699999999999307</v>
      </c>
      <c r="B255">
        <v>63.007761603290263</v>
      </c>
      <c r="C255">
        <v>24.196159041201152</v>
      </c>
    </row>
    <row r="256" spans="1:3" x14ac:dyDescent="0.25">
      <c r="A256">
        <v>96.749999999999304</v>
      </c>
      <c r="B256">
        <v>63.256217902709757</v>
      </c>
      <c r="C256">
        <v>24.194571433172015</v>
      </c>
    </row>
    <row r="257" spans="1:3" x14ac:dyDescent="0.25">
      <c r="A257">
        <v>96.799999999999301</v>
      </c>
      <c r="B257">
        <v>63.504708174535821</v>
      </c>
      <c r="C257">
        <v>24.192984490913563</v>
      </c>
    </row>
    <row r="258" spans="1:3" x14ac:dyDescent="0.25">
      <c r="A258">
        <v>96.849999999999298</v>
      </c>
      <c r="B258">
        <v>63.753232418768327</v>
      </c>
      <c r="C258">
        <v>24.191398213365879</v>
      </c>
    </row>
    <row r="259" spans="1:3" x14ac:dyDescent="0.25">
      <c r="A259">
        <v>96.899999999999295</v>
      </c>
      <c r="B259">
        <v>64.001790635407303</v>
      </c>
      <c r="C259">
        <v>24.189812599471981</v>
      </c>
    </row>
    <row r="260" spans="1:3" x14ac:dyDescent="0.25">
      <c r="A260">
        <v>96.949999999999307</v>
      </c>
      <c r="B260">
        <v>64.250382824452842</v>
      </c>
      <c r="C260">
        <v>24.188227648177797</v>
      </c>
    </row>
    <row r="261" spans="1:3" x14ac:dyDescent="0.25">
      <c r="A261">
        <v>96.999999999999304</v>
      </c>
      <c r="B261">
        <v>64.499008985904737</v>
      </c>
      <c r="C261">
        <v>24.186643358432168</v>
      </c>
    </row>
    <row r="262" spans="1:3" x14ac:dyDescent="0.25">
      <c r="A262">
        <v>97.049999999999301</v>
      </c>
      <c r="B262">
        <v>64.747669119763088</v>
      </c>
      <c r="C262">
        <v>24.185059729186829</v>
      </c>
    </row>
    <row r="263" spans="1:3" x14ac:dyDescent="0.25">
      <c r="A263">
        <v>97.099999999999298</v>
      </c>
      <c r="B263">
        <v>64.996363226027896</v>
      </c>
      <c r="C263">
        <v>24.183476759396402</v>
      </c>
    </row>
    <row r="264" spans="1:3" x14ac:dyDescent="0.25">
      <c r="A264">
        <v>97.149999999999295</v>
      </c>
      <c r="B264">
        <v>65.245091304699173</v>
      </c>
      <c r="C264">
        <v>24.18189444801838</v>
      </c>
    </row>
    <row r="265" spans="1:3" x14ac:dyDescent="0.25">
      <c r="A265">
        <v>97.199999999999307</v>
      </c>
      <c r="B265">
        <v>65.49385335577692</v>
      </c>
      <c r="C265">
        <v>24.180312794013119</v>
      </c>
    </row>
    <row r="266" spans="1:3" x14ac:dyDescent="0.25">
      <c r="A266">
        <v>97.249999999999204</v>
      </c>
      <c r="B266">
        <v>65.742649379260641</v>
      </c>
      <c r="C266">
        <v>24.178731796343843</v>
      </c>
    </row>
    <row r="267" spans="1:3" x14ac:dyDescent="0.25">
      <c r="A267">
        <v>97.299999999999201</v>
      </c>
      <c r="B267">
        <v>65.9914793751513</v>
      </c>
      <c r="C267">
        <v>24.177151453976599</v>
      </c>
    </row>
    <row r="268" spans="1:3" x14ac:dyDescent="0.25">
      <c r="A268">
        <v>97.349999999999199</v>
      </c>
      <c r="B268">
        <v>66.24034334344843</v>
      </c>
      <c r="C268">
        <v>24.175571765880278</v>
      </c>
    </row>
    <row r="269" spans="1:3" x14ac:dyDescent="0.25">
      <c r="A269">
        <v>97.399999999999196</v>
      </c>
      <c r="B269">
        <v>66.489241284152001</v>
      </c>
      <c r="C269">
        <v>24.173992731026598</v>
      </c>
    </row>
    <row r="270" spans="1:3" x14ac:dyDescent="0.25">
      <c r="A270">
        <v>97.449999999999207</v>
      </c>
      <c r="B270">
        <v>66.738173197262128</v>
      </c>
      <c r="C270">
        <v>24.172414348390074</v>
      </c>
    </row>
    <row r="271" spans="1:3" x14ac:dyDescent="0.25">
      <c r="A271">
        <v>97.499999999999204</v>
      </c>
      <c r="B271">
        <v>66.987139082778626</v>
      </c>
      <c r="C271">
        <v>24.170836616948044</v>
      </c>
    </row>
    <row r="272" spans="1:3" x14ac:dyDescent="0.25">
      <c r="A272">
        <v>97.549999999999201</v>
      </c>
      <c r="B272">
        <v>67.236138940701494</v>
      </c>
      <c r="C272">
        <v>24.16925953568062</v>
      </c>
    </row>
    <row r="273" spans="1:3" x14ac:dyDescent="0.25">
      <c r="A273">
        <v>97.599999999999199</v>
      </c>
      <c r="B273">
        <v>67.485172771030918</v>
      </c>
      <c r="C273">
        <v>24.167683103570702</v>
      </c>
    </row>
    <row r="274" spans="1:3" x14ac:dyDescent="0.25">
      <c r="A274">
        <v>97.649999999999196</v>
      </c>
      <c r="B274">
        <v>67.734240573766797</v>
      </c>
      <c r="C274">
        <v>24.166107319603963</v>
      </c>
    </row>
    <row r="275" spans="1:3" x14ac:dyDescent="0.25">
      <c r="A275">
        <v>97.699999999999207</v>
      </c>
      <c r="B275">
        <v>67.983342348909218</v>
      </c>
      <c r="C275">
        <v>24.164532182768834</v>
      </c>
    </row>
    <row r="276" spans="1:3" x14ac:dyDescent="0.25">
      <c r="A276">
        <v>97.749999999999204</v>
      </c>
      <c r="B276">
        <v>68.232478096458024</v>
      </c>
      <c r="C276">
        <v>24.162957692056501</v>
      </c>
    </row>
    <row r="277" spans="1:3" x14ac:dyDescent="0.25">
      <c r="A277">
        <v>97.799999999999201</v>
      </c>
      <c r="B277">
        <v>68.4816478164133</v>
      </c>
      <c r="C277">
        <v>24.161383846460893</v>
      </c>
    </row>
    <row r="278" spans="1:3" x14ac:dyDescent="0.25">
      <c r="A278">
        <v>97.849999999999199</v>
      </c>
      <c r="B278">
        <v>68.730851508775018</v>
      </c>
      <c r="C278">
        <v>24.159810644978663</v>
      </c>
    </row>
    <row r="279" spans="1:3" x14ac:dyDescent="0.25">
      <c r="A279">
        <v>97.899999999999196</v>
      </c>
      <c r="B279">
        <v>68.980089173543192</v>
      </c>
      <c r="C279">
        <v>24.158238086609192</v>
      </c>
    </row>
    <row r="280" spans="1:3" x14ac:dyDescent="0.25">
      <c r="A280">
        <v>97.949999999999207</v>
      </c>
      <c r="B280">
        <v>69.229360810717921</v>
      </c>
      <c r="C280">
        <v>24.156666170354566</v>
      </c>
    </row>
    <row r="281" spans="1:3" x14ac:dyDescent="0.25">
      <c r="A281">
        <v>97.999999999999204</v>
      </c>
      <c r="B281">
        <v>69.478666420298921</v>
      </c>
      <c r="C281">
        <v>24.15509489521958</v>
      </c>
    </row>
    <row r="282" spans="1:3" x14ac:dyDescent="0.25">
      <c r="A282">
        <v>98.049999999999201</v>
      </c>
      <c r="B282">
        <v>69.728006002286506</v>
      </c>
      <c r="C282">
        <v>24.153524260211721</v>
      </c>
    </row>
    <row r="283" spans="1:3" x14ac:dyDescent="0.25">
      <c r="A283">
        <v>98.099999999999199</v>
      </c>
      <c r="B283">
        <v>69.977379556680518</v>
      </c>
      <c r="C283">
        <v>24.151954264341153</v>
      </c>
    </row>
    <row r="284" spans="1:3" x14ac:dyDescent="0.25">
      <c r="A284">
        <v>98.149999999999196</v>
      </c>
      <c r="B284">
        <v>70.226787083481</v>
      </c>
      <c r="C284">
        <v>24.150384906620719</v>
      </c>
    </row>
    <row r="285" spans="1:3" x14ac:dyDescent="0.25">
      <c r="A285">
        <v>98.199999999999207</v>
      </c>
      <c r="B285">
        <v>70.476228582688037</v>
      </c>
      <c r="C285">
        <v>24.148816186065915</v>
      </c>
    </row>
    <row r="286" spans="1:3" x14ac:dyDescent="0.25">
      <c r="A286">
        <v>98.249999999999204</v>
      </c>
      <c r="B286">
        <v>70.725704054301445</v>
      </c>
      <c r="C286">
        <v>24.147248101694899</v>
      </c>
    </row>
    <row r="287" spans="1:3" x14ac:dyDescent="0.25">
      <c r="A287">
        <v>98.299999999999201</v>
      </c>
      <c r="B287">
        <v>70.97521349832131</v>
      </c>
      <c r="C287">
        <v>24.145680652528476</v>
      </c>
    </row>
    <row r="288" spans="1:3" x14ac:dyDescent="0.25">
      <c r="A288">
        <v>98.349999999999199</v>
      </c>
      <c r="B288">
        <v>71.224756914747616</v>
      </c>
      <c r="C288">
        <v>24.144113837590073</v>
      </c>
    </row>
    <row r="289" spans="1:3" x14ac:dyDescent="0.25">
      <c r="A289">
        <v>98.399999999999196</v>
      </c>
      <c r="B289">
        <v>71.474334303580406</v>
      </c>
      <c r="C289">
        <v>24.142547655905759</v>
      </c>
    </row>
    <row r="290" spans="1:3" x14ac:dyDescent="0.25">
      <c r="A290">
        <v>98.449999999999207</v>
      </c>
      <c r="B290">
        <v>71.723945664819652</v>
      </c>
      <c r="C290">
        <v>24.140982106504197</v>
      </c>
    </row>
    <row r="291" spans="1:3" x14ac:dyDescent="0.25">
      <c r="A291">
        <v>98.499999999999204</v>
      </c>
      <c r="B291">
        <v>71.973590998465369</v>
      </c>
      <c r="C291">
        <v>24.139417188416679</v>
      </c>
    </row>
    <row r="292" spans="1:3" x14ac:dyDescent="0.25">
      <c r="A292">
        <v>98.549999999999201</v>
      </c>
      <c r="B292">
        <v>72.223270304517527</v>
      </c>
      <c r="C292">
        <v>24.137852900677075</v>
      </c>
    </row>
    <row r="293" spans="1:3" x14ac:dyDescent="0.25">
      <c r="A293">
        <v>98.599999999999199</v>
      </c>
      <c r="B293">
        <v>72.472983582976141</v>
      </c>
      <c r="C293">
        <v>24.136289242321851</v>
      </c>
    </row>
    <row r="294" spans="1:3" x14ac:dyDescent="0.25">
      <c r="A294">
        <v>98.649999999999196</v>
      </c>
      <c r="B294">
        <v>72.72273083384124</v>
      </c>
      <c r="C294">
        <v>24.134726212390053</v>
      </c>
    </row>
    <row r="295" spans="1:3" x14ac:dyDescent="0.25">
      <c r="A295">
        <v>98.699999999999207</v>
      </c>
      <c r="B295">
        <v>72.972512057112866</v>
      </c>
      <c r="C295">
        <v>24.133163809923285</v>
      </c>
    </row>
    <row r="296" spans="1:3" x14ac:dyDescent="0.25">
      <c r="A296">
        <v>98.749999999999204</v>
      </c>
      <c r="B296">
        <v>73.222327252790876</v>
      </c>
      <c r="C296">
        <v>24.131602033965741</v>
      </c>
    </row>
    <row r="297" spans="1:3" x14ac:dyDescent="0.25">
      <c r="A297">
        <v>98.799999999999201</v>
      </c>
      <c r="B297">
        <v>73.472176420875343</v>
      </c>
      <c r="C297">
        <v>24.130040883564117</v>
      </c>
    </row>
    <row r="298" spans="1:3" x14ac:dyDescent="0.25">
      <c r="A298">
        <v>98.849999999999199</v>
      </c>
      <c r="B298">
        <v>73.722059561366265</v>
      </c>
      <c r="C298">
        <v>24.128480357767693</v>
      </c>
    </row>
    <row r="299" spans="1:3" x14ac:dyDescent="0.25">
      <c r="A299">
        <v>98.899999999999196</v>
      </c>
      <c r="B299">
        <v>73.971976674263658</v>
      </c>
      <c r="C299">
        <v>24.126920455628262</v>
      </c>
    </row>
    <row r="300" spans="1:3" x14ac:dyDescent="0.25">
      <c r="A300">
        <v>98.949999999999207</v>
      </c>
      <c r="B300">
        <v>74.221927759567521</v>
      </c>
      <c r="C300">
        <v>24.125361176200144</v>
      </c>
    </row>
    <row r="301" spans="1:3" x14ac:dyDescent="0.25">
      <c r="A301">
        <v>98.999999999999204</v>
      </c>
      <c r="B301">
        <v>74.471912817277826</v>
      </c>
      <c r="C301">
        <v>24.123802518540177</v>
      </c>
    </row>
    <row r="302" spans="1:3" x14ac:dyDescent="0.25">
      <c r="A302">
        <v>99.049999999999102</v>
      </c>
      <c r="B302">
        <v>74.721931847394103</v>
      </c>
      <c r="C302">
        <v>24.122244481707703</v>
      </c>
    </row>
    <row r="303" spans="1:3" x14ac:dyDescent="0.25">
      <c r="A303">
        <v>99.099999999999099</v>
      </c>
      <c r="B303">
        <v>74.971984849917334</v>
      </c>
      <c r="C303">
        <v>24.120687064764557</v>
      </c>
    </row>
    <row r="304" spans="1:3" x14ac:dyDescent="0.25">
      <c r="A304">
        <v>99.149999999999096</v>
      </c>
      <c r="B304">
        <v>75.222071824847049</v>
      </c>
      <c r="C304">
        <v>24.119130266775056</v>
      </c>
    </row>
    <row r="305" spans="1:3" x14ac:dyDescent="0.25">
      <c r="A305">
        <v>99.199999999999093</v>
      </c>
      <c r="B305">
        <v>75.472192772183192</v>
      </c>
      <c r="C305">
        <v>24.117574086806016</v>
      </c>
    </row>
    <row r="306" spans="1:3" x14ac:dyDescent="0.25">
      <c r="A306">
        <v>99.249999999999105</v>
      </c>
      <c r="B306">
        <v>75.722347691925791</v>
      </c>
      <c r="C306">
        <v>24.116018523926709</v>
      </c>
    </row>
    <row r="307" spans="1:3" x14ac:dyDescent="0.25">
      <c r="A307">
        <v>99.299999999999102</v>
      </c>
      <c r="B307">
        <v>75.972536584074859</v>
      </c>
      <c r="C307">
        <v>24.114463577208866</v>
      </c>
    </row>
    <row r="308" spans="1:3" x14ac:dyDescent="0.25">
      <c r="A308">
        <v>99.349999999999099</v>
      </c>
      <c r="B308">
        <v>76.222759448630384</v>
      </c>
      <c r="C308">
        <v>24.112909245726684</v>
      </c>
    </row>
    <row r="309" spans="1:3" x14ac:dyDescent="0.25">
      <c r="A309">
        <v>99.399999999999096</v>
      </c>
      <c r="B309">
        <v>76.473016285592379</v>
      </c>
      <c r="C309">
        <v>24.111355528556786</v>
      </c>
    </row>
    <row r="310" spans="1:3" x14ac:dyDescent="0.25">
      <c r="A310">
        <v>99.449999999999093</v>
      </c>
      <c r="B310">
        <v>76.72330709496083</v>
      </c>
      <c r="C310">
        <v>24.109802424778248</v>
      </c>
    </row>
    <row r="311" spans="1:3" x14ac:dyDescent="0.25">
      <c r="A311">
        <v>99.499999999999105</v>
      </c>
      <c r="B311">
        <v>76.973631876735837</v>
      </c>
      <c r="C311">
        <v>24.108249933472564</v>
      </c>
    </row>
    <row r="312" spans="1:3" x14ac:dyDescent="0.25">
      <c r="A312">
        <v>99.549999999999102</v>
      </c>
      <c r="B312">
        <v>77.2239906309172</v>
      </c>
      <c r="C312">
        <v>24.106698053723647</v>
      </c>
    </row>
    <row r="313" spans="1:3" x14ac:dyDescent="0.25">
      <c r="A313">
        <v>99.599999999999099</v>
      </c>
      <c r="B313">
        <v>77.474383357505019</v>
      </c>
      <c r="C313">
        <v>24.105146784617823</v>
      </c>
    </row>
    <row r="314" spans="1:3" x14ac:dyDescent="0.25">
      <c r="A314">
        <v>99.649999999999096</v>
      </c>
      <c r="B314">
        <v>77.724810056499308</v>
      </c>
      <c r="C314">
        <v>24.103596125243811</v>
      </c>
    </row>
    <row r="315" spans="1:3" x14ac:dyDescent="0.25">
      <c r="A315">
        <v>99.699999999999093</v>
      </c>
      <c r="B315">
        <v>77.975270727900067</v>
      </c>
      <c r="C315">
        <v>24.102046074692733</v>
      </c>
    </row>
    <row r="316" spans="1:3" x14ac:dyDescent="0.25">
      <c r="A316">
        <v>99.749999999999105</v>
      </c>
      <c r="B316">
        <v>78.225765371707283</v>
      </c>
      <c r="C316">
        <v>24.1004966320581</v>
      </c>
    </row>
    <row r="317" spans="1:3" x14ac:dyDescent="0.25">
      <c r="A317">
        <v>99.799999999999102</v>
      </c>
      <c r="B317">
        <v>78.476293987920968</v>
      </c>
      <c r="C317">
        <v>24.098947796435777</v>
      </c>
    </row>
    <row r="318" spans="1:3" x14ac:dyDescent="0.25">
      <c r="A318">
        <v>99.849999999999099</v>
      </c>
      <c r="B318">
        <v>78.72685657654111</v>
      </c>
      <c r="C318">
        <v>24.097399566924015</v>
      </c>
    </row>
    <row r="319" spans="1:3" x14ac:dyDescent="0.25">
      <c r="A319">
        <v>99.899999999999096</v>
      </c>
      <c r="B319">
        <v>78.977453137567693</v>
      </c>
      <c r="C319">
        <v>24.09585194262343</v>
      </c>
    </row>
    <row r="320" spans="1:3" x14ac:dyDescent="0.25">
      <c r="A320">
        <v>99.949999999999093</v>
      </c>
      <c r="B320">
        <v>79.228083671000732</v>
      </c>
      <c r="C320">
        <v>24.094304922636962</v>
      </c>
    </row>
    <row r="321" spans="1:3" x14ac:dyDescent="0.25">
      <c r="A321">
        <v>99.999999999999105</v>
      </c>
      <c r="B321">
        <v>79.478748176840355</v>
      </c>
      <c r="C321">
        <v>24.09275850606992</v>
      </c>
    </row>
    <row r="322" spans="1:3" x14ac:dyDescent="0.25">
      <c r="A322">
        <v>100.049999999999</v>
      </c>
      <c r="B322">
        <v>79.729446655085752</v>
      </c>
      <c r="C322">
        <v>24.091212692029949</v>
      </c>
    </row>
    <row r="323" spans="1:3" x14ac:dyDescent="0.25">
      <c r="A323">
        <v>100.099999999999</v>
      </c>
      <c r="B323">
        <v>79.980179105738188</v>
      </c>
      <c r="C323">
        <v>24.089667479626996</v>
      </c>
    </row>
    <row r="324" spans="1:3" x14ac:dyDescent="0.25">
      <c r="A324">
        <v>100.149999999999</v>
      </c>
      <c r="B324">
        <v>80.230945528797093</v>
      </c>
      <c r="C324">
        <v>24.088122867973347</v>
      </c>
    </row>
    <row r="325" spans="1:3" x14ac:dyDescent="0.25">
      <c r="A325">
        <v>100.19999999999899</v>
      </c>
      <c r="B325">
        <v>80.481745924262441</v>
      </c>
      <c r="C325">
        <v>24.0865788561836</v>
      </c>
    </row>
    <row r="326" spans="1:3" x14ac:dyDescent="0.25">
      <c r="A326">
        <v>100.24999999999901</v>
      </c>
      <c r="B326">
        <v>80.732580292134358</v>
      </c>
      <c r="C326">
        <v>24.085035443374636</v>
      </c>
    </row>
    <row r="327" spans="1:3" x14ac:dyDescent="0.25">
      <c r="A327">
        <v>100.299999999999</v>
      </c>
      <c r="B327">
        <v>80.983448632412632</v>
      </c>
      <c r="C327">
        <v>24.083492628665653</v>
      </c>
    </row>
    <row r="328" spans="1:3" x14ac:dyDescent="0.25">
      <c r="A328">
        <v>100.349999999999</v>
      </c>
      <c r="B328">
        <v>81.234350945097361</v>
      </c>
      <c r="C328">
        <v>24.081950411178124</v>
      </c>
    </row>
    <row r="329" spans="1:3" x14ac:dyDescent="0.25">
      <c r="A329">
        <v>100.399999999999</v>
      </c>
      <c r="B329">
        <v>81.485287230188547</v>
      </c>
      <c r="C329">
        <v>24.080408790035801</v>
      </c>
    </row>
    <row r="330" spans="1:3" x14ac:dyDescent="0.25">
      <c r="A330">
        <v>100.44999999999899</v>
      </c>
      <c r="B330">
        <v>81.736257487686203</v>
      </c>
      <c r="C330">
        <v>24.078867764364706</v>
      </c>
    </row>
    <row r="331" spans="1:3" x14ac:dyDescent="0.25">
      <c r="A331">
        <v>100.49999999999901</v>
      </c>
      <c r="B331">
        <v>81.987261717590329</v>
      </c>
      <c r="C331">
        <v>24.077327333293123</v>
      </c>
    </row>
    <row r="332" spans="1:3" x14ac:dyDescent="0.25">
      <c r="A332">
        <v>100.549999999999</v>
      </c>
      <c r="B332">
        <v>82.238299919900911</v>
      </c>
      <c r="C332">
        <v>24.075787495951605</v>
      </c>
    </row>
    <row r="333" spans="1:3" x14ac:dyDescent="0.25">
      <c r="A333">
        <v>100.599999999999</v>
      </c>
      <c r="B333">
        <v>82.489372094617934</v>
      </c>
      <c r="C333">
        <v>24.07424825147293</v>
      </c>
    </row>
    <row r="334" spans="1:3" x14ac:dyDescent="0.25">
      <c r="A334">
        <v>100.649999999999</v>
      </c>
      <c r="B334">
        <v>82.740478241741457</v>
      </c>
      <c r="C334">
        <v>24.072709598992137</v>
      </c>
    </row>
    <row r="335" spans="1:3" x14ac:dyDescent="0.25">
      <c r="A335">
        <v>100.69999999999899</v>
      </c>
      <c r="B335">
        <v>82.991618361271406</v>
      </c>
      <c r="C335">
        <v>24.071171537646471</v>
      </c>
    </row>
    <row r="336" spans="1:3" x14ac:dyDescent="0.25">
      <c r="A336">
        <v>100.74999999999901</v>
      </c>
      <c r="B336">
        <v>83.242792453207898</v>
      </c>
      <c r="C336">
        <v>24.069634066575425</v>
      </c>
    </row>
    <row r="337" spans="1:3" x14ac:dyDescent="0.25">
      <c r="A337">
        <v>100.799999999999</v>
      </c>
      <c r="B337">
        <v>83.494000517550788</v>
      </c>
      <c r="C337">
        <v>24.068097184920695</v>
      </c>
    </row>
    <row r="338" spans="1:3" x14ac:dyDescent="0.25">
      <c r="A338">
        <v>100.849999999999</v>
      </c>
      <c r="B338">
        <v>83.74524255430012</v>
      </c>
      <c r="C338">
        <v>24.066560891826196</v>
      </c>
    </row>
    <row r="339" spans="1:3" x14ac:dyDescent="0.25">
      <c r="A339">
        <v>100.899999999999</v>
      </c>
      <c r="B339">
        <v>83.996518563455922</v>
      </c>
      <c r="C339">
        <v>24.065025186438028</v>
      </c>
    </row>
    <row r="340" spans="1:3" x14ac:dyDescent="0.25">
      <c r="A340">
        <v>100.94999999999899</v>
      </c>
      <c r="B340">
        <v>84.24782854501818</v>
      </c>
      <c r="C340">
        <v>24.063490067904496</v>
      </c>
    </row>
    <row r="341" spans="1:3" x14ac:dyDescent="0.25">
      <c r="A341">
        <v>100.99999999999901</v>
      </c>
      <c r="B341">
        <v>84.499172498986908</v>
      </c>
      <c r="C341">
        <v>24.061955535376097</v>
      </c>
    </row>
    <row r="342" spans="1:3" x14ac:dyDescent="0.25">
      <c r="A342">
        <v>101.049999999999</v>
      </c>
      <c r="B342">
        <v>84.750550425362078</v>
      </c>
      <c r="C342">
        <v>24.060421588005482</v>
      </c>
    </row>
    <row r="343" spans="1:3" x14ac:dyDescent="0.25">
      <c r="A343">
        <v>101.099999999999</v>
      </c>
      <c r="B343">
        <v>85.001962324143719</v>
      </c>
      <c r="C343">
        <v>24.058888224947502</v>
      </c>
    </row>
    <row r="344" spans="1:3" x14ac:dyDescent="0.25">
      <c r="A344">
        <v>101.149999999999</v>
      </c>
      <c r="B344">
        <v>85.253408195331815</v>
      </c>
      <c r="C344">
        <v>24.057355445359157</v>
      </c>
    </row>
    <row r="345" spans="1:3" x14ac:dyDescent="0.25">
      <c r="A345">
        <v>101.19999999999899</v>
      </c>
      <c r="B345">
        <v>85.504888038926381</v>
      </c>
      <c r="C345">
        <v>24.055823248399598</v>
      </c>
    </row>
    <row r="346" spans="1:3" x14ac:dyDescent="0.25">
      <c r="A346">
        <v>101.24999999999901</v>
      </c>
      <c r="B346">
        <v>85.756401854927489</v>
      </c>
      <c r="C346">
        <v>24.054291633230125</v>
      </c>
    </row>
    <row r="347" spans="1:3" x14ac:dyDescent="0.25">
      <c r="A347">
        <v>101.299999999999</v>
      </c>
      <c r="B347">
        <v>86.007949643334968</v>
      </c>
      <c r="C347">
        <v>24.052760599014203</v>
      </c>
    </row>
    <row r="348" spans="1:3" x14ac:dyDescent="0.25">
      <c r="A348">
        <v>101.349999999999</v>
      </c>
      <c r="B348">
        <v>86.259531404148902</v>
      </c>
      <c r="C348">
        <v>24.051230144917398</v>
      </c>
    </row>
    <row r="349" spans="1:3" x14ac:dyDescent="0.25">
      <c r="A349">
        <v>101.399999999999</v>
      </c>
      <c r="B349">
        <v>86.511147137369335</v>
      </c>
      <c r="C349">
        <v>24.049700270107419</v>
      </c>
    </row>
    <row r="350" spans="1:3" x14ac:dyDescent="0.25">
      <c r="A350">
        <v>101.44999999999899</v>
      </c>
      <c r="B350">
        <v>86.762796842996195</v>
      </c>
      <c r="C350">
        <v>24.0481709737541</v>
      </c>
    </row>
    <row r="351" spans="1:3" x14ac:dyDescent="0.25">
      <c r="A351">
        <v>101.49999999999901</v>
      </c>
      <c r="B351">
        <v>87.014480521029512</v>
      </c>
      <c r="C351">
        <v>24.046642255029372</v>
      </c>
    </row>
    <row r="352" spans="1:3" x14ac:dyDescent="0.25">
      <c r="A352">
        <v>101.549999999999</v>
      </c>
      <c r="B352">
        <v>87.266198171469298</v>
      </c>
      <c r="C352">
        <v>24.045114113107282</v>
      </c>
    </row>
    <row r="353" spans="1:3" x14ac:dyDescent="0.25">
      <c r="A353">
        <v>101.599999999999</v>
      </c>
      <c r="B353">
        <v>87.517949794315541</v>
      </c>
      <c r="C353">
        <v>24.043586547163969</v>
      </c>
    </row>
    <row r="354" spans="1:3" x14ac:dyDescent="0.25">
      <c r="A354">
        <v>101.649999999999</v>
      </c>
      <c r="B354">
        <v>87.769735389568226</v>
      </c>
      <c r="C354">
        <v>24.042059556377669</v>
      </c>
    </row>
    <row r="355" spans="1:3" x14ac:dyDescent="0.25">
      <c r="A355">
        <v>101.69999999999899</v>
      </c>
      <c r="B355">
        <v>88.021554957227394</v>
      </c>
      <c r="C355">
        <v>24.040533139928698</v>
      </c>
    </row>
    <row r="356" spans="1:3" x14ac:dyDescent="0.25">
      <c r="A356">
        <v>101.74999999999901</v>
      </c>
      <c r="B356">
        <v>88.273408497293119</v>
      </c>
      <c r="C356">
        <v>24.03900729699944</v>
      </c>
    </row>
    <row r="357" spans="1:3" x14ac:dyDescent="0.25">
      <c r="A357">
        <v>101.799999999999</v>
      </c>
      <c r="B357">
        <v>88.525296009765199</v>
      </c>
      <c r="C357">
        <v>24.037482026774363</v>
      </c>
    </row>
    <row r="358" spans="1:3" x14ac:dyDescent="0.25">
      <c r="A358">
        <v>101.849999999999</v>
      </c>
      <c r="B358">
        <v>88.77721749464375</v>
      </c>
      <c r="C358">
        <v>24.035957328439988</v>
      </c>
    </row>
    <row r="359" spans="1:3" x14ac:dyDescent="0.25">
      <c r="A359">
        <v>101.899999999999</v>
      </c>
      <c r="B359">
        <v>89.029172951928743</v>
      </c>
      <c r="C359">
        <v>24.034433201184896</v>
      </c>
    </row>
    <row r="360" spans="1:3" x14ac:dyDescent="0.25">
      <c r="A360">
        <v>101.94999999999899</v>
      </c>
      <c r="B360">
        <v>89.28116238162022</v>
      </c>
      <c r="C360">
        <v>24.032909644199712</v>
      </c>
    </row>
    <row r="361" spans="1:3" x14ac:dyDescent="0.25">
      <c r="A361">
        <v>101.99999999999901</v>
      </c>
      <c r="B361">
        <v>89.533185783718125</v>
      </c>
      <c r="C361">
        <v>24.031386656677114</v>
      </c>
    </row>
    <row r="362" spans="1:3" x14ac:dyDescent="0.25">
      <c r="A362">
        <v>102.049999999999</v>
      </c>
      <c r="B362">
        <v>89.785243158222528</v>
      </c>
      <c r="C362">
        <v>24.02986423781179</v>
      </c>
    </row>
    <row r="363" spans="1:3" x14ac:dyDescent="0.25">
      <c r="A363">
        <v>102.099999999999</v>
      </c>
      <c r="B363">
        <v>90.037334505133373</v>
      </c>
      <c r="C363">
        <v>24.028342386800475</v>
      </c>
    </row>
    <row r="364" spans="1:3" x14ac:dyDescent="0.25">
      <c r="A364">
        <v>102.149999999999</v>
      </c>
      <c r="B364">
        <v>90.289459824450674</v>
      </c>
      <c r="C364">
        <v>24.026821102841929</v>
      </c>
    </row>
    <row r="365" spans="1:3" x14ac:dyDescent="0.25">
      <c r="A365">
        <v>102.19999999999899</v>
      </c>
      <c r="B365">
        <v>90.541619116174459</v>
      </c>
      <c r="C365">
        <v>24.025300385136916</v>
      </c>
    </row>
    <row r="366" spans="1:3" x14ac:dyDescent="0.25">
      <c r="A366">
        <v>102.24999999999901</v>
      </c>
      <c r="B366">
        <v>90.793812380304772</v>
      </c>
      <c r="C366">
        <v>24.0237802328882</v>
      </c>
    </row>
    <row r="367" spans="1:3" x14ac:dyDescent="0.25">
      <c r="A367">
        <v>102.299999999999</v>
      </c>
      <c r="B367">
        <v>91.046039616841455</v>
      </c>
      <c r="C367">
        <v>24.022260645300559</v>
      </c>
    </row>
    <row r="368" spans="1:3" x14ac:dyDescent="0.25">
      <c r="A368">
        <v>102.349999999999</v>
      </c>
      <c r="B368">
        <v>91.298300825784608</v>
      </c>
      <c r="C368">
        <v>24.020741621580765</v>
      </c>
    </row>
    <row r="369" spans="1:3" x14ac:dyDescent="0.25">
      <c r="A369">
        <v>102.399999999999</v>
      </c>
      <c r="B369">
        <v>91.550596007134203</v>
      </c>
      <c r="C369">
        <v>24.019223160937571</v>
      </c>
    </row>
    <row r="370" spans="1:3" x14ac:dyDescent="0.25">
      <c r="A370">
        <v>102.44999999999899</v>
      </c>
      <c r="B370">
        <v>91.802925160890283</v>
      </c>
      <c r="C370">
        <v>24.017705262581707</v>
      </c>
    </row>
    <row r="371" spans="1:3" x14ac:dyDescent="0.25">
      <c r="A371">
        <v>102.49999999999901</v>
      </c>
      <c r="B371">
        <v>92.055288287052804</v>
      </c>
      <c r="C371">
        <v>24.01618792572588</v>
      </c>
    </row>
    <row r="372" spans="1:3" x14ac:dyDescent="0.25">
      <c r="A372">
        <v>102.549999999999</v>
      </c>
      <c r="B372">
        <v>92.307685385621781</v>
      </c>
      <c r="C372">
        <v>24.014671149584775</v>
      </c>
    </row>
    <row r="373" spans="1:3" x14ac:dyDescent="0.25">
      <c r="A373">
        <v>102.599999999999</v>
      </c>
      <c r="B373">
        <v>92.560116456597228</v>
      </c>
      <c r="C373">
        <v>24.013154933375016</v>
      </c>
    </row>
    <row r="374" spans="1:3" x14ac:dyDescent="0.25">
      <c r="A374">
        <v>102.649999999999</v>
      </c>
      <c r="B374">
        <v>92.81258149997916</v>
      </c>
      <c r="C374">
        <v>24.011639276315201</v>
      </c>
    </row>
    <row r="375" spans="1:3" x14ac:dyDescent="0.25">
      <c r="A375">
        <v>102.69999999999899</v>
      </c>
      <c r="B375">
        <v>93.065080515767534</v>
      </c>
      <c r="C375">
        <v>24.010124177625865</v>
      </c>
    </row>
    <row r="376" spans="1:3" x14ac:dyDescent="0.25">
      <c r="A376">
        <v>102.74999999999901</v>
      </c>
      <c r="B376">
        <v>93.317613503962434</v>
      </c>
      <c r="C376">
        <v>24.008609636529481</v>
      </c>
    </row>
    <row r="377" spans="1:3" x14ac:dyDescent="0.25">
      <c r="A377">
        <v>102.799999999999</v>
      </c>
      <c r="B377">
        <v>93.570180464563734</v>
      </c>
      <c r="C377">
        <v>24.007095652250467</v>
      </c>
    </row>
    <row r="378" spans="1:3" x14ac:dyDescent="0.25">
      <c r="A378">
        <v>102.849999999999</v>
      </c>
      <c r="B378">
        <v>93.822781397571475</v>
      </c>
      <c r="C378">
        <v>24.005582224015161</v>
      </c>
    </row>
    <row r="379" spans="1:3" x14ac:dyDescent="0.25">
      <c r="A379">
        <v>102.899999999999</v>
      </c>
      <c r="B379">
        <v>94.075416302985701</v>
      </c>
      <c r="C379">
        <v>24.004069351051825</v>
      </c>
    </row>
    <row r="380" spans="1:3" x14ac:dyDescent="0.25">
      <c r="A380">
        <v>102.94999999999899</v>
      </c>
      <c r="B380">
        <v>94.328085180806269</v>
      </c>
      <c r="C380">
        <v>24.002557032590637</v>
      </c>
    </row>
    <row r="381" spans="1:3" x14ac:dyDescent="0.25">
      <c r="A381">
        <v>102.99999999999901</v>
      </c>
      <c r="B381">
        <v>94.580788031033507</v>
      </c>
      <c r="C381">
        <v>24.001045267863677</v>
      </c>
    </row>
    <row r="382" spans="1:3" x14ac:dyDescent="0.25">
      <c r="A382">
        <v>103.049999999999</v>
      </c>
      <c r="B382">
        <v>94.833524853667086</v>
      </c>
      <c r="C382">
        <v>23.999534056104938</v>
      </c>
    </row>
    <row r="383" spans="1:3" x14ac:dyDescent="0.25">
      <c r="A383">
        <v>103.099999999999</v>
      </c>
      <c r="B383">
        <v>95.086295648707136</v>
      </c>
      <c r="C383">
        <v>23.998023396550302</v>
      </c>
    </row>
    <row r="384" spans="1:3" x14ac:dyDescent="0.25">
      <c r="A384">
        <v>103.149999999999</v>
      </c>
      <c r="B384">
        <v>95.339100416153642</v>
      </c>
      <c r="C384">
        <v>23.996513288437544</v>
      </c>
    </row>
    <row r="385" spans="1:3" x14ac:dyDescent="0.25">
      <c r="A385">
        <v>103.19999999999899</v>
      </c>
      <c r="B385">
        <v>95.591939156006617</v>
      </c>
      <c r="C385">
        <v>23.995003731006314</v>
      </c>
    </row>
    <row r="386" spans="1:3" x14ac:dyDescent="0.25">
      <c r="A386">
        <v>103.24999999999901</v>
      </c>
      <c r="B386">
        <v>95.844811868266149</v>
      </c>
      <c r="C386">
        <v>23.993494723498152</v>
      </c>
    </row>
    <row r="387" spans="1:3" x14ac:dyDescent="0.25">
      <c r="A387">
        <v>103.299999999999</v>
      </c>
      <c r="B387">
        <v>96.097718552932051</v>
      </c>
      <c r="C387">
        <v>23.991986265156459</v>
      </c>
    </row>
    <row r="388" spans="1:3" x14ac:dyDescent="0.25">
      <c r="A388">
        <v>103.349999999999</v>
      </c>
      <c r="B388">
        <v>96.350659210004395</v>
      </c>
      <c r="C388">
        <v>23.990478355226511</v>
      </c>
    </row>
    <row r="389" spans="1:3" x14ac:dyDescent="0.25">
      <c r="A389">
        <v>103.399999999999</v>
      </c>
      <c r="B389">
        <v>96.603633839483123</v>
      </c>
      <c r="C389">
        <v>23.98897099295543</v>
      </c>
    </row>
    <row r="390" spans="1:3" x14ac:dyDescent="0.25">
      <c r="A390">
        <v>103.44999999999899</v>
      </c>
      <c r="B390">
        <v>96.856642441368379</v>
      </c>
      <c r="C390">
        <v>23.987464177592198</v>
      </c>
    </row>
    <row r="391" spans="1:3" x14ac:dyDescent="0.25">
      <c r="A391">
        <v>103.49999999999901</v>
      </c>
      <c r="B391">
        <v>97.109685015660233</v>
      </c>
      <c r="C391">
        <v>23.985957908387643</v>
      </c>
    </row>
    <row r="392" spans="1:3" x14ac:dyDescent="0.25">
      <c r="A392">
        <v>103.549999999999</v>
      </c>
      <c r="B392">
        <v>97.362761562358415</v>
      </c>
      <c r="C392">
        <v>23.984452184594435</v>
      </c>
    </row>
    <row r="393" spans="1:3" x14ac:dyDescent="0.25">
      <c r="A393">
        <v>103.599999999999</v>
      </c>
      <c r="B393">
        <v>97.615872081463067</v>
      </c>
      <c r="C393">
        <v>23.982947005467068</v>
      </c>
    </row>
    <row r="394" spans="1:3" x14ac:dyDescent="0.25">
      <c r="A394">
        <v>103.649999999999</v>
      </c>
      <c r="B394">
        <v>97.869016572974175</v>
      </c>
      <c r="C394">
        <v>23.98144237026187</v>
      </c>
    </row>
    <row r="395" spans="1:3" x14ac:dyDescent="0.25">
      <c r="A395">
        <v>103.69999999999899</v>
      </c>
      <c r="B395">
        <v>98.122195036891753</v>
      </c>
      <c r="C395">
        <v>23.979938278237</v>
      </c>
    </row>
    <row r="396" spans="1:3" x14ac:dyDescent="0.25">
      <c r="A396">
        <v>103.74999999999901</v>
      </c>
      <c r="B396">
        <v>98.375407473215901</v>
      </c>
      <c r="C396">
        <v>23.978434728652424</v>
      </c>
    </row>
    <row r="397" spans="1:3" x14ac:dyDescent="0.25">
      <c r="A397">
        <v>103.799999999999</v>
      </c>
      <c r="B397">
        <v>98.628653881946377</v>
      </c>
      <c r="C397">
        <v>23.976931720769912</v>
      </c>
    </row>
    <row r="398" spans="1:3" x14ac:dyDescent="0.25">
      <c r="A398">
        <v>103.849999999999</v>
      </c>
      <c r="B398">
        <v>98.881934263083238</v>
      </c>
      <c r="C398">
        <v>23.975429253853058</v>
      </c>
    </row>
    <row r="399" spans="1:3" x14ac:dyDescent="0.25">
      <c r="A399">
        <v>103.899999999999</v>
      </c>
      <c r="B399">
        <v>99.135248616626669</v>
      </c>
      <c r="C399">
        <v>23.973927327167228</v>
      </c>
    </row>
    <row r="400" spans="1:3" x14ac:dyDescent="0.25">
      <c r="A400">
        <v>103.94999999999899</v>
      </c>
      <c r="B400">
        <v>99.388596942576541</v>
      </c>
      <c r="C400">
        <v>23.972425939979605</v>
      </c>
    </row>
    <row r="401" spans="1:3" x14ac:dyDescent="0.25">
      <c r="A401">
        <v>103.99999999999901</v>
      </c>
      <c r="B401">
        <v>99.641979240932969</v>
      </c>
      <c r="C401">
        <v>23.970925091559135</v>
      </c>
    </row>
    <row r="402" spans="1:3" x14ac:dyDescent="0.25">
      <c r="A402">
        <v>104.049999999999</v>
      </c>
      <c r="B402">
        <v>99.895395511695781</v>
      </c>
      <c r="C402">
        <v>23.969424781176571</v>
      </c>
    </row>
    <row r="403" spans="1:3" x14ac:dyDescent="0.25">
      <c r="A403">
        <v>104.099999999999</v>
      </c>
      <c r="B403">
        <v>100.14884575486504</v>
      </c>
      <c r="C403">
        <v>23.967925008104416</v>
      </c>
    </row>
    <row r="404" spans="1:3" x14ac:dyDescent="0.25">
      <c r="A404">
        <v>104.149999999999</v>
      </c>
      <c r="B404">
        <v>100.40232997044076</v>
      </c>
      <c r="C404">
        <v>23.966425771616958</v>
      </c>
    </row>
    <row r="405" spans="1:3" x14ac:dyDescent="0.25">
      <c r="A405">
        <v>104.19999999999899</v>
      </c>
      <c r="B405">
        <v>100.65584815842293</v>
      </c>
      <c r="C405">
        <v>23.964927070990239</v>
      </c>
    </row>
    <row r="406" spans="1:3" x14ac:dyDescent="0.25">
      <c r="A406">
        <v>104.24999999999901</v>
      </c>
      <c r="B406">
        <v>100.90940031881166</v>
      </c>
      <c r="C406">
        <v>23.963428905502067</v>
      </c>
    </row>
    <row r="407" spans="1:3" x14ac:dyDescent="0.25">
      <c r="A407">
        <v>104.299999999999</v>
      </c>
      <c r="B407">
        <v>101.16298645160667</v>
      </c>
      <c r="C407">
        <v>23.961931274431993</v>
      </c>
    </row>
    <row r="408" spans="1:3" x14ac:dyDescent="0.25">
      <c r="A408">
        <v>104.349999999999</v>
      </c>
      <c r="B408">
        <v>101.41660655680822</v>
      </c>
      <c r="C408">
        <v>23.960434177061316</v>
      </c>
    </row>
    <row r="409" spans="1:3" x14ac:dyDescent="0.25">
      <c r="A409">
        <v>104.399999999999</v>
      </c>
      <c r="B409">
        <v>101.67026063441624</v>
      </c>
      <c r="C409">
        <v>23.958937612673079</v>
      </c>
    </row>
    <row r="410" spans="1:3" x14ac:dyDescent="0.25">
      <c r="A410">
        <v>104.44999999999899</v>
      </c>
      <c r="B410">
        <v>101.92394868443071</v>
      </c>
      <c r="C410">
        <v>23.957441580552057</v>
      </c>
    </row>
    <row r="411" spans="1:3" x14ac:dyDescent="0.25">
      <c r="A411">
        <v>104.49999999999901</v>
      </c>
      <c r="B411">
        <v>102.17767070685174</v>
      </c>
      <c r="C411">
        <v>23.955946079984756</v>
      </c>
    </row>
    <row r="412" spans="1:3" x14ac:dyDescent="0.25">
      <c r="A412">
        <v>104.549999999999</v>
      </c>
      <c r="B412">
        <v>102.43142670167916</v>
      </c>
      <c r="C412">
        <v>23.954451110259399</v>
      </c>
    </row>
    <row r="413" spans="1:3" x14ac:dyDescent="0.25">
      <c r="A413">
        <v>104.599999999999</v>
      </c>
      <c r="B413">
        <v>102.685216668913</v>
      </c>
      <c r="C413">
        <v>23.952956670665937</v>
      </c>
    </row>
    <row r="414" spans="1:3" x14ac:dyDescent="0.25">
      <c r="A414">
        <v>104.649999999999</v>
      </c>
      <c r="B414">
        <v>102.93904060855334</v>
      </c>
      <c r="C414">
        <v>23.951462760496018</v>
      </c>
    </row>
    <row r="415" spans="1:3" x14ac:dyDescent="0.25">
      <c r="A415">
        <v>104.69999999999899</v>
      </c>
      <c r="B415">
        <v>103.19289852060012</v>
      </c>
      <c r="C415">
        <v>23.949969379043015</v>
      </c>
    </row>
    <row r="416" spans="1:3" x14ac:dyDescent="0.25">
      <c r="A416">
        <v>104.74999999999901</v>
      </c>
      <c r="B416">
        <v>103.44679040505336</v>
      </c>
      <c r="C416">
        <v>23.948476525601986</v>
      </c>
    </row>
    <row r="417" spans="1:3" x14ac:dyDescent="0.25">
      <c r="A417">
        <v>104.799999999999</v>
      </c>
      <c r="B417">
        <v>103.70071626191306</v>
      </c>
      <c r="C417">
        <v>23.9469841994697</v>
      </c>
    </row>
    <row r="418" spans="1:3" x14ac:dyDescent="0.25">
      <c r="A418">
        <v>104.849999999999</v>
      </c>
      <c r="B418">
        <v>103.95467609117922</v>
      </c>
      <c r="C418">
        <v>23.945492399944598</v>
      </c>
    </row>
    <row r="419" spans="1:3" x14ac:dyDescent="0.25">
      <c r="A419">
        <v>104.899999999999</v>
      </c>
      <c r="B419">
        <v>104.20866989285186</v>
      </c>
      <c r="C419">
        <v>23.944001126326818</v>
      </c>
    </row>
    <row r="420" spans="1:3" x14ac:dyDescent="0.25">
      <c r="A420">
        <v>104.94999999999899</v>
      </c>
      <c r="B420">
        <v>104.46269766693094</v>
      </c>
      <c r="C420">
        <v>23.942510377918179</v>
      </c>
    </row>
    <row r="421" spans="1:3" x14ac:dyDescent="0.25">
      <c r="A421">
        <v>104.99999999999901</v>
      </c>
      <c r="B421">
        <v>104.71675941341657</v>
      </c>
      <c r="C421">
        <v>23.941020154022159</v>
      </c>
    </row>
    <row r="422" spans="1:3" x14ac:dyDescent="0.25">
      <c r="A422">
        <v>105.049999999999</v>
      </c>
      <c r="B422">
        <v>104.97085513230857</v>
      </c>
      <c r="C422">
        <v>23.939530453943917</v>
      </c>
    </row>
    <row r="423" spans="1:3" x14ac:dyDescent="0.25">
      <c r="A423">
        <v>105.099999999999</v>
      </c>
      <c r="B423">
        <v>105.22498482360703</v>
      </c>
      <c r="C423">
        <v>23.938041276990276</v>
      </c>
    </row>
    <row r="424" spans="1:3" x14ac:dyDescent="0.25">
      <c r="A424">
        <v>105.149999999999</v>
      </c>
      <c r="B424">
        <v>105.47914848731195</v>
      </c>
      <c r="C424">
        <v>23.936552622469708</v>
      </c>
    </row>
    <row r="425" spans="1:3" x14ac:dyDescent="0.25">
      <c r="A425">
        <v>105.19999999999899</v>
      </c>
      <c r="B425">
        <v>105.73334612342333</v>
      </c>
      <c r="C425">
        <v>23.935064489692344</v>
      </c>
    </row>
    <row r="426" spans="1:3" x14ac:dyDescent="0.25">
      <c r="A426">
        <v>105.24999999999901</v>
      </c>
      <c r="B426">
        <v>105.98757773194119</v>
      </c>
      <c r="C426">
        <v>23.933576877969955</v>
      </c>
    </row>
    <row r="427" spans="1:3" x14ac:dyDescent="0.25">
      <c r="A427">
        <v>105.299999999999</v>
      </c>
      <c r="B427">
        <v>106.24184331286551</v>
      </c>
      <c r="C427">
        <v>23.932089786615961</v>
      </c>
    </row>
    <row r="428" spans="1:3" x14ac:dyDescent="0.25">
      <c r="A428">
        <v>105.349999999999</v>
      </c>
      <c r="B428">
        <v>106.49614286619627</v>
      </c>
      <c r="C428">
        <v>23.930603214945414</v>
      </c>
    </row>
    <row r="429" spans="1:3" x14ac:dyDescent="0.25">
      <c r="A429">
        <v>105.399999999999</v>
      </c>
      <c r="B429">
        <v>106.75047639193349</v>
      </c>
      <c r="C429">
        <v>23.929117162274999</v>
      </c>
    </row>
    <row r="430" spans="1:3" x14ac:dyDescent="0.25">
      <c r="A430">
        <v>105.44999999999899</v>
      </c>
      <c r="B430">
        <v>107.00484389007717</v>
      </c>
      <c r="C430">
        <v>23.927631627923024</v>
      </c>
    </row>
    <row r="431" spans="1:3" x14ac:dyDescent="0.25">
      <c r="A431">
        <v>105.49999999999901</v>
      </c>
      <c r="B431">
        <v>107.25924536062742</v>
      </c>
      <c r="C431">
        <v>23.926146611209422</v>
      </c>
    </row>
    <row r="432" spans="1:3" x14ac:dyDescent="0.25">
      <c r="A432">
        <v>105.549999999999</v>
      </c>
      <c r="B432">
        <v>107.51368080358402</v>
      </c>
      <c r="C432">
        <v>23.924662111455735</v>
      </c>
    </row>
    <row r="433" spans="1:3" x14ac:dyDescent="0.25">
      <c r="A433">
        <v>105.599999999999</v>
      </c>
      <c r="B433">
        <v>107.7681502189471</v>
      </c>
      <c r="C433">
        <v>23.923178127985121</v>
      </c>
    </row>
    <row r="434" spans="1:3" x14ac:dyDescent="0.25">
      <c r="A434">
        <v>105.649999999999</v>
      </c>
      <c r="B434">
        <v>108.02265360671662</v>
      </c>
      <c r="C434">
        <v>23.921694660122345</v>
      </c>
    </row>
    <row r="435" spans="1:3" x14ac:dyDescent="0.25">
      <c r="A435">
        <v>105.69999999999899</v>
      </c>
      <c r="B435">
        <v>108.2771909668926</v>
      </c>
      <c r="C435">
        <v>23.920211707193761</v>
      </c>
    </row>
    <row r="436" spans="1:3" x14ac:dyDescent="0.25">
      <c r="A436">
        <v>105.74999999999901</v>
      </c>
      <c r="B436">
        <v>108.53176229947505</v>
      </c>
      <c r="C436">
        <v>23.918729268527329</v>
      </c>
    </row>
    <row r="437" spans="1:3" x14ac:dyDescent="0.25">
      <c r="A437">
        <v>105.799999999999</v>
      </c>
      <c r="B437">
        <v>108.78636760446395</v>
      </c>
      <c r="C437">
        <v>23.917247343452594</v>
      </c>
    </row>
    <row r="438" spans="1:3" x14ac:dyDescent="0.25">
      <c r="A438">
        <v>105.849999999999</v>
      </c>
      <c r="B438">
        <v>109.04100688185932</v>
      </c>
      <c r="C438">
        <v>23.915765931300683</v>
      </c>
    </row>
    <row r="439" spans="1:3" x14ac:dyDescent="0.25">
      <c r="A439">
        <v>105.899999999999</v>
      </c>
      <c r="B439">
        <v>109.29568013166116</v>
      </c>
      <c r="C439">
        <v>23.914285031404312</v>
      </c>
    </row>
    <row r="440" spans="1:3" x14ac:dyDescent="0.25">
      <c r="A440">
        <v>105.94999999999899</v>
      </c>
      <c r="B440">
        <v>109.55038735386945</v>
      </c>
      <c r="C440">
        <v>23.912804643097761</v>
      </c>
    </row>
    <row r="441" spans="1:3" x14ac:dyDescent="0.25">
      <c r="A441">
        <v>105.99999999999901</v>
      </c>
      <c r="B441">
        <v>109.80512854848428</v>
      </c>
      <c r="C441">
        <v>23.911324765716884</v>
      </c>
    </row>
    <row r="442" spans="1:3" x14ac:dyDescent="0.25">
      <c r="A442">
        <v>106.049999999999</v>
      </c>
      <c r="B442">
        <v>110.05990371550551</v>
      </c>
      <c r="C442">
        <v>23.909845398599099</v>
      </c>
    </row>
    <row r="443" spans="1:3" x14ac:dyDescent="0.25">
      <c r="A443">
        <v>106.099999999999</v>
      </c>
      <c r="B443">
        <v>110.31471285493316</v>
      </c>
      <c r="C443">
        <v>23.908366541083385</v>
      </c>
    </row>
    <row r="444" spans="1:3" x14ac:dyDescent="0.25">
      <c r="A444">
        <v>106.149999999999</v>
      </c>
      <c r="B444">
        <v>110.5695559667673</v>
      </c>
      <c r="C444">
        <v>23.90688819251028</v>
      </c>
    </row>
    <row r="445" spans="1:3" x14ac:dyDescent="0.25">
      <c r="A445">
        <v>106.19999999999899</v>
      </c>
      <c r="B445">
        <v>110.8244330510079</v>
      </c>
      <c r="C445">
        <v>23.905410352221853</v>
      </c>
    </row>
    <row r="446" spans="1:3" x14ac:dyDescent="0.25">
      <c r="A446">
        <v>106.24999999999901</v>
      </c>
      <c r="B446">
        <v>111.07934410765493</v>
      </c>
      <c r="C446">
        <v>23.903933019561748</v>
      </c>
    </row>
    <row r="447" spans="1:3" x14ac:dyDescent="0.25">
      <c r="A447">
        <v>106.299999999999</v>
      </c>
      <c r="B447">
        <v>111.33428913670845</v>
      </c>
      <c r="C447">
        <v>23.902456193875121</v>
      </c>
    </row>
    <row r="448" spans="1:3" x14ac:dyDescent="0.25">
      <c r="A448">
        <v>106.349999999999</v>
      </c>
      <c r="B448">
        <v>111.58926813816842</v>
      </c>
      <c r="C448">
        <v>23.900979874508671</v>
      </c>
    </row>
    <row r="449" spans="1:3" x14ac:dyDescent="0.25">
      <c r="A449">
        <v>106.399999999999</v>
      </c>
      <c r="B449">
        <v>111.84428111203484</v>
      </c>
      <c r="C449">
        <v>23.899504060810642</v>
      </c>
    </row>
    <row r="450" spans="1:3" x14ac:dyDescent="0.25">
      <c r="A450">
        <v>106.44999999999899</v>
      </c>
      <c r="B450">
        <v>112.09932805830773</v>
      </c>
      <c r="C450">
        <v>23.898028752130784</v>
      </c>
    </row>
    <row r="451" spans="1:3" x14ac:dyDescent="0.25">
      <c r="A451">
        <v>106.49999999999901</v>
      </c>
      <c r="B451">
        <v>112.35440897698719</v>
      </c>
      <c r="C451">
        <v>23.896553947820376</v>
      </c>
    </row>
    <row r="452" spans="1:3" x14ac:dyDescent="0.25">
      <c r="A452">
        <v>106.549999999999</v>
      </c>
      <c r="B452">
        <v>112.609523868073</v>
      </c>
      <c r="C452">
        <v>23.895079647232212</v>
      </c>
    </row>
    <row r="453" spans="1:3" x14ac:dyDescent="0.25">
      <c r="A453">
        <v>106.599999999999</v>
      </c>
      <c r="B453">
        <v>112.86467273156528</v>
      </c>
      <c r="C453">
        <v>23.893605849720601</v>
      </c>
    </row>
    <row r="454" spans="1:3" x14ac:dyDescent="0.25">
      <c r="A454">
        <v>106.649999999999</v>
      </c>
      <c r="B454">
        <v>113.119855567464</v>
      </c>
      <c r="C454">
        <v>23.892132554641346</v>
      </c>
    </row>
    <row r="455" spans="1:3" x14ac:dyDescent="0.25">
      <c r="A455">
        <v>106.69999999999899</v>
      </c>
      <c r="B455">
        <v>113.37507237576921</v>
      </c>
      <c r="C455">
        <v>23.890659761351763</v>
      </c>
    </row>
    <row r="456" spans="1:3" x14ac:dyDescent="0.25">
      <c r="A456">
        <v>106.74999999999901</v>
      </c>
      <c r="B456">
        <v>113.63032315648086</v>
      </c>
      <c r="C456">
        <v>23.889187469210668</v>
      </c>
    </row>
    <row r="457" spans="1:3" x14ac:dyDescent="0.25">
      <c r="A457">
        <v>106.799999999999</v>
      </c>
      <c r="B457">
        <v>113.88560790959897</v>
      </c>
      <c r="C457">
        <v>23.887715677578353</v>
      </c>
    </row>
    <row r="458" spans="1:3" x14ac:dyDescent="0.25">
      <c r="A458">
        <v>106.849999999999</v>
      </c>
      <c r="B458">
        <v>114.14092663512355</v>
      </c>
      <c r="C458">
        <v>23.886244385816607</v>
      </c>
    </row>
    <row r="459" spans="1:3" x14ac:dyDescent="0.25">
      <c r="A459">
        <v>106.899999999999</v>
      </c>
      <c r="B459">
        <v>114.39627933305458</v>
      </c>
      <c r="C459">
        <v>23.884773593288703</v>
      </c>
    </row>
    <row r="460" spans="1:3" x14ac:dyDescent="0.25">
      <c r="A460">
        <v>106.94999999999899</v>
      </c>
      <c r="B460">
        <v>114.65166600339208</v>
      </c>
      <c r="C460">
        <v>23.88330329935939</v>
      </c>
    </row>
    <row r="461" spans="1:3" x14ac:dyDescent="0.25">
      <c r="A461">
        <v>106.99999999999901</v>
      </c>
      <c r="B461">
        <v>114.90708664613612</v>
      </c>
      <c r="C461">
        <v>23.881833503394887</v>
      </c>
    </row>
    <row r="462" spans="1:3" x14ac:dyDescent="0.25">
      <c r="A462">
        <v>107.049999999999</v>
      </c>
      <c r="B462">
        <v>115.16254126128653</v>
      </c>
      <c r="C462">
        <v>23.880364204762891</v>
      </c>
    </row>
    <row r="463" spans="1:3" x14ac:dyDescent="0.25">
      <c r="A463">
        <v>107.099999999999</v>
      </c>
      <c r="B463">
        <v>115.41802984884342</v>
      </c>
      <c r="C463">
        <v>23.878895402832555</v>
      </c>
    </row>
    <row r="464" spans="1:3" x14ac:dyDescent="0.25">
      <c r="A464">
        <v>107.149999999999</v>
      </c>
      <c r="B464">
        <v>115.67355240880674</v>
      </c>
      <c r="C464">
        <v>23.87742709697449</v>
      </c>
    </row>
    <row r="465" spans="1:3" x14ac:dyDescent="0.25">
      <c r="A465">
        <v>107.19999999999899</v>
      </c>
      <c r="B465">
        <v>115.92910894117647</v>
      </c>
      <c r="C465">
        <v>23.875959286560764</v>
      </c>
    </row>
    <row r="466" spans="1:3" x14ac:dyDescent="0.25">
      <c r="A466">
        <v>107.24999999999901</v>
      </c>
      <c r="B466">
        <v>116.1846994459528</v>
      </c>
      <c r="C466">
        <v>23.874491970964904</v>
      </c>
    </row>
    <row r="467" spans="1:3" x14ac:dyDescent="0.25">
      <c r="A467">
        <v>107.299999999999</v>
      </c>
      <c r="B467">
        <v>116.44032392313554</v>
      </c>
      <c r="C467">
        <v>23.873025149561872</v>
      </c>
    </row>
    <row r="468" spans="1:3" x14ac:dyDescent="0.25">
      <c r="A468">
        <v>107.349999999999</v>
      </c>
      <c r="B468">
        <v>116.69598237272471</v>
      </c>
      <c r="C468">
        <v>23.87155882172808</v>
      </c>
    </row>
    <row r="469" spans="1:3" x14ac:dyDescent="0.25">
      <c r="A469">
        <v>107.399999999999</v>
      </c>
      <c r="B469">
        <v>116.95167479472035</v>
      </c>
      <c r="C469">
        <v>23.87009298684136</v>
      </c>
    </row>
    <row r="470" spans="1:3" x14ac:dyDescent="0.25">
      <c r="A470">
        <v>107.44999999999899</v>
      </c>
      <c r="B470">
        <v>117.20740118912244</v>
      </c>
      <c r="C470">
        <v>23.868627644280998</v>
      </c>
    </row>
    <row r="471" spans="1:3" x14ac:dyDescent="0.25">
      <c r="A471">
        <v>107.49999999999901</v>
      </c>
      <c r="B471">
        <v>117.46316155593109</v>
      </c>
      <c r="C471">
        <v>23.867162793427696</v>
      </c>
    </row>
    <row r="472" spans="1:3" x14ac:dyDescent="0.25">
      <c r="A472">
        <v>107.549999999999</v>
      </c>
      <c r="B472">
        <v>117.71895589514611</v>
      </c>
      <c r="C472">
        <v>23.865698433663585</v>
      </c>
    </row>
    <row r="473" spans="1:3" x14ac:dyDescent="0.25">
      <c r="A473">
        <v>107.599999999999</v>
      </c>
      <c r="B473">
        <v>117.97478420676759</v>
      </c>
      <c r="C473">
        <v>23.864234564372204</v>
      </c>
    </row>
    <row r="474" spans="1:3" x14ac:dyDescent="0.25">
      <c r="A474">
        <v>107.649999999999</v>
      </c>
      <c r="B474">
        <v>118.23064649079542</v>
      </c>
      <c r="C474">
        <v>23.862771184938524</v>
      </c>
    </row>
    <row r="475" spans="1:3" x14ac:dyDescent="0.25">
      <c r="A475">
        <v>107.69999999999899</v>
      </c>
      <c r="B475">
        <v>118.48654274722982</v>
      </c>
      <c r="C475">
        <v>23.861308294748913</v>
      </c>
    </row>
    <row r="476" spans="1:3" x14ac:dyDescent="0.25">
      <c r="A476">
        <v>107.74999999999901</v>
      </c>
      <c r="B476">
        <v>118.74247297607079</v>
      </c>
      <c r="C476">
        <v>23.859845893191142</v>
      </c>
    </row>
    <row r="477" spans="1:3" x14ac:dyDescent="0.25">
      <c r="A477">
        <v>107.799999999999</v>
      </c>
      <c r="B477">
        <v>118.9984371773181</v>
      </c>
      <c r="C477">
        <v>23.858383979654402</v>
      </c>
    </row>
    <row r="478" spans="1:3" x14ac:dyDescent="0.25">
      <c r="A478">
        <v>107.849999999999</v>
      </c>
      <c r="B478">
        <v>119.25443535097187</v>
      </c>
      <c r="C478">
        <v>23.856922553529266</v>
      </c>
    </row>
    <row r="479" spans="1:3" x14ac:dyDescent="0.25">
      <c r="A479">
        <v>107.899999999999</v>
      </c>
      <c r="B479">
        <v>119.51046749703211</v>
      </c>
      <c r="C479">
        <v>23.855461614207695</v>
      </c>
    </row>
    <row r="480" spans="1:3" x14ac:dyDescent="0.25">
      <c r="A480">
        <v>107.94999999999899</v>
      </c>
      <c r="B480">
        <v>119.76653361549883</v>
      </c>
      <c r="C480">
        <v>23.854001161083055</v>
      </c>
    </row>
    <row r="481" spans="1:3" x14ac:dyDescent="0.25">
      <c r="A481">
        <v>107.99999999999901</v>
      </c>
      <c r="B481">
        <v>120.02263370637206</v>
      </c>
      <c r="C481">
        <v>23.852541193550085</v>
      </c>
    </row>
    <row r="482" spans="1:3" x14ac:dyDescent="0.25">
      <c r="A482">
        <v>108.049999999999</v>
      </c>
      <c r="B482">
        <v>120.27876776965172</v>
      </c>
      <c r="C482">
        <v>23.851081711004909</v>
      </c>
    </row>
    <row r="483" spans="1:3" x14ac:dyDescent="0.25">
      <c r="A483">
        <v>108.099999999999</v>
      </c>
      <c r="B483">
        <v>120.5349358053377</v>
      </c>
      <c r="C483">
        <v>23.849622712845026</v>
      </c>
    </row>
    <row r="484" spans="1:3" x14ac:dyDescent="0.25">
      <c r="A484">
        <v>108.149999999999</v>
      </c>
      <c r="B484">
        <v>120.79113781343023</v>
      </c>
      <c r="C484">
        <v>23.848164198469302</v>
      </c>
    </row>
    <row r="485" spans="1:3" x14ac:dyDescent="0.25">
      <c r="A485">
        <v>108.19999999999899</v>
      </c>
      <c r="B485">
        <v>121.04737379392924</v>
      </c>
      <c r="C485">
        <v>23.846706167277976</v>
      </c>
    </row>
    <row r="486" spans="1:3" x14ac:dyDescent="0.25">
      <c r="A486">
        <v>108.24999999999901</v>
      </c>
      <c r="B486">
        <v>121.30364374683479</v>
      </c>
      <c r="C486">
        <v>23.845248618672649</v>
      </c>
    </row>
    <row r="487" spans="1:3" x14ac:dyDescent="0.25">
      <c r="A487">
        <v>108.299999999999</v>
      </c>
      <c r="B487">
        <v>121.55994767214671</v>
      </c>
      <c r="C487">
        <v>23.84379155205627</v>
      </c>
    </row>
    <row r="488" spans="1:3" x14ac:dyDescent="0.25">
      <c r="A488">
        <v>108.349999999999</v>
      </c>
      <c r="B488">
        <v>121.8162855698651</v>
      </c>
      <c r="C488">
        <v>23.842334966833167</v>
      </c>
    </row>
    <row r="489" spans="1:3" x14ac:dyDescent="0.25">
      <c r="A489">
        <v>108.399999999999</v>
      </c>
      <c r="B489">
        <v>122.07265743998994</v>
      </c>
      <c r="C489">
        <v>23.840878862408992</v>
      </c>
    </row>
    <row r="490" spans="1:3" x14ac:dyDescent="0.25">
      <c r="A490">
        <v>108.44999999999899</v>
      </c>
      <c r="B490">
        <v>122.32906328252123</v>
      </c>
      <c r="C490">
        <v>23.839423238190754</v>
      </c>
    </row>
    <row r="491" spans="1:3" x14ac:dyDescent="0.25">
      <c r="A491">
        <v>108.49999999999901</v>
      </c>
      <c r="B491">
        <v>122.58550309745911</v>
      </c>
      <c r="C491">
        <v>23.837968093586817</v>
      </c>
    </row>
    <row r="492" spans="1:3" x14ac:dyDescent="0.25">
      <c r="A492">
        <v>108.549999999999</v>
      </c>
      <c r="B492">
        <v>122.84197688480324</v>
      </c>
      <c r="C492">
        <v>23.836513428006864</v>
      </c>
    </row>
    <row r="493" spans="1:3" x14ac:dyDescent="0.25">
      <c r="A493">
        <v>108.599999999999</v>
      </c>
      <c r="B493">
        <v>123.09848464455392</v>
      </c>
      <c r="C493">
        <v>23.835059240861913</v>
      </c>
    </row>
    <row r="494" spans="1:3" x14ac:dyDescent="0.25">
      <c r="A494">
        <v>108.649999999999</v>
      </c>
      <c r="B494">
        <v>123.35502637671107</v>
      </c>
      <c r="C494">
        <v>23.833605531564327</v>
      </c>
    </row>
    <row r="495" spans="1:3" x14ac:dyDescent="0.25">
      <c r="A495">
        <v>108.69999999999899</v>
      </c>
      <c r="B495">
        <v>123.61160208127467</v>
      </c>
      <c r="C495">
        <v>23.832152299527785</v>
      </c>
    </row>
    <row r="496" spans="1:3" x14ac:dyDescent="0.25">
      <c r="A496">
        <v>108.74999999999901</v>
      </c>
      <c r="B496">
        <v>123.86821175824484</v>
      </c>
      <c r="C496">
        <v>23.830699544167288</v>
      </c>
    </row>
    <row r="497" spans="1:3" x14ac:dyDescent="0.25">
      <c r="A497">
        <v>108.799999999999</v>
      </c>
      <c r="B497">
        <v>124.12485540762137</v>
      </c>
      <c r="C497">
        <v>23.829247264899152</v>
      </c>
    </row>
    <row r="498" spans="1:3" x14ac:dyDescent="0.25">
      <c r="A498">
        <v>108.849999999999</v>
      </c>
      <c r="B498">
        <v>124.38153302940434</v>
      </c>
      <c r="C498">
        <v>23.827795461141015</v>
      </c>
    </row>
    <row r="499" spans="1:3" x14ac:dyDescent="0.25">
      <c r="A499">
        <v>108.899999999999</v>
      </c>
      <c r="B499">
        <v>124.63824462359379</v>
      </c>
      <c r="C499">
        <v>23.826344132311817</v>
      </c>
    </row>
    <row r="500" spans="1:3" x14ac:dyDescent="0.25">
      <c r="A500">
        <v>108.94999999999899</v>
      </c>
      <c r="B500">
        <v>124.89499019018969</v>
      </c>
      <c r="C500">
        <v>23.824893277831805</v>
      </c>
    </row>
    <row r="501" spans="1:3" x14ac:dyDescent="0.25">
      <c r="A501">
        <v>108.99999999999901</v>
      </c>
      <c r="B501">
        <v>125.15176972919207</v>
      </c>
      <c r="C501">
        <v>23.823442897122536</v>
      </c>
    </row>
    <row r="502" spans="1:3" x14ac:dyDescent="0.25">
      <c r="A502">
        <v>109.049999999999</v>
      </c>
      <c r="B502">
        <v>125.40858324060089</v>
      </c>
      <c r="C502">
        <v>23.821992989606848</v>
      </c>
    </row>
    <row r="503" spans="1:3" x14ac:dyDescent="0.25">
      <c r="A503">
        <v>109.099999999999</v>
      </c>
      <c r="B503">
        <v>125.66543072441617</v>
      </c>
      <c r="C503">
        <v>23.820543554708891</v>
      </c>
    </row>
    <row r="504" spans="1:3" x14ac:dyDescent="0.25">
      <c r="A504">
        <v>109.149999999999</v>
      </c>
      <c r="B504">
        <v>125.92231218063793</v>
      </c>
      <c r="C504">
        <v>23.819094591854096</v>
      </c>
    </row>
    <row r="505" spans="1:3" x14ac:dyDescent="0.25">
      <c r="A505">
        <v>109.19999999999899</v>
      </c>
      <c r="B505">
        <v>126.17922760926614</v>
      </c>
      <c r="C505">
        <v>23.81764610046918</v>
      </c>
    </row>
    <row r="506" spans="1:3" x14ac:dyDescent="0.25">
      <c r="A506">
        <v>109.24999999999901</v>
      </c>
      <c r="B506">
        <v>126.4361770103009</v>
      </c>
      <c r="C506">
        <v>23.81619807998214</v>
      </c>
    </row>
    <row r="507" spans="1:3" x14ac:dyDescent="0.25">
      <c r="A507">
        <v>109.299999999999</v>
      </c>
      <c r="B507">
        <v>126.69316038374204</v>
      </c>
      <c r="C507">
        <v>23.814750529822255</v>
      </c>
    </row>
    <row r="508" spans="1:3" x14ac:dyDescent="0.25">
      <c r="A508">
        <v>109.349999999999</v>
      </c>
      <c r="B508">
        <v>126.95017772958961</v>
      </c>
      <c r="C508">
        <v>23.813303449420079</v>
      </c>
    </row>
    <row r="509" spans="1:3" x14ac:dyDescent="0.25">
      <c r="A509">
        <v>109.399999999999</v>
      </c>
      <c r="B509">
        <v>127.20722904784368</v>
      </c>
      <c r="C509">
        <v>23.81185683820744</v>
      </c>
    </row>
    <row r="510" spans="1:3" x14ac:dyDescent="0.25">
      <c r="A510">
        <v>109.44999999999899</v>
      </c>
      <c r="B510">
        <v>127.46431433850418</v>
      </c>
      <c r="C510">
        <v>23.810410695617417</v>
      </c>
    </row>
    <row r="511" spans="1:3" x14ac:dyDescent="0.25">
      <c r="A511">
        <v>109.49999999999901</v>
      </c>
      <c r="B511">
        <v>127.72143360157115</v>
      </c>
      <c r="C511">
        <v>23.808965021084365</v>
      </c>
    </row>
    <row r="512" spans="1:3" x14ac:dyDescent="0.25">
      <c r="A512">
        <v>109.549999999999</v>
      </c>
      <c r="B512">
        <v>127.97858683704459</v>
      </c>
      <c r="C512">
        <v>23.807519814043893</v>
      </c>
    </row>
    <row r="513" spans="1:3" x14ac:dyDescent="0.25">
      <c r="A513">
        <v>109.599999999999</v>
      </c>
      <c r="B513">
        <v>128.23577404492445</v>
      </c>
      <c r="C513">
        <v>23.806075073932877</v>
      </c>
    </row>
    <row r="514" spans="1:3" x14ac:dyDescent="0.25">
      <c r="A514">
        <v>109.649999999998</v>
      </c>
      <c r="B514">
        <v>128.49299522520573</v>
      </c>
      <c r="C514">
        <v>23.80463080018945</v>
      </c>
    </row>
    <row r="515" spans="1:3" x14ac:dyDescent="0.25">
      <c r="A515">
        <v>109.699999999998</v>
      </c>
      <c r="B515">
        <v>128.75025037789857</v>
      </c>
      <c r="C515">
        <v>23.803186992252929</v>
      </c>
    </row>
    <row r="516" spans="1:3" x14ac:dyDescent="0.25">
      <c r="A516">
        <v>109.749999999998</v>
      </c>
      <c r="B516">
        <v>129.00753950299784</v>
      </c>
      <c r="C516">
        <v>23.801743649563946</v>
      </c>
    </row>
    <row r="517" spans="1:3" x14ac:dyDescent="0.25">
      <c r="A517">
        <v>109.799999999999</v>
      </c>
      <c r="B517">
        <v>129.26486260050874</v>
      </c>
      <c r="C517">
        <v>23.800300771564324</v>
      </c>
    </row>
    <row r="518" spans="1:3" x14ac:dyDescent="0.25">
      <c r="A518">
        <v>109.849999999999</v>
      </c>
      <c r="B518">
        <v>129.52221967042092</v>
      </c>
      <c r="C518">
        <v>23.798858357697203</v>
      </c>
    </row>
    <row r="519" spans="1:3" x14ac:dyDescent="0.25">
      <c r="A519">
        <v>109.899999999998</v>
      </c>
      <c r="B519">
        <v>129.77961071273441</v>
      </c>
      <c r="C519">
        <v>23.797416407406899</v>
      </c>
    </row>
    <row r="520" spans="1:3" x14ac:dyDescent="0.25">
      <c r="A520">
        <v>109.949999999998</v>
      </c>
      <c r="B520">
        <v>130.03703572745951</v>
      </c>
      <c r="C520">
        <v>23.79597492013891</v>
      </c>
    </row>
    <row r="521" spans="1:3" x14ac:dyDescent="0.25">
      <c r="A521">
        <v>109.999999999998</v>
      </c>
      <c r="B521">
        <v>130.29449471459108</v>
      </c>
      <c r="C521">
        <v>23.794533895340027</v>
      </c>
    </row>
    <row r="522" spans="1:3" x14ac:dyDescent="0.25">
      <c r="A522">
        <v>110.049999999999</v>
      </c>
      <c r="B522">
        <v>130.5519876741343</v>
      </c>
      <c r="C522">
        <v>23.793093332458216</v>
      </c>
    </row>
    <row r="523" spans="1:3" x14ac:dyDescent="0.25">
      <c r="A523">
        <v>110.099999999999</v>
      </c>
      <c r="B523">
        <v>130.80951460607878</v>
      </c>
      <c r="C523">
        <v>23.791653230942746</v>
      </c>
    </row>
    <row r="524" spans="1:3" x14ac:dyDescent="0.25">
      <c r="A524">
        <v>110.149999999998</v>
      </c>
      <c r="B524">
        <v>131.06707551042464</v>
      </c>
      <c r="C524">
        <v>23.790213590244047</v>
      </c>
    </row>
    <row r="525" spans="1:3" x14ac:dyDescent="0.25">
      <c r="A525">
        <v>110.199999999998</v>
      </c>
      <c r="B525">
        <v>131.32467038718207</v>
      </c>
      <c r="C525">
        <v>23.788774409813687</v>
      </c>
    </row>
    <row r="526" spans="1:3" x14ac:dyDescent="0.25">
      <c r="A526">
        <v>110.249999999998</v>
      </c>
      <c r="B526">
        <v>131.58229923634593</v>
      </c>
      <c r="C526">
        <v>23.787335689104545</v>
      </c>
    </row>
    <row r="527" spans="1:3" x14ac:dyDescent="0.25">
      <c r="A527">
        <v>110.299999999999</v>
      </c>
      <c r="B527">
        <v>131.83996205792147</v>
      </c>
      <c r="C527">
        <v>23.785897427570635</v>
      </c>
    </row>
    <row r="528" spans="1:3" x14ac:dyDescent="0.25">
      <c r="A528">
        <v>110.349999999999</v>
      </c>
      <c r="B528">
        <v>132.09765885189825</v>
      </c>
      <c r="C528">
        <v>23.784459624667264</v>
      </c>
    </row>
    <row r="529" spans="1:3" x14ac:dyDescent="0.25">
      <c r="A529">
        <v>110.399999999998</v>
      </c>
      <c r="B529">
        <v>132.35538961827632</v>
      </c>
      <c r="C529">
        <v>23.783022279850869</v>
      </c>
    </row>
    <row r="530" spans="1:3" x14ac:dyDescent="0.25">
      <c r="A530">
        <v>110.449999999998</v>
      </c>
      <c r="B530">
        <v>132.61315435706607</v>
      </c>
      <c r="C530">
        <v>23.781585392579025</v>
      </c>
    </row>
    <row r="531" spans="1:3" x14ac:dyDescent="0.25">
      <c r="A531">
        <v>110.499999999998</v>
      </c>
      <c r="B531">
        <v>132.87095306826222</v>
      </c>
      <c r="C531">
        <v>23.780148962310591</v>
      </c>
    </row>
    <row r="532" spans="1:3" x14ac:dyDescent="0.25">
      <c r="A532">
        <v>110.549999999999</v>
      </c>
      <c r="B532">
        <v>133.12878575187005</v>
      </c>
      <c r="C532">
        <v>23.778712988505536</v>
      </c>
    </row>
    <row r="533" spans="1:3" x14ac:dyDescent="0.25">
      <c r="A533">
        <v>110.599999999999</v>
      </c>
      <c r="B533">
        <v>133.38665240787915</v>
      </c>
      <c r="C533">
        <v>23.777277470625116</v>
      </c>
    </row>
    <row r="534" spans="1:3" x14ac:dyDescent="0.25">
      <c r="A534">
        <v>110.649999999998</v>
      </c>
      <c r="B534">
        <v>133.64455303628961</v>
      </c>
      <c r="C534">
        <v>23.775842408131698</v>
      </c>
    </row>
    <row r="535" spans="1:3" x14ac:dyDescent="0.25">
      <c r="A535">
        <v>110.699999999998</v>
      </c>
      <c r="B535">
        <v>133.90248763711162</v>
      </c>
      <c r="C535">
        <v>23.774407800488778</v>
      </c>
    </row>
    <row r="536" spans="1:3" x14ac:dyDescent="0.25">
      <c r="A536">
        <v>110.749999999998</v>
      </c>
      <c r="B536">
        <v>134.1604562103401</v>
      </c>
      <c r="C536">
        <v>23.772973647161077</v>
      </c>
    </row>
    <row r="537" spans="1:3" x14ac:dyDescent="0.25">
      <c r="A537">
        <v>110.799999999999</v>
      </c>
      <c r="B537">
        <v>134.41845875598023</v>
      </c>
      <c r="C537">
        <v>23.771539947614468</v>
      </c>
    </row>
    <row r="538" spans="1:3" x14ac:dyDescent="0.25">
      <c r="A538">
        <v>110.849999999999</v>
      </c>
      <c r="B538">
        <v>134.67649527402162</v>
      </c>
      <c r="C538">
        <v>23.770106701316049</v>
      </c>
    </row>
    <row r="539" spans="1:3" x14ac:dyDescent="0.25">
      <c r="A539">
        <v>110.899999999998</v>
      </c>
      <c r="B539">
        <v>134.93456576446428</v>
      </c>
      <c r="C539">
        <v>23.768673907734026</v>
      </c>
    </row>
    <row r="540" spans="1:3" x14ac:dyDescent="0.25">
      <c r="A540">
        <v>110.949999999998</v>
      </c>
      <c r="B540">
        <v>135.19267022731862</v>
      </c>
      <c r="C540">
        <v>23.767241566337713</v>
      </c>
    </row>
    <row r="541" spans="1:3" x14ac:dyDescent="0.25">
      <c r="A541">
        <v>110.999999999998</v>
      </c>
      <c r="B541">
        <v>135.45080866257939</v>
      </c>
      <c r="C541">
        <v>23.765809676597655</v>
      </c>
    </row>
    <row r="542" spans="1:3" x14ac:dyDescent="0.25">
      <c r="A542">
        <v>111.049999999999</v>
      </c>
      <c r="B542">
        <v>135.70898107025181</v>
      </c>
      <c r="C542">
        <v>23.76437823798549</v>
      </c>
    </row>
    <row r="543" spans="1:3" x14ac:dyDescent="0.25">
      <c r="A543">
        <v>111.099999999999</v>
      </c>
      <c r="B543">
        <v>135.9671874503255</v>
      </c>
      <c r="C543">
        <v>23.762947249974097</v>
      </c>
    </row>
    <row r="544" spans="1:3" x14ac:dyDescent="0.25">
      <c r="A544">
        <v>111.149999999998</v>
      </c>
      <c r="B544">
        <v>136.2254278028006</v>
      </c>
      <c r="C544">
        <v>23.761516712037444</v>
      </c>
    </row>
    <row r="545" spans="1:3" x14ac:dyDescent="0.25">
      <c r="A545">
        <v>111.199999999998</v>
      </c>
      <c r="B545">
        <v>136.4837021276872</v>
      </c>
      <c r="C545">
        <v>23.760086623650569</v>
      </c>
    </row>
    <row r="546" spans="1:3" x14ac:dyDescent="0.25">
      <c r="A546">
        <v>111.249999999998</v>
      </c>
      <c r="B546">
        <v>136.74201042498018</v>
      </c>
      <c r="C546">
        <v>23.758656984289736</v>
      </c>
    </row>
    <row r="547" spans="1:3" x14ac:dyDescent="0.25">
      <c r="A547">
        <v>111.299999999999</v>
      </c>
      <c r="B547">
        <v>137.00035269468501</v>
      </c>
      <c r="C547">
        <v>23.757227793432289</v>
      </c>
    </row>
    <row r="548" spans="1:3" x14ac:dyDescent="0.25">
      <c r="A548">
        <v>111.349999999998</v>
      </c>
      <c r="B548">
        <v>137.25872893678581</v>
      </c>
      <c r="C548">
        <v>23.755799050556828</v>
      </c>
    </row>
    <row r="549" spans="1:3" x14ac:dyDescent="0.25">
      <c r="A549">
        <v>111.399999999998</v>
      </c>
      <c r="B549">
        <v>137.51713915129827</v>
      </c>
      <c r="C549">
        <v>23.75437075514289</v>
      </c>
    </row>
    <row r="550" spans="1:3" x14ac:dyDescent="0.25">
      <c r="A550">
        <v>111.449999999998</v>
      </c>
      <c r="B550">
        <v>137.77558333821722</v>
      </c>
      <c r="C550">
        <v>23.752942906671258</v>
      </c>
    </row>
    <row r="551" spans="1:3" x14ac:dyDescent="0.25">
      <c r="A551">
        <v>111.499999999998</v>
      </c>
      <c r="B551">
        <v>138.03406149754258</v>
      </c>
      <c r="C551">
        <v>23.751515504623804</v>
      </c>
    </row>
    <row r="552" spans="1:3" x14ac:dyDescent="0.25">
      <c r="A552">
        <v>111.54999999999799</v>
      </c>
      <c r="B552">
        <v>138.29257362927441</v>
      </c>
      <c r="C552">
        <v>23.750088548483525</v>
      </c>
    </row>
    <row r="553" spans="1:3" x14ac:dyDescent="0.25">
      <c r="A553">
        <v>111.599999999998</v>
      </c>
      <c r="B553">
        <v>138.5511197334128</v>
      </c>
      <c r="C553">
        <v>23.748662037734523</v>
      </c>
    </row>
    <row r="554" spans="1:3" x14ac:dyDescent="0.25">
      <c r="A554">
        <v>111.649999999998</v>
      </c>
      <c r="B554">
        <v>138.80969980995758</v>
      </c>
      <c r="C554">
        <v>23.747235971862015</v>
      </c>
    </row>
    <row r="555" spans="1:3" x14ac:dyDescent="0.25">
      <c r="A555">
        <v>111.699999999998</v>
      </c>
      <c r="B555">
        <v>139.06831385890871</v>
      </c>
      <c r="C555">
        <v>23.745810350352325</v>
      </c>
    </row>
    <row r="556" spans="1:3" x14ac:dyDescent="0.25">
      <c r="A556">
        <v>111.749999999998</v>
      </c>
      <c r="B556">
        <v>139.3269618802664</v>
      </c>
      <c r="C556">
        <v>23.74438517269288</v>
      </c>
    </row>
    <row r="557" spans="1:3" x14ac:dyDescent="0.25">
      <c r="A557">
        <v>111.79999999999799</v>
      </c>
      <c r="B557">
        <v>139.58564387403052</v>
      </c>
      <c r="C557">
        <v>23.742960438372204</v>
      </c>
    </row>
    <row r="558" spans="1:3" x14ac:dyDescent="0.25">
      <c r="A558">
        <v>111.849999999998</v>
      </c>
      <c r="B558">
        <v>139.84435984020124</v>
      </c>
      <c r="C558">
        <v>23.74153614687993</v>
      </c>
    </row>
    <row r="559" spans="1:3" x14ac:dyDescent="0.25">
      <c r="A559">
        <v>111.899999999998</v>
      </c>
      <c r="B559">
        <v>140.1031097787783</v>
      </c>
      <c r="C559">
        <v>23.740112297706773</v>
      </c>
    </row>
    <row r="560" spans="1:3" x14ac:dyDescent="0.25">
      <c r="A560">
        <v>111.949999999998</v>
      </c>
      <c r="B560">
        <v>140.36189368976181</v>
      </c>
      <c r="C560">
        <v>23.738688890344545</v>
      </c>
    </row>
    <row r="561" spans="1:3" x14ac:dyDescent="0.25">
      <c r="A561">
        <v>111.999999999998</v>
      </c>
      <c r="B561">
        <v>140.62071157315179</v>
      </c>
      <c r="C561">
        <v>23.737265924286149</v>
      </c>
    </row>
    <row r="562" spans="1:3" x14ac:dyDescent="0.25">
      <c r="A562">
        <v>112.04999999999799</v>
      </c>
      <c r="B562">
        <v>140.87956342894825</v>
      </c>
      <c r="C562">
        <v>23.735843399025566</v>
      </c>
    </row>
    <row r="563" spans="1:3" x14ac:dyDescent="0.25">
      <c r="A563">
        <v>112.099999999998</v>
      </c>
      <c r="B563">
        <v>141.13844925715125</v>
      </c>
      <c r="C563">
        <v>23.734421314057862</v>
      </c>
    </row>
    <row r="564" spans="1:3" x14ac:dyDescent="0.25">
      <c r="A564">
        <v>112.149999999998</v>
      </c>
      <c r="B564">
        <v>141.39736905776053</v>
      </c>
      <c r="C564">
        <v>23.732999668879181</v>
      </c>
    </row>
    <row r="565" spans="1:3" x14ac:dyDescent="0.25">
      <c r="A565">
        <v>112.199999999998</v>
      </c>
      <c r="B565">
        <v>141.65632283077636</v>
      </c>
      <c r="C565">
        <v>23.73157846298675</v>
      </c>
    </row>
    <row r="566" spans="1:3" x14ac:dyDescent="0.25">
      <c r="A566">
        <v>112.249999999998</v>
      </c>
      <c r="B566">
        <v>141.91531057619864</v>
      </c>
      <c r="C566">
        <v>23.730157695878848</v>
      </c>
    </row>
    <row r="567" spans="1:3" x14ac:dyDescent="0.25">
      <c r="A567">
        <v>112.29999999999799</v>
      </c>
      <c r="B567">
        <v>142.17433229402741</v>
      </c>
      <c r="C567">
        <v>23.728737367054837</v>
      </c>
    </row>
    <row r="568" spans="1:3" x14ac:dyDescent="0.25">
      <c r="A568">
        <v>112.349999999998</v>
      </c>
      <c r="B568">
        <v>142.43338798426268</v>
      </c>
      <c r="C568">
        <v>23.727317476015156</v>
      </c>
    </row>
    <row r="569" spans="1:3" x14ac:dyDescent="0.25">
      <c r="A569">
        <v>112.399999999998</v>
      </c>
      <c r="B569">
        <v>142.69247764690436</v>
      </c>
      <c r="C569">
        <v>23.725898022261287</v>
      </c>
    </row>
    <row r="570" spans="1:3" x14ac:dyDescent="0.25">
      <c r="A570">
        <v>112.449999999998</v>
      </c>
      <c r="B570">
        <v>142.95160128195246</v>
      </c>
      <c r="C570">
        <v>23.724479005295777</v>
      </c>
    </row>
    <row r="571" spans="1:3" x14ac:dyDescent="0.25">
      <c r="A571">
        <v>112.499999999998</v>
      </c>
      <c r="B571">
        <v>143.21075888940706</v>
      </c>
      <c r="C571">
        <v>23.72306042462224</v>
      </c>
    </row>
    <row r="572" spans="1:3" x14ac:dyDescent="0.25">
      <c r="A572">
        <v>112.54999999999799</v>
      </c>
      <c r="B572">
        <v>143.46995046926813</v>
      </c>
      <c r="C572">
        <v>23.721642279745328</v>
      </c>
    </row>
    <row r="573" spans="1:3" x14ac:dyDescent="0.25">
      <c r="A573">
        <v>112.599999999998</v>
      </c>
      <c r="B573">
        <v>143.72917602153564</v>
      </c>
      <c r="C573">
        <v>23.720224570170753</v>
      </c>
    </row>
    <row r="574" spans="1:3" x14ac:dyDescent="0.25">
      <c r="A574">
        <v>112.649999999998</v>
      </c>
      <c r="B574">
        <v>143.98843554620959</v>
      </c>
      <c r="C574">
        <v>23.718807295405274</v>
      </c>
    </row>
    <row r="575" spans="1:3" x14ac:dyDescent="0.25">
      <c r="A575">
        <v>112.699999999998</v>
      </c>
      <c r="B575">
        <v>144.24772904329004</v>
      </c>
      <c r="C575">
        <v>23.717390454956693</v>
      </c>
    </row>
    <row r="576" spans="1:3" x14ac:dyDescent="0.25">
      <c r="A576">
        <v>112.749999999998</v>
      </c>
      <c r="B576">
        <v>144.5070565127769</v>
      </c>
      <c r="C576">
        <v>23.715974048333855</v>
      </c>
    </row>
    <row r="577" spans="1:3" x14ac:dyDescent="0.25">
      <c r="A577">
        <v>112.79999999999799</v>
      </c>
      <c r="B577">
        <v>144.76641795467026</v>
      </c>
      <c r="C577">
        <v>23.714558075046643</v>
      </c>
    </row>
    <row r="578" spans="1:3" x14ac:dyDescent="0.25">
      <c r="A578">
        <v>112.849999999998</v>
      </c>
      <c r="B578">
        <v>145.02581336897018</v>
      </c>
      <c r="C578">
        <v>23.713142534605968</v>
      </c>
    </row>
    <row r="579" spans="1:3" x14ac:dyDescent="0.25">
      <c r="A579">
        <v>112.899999999998</v>
      </c>
      <c r="B579">
        <v>145.28524275567645</v>
      </c>
      <c r="C579">
        <v>23.711727426523787</v>
      </c>
    </row>
    <row r="580" spans="1:3" x14ac:dyDescent="0.25">
      <c r="A580">
        <v>112.949999999998</v>
      </c>
      <c r="B580">
        <v>145.54470611478916</v>
      </c>
      <c r="C580">
        <v>23.710312750313083</v>
      </c>
    </row>
    <row r="581" spans="1:3" x14ac:dyDescent="0.25">
      <c r="A581">
        <v>112.999999999998</v>
      </c>
      <c r="B581">
        <v>145.80420344630838</v>
      </c>
      <c r="C581">
        <v>23.708898505487856</v>
      </c>
    </row>
    <row r="582" spans="1:3" x14ac:dyDescent="0.25">
      <c r="A582">
        <v>113.04999999999799</v>
      </c>
      <c r="B582">
        <v>146.063734750234</v>
      </c>
      <c r="C582">
        <v>23.707484691563131</v>
      </c>
    </row>
    <row r="583" spans="1:3" x14ac:dyDescent="0.25">
      <c r="A583">
        <v>113.099999999998</v>
      </c>
      <c r="B583">
        <v>146.3233000265661</v>
      </c>
      <c r="C583">
        <v>23.706071308054963</v>
      </c>
    </row>
    <row r="584" spans="1:3" x14ac:dyDescent="0.25">
      <c r="A584">
        <v>113.149999999998</v>
      </c>
      <c r="B584">
        <v>146.58289927530467</v>
      </c>
      <c r="C584">
        <v>23.704658354480422</v>
      </c>
    </row>
    <row r="585" spans="1:3" x14ac:dyDescent="0.25">
      <c r="A585">
        <v>113.199999999998</v>
      </c>
      <c r="B585">
        <v>146.84253249644973</v>
      </c>
      <c r="C585">
        <v>23.703245830357588</v>
      </c>
    </row>
    <row r="586" spans="1:3" x14ac:dyDescent="0.25">
      <c r="A586">
        <v>113.249999999998</v>
      </c>
      <c r="B586">
        <v>147.10219969000124</v>
      </c>
      <c r="C586">
        <v>23.701833735205557</v>
      </c>
    </row>
    <row r="587" spans="1:3" x14ac:dyDescent="0.25">
      <c r="A587">
        <v>113.29999999999799</v>
      </c>
      <c r="B587">
        <v>147.36190085595919</v>
      </c>
      <c r="C587">
        <v>23.70042206854443</v>
      </c>
    </row>
    <row r="588" spans="1:3" x14ac:dyDescent="0.25">
      <c r="A588">
        <v>113.349999999998</v>
      </c>
      <c r="B588">
        <v>147.6216359943237</v>
      </c>
      <c r="C588">
        <v>23.699010829895318</v>
      </c>
    </row>
    <row r="589" spans="1:3" x14ac:dyDescent="0.25">
      <c r="A589">
        <v>113.399999999998</v>
      </c>
      <c r="B589">
        <v>147.88140510509456</v>
      </c>
      <c r="C589">
        <v>23.697600018780332</v>
      </c>
    </row>
    <row r="590" spans="1:3" x14ac:dyDescent="0.25">
      <c r="A590">
        <v>113.449999999998</v>
      </c>
      <c r="B590">
        <v>148.14120818827186</v>
      </c>
      <c r="C590">
        <v>23.69618963472259</v>
      </c>
    </row>
    <row r="591" spans="1:3" x14ac:dyDescent="0.25">
      <c r="A591">
        <v>113.499999999998</v>
      </c>
      <c r="B591">
        <v>148.40104524385566</v>
      </c>
      <c r="C591">
        <v>23.694779677246188</v>
      </c>
    </row>
    <row r="592" spans="1:3" x14ac:dyDescent="0.25">
      <c r="A592">
        <v>113.54999999999799</v>
      </c>
      <c r="B592">
        <v>148.66091627184593</v>
      </c>
      <c r="C592">
        <v>23.693370145876241</v>
      </c>
    </row>
    <row r="593" spans="1:3" x14ac:dyDescent="0.25">
      <c r="A593">
        <v>113.599999999998</v>
      </c>
      <c r="B593">
        <v>148.92082127224265</v>
      </c>
      <c r="C593">
        <v>23.691961040138846</v>
      </c>
    </row>
    <row r="594" spans="1:3" x14ac:dyDescent="0.25">
      <c r="A594">
        <v>113.649999999998</v>
      </c>
      <c r="B594">
        <v>149.1807602450458</v>
      </c>
      <c r="C594">
        <v>23.690552359561082</v>
      </c>
    </row>
    <row r="595" spans="1:3" x14ac:dyDescent="0.25">
      <c r="A595">
        <v>113.699999999998</v>
      </c>
      <c r="B595">
        <v>149.44073319025546</v>
      </c>
      <c r="C595">
        <v>23.689144103671023</v>
      </c>
    </row>
    <row r="596" spans="1:3" x14ac:dyDescent="0.25">
      <c r="A596">
        <v>113.749999999998</v>
      </c>
      <c r="B596">
        <v>149.70074010787155</v>
      </c>
      <c r="C596">
        <v>23.687736271997725</v>
      </c>
    </row>
    <row r="597" spans="1:3" x14ac:dyDescent="0.25">
      <c r="A597">
        <v>113.79999999999799</v>
      </c>
      <c r="B597">
        <v>149.96078099789409</v>
      </c>
      <c r="C597">
        <v>23.686328864071214</v>
      </c>
    </row>
    <row r="598" spans="1:3" x14ac:dyDescent="0.25">
      <c r="A598">
        <v>113.849999999998</v>
      </c>
      <c r="B598">
        <v>150.22085586032321</v>
      </c>
      <c r="C598">
        <v>23.684921879422507</v>
      </c>
    </row>
    <row r="599" spans="1:3" x14ac:dyDescent="0.25">
      <c r="A599">
        <v>113.899999999998</v>
      </c>
      <c r="B599">
        <v>150.48096469515869</v>
      </c>
      <c r="C599">
        <v>23.683515317583591</v>
      </c>
    </row>
    <row r="600" spans="1:3" x14ac:dyDescent="0.25">
      <c r="A600">
        <v>113.949999999998</v>
      </c>
      <c r="B600">
        <v>150.74110750240061</v>
      </c>
      <c r="C600">
        <v>23.682109178087426</v>
      </c>
    </row>
    <row r="601" spans="1:3" x14ac:dyDescent="0.25">
      <c r="A601">
        <v>113.999999999998</v>
      </c>
      <c r="B601">
        <v>151.001284282049</v>
      </c>
      <c r="C601">
        <v>23.680703460467935</v>
      </c>
    </row>
    <row r="602" spans="1:3" x14ac:dyDescent="0.25">
      <c r="A602">
        <v>114.04999999999799</v>
      </c>
      <c r="B602">
        <v>151.26149503410386</v>
      </c>
      <c r="C602">
        <v>23.679298164260018</v>
      </c>
    </row>
    <row r="603" spans="1:3" x14ac:dyDescent="0.25">
      <c r="A603">
        <v>114.099999999998</v>
      </c>
      <c r="B603">
        <v>151.52173975856516</v>
      </c>
      <c r="C603">
        <v>23.677893288999527</v>
      </c>
    </row>
    <row r="604" spans="1:3" x14ac:dyDescent="0.25">
      <c r="A604">
        <v>114.149999999998</v>
      </c>
      <c r="B604">
        <v>151.78201845543296</v>
      </c>
      <c r="C604">
        <v>23.676488834223285</v>
      </c>
    </row>
    <row r="605" spans="1:3" x14ac:dyDescent="0.25">
      <c r="A605">
        <v>114.199999999998</v>
      </c>
      <c r="B605">
        <v>152.0423311247072</v>
      </c>
      <c r="C605">
        <v>23.675084799469065</v>
      </c>
    </row>
    <row r="606" spans="1:3" x14ac:dyDescent="0.25">
      <c r="A606">
        <v>114.249999999998</v>
      </c>
      <c r="B606">
        <v>152.30267776638789</v>
      </c>
      <c r="C606">
        <v>23.673681184275601</v>
      </c>
    </row>
    <row r="607" spans="1:3" x14ac:dyDescent="0.25">
      <c r="A607">
        <v>114.29999999999799</v>
      </c>
      <c r="B607">
        <v>152.56305838047504</v>
      </c>
      <c r="C607">
        <v>23.672277988182582</v>
      </c>
    </row>
    <row r="608" spans="1:3" x14ac:dyDescent="0.25">
      <c r="A608">
        <v>114.349999999998</v>
      </c>
      <c r="B608">
        <v>152.82347296696878</v>
      </c>
      <c r="C608">
        <v>23.670875210730635</v>
      </c>
    </row>
    <row r="609" spans="1:3" x14ac:dyDescent="0.25">
      <c r="A609">
        <v>114.399999999998</v>
      </c>
      <c r="B609">
        <v>153.08392152586885</v>
      </c>
      <c r="C609">
        <v>23.66947285146135</v>
      </c>
    </row>
    <row r="610" spans="1:3" x14ac:dyDescent="0.25">
      <c r="A610">
        <v>114.449999999998</v>
      </c>
      <c r="B610">
        <v>153.34440405717538</v>
      </c>
      <c r="C610">
        <v>23.668070909917255</v>
      </c>
    </row>
    <row r="611" spans="1:3" x14ac:dyDescent="0.25">
      <c r="A611">
        <v>114.499999999998</v>
      </c>
      <c r="B611">
        <v>153.60492056088836</v>
      </c>
      <c r="C611">
        <v>23.666669385641818</v>
      </c>
    </row>
    <row r="612" spans="1:3" x14ac:dyDescent="0.25">
      <c r="A612">
        <v>114.54999999999799</v>
      </c>
      <c r="B612">
        <v>153.86547103700786</v>
      </c>
      <c r="C612">
        <v>23.66526827817944</v>
      </c>
    </row>
    <row r="613" spans="1:3" x14ac:dyDescent="0.25">
      <c r="A613">
        <v>114.599999999998</v>
      </c>
      <c r="B613">
        <v>154.12605548553378</v>
      </c>
      <c r="C613">
        <v>23.66386758707548</v>
      </c>
    </row>
    <row r="614" spans="1:3" x14ac:dyDescent="0.25">
      <c r="A614">
        <v>114.649999999998</v>
      </c>
      <c r="B614">
        <v>154.38667390646617</v>
      </c>
      <c r="C614">
        <v>23.662467311876213</v>
      </c>
    </row>
    <row r="615" spans="1:3" x14ac:dyDescent="0.25">
      <c r="A615">
        <v>114.699999999998</v>
      </c>
      <c r="B615">
        <v>154.647326299805</v>
      </c>
      <c r="C615">
        <v>23.661067452128844</v>
      </c>
    </row>
    <row r="616" spans="1:3" x14ac:dyDescent="0.25">
      <c r="A616">
        <v>114.749999999998</v>
      </c>
      <c r="B616">
        <v>154.9080126655503</v>
      </c>
      <c r="C616">
        <v>23.659668007381523</v>
      </c>
    </row>
    <row r="617" spans="1:3" x14ac:dyDescent="0.25">
      <c r="A617">
        <v>114.79999999999799</v>
      </c>
      <c r="B617">
        <v>155.16873300370204</v>
      </c>
      <c r="C617">
        <v>23.658268977183308</v>
      </c>
    </row>
    <row r="618" spans="1:3" x14ac:dyDescent="0.25">
      <c r="A618">
        <v>114.849999999998</v>
      </c>
      <c r="B618">
        <v>155.42948731426037</v>
      </c>
      <c r="C618">
        <v>23.656870361084192</v>
      </c>
    </row>
    <row r="619" spans="1:3" x14ac:dyDescent="0.25">
      <c r="A619">
        <v>114.899999999998</v>
      </c>
      <c r="B619">
        <v>155.69027559722505</v>
      </c>
      <c r="C619">
        <v>23.655472158635085</v>
      </c>
    </row>
    <row r="620" spans="1:3" x14ac:dyDescent="0.25">
      <c r="A620">
        <v>114.949999999998</v>
      </c>
      <c r="B620">
        <v>155.95109785259621</v>
      </c>
      <c r="C620">
        <v>23.654074369387814</v>
      </c>
    </row>
    <row r="621" spans="1:3" x14ac:dyDescent="0.25">
      <c r="A621">
        <v>114.999999999998</v>
      </c>
      <c r="B621">
        <v>156.21195408037369</v>
      </c>
      <c r="C621">
        <v>23.652676992895131</v>
      </c>
    </row>
    <row r="622" spans="1:3" x14ac:dyDescent="0.25">
      <c r="A622">
        <v>115.04999999999799</v>
      </c>
      <c r="B622">
        <v>156.47284428055778</v>
      </c>
      <c r="C622">
        <v>23.651280028710687</v>
      </c>
    </row>
    <row r="623" spans="1:3" x14ac:dyDescent="0.25">
      <c r="A623">
        <v>115.099999999998</v>
      </c>
      <c r="B623">
        <v>156.7337684531484</v>
      </c>
      <c r="C623">
        <v>23.649883476389054</v>
      </c>
    </row>
    <row r="624" spans="1:3" x14ac:dyDescent="0.25">
      <c r="A624">
        <v>115.149999999998</v>
      </c>
      <c r="B624">
        <v>156.99472659814538</v>
      </c>
      <c r="C624">
        <v>23.648487335485711</v>
      </c>
    </row>
    <row r="625" spans="1:3" x14ac:dyDescent="0.25">
      <c r="A625">
        <v>115.199999999998</v>
      </c>
      <c r="B625">
        <v>157.25571871554882</v>
      </c>
      <c r="C625">
        <v>23.64709160555703</v>
      </c>
    </row>
    <row r="626" spans="1:3" x14ac:dyDescent="0.25">
      <c r="A626">
        <v>115.249999999998</v>
      </c>
      <c r="B626">
        <v>157.51674480535871</v>
      </c>
      <c r="C626">
        <v>23.645696286160312</v>
      </c>
    </row>
    <row r="627" spans="1:3" x14ac:dyDescent="0.25">
      <c r="A627">
        <v>115.29999999999799</v>
      </c>
      <c r="B627">
        <v>157.77780486757507</v>
      </c>
      <c r="C627">
        <v>23.644301376853736</v>
      </c>
    </row>
    <row r="628" spans="1:3" x14ac:dyDescent="0.25">
      <c r="A628">
        <v>115.349999999998</v>
      </c>
      <c r="B628">
        <v>158.03889890219801</v>
      </c>
      <c r="C628">
        <v>23.642906877196381</v>
      </c>
    </row>
    <row r="629" spans="1:3" x14ac:dyDescent="0.25">
      <c r="A629">
        <v>115.399999999998</v>
      </c>
      <c r="B629">
        <v>158.30002690922728</v>
      </c>
      <c r="C629">
        <v>23.641512786748233</v>
      </c>
    </row>
    <row r="630" spans="1:3" x14ac:dyDescent="0.25">
      <c r="A630">
        <v>115.449999999998</v>
      </c>
      <c r="B630">
        <v>158.56118888866291</v>
      </c>
      <c r="C630">
        <v>23.640119105070166</v>
      </c>
    </row>
    <row r="631" spans="1:3" x14ac:dyDescent="0.25">
      <c r="A631">
        <v>115.499999999998</v>
      </c>
      <c r="B631">
        <v>158.82238484050512</v>
      </c>
      <c r="C631">
        <v>23.638725831723935</v>
      </c>
    </row>
    <row r="632" spans="1:3" x14ac:dyDescent="0.25">
      <c r="A632">
        <v>115.54999999999799</v>
      </c>
      <c r="B632">
        <v>159.08361476475378</v>
      </c>
      <c r="C632">
        <v>23.637332966272201</v>
      </c>
    </row>
    <row r="633" spans="1:3" x14ac:dyDescent="0.25">
      <c r="A633">
        <v>115.599999999998</v>
      </c>
      <c r="B633">
        <v>159.34487866140901</v>
      </c>
      <c r="C633">
        <v>23.635940508278487</v>
      </c>
    </row>
    <row r="634" spans="1:3" x14ac:dyDescent="0.25">
      <c r="A634">
        <v>115.649999999998</v>
      </c>
      <c r="B634">
        <v>159.60617653047061</v>
      </c>
      <c r="C634">
        <v>23.634548457307229</v>
      </c>
    </row>
    <row r="635" spans="1:3" x14ac:dyDescent="0.25">
      <c r="A635">
        <v>115.699999999998</v>
      </c>
      <c r="B635">
        <v>159.86750837193864</v>
      </c>
      <c r="C635">
        <v>23.633156812923712</v>
      </c>
    </row>
    <row r="636" spans="1:3" x14ac:dyDescent="0.25">
      <c r="A636">
        <v>115.749999999998</v>
      </c>
      <c r="B636">
        <v>160.12887418581317</v>
      </c>
      <c r="C636">
        <v>23.631765574694125</v>
      </c>
    </row>
    <row r="637" spans="1:3" x14ac:dyDescent="0.25">
      <c r="A637">
        <v>115.79999999999799</v>
      </c>
      <c r="B637">
        <v>160.39027397209409</v>
      </c>
      <c r="C637">
        <v>23.630374742185516</v>
      </c>
    </row>
    <row r="638" spans="1:3" x14ac:dyDescent="0.25">
      <c r="A638">
        <v>115.849999999998</v>
      </c>
      <c r="B638">
        <v>160.65170773078165</v>
      </c>
      <c r="C638">
        <v>23.628984314965809</v>
      </c>
    </row>
    <row r="639" spans="1:3" x14ac:dyDescent="0.25">
      <c r="A639">
        <v>115.899999999998</v>
      </c>
      <c r="B639">
        <v>160.91317546187548</v>
      </c>
      <c r="C639">
        <v>23.62759429260381</v>
      </c>
    </row>
    <row r="640" spans="1:3" x14ac:dyDescent="0.25">
      <c r="A640">
        <v>115.949999999998</v>
      </c>
      <c r="B640">
        <v>161.17467716537581</v>
      </c>
      <c r="C640">
        <v>23.626204674669179</v>
      </c>
    </row>
    <row r="641" spans="1:3" x14ac:dyDescent="0.25">
      <c r="A641">
        <v>115.999999999998</v>
      </c>
      <c r="B641">
        <v>161.43621284128261</v>
      </c>
      <c r="C641">
        <v>23.624815460732453</v>
      </c>
    </row>
    <row r="642" spans="1:3" x14ac:dyDescent="0.25">
      <c r="A642">
        <v>116.04999999999799</v>
      </c>
      <c r="B642">
        <v>161.69778248959588</v>
      </c>
      <c r="C642">
        <v>23.62342665036503</v>
      </c>
    </row>
    <row r="643" spans="1:3" x14ac:dyDescent="0.25">
      <c r="A643">
        <v>116.099999999998</v>
      </c>
      <c r="B643">
        <v>161.95938611031571</v>
      </c>
      <c r="C643">
        <v>23.622038243139155</v>
      </c>
    </row>
    <row r="644" spans="1:3" x14ac:dyDescent="0.25">
      <c r="A644">
        <v>116.149999999998</v>
      </c>
      <c r="B644">
        <v>162.22102370344192</v>
      </c>
      <c r="C644">
        <v>23.620650238627949</v>
      </c>
    </row>
    <row r="645" spans="1:3" x14ac:dyDescent="0.25">
      <c r="A645">
        <v>116.199999999998</v>
      </c>
      <c r="B645">
        <v>162.48269526897454</v>
      </c>
      <c r="C645">
        <v>23.619262636405391</v>
      </c>
    </row>
    <row r="646" spans="1:3" x14ac:dyDescent="0.25">
      <c r="A646">
        <v>116.249999999998</v>
      </c>
      <c r="B646">
        <v>162.74440080691366</v>
      </c>
      <c r="C646">
        <v>23.617875436046301</v>
      </c>
    </row>
    <row r="647" spans="1:3" x14ac:dyDescent="0.25">
      <c r="A647">
        <v>116.29999999999799</v>
      </c>
      <c r="B647">
        <v>163.00614031725922</v>
      </c>
      <c r="C647">
        <v>23.616488637126356</v>
      </c>
    </row>
    <row r="648" spans="1:3" x14ac:dyDescent="0.25">
      <c r="A648">
        <v>116.349999999998</v>
      </c>
      <c r="B648">
        <v>163.26791380001123</v>
      </c>
      <c r="C648">
        <v>23.61510223922209</v>
      </c>
    </row>
    <row r="649" spans="1:3" x14ac:dyDescent="0.25">
      <c r="A649">
        <v>116.399999999998</v>
      </c>
      <c r="B649">
        <v>163.52972125516973</v>
      </c>
      <c r="C649">
        <v>23.613716241910872</v>
      </c>
    </row>
    <row r="650" spans="1:3" x14ac:dyDescent="0.25">
      <c r="A650">
        <v>116.449999999998</v>
      </c>
      <c r="B650">
        <v>163.79156268273471</v>
      </c>
      <c r="C650">
        <v>23.612330644770918</v>
      </c>
    </row>
    <row r="651" spans="1:3" x14ac:dyDescent="0.25">
      <c r="A651">
        <v>116.499999999998</v>
      </c>
      <c r="B651">
        <v>164.05343808270609</v>
      </c>
      <c r="C651">
        <v>23.610945447381297</v>
      </c>
    </row>
    <row r="652" spans="1:3" x14ac:dyDescent="0.25">
      <c r="A652">
        <v>116.54999999999799</v>
      </c>
      <c r="B652">
        <v>164.31534745508398</v>
      </c>
      <c r="C652">
        <v>23.609560649321903</v>
      </c>
    </row>
    <row r="653" spans="1:3" x14ac:dyDescent="0.25">
      <c r="A653">
        <v>116.599999999998</v>
      </c>
      <c r="B653">
        <v>164.57729079986839</v>
      </c>
      <c r="C653">
        <v>23.608176250173475</v>
      </c>
    </row>
    <row r="654" spans="1:3" x14ac:dyDescent="0.25">
      <c r="A654">
        <v>116.649999999998</v>
      </c>
      <c r="B654">
        <v>164.83926811705919</v>
      </c>
      <c r="C654">
        <v>23.606792249517596</v>
      </c>
    </row>
    <row r="655" spans="1:3" x14ac:dyDescent="0.25">
      <c r="A655">
        <v>116.699999999998</v>
      </c>
      <c r="B655">
        <v>165.10127940665646</v>
      </c>
      <c r="C655">
        <v>23.605408646936663</v>
      </c>
    </row>
    <row r="656" spans="1:3" x14ac:dyDescent="0.25">
      <c r="A656">
        <v>116.749999999998</v>
      </c>
      <c r="B656">
        <v>165.36332466866017</v>
      </c>
      <c r="C656">
        <v>23.604025442013921</v>
      </c>
    </row>
    <row r="657" spans="1:3" x14ac:dyDescent="0.25">
      <c r="A657">
        <v>116.79999999999799</v>
      </c>
      <c r="B657">
        <v>165.62540390307032</v>
      </c>
      <c r="C657">
        <v>23.602642634333431</v>
      </c>
    </row>
    <row r="658" spans="1:3" x14ac:dyDescent="0.25">
      <c r="A658">
        <v>116.849999999998</v>
      </c>
      <c r="B658">
        <v>165.88751710988694</v>
      </c>
      <c r="C658">
        <v>23.601260223480089</v>
      </c>
    </row>
    <row r="659" spans="1:3" x14ac:dyDescent="0.25">
      <c r="A659">
        <v>116.899999999998</v>
      </c>
      <c r="B659">
        <v>166.14966428911004</v>
      </c>
      <c r="C659">
        <v>23.599878209039613</v>
      </c>
    </row>
    <row r="660" spans="1:3" x14ac:dyDescent="0.25">
      <c r="A660">
        <v>116.949999999998</v>
      </c>
      <c r="B660">
        <v>166.4118454407396</v>
      </c>
      <c r="C660">
        <v>23.59849659059854</v>
      </c>
    </row>
    <row r="661" spans="1:3" x14ac:dyDescent="0.25">
      <c r="A661">
        <v>116.999999999998</v>
      </c>
      <c r="B661">
        <v>166.6740605647756</v>
      </c>
      <c r="C661">
        <v>23.597115367744223</v>
      </c>
    </row>
    <row r="662" spans="1:3" x14ac:dyDescent="0.25">
      <c r="A662">
        <v>117.04999999999799</v>
      </c>
      <c r="B662">
        <v>166.93630966121808</v>
      </c>
      <c r="C662">
        <v>23.59573454006485</v>
      </c>
    </row>
    <row r="663" spans="1:3" x14ac:dyDescent="0.25">
      <c r="A663">
        <v>117.099999999998</v>
      </c>
      <c r="B663">
        <v>167.19859273006711</v>
      </c>
      <c r="C663">
        <v>23.594354107149393</v>
      </c>
    </row>
    <row r="664" spans="1:3" x14ac:dyDescent="0.25">
      <c r="A664">
        <v>117.149999999998</v>
      </c>
      <c r="B664">
        <v>167.46090977132252</v>
      </c>
      <c r="C664">
        <v>23.592974068587669</v>
      </c>
    </row>
    <row r="665" spans="1:3" x14ac:dyDescent="0.25">
      <c r="A665">
        <v>117.199999999998</v>
      </c>
      <c r="B665">
        <v>167.72326078498438</v>
      </c>
      <c r="C665">
        <v>23.591594423970285</v>
      </c>
    </row>
    <row r="666" spans="1:3" x14ac:dyDescent="0.25">
      <c r="A666">
        <v>117.249999999998</v>
      </c>
      <c r="B666">
        <v>167.9856457710527</v>
      </c>
      <c r="C666">
        <v>23.590215172888662</v>
      </c>
    </row>
    <row r="667" spans="1:3" x14ac:dyDescent="0.25">
      <c r="A667">
        <v>117.29999999999799</v>
      </c>
      <c r="B667">
        <v>168.2480647295275</v>
      </c>
      <c r="C667">
        <v>23.588836314935033</v>
      </c>
    </row>
    <row r="668" spans="1:3" x14ac:dyDescent="0.25">
      <c r="A668">
        <v>117.349999999998</v>
      </c>
      <c r="B668">
        <v>168.51051766040871</v>
      </c>
      <c r="C668">
        <v>23.587457849702428</v>
      </c>
    </row>
    <row r="669" spans="1:3" x14ac:dyDescent="0.25">
      <c r="A669">
        <v>117.399999999998</v>
      </c>
      <c r="B669">
        <v>168.77300456369642</v>
      </c>
      <c r="C669">
        <v>23.586079776784672</v>
      </c>
    </row>
    <row r="670" spans="1:3" x14ac:dyDescent="0.25">
      <c r="A670">
        <v>117.449999999998</v>
      </c>
      <c r="B670">
        <v>169.03552543939057</v>
      </c>
      <c r="C670">
        <v>23.584702095776407</v>
      </c>
    </row>
    <row r="671" spans="1:3" x14ac:dyDescent="0.25">
      <c r="A671">
        <v>117.499999999998</v>
      </c>
      <c r="B671">
        <v>169.29808028749119</v>
      </c>
      <c r="C671">
        <v>23.583324806273062</v>
      </c>
    </row>
    <row r="672" spans="1:3" x14ac:dyDescent="0.25">
      <c r="A672">
        <v>117.54999999999799</v>
      </c>
      <c r="B672">
        <v>169.56066910799825</v>
      </c>
      <c r="C672">
        <v>23.581947907870859</v>
      </c>
    </row>
    <row r="673" spans="1:3" x14ac:dyDescent="0.25">
      <c r="A673">
        <v>117.599999999998</v>
      </c>
      <c r="B673">
        <v>169.8232919009119</v>
      </c>
      <c r="C673">
        <v>23.580571400166814</v>
      </c>
    </row>
    <row r="674" spans="1:3" x14ac:dyDescent="0.25">
      <c r="A674">
        <v>117.649999999998</v>
      </c>
      <c r="B674">
        <v>170.08594866623187</v>
      </c>
      <c r="C674">
        <v>23.579195282758739</v>
      </c>
    </row>
    <row r="675" spans="1:3" x14ac:dyDescent="0.25">
      <c r="A675">
        <v>117.699999999998</v>
      </c>
      <c r="B675">
        <v>170.34863940395837</v>
      </c>
      <c r="C675">
        <v>23.577819555245235</v>
      </c>
    </row>
    <row r="676" spans="1:3" x14ac:dyDescent="0.25">
      <c r="A676">
        <v>117.749999999998</v>
      </c>
      <c r="B676">
        <v>170.61136411409126</v>
      </c>
      <c r="C676">
        <v>23.576444217225681</v>
      </c>
    </row>
    <row r="677" spans="1:3" x14ac:dyDescent="0.25">
      <c r="A677">
        <v>117.79999999999799</v>
      </c>
      <c r="B677">
        <v>170.87412279663064</v>
      </c>
      <c r="C677">
        <v>23.575069268300247</v>
      </c>
    </row>
    <row r="678" spans="1:3" x14ac:dyDescent="0.25">
      <c r="A678">
        <v>117.849999999998</v>
      </c>
      <c r="B678">
        <v>171.1369154515765</v>
      </c>
      <c r="C678">
        <v>23.573694708069883</v>
      </c>
    </row>
    <row r="679" spans="1:3" x14ac:dyDescent="0.25">
      <c r="A679">
        <v>117.899999999998</v>
      </c>
      <c r="B679">
        <v>171.3997420789288</v>
      </c>
      <c r="C679">
        <v>23.572320536136328</v>
      </c>
    </row>
    <row r="680" spans="1:3" x14ac:dyDescent="0.25">
      <c r="A680">
        <v>117.949999999998</v>
      </c>
      <c r="B680">
        <v>171.66260267868753</v>
      </c>
      <c r="C680">
        <v>23.570946752102078</v>
      </c>
    </row>
    <row r="681" spans="1:3" x14ac:dyDescent="0.25">
      <c r="A681">
        <v>117.999999999998</v>
      </c>
      <c r="B681">
        <v>171.92549725085277</v>
      </c>
      <c r="C681">
        <v>23.569573355570423</v>
      </c>
    </row>
    <row r="682" spans="1:3" x14ac:dyDescent="0.25">
      <c r="A682">
        <v>118.04999999999799</v>
      </c>
      <c r="B682">
        <v>172.18842579542442</v>
      </c>
      <c r="C682">
        <v>23.568200346145424</v>
      </c>
    </row>
    <row r="683" spans="1:3" x14ac:dyDescent="0.25">
      <c r="A683">
        <v>118.099999999998</v>
      </c>
      <c r="B683">
        <v>172.45138831240268</v>
      </c>
      <c r="C683">
        <v>23.566827723431917</v>
      </c>
    </row>
    <row r="684" spans="1:3" x14ac:dyDescent="0.25">
      <c r="A684">
        <v>118.149999999998</v>
      </c>
      <c r="B684">
        <v>172.71438480178728</v>
      </c>
      <c r="C684">
        <v>23.565455487035486</v>
      </c>
    </row>
    <row r="685" spans="1:3" x14ac:dyDescent="0.25">
      <c r="A685">
        <v>118.199999999998</v>
      </c>
      <c r="B685">
        <v>172.97741526357834</v>
      </c>
      <c r="C685">
        <v>23.564083636562515</v>
      </c>
    </row>
    <row r="686" spans="1:3" x14ac:dyDescent="0.25">
      <c r="A686">
        <v>118.249999999998</v>
      </c>
      <c r="B686">
        <v>173.24047969777587</v>
      </c>
      <c r="C686">
        <v>23.562712171620131</v>
      </c>
    </row>
    <row r="687" spans="1:3" x14ac:dyDescent="0.25">
      <c r="A687">
        <v>118.29999999999799</v>
      </c>
      <c r="B687">
        <v>173.50357810437984</v>
      </c>
      <c r="C687">
        <v>23.561341091816232</v>
      </c>
    </row>
    <row r="688" spans="1:3" x14ac:dyDescent="0.25">
      <c r="A688">
        <v>118.349999999998</v>
      </c>
      <c r="B688">
        <v>173.76671048339028</v>
      </c>
      <c r="C688">
        <v>23.559970396759471</v>
      </c>
    </row>
    <row r="689" spans="1:3" x14ac:dyDescent="0.25">
      <c r="A689">
        <v>118.399999999998</v>
      </c>
      <c r="B689">
        <v>174.02987683480717</v>
      </c>
      <c r="C689">
        <v>23.558600086059268</v>
      </c>
    </row>
    <row r="690" spans="1:3" x14ac:dyDescent="0.25">
      <c r="A690">
        <v>118.449999999998</v>
      </c>
      <c r="B690">
        <v>174.29307715863055</v>
      </c>
      <c r="C690">
        <v>23.557230159325801</v>
      </c>
    </row>
    <row r="691" spans="1:3" x14ac:dyDescent="0.25">
      <c r="A691">
        <v>118.499999999998</v>
      </c>
      <c r="B691">
        <v>174.55631145486041</v>
      </c>
      <c r="C691">
        <v>23.555860616170001</v>
      </c>
    </row>
    <row r="692" spans="1:3" x14ac:dyDescent="0.25">
      <c r="A692">
        <v>118.54999999999799</v>
      </c>
      <c r="B692">
        <v>174.8195797234967</v>
      </c>
      <c r="C692">
        <v>23.554491456203547</v>
      </c>
    </row>
    <row r="693" spans="1:3" x14ac:dyDescent="0.25">
      <c r="A693">
        <v>118.599999999998</v>
      </c>
      <c r="B693">
        <v>175.0828819645395</v>
      </c>
      <c r="C693">
        <v>23.553122679038875</v>
      </c>
    </row>
    <row r="694" spans="1:3" x14ac:dyDescent="0.25">
      <c r="A694">
        <v>118.649999999998</v>
      </c>
      <c r="B694">
        <v>175.3462181779887</v>
      </c>
      <c r="C694">
        <v>23.551754284289167</v>
      </c>
    </row>
    <row r="695" spans="1:3" x14ac:dyDescent="0.25">
      <c r="A695">
        <v>118.699999999998</v>
      </c>
      <c r="B695">
        <v>175.60958836384438</v>
      </c>
      <c r="C695">
        <v>23.55038627156836</v>
      </c>
    </row>
    <row r="696" spans="1:3" x14ac:dyDescent="0.25">
      <c r="A696">
        <v>118.749999999998</v>
      </c>
      <c r="B696">
        <v>175.8729925221065</v>
      </c>
      <c r="C696">
        <v>23.54901864049112</v>
      </c>
    </row>
    <row r="697" spans="1:3" x14ac:dyDescent="0.25">
      <c r="A697">
        <v>118.79999999999799</v>
      </c>
      <c r="B697">
        <v>176.136430652775</v>
      </c>
      <c r="C697">
        <v>23.547651390672872</v>
      </c>
    </row>
    <row r="698" spans="1:3" x14ac:dyDescent="0.25">
      <c r="A698">
        <v>118.849999999998</v>
      </c>
      <c r="B698">
        <v>176.39990275585012</v>
      </c>
      <c r="C698">
        <v>23.546284521729778</v>
      </c>
    </row>
    <row r="699" spans="1:3" x14ac:dyDescent="0.25">
      <c r="A699">
        <v>118.899999999998</v>
      </c>
      <c r="B699">
        <v>176.66340883133165</v>
      </c>
      <c r="C699">
        <v>23.544918033278734</v>
      </c>
    </row>
    <row r="700" spans="1:3" x14ac:dyDescent="0.25">
      <c r="A700">
        <v>118.949999999998</v>
      </c>
      <c r="B700">
        <v>176.92694887921962</v>
      </c>
      <c r="C700">
        <v>23.543551924937375</v>
      </c>
    </row>
    <row r="701" spans="1:3" x14ac:dyDescent="0.25">
      <c r="A701">
        <v>118.999999999998</v>
      </c>
      <c r="B701">
        <v>177.19052289951404</v>
      </c>
      <c r="C701">
        <v>23.542186196324078</v>
      </c>
    </row>
    <row r="702" spans="1:3" x14ac:dyDescent="0.25">
      <c r="A702">
        <v>119.04999999999799</v>
      </c>
      <c r="B702">
        <v>177.45413089221492</v>
      </c>
      <c r="C702">
        <v>23.540820847057947</v>
      </c>
    </row>
    <row r="703" spans="1:3" x14ac:dyDescent="0.25">
      <c r="A703">
        <v>119.099999999998</v>
      </c>
      <c r="B703">
        <v>177.71777285732239</v>
      </c>
      <c r="C703">
        <v>23.539455876758815</v>
      </c>
    </row>
    <row r="704" spans="1:3" x14ac:dyDescent="0.25">
      <c r="A704">
        <v>119.149999999998</v>
      </c>
      <c r="B704">
        <v>177.98144879483615</v>
      </c>
      <c r="C704">
        <v>23.538091285047248</v>
      </c>
    </row>
    <row r="705" spans="1:3" x14ac:dyDescent="0.25">
      <c r="A705">
        <v>119.199999999998</v>
      </c>
      <c r="B705">
        <v>178.24515870475645</v>
      </c>
      <c r="C705">
        <v>23.536727071544547</v>
      </c>
    </row>
    <row r="706" spans="1:3" x14ac:dyDescent="0.25">
      <c r="A706">
        <v>119.249999999998</v>
      </c>
      <c r="B706">
        <v>178.50890258708307</v>
      </c>
      <c r="C706">
        <v>23.535363235872722</v>
      </c>
    </row>
    <row r="707" spans="1:3" x14ac:dyDescent="0.25">
      <c r="A707">
        <v>119.29999999999799</v>
      </c>
      <c r="B707">
        <v>178.77268044181625</v>
      </c>
      <c r="C707">
        <v>23.533999777654522</v>
      </c>
    </row>
    <row r="708" spans="1:3" x14ac:dyDescent="0.25">
      <c r="A708">
        <v>119.349999999998</v>
      </c>
      <c r="B708">
        <v>179.03649226895601</v>
      </c>
      <c r="C708">
        <v>23.532636696513404</v>
      </c>
    </row>
    <row r="709" spans="1:3" x14ac:dyDescent="0.25">
      <c r="A709">
        <v>119.399999999998</v>
      </c>
      <c r="B709">
        <v>179.3003380685021</v>
      </c>
      <c r="C709">
        <v>23.531273992073555</v>
      </c>
    </row>
    <row r="710" spans="1:3" x14ac:dyDescent="0.25">
      <c r="A710">
        <v>119.449999999998</v>
      </c>
      <c r="B710">
        <v>179.56421784045469</v>
      </c>
      <c r="C710">
        <v>23.529911663959879</v>
      </c>
    </row>
    <row r="711" spans="1:3" x14ac:dyDescent="0.25">
      <c r="A711">
        <v>119.499999999998</v>
      </c>
      <c r="B711">
        <v>179.82813158481369</v>
      </c>
      <c r="C711">
        <v>23.528549711797989</v>
      </c>
    </row>
    <row r="712" spans="1:3" x14ac:dyDescent="0.25">
      <c r="A712">
        <v>119.54999999999799</v>
      </c>
      <c r="B712">
        <v>180.09207930157919</v>
      </c>
      <c r="C712">
        <v>23.527188135214217</v>
      </c>
    </row>
    <row r="713" spans="1:3" x14ac:dyDescent="0.25">
      <c r="A713">
        <v>119.599999999998</v>
      </c>
      <c r="B713">
        <v>180.35606099075125</v>
      </c>
      <c r="C713">
        <v>23.525826933835607</v>
      </c>
    </row>
    <row r="714" spans="1:3" x14ac:dyDescent="0.25">
      <c r="A714">
        <v>119.649999999998</v>
      </c>
      <c r="B714">
        <v>180.62007665232966</v>
      </c>
      <c r="C714">
        <v>23.524466107289914</v>
      </c>
    </row>
    <row r="715" spans="1:3" x14ac:dyDescent="0.25">
      <c r="A715">
        <v>119.699999999998</v>
      </c>
      <c r="B715">
        <v>180.88412628631443</v>
      </c>
      <c r="C715">
        <v>23.523105655205601</v>
      </c>
    </row>
    <row r="716" spans="1:3" x14ac:dyDescent="0.25">
      <c r="A716">
        <v>119.749999999998</v>
      </c>
      <c r="B716">
        <v>181.14820989270578</v>
      </c>
      <c r="C716">
        <v>23.521745577211831</v>
      </c>
    </row>
    <row r="717" spans="1:3" x14ac:dyDescent="0.25">
      <c r="A717">
        <v>119.79999999999799</v>
      </c>
      <c r="B717">
        <v>181.41232747150357</v>
      </c>
      <c r="C717">
        <v>23.52038587293848</v>
      </c>
    </row>
    <row r="718" spans="1:3" x14ac:dyDescent="0.25">
      <c r="A718">
        <v>119.849999999998</v>
      </c>
      <c r="B718">
        <v>181.67647902270789</v>
      </c>
      <c r="C718">
        <v>23.519026542016125</v>
      </c>
    </row>
    <row r="719" spans="1:3" x14ac:dyDescent="0.25">
      <c r="A719">
        <v>119.899999999998</v>
      </c>
      <c r="B719">
        <v>181.94066454631863</v>
      </c>
      <c r="C719">
        <v>23.517667584076044</v>
      </c>
    </row>
    <row r="720" spans="1:3" x14ac:dyDescent="0.25">
      <c r="A720">
        <v>119.949999999998</v>
      </c>
      <c r="B720">
        <v>182.20488404233581</v>
      </c>
      <c r="C720">
        <v>23.516308998750201</v>
      </c>
    </row>
    <row r="721" spans="1:3" x14ac:dyDescent="0.25">
      <c r="A721">
        <v>119.999999999998</v>
      </c>
      <c r="B721">
        <v>182.46913751075942</v>
      </c>
      <c r="C721">
        <v>23.514950785671282</v>
      </c>
    </row>
    <row r="722" spans="1:3" x14ac:dyDescent="0.25">
      <c r="A722">
        <v>120.04999999999799</v>
      </c>
      <c r="B722">
        <v>182.73342495158951</v>
      </c>
      <c r="C722">
        <v>23.513592944472649</v>
      </c>
    </row>
    <row r="723" spans="1:3" x14ac:dyDescent="0.25">
      <c r="A723">
        <v>120.099999999998</v>
      </c>
      <c r="B723">
        <v>182.99774636482618</v>
      </c>
      <c r="C723">
        <v>23.512235474788362</v>
      </c>
    </row>
    <row r="724" spans="1:3" x14ac:dyDescent="0.25">
      <c r="A724">
        <v>120.149999999998</v>
      </c>
      <c r="B724">
        <v>183.2621017504691</v>
      </c>
      <c r="C724">
        <v>23.510878376253171</v>
      </c>
    </row>
    <row r="725" spans="1:3" x14ac:dyDescent="0.25">
      <c r="A725">
        <v>120.199999999998</v>
      </c>
      <c r="B725">
        <v>183.52649110851854</v>
      </c>
      <c r="C725">
        <v>23.509521648502528</v>
      </c>
    </row>
    <row r="726" spans="1:3" x14ac:dyDescent="0.25">
      <c r="A726">
        <v>120.249999999998</v>
      </c>
      <c r="B726">
        <v>183.79091443897448</v>
      </c>
      <c r="C726">
        <v>23.50816529117256</v>
      </c>
    </row>
    <row r="727" spans="1:3" x14ac:dyDescent="0.25">
      <c r="A727">
        <v>120.29999999999799</v>
      </c>
      <c r="B727">
        <v>184.05537174183686</v>
      </c>
      <c r="C727">
        <v>23.506809303900081</v>
      </c>
    </row>
    <row r="728" spans="1:3" x14ac:dyDescent="0.25">
      <c r="A728">
        <v>120.349999999998</v>
      </c>
      <c r="B728">
        <v>184.31986301710583</v>
      </c>
      <c r="C728">
        <v>23.505453686322593</v>
      </c>
    </row>
    <row r="729" spans="1:3" x14ac:dyDescent="0.25">
      <c r="A729">
        <v>120.399999999998</v>
      </c>
      <c r="B729">
        <v>184.58438826478113</v>
      </c>
      <c r="C729">
        <v>23.50409843807828</v>
      </c>
    </row>
    <row r="730" spans="1:3" x14ac:dyDescent="0.25">
      <c r="A730">
        <v>120.449999999998</v>
      </c>
      <c r="B730">
        <v>184.84894748486292</v>
      </c>
      <c r="C730">
        <v>23.502743558806007</v>
      </c>
    </row>
    <row r="731" spans="1:3" x14ac:dyDescent="0.25">
      <c r="A731">
        <v>120.499999999998</v>
      </c>
      <c r="B731">
        <v>185.11354067735112</v>
      </c>
      <c r="C731">
        <v>23.50138904814532</v>
      </c>
    </row>
    <row r="732" spans="1:3" x14ac:dyDescent="0.25">
      <c r="A732">
        <v>120.54999999999799</v>
      </c>
      <c r="B732">
        <v>185.37816784224583</v>
      </c>
      <c r="C732">
        <v>23.500034905736435</v>
      </c>
    </row>
    <row r="733" spans="1:3" x14ac:dyDescent="0.25">
      <c r="A733">
        <v>120.599999999998</v>
      </c>
      <c r="B733">
        <v>185.64282897954698</v>
      </c>
      <c r="C733">
        <v>23.498681131220252</v>
      </c>
    </row>
    <row r="734" spans="1:3" x14ac:dyDescent="0.25">
      <c r="A734">
        <v>120.649999999998</v>
      </c>
      <c r="B734">
        <v>185.90752408925462</v>
      </c>
      <c r="C734">
        <v>23.497327724238339</v>
      </c>
    </row>
    <row r="735" spans="1:3" x14ac:dyDescent="0.25">
      <c r="A735">
        <v>120.699999999998</v>
      </c>
      <c r="B735">
        <v>186.17225317136868</v>
      </c>
      <c r="C735">
        <v>23.495974684432937</v>
      </c>
    </row>
    <row r="736" spans="1:3" x14ac:dyDescent="0.25">
      <c r="A736">
        <v>120.749999999998</v>
      </c>
      <c r="B736">
        <v>186.43701622588924</v>
      </c>
      <c r="C736">
        <v>23.49462201144696</v>
      </c>
    </row>
    <row r="737" spans="1:3" x14ac:dyDescent="0.25">
      <c r="A737">
        <v>120.79999999999799</v>
      </c>
      <c r="B737">
        <v>186.70181325281624</v>
      </c>
      <c r="C737">
        <v>23.493269704923989</v>
      </c>
    </row>
    <row r="738" spans="1:3" x14ac:dyDescent="0.25">
      <c r="A738">
        <v>120.849999999998</v>
      </c>
      <c r="B738">
        <v>186.96664425214976</v>
      </c>
      <c r="C738">
        <v>23.491917764508266</v>
      </c>
    </row>
    <row r="739" spans="1:3" x14ac:dyDescent="0.25">
      <c r="A739">
        <v>120.899999999998</v>
      </c>
      <c r="B739">
        <v>187.2315092238897</v>
      </c>
      <c r="C739">
        <v>23.49056618984471</v>
      </c>
    </row>
    <row r="740" spans="1:3" x14ac:dyDescent="0.25">
      <c r="A740">
        <v>120.949999999998</v>
      </c>
      <c r="B740">
        <v>187.49640816803606</v>
      </c>
      <c r="C740">
        <v>23.48921498057889</v>
      </c>
    </row>
    <row r="741" spans="1:3" x14ac:dyDescent="0.25">
      <c r="A741">
        <v>120.999999999998</v>
      </c>
      <c r="B741">
        <v>187.76134108458891</v>
      </c>
      <c r="C741">
        <v>23.48786413635705</v>
      </c>
    </row>
    <row r="742" spans="1:3" x14ac:dyDescent="0.25">
      <c r="A742">
        <v>121.04999999999799</v>
      </c>
      <c r="B742">
        <v>188.0263079735482</v>
      </c>
      <c r="C742">
        <v>23.486513656826073</v>
      </c>
    </row>
    <row r="743" spans="1:3" x14ac:dyDescent="0.25">
      <c r="A743">
        <v>121.099999999998</v>
      </c>
      <c r="B743">
        <v>188.29130883491396</v>
      </c>
      <c r="C743">
        <v>23.485163541633526</v>
      </c>
    </row>
    <row r="744" spans="1:3" x14ac:dyDescent="0.25">
      <c r="A744">
        <v>121.149999999998</v>
      </c>
      <c r="B744">
        <v>188.55634366868622</v>
      </c>
      <c r="C744">
        <v>23.483813790427615</v>
      </c>
    </row>
    <row r="745" spans="1:3" x14ac:dyDescent="0.25">
      <c r="A745">
        <v>121.199999999998</v>
      </c>
      <c r="B745">
        <v>188.82141247486487</v>
      </c>
      <c r="C745">
        <v>23.482464402857204</v>
      </c>
    </row>
    <row r="746" spans="1:3" x14ac:dyDescent="0.25">
      <c r="A746">
        <v>121.249999999998</v>
      </c>
      <c r="B746">
        <v>189.08651525345002</v>
      </c>
      <c r="C746">
        <v>23.481115378571811</v>
      </c>
    </row>
    <row r="747" spans="1:3" x14ac:dyDescent="0.25">
      <c r="A747">
        <v>121.29999999999799</v>
      </c>
      <c r="B747">
        <v>189.3516520044416</v>
      </c>
      <c r="C747">
        <v>23.479766717221604</v>
      </c>
    </row>
    <row r="748" spans="1:3" x14ac:dyDescent="0.25">
      <c r="A748">
        <v>121.349999999998</v>
      </c>
      <c r="B748">
        <v>189.61682272783978</v>
      </c>
      <c r="C748">
        <v>23.478418418457405</v>
      </c>
    </row>
    <row r="749" spans="1:3" x14ac:dyDescent="0.25">
      <c r="A749">
        <v>121.399999999998</v>
      </c>
      <c r="B749">
        <v>189.8820274236443</v>
      </c>
      <c r="C749">
        <v>23.477070481930678</v>
      </c>
    </row>
    <row r="750" spans="1:3" x14ac:dyDescent="0.25">
      <c r="A750">
        <v>121.449999999998</v>
      </c>
      <c r="B750">
        <v>190.1472660918553</v>
      </c>
      <c r="C750">
        <v>23.475722907293537</v>
      </c>
    </row>
    <row r="751" spans="1:3" x14ac:dyDescent="0.25">
      <c r="A751">
        <v>121.499999999998</v>
      </c>
      <c r="B751">
        <v>190.41253873247274</v>
      </c>
      <c r="C751">
        <v>23.474375694198731</v>
      </c>
    </row>
    <row r="752" spans="1:3" x14ac:dyDescent="0.25">
      <c r="A752">
        <v>121.54999999999799</v>
      </c>
      <c r="B752">
        <v>190.67784534549662</v>
      </c>
      <c r="C752">
        <v>23.473028842299673</v>
      </c>
    </row>
    <row r="753" spans="1:3" x14ac:dyDescent="0.25">
      <c r="A753">
        <v>121.599999999998</v>
      </c>
      <c r="B753">
        <v>190.94318593092697</v>
      </c>
      <c r="C753">
        <v>23.471682351250397</v>
      </c>
    </row>
    <row r="754" spans="1:3" x14ac:dyDescent="0.25">
      <c r="A754">
        <v>121.649999999998</v>
      </c>
      <c r="B754">
        <v>191.20856048876379</v>
      </c>
      <c r="C754">
        <v>23.470336220705583</v>
      </c>
    </row>
    <row r="755" spans="1:3" x14ac:dyDescent="0.25">
      <c r="A755">
        <v>121.699999999998</v>
      </c>
      <c r="B755">
        <v>191.47396901900709</v>
      </c>
      <c r="C755">
        <v>23.468990450320543</v>
      </c>
    </row>
    <row r="756" spans="1:3" x14ac:dyDescent="0.25">
      <c r="A756">
        <v>121.749999999998</v>
      </c>
      <c r="B756">
        <v>191.73941152165682</v>
      </c>
      <c r="C756">
        <v>23.467645039751243</v>
      </c>
    </row>
    <row r="757" spans="1:3" x14ac:dyDescent="0.25">
      <c r="A757">
        <v>121.79999999999799</v>
      </c>
      <c r="B757">
        <v>192.00488799671302</v>
      </c>
      <c r="C757">
        <v>23.46629998865426</v>
      </c>
    </row>
    <row r="758" spans="1:3" x14ac:dyDescent="0.25">
      <c r="A758">
        <v>121.849999999998</v>
      </c>
      <c r="B758">
        <v>192.27039844417578</v>
      </c>
      <c r="C758">
        <v>23.464955296686821</v>
      </c>
    </row>
    <row r="759" spans="1:3" x14ac:dyDescent="0.25">
      <c r="A759">
        <v>121.899999999998</v>
      </c>
      <c r="B759">
        <v>192.5359428640449</v>
      </c>
      <c r="C759">
        <v>23.463610963506785</v>
      </c>
    </row>
    <row r="760" spans="1:3" x14ac:dyDescent="0.25">
      <c r="A760">
        <v>121.949999999998</v>
      </c>
      <c r="B760">
        <v>192.80152125632048</v>
      </c>
      <c r="C760">
        <v>23.462266988772619</v>
      </c>
    </row>
    <row r="761" spans="1:3" x14ac:dyDescent="0.25">
      <c r="A761">
        <v>121.999999999998</v>
      </c>
      <c r="B761">
        <v>193.06713362100251</v>
      </c>
      <c r="C761">
        <v>23.460923372143444</v>
      </c>
    </row>
    <row r="762" spans="1:3" x14ac:dyDescent="0.25">
      <c r="A762">
        <v>122.04999999999799</v>
      </c>
      <c r="B762">
        <v>193.33277995809104</v>
      </c>
      <c r="C762">
        <v>23.459580113278996</v>
      </c>
    </row>
    <row r="763" spans="1:3" x14ac:dyDescent="0.25">
      <c r="A763">
        <v>122.099999999998</v>
      </c>
      <c r="B763">
        <v>193.59846026758598</v>
      </c>
      <c r="C763">
        <v>23.458237211839631</v>
      </c>
    </row>
    <row r="764" spans="1:3" x14ac:dyDescent="0.25">
      <c r="A764">
        <v>122.149999999998</v>
      </c>
      <c r="B764">
        <v>193.86417454948742</v>
      </c>
      <c r="C764">
        <v>23.456894667486335</v>
      </c>
    </row>
    <row r="765" spans="1:3" x14ac:dyDescent="0.25">
      <c r="A765">
        <v>122.199999999998</v>
      </c>
      <c r="B765">
        <v>194.1299228037953</v>
      </c>
      <c r="C765">
        <v>23.455552479880712</v>
      </c>
    </row>
    <row r="766" spans="1:3" x14ac:dyDescent="0.25">
      <c r="A766">
        <v>122.249999999998</v>
      </c>
      <c r="B766">
        <v>194.39570503050965</v>
      </c>
      <c r="C766">
        <v>23.454210648684995</v>
      </c>
    </row>
    <row r="767" spans="1:3" x14ac:dyDescent="0.25">
      <c r="A767">
        <v>122.29999999999799</v>
      </c>
      <c r="B767">
        <v>194.66152122963044</v>
      </c>
      <c r="C767">
        <v>23.452869173562021</v>
      </c>
    </row>
    <row r="768" spans="1:3" x14ac:dyDescent="0.25">
      <c r="A768">
        <v>122.349999999998</v>
      </c>
      <c r="B768">
        <v>194.92737140115781</v>
      </c>
      <c r="C768">
        <v>23.451528054175256</v>
      </c>
    </row>
    <row r="769" spans="1:3" x14ac:dyDescent="0.25">
      <c r="A769">
        <v>122.399999999998</v>
      </c>
      <c r="B769">
        <v>195.19325554509155</v>
      </c>
      <c r="C769">
        <v>23.450187290188769</v>
      </c>
    </row>
    <row r="770" spans="1:3" x14ac:dyDescent="0.25">
      <c r="A770">
        <v>122.449999999998</v>
      </c>
      <c r="B770">
        <v>195.45917366143175</v>
      </c>
      <c r="C770">
        <v>23.448846881267251</v>
      </c>
    </row>
    <row r="771" spans="1:3" x14ac:dyDescent="0.25">
      <c r="A771">
        <v>122.499999999998</v>
      </c>
      <c r="B771">
        <v>195.72512575017842</v>
      </c>
      <c r="C771">
        <v>23.447506827076012</v>
      </c>
    </row>
    <row r="772" spans="1:3" x14ac:dyDescent="0.25">
      <c r="A772">
        <v>122.54999999999799</v>
      </c>
      <c r="B772">
        <v>195.99111181133154</v>
      </c>
      <c r="C772">
        <v>23.446167127280955</v>
      </c>
    </row>
    <row r="773" spans="1:3" x14ac:dyDescent="0.25">
      <c r="A773">
        <v>122.599999999998</v>
      </c>
      <c r="B773">
        <v>196.25713184489109</v>
      </c>
      <c r="C773">
        <v>23.4448277815486</v>
      </c>
    </row>
    <row r="774" spans="1:3" x14ac:dyDescent="0.25">
      <c r="A774">
        <v>122.649999999998</v>
      </c>
      <c r="B774">
        <v>196.52318585085712</v>
      </c>
      <c r="C774">
        <v>23.443488789546088</v>
      </c>
    </row>
    <row r="775" spans="1:3" x14ac:dyDescent="0.25">
      <c r="A775">
        <v>122.699999999998</v>
      </c>
      <c r="B775">
        <v>196.78927382922959</v>
      </c>
      <c r="C775">
        <v>23.442150150941131</v>
      </c>
    </row>
    <row r="776" spans="1:3" x14ac:dyDescent="0.25">
      <c r="A776">
        <v>122.749999999998</v>
      </c>
      <c r="B776">
        <v>197.05539578000855</v>
      </c>
      <c r="C776">
        <v>23.440811865402086</v>
      </c>
    </row>
    <row r="777" spans="1:3" x14ac:dyDescent="0.25">
      <c r="A777">
        <v>122.79999999999799</v>
      </c>
      <c r="B777">
        <v>197.32155170319393</v>
      </c>
      <c r="C777">
        <v>23.439473932597885</v>
      </c>
    </row>
    <row r="778" spans="1:3" x14ac:dyDescent="0.25">
      <c r="A778">
        <v>122.849999999998</v>
      </c>
      <c r="B778">
        <v>197.58774159878593</v>
      </c>
      <c r="C778">
        <v>23.438136352198072</v>
      </c>
    </row>
    <row r="779" spans="1:3" x14ac:dyDescent="0.25">
      <c r="A779">
        <v>122.899999999998</v>
      </c>
      <c r="B779">
        <v>197.85396546678425</v>
      </c>
      <c r="C779">
        <v>23.436799123872785</v>
      </c>
    </row>
    <row r="780" spans="1:3" x14ac:dyDescent="0.25">
      <c r="A780">
        <v>122.949999999998</v>
      </c>
      <c r="B780">
        <v>198.12022330718904</v>
      </c>
      <c r="C780">
        <v>23.435462247292769</v>
      </c>
    </row>
    <row r="781" spans="1:3" x14ac:dyDescent="0.25">
      <c r="A781">
        <v>122.999999999998</v>
      </c>
      <c r="B781">
        <v>198.3865151200003</v>
      </c>
      <c r="C781">
        <v>23.434125722129355</v>
      </c>
    </row>
    <row r="782" spans="1:3" x14ac:dyDescent="0.25">
      <c r="A782">
        <v>123.04999999999799</v>
      </c>
      <c r="B782">
        <v>198.65284090521789</v>
      </c>
      <c r="C782">
        <v>23.432789548054483</v>
      </c>
    </row>
    <row r="783" spans="1:3" x14ac:dyDescent="0.25">
      <c r="A783">
        <v>123.099999999998</v>
      </c>
      <c r="B783">
        <v>198.91920066284217</v>
      </c>
      <c r="C783">
        <v>23.431453724740663</v>
      </c>
    </row>
    <row r="784" spans="1:3" x14ac:dyDescent="0.25">
      <c r="A784">
        <v>123.149999999998</v>
      </c>
      <c r="B784">
        <v>199.18559439287279</v>
      </c>
      <c r="C784">
        <v>23.430118251861021</v>
      </c>
    </row>
    <row r="785" spans="1:3" x14ac:dyDescent="0.25">
      <c r="A785">
        <v>123.199999999998</v>
      </c>
      <c r="B785">
        <v>199.4520220953099</v>
      </c>
      <c r="C785">
        <v>23.428783129089265</v>
      </c>
    </row>
    <row r="786" spans="1:3" x14ac:dyDescent="0.25">
      <c r="A786">
        <v>123.249999999998</v>
      </c>
      <c r="B786">
        <v>199.71848377015343</v>
      </c>
      <c r="C786">
        <v>23.427448356099688</v>
      </c>
    </row>
    <row r="787" spans="1:3" x14ac:dyDescent="0.25">
      <c r="A787">
        <v>123.29999999999799</v>
      </c>
      <c r="B787">
        <v>199.98497941740342</v>
      </c>
      <c r="C787">
        <v>23.426113932567169</v>
      </c>
    </row>
    <row r="788" spans="1:3" x14ac:dyDescent="0.25">
      <c r="A788">
        <v>123.349999999998</v>
      </c>
      <c r="B788">
        <v>200.25150903706</v>
      </c>
      <c r="C788">
        <v>23.424779858167192</v>
      </c>
    </row>
    <row r="789" spans="1:3" x14ac:dyDescent="0.25">
      <c r="A789">
        <v>123.399999999998</v>
      </c>
      <c r="B789">
        <v>200.51807262912294</v>
      </c>
      <c r="C789">
        <v>23.423446132575791</v>
      </c>
    </row>
    <row r="790" spans="1:3" x14ac:dyDescent="0.25">
      <c r="A790">
        <v>123.449999999998</v>
      </c>
      <c r="B790">
        <v>200.78467019359235</v>
      </c>
      <c r="C790">
        <v>23.422112755469616</v>
      </c>
    </row>
    <row r="791" spans="1:3" x14ac:dyDescent="0.25">
      <c r="A791">
        <v>123.499999999998</v>
      </c>
      <c r="B791">
        <v>201.05130173046808</v>
      </c>
      <c r="C791">
        <v>23.42077972652589</v>
      </c>
    </row>
    <row r="792" spans="1:3" x14ac:dyDescent="0.25">
      <c r="A792">
        <v>123.54999999999799</v>
      </c>
      <c r="B792">
        <v>201.3179672397504</v>
      </c>
      <c r="C792">
        <v>23.419447045422398</v>
      </c>
    </row>
    <row r="793" spans="1:3" x14ac:dyDescent="0.25">
      <c r="A793">
        <v>123.599999999998</v>
      </c>
      <c r="B793">
        <v>201.58466672143925</v>
      </c>
      <c r="C793">
        <v>23.418114711837521</v>
      </c>
    </row>
    <row r="794" spans="1:3" x14ac:dyDescent="0.25">
      <c r="A794">
        <v>123.649999999998</v>
      </c>
      <c r="B794">
        <v>201.85140017553451</v>
      </c>
      <c r="C794">
        <v>23.416782725450222</v>
      </c>
    </row>
    <row r="795" spans="1:3" x14ac:dyDescent="0.25">
      <c r="A795">
        <v>123.699999999998</v>
      </c>
      <c r="B795">
        <v>202.11816760203621</v>
      </c>
      <c r="C795">
        <v>23.415451085940024</v>
      </c>
    </row>
    <row r="796" spans="1:3" x14ac:dyDescent="0.25">
      <c r="A796">
        <v>123.749999999998</v>
      </c>
      <c r="B796">
        <v>202.38496900094438</v>
      </c>
      <c r="C796">
        <v>23.414119792987034</v>
      </c>
    </row>
    <row r="797" spans="1:3" x14ac:dyDescent="0.25">
      <c r="A797">
        <v>123.79999999999799</v>
      </c>
      <c r="B797">
        <v>202.65180437225899</v>
      </c>
      <c r="C797">
        <v>23.412788846271926</v>
      </c>
    </row>
    <row r="798" spans="1:3" x14ac:dyDescent="0.25">
      <c r="A798">
        <v>123.849999999998</v>
      </c>
      <c r="B798">
        <v>202.91867371598013</v>
      </c>
      <c r="C798">
        <v>23.411458245475949</v>
      </c>
    </row>
    <row r="799" spans="1:3" x14ac:dyDescent="0.25">
      <c r="A799">
        <v>123.899999999998</v>
      </c>
      <c r="B799">
        <v>203.18557703210769</v>
      </c>
      <c r="C799">
        <v>23.410127990280927</v>
      </c>
    </row>
    <row r="800" spans="1:3" x14ac:dyDescent="0.25">
      <c r="A800">
        <v>123.949999999998</v>
      </c>
      <c r="B800">
        <v>203.4525143206416</v>
      </c>
      <c r="C800">
        <v>23.408798080369241</v>
      </c>
    </row>
    <row r="801" spans="1:3" x14ac:dyDescent="0.25">
      <c r="A801">
        <v>123.999999999998</v>
      </c>
      <c r="B801">
        <v>203.71948558158206</v>
      </c>
      <c r="C801">
        <v>23.407468515423847</v>
      </c>
    </row>
    <row r="802" spans="1:3" x14ac:dyDescent="0.25">
      <c r="A802">
        <v>124.04999999999799</v>
      </c>
      <c r="B802">
        <v>203.98649081492897</v>
      </c>
      <c r="C802">
        <v>23.406139295128266</v>
      </c>
    </row>
    <row r="803" spans="1:3" x14ac:dyDescent="0.25">
      <c r="A803">
        <v>124.099999999998</v>
      </c>
      <c r="B803">
        <v>204.25353002068246</v>
      </c>
      <c r="C803">
        <v>23.40481041916658</v>
      </c>
    </row>
    <row r="804" spans="1:3" x14ac:dyDescent="0.25">
      <c r="A804">
        <v>124.149999999998</v>
      </c>
      <c r="B804">
        <v>204.52060319884228</v>
      </c>
      <c r="C804">
        <v>23.403481887223432</v>
      </c>
    </row>
    <row r="805" spans="1:3" x14ac:dyDescent="0.25">
      <c r="A805">
        <v>124.199999999998</v>
      </c>
      <c r="B805">
        <v>204.7877103494086</v>
      </c>
      <c r="C805">
        <v>23.402153698984037</v>
      </c>
    </row>
    <row r="806" spans="1:3" x14ac:dyDescent="0.25">
      <c r="A806">
        <v>124.249999999998</v>
      </c>
      <c r="B806">
        <v>205.05485147238133</v>
      </c>
      <c r="C806">
        <v>23.400825854134162</v>
      </c>
    </row>
    <row r="807" spans="1:3" x14ac:dyDescent="0.25">
      <c r="A807">
        <v>124.29999999999799</v>
      </c>
      <c r="B807">
        <v>205.32202656776053</v>
      </c>
      <c r="C807">
        <v>23.399498352360126</v>
      </c>
    </row>
    <row r="808" spans="1:3" x14ac:dyDescent="0.25">
      <c r="A808">
        <v>124.349999999998</v>
      </c>
      <c r="B808">
        <v>205.58923563554632</v>
      </c>
      <c r="C808">
        <v>23.398171193348823</v>
      </c>
    </row>
    <row r="809" spans="1:3" x14ac:dyDescent="0.25">
      <c r="A809">
        <v>124.399999999998</v>
      </c>
      <c r="B809">
        <v>205.85647867573837</v>
      </c>
      <c r="C809">
        <v>23.396844376787683</v>
      </c>
    </row>
    <row r="810" spans="1:3" x14ac:dyDescent="0.25">
      <c r="A810">
        <v>124.449999999998</v>
      </c>
      <c r="B810">
        <v>206.12375568833696</v>
      </c>
      <c r="C810">
        <v>23.395517902364702</v>
      </c>
    </row>
    <row r="811" spans="1:3" x14ac:dyDescent="0.25">
      <c r="A811">
        <v>124.499999999998</v>
      </c>
      <c r="B811">
        <v>206.39106667334201</v>
      </c>
      <c r="C811">
        <v>23.394191769768433</v>
      </c>
    </row>
    <row r="812" spans="1:3" x14ac:dyDescent="0.25">
      <c r="A812">
        <v>124.54999999999799</v>
      </c>
      <c r="B812">
        <v>206.65841163075351</v>
      </c>
      <c r="C812">
        <v>23.392865978687965</v>
      </c>
    </row>
    <row r="813" spans="1:3" x14ac:dyDescent="0.25">
      <c r="A813">
        <v>124.599999999998</v>
      </c>
      <c r="B813">
        <v>206.92579056057158</v>
      </c>
      <c r="C813">
        <v>23.391540528812946</v>
      </c>
    </row>
    <row r="814" spans="1:3" x14ac:dyDescent="0.25">
      <c r="A814">
        <v>124.649999999998</v>
      </c>
      <c r="B814">
        <v>207.19320346279605</v>
      </c>
      <c r="C814">
        <v>23.390215419833581</v>
      </c>
    </row>
    <row r="815" spans="1:3" x14ac:dyDescent="0.25">
      <c r="A815">
        <v>124.699999999998</v>
      </c>
      <c r="B815">
        <v>207.46065033742696</v>
      </c>
      <c r="C815">
        <v>23.388890651440615</v>
      </c>
    </row>
    <row r="816" spans="1:3" x14ac:dyDescent="0.25">
      <c r="A816">
        <v>124.749999999998</v>
      </c>
      <c r="B816">
        <v>207.7281311844643</v>
      </c>
      <c r="C816">
        <v>23.387566223325329</v>
      </c>
    </row>
    <row r="817" spans="1:3" x14ac:dyDescent="0.25">
      <c r="A817">
        <v>124.79999999999799</v>
      </c>
      <c r="B817">
        <v>207.99564600390815</v>
      </c>
      <c r="C817">
        <v>23.386242135179565</v>
      </c>
    </row>
    <row r="818" spans="1:3" x14ac:dyDescent="0.25">
      <c r="A818">
        <v>124.849999999998</v>
      </c>
      <c r="B818">
        <v>208.26319479575838</v>
      </c>
      <c r="C818">
        <v>23.384918386695706</v>
      </c>
    </row>
    <row r="819" spans="1:3" x14ac:dyDescent="0.25">
      <c r="A819">
        <v>124.899999999998</v>
      </c>
      <c r="B819">
        <v>208.53077756001514</v>
      </c>
      <c r="C819">
        <v>23.383594977566663</v>
      </c>
    </row>
    <row r="820" spans="1:3" x14ac:dyDescent="0.25">
      <c r="A820">
        <v>124.949999999998</v>
      </c>
      <c r="B820">
        <v>208.79839429667837</v>
      </c>
      <c r="C820">
        <v>23.382271907485904</v>
      </c>
    </row>
    <row r="821" spans="1:3" x14ac:dyDescent="0.25">
      <c r="A821">
        <v>124.999999999998</v>
      </c>
      <c r="B821">
        <v>209.06604500574804</v>
      </c>
      <c r="C821">
        <v>23.380949176147428</v>
      </c>
    </row>
    <row r="822" spans="1:3" x14ac:dyDescent="0.25">
      <c r="A822">
        <v>125.04999999999799</v>
      </c>
      <c r="B822">
        <v>209.33372968722415</v>
      </c>
      <c r="C822">
        <v>23.379626783245772</v>
      </c>
    </row>
    <row r="823" spans="1:3" x14ac:dyDescent="0.25">
      <c r="A823">
        <v>125.099999999998</v>
      </c>
      <c r="B823">
        <v>209.60144834110682</v>
      </c>
      <c r="C823">
        <v>23.378304728476014</v>
      </c>
    </row>
    <row r="824" spans="1:3" x14ac:dyDescent="0.25">
      <c r="A824">
        <v>125.149999999998</v>
      </c>
      <c r="B824">
        <v>209.86920096739587</v>
      </c>
      <c r="C824">
        <v>23.376983011533763</v>
      </c>
    </row>
    <row r="825" spans="1:3" x14ac:dyDescent="0.25">
      <c r="A825">
        <v>125.199999999998</v>
      </c>
      <c r="B825">
        <v>210.13698756609139</v>
      </c>
      <c r="C825">
        <v>23.375661632115168</v>
      </c>
    </row>
    <row r="826" spans="1:3" x14ac:dyDescent="0.25">
      <c r="A826">
        <v>125.249999999998</v>
      </c>
      <c r="B826">
        <v>210.40480813719333</v>
      </c>
      <c r="C826">
        <v>23.374340589916905</v>
      </c>
    </row>
    <row r="827" spans="1:3" x14ac:dyDescent="0.25">
      <c r="A827">
        <v>125.29999999999799</v>
      </c>
      <c r="B827">
        <v>210.67266268070176</v>
      </c>
      <c r="C827">
        <v>23.373019884636175</v>
      </c>
    </row>
    <row r="828" spans="1:3" x14ac:dyDescent="0.25">
      <c r="A828">
        <v>125.349999999998</v>
      </c>
      <c r="B828">
        <v>210.94055119661664</v>
      </c>
      <c r="C828">
        <v>23.371699515970722</v>
      </c>
    </row>
    <row r="829" spans="1:3" x14ac:dyDescent="0.25">
      <c r="A829">
        <v>125.399999999998</v>
      </c>
      <c r="B829">
        <v>211.20847368493799</v>
      </c>
      <c r="C829">
        <v>23.370379483618819</v>
      </c>
    </row>
    <row r="830" spans="1:3" x14ac:dyDescent="0.25">
      <c r="A830">
        <v>125.449999999998</v>
      </c>
      <c r="B830">
        <v>211.4764301456658</v>
      </c>
      <c r="C830">
        <v>23.369059787279248</v>
      </c>
    </row>
    <row r="831" spans="1:3" x14ac:dyDescent="0.25">
      <c r="A831">
        <v>125.499999999998</v>
      </c>
      <c r="B831">
        <v>211.74442057880006</v>
      </c>
      <c r="C831">
        <v>23.367740426651341</v>
      </c>
    </row>
    <row r="832" spans="1:3" x14ac:dyDescent="0.25">
      <c r="A832">
        <v>125.54999999999799</v>
      </c>
      <c r="B832">
        <v>212.01244498434079</v>
      </c>
      <c r="C832">
        <v>23.366421401434945</v>
      </c>
    </row>
    <row r="833" spans="1:3" x14ac:dyDescent="0.25">
      <c r="A833">
        <v>125.599999999998</v>
      </c>
      <c r="B833">
        <v>212.28050336228807</v>
      </c>
      <c r="C833">
        <v>23.365102711330415</v>
      </c>
    </row>
    <row r="834" spans="1:3" x14ac:dyDescent="0.25">
      <c r="A834">
        <v>125.649999999998</v>
      </c>
      <c r="B834">
        <v>212.54859571264171</v>
      </c>
      <c r="C834">
        <v>23.363784356038657</v>
      </c>
    </row>
    <row r="835" spans="1:3" x14ac:dyDescent="0.25">
      <c r="A835">
        <v>125.699999999998</v>
      </c>
      <c r="B835">
        <v>212.81672203540182</v>
      </c>
      <c r="C835">
        <v>23.362466335261075</v>
      </c>
    </row>
    <row r="836" spans="1:3" x14ac:dyDescent="0.25">
      <c r="A836">
        <v>125.749999999998</v>
      </c>
      <c r="B836">
        <v>213.0848823305684</v>
      </c>
      <c r="C836">
        <v>23.361148648699601</v>
      </c>
    </row>
    <row r="837" spans="1:3" x14ac:dyDescent="0.25">
      <c r="A837">
        <v>125.79999999999799</v>
      </c>
      <c r="B837">
        <v>213.35307659814143</v>
      </c>
      <c r="C837">
        <v>23.35983129605669</v>
      </c>
    </row>
    <row r="838" spans="1:3" x14ac:dyDescent="0.25">
      <c r="A838">
        <v>125.849999999998</v>
      </c>
      <c r="B838">
        <v>213.62130483812089</v>
      </c>
      <c r="C838">
        <v>23.358514277035308</v>
      </c>
    </row>
    <row r="839" spans="1:3" x14ac:dyDescent="0.25">
      <c r="A839">
        <v>125.899999999998</v>
      </c>
      <c r="B839">
        <v>213.88956705050683</v>
      </c>
      <c r="C839">
        <v>23.357197591338938</v>
      </c>
    </row>
    <row r="840" spans="1:3" x14ac:dyDescent="0.25">
      <c r="A840">
        <v>125.949999999998</v>
      </c>
      <c r="B840">
        <v>214.15786323529923</v>
      </c>
      <c r="C840">
        <v>23.355881238671572</v>
      </c>
    </row>
    <row r="841" spans="1:3" x14ac:dyDescent="0.25">
      <c r="A841">
        <v>125.999999999998</v>
      </c>
      <c r="B841">
        <v>214.42619339249811</v>
      </c>
      <c r="C841">
        <v>23.354565218737722</v>
      </c>
    </row>
    <row r="842" spans="1:3" x14ac:dyDescent="0.25">
      <c r="A842">
        <v>126.04999999999799</v>
      </c>
      <c r="B842">
        <v>214.69455752210342</v>
      </c>
      <c r="C842">
        <v>23.353249531242422</v>
      </c>
    </row>
    <row r="843" spans="1:3" x14ac:dyDescent="0.25">
      <c r="A843">
        <v>126.099999999998</v>
      </c>
      <c r="B843">
        <v>214.96295562411532</v>
      </c>
      <c r="C843">
        <v>23.351934175891188</v>
      </c>
    </row>
    <row r="844" spans="1:3" x14ac:dyDescent="0.25">
      <c r="A844">
        <v>126.149999999998</v>
      </c>
      <c r="B844">
        <v>215.23138769853361</v>
      </c>
      <c r="C844">
        <v>23.350619152390077</v>
      </c>
    </row>
    <row r="845" spans="1:3" x14ac:dyDescent="0.25">
      <c r="A845">
        <v>126.199999999998</v>
      </c>
      <c r="B845">
        <v>215.49985374535828</v>
      </c>
      <c r="C845">
        <v>23.349304460445637</v>
      </c>
    </row>
    <row r="846" spans="1:3" x14ac:dyDescent="0.25">
      <c r="A846">
        <v>126.249999999998</v>
      </c>
      <c r="B846">
        <v>215.76835376458945</v>
      </c>
      <c r="C846">
        <v>23.347990099764921</v>
      </c>
    </row>
    <row r="847" spans="1:3" x14ac:dyDescent="0.25">
      <c r="A847">
        <v>126.29999999999799</v>
      </c>
      <c r="B847">
        <v>216.03688775622709</v>
      </c>
      <c r="C847">
        <v>23.346676070055494</v>
      </c>
    </row>
    <row r="848" spans="1:3" x14ac:dyDescent="0.25">
      <c r="A848">
        <v>126.349999999998</v>
      </c>
      <c r="B848">
        <v>216.30545572027117</v>
      </c>
      <c r="C848">
        <v>23.345362371025431</v>
      </c>
    </row>
    <row r="849" spans="1:3" x14ac:dyDescent="0.25">
      <c r="A849">
        <v>126.399999999998</v>
      </c>
      <c r="B849">
        <v>216.57405765672175</v>
      </c>
      <c r="C849">
        <v>23.344049002383294</v>
      </c>
    </row>
    <row r="850" spans="1:3" x14ac:dyDescent="0.25">
      <c r="A850">
        <v>126.449999999998</v>
      </c>
      <c r="B850">
        <v>216.84269356557877</v>
      </c>
      <c r="C850">
        <v>23.342735963838166</v>
      </c>
    </row>
    <row r="851" spans="1:3" x14ac:dyDescent="0.25">
      <c r="A851">
        <v>126.499999999998</v>
      </c>
      <c r="B851">
        <v>217.11136344684223</v>
      </c>
      <c r="C851">
        <v>23.341423255099613</v>
      </c>
    </row>
    <row r="852" spans="1:3" x14ac:dyDescent="0.25">
      <c r="A852">
        <v>126.54999999999799</v>
      </c>
      <c r="B852">
        <v>217.38006730051217</v>
      </c>
      <c r="C852">
        <v>23.340110875877716</v>
      </c>
    </row>
    <row r="853" spans="1:3" x14ac:dyDescent="0.25">
      <c r="A853">
        <v>126.599999999998</v>
      </c>
      <c r="B853">
        <v>217.64880512658866</v>
      </c>
      <c r="C853">
        <v>23.338798825883043</v>
      </c>
    </row>
    <row r="854" spans="1:3" x14ac:dyDescent="0.25">
      <c r="A854">
        <v>126.649999999998</v>
      </c>
      <c r="B854">
        <v>217.9175769250715</v>
      </c>
      <c r="C854">
        <v>23.337487104826668</v>
      </c>
    </row>
    <row r="855" spans="1:3" x14ac:dyDescent="0.25">
      <c r="A855">
        <v>126.699999999998</v>
      </c>
      <c r="B855">
        <v>218.18638269596082</v>
      </c>
      <c r="C855">
        <v>23.33617571242015</v>
      </c>
    </row>
    <row r="856" spans="1:3" x14ac:dyDescent="0.25">
      <c r="A856">
        <v>126.749999999998</v>
      </c>
      <c r="B856">
        <v>218.45522243925657</v>
      </c>
      <c r="C856">
        <v>23.334864648375554</v>
      </c>
    </row>
    <row r="857" spans="1:3" x14ac:dyDescent="0.25">
      <c r="A857">
        <v>126.79999999999799</v>
      </c>
      <c r="B857">
        <v>218.7240961549588</v>
      </c>
      <c r="C857">
        <v>23.333553912405431</v>
      </c>
    </row>
    <row r="858" spans="1:3" x14ac:dyDescent="0.25">
      <c r="A858">
        <v>126.849999999998</v>
      </c>
      <c r="B858">
        <v>218.9930038430675</v>
      </c>
      <c r="C858">
        <v>23.332243504222831</v>
      </c>
    </row>
    <row r="859" spans="1:3" x14ac:dyDescent="0.25">
      <c r="A859">
        <v>126.899999999998</v>
      </c>
      <c r="B859">
        <v>219.26194550358267</v>
      </c>
      <c r="C859">
        <v>23.330933423541286</v>
      </c>
    </row>
    <row r="860" spans="1:3" x14ac:dyDescent="0.25">
      <c r="A860">
        <v>126.949999999998</v>
      </c>
      <c r="B860">
        <v>219.53092113650428</v>
      </c>
      <c r="C860">
        <v>23.329623670074824</v>
      </c>
    </row>
    <row r="861" spans="1:3" x14ac:dyDescent="0.25">
      <c r="A861">
        <v>126.999999999998</v>
      </c>
      <c r="B861">
        <v>219.79993074183236</v>
      </c>
      <c r="C861">
        <v>23.32831424353796</v>
      </c>
    </row>
    <row r="862" spans="1:3" x14ac:dyDescent="0.25">
      <c r="A862">
        <v>127.04999999999799</v>
      </c>
      <c r="B862">
        <v>220.06897431956688</v>
      </c>
      <c r="C862">
        <v>23.327005143645703</v>
      </c>
    </row>
    <row r="863" spans="1:3" x14ac:dyDescent="0.25">
      <c r="A863">
        <v>127.099999999998</v>
      </c>
      <c r="B863">
        <v>220.33805186970798</v>
      </c>
      <c r="C863">
        <v>23.32569637011354</v>
      </c>
    </row>
    <row r="864" spans="1:3" x14ac:dyDescent="0.25">
      <c r="A864">
        <v>127.149999999998</v>
      </c>
      <c r="B864">
        <v>220.60716339225542</v>
      </c>
      <c r="C864">
        <v>23.32438792265744</v>
      </c>
    </row>
    <row r="865" spans="1:3" x14ac:dyDescent="0.25">
      <c r="A865">
        <v>127.199999999997</v>
      </c>
      <c r="B865">
        <v>220.87630888720392</v>
      </c>
      <c r="C865">
        <v>23.323079800993892</v>
      </c>
    </row>
    <row r="866" spans="1:3" x14ac:dyDescent="0.25">
      <c r="A866">
        <v>127.249999999997</v>
      </c>
      <c r="B866">
        <v>221.14548835456429</v>
      </c>
      <c r="C866">
        <v>23.321772004839787</v>
      </c>
    </row>
    <row r="867" spans="1:3" x14ac:dyDescent="0.25">
      <c r="A867">
        <v>127.299999999997</v>
      </c>
      <c r="B867">
        <v>221.41470179433114</v>
      </c>
      <c r="C867">
        <v>23.320464533912574</v>
      </c>
    </row>
    <row r="868" spans="1:3" x14ac:dyDescent="0.25">
      <c r="A868">
        <v>127.349999999997</v>
      </c>
      <c r="B868">
        <v>221.68394920650442</v>
      </c>
      <c r="C868">
        <v>23.319157387930151</v>
      </c>
    </row>
    <row r="869" spans="1:3" x14ac:dyDescent="0.25">
      <c r="A869">
        <v>127.399999999998</v>
      </c>
      <c r="B869">
        <v>221.95323059108958</v>
      </c>
      <c r="C869">
        <v>23.317850566610883</v>
      </c>
    </row>
    <row r="870" spans="1:3" x14ac:dyDescent="0.25">
      <c r="A870">
        <v>127.449999999997</v>
      </c>
      <c r="B870">
        <v>222.22254594807049</v>
      </c>
      <c r="C870">
        <v>23.316544069673704</v>
      </c>
    </row>
    <row r="871" spans="1:3" x14ac:dyDescent="0.25">
      <c r="A871">
        <v>127.499999999997</v>
      </c>
      <c r="B871">
        <v>222.49189527746319</v>
      </c>
      <c r="C871">
        <v>23.315237896837875</v>
      </c>
    </row>
    <row r="872" spans="1:3" x14ac:dyDescent="0.25">
      <c r="A872">
        <v>127.549999999997</v>
      </c>
      <c r="B872">
        <v>222.76127857926224</v>
      </c>
      <c r="C872">
        <v>23.313932047823233</v>
      </c>
    </row>
    <row r="873" spans="1:3" x14ac:dyDescent="0.25">
      <c r="A873">
        <v>127.599999999997</v>
      </c>
      <c r="B873">
        <v>223.03069585346782</v>
      </c>
      <c r="C873">
        <v>23.312626522350072</v>
      </c>
    </row>
    <row r="874" spans="1:3" x14ac:dyDescent="0.25">
      <c r="A874">
        <v>127.649999999998</v>
      </c>
      <c r="B874">
        <v>223.30014710008538</v>
      </c>
      <c r="C874">
        <v>23.311321320139125</v>
      </c>
    </row>
    <row r="875" spans="1:3" x14ac:dyDescent="0.25">
      <c r="A875">
        <v>127.699999999997</v>
      </c>
      <c r="B875">
        <v>223.5696323190985</v>
      </c>
      <c r="C875">
        <v>23.31001644091171</v>
      </c>
    </row>
    <row r="876" spans="1:3" x14ac:dyDescent="0.25">
      <c r="A876">
        <v>127.749999999997</v>
      </c>
      <c r="B876">
        <v>223.83915151052349</v>
      </c>
      <c r="C876">
        <v>23.308711884389453</v>
      </c>
    </row>
    <row r="877" spans="1:3" x14ac:dyDescent="0.25">
      <c r="A877">
        <v>127.799999999997</v>
      </c>
      <c r="B877">
        <v>224.1087046743549</v>
      </c>
      <c r="C877">
        <v>23.30740765029455</v>
      </c>
    </row>
    <row r="878" spans="1:3" x14ac:dyDescent="0.25">
      <c r="A878">
        <v>127.849999999997</v>
      </c>
      <c r="B878">
        <v>224.3782918105928</v>
      </c>
      <c r="C878">
        <v>23.306103738349648</v>
      </c>
    </row>
    <row r="879" spans="1:3" x14ac:dyDescent="0.25">
      <c r="A879">
        <v>127.899999999998</v>
      </c>
      <c r="B879">
        <v>224.6479129192426</v>
      </c>
      <c r="C879">
        <v>23.304800148277835</v>
      </c>
    </row>
    <row r="880" spans="1:3" x14ac:dyDescent="0.25">
      <c r="A880">
        <v>127.949999999997</v>
      </c>
      <c r="B880">
        <v>224.9175680002881</v>
      </c>
      <c r="C880">
        <v>23.303496879802772</v>
      </c>
    </row>
    <row r="881" spans="1:3" x14ac:dyDescent="0.25">
      <c r="A881">
        <v>127.999999999997</v>
      </c>
      <c r="B881">
        <v>225.18725705374527</v>
      </c>
      <c r="C881">
        <v>23.302193932648422</v>
      </c>
    </row>
    <row r="882" spans="1:3" x14ac:dyDescent="0.25">
      <c r="A882">
        <v>128.04999999999799</v>
      </c>
      <c r="B882">
        <v>225.45698007961442</v>
      </c>
      <c r="C882">
        <v>23.300891306539295</v>
      </c>
    </row>
    <row r="883" spans="1:3" x14ac:dyDescent="0.25">
      <c r="A883">
        <v>128.09999999999701</v>
      </c>
      <c r="B883">
        <v>225.72673707787933</v>
      </c>
      <c r="C883">
        <v>23.299589001200442</v>
      </c>
    </row>
    <row r="884" spans="1:3" x14ac:dyDescent="0.25">
      <c r="A884">
        <v>128.14999999999799</v>
      </c>
      <c r="B884">
        <v>225.99652804856129</v>
      </c>
      <c r="C884">
        <v>23.2982870163572</v>
      </c>
    </row>
    <row r="885" spans="1:3" x14ac:dyDescent="0.25">
      <c r="A885">
        <v>128.199999999997</v>
      </c>
      <c r="B885">
        <v>226.26635299163908</v>
      </c>
      <c r="C885">
        <v>23.296985351735561</v>
      </c>
    </row>
    <row r="886" spans="1:3" x14ac:dyDescent="0.25">
      <c r="A886">
        <v>128.24999999999699</v>
      </c>
      <c r="B886">
        <v>226.53621190712855</v>
      </c>
      <c r="C886">
        <v>23.295684007061812</v>
      </c>
    </row>
    <row r="887" spans="1:3" x14ac:dyDescent="0.25">
      <c r="A887">
        <v>128.29999999999799</v>
      </c>
      <c r="B887">
        <v>226.80610479503002</v>
      </c>
      <c r="C887">
        <v>23.294382982062761</v>
      </c>
    </row>
    <row r="888" spans="1:3" x14ac:dyDescent="0.25">
      <c r="A888">
        <v>128.34999999999701</v>
      </c>
      <c r="B888">
        <v>227.07603165532731</v>
      </c>
      <c r="C888">
        <v>23.293082276465761</v>
      </c>
    </row>
    <row r="889" spans="1:3" x14ac:dyDescent="0.25">
      <c r="A889">
        <v>128.39999999999799</v>
      </c>
      <c r="B889">
        <v>227.34599248804147</v>
      </c>
      <c r="C889">
        <v>23.291781889998443</v>
      </c>
    </row>
    <row r="890" spans="1:3" x14ac:dyDescent="0.25">
      <c r="A890">
        <v>128.449999999997</v>
      </c>
      <c r="B890">
        <v>227.61598729315159</v>
      </c>
      <c r="C890">
        <v>23.290481822389093</v>
      </c>
    </row>
    <row r="891" spans="1:3" x14ac:dyDescent="0.25">
      <c r="A891">
        <v>128.49999999999699</v>
      </c>
      <c r="B891">
        <v>227.88601607067346</v>
      </c>
      <c r="C891">
        <v>23.289182073366273</v>
      </c>
    </row>
    <row r="892" spans="1:3" x14ac:dyDescent="0.25">
      <c r="A892">
        <v>128.54999999999799</v>
      </c>
      <c r="B892">
        <v>228.15607882060726</v>
      </c>
      <c r="C892">
        <v>23.287882642659078</v>
      </c>
    </row>
    <row r="893" spans="1:3" x14ac:dyDescent="0.25">
      <c r="A893">
        <v>128.59999999999701</v>
      </c>
      <c r="B893">
        <v>228.42617554293673</v>
      </c>
      <c r="C893">
        <v>23.286583529997134</v>
      </c>
    </row>
    <row r="894" spans="1:3" x14ac:dyDescent="0.25">
      <c r="A894">
        <v>128.64999999999799</v>
      </c>
      <c r="B894">
        <v>228.69630623768333</v>
      </c>
      <c r="C894">
        <v>23.285284735110334</v>
      </c>
    </row>
    <row r="895" spans="1:3" x14ac:dyDescent="0.25">
      <c r="A895">
        <v>128.699999999997</v>
      </c>
      <c r="B895">
        <v>228.96647090482568</v>
      </c>
      <c r="C895">
        <v>23.283986257729229</v>
      </c>
    </row>
    <row r="896" spans="1:3" x14ac:dyDescent="0.25">
      <c r="A896">
        <v>128.74999999999699</v>
      </c>
      <c r="B896">
        <v>229.23666954437979</v>
      </c>
      <c r="C896">
        <v>23.282688097584636</v>
      </c>
    </row>
    <row r="897" spans="1:3" x14ac:dyDescent="0.25">
      <c r="A897">
        <v>128.79999999999799</v>
      </c>
      <c r="B897">
        <v>229.50690215634586</v>
      </c>
      <c r="C897">
        <v>23.281390254407903</v>
      </c>
    </row>
    <row r="898" spans="1:3" x14ac:dyDescent="0.25">
      <c r="A898">
        <v>128.84999999999701</v>
      </c>
      <c r="B898">
        <v>229.77716874070771</v>
      </c>
      <c r="C898">
        <v>23.280092727930903</v>
      </c>
    </row>
    <row r="899" spans="1:3" x14ac:dyDescent="0.25">
      <c r="A899">
        <v>128.89999999999799</v>
      </c>
      <c r="B899">
        <v>230.04746929748654</v>
      </c>
      <c r="C899">
        <v>23.278795517885765</v>
      </c>
    </row>
    <row r="900" spans="1:3" x14ac:dyDescent="0.25">
      <c r="A900">
        <v>128.949999999997</v>
      </c>
      <c r="B900">
        <v>230.31780382666125</v>
      </c>
      <c r="C900">
        <v>23.277498624005279</v>
      </c>
    </row>
    <row r="901" spans="1:3" x14ac:dyDescent="0.25">
      <c r="A901">
        <v>128.99999999999699</v>
      </c>
      <c r="B901">
        <v>230.58817232824774</v>
      </c>
      <c r="C901">
        <v>23.27620204602249</v>
      </c>
    </row>
    <row r="902" spans="1:3" x14ac:dyDescent="0.25">
      <c r="A902">
        <v>129.049999999997</v>
      </c>
      <c r="B902">
        <v>230.85857480224067</v>
      </c>
      <c r="C902">
        <v>23.274905783671002</v>
      </c>
    </row>
    <row r="903" spans="1:3" x14ac:dyDescent="0.25">
      <c r="A903">
        <v>129.09999999999701</v>
      </c>
      <c r="B903">
        <v>231.12901124864018</v>
      </c>
      <c r="C903">
        <v>23.273609836684816</v>
      </c>
    </row>
    <row r="904" spans="1:3" x14ac:dyDescent="0.25">
      <c r="A904">
        <v>129.14999999999699</v>
      </c>
      <c r="B904">
        <v>231.39948166744594</v>
      </c>
      <c r="C904">
        <v>23.272314204798398</v>
      </c>
    </row>
    <row r="905" spans="1:3" x14ac:dyDescent="0.25">
      <c r="A905">
        <v>129.199999999997</v>
      </c>
      <c r="B905">
        <v>231.66998605865837</v>
      </c>
      <c r="C905">
        <v>23.271018887746624</v>
      </c>
    </row>
    <row r="906" spans="1:3" x14ac:dyDescent="0.25">
      <c r="A906">
        <v>129.24999999999699</v>
      </c>
      <c r="B906">
        <v>231.94052442227704</v>
      </c>
      <c r="C906">
        <v>23.269723885264838</v>
      </c>
    </row>
    <row r="907" spans="1:3" x14ac:dyDescent="0.25">
      <c r="A907">
        <v>129.299999999997</v>
      </c>
      <c r="B907">
        <v>232.2110967583024</v>
      </c>
      <c r="C907">
        <v>23.2684291970888</v>
      </c>
    </row>
    <row r="908" spans="1:3" x14ac:dyDescent="0.25">
      <c r="A908">
        <v>129.34999999999701</v>
      </c>
      <c r="B908">
        <v>232.4817030667341</v>
      </c>
      <c r="C908">
        <v>23.26713482295472</v>
      </c>
    </row>
    <row r="909" spans="1:3" x14ac:dyDescent="0.25">
      <c r="A909">
        <v>129.39999999999699</v>
      </c>
      <c r="B909">
        <v>232.75234334757226</v>
      </c>
      <c r="C909">
        <v>23.265840762599233</v>
      </c>
    </row>
    <row r="910" spans="1:3" x14ac:dyDescent="0.25">
      <c r="A910">
        <v>129.449999999997</v>
      </c>
      <c r="B910">
        <v>233.02301760081687</v>
      </c>
      <c r="C910">
        <v>23.264547015759419</v>
      </c>
    </row>
    <row r="911" spans="1:3" x14ac:dyDescent="0.25">
      <c r="A911">
        <v>129.49999999999699</v>
      </c>
      <c r="B911">
        <v>233.29372582646798</v>
      </c>
      <c r="C911">
        <v>23.26325358217278</v>
      </c>
    </row>
    <row r="912" spans="1:3" x14ac:dyDescent="0.25">
      <c r="A912">
        <v>129.549999999997</v>
      </c>
      <c r="B912">
        <v>233.56446802452552</v>
      </c>
      <c r="C912">
        <v>23.261960461577264</v>
      </c>
    </row>
    <row r="913" spans="1:3" x14ac:dyDescent="0.25">
      <c r="A913">
        <v>129.59999999999701</v>
      </c>
      <c r="B913">
        <v>233.83524419498966</v>
      </c>
      <c r="C913">
        <v>23.260667653711238</v>
      </c>
    </row>
    <row r="914" spans="1:3" x14ac:dyDescent="0.25">
      <c r="A914">
        <v>129.64999999999699</v>
      </c>
      <c r="B914">
        <v>234.10605433786</v>
      </c>
      <c r="C914">
        <v>23.25937515831351</v>
      </c>
    </row>
    <row r="915" spans="1:3" x14ac:dyDescent="0.25">
      <c r="A915">
        <v>129.699999999997</v>
      </c>
      <c r="B915">
        <v>234.37689845313704</v>
      </c>
      <c r="C915">
        <v>23.258082975123301</v>
      </c>
    </row>
    <row r="916" spans="1:3" x14ac:dyDescent="0.25">
      <c r="A916">
        <v>129.74999999999699</v>
      </c>
      <c r="B916">
        <v>234.64777654082033</v>
      </c>
      <c r="C916">
        <v>23.256791103880278</v>
      </c>
    </row>
    <row r="917" spans="1:3" x14ac:dyDescent="0.25">
      <c r="A917">
        <v>129.799999999997</v>
      </c>
      <c r="B917">
        <v>234.91868860091026</v>
      </c>
      <c r="C917">
        <v>23.255499544324532</v>
      </c>
    </row>
    <row r="918" spans="1:3" x14ac:dyDescent="0.25">
      <c r="A918">
        <v>129.84999999999701</v>
      </c>
      <c r="B918">
        <v>235.18963463340657</v>
      </c>
      <c r="C918">
        <v>23.25420829619657</v>
      </c>
    </row>
    <row r="919" spans="1:3" x14ac:dyDescent="0.25">
      <c r="A919">
        <v>129.89999999999699</v>
      </c>
      <c r="B919">
        <v>235.46061463830935</v>
      </c>
      <c r="C919">
        <v>23.252917359237337</v>
      </c>
    </row>
    <row r="920" spans="1:3" x14ac:dyDescent="0.25">
      <c r="A920">
        <v>129.949999999997</v>
      </c>
      <c r="B920">
        <v>235.7316286156186</v>
      </c>
      <c r="C920">
        <v>23.251626733188189</v>
      </c>
    </row>
    <row r="921" spans="1:3" x14ac:dyDescent="0.25">
      <c r="A921">
        <v>129.99999999999699</v>
      </c>
      <c r="B921">
        <v>236.00267656533421</v>
      </c>
      <c r="C921">
        <v>23.250336417790923</v>
      </c>
    </row>
    <row r="922" spans="1:3" x14ac:dyDescent="0.25">
      <c r="A922">
        <v>130.049999999997</v>
      </c>
      <c r="B922">
        <v>236.27375848745646</v>
      </c>
      <c r="C922">
        <v>23.249046412787738</v>
      </c>
    </row>
    <row r="923" spans="1:3" x14ac:dyDescent="0.25">
      <c r="A923">
        <v>130.09999999999701</v>
      </c>
      <c r="B923">
        <v>236.54487438198512</v>
      </c>
      <c r="C923">
        <v>23.24775671792127</v>
      </c>
    </row>
    <row r="924" spans="1:3" x14ac:dyDescent="0.25">
      <c r="A924">
        <v>130.14999999999699</v>
      </c>
      <c r="B924">
        <v>236.81602424892012</v>
      </c>
      <c r="C924">
        <v>23.246467332934571</v>
      </c>
    </row>
    <row r="925" spans="1:3" x14ac:dyDescent="0.25">
      <c r="A925">
        <v>130.199999999997</v>
      </c>
      <c r="B925">
        <v>237.08720808826178</v>
      </c>
      <c r="C925">
        <v>23.245178257571112</v>
      </c>
    </row>
    <row r="926" spans="1:3" x14ac:dyDescent="0.25">
      <c r="A926">
        <v>130.24999999999699</v>
      </c>
      <c r="B926">
        <v>237.35842590000965</v>
      </c>
      <c r="C926">
        <v>23.243889491574773</v>
      </c>
    </row>
    <row r="927" spans="1:3" x14ac:dyDescent="0.25">
      <c r="A927">
        <v>130.299999999997</v>
      </c>
      <c r="B927">
        <v>237.62967768416419</v>
      </c>
      <c r="C927">
        <v>23.242601034689873</v>
      </c>
    </row>
    <row r="928" spans="1:3" x14ac:dyDescent="0.25">
      <c r="A928">
        <v>130.34999999999701</v>
      </c>
      <c r="B928">
        <v>237.90096344072512</v>
      </c>
      <c r="C928">
        <v>23.241312886661124</v>
      </c>
    </row>
    <row r="929" spans="1:3" x14ac:dyDescent="0.25">
      <c r="A929">
        <v>130.39999999999699</v>
      </c>
      <c r="B929">
        <v>238.17228316969249</v>
      </c>
      <c r="C929">
        <v>23.240025047233672</v>
      </c>
    </row>
    <row r="930" spans="1:3" x14ac:dyDescent="0.25">
      <c r="A930">
        <v>130.449999999997</v>
      </c>
      <c r="B930">
        <v>238.44363687106633</v>
      </c>
      <c r="C930">
        <v>23.238737516153058</v>
      </c>
    </row>
    <row r="931" spans="1:3" x14ac:dyDescent="0.25">
      <c r="A931">
        <v>130.49999999999699</v>
      </c>
      <c r="B931">
        <v>238.71502454484653</v>
      </c>
      <c r="C931">
        <v>23.237450293165264</v>
      </c>
    </row>
    <row r="932" spans="1:3" x14ac:dyDescent="0.25">
      <c r="A932">
        <v>130.549999999997</v>
      </c>
      <c r="B932">
        <v>238.98644619103337</v>
      </c>
      <c r="C932">
        <v>23.236163378016659</v>
      </c>
    </row>
    <row r="933" spans="1:3" x14ac:dyDescent="0.25">
      <c r="A933">
        <v>130.59999999999701</v>
      </c>
      <c r="B933">
        <v>239.2579018096267</v>
      </c>
      <c r="C933">
        <v>23.234876770454036</v>
      </c>
    </row>
    <row r="934" spans="1:3" x14ac:dyDescent="0.25">
      <c r="A934">
        <v>130.64999999999699</v>
      </c>
      <c r="B934">
        <v>239.52939140062625</v>
      </c>
      <c r="C934">
        <v>23.233590470224591</v>
      </c>
    </row>
    <row r="935" spans="1:3" x14ac:dyDescent="0.25">
      <c r="A935">
        <v>130.699999999997</v>
      </c>
      <c r="B935">
        <v>239.8009149640325</v>
      </c>
      <c r="C935">
        <v>23.232304477075942</v>
      </c>
    </row>
    <row r="936" spans="1:3" x14ac:dyDescent="0.25">
      <c r="A936">
        <v>130.74999999999699</v>
      </c>
      <c r="B936">
        <v>240.07247249984496</v>
      </c>
      <c r="C936">
        <v>23.231018790756103</v>
      </c>
    </row>
    <row r="937" spans="1:3" x14ac:dyDescent="0.25">
      <c r="A937">
        <v>130.799999999997</v>
      </c>
      <c r="B937">
        <v>240.34406400806415</v>
      </c>
      <c r="C937">
        <v>23.229733411013502</v>
      </c>
    </row>
    <row r="938" spans="1:3" x14ac:dyDescent="0.25">
      <c r="A938">
        <v>130.84999999999701</v>
      </c>
      <c r="B938">
        <v>240.61568948868964</v>
      </c>
      <c r="C938">
        <v>23.22844833759698</v>
      </c>
    </row>
    <row r="939" spans="1:3" x14ac:dyDescent="0.25">
      <c r="A939">
        <v>130.89999999999699</v>
      </c>
      <c r="B939">
        <v>240.88734894172154</v>
      </c>
      <c r="C939">
        <v>23.227163570255765</v>
      </c>
    </row>
    <row r="940" spans="1:3" x14ac:dyDescent="0.25">
      <c r="A940">
        <v>130.949999999997</v>
      </c>
      <c r="B940">
        <v>241.15904236716008</v>
      </c>
      <c r="C940">
        <v>23.225879108739509</v>
      </c>
    </row>
    <row r="941" spans="1:3" x14ac:dyDescent="0.25">
      <c r="A941">
        <v>130.99999999999699</v>
      </c>
      <c r="B941">
        <v>241.43076976500484</v>
      </c>
      <c r="C941">
        <v>23.22459495279826</v>
      </c>
    </row>
    <row r="942" spans="1:3" x14ac:dyDescent="0.25">
      <c r="A942">
        <v>131.049999999997</v>
      </c>
      <c r="B942">
        <v>241.70253113525632</v>
      </c>
      <c r="C942">
        <v>23.223311102182468</v>
      </c>
    </row>
    <row r="943" spans="1:3" x14ac:dyDescent="0.25">
      <c r="A943">
        <v>131.09999999999701</v>
      </c>
      <c r="B943">
        <v>241.97432647791425</v>
      </c>
      <c r="C943">
        <v>23.222027556642992</v>
      </c>
    </row>
    <row r="944" spans="1:3" x14ac:dyDescent="0.25">
      <c r="A944">
        <v>131.14999999999699</v>
      </c>
      <c r="B944">
        <v>242.24615579297841</v>
      </c>
      <c r="C944">
        <v>23.220744315931078</v>
      </c>
    </row>
    <row r="945" spans="1:3" x14ac:dyDescent="0.25">
      <c r="A945">
        <v>131.199999999997</v>
      </c>
      <c r="B945">
        <v>242.51801908044925</v>
      </c>
      <c r="C945">
        <v>23.219461379798389</v>
      </c>
    </row>
    <row r="946" spans="1:3" x14ac:dyDescent="0.25">
      <c r="A946">
        <v>131.24999999999699</v>
      </c>
      <c r="B946">
        <v>242.78991634032636</v>
      </c>
      <c r="C946">
        <v>23.21817874799698</v>
      </c>
    </row>
    <row r="947" spans="1:3" x14ac:dyDescent="0.25">
      <c r="A947">
        <v>131.299999999997</v>
      </c>
      <c r="B947">
        <v>243.06184757261013</v>
      </c>
      <c r="C947">
        <v>23.216896420279298</v>
      </c>
    </row>
    <row r="948" spans="1:3" x14ac:dyDescent="0.25">
      <c r="A948">
        <v>131.34999999999701</v>
      </c>
      <c r="B948">
        <v>243.33381277730021</v>
      </c>
      <c r="C948">
        <v>23.215614396398198</v>
      </c>
    </row>
    <row r="949" spans="1:3" x14ac:dyDescent="0.25">
      <c r="A949">
        <v>131.39999999999699</v>
      </c>
      <c r="B949">
        <v>243.60581195439676</v>
      </c>
      <c r="C949">
        <v>23.214332676106931</v>
      </c>
    </row>
    <row r="950" spans="1:3" x14ac:dyDescent="0.25">
      <c r="A950">
        <v>131.449999999997</v>
      </c>
      <c r="B950">
        <v>243.87784510389989</v>
      </c>
      <c r="C950">
        <v>23.21305125915913</v>
      </c>
    </row>
    <row r="951" spans="1:3" x14ac:dyDescent="0.25">
      <c r="A951">
        <v>131.49999999999699</v>
      </c>
      <c r="B951">
        <v>244.14991222580929</v>
      </c>
      <c r="C951">
        <v>23.21177014530884</v>
      </c>
    </row>
    <row r="952" spans="1:3" x14ac:dyDescent="0.25">
      <c r="A952">
        <v>131.549999999997</v>
      </c>
      <c r="B952">
        <v>244.42201332012536</v>
      </c>
      <c r="C952">
        <v>23.210489334310488</v>
      </c>
    </row>
    <row r="953" spans="1:3" x14ac:dyDescent="0.25">
      <c r="A953">
        <v>131.59999999999701</v>
      </c>
      <c r="B953">
        <v>244.69414838684787</v>
      </c>
      <c r="C953">
        <v>23.2092088259189</v>
      </c>
    </row>
    <row r="954" spans="1:3" x14ac:dyDescent="0.25">
      <c r="A954">
        <v>131.64999999999699</v>
      </c>
      <c r="B954">
        <v>244.96631742597663</v>
      </c>
      <c r="C954">
        <v>23.207928619889298</v>
      </c>
    </row>
    <row r="955" spans="1:3" x14ac:dyDescent="0.25">
      <c r="A955">
        <v>131.699999999997</v>
      </c>
      <c r="B955">
        <v>245.23852043751208</v>
      </c>
      <c r="C955">
        <v>23.206648715977281</v>
      </c>
    </row>
    <row r="956" spans="1:3" x14ac:dyDescent="0.25">
      <c r="A956">
        <v>131.74999999999699</v>
      </c>
      <c r="B956">
        <v>245.51075742145375</v>
      </c>
      <c r="C956">
        <v>23.20536911393885</v>
      </c>
    </row>
    <row r="957" spans="1:3" x14ac:dyDescent="0.25">
      <c r="A957">
        <v>131.799999999997</v>
      </c>
      <c r="B957">
        <v>245.78302837780203</v>
      </c>
      <c r="C957">
        <v>23.204089813530391</v>
      </c>
    </row>
    <row r="958" spans="1:3" x14ac:dyDescent="0.25">
      <c r="A958">
        <v>131.84999999999701</v>
      </c>
      <c r="B958">
        <v>246.05533330655686</v>
      </c>
      <c r="C958">
        <v>23.20281081450868</v>
      </c>
    </row>
    <row r="959" spans="1:3" x14ac:dyDescent="0.25">
      <c r="A959">
        <v>131.89999999999699</v>
      </c>
      <c r="B959">
        <v>246.32767220771794</v>
      </c>
      <c r="C959">
        <v>23.201532116630883</v>
      </c>
    </row>
    <row r="960" spans="1:3" x14ac:dyDescent="0.25">
      <c r="A960">
        <v>131.949999999997</v>
      </c>
      <c r="B960">
        <v>246.60004508128566</v>
      </c>
      <c r="C960">
        <v>23.200253719654544</v>
      </c>
    </row>
    <row r="961" spans="1:3" x14ac:dyDescent="0.25">
      <c r="A961">
        <v>131.99999999999699</v>
      </c>
      <c r="B961">
        <v>246.87245192725968</v>
      </c>
      <c r="C961">
        <v>23.198975623337599</v>
      </c>
    </row>
    <row r="962" spans="1:3" x14ac:dyDescent="0.25">
      <c r="A962">
        <v>132.049999999997</v>
      </c>
      <c r="B962">
        <v>247.14489274564033</v>
      </c>
      <c r="C962">
        <v>23.197697827438372</v>
      </c>
    </row>
    <row r="963" spans="1:3" x14ac:dyDescent="0.25">
      <c r="A963">
        <v>132.09999999999701</v>
      </c>
      <c r="B963">
        <v>247.41736753642749</v>
      </c>
      <c r="C963">
        <v>23.196420331715562</v>
      </c>
    </row>
    <row r="964" spans="1:3" x14ac:dyDescent="0.25">
      <c r="A964">
        <v>132.14999999999699</v>
      </c>
      <c r="B964">
        <v>247.68987629962083</v>
      </c>
      <c r="C964">
        <v>23.195143135928262</v>
      </c>
    </row>
    <row r="965" spans="1:3" x14ac:dyDescent="0.25">
      <c r="A965">
        <v>132.199999999997</v>
      </c>
      <c r="B965">
        <v>247.9624190352209</v>
      </c>
      <c r="C965">
        <v>23.193866239835934</v>
      </c>
    </row>
    <row r="966" spans="1:3" x14ac:dyDescent="0.25">
      <c r="A966">
        <v>132.24999999999699</v>
      </c>
      <c r="B966">
        <v>248.23499574322719</v>
      </c>
      <c r="C966">
        <v>23.192589643198438</v>
      </c>
    </row>
    <row r="967" spans="1:3" x14ac:dyDescent="0.25">
      <c r="A967">
        <v>132.299999999997</v>
      </c>
      <c r="B967">
        <v>248.50760642364006</v>
      </c>
      <c r="C967">
        <v>23.191313345775995</v>
      </c>
    </row>
    <row r="968" spans="1:3" x14ac:dyDescent="0.25">
      <c r="A968">
        <v>132.34999999999701</v>
      </c>
      <c r="B968">
        <v>248.78025107645948</v>
      </c>
      <c r="C968">
        <v>23.190037347329223</v>
      </c>
    </row>
    <row r="969" spans="1:3" x14ac:dyDescent="0.25">
      <c r="A969">
        <v>132.39999999999699</v>
      </c>
      <c r="B969">
        <v>249.05292970168517</v>
      </c>
      <c r="C969">
        <v>23.188761647619106</v>
      </c>
    </row>
    <row r="970" spans="1:3" x14ac:dyDescent="0.25">
      <c r="A970">
        <v>132.449999999997</v>
      </c>
      <c r="B970">
        <v>249.32564229931754</v>
      </c>
      <c r="C970">
        <v>23.187486246407015</v>
      </c>
    </row>
    <row r="971" spans="1:3" x14ac:dyDescent="0.25">
      <c r="A971">
        <v>132.49999999999699</v>
      </c>
      <c r="B971">
        <v>249.59838886935611</v>
      </c>
      <c r="C971">
        <v>23.186211143454692</v>
      </c>
    </row>
    <row r="972" spans="1:3" x14ac:dyDescent="0.25">
      <c r="A972">
        <v>132.549999999997</v>
      </c>
      <c r="B972">
        <v>249.87116941180139</v>
      </c>
      <c r="C972">
        <v>23.184936338524256</v>
      </c>
    </row>
    <row r="973" spans="1:3" x14ac:dyDescent="0.25">
      <c r="A973">
        <v>132.59999999999701</v>
      </c>
      <c r="B973">
        <v>250.14398392665314</v>
      </c>
      <c r="C973">
        <v>23.18366183137821</v>
      </c>
    </row>
    <row r="974" spans="1:3" x14ac:dyDescent="0.25">
      <c r="A974">
        <v>132.64999999999699</v>
      </c>
      <c r="B974">
        <v>250.4168324139111</v>
      </c>
      <c r="C974">
        <v>23.182387621779419</v>
      </c>
    </row>
    <row r="975" spans="1:3" x14ac:dyDescent="0.25">
      <c r="A975">
        <v>132.699999999997</v>
      </c>
      <c r="B975">
        <v>250.68971487357567</v>
      </c>
      <c r="C975">
        <v>23.181113709491122</v>
      </c>
    </row>
    <row r="976" spans="1:3" x14ac:dyDescent="0.25">
      <c r="A976">
        <v>132.74999999999699</v>
      </c>
      <c r="B976">
        <v>250.96263130564668</v>
      </c>
      <c r="C976">
        <v>23.17984009427694</v>
      </c>
    </row>
    <row r="977" spans="1:3" x14ac:dyDescent="0.25">
      <c r="A977">
        <v>132.799999999997</v>
      </c>
      <c r="B977">
        <v>251.23558171012414</v>
      </c>
      <c r="C977">
        <v>23.178566775900865</v>
      </c>
    </row>
    <row r="978" spans="1:3" x14ac:dyDescent="0.25">
      <c r="A978">
        <v>132.84999999999701</v>
      </c>
      <c r="B978">
        <v>251.50856608700818</v>
      </c>
      <c r="C978">
        <v>23.177293754127248</v>
      </c>
    </row>
    <row r="979" spans="1:3" x14ac:dyDescent="0.25">
      <c r="A979">
        <v>132.89999999999699</v>
      </c>
      <c r="B979">
        <v>251.78158443629846</v>
      </c>
      <c r="C979">
        <v>23.176021028720825</v>
      </c>
    </row>
    <row r="980" spans="1:3" x14ac:dyDescent="0.25">
      <c r="A980">
        <v>132.949999999997</v>
      </c>
      <c r="B980">
        <v>252.05463675799541</v>
      </c>
      <c r="C980">
        <v>23.174748599446687</v>
      </c>
    </row>
    <row r="981" spans="1:3" x14ac:dyDescent="0.25">
      <c r="A981">
        <v>132.99999999999699</v>
      </c>
      <c r="B981">
        <v>252.32772305209861</v>
      </c>
      <c r="C981">
        <v>23.173476466070312</v>
      </c>
    </row>
    <row r="982" spans="1:3" x14ac:dyDescent="0.25">
      <c r="A982">
        <v>133.049999999997</v>
      </c>
      <c r="B982">
        <v>252.60084331860847</v>
      </c>
      <c r="C982">
        <v>23.17220462835752</v>
      </c>
    </row>
    <row r="983" spans="1:3" x14ac:dyDescent="0.25">
      <c r="A983">
        <v>133.09999999999701</v>
      </c>
      <c r="B983">
        <v>252.87399755752483</v>
      </c>
      <c r="C983">
        <v>23.170933086074527</v>
      </c>
    </row>
    <row r="984" spans="1:3" x14ac:dyDescent="0.25">
      <c r="A984">
        <v>133.14999999999699</v>
      </c>
      <c r="B984">
        <v>253.14718576884741</v>
      </c>
      <c r="C984">
        <v>23.169661838987892</v>
      </c>
    </row>
    <row r="985" spans="1:3" x14ac:dyDescent="0.25">
      <c r="A985">
        <v>133.199999999997</v>
      </c>
      <c r="B985">
        <v>253.42040795257657</v>
      </c>
      <c r="C985">
        <v>23.16839088686455</v>
      </c>
    </row>
    <row r="986" spans="1:3" x14ac:dyDescent="0.25">
      <c r="A986">
        <v>133.24999999999699</v>
      </c>
      <c r="B986">
        <v>253.69366410871217</v>
      </c>
      <c r="C986">
        <v>23.167120229471799</v>
      </c>
    </row>
    <row r="987" spans="1:3" x14ac:dyDescent="0.25">
      <c r="A987">
        <v>133.299999999997</v>
      </c>
      <c r="B987">
        <v>253.96695423725424</v>
      </c>
      <c r="C987">
        <v>23.1658498665773</v>
      </c>
    </row>
    <row r="988" spans="1:3" x14ac:dyDescent="0.25">
      <c r="A988">
        <v>133.34999999999701</v>
      </c>
      <c r="B988">
        <v>254.24027833820284</v>
      </c>
      <c r="C988">
        <v>23.164579797949074</v>
      </c>
    </row>
    <row r="989" spans="1:3" x14ac:dyDescent="0.25">
      <c r="A989">
        <v>133.39999999999699</v>
      </c>
      <c r="B989">
        <v>254.51363641155774</v>
      </c>
      <c r="C989">
        <v>23.163310023355503</v>
      </c>
    </row>
    <row r="990" spans="1:3" x14ac:dyDescent="0.25">
      <c r="A990">
        <v>133.449999999997</v>
      </c>
      <c r="B990">
        <v>254.78702845731931</v>
      </c>
      <c r="C990">
        <v>23.162040542565343</v>
      </c>
    </row>
    <row r="991" spans="1:3" x14ac:dyDescent="0.25">
      <c r="A991">
        <v>133.49999999999699</v>
      </c>
      <c r="B991">
        <v>255.06045447548712</v>
      </c>
      <c r="C991">
        <v>23.160771355347691</v>
      </c>
    </row>
    <row r="992" spans="1:3" x14ac:dyDescent="0.25">
      <c r="A992">
        <v>133.549999999997</v>
      </c>
      <c r="B992">
        <v>255.33391446606157</v>
      </c>
      <c r="C992">
        <v>23.159502461472012</v>
      </c>
    </row>
    <row r="993" spans="1:3" x14ac:dyDescent="0.25">
      <c r="A993">
        <v>133.59999999999701</v>
      </c>
      <c r="B993">
        <v>255.60740842904244</v>
      </c>
      <c r="C993">
        <v>23.15823386070814</v>
      </c>
    </row>
    <row r="994" spans="1:3" x14ac:dyDescent="0.25">
      <c r="A994">
        <v>133.64999999999699</v>
      </c>
      <c r="B994">
        <v>255.88093636442972</v>
      </c>
      <c r="C994">
        <v>23.156965552826243</v>
      </c>
    </row>
    <row r="995" spans="1:3" x14ac:dyDescent="0.25">
      <c r="A995">
        <v>133.699999999997</v>
      </c>
      <c r="B995">
        <v>256.15449827222346</v>
      </c>
      <c r="C995">
        <v>23.155697537596875</v>
      </c>
    </row>
    <row r="996" spans="1:3" x14ac:dyDescent="0.25">
      <c r="A996">
        <v>133.74999999999699</v>
      </c>
      <c r="B996">
        <v>256.42809415242368</v>
      </c>
      <c r="C996">
        <v>23.154429814790927</v>
      </c>
    </row>
    <row r="997" spans="1:3" x14ac:dyDescent="0.25">
      <c r="A997">
        <v>133.799999999997</v>
      </c>
      <c r="B997">
        <v>256.70172400503037</v>
      </c>
      <c r="C997">
        <v>23.153162384179637</v>
      </c>
    </row>
    <row r="998" spans="1:3" x14ac:dyDescent="0.25">
      <c r="A998">
        <v>133.84999999999701</v>
      </c>
      <c r="B998">
        <v>256.97538783004359</v>
      </c>
      <c r="C998">
        <v>23.151895245534625</v>
      </c>
    </row>
    <row r="999" spans="1:3" x14ac:dyDescent="0.25">
      <c r="A999">
        <v>133.89999999999699</v>
      </c>
      <c r="B999">
        <v>257.24908562746305</v>
      </c>
      <c r="C999">
        <v>23.150628398627845</v>
      </c>
    </row>
    <row r="1000" spans="1:3" x14ac:dyDescent="0.25">
      <c r="A1000">
        <v>133.949999999997</v>
      </c>
      <c r="B1000">
        <v>257.52281739728926</v>
      </c>
      <c r="C1000">
        <v>23.149361843231606</v>
      </c>
    </row>
    <row r="1001" spans="1:3" x14ac:dyDescent="0.25">
      <c r="A1001">
        <v>133.99999999999699</v>
      </c>
      <c r="B1001">
        <v>257.79658313952166</v>
      </c>
      <c r="C1001">
        <v>23.148095579118579</v>
      </c>
    </row>
    <row r="1002" spans="1:3" x14ac:dyDescent="0.25">
      <c r="A1002">
        <v>134.049999999997</v>
      </c>
      <c r="B1002">
        <v>258.0703828541607</v>
      </c>
      <c r="C1002">
        <v>23.146829606061772</v>
      </c>
    </row>
    <row r="1003" spans="1:3" x14ac:dyDescent="0.25">
      <c r="A1003">
        <v>134.09999999999701</v>
      </c>
      <c r="B1003">
        <v>258.34421654120615</v>
      </c>
      <c r="C1003">
        <v>23.145563923834562</v>
      </c>
    </row>
    <row r="1004" spans="1:3" x14ac:dyDescent="0.25">
      <c r="A1004">
        <v>134.14999999999699</v>
      </c>
      <c r="B1004">
        <v>258.61808420065807</v>
      </c>
      <c r="C1004">
        <v>23.144298532210644</v>
      </c>
    </row>
    <row r="1005" spans="1:3" x14ac:dyDescent="0.25">
      <c r="A1005">
        <v>134.199999999997</v>
      </c>
      <c r="B1005">
        <v>258.89198583251641</v>
      </c>
      <c r="C1005">
        <v>23.143033430964106</v>
      </c>
    </row>
    <row r="1006" spans="1:3" x14ac:dyDescent="0.25">
      <c r="A1006">
        <v>134.24999999999699</v>
      </c>
      <c r="B1006">
        <v>259.1659214367811</v>
      </c>
      <c r="C1006">
        <v>23.141768619869346</v>
      </c>
    </row>
    <row r="1007" spans="1:3" x14ac:dyDescent="0.25">
      <c r="A1007">
        <v>134.299999999997</v>
      </c>
      <c r="B1007">
        <v>259.4398910134525</v>
      </c>
      <c r="C1007">
        <v>23.140504098701133</v>
      </c>
    </row>
    <row r="1008" spans="1:3" x14ac:dyDescent="0.25">
      <c r="A1008">
        <v>134.34999999999701</v>
      </c>
      <c r="B1008">
        <v>259.71389456253036</v>
      </c>
      <c r="C1008">
        <v>23.139239867234568</v>
      </c>
    </row>
    <row r="1009" spans="1:3" x14ac:dyDescent="0.25">
      <c r="A1009">
        <v>134.39999999999699</v>
      </c>
      <c r="B1009">
        <v>259.98793208401446</v>
      </c>
      <c r="C1009">
        <v>23.137975925245108</v>
      </c>
    </row>
    <row r="1010" spans="1:3" x14ac:dyDescent="0.25">
      <c r="A1010">
        <v>134.449999999997</v>
      </c>
      <c r="B1010">
        <v>260.2620035779052</v>
      </c>
      <c r="C1010">
        <v>23.136712272508554</v>
      </c>
    </row>
    <row r="1011" spans="1:3" x14ac:dyDescent="0.25">
      <c r="A1011">
        <v>134.49999999999699</v>
      </c>
      <c r="B1011">
        <v>260.53610904420225</v>
      </c>
      <c r="C1011">
        <v>23.135448908801042</v>
      </c>
    </row>
    <row r="1012" spans="1:3" x14ac:dyDescent="0.25">
      <c r="A1012">
        <v>134.549999999997</v>
      </c>
      <c r="B1012">
        <v>260.81024848290593</v>
      </c>
      <c r="C1012">
        <v>23.134185833899064</v>
      </c>
    </row>
    <row r="1013" spans="1:3" x14ac:dyDescent="0.25">
      <c r="A1013">
        <v>134.59999999999701</v>
      </c>
      <c r="B1013">
        <v>261.08442189401597</v>
      </c>
      <c r="C1013">
        <v>23.132923047579446</v>
      </c>
    </row>
    <row r="1014" spans="1:3" x14ac:dyDescent="0.25">
      <c r="A1014">
        <v>134.64999999999699</v>
      </c>
      <c r="B1014">
        <v>261.35862927753243</v>
      </c>
      <c r="C1014">
        <v>23.131660549619362</v>
      </c>
    </row>
    <row r="1015" spans="1:3" x14ac:dyDescent="0.25">
      <c r="A1015">
        <v>134.699999999997</v>
      </c>
      <c r="B1015">
        <v>261.63287063345541</v>
      </c>
      <c r="C1015">
        <v>23.130398339796322</v>
      </c>
    </row>
    <row r="1016" spans="1:3" x14ac:dyDescent="0.25">
      <c r="A1016">
        <v>134.74999999999699</v>
      </c>
      <c r="B1016">
        <v>261.90714596178469</v>
      </c>
      <c r="C1016">
        <v>23.12913641788818</v>
      </c>
    </row>
    <row r="1017" spans="1:3" x14ac:dyDescent="0.25">
      <c r="A1017">
        <v>134.799999999997</v>
      </c>
      <c r="B1017">
        <v>262.18145526252073</v>
      </c>
      <c r="C1017">
        <v>23.127874783673128</v>
      </c>
    </row>
    <row r="1018" spans="1:3" x14ac:dyDescent="0.25">
      <c r="A1018">
        <v>134.84999999999701</v>
      </c>
      <c r="B1018">
        <v>262.45579853566312</v>
      </c>
      <c r="C1018">
        <v>23.126613436929702</v>
      </c>
    </row>
    <row r="1019" spans="1:3" x14ac:dyDescent="0.25">
      <c r="A1019">
        <v>134.89999999999699</v>
      </c>
      <c r="B1019">
        <v>262.73017578121181</v>
      </c>
      <c r="C1019">
        <v>23.125352377436766</v>
      </c>
    </row>
    <row r="1020" spans="1:3" x14ac:dyDescent="0.25">
      <c r="A1020">
        <v>134.949999999997</v>
      </c>
      <c r="B1020">
        <v>263.0045869991672</v>
      </c>
      <c r="C1020">
        <v>23.124091604973529</v>
      </c>
    </row>
    <row r="1021" spans="1:3" x14ac:dyDescent="0.25">
      <c r="A1021">
        <v>134.99999999999699</v>
      </c>
      <c r="B1021">
        <v>263.27903218952883</v>
      </c>
      <c r="C1021">
        <v>23.122831119319542</v>
      </c>
    </row>
    <row r="1022" spans="1:3" x14ac:dyDescent="0.25">
      <c r="A1022">
        <v>135.049999999997</v>
      </c>
      <c r="B1022">
        <v>263.55351135229711</v>
      </c>
      <c r="C1022">
        <v>23.12157092025468</v>
      </c>
    </row>
    <row r="1023" spans="1:3" x14ac:dyDescent="0.25">
      <c r="A1023">
        <v>135.09999999999701</v>
      </c>
      <c r="B1023">
        <v>263.82802448747174</v>
      </c>
      <c r="C1023">
        <v>23.12031100755916</v>
      </c>
    </row>
    <row r="1024" spans="1:3" x14ac:dyDescent="0.25">
      <c r="A1024">
        <v>135.14999999999699</v>
      </c>
      <c r="B1024">
        <v>264.10257159505272</v>
      </c>
      <c r="C1024">
        <v>23.119051381013534</v>
      </c>
    </row>
    <row r="1025" spans="1:3" x14ac:dyDescent="0.25">
      <c r="A1025">
        <v>135.199999999997</v>
      </c>
      <c r="B1025">
        <v>264.37715267504041</v>
      </c>
      <c r="C1025">
        <v>23.11779204039868</v>
      </c>
    </row>
    <row r="1026" spans="1:3" x14ac:dyDescent="0.25">
      <c r="A1026">
        <v>135.24999999999699</v>
      </c>
      <c r="B1026">
        <v>264.65176772743433</v>
      </c>
      <c r="C1026">
        <v>23.116532985495819</v>
      </c>
    </row>
    <row r="1027" spans="1:3" x14ac:dyDescent="0.25">
      <c r="A1027">
        <v>135.299999999997</v>
      </c>
      <c r="B1027">
        <v>264.9264167522349</v>
      </c>
      <c r="C1027">
        <v>23.115274216086505</v>
      </c>
    </row>
    <row r="1028" spans="1:3" x14ac:dyDescent="0.25">
      <c r="A1028">
        <v>135.34999999999701</v>
      </c>
      <c r="B1028">
        <v>265.20109974944194</v>
      </c>
      <c r="C1028">
        <v>23.114015731952612</v>
      </c>
    </row>
    <row r="1029" spans="1:3" x14ac:dyDescent="0.25">
      <c r="A1029">
        <v>135.39999999999699</v>
      </c>
      <c r="B1029">
        <v>265.47581671905527</v>
      </c>
      <c r="C1029">
        <v>23.112757532876358</v>
      </c>
    </row>
    <row r="1030" spans="1:3" x14ac:dyDescent="0.25">
      <c r="A1030">
        <v>135.449999999997</v>
      </c>
      <c r="B1030">
        <v>265.75056766107519</v>
      </c>
      <c r="C1030">
        <v>23.111499618640281</v>
      </c>
    </row>
    <row r="1031" spans="1:3" x14ac:dyDescent="0.25">
      <c r="A1031">
        <v>135.49999999999699</v>
      </c>
      <c r="B1031">
        <v>266.02535257550147</v>
      </c>
      <c r="C1031">
        <v>23.110241989027259</v>
      </c>
    </row>
    <row r="1032" spans="1:3" x14ac:dyDescent="0.25">
      <c r="A1032">
        <v>135.549999999997</v>
      </c>
      <c r="B1032">
        <v>266.30017146233433</v>
      </c>
      <c r="C1032">
        <v>23.108984643820477</v>
      </c>
    </row>
    <row r="1033" spans="1:3" x14ac:dyDescent="0.25">
      <c r="A1033">
        <v>135.59999999999701</v>
      </c>
      <c r="B1033">
        <v>266.57502432157361</v>
      </c>
      <c r="C1033">
        <v>23.107727582803481</v>
      </c>
    </row>
    <row r="1034" spans="1:3" x14ac:dyDescent="0.25">
      <c r="A1034">
        <v>135.64999999999699</v>
      </c>
      <c r="B1034">
        <v>266.84991115321918</v>
      </c>
      <c r="C1034">
        <v>23.106470805760114</v>
      </c>
    </row>
    <row r="1035" spans="1:3" x14ac:dyDescent="0.25">
      <c r="A1035">
        <v>135.699999999997</v>
      </c>
      <c r="B1035">
        <v>267.12483195727145</v>
      </c>
      <c r="C1035">
        <v>23.105214312474562</v>
      </c>
    </row>
    <row r="1036" spans="1:3" x14ac:dyDescent="0.25">
      <c r="A1036">
        <v>135.74999999999699</v>
      </c>
      <c r="B1036">
        <v>267.39978673372997</v>
      </c>
      <c r="C1036">
        <v>23.103958102731337</v>
      </c>
    </row>
    <row r="1037" spans="1:3" x14ac:dyDescent="0.25">
      <c r="A1037">
        <v>135.799999999997</v>
      </c>
      <c r="B1037">
        <v>267.67477548259518</v>
      </c>
      <c r="C1037">
        <v>23.102702176315262</v>
      </c>
    </row>
    <row r="1038" spans="1:3" x14ac:dyDescent="0.25">
      <c r="A1038">
        <v>135.84999999999701</v>
      </c>
      <c r="B1038">
        <v>267.94979820386681</v>
      </c>
      <c r="C1038">
        <v>23.101446533011497</v>
      </c>
    </row>
    <row r="1039" spans="1:3" x14ac:dyDescent="0.25">
      <c r="A1039">
        <v>135.89999999999699</v>
      </c>
      <c r="B1039">
        <v>268.22485489754473</v>
      </c>
      <c r="C1039">
        <v>23.10019117260553</v>
      </c>
    </row>
    <row r="1040" spans="1:3" x14ac:dyDescent="0.25">
      <c r="A1040">
        <v>135.949999999997</v>
      </c>
      <c r="B1040">
        <v>268.4999455636293</v>
      </c>
      <c r="C1040">
        <v>23.098936094883157</v>
      </c>
    </row>
    <row r="1041" spans="1:3" x14ac:dyDescent="0.25">
      <c r="A1041">
        <v>135.99999999999699</v>
      </c>
      <c r="B1041">
        <v>268.77507020212011</v>
      </c>
      <c r="C1041">
        <v>23.097681299630505</v>
      </c>
    </row>
    <row r="1042" spans="1:3" x14ac:dyDescent="0.25">
      <c r="A1042">
        <v>136.049999999997</v>
      </c>
      <c r="B1042">
        <v>269.0502288130175</v>
      </c>
      <c r="C1042">
        <v>23.096426786634023</v>
      </c>
    </row>
    <row r="1043" spans="1:3" x14ac:dyDescent="0.25">
      <c r="A1043">
        <v>136.09999999999701</v>
      </c>
      <c r="B1043">
        <v>269.32542139632147</v>
      </c>
      <c r="C1043">
        <v>23.095172555680477</v>
      </c>
    </row>
    <row r="1044" spans="1:3" x14ac:dyDescent="0.25">
      <c r="A1044">
        <v>136.14999999999699</v>
      </c>
      <c r="B1044">
        <v>269.60064795203164</v>
      </c>
      <c r="C1044">
        <v>23.093918606556958</v>
      </c>
    </row>
    <row r="1045" spans="1:3" x14ac:dyDescent="0.25">
      <c r="A1045">
        <v>136.199999999997</v>
      </c>
      <c r="B1045">
        <v>269.87590848014855</v>
      </c>
      <c r="C1045">
        <v>23.092664939050863</v>
      </c>
    </row>
    <row r="1046" spans="1:3" x14ac:dyDescent="0.25">
      <c r="A1046">
        <v>136.24999999999699</v>
      </c>
      <c r="B1046">
        <v>270.1512029806716</v>
      </c>
      <c r="C1046">
        <v>23.091411552949932</v>
      </c>
    </row>
    <row r="1047" spans="1:3" x14ac:dyDescent="0.25">
      <c r="A1047">
        <v>136.299999999997</v>
      </c>
      <c r="B1047">
        <v>270.4265314536014</v>
      </c>
      <c r="C1047">
        <v>23.0901584480422</v>
      </c>
    </row>
    <row r="1048" spans="1:3" x14ac:dyDescent="0.25">
      <c r="A1048">
        <v>136.34999999999701</v>
      </c>
      <c r="B1048">
        <v>270.70189389893767</v>
      </c>
      <c r="C1048">
        <v>23.088905624116034</v>
      </c>
    </row>
    <row r="1049" spans="1:3" x14ac:dyDescent="0.25">
      <c r="A1049">
        <v>136.39999999999699</v>
      </c>
      <c r="B1049">
        <v>270.97729031668018</v>
      </c>
      <c r="C1049">
        <v>23.087653080960109</v>
      </c>
    </row>
    <row r="1050" spans="1:3" x14ac:dyDescent="0.25">
      <c r="A1050">
        <v>136.449999999997</v>
      </c>
      <c r="B1050">
        <v>271.25272070682934</v>
      </c>
      <c r="C1050">
        <v>23.086400818363416</v>
      </c>
    </row>
    <row r="1051" spans="1:3" x14ac:dyDescent="0.25">
      <c r="A1051">
        <v>136.49999999999699</v>
      </c>
      <c r="B1051">
        <v>271.52818506938479</v>
      </c>
      <c r="C1051">
        <v>23.08514883611527</v>
      </c>
    </row>
    <row r="1052" spans="1:3" x14ac:dyDescent="0.25">
      <c r="A1052">
        <v>136.549999999997</v>
      </c>
      <c r="B1052">
        <v>271.80368340434677</v>
      </c>
      <c r="C1052">
        <v>23.083897134005291</v>
      </c>
    </row>
    <row r="1053" spans="1:3" x14ac:dyDescent="0.25">
      <c r="A1053">
        <v>136.59999999999701</v>
      </c>
      <c r="B1053">
        <v>272.07921571171534</v>
      </c>
      <c r="C1053">
        <v>23.082645711823414</v>
      </c>
    </row>
    <row r="1054" spans="1:3" x14ac:dyDescent="0.25">
      <c r="A1054">
        <v>136.64999999999699</v>
      </c>
      <c r="B1054">
        <v>272.35478199149014</v>
      </c>
      <c r="C1054">
        <v>23.081394569359897</v>
      </c>
    </row>
    <row r="1055" spans="1:3" x14ac:dyDescent="0.25">
      <c r="A1055">
        <v>136.699999999997</v>
      </c>
      <c r="B1055">
        <v>272.63038224367159</v>
      </c>
      <c r="C1055">
        <v>23.080143706405295</v>
      </c>
    </row>
    <row r="1056" spans="1:3" x14ac:dyDescent="0.25">
      <c r="A1056">
        <v>136.74999999999699</v>
      </c>
      <c r="B1056">
        <v>272.90601646825934</v>
      </c>
      <c r="C1056">
        <v>23.078893122750486</v>
      </c>
    </row>
    <row r="1057" spans="1:3" x14ac:dyDescent="0.25">
      <c r="A1057">
        <v>136.799999999997</v>
      </c>
      <c r="B1057">
        <v>273.18168466525378</v>
      </c>
      <c r="C1057">
        <v>23.077642818186654</v>
      </c>
    </row>
    <row r="1058" spans="1:3" x14ac:dyDescent="0.25">
      <c r="A1058">
        <v>136.84999999999701</v>
      </c>
      <c r="B1058">
        <v>273.45738683465459</v>
      </c>
      <c r="C1058">
        <v>23.076392792505299</v>
      </c>
    </row>
    <row r="1059" spans="1:3" x14ac:dyDescent="0.25">
      <c r="A1059">
        <v>136.89999999999699</v>
      </c>
      <c r="B1059">
        <v>273.73312297646174</v>
      </c>
      <c r="C1059">
        <v>23.075143045498223</v>
      </c>
    </row>
    <row r="1060" spans="1:3" x14ac:dyDescent="0.25">
      <c r="A1060">
        <v>136.949999999997</v>
      </c>
      <c r="B1060">
        <v>274.00889309067537</v>
      </c>
      <c r="C1060">
        <v>23.073893576957545</v>
      </c>
    </row>
    <row r="1061" spans="1:3" x14ac:dyDescent="0.25">
      <c r="A1061">
        <v>136.99999999999699</v>
      </c>
      <c r="B1061">
        <v>274.28469717729553</v>
      </c>
      <c r="C1061">
        <v>23.072644386675687</v>
      </c>
    </row>
    <row r="1062" spans="1:3" x14ac:dyDescent="0.25">
      <c r="A1062">
        <v>137.049999999997</v>
      </c>
      <c r="B1062">
        <v>274.56053523632215</v>
      </c>
      <c r="C1062">
        <v>23.071395474445378</v>
      </c>
    </row>
    <row r="1063" spans="1:3" x14ac:dyDescent="0.25">
      <c r="A1063">
        <v>137.09999999999701</v>
      </c>
      <c r="B1063">
        <v>274.83640726775525</v>
      </c>
      <c r="C1063">
        <v>23.07014684005966</v>
      </c>
    </row>
    <row r="1064" spans="1:3" x14ac:dyDescent="0.25">
      <c r="A1064">
        <v>137.14999999999699</v>
      </c>
      <c r="B1064">
        <v>275.1123132715947</v>
      </c>
      <c r="C1064">
        <v>23.068898483311877</v>
      </c>
    </row>
    <row r="1065" spans="1:3" x14ac:dyDescent="0.25">
      <c r="A1065">
        <v>137.199999999997</v>
      </c>
      <c r="B1065">
        <v>275.38825324784074</v>
      </c>
      <c r="C1065">
        <v>23.067650403995675</v>
      </c>
    </row>
    <row r="1066" spans="1:3" x14ac:dyDescent="0.25">
      <c r="A1066">
        <v>137.24999999999699</v>
      </c>
      <c r="B1066">
        <v>275.66422719649307</v>
      </c>
      <c r="C1066">
        <v>23.066402601905011</v>
      </c>
    </row>
    <row r="1067" spans="1:3" x14ac:dyDescent="0.25">
      <c r="A1067">
        <v>137.299999999997</v>
      </c>
      <c r="B1067">
        <v>275.94023511755211</v>
      </c>
      <c r="C1067">
        <v>23.065155076834145</v>
      </c>
    </row>
    <row r="1068" spans="1:3" x14ac:dyDescent="0.25">
      <c r="A1068">
        <v>137.34999999999701</v>
      </c>
      <c r="B1068">
        <v>276.21627701101755</v>
      </c>
      <c r="C1068">
        <v>23.063907828577651</v>
      </c>
    </row>
    <row r="1069" spans="1:3" x14ac:dyDescent="0.25">
      <c r="A1069">
        <v>137.39999999999699</v>
      </c>
      <c r="B1069">
        <v>276.49235287688924</v>
      </c>
      <c r="C1069">
        <v>23.062660856930382</v>
      </c>
    </row>
    <row r="1070" spans="1:3" x14ac:dyDescent="0.25">
      <c r="A1070">
        <v>137.449999999997</v>
      </c>
      <c r="B1070">
        <v>276.76846271516752</v>
      </c>
      <c r="C1070">
        <v>23.061414161687512</v>
      </c>
    </row>
    <row r="1071" spans="1:3" x14ac:dyDescent="0.25">
      <c r="A1071">
        <v>137.49999999999699</v>
      </c>
      <c r="B1071">
        <v>277.04460652585226</v>
      </c>
      <c r="C1071">
        <v>23.060167742644509</v>
      </c>
    </row>
    <row r="1072" spans="1:3" x14ac:dyDescent="0.25">
      <c r="A1072">
        <v>137.549999999997</v>
      </c>
      <c r="B1072">
        <v>277.32078430894342</v>
      </c>
      <c r="C1072">
        <v>23.058921599597152</v>
      </c>
    </row>
    <row r="1073" spans="1:3" x14ac:dyDescent="0.25">
      <c r="A1073">
        <v>137.59999999999701</v>
      </c>
      <c r="B1073">
        <v>277.59699606444121</v>
      </c>
      <c r="C1073">
        <v>23.057675732341508</v>
      </c>
    </row>
    <row r="1074" spans="1:3" x14ac:dyDescent="0.25">
      <c r="A1074">
        <v>137.64999999999699</v>
      </c>
      <c r="B1074">
        <v>277.8732417923452</v>
      </c>
      <c r="C1074">
        <v>23.056430140673953</v>
      </c>
    </row>
    <row r="1075" spans="1:3" x14ac:dyDescent="0.25">
      <c r="A1075">
        <v>137.699999999997</v>
      </c>
      <c r="B1075">
        <v>278.14952149265588</v>
      </c>
      <c r="C1075">
        <v>23.055184824391155</v>
      </c>
    </row>
    <row r="1076" spans="1:3" x14ac:dyDescent="0.25">
      <c r="A1076">
        <v>137.74999999999699</v>
      </c>
      <c r="B1076">
        <v>278.4258351653728</v>
      </c>
      <c r="C1076">
        <v>23.053939783290083</v>
      </c>
    </row>
    <row r="1077" spans="1:3" x14ac:dyDescent="0.25">
      <c r="A1077">
        <v>137.799999999997</v>
      </c>
      <c r="B1077">
        <v>278.70218281049642</v>
      </c>
      <c r="C1077">
        <v>23.052695017168009</v>
      </c>
    </row>
    <row r="1078" spans="1:3" x14ac:dyDescent="0.25">
      <c r="A1078">
        <v>137.84999999999701</v>
      </c>
      <c r="B1078">
        <v>278.9785644280264</v>
      </c>
      <c r="C1078">
        <v>23.051450525822496</v>
      </c>
    </row>
    <row r="1079" spans="1:3" x14ac:dyDescent="0.25">
      <c r="A1079">
        <v>137.89999999999699</v>
      </c>
      <c r="B1079">
        <v>279.25498001796279</v>
      </c>
      <c r="C1079">
        <v>23.050206309051408</v>
      </c>
    </row>
    <row r="1080" spans="1:3" x14ac:dyDescent="0.25">
      <c r="A1080">
        <v>137.949999999997</v>
      </c>
      <c r="B1080">
        <v>279.53142958030571</v>
      </c>
      <c r="C1080">
        <v>23.048962366652905</v>
      </c>
    </row>
    <row r="1081" spans="1:3" x14ac:dyDescent="0.25">
      <c r="A1081">
        <v>137.99999999999699</v>
      </c>
      <c r="B1081">
        <v>279.80791311505504</v>
      </c>
      <c r="C1081">
        <v>23.047718698425431</v>
      </c>
    </row>
    <row r="1082" spans="1:3" x14ac:dyDescent="0.25">
      <c r="A1082">
        <v>138.049999999997</v>
      </c>
      <c r="B1082">
        <v>280.08443062221085</v>
      </c>
      <c r="C1082">
        <v>23.046475304167746</v>
      </c>
    </row>
    <row r="1083" spans="1:3" x14ac:dyDescent="0.25">
      <c r="A1083">
        <v>138.09999999999701</v>
      </c>
      <c r="B1083">
        <v>280.36098210177323</v>
      </c>
      <c r="C1083">
        <v>23.04523218367888</v>
      </c>
    </row>
    <row r="1084" spans="1:3" x14ac:dyDescent="0.25">
      <c r="A1084">
        <v>138.14999999999699</v>
      </c>
      <c r="B1084">
        <v>280.63756755374186</v>
      </c>
      <c r="C1084">
        <v>23.043989336758177</v>
      </c>
    </row>
    <row r="1085" spans="1:3" x14ac:dyDescent="0.25">
      <c r="A1085">
        <v>138.199999999997</v>
      </c>
      <c r="B1085">
        <v>280.91418697811713</v>
      </c>
      <c r="C1085">
        <v>23.042746763205262</v>
      </c>
    </row>
    <row r="1086" spans="1:3" x14ac:dyDescent="0.25">
      <c r="A1086">
        <v>138.24999999999699</v>
      </c>
      <c r="B1086">
        <v>281.19084037489864</v>
      </c>
      <c r="C1086">
        <v>23.041504462820054</v>
      </c>
    </row>
    <row r="1087" spans="1:3" x14ac:dyDescent="0.25">
      <c r="A1087">
        <v>138.299999999997</v>
      </c>
      <c r="B1087">
        <v>281.46752774408685</v>
      </c>
      <c r="C1087">
        <v>23.040262435402767</v>
      </c>
    </row>
    <row r="1088" spans="1:3" x14ac:dyDescent="0.25">
      <c r="A1088">
        <v>138.34999999999701</v>
      </c>
      <c r="B1088">
        <v>281.74424908568142</v>
      </c>
      <c r="C1088">
        <v>23.039020680753904</v>
      </c>
    </row>
    <row r="1089" spans="1:3" x14ac:dyDescent="0.25">
      <c r="A1089">
        <v>138.39999999999699</v>
      </c>
      <c r="B1089">
        <v>282.02100439968245</v>
      </c>
      <c r="C1089">
        <v>23.037779198674258</v>
      </c>
    </row>
    <row r="1090" spans="1:3" x14ac:dyDescent="0.25">
      <c r="A1090">
        <v>138.449999999997</v>
      </c>
      <c r="B1090">
        <v>282.29779368608996</v>
      </c>
      <c r="C1090">
        <v>23.036537988964909</v>
      </c>
    </row>
    <row r="1091" spans="1:3" x14ac:dyDescent="0.25">
      <c r="A1091">
        <v>138.49999999999699</v>
      </c>
      <c r="B1091">
        <v>282.57461694490371</v>
      </c>
      <c r="C1091">
        <v>23.035297051427232</v>
      </c>
    </row>
    <row r="1092" spans="1:3" x14ac:dyDescent="0.25">
      <c r="A1092">
        <v>138.549999999997</v>
      </c>
      <c r="B1092">
        <v>282.85147417612427</v>
      </c>
      <c r="C1092">
        <v>23.034056385862893</v>
      </c>
    </row>
    <row r="1093" spans="1:3" x14ac:dyDescent="0.25">
      <c r="A1093">
        <v>138.59999999999701</v>
      </c>
      <c r="B1093">
        <v>283.12836537975119</v>
      </c>
      <c r="C1093">
        <v>23.032815992073829</v>
      </c>
    </row>
    <row r="1094" spans="1:3" x14ac:dyDescent="0.25">
      <c r="A1094">
        <v>138.64999999999699</v>
      </c>
      <c r="B1094">
        <v>283.40529055578446</v>
      </c>
      <c r="C1094">
        <v>23.03157586986228</v>
      </c>
    </row>
    <row r="1095" spans="1:3" x14ac:dyDescent="0.25">
      <c r="A1095">
        <v>138.699999999997</v>
      </c>
      <c r="B1095">
        <v>283.68224970422432</v>
      </c>
      <c r="C1095">
        <v>23.030336019030766</v>
      </c>
    </row>
    <row r="1096" spans="1:3" x14ac:dyDescent="0.25">
      <c r="A1096">
        <v>138.74999999999699</v>
      </c>
      <c r="B1096">
        <v>283.95924282507048</v>
      </c>
      <c r="C1096">
        <v>23.029096439382101</v>
      </c>
    </row>
    <row r="1097" spans="1:3" x14ac:dyDescent="0.25">
      <c r="A1097">
        <v>138.799999999997</v>
      </c>
      <c r="B1097">
        <v>284.23626991832327</v>
      </c>
      <c r="C1097">
        <v>23.027857130719372</v>
      </c>
    </row>
    <row r="1098" spans="1:3" x14ac:dyDescent="0.25">
      <c r="A1098">
        <v>138.84999999999701</v>
      </c>
      <c r="B1098">
        <v>284.51333098398243</v>
      </c>
      <c r="C1098">
        <v>23.026618092845965</v>
      </c>
    </row>
    <row r="1099" spans="1:3" x14ac:dyDescent="0.25">
      <c r="A1099">
        <v>138.89999999999699</v>
      </c>
      <c r="B1099">
        <v>284.79042602204805</v>
      </c>
      <c r="C1099">
        <v>23.025379325565535</v>
      </c>
    </row>
    <row r="1100" spans="1:3" x14ac:dyDescent="0.25">
      <c r="A1100">
        <v>138.949999999997</v>
      </c>
      <c r="B1100">
        <v>285.06755503252015</v>
      </c>
      <c r="C1100">
        <v>23.024140828682032</v>
      </c>
    </row>
    <row r="1101" spans="1:3" x14ac:dyDescent="0.25">
      <c r="A1101">
        <v>138.99999999999699</v>
      </c>
      <c r="B1101">
        <v>285.3447180153986</v>
      </c>
      <c r="C1101">
        <v>23.022902601999682</v>
      </c>
    </row>
    <row r="1102" spans="1:3" x14ac:dyDescent="0.25">
      <c r="A1102">
        <v>139.049999999997</v>
      </c>
      <c r="B1102">
        <v>285.62191497068363</v>
      </c>
      <c r="C1102">
        <v>23.021664645323</v>
      </c>
    </row>
    <row r="1103" spans="1:3" x14ac:dyDescent="0.25">
      <c r="A1103">
        <v>139.09999999999701</v>
      </c>
      <c r="B1103">
        <v>285.89914589837525</v>
      </c>
      <c r="C1103">
        <v>23.02042695845677</v>
      </c>
    </row>
    <row r="1104" spans="1:3" x14ac:dyDescent="0.25">
      <c r="A1104">
        <v>139.14999999999699</v>
      </c>
      <c r="B1104">
        <v>286.17641079847306</v>
      </c>
      <c r="C1104">
        <v>23.019189541206078</v>
      </c>
    </row>
    <row r="1105" spans="1:3" x14ac:dyDescent="0.25">
      <c r="A1105">
        <v>139.199999999997</v>
      </c>
      <c r="B1105">
        <v>286.45370967097756</v>
      </c>
      <c r="C1105">
        <v>23.017952393376273</v>
      </c>
    </row>
    <row r="1106" spans="1:3" x14ac:dyDescent="0.25">
      <c r="A1106">
        <v>139.24999999999699</v>
      </c>
      <c r="B1106">
        <v>286.7310425158883</v>
      </c>
      <c r="C1106">
        <v>23.01671551477299</v>
      </c>
    </row>
    <row r="1107" spans="1:3" x14ac:dyDescent="0.25">
      <c r="A1107">
        <v>139.299999999997</v>
      </c>
      <c r="B1107">
        <v>287.00840933320575</v>
      </c>
      <c r="C1107">
        <v>23.015478905202141</v>
      </c>
    </row>
    <row r="1108" spans="1:3" x14ac:dyDescent="0.25">
      <c r="A1108">
        <v>139.34999999999701</v>
      </c>
      <c r="B1108">
        <v>287.28581012292955</v>
      </c>
      <c r="C1108">
        <v>23.014242564469924</v>
      </c>
    </row>
    <row r="1109" spans="1:3" x14ac:dyDescent="0.25">
      <c r="A1109">
        <v>139.39999999999699</v>
      </c>
      <c r="B1109">
        <v>287.56324488505959</v>
      </c>
      <c r="C1109">
        <v>23.013006492382811</v>
      </c>
    </row>
    <row r="1110" spans="1:3" x14ac:dyDescent="0.25">
      <c r="A1110">
        <v>139.449999999997</v>
      </c>
      <c r="B1110">
        <v>287.84071361959644</v>
      </c>
      <c r="C1110">
        <v>23.011770688747539</v>
      </c>
    </row>
    <row r="1111" spans="1:3" x14ac:dyDescent="0.25">
      <c r="A1111">
        <v>139.49999999999699</v>
      </c>
      <c r="B1111">
        <v>288.11821632653948</v>
      </c>
      <c r="C1111">
        <v>23.010535153371148</v>
      </c>
    </row>
    <row r="1112" spans="1:3" x14ac:dyDescent="0.25">
      <c r="A1112">
        <v>139.549999999997</v>
      </c>
      <c r="B1112">
        <v>288.39575300588922</v>
      </c>
      <c r="C1112">
        <v>23.00929988606093</v>
      </c>
    </row>
    <row r="1113" spans="1:3" x14ac:dyDescent="0.25">
      <c r="A1113">
        <v>139.59999999999701</v>
      </c>
      <c r="B1113">
        <v>288.67332365764531</v>
      </c>
      <c r="C1113">
        <v>23.008064886624467</v>
      </c>
    </row>
    <row r="1114" spans="1:3" x14ac:dyDescent="0.25">
      <c r="A1114">
        <v>139.64999999999699</v>
      </c>
      <c r="B1114">
        <v>288.95092828180776</v>
      </c>
      <c r="C1114">
        <v>23.006830154869611</v>
      </c>
    </row>
    <row r="1115" spans="1:3" x14ac:dyDescent="0.25">
      <c r="A1115">
        <v>139.699999999997</v>
      </c>
      <c r="B1115">
        <v>289.22856687837691</v>
      </c>
      <c r="C1115">
        <v>23.005595690604498</v>
      </c>
    </row>
    <row r="1116" spans="1:3" x14ac:dyDescent="0.25">
      <c r="A1116">
        <v>139.74999999999699</v>
      </c>
      <c r="B1116">
        <v>289.50623944735219</v>
      </c>
      <c r="C1116">
        <v>23.004361493637514</v>
      </c>
    </row>
    <row r="1117" spans="1:3" x14ac:dyDescent="0.25">
      <c r="A1117">
        <v>139.799999999997</v>
      </c>
      <c r="B1117">
        <v>289.78394598873422</v>
      </c>
      <c r="C1117">
        <v>23.003127563777348</v>
      </c>
    </row>
    <row r="1118" spans="1:3" x14ac:dyDescent="0.25">
      <c r="A1118">
        <v>139.84999999999701</v>
      </c>
      <c r="B1118">
        <v>290.0616865025226</v>
      </c>
      <c r="C1118">
        <v>23.001893900832943</v>
      </c>
    </row>
    <row r="1119" spans="1:3" x14ac:dyDescent="0.25">
      <c r="A1119">
        <v>139.89999999999699</v>
      </c>
      <c r="B1119">
        <v>290.33946098871729</v>
      </c>
      <c r="C1119">
        <v>23.000660504613521</v>
      </c>
    </row>
    <row r="1120" spans="1:3" x14ac:dyDescent="0.25">
      <c r="A1120">
        <v>139.949999999997</v>
      </c>
      <c r="B1120">
        <v>290.61726944731868</v>
      </c>
      <c r="C1120">
        <v>22.99942737492858</v>
      </c>
    </row>
    <row r="1121" spans="1:3" x14ac:dyDescent="0.25">
      <c r="A1121">
        <v>139.99999999999699</v>
      </c>
      <c r="B1121">
        <v>290.89511187832636</v>
      </c>
      <c r="C1121">
        <v>22.998194511587872</v>
      </c>
    </row>
    <row r="1122" spans="1:3" x14ac:dyDescent="0.25">
      <c r="A1122">
        <v>140.049999999997</v>
      </c>
      <c r="B1122">
        <v>291.17298828174063</v>
      </c>
      <c r="C1122">
        <v>22.996961914401442</v>
      </c>
    </row>
    <row r="1123" spans="1:3" x14ac:dyDescent="0.25">
      <c r="A1123">
        <v>140.09999999999701</v>
      </c>
      <c r="B1123">
        <v>291.45089865756142</v>
      </c>
      <c r="C1123">
        <v>22.995729583179585</v>
      </c>
    </row>
    <row r="1124" spans="1:3" x14ac:dyDescent="0.25">
      <c r="A1124">
        <v>140.14999999999699</v>
      </c>
      <c r="B1124">
        <v>291.72884300578846</v>
      </c>
      <c r="C1124">
        <v>22.994497517732885</v>
      </c>
    </row>
    <row r="1125" spans="1:3" x14ac:dyDescent="0.25">
      <c r="A1125">
        <v>140.199999999997</v>
      </c>
      <c r="B1125">
        <v>292.0068213264222</v>
      </c>
      <c r="C1125">
        <v>22.993265717872184</v>
      </c>
    </row>
    <row r="1126" spans="1:3" x14ac:dyDescent="0.25">
      <c r="A1126">
        <v>140.24999999999699</v>
      </c>
      <c r="B1126">
        <v>292.28483361946206</v>
      </c>
      <c r="C1126">
        <v>22.992034183408588</v>
      </c>
    </row>
    <row r="1127" spans="1:3" x14ac:dyDescent="0.25">
      <c r="A1127">
        <v>140.299999999997</v>
      </c>
      <c r="B1127">
        <v>292.56287988490863</v>
      </c>
      <c r="C1127">
        <v>22.990802914153477</v>
      </c>
    </row>
    <row r="1128" spans="1:3" x14ac:dyDescent="0.25">
      <c r="A1128">
        <v>140.34999999999701</v>
      </c>
      <c r="B1128">
        <v>292.84096012276166</v>
      </c>
      <c r="C1128">
        <v>22.989571909918503</v>
      </c>
    </row>
    <row r="1129" spans="1:3" x14ac:dyDescent="0.25">
      <c r="A1129">
        <v>140.39999999999699</v>
      </c>
      <c r="B1129">
        <v>293.11907433302099</v>
      </c>
      <c r="C1129">
        <v>22.988341170515575</v>
      </c>
    </row>
    <row r="1130" spans="1:3" x14ac:dyDescent="0.25">
      <c r="A1130">
        <v>140.449999999997</v>
      </c>
      <c r="B1130">
        <v>293.39722251568702</v>
      </c>
      <c r="C1130">
        <v>22.987110695756872</v>
      </c>
    </row>
    <row r="1131" spans="1:3" x14ac:dyDescent="0.25">
      <c r="A1131">
        <v>140.49999999999699</v>
      </c>
      <c r="B1131">
        <v>293.67540467075929</v>
      </c>
      <c r="C1131">
        <v>22.985880485454842</v>
      </c>
    </row>
    <row r="1132" spans="1:3" x14ac:dyDescent="0.25">
      <c r="A1132">
        <v>140.549999999997</v>
      </c>
      <c r="B1132">
        <v>293.95362079823821</v>
      </c>
      <c r="C1132">
        <v>22.984650539422191</v>
      </c>
    </row>
    <row r="1133" spans="1:3" x14ac:dyDescent="0.25">
      <c r="A1133">
        <v>140.59999999999701</v>
      </c>
      <c r="B1133">
        <v>294.23187089812359</v>
      </c>
      <c r="C1133">
        <v>22.983420857471899</v>
      </c>
    </row>
    <row r="1134" spans="1:3" x14ac:dyDescent="0.25">
      <c r="A1134">
        <v>140.64999999999699</v>
      </c>
      <c r="B1134">
        <v>294.51015497041521</v>
      </c>
      <c r="C1134">
        <v>22.982191439417203</v>
      </c>
    </row>
    <row r="1135" spans="1:3" x14ac:dyDescent="0.25">
      <c r="A1135">
        <v>140.699999999997</v>
      </c>
      <c r="B1135">
        <v>294.78847301511348</v>
      </c>
      <c r="C1135">
        <v>22.980962285071602</v>
      </c>
    </row>
    <row r="1136" spans="1:3" x14ac:dyDescent="0.25">
      <c r="A1136">
        <v>140.74999999999699</v>
      </c>
      <c r="B1136">
        <v>295.06682503221805</v>
      </c>
      <c r="C1136">
        <v>22.979733394248861</v>
      </c>
    </row>
    <row r="1137" spans="1:3" x14ac:dyDescent="0.25">
      <c r="A1137">
        <v>140.799999999997</v>
      </c>
      <c r="B1137">
        <v>295.3452110217292</v>
      </c>
      <c r="C1137">
        <v>22.978504766763017</v>
      </c>
    </row>
    <row r="1138" spans="1:3" x14ac:dyDescent="0.25">
      <c r="A1138">
        <v>140.84999999999701</v>
      </c>
      <c r="B1138">
        <v>295.62363098364682</v>
      </c>
      <c r="C1138">
        <v>22.977276402428341</v>
      </c>
    </row>
    <row r="1139" spans="1:3" x14ac:dyDescent="0.25">
      <c r="A1139">
        <v>140.89999999999699</v>
      </c>
      <c r="B1139">
        <v>295.90208491797074</v>
      </c>
      <c r="C1139">
        <v>22.9760483010594</v>
      </c>
    </row>
    <row r="1140" spans="1:3" x14ac:dyDescent="0.25">
      <c r="A1140">
        <v>140.949999999997</v>
      </c>
      <c r="B1140">
        <v>296.18057282470136</v>
      </c>
      <c r="C1140">
        <v>22.974820462470994</v>
      </c>
    </row>
    <row r="1141" spans="1:3" x14ac:dyDescent="0.25">
      <c r="A1141">
        <v>140.99999999999699</v>
      </c>
      <c r="B1141">
        <v>296.45909470383822</v>
      </c>
      <c r="C1141">
        <v>22.973592886478194</v>
      </c>
    </row>
    <row r="1142" spans="1:3" x14ac:dyDescent="0.25">
      <c r="A1142">
        <v>141.049999999997</v>
      </c>
      <c r="B1142">
        <v>296.73765055538172</v>
      </c>
      <c r="C1142">
        <v>22.972365572896337</v>
      </c>
    </row>
    <row r="1143" spans="1:3" x14ac:dyDescent="0.25">
      <c r="A1143">
        <v>141.09999999999701</v>
      </c>
      <c r="B1143">
        <v>297.0162403793318</v>
      </c>
      <c r="C1143">
        <v>22.971138521541004</v>
      </c>
    </row>
    <row r="1144" spans="1:3" x14ac:dyDescent="0.25">
      <c r="A1144">
        <v>141.14999999999699</v>
      </c>
      <c r="B1144">
        <v>297.29486417568796</v>
      </c>
      <c r="C1144">
        <v>22.969911732228056</v>
      </c>
    </row>
    <row r="1145" spans="1:3" x14ac:dyDescent="0.25">
      <c r="A1145">
        <v>141.199999999997</v>
      </c>
      <c r="B1145">
        <v>297.57352194445082</v>
      </c>
      <c r="C1145">
        <v>22.968685204773582</v>
      </c>
    </row>
    <row r="1146" spans="1:3" x14ac:dyDescent="0.25">
      <c r="A1146">
        <v>141.24999999999699</v>
      </c>
      <c r="B1146">
        <v>297.85221368562003</v>
      </c>
      <c r="C1146">
        <v>22.967458938993957</v>
      </c>
    </row>
    <row r="1147" spans="1:3" x14ac:dyDescent="0.25">
      <c r="A1147">
        <v>141.299999999997</v>
      </c>
      <c r="B1147">
        <v>298.13093939919571</v>
      </c>
      <c r="C1147">
        <v>22.966232934705797</v>
      </c>
    </row>
    <row r="1148" spans="1:3" x14ac:dyDescent="0.25">
      <c r="A1148">
        <v>141.34999999999701</v>
      </c>
      <c r="B1148">
        <v>298.40969908517803</v>
      </c>
      <c r="C1148">
        <v>22.965007191725977</v>
      </c>
    </row>
    <row r="1149" spans="1:3" x14ac:dyDescent="0.25">
      <c r="A1149">
        <v>141.39999999999699</v>
      </c>
      <c r="B1149">
        <v>298.68849274356654</v>
      </c>
      <c r="C1149">
        <v>22.963781709871633</v>
      </c>
    </row>
    <row r="1150" spans="1:3" x14ac:dyDescent="0.25">
      <c r="A1150">
        <v>141.449999999997</v>
      </c>
      <c r="B1150">
        <v>298.9673203743618</v>
      </c>
      <c r="C1150">
        <v>22.962556488960146</v>
      </c>
    </row>
    <row r="1151" spans="1:3" x14ac:dyDescent="0.25">
      <c r="A1151">
        <v>141.49999999999699</v>
      </c>
      <c r="B1151">
        <v>299.2461819775632</v>
      </c>
      <c r="C1151">
        <v>22.961331528809172</v>
      </c>
    </row>
    <row r="1152" spans="1:3" x14ac:dyDescent="0.25">
      <c r="A1152">
        <v>141.549999999997</v>
      </c>
      <c r="B1152">
        <v>299.52507755317134</v>
      </c>
      <c r="C1152">
        <v>22.960106829236587</v>
      </c>
    </row>
    <row r="1153" spans="1:3" x14ac:dyDescent="0.25">
      <c r="A1153">
        <v>141.59999999999701</v>
      </c>
      <c r="B1153">
        <v>299.80400710118596</v>
      </c>
      <c r="C1153">
        <v>22.958882390060559</v>
      </c>
    </row>
    <row r="1154" spans="1:3" x14ac:dyDescent="0.25">
      <c r="A1154">
        <v>141.64999999999699</v>
      </c>
      <c r="B1154">
        <v>300.08297062160676</v>
      </c>
      <c r="C1154">
        <v>22.957658211099485</v>
      </c>
    </row>
    <row r="1155" spans="1:3" x14ac:dyDescent="0.25">
      <c r="A1155">
        <v>141.699999999997</v>
      </c>
      <c r="B1155">
        <v>300.36196811443415</v>
      </c>
      <c r="C1155">
        <v>22.95643429217202</v>
      </c>
    </row>
    <row r="1156" spans="1:3" x14ac:dyDescent="0.25">
      <c r="A1156">
        <v>141.74999999999699</v>
      </c>
      <c r="B1156">
        <v>300.64099957966806</v>
      </c>
      <c r="C1156">
        <v>22.955210633097071</v>
      </c>
    </row>
    <row r="1157" spans="1:3" x14ac:dyDescent="0.25">
      <c r="A1157">
        <v>141.799999999997</v>
      </c>
      <c r="B1157">
        <v>300.92006501730839</v>
      </c>
      <c r="C1157">
        <v>22.953987233693802</v>
      </c>
    </row>
    <row r="1158" spans="1:3" x14ac:dyDescent="0.25">
      <c r="A1158">
        <v>141.84999999999701</v>
      </c>
      <c r="B1158">
        <v>301.19916442735524</v>
      </c>
      <c r="C1158">
        <v>22.952764093781621</v>
      </c>
    </row>
    <row r="1159" spans="1:3" x14ac:dyDescent="0.25">
      <c r="A1159">
        <v>141.89999999999699</v>
      </c>
      <c r="B1159">
        <v>301.4782978098084</v>
      </c>
      <c r="C1159">
        <v>22.951541213180185</v>
      </c>
    </row>
    <row r="1160" spans="1:3" x14ac:dyDescent="0.25">
      <c r="A1160">
        <v>141.949999999997</v>
      </c>
      <c r="B1160">
        <v>301.75746516466819</v>
      </c>
      <c r="C1160">
        <v>22.950318591709419</v>
      </c>
    </row>
    <row r="1161" spans="1:3" x14ac:dyDescent="0.25">
      <c r="A1161">
        <v>141.99999999999699</v>
      </c>
      <c r="B1161">
        <v>302.03666649193428</v>
      </c>
      <c r="C1161">
        <v>22.949096229189468</v>
      </c>
    </row>
    <row r="1162" spans="1:3" x14ac:dyDescent="0.25">
      <c r="A1162">
        <v>142.049999999997</v>
      </c>
      <c r="B1162">
        <v>302.31590179160702</v>
      </c>
      <c r="C1162">
        <v>22.947874125440755</v>
      </c>
    </row>
    <row r="1163" spans="1:3" x14ac:dyDescent="0.25">
      <c r="A1163">
        <v>142.09999999999701</v>
      </c>
      <c r="B1163">
        <v>302.59517106368605</v>
      </c>
      <c r="C1163">
        <v>22.946652280283935</v>
      </c>
    </row>
    <row r="1164" spans="1:3" x14ac:dyDescent="0.25">
      <c r="A1164">
        <v>142.14999999999699</v>
      </c>
      <c r="B1164">
        <v>302.87447430817161</v>
      </c>
      <c r="C1164">
        <v>22.945430693539905</v>
      </c>
    </row>
    <row r="1165" spans="1:3" x14ac:dyDescent="0.25">
      <c r="A1165">
        <v>142.199999999997</v>
      </c>
      <c r="B1165">
        <v>303.15381152506365</v>
      </c>
      <c r="C1165">
        <v>22.944209365029835</v>
      </c>
    </row>
    <row r="1166" spans="1:3" x14ac:dyDescent="0.25">
      <c r="A1166">
        <v>142.24999999999699</v>
      </c>
      <c r="B1166">
        <v>303.43318271436209</v>
      </c>
      <c r="C1166">
        <v>22.942988294575116</v>
      </c>
    </row>
    <row r="1167" spans="1:3" x14ac:dyDescent="0.25">
      <c r="A1167">
        <v>142.299999999997</v>
      </c>
      <c r="B1167">
        <v>303.712587876067</v>
      </c>
      <c r="C1167">
        <v>22.941767481997395</v>
      </c>
    </row>
    <row r="1168" spans="1:3" x14ac:dyDescent="0.25">
      <c r="A1168">
        <v>142.34999999999701</v>
      </c>
      <c r="B1168">
        <v>303.99202701017845</v>
      </c>
      <c r="C1168">
        <v>22.940546927118575</v>
      </c>
    </row>
    <row r="1169" spans="1:3" x14ac:dyDescent="0.25">
      <c r="A1169">
        <v>142.39999999999699</v>
      </c>
      <c r="B1169">
        <v>304.27150011669625</v>
      </c>
      <c r="C1169">
        <v>22.939326629760785</v>
      </c>
    </row>
    <row r="1170" spans="1:3" x14ac:dyDescent="0.25">
      <c r="A1170">
        <v>142.449999999997</v>
      </c>
      <c r="B1170">
        <v>304.55100719562063</v>
      </c>
      <c r="C1170">
        <v>22.938106589746411</v>
      </c>
    </row>
    <row r="1171" spans="1:3" x14ac:dyDescent="0.25">
      <c r="A1171">
        <v>142.49999999999699</v>
      </c>
      <c r="B1171">
        <v>304.83054824695131</v>
      </c>
      <c r="C1171">
        <v>22.936886806898084</v>
      </c>
    </row>
    <row r="1172" spans="1:3" x14ac:dyDescent="0.25">
      <c r="A1172">
        <v>142.549999999997</v>
      </c>
      <c r="B1172">
        <v>305.11012327068863</v>
      </c>
      <c r="C1172">
        <v>22.935667281038675</v>
      </c>
    </row>
    <row r="1173" spans="1:3" x14ac:dyDescent="0.25">
      <c r="A1173">
        <v>142.59999999999701</v>
      </c>
      <c r="B1173">
        <v>305.38973226683231</v>
      </c>
      <c r="C1173">
        <v>22.934448011991304</v>
      </c>
    </row>
    <row r="1174" spans="1:3" x14ac:dyDescent="0.25">
      <c r="A1174">
        <v>142.64999999999699</v>
      </c>
      <c r="B1174">
        <v>305.66937523538246</v>
      </c>
      <c r="C1174">
        <v>22.933228999579324</v>
      </c>
    </row>
    <row r="1175" spans="1:3" x14ac:dyDescent="0.25">
      <c r="A1175">
        <v>142.699999999997</v>
      </c>
      <c r="B1175">
        <v>305.94905217633908</v>
      </c>
      <c r="C1175">
        <v>22.93201024362634</v>
      </c>
    </row>
    <row r="1176" spans="1:3" x14ac:dyDescent="0.25">
      <c r="A1176">
        <v>142.74999999999699</v>
      </c>
      <c r="B1176">
        <v>306.228763089702</v>
      </c>
      <c r="C1176">
        <v>22.930791743956195</v>
      </c>
    </row>
    <row r="1177" spans="1:3" x14ac:dyDescent="0.25">
      <c r="A1177">
        <v>142.799999999997</v>
      </c>
      <c r="B1177">
        <v>306.50850797547167</v>
      </c>
      <c r="C1177">
        <v>22.929573500392976</v>
      </c>
    </row>
    <row r="1178" spans="1:3" x14ac:dyDescent="0.25">
      <c r="A1178">
        <v>142.84999999999701</v>
      </c>
      <c r="B1178">
        <v>306.78828683364776</v>
      </c>
      <c r="C1178">
        <v>22.928355512761001</v>
      </c>
    </row>
    <row r="1179" spans="1:3" x14ac:dyDescent="0.25">
      <c r="A1179">
        <v>142.89999999999699</v>
      </c>
      <c r="B1179">
        <v>307.06809966423009</v>
      </c>
      <c r="C1179">
        <v>22.927137780884848</v>
      </c>
    </row>
    <row r="1180" spans="1:3" x14ac:dyDescent="0.25">
      <c r="A1180">
        <v>142.949999999997</v>
      </c>
      <c r="B1180">
        <v>307.34794646721912</v>
      </c>
      <c r="C1180">
        <v>22.925920304589315</v>
      </c>
    </row>
    <row r="1181" spans="1:3" x14ac:dyDescent="0.25">
      <c r="A1181">
        <v>142.99999999999699</v>
      </c>
      <c r="B1181">
        <v>307.62782724261433</v>
      </c>
      <c r="C1181">
        <v>22.924703083699452</v>
      </c>
    </row>
    <row r="1182" spans="1:3" x14ac:dyDescent="0.25">
      <c r="A1182">
        <v>143.049999999997</v>
      </c>
      <c r="B1182">
        <v>307.9077419904163</v>
      </c>
      <c r="C1182">
        <v>22.92348611804054</v>
      </c>
    </row>
    <row r="1183" spans="1:3" x14ac:dyDescent="0.25">
      <c r="A1183">
        <v>143.09999999999701</v>
      </c>
      <c r="B1183">
        <v>308.18769071062462</v>
      </c>
      <c r="C1183">
        <v>22.922269407438101</v>
      </c>
    </row>
    <row r="1184" spans="1:3" x14ac:dyDescent="0.25">
      <c r="A1184">
        <v>143.14999999999699</v>
      </c>
      <c r="B1184">
        <v>308.46767340323925</v>
      </c>
      <c r="C1184">
        <v>22.921052951717908</v>
      </c>
    </row>
    <row r="1185" spans="1:3" x14ac:dyDescent="0.25">
      <c r="A1185">
        <v>143.199999999997</v>
      </c>
      <c r="B1185">
        <v>308.74769006826057</v>
      </c>
      <c r="C1185">
        <v>22.919836750705951</v>
      </c>
    </row>
    <row r="1186" spans="1:3" x14ac:dyDescent="0.25">
      <c r="A1186">
        <v>143.24999999999699</v>
      </c>
      <c r="B1186">
        <v>309.02774070568813</v>
      </c>
      <c r="C1186">
        <v>22.918620804228464</v>
      </c>
    </row>
    <row r="1187" spans="1:3" x14ac:dyDescent="0.25">
      <c r="A1187">
        <v>143.299999999997</v>
      </c>
      <c r="B1187">
        <v>309.30782531552234</v>
      </c>
      <c r="C1187">
        <v>22.917405112111929</v>
      </c>
    </row>
    <row r="1188" spans="1:3" x14ac:dyDescent="0.25">
      <c r="A1188">
        <v>143.34999999999701</v>
      </c>
      <c r="B1188">
        <v>309.58794389776307</v>
      </c>
      <c r="C1188">
        <v>22.916189674183048</v>
      </c>
    </row>
    <row r="1189" spans="1:3" x14ac:dyDescent="0.25">
      <c r="A1189">
        <v>143.39999999999699</v>
      </c>
      <c r="B1189">
        <v>309.86809645241004</v>
      </c>
      <c r="C1189">
        <v>22.914974490268765</v>
      </c>
    </row>
    <row r="1190" spans="1:3" x14ac:dyDescent="0.25">
      <c r="A1190">
        <v>143.449999999997</v>
      </c>
      <c r="B1190">
        <v>310.1482829794636</v>
      </c>
      <c r="C1190">
        <v>22.913759560196265</v>
      </c>
    </row>
    <row r="1191" spans="1:3" x14ac:dyDescent="0.25">
      <c r="A1191">
        <v>143.49999999999699</v>
      </c>
      <c r="B1191">
        <v>310.42850347892352</v>
      </c>
      <c r="C1191">
        <v>22.912544883792961</v>
      </c>
    </row>
    <row r="1192" spans="1:3" x14ac:dyDescent="0.25">
      <c r="A1192">
        <v>143.549999999997</v>
      </c>
      <c r="B1192">
        <v>310.70875795079002</v>
      </c>
      <c r="C1192">
        <v>22.911330460886504</v>
      </c>
    </row>
    <row r="1193" spans="1:3" x14ac:dyDescent="0.25">
      <c r="A1193">
        <v>143.59999999999701</v>
      </c>
      <c r="B1193">
        <v>310.98904639506293</v>
      </c>
      <c r="C1193">
        <v>22.910116291304771</v>
      </c>
    </row>
    <row r="1194" spans="1:3" x14ac:dyDescent="0.25">
      <c r="A1194">
        <v>143.64999999999699</v>
      </c>
      <c r="B1194">
        <v>311.26936881174214</v>
      </c>
      <c r="C1194">
        <v>22.908902374875883</v>
      </c>
    </row>
    <row r="1195" spans="1:3" x14ac:dyDescent="0.25">
      <c r="A1195">
        <v>143.699999999997</v>
      </c>
      <c r="B1195">
        <v>311.54972520082805</v>
      </c>
      <c r="C1195">
        <v>22.907688711428186</v>
      </c>
    </row>
    <row r="1196" spans="1:3" x14ac:dyDescent="0.25">
      <c r="A1196">
        <v>143.74999999999699</v>
      </c>
      <c r="B1196">
        <v>311.83011556232026</v>
      </c>
      <c r="C1196">
        <v>22.906475300790262</v>
      </c>
    </row>
    <row r="1197" spans="1:3" x14ac:dyDescent="0.25">
      <c r="A1197">
        <v>143.799999999997</v>
      </c>
      <c r="B1197">
        <v>312.11053989621905</v>
      </c>
      <c r="C1197">
        <v>22.905262142790924</v>
      </c>
    </row>
    <row r="1198" spans="1:3" x14ac:dyDescent="0.25">
      <c r="A1198">
        <v>143.84999999999701</v>
      </c>
      <c r="B1198">
        <v>312.39099820252432</v>
      </c>
      <c r="C1198">
        <v>22.904049237259212</v>
      </c>
    </row>
    <row r="1199" spans="1:3" x14ac:dyDescent="0.25">
      <c r="A1199">
        <v>143.89999999999699</v>
      </c>
      <c r="B1199">
        <v>312.67149048123594</v>
      </c>
      <c r="C1199">
        <v>22.902836584024413</v>
      </c>
    </row>
    <row r="1200" spans="1:3" x14ac:dyDescent="0.25">
      <c r="A1200">
        <v>143.949999999997</v>
      </c>
      <c r="B1200">
        <v>312.95201673235414</v>
      </c>
      <c r="C1200">
        <v>22.901624182916024</v>
      </c>
    </row>
    <row r="1201" spans="1:3" x14ac:dyDescent="0.25">
      <c r="A1201">
        <v>143.99999999999699</v>
      </c>
      <c r="B1201">
        <v>313.2325769558787</v>
      </c>
      <c r="C1201">
        <v>22.900412033763775</v>
      </c>
    </row>
    <row r="1202" spans="1:3" x14ac:dyDescent="0.25">
      <c r="A1202">
        <v>144.049999999997</v>
      </c>
      <c r="B1202">
        <v>313.51317115180967</v>
      </c>
      <c r="C1202">
        <v>22.899200136397642</v>
      </c>
    </row>
    <row r="1203" spans="1:3" x14ac:dyDescent="0.25">
      <c r="A1203">
        <v>144.09999999999701</v>
      </c>
      <c r="B1203">
        <v>313.79379932014729</v>
      </c>
      <c r="C1203">
        <v>22.897988490647815</v>
      </c>
    </row>
    <row r="1204" spans="1:3" x14ac:dyDescent="0.25">
      <c r="A1204">
        <v>144.14999999999699</v>
      </c>
      <c r="B1204">
        <v>314.07446146089109</v>
      </c>
      <c r="C1204">
        <v>22.896777096344724</v>
      </c>
    </row>
    <row r="1205" spans="1:3" x14ac:dyDescent="0.25">
      <c r="A1205">
        <v>144.199999999997</v>
      </c>
      <c r="B1205">
        <v>314.35515757404164</v>
      </c>
      <c r="C1205">
        <v>22.895565953319011</v>
      </c>
    </row>
    <row r="1206" spans="1:3" x14ac:dyDescent="0.25">
      <c r="A1206">
        <v>144.24999999999699</v>
      </c>
      <c r="B1206">
        <v>314.63588765959838</v>
      </c>
      <c r="C1206">
        <v>22.894355061401559</v>
      </c>
    </row>
    <row r="1207" spans="1:3" x14ac:dyDescent="0.25">
      <c r="A1207">
        <v>144.299999999997</v>
      </c>
      <c r="B1207">
        <v>314.91665171756182</v>
      </c>
      <c r="C1207">
        <v>22.893144420423468</v>
      </c>
    </row>
    <row r="1208" spans="1:3" x14ac:dyDescent="0.25">
      <c r="A1208">
        <v>144.34999999999701</v>
      </c>
      <c r="B1208">
        <v>315.19744974793173</v>
      </c>
      <c r="C1208">
        <v>22.891934030216085</v>
      </c>
    </row>
    <row r="1209" spans="1:3" x14ac:dyDescent="0.25">
      <c r="A1209">
        <v>144.39999999999699</v>
      </c>
      <c r="B1209">
        <v>315.47828175070794</v>
      </c>
      <c r="C1209">
        <v>22.890723890610957</v>
      </c>
    </row>
    <row r="1210" spans="1:3" x14ac:dyDescent="0.25">
      <c r="A1210">
        <v>144.449999999997</v>
      </c>
      <c r="B1210">
        <v>315.75914772589073</v>
      </c>
      <c r="C1210">
        <v>22.889514001439871</v>
      </c>
    </row>
    <row r="1211" spans="1:3" x14ac:dyDescent="0.25">
      <c r="A1211">
        <v>144.49999999999699</v>
      </c>
      <c r="B1211">
        <v>316.04004767347976</v>
      </c>
      <c r="C1211">
        <v>22.888304362534843</v>
      </c>
    </row>
    <row r="1212" spans="1:3" x14ac:dyDescent="0.25">
      <c r="A1212">
        <v>144.549999999997</v>
      </c>
      <c r="B1212">
        <v>316.32098159347549</v>
      </c>
      <c r="C1212">
        <v>22.8870949737281</v>
      </c>
    </row>
    <row r="1213" spans="1:3" x14ac:dyDescent="0.25">
      <c r="A1213">
        <v>144.59999999999701</v>
      </c>
      <c r="B1213">
        <v>316.60194948587764</v>
      </c>
      <c r="C1213">
        <v>22.885885834852115</v>
      </c>
    </row>
    <row r="1214" spans="1:3" x14ac:dyDescent="0.25">
      <c r="A1214">
        <v>144.64999999999699</v>
      </c>
      <c r="B1214">
        <v>316.88295135068608</v>
      </c>
      <c r="C1214">
        <v>22.88467694573956</v>
      </c>
    </row>
    <row r="1215" spans="1:3" x14ac:dyDescent="0.25">
      <c r="A1215">
        <v>144.699999999997</v>
      </c>
      <c r="B1215">
        <v>317.16398718790123</v>
      </c>
      <c r="C1215">
        <v>22.883468306223346</v>
      </c>
    </row>
    <row r="1216" spans="1:3" x14ac:dyDescent="0.25">
      <c r="A1216">
        <v>144.74999999999699</v>
      </c>
      <c r="B1216">
        <v>317.44505699752256</v>
      </c>
      <c r="C1216">
        <v>22.882259916136611</v>
      </c>
    </row>
    <row r="1217" spans="1:3" x14ac:dyDescent="0.25">
      <c r="A1217">
        <v>144.799999999996</v>
      </c>
      <c r="B1217">
        <v>317.72616077954495</v>
      </c>
      <c r="C1217">
        <v>22.881051775312724</v>
      </c>
    </row>
    <row r="1218" spans="1:3" x14ac:dyDescent="0.25">
      <c r="A1218">
        <v>144.84999999999599</v>
      </c>
      <c r="B1218">
        <v>318.00729853397934</v>
      </c>
      <c r="C1218">
        <v>22.879843883585217</v>
      </c>
    </row>
    <row r="1219" spans="1:3" x14ac:dyDescent="0.25">
      <c r="A1219">
        <v>144.89999999999699</v>
      </c>
      <c r="B1219">
        <v>318.28847026082587</v>
      </c>
      <c r="C1219">
        <v>22.878636240787891</v>
      </c>
    </row>
    <row r="1220" spans="1:3" x14ac:dyDescent="0.25">
      <c r="A1220">
        <v>144.94999999999601</v>
      </c>
      <c r="B1220">
        <v>318.56967596006763</v>
      </c>
      <c r="C1220">
        <v>22.877428846754832</v>
      </c>
    </row>
    <row r="1221" spans="1:3" x14ac:dyDescent="0.25">
      <c r="A1221">
        <v>144.99999999999699</v>
      </c>
      <c r="B1221">
        <v>318.85091563172699</v>
      </c>
      <c r="C1221">
        <v>22.876221701320183</v>
      </c>
    </row>
    <row r="1222" spans="1:3" x14ac:dyDescent="0.25">
      <c r="A1222">
        <v>145.049999999996</v>
      </c>
      <c r="B1222">
        <v>319.13218927578168</v>
      </c>
      <c r="C1222">
        <v>22.875014804318507</v>
      </c>
    </row>
    <row r="1223" spans="1:3" x14ac:dyDescent="0.25">
      <c r="A1223">
        <v>145.09999999999599</v>
      </c>
      <c r="B1223">
        <v>319.4134968922483</v>
      </c>
      <c r="C1223">
        <v>22.873808155584413</v>
      </c>
    </row>
    <row r="1224" spans="1:3" x14ac:dyDescent="0.25">
      <c r="A1224">
        <v>145.14999999999699</v>
      </c>
      <c r="B1224">
        <v>319.69483848112714</v>
      </c>
      <c r="C1224">
        <v>22.872601754952793</v>
      </c>
    </row>
    <row r="1225" spans="1:3" x14ac:dyDescent="0.25">
      <c r="A1225">
        <v>145.19999999999601</v>
      </c>
      <c r="B1225">
        <v>319.9762140424013</v>
      </c>
      <c r="C1225">
        <v>22.871395602258847</v>
      </c>
    </row>
    <row r="1226" spans="1:3" x14ac:dyDescent="0.25">
      <c r="A1226">
        <v>145.24999999999699</v>
      </c>
      <c r="B1226">
        <v>320.25762357609284</v>
      </c>
      <c r="C1226">
        <v>22.870189697337821</v>
      </c>
    </row>
    <row r="1227" spans="1:3" x14ac:dyDescent="0.25">
      <c r="A1227">
        <v>145.299999999996</v>
      </c>
      <c r="B1227">
        <v>320.53906708217983</v>
      </c>
      <c r="C1227">
        <v>22.868984040025357</v>
      </c>
    </row>
    <row r="1228" spans="1:3" x14ac:dyDescent="0.25">
      <c r="A1228">
        <v>145.34999999999599</v>
      </c>
      <c r="B1228">
        <v>320.8205445606788</v>
      </c>
      <c r="C1228">
        <v>22.867778630157165</v>
      </c>
    </row>
    <row r="1229" spans="1:3" x14ac:dyDescent="0.25">
      <c r="A1229">
        <v>145.39999999999699</v>
      </c>
      <c r="B1229">
        <v>321.10205601158998</v>
      </c>
      <c r="C1229">
        <v>22.866573467569236</v>
      </c>
    </row>
    <row r="1230" spans="1:3" x14ac:dyDescent="0.25">
      <c r="A1230">
        <v>145.44999999999601</v>
      </c>
      <c r="B1230">
        <v>321.38360143489632</v>
      </c>
      <c r="C1230">
        <v>22.865368552097848</v>
      </c>
    </row>
    <row r="1231" spans="1:3" x14ac:dyDescent="0.25">
      <c r="A1231">
        <v>145.49999999999699</v>
      </c>
      <c r="B1231">
        <v>321.66518083062022</v>
      </c>
      <c r="C1231">
        <v>22.864163883579337</v>
      </c>
    </row>
    <row r="1232" spans="1:3" x14ac:dyDescent="0.25">
      <c r="A1232">
        <v>145.549999999996</v>
      </c>
      <c r="B1232">
        <v>321.94679419873955</v>
      </c>
      <c r="C1232">
        <v>22.862959461850437</v>
      </c>
    </row>
    <row r="1233" spans="1:3" x14ac:dyDescent="0.25">
      <c r="A1233">
        <v>145.59999999999599</v>
      </c>
      <c r="B1233">
        <v>322.2284415392707</v>
      </c>
      <c r="C1233">
        <v>22.861755286747936</v>
      </c>
    </row>
    <row r="1234" spans="1:3" x14ac:dyDescent="0.25">
      <c r="A1234">
        <v>145.64999999999699</v>
      </c>
      <c r="B1234">
        <v>322.51012285221412</v>
      </c>
      <c r="C1234">
        <v>22.860551358108907</v>
      </c>
    </row>
    <row r="1235" spans="1:3" x14ac:dyDescent="0.25">
      <c r="A1235">
        <v>145.69999999999601</v>
      </c>
      <c r="B1235">
        <v>322.79183813755276</v>
      </c>
      <c r="C1235">
        <v>22.85934767577071</v>
      </c>
    </row>
    <row r="1236" spans="1:3" x14ac:dyDescent="0.25">
      <c r="A1236">
        <v>145.74999999999699</v>
      </c>
      <c r="B1236">
        <v>323.073587395309</v>
      </c>
      <c r="C1236">
        <v>22.858144239570755</v>
      </c>
    </row>
    <row r="1237" spans="1:3" x14ac:dyDescent="0.25">
      <c r="A1237">
        <v>145.799999999996</v>
      </c>
      <c r="B1237">
        <v>323.35537062546064</v>
      </c>
      <c r="C1237">
        <v>22.856941049346847</v>
      </c>
    </row>
    <row r="1238" spans="1:3" x14ac:dyDescent="0.25">
      <c r="A1238">
        <v>145.84999999999599</v>
      </c>
      <c r="B1238">
        <v>323.63718782802425</v>
      </c>
      <c r="C1238">
        <v>22.855738104936847</v>
      </c>
    </row>
    <row r="1239" spans="1:3" x14ac:dyDescent="0.25">
      <c r="A1239">
        <v>145.89999999999699</v>
      </c>
      <c r="B1239">
        <v>323.91903900299997</v>
      </c>
      <c r="C1239">
        <v>22.854535406178904</v>
      </c>
    </row>
    <row r="1240" spans="1:3" x14ac:dyDescent="0.25">
      <c r="A1240">
        <v>145.94999999999601</v>
      </c>
      <c r="B1240">
        <v>324.20092415037089</v>
      </c>
      <c r="C1240">
        <v>22.853332952911444</v>
      </c>
    </row>
    <row r="1241" spans="1:3" x14ac:dyDescent="0.25">
      <c r="A1241">
        <v>145.99999999999699</v>
      </c>
      <c r="B1241">
        <v>324.48284327015944</v>
      </c>
      <c r="C1241">
        <v>22.852130744972939</v>
      </c>
    </row>
    <row r="1242" spans="1:3" x14ac:dyDescent="0.25">
      <c r="A1242">
        <v>146.049999999996</v>
      </c>
      <c r="B1242">
        <v>324.76479636234336</v>
      </c>
      <c r="C1242">
        <v>22.85092878220226</v>
      </c>
    </row>
    <row r="1243" spans="1:3" x14ac:dyDescent="0.25">
      <c r="A1243">
        <v>146.09999999999599</v>
      </c>
      <c r="B1243">
        <v>325.0467834269391</v>
      </c>
      <c r="C1243">
        <v>22.849727064438341</v>
      </c>
    </row>
    <row r="1244" spans="1:3" x14ac:dyDescent="0.25">
      <c r="A1244">
        <v>146.14999999999699</v>
      </c>
      <c r="B1244">
        <v>325.32880446394722</v>
      </c>
      <c r="C1244">
        <v>22.848525591520374</v>
      </c>
    </row>
    <row r="1245" spans="1:3" x14ac:dyDescent="0.25">
      <c r="A1245">
        <v>146.19999999999601</v>
      </c>
      <c r="B1245">
        <v>325.6108594733505</v>
      </c>
      <c r="C1245">
        <v>22.847324363287846</v>
      </c>
    </row>
    <row r="1246" spans="1:3" x14ac:dyDescent="0.25">
      <c r="A1246">
        <v>146.24999999999699</v>
      </c>
      <c r="B1246">
        <v>325.89294845517134</v>
      </c>
      <c r="C1246">
        <v>22.846123379580288</v>
      </c>
    </row>
    <row r="1247" spans="1:3" x14ac:dyDescent="0.25">
      <c r="A1247">
        <v>146.299999999996</v>
      </c>
      <c r="B1247">
        <v>326.1750714093875</v>
      </c>
      <c r="C1247">
        <v>22.84492264023763</v>
      </c>
    </row>
    <row r="1248" spans="1:3" x14ac:dyDescent="0.25">
      <c r="A1248">
        <v>146.34999999999599</v>
      </c>
      <c r="B1248">
        <v>326.45722833601559</v>
      </c>
      <c r="C1248">
        <v>22.843722145099846</v>
      </c>
    </row>
    <row r="1249" spans="1:3" x14ac:dyDescent="0.25">
      <c r="A1249">
        <v>146.39999999999699</v>
      </c>
      <c r="B1249">
        <v>326.73941923505606</v>
      </c>
      <c r="C1249">
        <v>22.842521894007188</v>
      </c>
    </row>
    <row r="1250" spans="1:3" x14ac:dyDescent="0.25">
      <c r="A1250">
        <v>146.44999999999601</v>
      </c>
      <c r="B1250">
        <v>327.02164410649164</v>
      </c>
      <c r="C1250">
        <v>22.841321886800184</v>
      </c>
    </row>
    <row r="1251" spans="1:3" x14ac:dyDescent="0.25">
      <c r="A1251">
        <v>146.49999999999699</v>
      </c>
      <c r="B1251">
        <v>327.30390295034471</v>
      </c>
      <c r="C1251">
        <v>22.840122123319418</v>
      </c>
    </row>
    <row r="1252" spans="1:3" x14ac:dyDescent="0.25">
      <c r="A1252">
        <v>146.549999999996</v>
      </c>
      <c r="B1252">
        <v>327.58619576659328</v>
      </c>
      <c r="C1252">
        <v>22.838922603405855</v>
      </c>
    </row>
    <row r="1253" spans="1:3" x14ac:dyDescent="0.25">
      <c r="A1253">
        <v>146.59999999999599</v>
      </c>
      <c r="B1253">
        <v>327.86852255525361</v>
      </c>
      <c r="C1253">
        <v>22.837723326900512</v>
      </c>
    </row>
    <row r="1254" spans="1:3" x14ac:dyDescent="0.25">
      <c r="A1254">
        <v>146.649999999996</v>
      </c>
      <c r="B1254">
        <v>328.15088331632074</v>
      </c>
      <c r="C1254">
        <v>22.836524293644697</v>
      </c>
    </row>
    <row r="1255" spans="1:3" x14ac:dyDescent="0.25">
      <c r="A1255">
        <v>146.69999999999601</v>
      </c>
      <c r="B1255">
        <v>328.43327804979418</v>
      </c>
      <c r="C1255">
        <v>22.835325503479922</v>
      </c>
    </row>
    <row r="1256" spans="1:3" x14ac:dyDescent="0.25">
      <c r="A1256">
        <v>146.74999999999599</v>
      </c>
      <c r="B1256">
        <v>328.71570675567403</v>
      </c>
      <c r="C1256">
        <v>22.834126956247886</v>
      </c>
    </row>
    <row r="1257" spans="1:3" x14ac:dyDescent="0.25">
      <c r="A1257">
        <v>146.799999999996</v>
      </c>
      <c r="B1257">
        <v>328.99816943396041</v>
      </c>
      <c r="C1257">
        <v>22.832928651790496</v>
      </c>
    </row>
    <row r="1258" spans="1:3" x14ac:dyDescent="0.25">
      <c r="A1258">
        <v>146.84999999999599</v>
      </c>
      <c r="B1258">
        <v>329.28066608465315</v>
      </c>
      <c r="C1258">
        <v>22.831730589949871</v>
      </c>
    </row>
    <row r="1259" spans="1:3" x14ac:dyDescent="0.25">
      <c r="A1259">
        <v>146.899999999996</v>
      </c>
      <c r="B1259">
        <v>329.56319670775252</v>
      </c>
      <c r="C1259">
        <v>22.830532770568329</v>
      </c>
    </row>
    <row r="1260" spans="1:3" x14ac:dyDescent="0.25">
      <c r="A1260">
        <v>146.94999999999601</v>
      </c>
      <c r="B1260">
        <v>329.84576130325831</v>
      </c>
      <c r="C1260">
        <v>22.829335193488404</v>
      </c>
    </row>
    <row r="1261" spans="1:3" x14ac:dyDescent="0.25">
      <c r="A1261">
        <v>146.99999999999599</v>
      </c>
      <c r="B1261">
        <v>330.1283598711704</v>
      </c>
      <c r="C1261">
        <v>22.828137858552818</v>
      </c>
    </row>
    <row r="1262" spans="1:3" x14ac:dyDescent="0.25">
      <c r="A1262">
        <v>147.049999999996</v>
      </c>
      <c r="B1262">
        <v>330.41099241148913</v>
      </c>
      <c r="C1262">
        <v>22.826940765604505</v>
      </c>
    </row>
    <row r="1263" spans="1:3" x14ac:dyDescent="0.25">
      <c r="A1263">
        <v>147.09999999999599</v>
      </c>
      <c r="B1263">
        <v>330.69365892421416</v>
      </c>
      <c r="C1263">
        <v>22.825743914486605</v>
      </c>
    </row>
    <row r="1264" spans="1:3" x14ac:dyDescent="0.25">
      <c r="A1264">
        <v>147.149999999996</v>
      </c>
      <c r="B1264">
        <v>330.97635940934589</v>
      </c>
      <c r="C1264">
        <v>22.824547305042458</v>
      </c>
    </row>
    <row r="1265" spans="1:3" x14ac:dyDescent="0.25">
      <c r="A1265">
        <v>147.19999999999601</v>
      </c>
      <c r="B1265">
        <v>331.25909386688386</v>
      </c>
      <c r="C1265">
        <v>22.823350937115602</v>
      </c>
    </row>
    <row r="1266" spans="1:3" x14ac:dyDescent="0.25">
      <c r="A1266">
        <v>147.24999999999599</v>
      </c>
      <c r="B1266">
        <v>331.54186229682824</v>
      </c>
      <c r="C1266">
        <v>22.822154810549794</v>
      </c>
    </row>
    <row r="1267" spans="1:3" x14ac:dyDescent="0.25">
      <c r="A1267">
        <v>147.299999999996</v>
      </c>
      <c r="B1267">
        <v>331.82466469917932</v>
      </c>
      <c r="C1267">
        <v>22.820958925188968</v>
      </c>
    </row>
    <row r="1268" spans="1:3" x14ac:dyDescent="0.25">
      <c r="A1268">
        <v>147.34999999999599</v>
      </c>
      <c r="B1268">
        <v>332.10750107393659</v>
      </c>
      <c r="C1268">
        <v>22.819763280877275</v>
      </c>
    </row>
    <row r="1269" spans="1:3" x14ac:dyDescent="0.25">
      <c r="A1269">
        <v>147.399999999996</v>
      </c>
      <c r="B1269">
        <v>332.39037142110055</v>
      </c>
      <c r="C1269">
        <v>22.818567877459067</v>
      </c>
    </row>
    <row r="1270" spans="1:3" x14ac:dyDescent="0.25">
      <c r="A1270">
        <v>147.44999999999601</v>
      </c>
      <c r="B1270">
        <v>332.67327574067099</v>
      </c>
      <c r="C1270">
        <v>22.817372714778891</v>
      </c>
    </row>
    <row r="1271" spans="1:3" x14ac:dyDescent="0.25">
      <c r="A1271">
        <v>147.49999999999599</v>
      </c>
      <c r="B1271">
        <v>332.95621403264772</v>
      </c>
      <c r="C1271">
        <v>22.816177792681497</v>
      </c>
    </row>
    <row r="1272" spans="1:3" x14ac:dyDescent="0.25">
      <c r="A1272">
        <v>147.549999999996</v>
      </c>
      <c r="B1272">
        <v>333.23918629703104</v>
      </c>
      <c r="C1272">
        <v>22.814983111011845</v>
      </c>
    </row>
    <row r="1273" spans="1:3" x14ac:dyDescent="0.25">
      <c r="A1273">
        <v>147.59999999999599</v>
      </c>
      <c r="B1273">
        <v>333.52219253382071</v>
      </c>
      <c r="C1273">
        <v>22.813788669615068</v>
      </c>
    </row>
    <row r="1274" spans="1:3" x14ac:dyDescent="0.25">
      <c r="A1274">
        <v>147.649999999996</v>
      </c>
      <c r="B1274">
        <v>333.80523274301703</v>
      </c>
      <c r="C1274">
        <v>22.812594468336524</v>
      </c>
    </row>
    <row r="1275" spans="1:3" x14ac:dyDescent="0.25">
      <c r="A1275">
        <v>147.69999999999601</v>
      </c>
      <c r="B1275">
        <v>334.08830692461964</v>
      </c>
      <c r="C1275">
        <v>22.811400507021766</v>
      </c>
    </row>
    <row r="1276" spans="1:3" x14ac:dyDescent="0.25">
      <c r="A1276">
        <v>147.74999999999599</v>
      </c>
      <c r="B1276">
        <v>334.37141507862862</v>
      </c>
      <c r="C1276">
        <v>22.810206785516527</v>
      </c>
    </row>
    <row r="1277" spans="1:3" x14ac:dyDescent="0.25">
      <c r="A1277">
        <v>147.799999999996</v>
      </c>
      <c r="B1277">
        <v>334.65455720504428</v>
      </c>
      <c r="C1277">
        <v>22.809013303666756</v>
      </c>
    </row>
    <row r="1278" spans="1:3" x14ac:dyDescent="0.25">
      <c r="A1278">
        <v>147.84999999999599</v>
      </c>
      <c r="B1278">
        <v>334.9377333038662</v>
      </c>
      <c r="C1278">
        <v>22.807820061318598</v>
      </c>
    </row>
    <row r="1279" spans="1:3" x14ac:dyDescent="0.25">
      <c r="A1279">
        <v>147.899999999996</v>
      </c>
      <c r="B1279">
        <v>335.22094337509481</v>
      </c>
      <c r="C1279">
        <v>22.806627058318387</v>
      </c>
    </row>
    <row r="1280" spans="1:3" x14ac:dyDescent="0.25">
      <c r="A1280">
        <v>147.94999999999601</v>
      </c>
      <c r="B1280">
        <v>335.50418741872983</v>
      </c>
      <c r="C1280">
        <v>22.805434294512661</v>
      </c>
    </row>
    <row r="1281" spans="1:3" x14ac:dyDescent="0.25">
      <c r="A1281">
        <v>147.99999999999599</v>
      </c>
      <c r="B1281">
        <v>335.78746543477109</v>
      </c>
      <c r="C1281">
        <v>22.804241769748149</v>
      </c>
    </row>
    <row r="1282" spans="1:3" x14ac:dyDescent="0.25">
      <c r="A1282">
        <v>148.049999999996</v>
      </c>
      <c r="B1282">
        <v>336.07077742321906</v>
      </c>
      <c r="C1282">
        <v>22.803049483871774</v>
      </c>
    </row>
    <row r="1283" spans="1:3" x14ac:dyDescent="0.25">
      <c r="A1283">
        <v>148.09999999999599</v>
      </c>
      <c r="B1283">
        <v>336.35412338407326</v>
      </c>
      <c r="C1283">
        <v>22.801857436730675</v>
      </c>
    </row>
    <row r="1284" spans="1:3" x14ac:dyDescent="0.25">
      <c r="A1284">
        <v>148.149999999996</v>
      </c>
      <c r="B1284">
        <v>336.63750331733411</v>
      </c>
      <c r="C1284">
        <v>22.800665628172155</v>
      </c>
    </row>
    <row r="1285" spans="1:3" x14ac:dyDescent="0.25">
      <c r="A1285">
        <v>148.19999999999601</v>
      </c>
      <c r="B1285">
        <v>336.92091722300142</v>
      </c>
      <c r="C1285">
        <v>22.799474058043735</v>
      </c>
    </row>
    <row r="1286" spans="1:3" x14ac:dyDescent="0.25">
      <c r="A1286">
        <v>148.24999999999599</v>
      </c>
      <c r="B1286">
        <v>337.20436510107504</v>
      </c>
      <c r="C1286">
        <v>22.798282726193118</v>
      </c>
    </row>
    <row r="1287" spans="1:3" x14ac:dyDescent="0.25">
      <c r="A1287">
        <v>148.299999999996</v>
      </c>
      <c r="B1287">
        <v>337.4878469515553</v>
      </c>
      <c r="C1287">
        <v>22.797091632468213</v>
      </c>
    </row>
    <row r="1288" spans="1:3" x14ac:dyDescent="0.25">
      <c r="A1288">
        <v>148.34999999999599</v>
      </c>
      <c r="B1288">
        <v>337.7713627744418</v>
      </c>
      <c r="C1288">
        <v>22.795900776717112</v>
      </c>
    </row>
    <row r="1289" spans="1:3" x14ac:dyDescent="0.25">
      <c r="A1289">
        <v>148.399999999996</v>
      </c>
      <c r="B1289">
        <v>338.054912569735</v>
      </c>
      <c r="C1289">
        <v>22.794710158788103</v>
      </c>
    </row>
    <row r="1290" spans="1:3" x14ac:dyDescent="0.25">
      <c r="A1290">
        <v>148.44999999999601</v>
      </c>
      <c r="B1290">
        <v>338.33849633743466</v>
      </c>
      <c r="C1290">
        <v>22.793519778529671</v>
      </c>
    </row>
    <row r="1291" spans="1:3" x14ac:dyDescent="0.25">
      <c r="A1291">
        <v>148.49999999999599</v>
      </c>
      <c r="B1291">
        <v>338.62211407754052</v>
      </c>
      <c r="C1291">
        <v>22.792329635790495</v>
      </c>
    </row>
    <row r="1292" spans="1:3" x14ac:dyDescent="0.25">
      <c r="A1292">
        <v>148.549999999996</v>
      </c>
      <c r="B1292">
        <v>338.90576579005295</v>
      </c>
      <c r="C1292">
        <v>22.791139730419431</v>
      </c>
    </row>
    <row r="1293" spans="1:3" x14ac:dyDescent="0.25">
      <c r="A1293">
        <v>148.59999999999599</v>
      </c>
      <c r="B1293">
        <v>339.18945147497186</v>
      </c>
      <c r="C1293">
        <v>22.789950062265554</v>
      </c>
    </row>
    <row r="1294" spans="1:3" x14ac:dyDescent="0.25">
      <c r="A1294">
        <v>148.649999999996</v>
      </c>
      <c r="B1294">
        <v>339.47317113229724</v>
      </c>
      <c r="C1294">
        <v>22.7887606311781</v>
      </c>
    </row>
    <row r="1295" spans="1:3" x14ac:dyDescent="0.25">
      <c r="A1295">
        <v>148.69999999999601</v>
      </c>
      <c r="B1295">
        <v>339.7569247620292</v>
      </c>
      <c r="C1295">
        <v>22.787571437006523</v>
      </c>
    </row>
    <row r="1296" spans="1:3" x14ac:dyDescent="0.25">
      <c r="A1296">
        <v>148.74999999999599</v>
      </c>
      <c r="B1296">
        <v>340.0407123641674</v>
      </c>
      <c r="C1296">
        <v>22.786382479600448</v>
      </c>
    </row>
    <row r="1297" spans="1:3" x14ac:dyDescent="0.25">
      <c r="A1297">
        <v>148.799999999996</v>
      </c>
      <c r="B1297">
        <v>340.32453393871225</v>
      </c>
      <c r="C1297">
        <v>22.785193758809701</v>
      </c>
    </row>
    <row r="1298" spans="1:3" x14ac:dyDescent="0.25">
      <c r="A1298">
        <v>148.84999999999599</v>
      </c>
      <c r="B1298">
        <v>340.60838948566345</v>
      </c>
      <c r="C1298">
        <v>22.784005274484297</v>
      </c>
    </row>
    <row r="1299" spans="1:3" x14ac:dyDescent="0.25">
      <c r="A1299">
        <v>148.899999999996</v>
      </c>
      <c r="B1299">
        <v>340.89227900502124</v>
      </c>
      <c r="C1299">
        <v>22.78281702647444</v>
      </c>
    </row>
    <row r="1300" spans="1:3" x14ac:dyDescent="0.25">
      <c r="A1300">
        <v>148.94999999999601</v>
      </c>
      <c r="B1300">
        <v>341.17620249678544</v>
      </c>
      <c r="C1300">
        <v>22.781629014630521</v>
      </c>
    </row>
    <row r="1301" spans="1:3" x14ac:dyDescent="0.25">
      <c r="A1301">
        <v>148.99999999999599</v>
      </c>
      <c r="B1301">
        <v>341.46015996095599</v>
      </c>
      <c r="C1301">
        <v>22.780441238803121</v>
      </c>
    </row>
    <row r="1302" spans="1:3" x14ac:dyDescent="0.25">
      <c r="A1302">
        <v>149.049999999996</v>
      </c>
      <c r="B1302">
        <v>341.74415139753302</v>
      </c>
      <c r="C1302">
        <v>22.779253698843014</v>
      </c>
    </row>
    <row r="1303" spans="1:3" x14ac:dyDescent="0.25">
      <c r="A1303">
        <v>149.09999999999599</v>
      </c>
      <c r="B1303">
        <v>342.02817680651651</v>
      </c>
      <c r="C1303">
        <v>22.778066394601158</v>
      </c>
    </row>
    <row r="1304" spans="1:3" x14ac:dyDescent="0.25">
      <c r="A1304">
        <v>149.149999999996</v>
      </c>
      <c r="B1304">
        <v>342.31223618790648</v>
      </c>
      <c r="C1304">
        <v>22.776879325928697</v>
      </c>
    </row>
    <row r="1305" spans="1:3" x14ac:dyDescent="0.25">
      <c r="A1305">
        <v>149.19999999999601</v>
      </c>
      <c r="B1305">
        <v>342.59632954170308</v>
      </c>
      <c r="C1305">
        <v>22.775692492676967</v>
      </c>
    </row>
    <row r="1306" spans="1:3" x14ac:dyDescent="0.25">
      <c r="A1306">
        <v>149.24999999999599</v>
      </c>
      <c r="B1306">
        <v>342.88045686790588</v>
      </c>
      <c r="C1306">
        <v>22.774505894697487</v>
      </c>
    </row>
    <row r="1307" spans="1:3" x14ac:dyDescent="0.25">
      <c r="A1307">
        <v>149.299999999996</v>
      </c>
      <c r="B1307">
        <v>343.16461816651537</v>
      </c>
      <c r="C1307">
        <v>22.77331953184197</v>
      </c>
    </row>
    <row r="1308" spans="1:3" x14ac:dyDescent="0.25">
      <c r="A1308">
        <v>149.34999999999599</v>
      </c>
      <c r="B1308">
        <v>343.44881343753104</v>
      </c>
      <c r="C1308">
        <v>22.772133403962314</v>
      </c>
    </row>
    <row r="1309" spans="1:3" x14ac:dyDescent="0.25">
      <c r="A1309">
        <v>149.399999999996</v>
      </c>
      <c r="B1309">
        <v>343.73304268095342</v>
      </c>
      <c r="C1309">
        <v>22.770947510910588</v>
      </c>
    </row>
    <row r="1310" spans="1:3" x14ac:dyDescent="0.25">
      <c r="A1310">
        <v>149.44999999999601</v>
      </c>
      <c r="B1310">
        <v>344.0173058967822</v>
      </c>
      <c r="C1310">
        <v>22.769761852539073</v>
      </c>
    </row>
    <row r="1311" spans="1:3" x14ac:dyDescent="0.25">
      <c r="A1311">
        <v>149.49999999999599</v>
      </c>
      <c r="B1311">
        <v>344.3016030850174</v>
      </c>
      <c r="C1311">
        <v>22.768576428700211</v>
      </c>
    </row>
    <row r="1312" spans="1:3" x14ac:dyDescent="0.25">
      <c r="A1312">
        <v>149.549999999996</v>
      </c>
      <c r="B1312">
        <v>344.58593424565908</v>
      </c>
      <c r="C1312">
        <v>22.767391239246638</v>
      </c>
    </row>
    <row r="1313" spans="1:3" x14ac:dyDescent="0.25">
      <c r="A1313">
        <v>149.59999999999599</v>
      </c>
      <c r="B1313">
        <v>344.87029937870722</v>
      </c>
      <c r="C1313">
        <v>22.766206284031185</v>
      </c>
    </row>
    <row r="1314" spans="1:3" x14ac:dyDescent="0.25">
      <c r="A1314">
        <v>149.649999999996</v>
      </c>
      <c r="B1314">
        <v>345.15469848416177</v>
      </c>
      <c r="C1314">
        <v>22.765021562906856</v>
      </c>
    </row>
    <row r="1315" spans="1:3" x14ac:dyDescent="0.25">
      <c r="A1315">
        <v>149.69999999999601</v>
      </c>
      <c r="B1315">
        <v>345.43913156202296</v>
      </c>
      <c r="C1315">
        <v>22.763837075726837</v>
      </c>
    </row>
    <row r="1316" spans="1:3" x14ac:dyDescent="0.25">
      <c r="A1316">
        <v>149.74999999999599</v>
      </c>
      <c r="B1316">
        <v>345.72359861229035</v>
      </c>
      <c r="C1316">
        <v>22.762652822344513</v>
      </c>
    </row>
    <row r="1317" spans="1:3" x14ac:dyDescent="0.25">
      <c r="A1317">
        <v>149.799999999996</v>
      </c>
      <c r="B1317">
        <v>346.00809963496442</v>
      </c>
      <c r="C1317">
        <v>22.761468802613429</v>
      </c>
    </row>
    <row r="1318" spans="1:3" x14ac:dyDescent="0.25">
      <c r="A1318">
        <v>149.84999999999599</v>
      </c>
      <c r="B1318">
        <v>346.29263463004474</v>
      </c>
      <c r="C1318">
        <v>22.760285016387332</v>
      </c>
    </row>
    <row r="1319" spans="1:3" x14ac:dyDescent="0.25">
      <c r="A1319">
        <v>149.899999999996</v>
      </c>
      <c r="B1319">
        <v>346.57720359753176</v>
      </c>
      <c r="C1319">
        <v>22.75910146352015</v>
      </c>
    </row>
    <row r="1320" spans="1:3" x14ac:dyDescent="0.25">
      <c r="A1320">
        <v>149.94999999999601</v>
      </c>
      <c r="B1320">
        <v>346.86180653742502</v>
      </c>
      <c r="C1320">
        <v>22.757918143865986</v>
      </c>
    </row>
    <row r="1321" spans="1:3" x14ac:dyDescent="0.25">
      <c r="A1321">
        <v>149.99999999999599</v>
      </c>
      <c r="B1321">
        <v>347.14644344972493</v>
      </c>
      <c r="C1321">
        <v>22.756735057279116</v>
      </c>
    </row>
    <row r="1322" spans="1:3" x14ac:dyDescent="0.25">
      <c r="A1322">
        <v>150.049999999996</v>
      </c>
      <c r="B1322">
        <v>347.43111433443113</v>
      </c>
      <c r="C1322">
        <v>22.755552203614027</v>
      </c>
    </row>
    <row r="1323" spans="1:3" x14ac:dyDescent="0.25">
      <c r="A1323">
        <v>150.09999999999599</v>
      </c>
      <c r="B1323">
        <v>347.71581919154386</v>
      </c>
      <c r="C1323">
        <v>22.754369582725356</v>
      </c>
    </row>
    <row r="1324" spans="1:3" x14ac:dyDescent="0.25">
      <c r="A1324">
        <v>150.149999999996</v>
      </c>
      <c r="B1324">
        <v>348.00055802106311</v>
      </c>
      <c r="C1324">
        <v>22.753187194467944</v>
      </c>
    </row>
    <row r="1325" spans="1:3" x14ac:dyDescent="0.25">
      <c r="A1325">
        <v>150.19999999999601</v>
      </c>
      <c r="B1325">
        <v>348.28533082298884</v>
      </c>
      <c r="C1325">
        <v>22.752005038696801</v>
      </c>
    </row>
    <row r="1326" spans="1:3" x14ac:dyDescent="0.25">
      <c r="A1326">
        <v>150.24999999999599</v>
      </c>
      <c r="B1326">
        <v>348.57013759732092</v>
      </c>
      <c r="C1326">
        <v>22.750823115267117</v>
      </c>
    </row>
    <row r="1327" spans="1:3" x14ac:dyDescent="0.25">
      <c r="A1327">
        <v>150.299999999996</v>
      </c>
      <c r="B1327">
        <v>348.85497834405953</v>
      </c>
      <c r="C1327">
        <v>22.749641424034266</v>
      </c>
    </row>
    <row r="1328" spans="1:3" x14ac:dyDescent="0.25">
      <c r="A1328">
        <v>150.34999999999599</v>
      </c>
      <c r="B1328">
        <v>349.1398530632045</v>
      </c>
      <c r="C1328">
        <v>22.748459964853804</v>
      </c>
    </row>
    <row r="1329" spans="1:3" x14ac:dyDescent="0.25">
      <c r="A1329">
        <v>150.399999999996</v>
      </c>
      <c r="B1329">
        <v>349.4247617547561</v>
      </c>
      <c r="C1329">
        <v>22.747278737581453</v>
      </c>
    </row>
    <row r="1330" spans="1:3" x14ac:dyDescent="0.25">
      <c r="A1330">
        <v>150.44999999999601</v>
      </c>
      <c r="B1330">
        <v>349.70970441871401</v>
      </c>
      <c r="C1330">
        <v>22.746097742073133</v>
      </c>
    </row>
    <row r="1331" spans="1:3" x14ac:dyDescent="0.25">
      <c r="A1331">
        <v>150.49999999999599</v>
      </c>
      <c r="B1331">
        <v>349.99468105507844</v>
      </c>
      <c r="C1331">
        <v>22.744916978184925</v>
      </c>
    </row>
    <row r="1332" spans="1:3" x14ac:dyDescent="0.25">
      <c r="A1332">
        <v>150.549999999996</v>
      </c>
      <c r="B1332">
        <v>350.27969166384929</v>
      </c>
      <c r="C1332">
        <v>22.743736445773102</v>
      </c>
    </row>
    <row r="1333" spans="1:3" x14ac:dyDescent="0.25">
      <c r="A1333">
        <v>150.59999999999599</v>
      </c>
      <c r="B1333">
        <v>350.56473624502649</v>
      </c>
      <c r="C1333">
        <v>22.742556144694102</v>
      </c>
    </row>
    <row r="1334" spans="1:3" x14ac:dyDescent="0.25">
      <c r="A1334">
        <v>150.649999999996</v>
      </c>
      <c r="B1334">
        <v>350.8498147986104</v>
      </c>
      <c r="C1334">
        <v>22.74137607480456</v>
      </c>
    </row>
    <row r="1335" spans="1:3" x14ac:dyDescent="0.25">
      <c r="A1335">
        <v>150.69999999999601</v>
      </c>
      <c r="B1335">
        <v>351.13492732460082</v>
      </c>
      <c r="C1335">
        <v>22.740196235961264</v>
      </c>
    </row>
    <row r="1336" spans="1:3" x14ac:dyDescent="0.25">
      <c r="A1336">
        <v>150.74999999999599</v>
      </c>
      <c r="B1336">
        <v>351.42007382299732</v>
      </c>
      <c r="C1336">
        <v>22.739016628021194</v>
      </c>
    </row>
    <row r="1337" spans="1:3" x14ac:dyDescent="0.25">
      <c r="A1337">
        <v>150.799999999996</v>
      </c>
      <c r="B1337">
        <v>351.70525429380064</v>
      </c>
      <c r="C1337">
        <v>22.737837250841501</v>
      </c>
    </row>
    <row r="1338" spans="1:3" x14ac:dyDescent="0.25">
      <c r="A1338">
        <v>150.84999999999599</v>
      </c>
      <c r="B1338">
        <v>351.99046873701019</v>
      </c>
      <c r="C1338">
        <v>22.736658104279524</v>
      </c>
    </row>
    <row r="1339" spans="1:3" x14ac:dyDescent="0.25">
      <c r="A1339">
        <v>150.899999999996</v>
      </c>
      <c r="B1339">
        <v>352.27571715262638</v>
      </c>
      <c r="C1339">
        <v>22.735479188192755</v>
      </c>
    </row>
    <row r="1340" spans="1:3" x14ac:dyDescent="0.25">
      <c r="A1340">
        <v>150.94999999999601</v>
      </c>
      <c r="B1340">
        <v>352.56099954064894</v>
      </c>
      <c r="C1340">
        <v>22.734300502438888</v>
      </c>
    </row>
    <row r="1341" spans="1:3" x14ac:dyDescent="0.25">
      <c r="A1341">
        <v>150.99999999999599</v>
      </c>
      <c r="B1341">
        <v>352.8463159010779</v>
      </c>
      <c r="C1341">
        <v>22.733122046875771</v>
      </c>
    </row>
    <row r="1342" spans="1:3" x14ac:dyDescent="0.25">
      <c r="A1342">
        <v>151.049999999996</v>
      </c>
      <c r="B1342">
        <v>353.13166623391345</v>
      </c>
      <c r="C1342">
        <v>22.73194382136144</v>
      </c>
    </row>
    <row r="1343" spans="1:3" x14ac:dyDescent="0.25">
      <c r="A1343">
        <v>151.09999999999599</v>
      </c>
      <c r="B1343">
        <v>353.41705053915524</v>
      </c>
      <c r="C1343">
        <v>22.730765825754098</v>
      </c>
    </row>
    <row r="1344" spans="1:3" x14ac:dyDescent="0.25">
      <c r="A1344">
        <v>151.149999999996</v>
      </c>
      <c r="B1344">
        <v>353.70246881680379</v>
      </c>
      <c r="C1344">
        <v>22.729588059912125</v>
      </c>
    </row>
    <row r="1345" spans="1:3" x14ac:dyDescent="0.25">
      <c r="A1345">
        <v>151.19999999999601</v>
      </c>
      <c r="B1345">
        <v>353.98792106685875</v>
      </c>
      <c r="C1345">
        <v>22.72841052369407</v>
      </c>
    </row>
    <row r="1346" spans="1:3" x14ac:dyDescent="0.25">
      <c r="A1346">
        <v>151.24999999999599</v>
      </c>
      <c r="B1346">
        <v>354.27340728931995</v>
      </c>
      <c r="C1346">
        <v>22.727233216958673</v>
      </c>
    </row>
    <row r="1347" spans="1:3" x14ac:dyDescent="0.25">
      <c r="A1347">
        <v>151.299999999996</v>
      </c>
      <c r="B1347">
        <v>354.55892748418785</v>
      </c>
      <c r="C1347">
        <v>22.726056139564825</v>
      </c>
    </row>
    <row r="1348" spans="1:3" x14ac:dyDescent="0.25">
      <c r="A1348">
        <v>151.34999999999599</v>
      </c>
      <c r="B1348">
        <v>354.84448165146199</v>
      </c>
      <c r="C1348">
        <v>22.724879291371611</v>
      </c>
    </row>
    <row r="1349" spans="1:3" x14ac:dyDescent="0.25">
      <c r="A1349">
        <v>151.399999999996</v>
      </c>
      <c r="B1349">
        <v>355.13006979114277</v>
      </c>
      <c r="C1349">
        <v>22.723702672238264</v>
      </c>
    </row>
    <row r="1350" spans="1:3" x14ac:dyDescent="0.25">
      <c r="A1350">
        <v>151.44999999999601</v>
      </c>
      <c r="B1350">
        <v>355.41569190322986</v>
      </c>
      <c r="C1350">
        <v>22.722526282024216</v>
      </c>
    </row>
    <row r="1351" spans="1:3" x14ac:dyDescent="0.25">
      <c r="A1351">
        <v>151.49999999999599</v>
      </c>
      <c r="B1351">
        <v>355.70134798772347</v>
      </c>
      <c r="C1351">
        <v>22.72135012058904</v>
      </c>
    </row>
    <row r="1352" spans="1:3" x14ac:dyDescent="0.25">
      <c r="A1352">
        <v>151.549999999996</v>
      </c>
      <c r="B1352">
        <v>355.98703804462366</v>
      </c>
      <c r="C1352">
        <v>22.720174187792523</v>
      </c>
    </row>
    <row r="1353" spans="1:3" x14ac:dyDescent="0.25">
      <c r="A1353">
        <v>151.59999999999599</v>
      </c>
      <c r="B1353">
        <v>356.2727620739301</v>
      </c>
      <c r="C1353">
        <v>22.71899848349458</v>
      </c>
    </row>
    <row r="1354" spans="1:3" x14ac:dyDescent="0.25">
      <c r="A1354">
        <v>151.649999999996</v>
      </c>
      <c r="B1354">
        <v>356.55852007564317</v>
      </c>
      <c r="C1354">
        <v>22.717823007555324</v>
      </c>
    </row>
    <row r="1355" spans="1:3" x14ac:dyDescent="0.25">
      <c r="A1355">
        <v>151.69999999999601</v>
      </c>
      <c r="B1355">
        <v>356.84431204976278</v>
      </c>
      <c r="C1355">
        <v>22.71664775983503</v>
      </c>
    </row>
    <row r="1356" spans="1:3" x14ac:dyDescent="0.25">
      <c r="A1356">
        <v>151.74999999999599</v>
      </c>
      <c r="B1356">
        <v>357.13013799628857</v>
      </c>
      <c r="C1356">
        <v>22.715472740194144</v>
      </c>
    </row>
    <row r="1357" spans="1:3" x14ac:dyDescent="0.25">
      <c r="A1357">
        <v>151.799999999996</v>
      </c>
      <c r="B1357">
        <v>357.41599791522111</v>
      </c>
      <c r="C1357">
        <v>22.714297948493286</v>
      </c>
    </row>
    <row r="1358" spans="1:3" x14ac:dyDescent="0.25">
      <c r="A1358">
        <v>151.84999999999599</v>
      </c>
      <c r="B1358">
        <v>357.70189180655979</v>
      </c>
      <c r="C1358">
        <v>22.713123384593239</v>
      </c>
    </row>
    <row r="1359" spans="1:3" x14ac:dyDescent="0.25">
      <c r="A1359">
        <v>151.899999999996</v>
      </c>
      <c r="B1359">
        <v>357.9878196703051</v>
      </c>
      <c r="C1359">
        <v>22.711949048354956</v>
      </c>
    </row>
    <row r="1360" spans="1:3" x14ac:dyDescent="0.25">
      <c r="A1360">
        <v>151.94999999999601</v>
      </c>
      <c r="B1360">
        <v>358.27378150645694</v>
      </c>
      <c r="C1360">
        <v>22.710774939639567</v>
      </c>
    </row>
    <row r="1361" spans="1:3" x14ac:dyDescent="0.25">
      <c r="A1361">
        <v>151.99999999999599</v>
      </c>
      <c r="B1361">
        <v>358.55977731501503</v>
      </c>
      <c r="C1361">
        <v>22.709601058308365</v>
      </c>
    </row>
    <row r="1362" spans="1:3" x14ac:dyDescent="0.25">
      <c r="A1362">
        <v>152.049999999996</v>
      </c>
      <c r="B1362">
        <v>358.84580709597986</v>
      </c>
      <c r="C1362">
        <v>22.708427404222814</v>
      </c>
    </row>
    <row r="1363" spans="1:3" x14ac:dyDescent="0.25">
      <c r="A1363">
        <v>152.09999999999599</v>
      </c>
      <c r="B1363">
        <v>359.13187084935083</v>
      </c>
      <c r="C1363">
        <v>22.707253977244545</v>
      </c>
    </row>
    <row r="1364" spans="1:3" x14ac:dyDescent="0.25">
      <c r="A1364">
        <v>152.149999999996</v>
      </c>
      <c r="B1364">
        <v>359.41796857512861</v>
      </c>
      <c r="C1364">
        <v>22.706080777235346</v>
      </c>
    </row>
    <row r="1365" spans="1:3" x14ac:dyDescent="0.25">
      <c r="A1365">
        <v>152.19999999999601</v>
      </c>
      <c r="B1365">
        <v>359.7041002733128</v>
      </c>
      <c r="C1365">
        <v>22.704907804057196</v>
      </c>
    </row>
    <row r="1366" spans="1:3" x14ac:dyDescent="0.25">
      <c r="A1366">
        <v>152.24999999999599</v>
      </c>
      <c r="B1366">
        <v>359.99026594390318</v>
      </c>
      <c r="C1366">
        <v>22.703735057572224</v>
      </c>
    </row>
    <row r="1367" spans="1:3" x14ac:dyDescent="0.25">
      <c r="A1367">
        <v>152.299999999996</v>
      </c>
      <c r="B1367">
        <v>360.27646558690026</v>
      </c>
      <c r="C1367">
        <v>22.702562537642734</v>
      </c>
    </row>
    <row r="1368" spans="1:3" x14ac:dyDescent="0.25">
      <c r="A1368">
        <v>152.34999999999599</v>
      </c>
      <c r="B1368">
        <v>360.56269920230358</v>
      </c>
      <c r="C1368">
        <v>22.701390244131186</v>
      </c>
    </row>
    <row r="1369" spans="1:3" x14ac:dyDescent="0.25">
      <c r="A1369">
        <v>152.399999999996</v>
      </c>
      <c r="B1369">
        <v>360.84896679011354</v>
      </c>
      <c r="C1369">
        <v>22.700218176900222</v>
      </c>
    </row>
    <row r="1370" spans="1:3" x14ac:dyDescent="0.25">
      <c r="A1370">
        <v>152.44999999999601</v>
      </c>
      <c r="B1370">
        <v>361.13526835033002</v>
      </c>
      <c r="C1370">
        <v>22.699046335812636</v>
      </c>
    </row>
    <row r="1371" spans="1:3" x14ac:dyDescent="0.25">
      <c r="A1371">
        <v>152.49999999999599</v>
      </c>
      <c r="B1371">
        <v>361.42160388295275</v>
      </c>
      <c r="C1371">
        <v>22.697874720731395</v>
      </c>
    </row>
    <row r="1372" spans="1:3" x14ac:dyDescent="0.25">
      <c r="A1372">
        <v>152.549999999996</v>
      </c>
      <c r="B1372">
        <v>361.70797338798212</v>
      </c>
      <c r="C1372">
        <v>22.696703331519629</v>
      </c>
    </row>
    <row r="1373" spans="1:3" x14ac:dyDescent="0.25">
      <c r="A1373">
        <v>152.59999999999599</v>
      </c>
      <c r="B1373">
        <v>361.99437686541773</v>
      </c>
      <c r="C1373">
        <v>22.695532168040639</v>
      </c>
    </row>
    <row r="1374" spans="1:3" x14ac:dyDescent="0.25">
      <c r="A1374">
        <v>152.649999999996</v>
      </c>
      <c r="B1374">
        <v>362.2808143152601</v>
      </c>
      <c r="C1374">
        <v>22.694361230157881</v>
      </c>
    </row>
    <row r="1375" spans="1:3" x14ac:dyDescent="0.25">
      <c r="A1375">
        <v>152.69999999999601</v>
      </c>
      <c r="B1375">
        <v>362.56728573750883</v>
      </c>
      <c r="C1375">
        <v>22.69319051773498</v>
      </c>
    </row>
    <row r="1376" spans="1:3" x14ac:dyDescent="0.25">
      <c r="A1376">
        <v>152.74999999999599</v>
      </c>
      <c r="B1376">
        <v>362.85379113216385</v>
      </c>
      <c r="C1376">
        <v>22.692020030635728</v>
      </c>
    </row>
    <row r="1377" spans="1:3" x14ac:dyDescent="0.25">
      <c r="A1377">
        <v>152.799999999996</v>
      </c>
      <c r="B1377">
        <v>363.14033049922546</v>
      </c>
      <c r="C1377">
        <v>22.690849768724085</v>
      </c>
    </row>
    <row r="1378" spans="1:3" x14ac:dyDescent="0.25">
      <c r="A1378">
        <v>152.84999999999599</v>
      </c>
      <c r="B1378">
        <v>363.42690383869348</v>
      </c>
      <c r="C1378">
        <v>22.689679731864157</v>
      </c>
    </row>
    <row r="1379" spans="1:3" x14ac:dyDescent="0.25">
      <c r="A1379">
        <v>152.899999999996</v>
      </c>
      <c r="B1379">
        <v>363.71351115056802</v>
      </c>
      <c r="C1379">
        <v>22.688509919920236</v>
      </c>
    </row>
    <row r="1380" spans="1:3" x14ac:dyDescent="0.25">
      <c r="A1380">
        <v>152.94999999999601</v>
      </c>
      <c r="B1380">
        <v>364.0001524348491</v>
      </c>
      <c r="C1380">
        <v>22.687340332756758</v>
      </c>
    </row>
    <row r="1381" spans="1:3" x14ac:dyDescent="0.25">
      <c r="A1381">
        <v>152.99999999999599</v>
      </c>
      <c r="B1381">
        <v>364.28682769153642</v>
      </c>
      <c r="C1381">
        <v>22.686170970238333</v>
      </c>
    </row>
    <row r="1382" spans="1:3" x14ac:dyDescent="0.25">
      <c r="A1382">
        <v>153.049999999996</v>
      </c>
      <c r="B1382">
        <v>364.57353692063043</v>
      </c>
      <c r="C1382">
        <v>22.685001832229727</v>
      </c>
    </row>
    <row r="1383" spans="1:3" x14ac:dyDescent="0.25">
      <c r="A1383">
        <v>153.09999999999599</v>
      </c>
      <c r="B1383">
        <v>364.86028012213063</v>
      </c>
      <c r="C1383">
        <v>22.683832918595879</v>
      </c>
    </row>
    <row r="1384" spans="1:3" x14ac:dyDescent="0.25">
      <c r="A1384">
        <v>153.149999999996</v>
      </c>
      <c r="B1384">
        <v>365.14705729603753</v>
      </c>
      <c r="C1384">
        <v>22.682664229201876</v>
      </c>
    </row>
    <row r="1385" spans="1:3" x14ac:dyDescent="0.25">
      <c r="A1385">
        <v>153.19999999999601</v>
      </c>
      <c r="B1385">
        <v>365.4338684423509</v>
      </c>
      <c r="C1385">
        <v>22.681495763912974</v>
      </c>
    </row>
    <row r="1386" spans="1:3" x14ac:dyDescent="0.25">
      <c r="A1386">
        <v>153.24999999999599</v>
      </c>
      <c r="B1386">
        <v>365.72071356107057</v>
      </c>
      <c r="C1386">
        <v>22.680327522594585</v>
      </c>
    </row>
    <row r="1387" spans="1:3" x14ac:dyDescent="0.25">
      <c r="A1387">
        <v>153.299999999996</v>
      </c>
      <c r="B1387">
        <v>366.00759265219671</v>
      </c>
      <c r="C1387">
        <v>22.679159505112295</v>
      </c>
    </row>
    <row r="1388" spans="1:3" x14ac:dyDescent="0.25">
      <c r="A1388">
        <v>153.34999999999599</v>
      </c>
      <c r="B1388">
        <v>366.29450571572937</v>
      </c>
      <c r="C1388">
        <v>22.677991711331835</v>
      </c>
    </row>
    <row r="1389" spans="1:3" x14ac:dyDescent="0.25">
      <c r="A1389">
        <v>153.399999999996</v>
      </c>
      <c r="B1389">
        <v>366.58145275166845</v>
      </c>
      <c r="C1389">
        <v>22.676824141119109</v>
      </c>
    </row>
    <row r="1390" spans="1:3" x14ac:dyDescent="0.25">
      <c r="A1390">
        <v>153.44999999999601</v>
      </c>
      <c r="B1390">
        <v>366.86843376001411</v>
      </c>
      <c r="C1390">
        <v>22.675656794340171</v>
      </c>
    </row>
    <row r="1391" spans="1:3" x14ac:dyDescent="0.25">
      <c r="A1391">
        <v>153.49999999999599</v>
      </c>
      <c r="B1391">
        <v>367.15544874076602</v>
      </c>
      <c r="C1391">
        <v>22.674489670861238</v>
      </c>
    </row>
    <row r="1392" spans="1:3" x14ac:dyDescent="0.25">
      <c r="A1392">
        <v>153.549999999996</v>
      </c>
      <c r="B1392">
        <v>367.44249769392468</v>
      </c>
      <c r="C1392">
        <v>22.67332277054869</v>
      </c>
    </row>
    <row r="1393" spans="1:3" x14ac:dyDescent="0.25">
      <c r="A1393">
        <v>153.59999999999599</v>
      </c>
      <c r="B1393">
        <v>367.72958061948947</v>
      </c>
      <c r="C1393">
        <v>22.672156093269066</v>
      </c>
    </row>
    <row r="1394" spans="1:3" x14ac:dyDescent="0.25">
      <c r="A1394">
        <v>153.649999999996</v>
      </c>
      <c r="B1394">
        <v>368.01669751746101</v>
      </c>
      <c r="C1394">
        <v>22.670989638889058</v>
      </c>
    </row>
    <row r="1395" spans="1:3" x14ac:dyDescent="0.25">
      <c r="A1395">
        <v>153.69999999999601</v>
      </c>
      <c r="B1395">
        <v>368.30384838783891</v>
      </c>
      <c r="C1395">
        <v>22.669823407275523</v>
      </c>
    </row>
    <row r="1396" spans="1:3" x14ac:dyDescent="0.25">
      <c r="A1396">
        <v>153.74999999999599</v>
      </c>
      <c r="B1396">
        <v>368.59103323062317</v>
      </c>
      <c r="C1396">
        <v>22.668657398295473</v>
      </c>
    </row>
    <row r="1397" spans="1:3" x14ac:dyDescent="0.25">
      <c r="A1397">
        <v>153.799999999996</v>
      </c>
      <c r="B1397">
        <v>368.87825204581401</v>
      </c>
      <c r="C1397">
        <v>22.667491611816075</v>
      </c>
    </row>
    <row r="1398" spans="1:3" x14ac:dyDescent="0.25">
      <c r="A1398">
        <v>153.84999999999599</v>
      </c>
      <c r="B1398">
        <v>369.16550483341126</v>
      </c>
      <c r="C1398">
        <v>22.666326047704665</v>
      </c>
    </row>
    <row r="1399" spans="1:3" x14ac:dyDescent="0.25">
      <c r="A1399">
        <v>153.899999999996</v>
      </c>
      <c r="B1399">
        <v>369.45279159341499</v>
      </c>
      <c r="C1399">
        <v>22.665160705828733</v>
      </c>
    </row>
    <row r="1400" spans="1:3" x14ac:dyDescent="0.25">
      <c r="A1400">
        <v>153.94999999999601</v>
      </c>
      <c r="B1400">
        <v>369.74011232582529</v>
      </c>
      <c r="C1400">
        <v>22.663995586055908</v>
      </c>
    </row>
    <row r="1401" spans="1:3" x14ac:dyDescent="0.25">
      <c r="A1401">
        <v>153.99999999999599</v>
      </c>
      <c r="B1401">
        <v>370.02746703064179</v>
      </c>
      <c r="C1401">
        <v>22.662830688254004</v>
      </c>
    </row>
    <row r="1402" spans="1:3" x14ac:dyDescent="0.25">
      <c r="A1402">
        <v>154.049999999996</v>
      </c>
      <c r="B1402">
        <v>370.31485570786504</v>
      </c>
      <c r="C1402">
        <v>22.661666012290969</v>
      </c>
    </row>
    <row r="1403" spans="1:3" x14ac:dyDescent="0.25">
      <c r="A1403">
        <v>154.09999999999599</v>
      </c>
      <c r="B1403">
        <v>370.60227835749447</v>
      </c>
      <c r="C1403">
        <v>22.660501558034923</v>
      </c>
    </row>
    <row r="1404" spans="1:3" x14ac:dyDescent="0.25">
      <c r="A1404">
        <v>154.149999999996</v>
      </c>
      <c r="B1404">
        <v>370.8897349795306</v>
      </c>
      <c r="C1404">
        <v>22.65933732535413</v>
      </c>
    </row>
    <row r="1405" spans="1:3" x14ac:dyDescent="0.25">
      <c r="A1405">
        <v>154.19999999999601</v>
      </c>
      <c r="B1405">
        <v>371.17722557397309</v>
      </c>
      <c r="C1405">
        <v>22.658173314117022</v>
      </c>
    </row>
    <row r="1406" spans="1:3" x14ac:dyDescent="0.25">
      <c r="A1406">
        <v>154.24999999999599</v>
      </c>
      <c r="B1406">
        <v>371.46475014082199</v>
      </c>
      <c r="C1406">
        <v>22.657009524192173</v>
      </c>
    </row>
    <row r="1407" spans="1:3" x14ac:dyDescent="0.25">
      <c r="A1407">
        <v>154.299999999996</v>
      </c>
      <c r="B1407">
        <v>371.75230868007736</v>
      </c>
      <c r="C1407">
        <v>22.655845955448328</v>
      </c>
    </row>
    <row r="1408" spans="1:3" x14ac:dyDescent="0.25">
      <c r="A1408">
        <v>154.34999999999599</v>
      </c>
      <c r="B1408">
        <v>372.03990119173915</v>
      </c>
      <c r="C1408">
        <v>22.654682607754367</v>
      </c>
    </row>
    <row r="1409" spans="1:3" x14ac:dyDescent="0.25">
      <c r="A1409">
        <v>154.399999999996</v>
      </c>
      <c r="B1409">
        <v>372.32752767580757</v>
      </c>
      <c r="C1409">
        <v>22.653519480979348</v>
      </c>
    </row>
    <row r="1410" spans="1:3" x14ac:dyDescent="0.25">
      <c r="A1410">
        <v>154.44999999999601</v>
      </c>
      <c r="B1410">
        <v>372.61518813228247</v>
      </c>
      <c r="C1410">
        <v>22.65235657499246</v>
      </c>
    </row>
    <row r="1411" spans="1:3" x14ac:dyDescent="0.25">
      <c r="A1411">
        <v>154.49999999999599</v>
      </c>
      <c r="B1411">
        <v>372.90288256116355</v>
      </c>
      <c r="C1411">
        <v>22.65119388966307</v>
      </c>
    </row>
    <row r="1412" spans="1:3" x14ac:dyDescent="0.25">
      <c r="A1412">
        <v>154.549999999996</v>
      </c>
      <c r="B1412">
        <v>373.19061096245139</v>
      </c>
      <c r="C1412">
        <v>22.650031424860675</v>
      </c>
    </row>
    <row r="1413" spans="1:3" x14ac:dyDescent="0.25">
      <c r="A1413">
        <v>154.59999999999599</v>
      </c>
      <c r="B1413">
        <v>373.47837333614547</v>
      </c>
      <c r="C1413">
        <v>22.648869180454941</v>
      </c>
    </row>
    <row r="1414" spans="1:3" x14ac:dyDescent="0.25">
      <c r="A1414">
        <v>154.649999999996</v>
      </c>
      <c r="B1414">
        <v>373.76616968224619</v>
      </c>
      <c r="C1414">
        <v>22.64770715631569</v>
      </c>
    </row>
    <row r="1415" spans="1:3" x14ac:dyDescent="0.25">
      <c r="A1415">
        <v>154.69999999999601</v>
      </c>
      <c r="B1415">
        <v>374.05400000075326</v>
      </c>
      <c r="C1415">
        <v>22.646545352312877</v>
      </c>
    </row>
    <row r="1416" spans="1:3" x14ac:dyDescent="0.25">
      <c r="A1416">
        <v>154.74999999999599</v>
      </c>
      <c r="B1416">
        <v>374.34186429166675</v>
      </c>
      <c r="C1416">
        <v>22.645383768316638</v>
      </c>
    </row>
    <row r="1417" spans="1:3" x14ac:dyDescent="0.25">
      <c r="A1417">
        <v>154.799999999996</v>
      </c>
      <c r="B1417">
        <v>374.62976255498677</v>
      </c>
      <c r="C1417">
        <v>22.644222404197233</v>
      </c>
    </row>
    <row r="1418" spans="1:3" x14ac:dyDescent="0.25">
      <c r="A1418">
        <v>154.84999999999599</v>
      </c>
      <c r="B1418">
        <v>374.91769479071309</v>
      </c>
      <c r="C1418">
        <v>22.643061259825096</v>
      </c>
    </row>
    <row r="1419" spans="1:3" x14ac:dyDescent="0.25">
      <c r="A1419">
        <v>154.899999999996</v>
      </c>
      <c r="B1419">
        <v>375.2056609988461</v>
      </c>
      <c r="C1419">
        <v>22.641900335070801</v>
      </c>
    </row>
    <row r="1420" spans="1:3" x14ac:dyDescent="0.25">
      <c r="A1420">
        <v>154.94999999999601</v>
      </c>
      <c r="B1420">
        <v>375.49366117938564</v>
      </c>
      <c r="C1420">
        <v>22.640739629805079</v>
      </c>
    </row>
    <row r="1421" spans="1:3" x14ac:dyDescent="0.25">
      <c r="A1421">
        <v>154.99999999999599</v>
      </c>
      <c r="B1421">
        <v>375.78169533233131</v>
      </c>
      <c r="C1421">
        <v>22.639579143898811</v>
      </c>
    </row>
    <row r="1422" spans="1:3" x14ac:dyDescent="0.25">
      <c r="A1422">
        <v>155.049999999996</v>
      </c>
      <c r="B1422">
        <v>376.06976345768373</v>
      </c>
      <c r="C1422">
        <v>22.638418877223028</v>
      </c>
    </row>
    <row r="1423" spans="1:3" x14ac:dyDescent="0.25">
      <c r="A1423">
        <v>155.09999999999599</v>
      </c>
      <c r="B1423">
        <v>376.35786555544234</v>
      </c>
      <c r="C1423">
        <v>22.637258829648918</v>
      </c>
    </row>
    <row r="1424" spans="1:3" x14ac:dyDescent="0.25">
      <c r="A1424">
        <v>155.149999999996</v>
      </c>
      <c r="B1424">
        <v>376.64600162560777</v>
      </c>
      <c r="C1424">
        <v>22.636099001047803</v>
      </c>
    </row>
    <row r="1425" spans="1:3" x14ac:dyDescent="0.25">
      <c r="A1425">
        <v>155.19999999999601</v>
      </c>
      <c r="B1425">
        <v>376.93417166817949</v>
      </c>
      <c r="C1425">
        <v>22.63493939129118</v>
      </c>
    </row>
    <row r="1426" spans="1:3" x14ac:dyDescent="0.25">
      <c r="A1426">
        <v>155.24999999999599</v>
      </c>
      <c r="B1426">
        <v>377.22237568315745</v>
      </c>
      <c r="C1426">
        <v>22.633780000250674</v>
      </c>
    </row>
    <row r="1427" spans="1:3" x14ac:dyDescent="0.25">
      <c r="A1427">
        <v>155.299999999996</v>
      </c>
      <c r="B1427">
        <v>377.51061367054217</v>
      </c>
      <c r="C1427">
        <v>22.632620827798068</v>
      </c>
    </row>
    <row r="1428" spans="1:3" x14ac:dyDescent="0.25">
      <c r="A1428">
        <v>155.34999999999599</v>
      </c>
      <c r="B1428">
        <v>377.79888563033313</v>
      </c>
      <c r="C1428">
        <v>22.6314618738053</v>
      </c>
    </row>
    <row r="1429" spans="1:3" x14ac:dyDescent="0.25">
      <c r="A1429">
        <v>155.399999999996</v>
      </c>
      <c r="B1429">
        <v>378.08719156253079</v>
      </c>
      <c r="C1429">
        <v>22.630303138144448</v>
      </c>
    </row>
    <row r="1430" spans="1:3" x14ac:dyDescent="0.25">
      <c r="A1430">
        <v>155.44999999999601</v>
      </c>
      <c r="B1430">
        <v>378.37553146713481</v>
      </c>
      <c r="C1430">
        <v>22.62914462068775</v>
      </c>
    </row>
    <row r="1431" spans="1:3" x14ac:dyDescent="0.25">
      <c r="A1431">
        <v>155.49999999999599</v>
      </c>
      <c r="B1431">
        <v>378.66390534414518</v>
      </c>
      <c r="C1431">
        <v>22.627986321307578</v>
      </c>
    </row>
    <row r="1432" spans="1:3" x14ac:dyDescent="0.25">
      <c r="A1432">
        <v>155.549999999996</v>
      </c>
      <c r="B1432">
        <v>378.95231319356219</v>
      </c>
      <c r="C1432">
        <v>22.626828239876463</v>
      </c>
    </row>
    <row r="1433" spans="1:3" x14ac:dyDescent="0.25">
      <c r="A1433">
        <v>155.59999999999599</v>
      </c>
      <c r="B1433">
        <v>379.24075501538545</v>
      </c>
      <c r="C1433">
        <v>22.625670376267085</v>
      </c>
    </row>
    <row r="1434" spans="1:3" x14ac:dyDescent="0.25">
      <c r="A1434">
        <v>155.649999999996</v>
      </c>
      <c r="B1434">
        <v>379.5292308096154</v>
      </c>
      <c r="C1434">
        <v>22.624512730352269</v>
      </c>
    </row>
    <row r="1435" spans="1:3" x14ac:dyDescent="0.25">
      <c r="A1435">
        <v>155.69999999999601</v>
      </c>
      <c r="B1435">
        <v>379.81774057625171</v>
      </c>
      <c r="C1435">
        <v>22.623355302004978</v>
      </c>
    </row>
    <row r="1436" spans="1:3" x14ac:dyDescent="0.25">
      <c r="A1436">
        <v>155.74999999999599</v>
      </c>
      <c r="B1436">
        <v>380.10628431529437</v>
      </c>
      <c r="C1436">
        <v>22.62219809109834</v>
      </c>
    </row>
    <row r="1437" spans="1:3" x14ac:dyDescent="0.25">
      <c r="A1437">
        <v>155.799999999996</v>
      </c>
      <c r="B1437">
        <v>380.39486202674362</v>
      </c>
      <c r="C1437">
        <v>22.621041097505618</v>
      </c>
    </row>
    <row r="1438" spans="1:3" x14ac:dyDescent="0.25">
      <c r="A1438">
        <v>155.84999999999599</v>
      </c>
      <c r="B1438">
        <v>380.68347371059917</v>
      </c>
      <c r="C1438">
        <v>22.619884321100233</v>
      </c>
    </row>
    <row r="1439" spans="1:3" x14ac:dyDescent="0.25">
      <c r="A1439">
        <v>155.899999999996</v>
      </c>
      <c r="B1439">
        <v>380.97211936686142</v>
      </c>
      <c r="C1439">
        <v>22.618727761755732</v>
      </c>
    </row>
    <row r="1440" spans="1:3" x14ac:dyDescent="0.25">
      <c r="A1440">
        <v>155.94999999999601</v>
      </c>
      <c r="B1440">
        <v>381.26079899553014</v>
      </c>
      <c r="C1440">
        <v>22.617571419345833</v>
      </c>
    </row>
    <row r="1441" spans="1:3" x14ac:dyDescent="0.25">
      <c r="A1441">
        <v>155.99999999999599</v>
      </c>
      <c r="B1441">
        <v>381.54951259660504</v>
      </c>
      <c r="C1441">
        <v>22.616415293744385</v>
      </c>
    </row>
    <row r="1442" spans="1:3" x14ac:dyDescent="0.25">
      <c r="A1442">
        <v>156.049999999996</v>
      </c>
      <c r="B1442">
        <v>381.83826017008664</v>
      </c>
      <c r="C1442">
        <v>22.615259384825389</v>
      </c>
    </row>
    <row r="1443" spans="1:3" x14ac:dyDescent="0.25">
      <c r="A1443">
        <v>156.09999999999599</v>
      </c>
      <c r="B1443">
        <v>382.12704171597449</v>
      </c>
      <c r="C1443">
        <v>22.614103692462983</v>
      </c>
    </row>
    <row r="1444" spans="1:3" x14ac:dyDescent="0.25">
      <c r="A1444">
        <v>156.149999999996</v>
      </c>
      <c r="B1444">
        <v>382.41585723426891</v>
      </c>
      <c r="C1444">
        <v>22.612948216531464</v>
      </c>
    </row>
    <row r="1445" spans="1:3" x14ac:dyDescent="0.25">
      <c r="A1445">
        <v>156.19999999999601</v>
      </c>
      <c r="B1445">
        <v>382.70470672496992</v>
      </c>
      <c r="C1445">
        <v>22.611792956905255</v>
      </c>
    </row>
    <row r="1446" spans="1:3" x14ac:dyDescent="0.25">
      <c r="A1446">
        <v>156.24999999999599</v>
      </c>
      <c r="B1446">
        <v>382.99359018807718</v>
      </c>
      <c r="C1446">
        <v>22.610637913458948</v>
      </c>
    </row>
    <row r="1447" spans="1:3" x14ac:dyDescent="0.25">
      <c r="A1447">
        <v>156.299999999996</v>
      </c>
      <c r="B1447">
        <v>383.28250762359102</v>
      </c>
      <c r="C1447">
        <v>22.609483086067264</v>
      </c>
    </row>
    <row r="1448" spans="1:3" x14ac:dyDescent="0.25">
      <c r="A1448">
        <v>156.34999999999599</v>
      </c>
      <c r="B1448">
        <v>383.57145903151121</v>
      </c>
      <c r="C1448">
        <v>22.608328474605063</v>
      </c>
    </row>
    <row r="1449" spans="1:3" x14ac:dyDescent="0.25">
      <c r="A1449">
        <v>156.399999999996</v>
      </c>
      <c r="B1449">
        <v>383.8604444118381</v>
      </c>
      <c r="C1449">
        <v>22.607174078947363</v>
      </c>
    </row>
    <row r="1450" spans="1:3" x14ac:dyDescent="0.25">
      <c r="A1450">
        <v>156.44999999999601</v>
      </c>
      <c r="B1450">
        <v>384.14946376457135</v>
      </c>
      <c r="C1450">
        <v>22.606019898969329</v>
      </c>
    </row>
    <row r="1451" spans="1:3" x14ac:dyDescent="0.25">
      <c r="A1451">
        <v>156.49999999999599</v>
      </c>
      <c r="B1451">
        <v>384.4385170897109</v>
      </c>
      <c r="C1451">
        <v>22.604865934546247</v>
      </c>
    </row>
    <row r="1452" spans="1:3" x14ac:dyDescent="0.25">
      <c r="A1452">
        <v>156.549999999996</v>
      </c>
      <c r="B1452">
        <v>384.72760438725709</v>
      </c>
      <c r="C1452">
        <v>22.603712185553558</v>
      </c>
    </row>
    <row r="1453" spans="1:3" x14ac:dyDescent="0.25">
      <c r="A1453">
        <v>156.59999999999599</v>
      </c>
      <c r="B1453">
        <v>385.01672565720958</v>
      </c>
      <c r="C1453">
        <v>22.602558651866865</v>
      </c>
    </row>
    <row r="1454" spans="1:3" x14ac:dyDescent="0.25">
      <c r="A1454">
        <v>156.649999999996</v>
      </c>
      <c r="B1454">
        <v>385.30588089956859</v>
      </c>
      <c r="C1454">
        <v>22.601405333361882</v>
      </c>
    </row>
    <row r="1455" spans="1:3" x14ac:dyDescent="0.25">
      <c r="A1455">
        <v>156.69999999999601</v>
      </c>
      <c r="B1455">
        <v>385.59507011433425</v>
      </c>
      <c r="C1455">
        <v>22.600252229914485</v>
      </c>
    </row>
    <row r="1456" spans="1:3" x14ac:dyDescent="0.25">
      <c r="A1456">
        <v>156.74999999999599</v>
      </c>
      <c r="B1456">
        <v>385.88429330150603</v>
      </c>
      <c r="C1456">
        <v>22.599099341400684</v>
      </c>
    </row>
    <row r="1457" spans="1:3" x14ac:dyDescent="0.25">
      <c r="A1457">
        <v>156.799999999996</v>
      </c>
      <c r="B1457">
        <v>386.17355046108457</v>
      </c>
      <c r="C1457">
        <v>22.59794666769664</v>
      </c>
    </row>
    <row r="1458" spans="1:3" x14ac:dyDescent="0.25">
      <c r="A1458">
        <v>156.84999999999599</v>
      </c>
      <c r="B1458">
        <v>386.4628415930693</v>
      </c>
      <c r="C1458">
        <v>22.596794208678649</v>
      </c>
    </row>
    <row r="1459" spans="1:3" x14ac:dyDescent="0.25">
      <c r="A1459">
        <v>156.899999999996</v>
      </c>
      <c r="B1459">
        <v>386.75216669746078</v>
      </c>
      <c r="C1459">
        <v>22.595641964223145</v>
      </c>
    </row>
    <row r="1460" spans="1:3" x14ac:dyDescent="0.25">
      <c r="A1460">
        <v>156.94999999999601</v>
      </c>
      <c r="B1460">
        <v>387.04152577425867</v>
      </c>
      <c r="C1460">
        <v>22.594489934206713</v>
      </c>
    </row>
    <row r="1461" spans="1:3" x14ac:dyDescent="0.25">
      <c r="A1461">
        <v>156.99999999999599</v>
      </c>
      <c r="B1461">
        <v>387.33091882346281</v>
      </c>
      <c r="C1461">
        <v>22.593338118506072</v>
      </c>
    </row>
    <row r="1462" spans="1:3" x14ac:dyDescent="0.25">
      <c r="A1462">
        <v>157.049999999996</v>
      </c>
      <c r="B1462">
        <v>387.62034584507353</v>
      </c>
      <c r="C1462">
        <v>22.59218651699809</v>
      </c>
    </row>
    <row r="1463" spans="1:3" x14ac:dyDescent="0.25">
      <c r="A1463">
        <v>157.09999999999599</v>
      </c>
      <c r="B1463">
        <v>387.90980683909066</v>
      </c>
      <c r="C1463">
        <v>22.59103512955976</v>
      </c>
    </row>
    <row r="1464" spans="1:3" x14ac:dyDescent="0.25">
      <c r="A1464">
        <v>157.149999999996</v>
      </c>
      <c r="B1464">
        <v>388.19930180551432</v>
      </c>
      <c r="C1464">
        <v>22.589883956068228</v>
      </c>
    </row>
    <row r="1465" spans="1:3" x14ac:dyDescent="0.25">
      <c r="A1465">
        <v>157.19999999999601</v>
      </c>
      <c r="B1465">
        <v>388.48883074434457</v>
      </c>
      <c r="C1465">
        <v>22.588732996400779</v>
      </c>
    </row>
    <row r="1466" spans="1:3" x14ac:dyDescent="0.25">
      <c r="A1466">
        <v>157.24999999999599</v>
      </c>
      <c r="B1466">
        <v>388.778393655581</v>
      </c>
      <c r="C1466">
        <v>22.587582250434838</v>
      </c>
    </row>
    <row r="1467" spans="1:3" x14ac:dyDescent="0.25">
      <c r="A1467">
        <v>157.299999999996</v>
      </c>
      <c r="B1467">
        <v>389.06799053922413</v>
      </c>
      <c r="C1467">
        <v>22.586431718047958</v>
      </c>
    </row>
    <row r="1468" spans="1:3" x14ac:dyDescent="0.25">
      <c r="A1468">
        <v>157.34999999999599</v>
      </c>
      <c r="B1468">
        <v>389.3576213952735</v>
      </c>
      <c r="C1468">
        <v>22.58528139911785</v>
      </c>
    </row>
    <row r="1469" spans="1:3" x14ac:dyDescent="0.25">
      <c r="A1469">
        <v>157.399999999996</v>
      </c>
      <c r="B1469">
        <v>389.64728622372957</v>
      </c>
      <c r="C1469">
        <v>22.584131293522351</v>
      </c>
    </row>
    <row r="1470" spans="1:3" x14ac:dyDescent="0.25">
      <c r="A1470">
        <v>157.44999999999601</v>
      </c>
      <c r="B1470">
        <v>389.93698502459205</v>
      </c>
      <c r="C1470">
        <v>22.582981401139438</v>
      </c>
    </row>
    <row r="1471" spans="1:3" x14ac:dyDescent="0.25">
      <c r="A1471">
        <v>157.49999999999599</v>
      </c>
      <c r="B1471">
        <v>390.22671779786077</v>
      </c>
      <c r="C1471">
        <v>22.581831721847237</v>
      </c>
    </row>
    <row r="1472" spans="1:3" x14ac:dyDescent="0.25">
      <c r="A1472">
        <v>157.549999999996</v>
      </c>
      <c r="B1472">
        <v>390.51648454353608</v>
      </c>
      <c r="C1472">
        <v>22.580682255523996</v>
      </c>
    </row>
    <row r="1473" spans="1:3" x14ac:dyDescent="0.25">
      <c r="A1473">
        <v>157.59999999999599</v>
      </c>
      <c r="B1473">
        <v>390.80628526161786</v>
      </c>
      <c r="C1473">
        <v>22.579533002048109</v>
      </c>
    </row>
    <row r="1474" spans="1:3" x14ac:dyDescent="0.25">
      <c r="A1474">
        <v>157.649999999996</v>
      </c>
      <c r="B1474">
        <v>391.09611995210611</v>
      </c>
      <c r="C1474">
        <v>22.578383961298115</v>
      </c>
    </row>
    <row r="1475" spans="1:3" x14ac:dyDescent="0.25">
      <c r="A1475">
        <v>157.69999999999601</v>
      </c>
      <c r="B1475">
        <v>391.38598861500083</v>
      </c>
      <c r="C1475">
        <v>22.577235133152683</v>
      </c>
    </row>
    <row r="1476" spans="1:3" x14ac:dyDescent="0.25">
      <c r="A1476">
        <v>157.74999999999599</v>
      </c>
      <c r="B1476">
        <v>391.67589125030196</v>
      </c>
      <c r="C1476">
        <v>22.576086517490619</v>
      </c>
    </row>
    <row r="1477" spans="1:3" x14ac:dyDescent="0.25">
      <c r="A1477">
        <v>157.799999999996</v>
      </c>
      <c r="B1477">
        <v>391.96582785800967</v>
      </c>
      <c r="C1477">
        <v>22.574938114190861</v>
      </c>
    </row>
    <row r="1478" spans="1:3" x14ac:dyDescent="0.25">
      <c r="A1478">
        <v>157.84999999999599</v>
      </c>
      <c r="B1478">
        <v>392.25579843812358</v>
      </c>
      <c r="C1478">
        <v>22.573789923132498</v>
      </c>
    </row>
    <row r="1479" spans="1:3" x14ac:dyDescent="0.25">
      <c r="A1479">
        <v>157.899999999996</v>
      </c>
      <c r="B1479">
        <v>392.54580299064423</v>
      </c>
      <c r="C1479">
        <v>22.57264194419475</v>
      </c>
    </row>
    <row r="1480" spans="1:3" x14ac:dyDescent="0.25">
      <c r="A1480">
        <v>157.94999999999601</v>
      </c>
      <c r="B1480">
        <v>392.8358415155713</v>
      </c>
      <c r="C1480">
        <v>22.571494177256962</v>
      </c>
    </row>
    <row r="1481" spans="1:3" x14ac:dyDescent="0.25">
      <c r="A1481">
        <v>157.99999999999599</v>
      </c>
      <c r="B1481">
        <v>393.12591401290473</v>
      </c>
      <c r="C1481">
        <v>22.570346622198638</v>
      </c>
    </row>
    <row r="1482" spans="1:3" x14ac:dyDescent="0.25">
      <c r="A1482">
        <v>158.049999999996</v>
      </c>
      <c r="B1482">
        <v>393.41602048264463</v>
      </c>
      <c r="C1482">
        <v>22.569199278899394</v>
      </c>
    </row>
    <row r="1483" spans="1:3" x14ac:dyDescent="0.25">
      <c r="A1483">
        <v>158.09999999999599</v>
      </c>
      <c r="B1483">
        <v>393.70616092479105</v>
      </c>
      <c r="C1483">
        <v>22.568052147238994</v>
      </c>
    </row>
    <row r="1484" spans="1:3" x14ac:dyDescent="0.25">
      <c r="A1484">
        <v>158.149999999996</v>
      </c>
      <c r="B1484">
        <v>393.99633533934389</v>
      </c>
      <c r="C1484">
        <v>22.56690522709734</v>
      </c>
    </row>
    <row r="1485" spans="1:3" x14ac:dyDescent="0.25">
      <c r="A1485">
        <v>158.19999999999601</v>
      </c>
      <c r="B1485">
        <v>394.28654372630331</v>
      </c>
      <c r="C1485">
        <v>22.565758518354464</v>
      </c>
    </row>
    <row r="1486" spans="1:3" x14ac:dyDescent="0.25">
      <c r="A1486">
        <v>158.24999999999599</v>
      </c>
      <c r="B1486">
        <v>394.57678608566891</v>
      </c>
      <c r="C1486">
        <v>22.564612020890532</v>
      </c>
    </row>
    <row r="1487" spans="1:3" x14ac:dyDescent="0.25">
      <c r="A1487">
        <v>158.299999999996</v>
      </c>
      <c r="B1487">
        <v>394.86706241744122</v>
      </c>
      <c r="C1487">
        <v>22.563465734585851</v>
      </c>
    </row>
    <row r="1488" spans="1:3" x14ac:dyDescent="0.25">
      <c r="A1488">
        <v>158.34999999999599</v>
      </c>
      <c r="B1488">
        <v>395.15737272161982</v>
      </c>
      <c r="C1488">
        <v>22.562319659320856</v>
      </c>
    </row>
    <row r="1489" spans="1:3" x14ac:dyDescent="0.25">
      <c r="A1489">
        <v>158.399999999996</v>
      </c>
      <c r="B1489">
        <v>395.44771699820507</v>
      </c>
      <c r="C1489">
        <v>22.561173794976117</v>
      </c>
    </row>
    <row r="1490" spans="1:3" x14ac:dyDescent="0.25">
      <c r="A1490">
        <v>158.44999999999601</v>
      </c>
      <c r="B1490">
        <v>395.73809524719667</v>
      </c>
      <c r="C1490">
        <v>22.560028141432344</v>
      </c>
    </row>
    <row r="1491" spans="1:3" x14ac:dyDescent="0.25">
      <c r="A1491">
        <v>158.49999999999599</v>
      </c>
      <c r="B1491">
        <v>396.02850746859474</v>
      </c>
      <c r="C1491">
        <v>22.558882698570379</v>
      </c>
    </row>
    <row r="1492" spans="1:3" x14ac:dyDescent="0.25">
      <c r="A1492">
        <v>158.549999999996</v>
      </c>
      <c r="B1492">
        <v>396.31895366239928</v>
      </c>
      <c r="C1492">
        <v>22.557737466271188</v>
      </c>
    </row>
    <row r="1493" spans="1:3" x14ac:dyDescent="0.25">
      <c r="A1493">
        <v>158.59999999999599</v>
      </c>
      <c r="B1493">
        <v>396.60943382861012</v>
      </c>
      <c r="C1493">
        <v>22.556592444415884</v>
      </c>
    </row>
    <row r="1494" spans="1:3" x14ac:dyDescent="0.25">
      <c r="A1494">
        <v>158.649999999996</v>
      </c>
      <c r="B1494">
        <v>396.89994796722766</v>
      </c>
      <c r="C1494">
        <v>22.555447632885702</v>
      </c>
    </row>
    <row r="1495" spans="1:3" x14ac:dyDescent="0.25">
      <c r="A1495">
        <v>158.69999999999601</v>
      </c>
      <c r="B1495">
        <v>397.19049607825173</v>
      </c>
      <c r="C1495">
        <v>22.554303031562021</v>
      </c>
    </row>
    <row r="1496" spans="1:3" x14ac:dyDescent="0.25">
      <c r="A1496">
        <v>158.74999999999599</v>
      </c>
      <c r="B1496">
        <v>397.48107816168198</v>
      </c>
      <c r="C1496">
        <v>22.553158640326345</v>
      </c>
    </row>
    <row r="1497" spans="1:3" x14ac:dyDescent="0.25">
      <c r="A1497">
        <v>158.799999999996</v>
      </c>
      <c r="B1497">
        <v>397.77169421751887</v>
      </c>
      <c r="C1497">
        <v>22.552014459060306</v>
      </c>
    </row>
    <row r="1498" spans="1:3" x14ac:dyDescent="0.25">
      <c r="A1498">
        <v>158.84999999999599</v>
      </c>
      <c r="B1498">
        <v>398.06234424576206</v>
      </c>
      <c r="C1498">
        <v>22.550870487645685</v>
      </c>
    </row>
    <row r="1499" spans="1:3" x14ac:dyDescent="0.25">
      <c r="A1499">
        <v>158.899999999996</v>
      </c>
      <c r="B1499">
        <v>398.3530282464119</v>
      </c>
      <c r="C1499">
        <v>22.549726725964376</v>
      </c>
    </row>
    <row r="1500" spans="1:3" x14ac:dyDescent="0.25">
      <c r="A1500">
        <v>158.94999999999601</v>
      </c>
      <c r="B1500">
        <v>398.64374621946808</v>
      </c>
      <c r="C1500">
        <v>22.548583173898422</v>
      </c>
    </row>
    <row r="1501" spans="1:3" x14ac:dyDescent="0.25">
      <c r="A1501">
        <v>158.99999999999599</v>
      </c>
      <c r="B1501">
        <v>398.9344981649308</v>
      </c>
      <c r="C1501">
        <v>22.547439831329985</v>
      </c>
    </row>
    <row r="1502" spans="1:3" x14ac:dyDescent="0.25">
      <c r="A1502">
        <v>159.049999999996</v>
      </c>
      <c r="B1502">
        <v>399.22528408279987</v>
      </c>
      <c r="C1502">
        <v>22.546296698141358</v>
      </c>
    </row>
    <row r="1503" spans="1:3" x14ac:dyDescent="0.25">
      <c r="A1503">
        <v>159.09999999999599</v>
      </c>
      <c r="B1503">
        <v>399.5161039730753</v>
      </c>
      <c r="C1503">
        <v>22.545153774214974</v>
      </c>
    </row>
    <row r="1504" spans="1:3" x14ac:dyDescent="0.25">
      <c r="A1504">
        <v>159.149999999996</v>
      </c>
      <c r="B1504">
        <v>399.80695783575749</v>
      </c>
      <c r="C1504">
        <v>22.544011059433391</v>
      </c>
    </row>
    <row r="1505" spans="1:3" x14ac:dyDescent="0.25">
      <c r="A1505">
        <v>159.19999999999601</v>
      </c>
      <c r="B1505">
        <v>400.09784567084614</v>
      </c>
      <c r="C1505">
        <v>22.542868553679298</v>
      </c>
    </row>
    <row r="1506" spans="1:3" x14ac:dyDescent="0.25">
      <c r="A1506">
        <v>159.24999999999599</v>
      </c>
      <c r="B1506">
        <v>400.38876747834092</v>
      </c>
      <c r="C1506">
        <v>22.541726256835521</v>
      </c>
    </row>
    <row r="1507" spans="1:3" x14ac:dyDescent="0.25">
      <c r="A1507">
        <v>159.299999999996</v>
      </c>
      <c r="B1507">
        <v>400.67972325824252</v>
      </c>
      <c r="C1507">
        <v>22.540584168785006</v>
      </c>
    </row>
    <row r="1508" spans="1:3" x14ac:dyDescent="0.25">
      <c r="A1508">
        <v>159.34999999999599</v>
      </c>
      <c r="B1508">
        <v>400.9707130105503</v>
      </c>
      <c r="C1508">
        <v>22.539442289410832</v>
      </c>
    </row>
    <row r="1509" spans="1:3" x14ac:dyDescent="0.25">
      <c r="A1509">
        <v>159.399999999996</v>
      </c>
      <c r="B1509">
        <v>401.26173673526472</v>
      </c>
      <c r="C1509">
        <v>22.538300618596214</v>
      </c>
    </row>
    <row r="1510" spans="1:3" x14ac:dyDescent="0.25">
      <c r="A1510">
        <v>159.44999999999601</v>
      </c>
      <c r="B1510">
        <v>401.55279443238555</v>
      </c>
      <c r="C1510">
        <v>22.537159156224494</v>
      </c>
    </row>
    <row r="1511" spans="1:3" x14ac:dyDescent="0.25">
      <c r="A1511">
        <v>159.49999999999599</v>
      </c>
      <c r="B1511">
        <v>401.84388610191274</v>
      </c>
      <c r="C1511">
        <v>22.536017902179132</v>
      </c>
    </row>
    <row r="1512" spans="1:3" x14ac:dyDescent="0.25">
      <c r="A1512">
        <v>159.549999999996</v>
      </c>
      <c r="B1512">
        <v>402.13501174384652</v>
      </c>
      <c r="C1512">
        <v>22.534876856343736</v>
      </c>
    </row>
    <row r="1513" spans="1:3" x14ac:dyDescent="0.25">
      <c r="A1513">
        <v>159.59999999999599</v>
      </c>
      <c r="B1513">
        <v>402.42617135818665</v>
      </c>
      <c r="C1513">
        <v>22.533736018602031</v>
      </c>
    </row>
    <row r="1514" spans="1:3" x14ac:dyDescent="0.25">
      <c r="A1514">
        <v>159.649999999996</v>
      </c>
      <c r="B1514">
        <v>402.71736494493337</v>
      </c>
      <c r="C1514">
        <v>22.532595388837869</v>
      </c>
    </row>
    <row r="1515" spans="1:3" x14ac:dyDescent="0.25">
      <c r="A1515">
        <v>159.69999999999601</v>
      </c>
      <c r="B1515">
        <v>403.00859250408661</v>
      </c>
      <c r="C1515">
        <v>22.531454966935247</v>
      </c>
    </row>
    <row r="1516" spans="1:3" x14ac:dyDescent="0.25">
      <c r="A1516">
        <v>159.74999999999599</v>
      </c>
      <c r="B1516">
        <v>403.29985403564609</v>
      </c>
      <c r="C1516">
        <v>22.530314752778263</v>
      </c>
    </row>
    <row r="1517" spans="1:3" x14ac:dyDescent="0.25">
      <c r="A1517">
        <v>159.799999999996</v>
      </c>
      <c r="B1517">
        <v>403.59114953961216</v>
      </c>
      <c r="C1517">
        <v>22.529174746251165</v>
      </c>
    </row>
    <row r="1518" spans="1:3" x14ac:dyDescent="0.25">
      <c r="A1518">
        <v>159.84999999999599</v>
      </c>
      <c r="B1518">
        <v>403.88247901598459</v>
      </c>
      <c r="C1518">
        <v>22.528034947238321</v>
      </c>
    </row>
    <row r="1519" spans="1:3" x14ac:dyDescent="0.25">
      <c r="A1519">
        <v>159.899999999996</v>
      </c>
      <c r="B1519">
        <v>404.17384246476365</v>
      </c>
      <c r="C1519">
        <v>22.52689535562423</v>
      </c>
    </row>
    <row r="1520" spans="1:3" x14ac:dyDescent="0.25">
      <c r="A1520">
        <v>159.94999999999601</v>
      </c>
      <c r="B1520">
        <v>404.46523988594907</v>
      </c>
      <c r="C1520">
        <v>22.525755971293513</v>
      </c>
    </row>
    <row r="1521" spans="1:3" x14ac:dyDescent="0.25">
      <c r="A1521">
        <v>159.99999999999599</v>
      </c>
      <c r="B1521">
        <v>404.75667127954085</v>
      </c>
      <c r="C1521">
        <v>22.524616794130921</v>
      </c>
    </row>
    <row r="1522" spans="1:3" x14ac:dyDescent="0.25">
      <c r="A1522">
        <v>160.049999999996</v>
      </c>
      <c r="B1522">
        <v>405.04813664553922</v>
      </c>
      <c r="C1522">
        <v>22.523477824021334</v>
      </c>
    </row>
    <row r="1523" spans="1:3" x14ac:dyDescent="0.25">
      <c r="A1523">
        <v>160.09999999999599</v>
      </c>
      <c r="B1523">
        <v>405.33963598394394</v>
      </c>
      <c r="C1523">
        <v>22.522339060849752</v>
      </c>
    </row>
    <row r="1524" spans="1:3" x14ac:dyDescent="0.25">
      <c r="A1524">
        <v>160.149999999996</v>
      </c>
      <c r="B1524">
        <v>405.6311692947553</v>
      </c>
      <c r="C1524">
        <v>22.521200504501316</v>
      </c>
    </row>
    <row r="1525" spans="1:3" x14ac:dyDescent="0.25">
      <c r="A1525">
        <v>160.19999999999601</v>
      </c>
      <c r="B1525">
        <v>405.92273657797313</v>
      </c>
      <c r="C1525">
        <v>22.520062154861272</v>
      </c>
    </row>
    <row r="1526" spans="1:3" x14ac:dyDescent="0.25">
      <c r="A1526">
        <v>160.24999999999599</v>
      </c>
      <c r="B1526">
        <v>406.21433783359714</v>
      </c>
      <c r="C1526">
        <v>22.51892401181501</v>
      </c>
    </row>
    <row r="1527" spans="1:3" x14ac:dyDescent="0.25">
      <c r="A1527">
        <v>160.299999999996</v>
      </c>
      <c r="B1527">
        <v>406.50597306162791</v>
      </c>
      <c r="C1527">
        <v>22.51778607524804</v>
      </c>
    </row>
    <row r="1528" spans="1:3" x14ac:dyDescent="0.25">
      <c r="A1528">
        <v>160.34999999999599</v>
      </c>
      <c r="B1528">
        <v>406.79764226206493</v>
      </c>
      <c r="C1528">
        <v>22.51664834504599</v>
      </c>
    </row>
    <row r="1529" spans="1:3" x14ac:dyDescent="0.25">
      <c r="A1529">
        <v>160.399999999996</v>
      </c>
      <c r="B1529">
        <v>407.08934543490841</v>
      </c>
      <c r="C1529">
        <v>22.515510821094637</v>
      </c>
    </row>
    <row r="1530" spans="1:3" x14ac:dyDescent="0.25">
      <c r="A1530">
        <v>160.44999999999601</v>
      </c>
      <c r="B1530">
        <v>407.38108258015853</v>
      </c>
      <c r="C1530">
        <v>22.514373503279842</v>
      </c>
    </row>
    <row r="1531" spans="1:3" x14ac:dyDescent="0.25">
      <c r="A1531">
        <v>160.49999999999599</v>
      </c>
      <c r="B1531">
        <v>407.6728536978149</v>
      </c>
      <c r="C1531">
        <v>22.513236391487638</v>
      </c>
    </row>
    <row r="1532" spans="1:3" x14ac:dyDescent="0.25">
      <c r="A1532">
        <v>160.549999999996</v>
      </c>
      <c r="B1532">
        <v>407.96465878787797</v>
      </c>
      <c r="C1532">
        <v>22.51209948560415</v>
      </c>
    </row>
    <row r="1533" spans="1:3" x14ac:dyDescent="0.25">
      <c r="A1533">
        <v>160.59999999999599</v>
      </c>
      <c r="B1533">
        <v>408.25649785034727</v>
      </c>
      <c r="C1533">
        <v>22.510962785515645</v>
      </c>
    </row>
    <row r="1534" spans="1:3" x14ac:dyDescent="0.25">
      <c r="A1534">
        <v>160.649999999996</v>
      </c>
      <c r="B1534">
        <v>408.54837088522322</v>
      </c>
      <c r="C1534">
        <v>22.509826291108496</v>
      </c>
    </row>
    <row r="1535" spans="1:3" x14ac:dyDescent="0.25">
      <c r="A1535">
        <v>160.69999999999601</v>
      </c>
      <c r="B1535">
        <v>408.84027789250558</v>
      </c>
      <c r="C1535">
        <v>22.508690002269226</v>
      </c>
    </row>
    <row r="1536" spans="1:3" x14ac:dyDescent="0.25">
      <c r="A1536">
        <v>160.74999999999599</v>
      </c>
      <c r="B1536">
        <v>409.13221887219436</v>
      </c>
      <c r="C1536">
        <v>22.507553918884462</v>
      </c>
    </row>
    <row r="1537" spans="1:3" x14ac:dyDescent="0.25">
      <c r="A1537">
        <v>160.799999999996</v>
      </c>
      <c r="B1537">
        <v>409.42419382428966</v>
      </c>
      <c r="C1537">
        <v>22.506418040840956</v>
      </c>
    </row>
    <row r="1538" spans="1:3" x14ac:dyDescent="0.25">
      <c r="A1538">
        <v>160.84999999999599</v>
      </c>
      <c r="B1538">
        <v>409.71620274879126</v>
      </c>
      <c r="C1538">
        <v>22.505282368025593</v>
      </c>
    </row>
    <row r="1539" spans="1:3" x14ac:dyDescent="0.25">
      <c r="A1539">
        <v>160.899999999996</v>
      </c>
      <c r="B1539">
        <v>410.00824564569939</v>
      </c>
      <c r="C1539">
        <v>22.504146900325377</v>
      </c>
    </row>
    <row r="1540" spans="1:3" x14ac:dyDescent="0.25">
      <c r="A1540">
        <v>160.94999999999601</v>
      </c>
      <c r="B1540">
        <v>410.30032251501416</v>
      </c>
      <c r="C1540">
        <v>22.503011637627431</v>
      </c>
    </row>
    <row r="1541" spans="1:3" x14ac:dyDescent="0.25">
      <c r="A1541">
        <v>160.99999999999599</v>
      </c>
      <c r="B1541">
        <v>410.59243335673506</v>
      </c>
      <c r="C1541">
        <v>22.501876579819015</v>
      </c>
    </row>
    <row r="1542" spans="1:3" x14ac:dyDescent="0.25">
      <c r="A1542">
        <v>161.049999999996</v>
      </c>
      <c r="B1542">
        <v>410.88457817086271</v>
      </c>
      <c r="C1542">
        <v>22.500741726787485</v>
      </c>
    </row>
    <row r="1543" spans="1:3" x14ac:dyDescent="0.25">
      <c r="A1543">
        <v>161.09999999999599</v>
      </c>
      <c r="B1543">
        <v>411.17675695739661</v>
      </c>
      <c r="C1543">
        <v>22.49960707842035</v>
      </c>
    </row>
    <row r="1544" spans="1:3" x14ac:dyDescent="0.25">
      <c r="A1544">
        <v>161.149999999996</v>
      </c>
      <c r="B1544">
        <v>411.46896971633714</v>
      </c>
      <c r="C1544">
        <v>22.498472634605221</v>
      </c>
    </row>
    <row r="1545" spans="1:3" x14ac:dyDescent="0.25">
      <c r="A1545">
        <v>161.19999999999601</v>
      </c>
      <c r="B1545">
        <v>411.76121644768421</v>
      </c>
      <c r="C1545">
        <v>22.497338395229836</v>
      </c>
    </row>
    <row r="1546" spans="1:3" x14ac:dyDescent="0.25">
      <c r="A1546">
        <v>161.24999999999599</v>
      </c>
      <c r="B1546">
        <v>412.05349715143745</v>
      </c>
      <c r="C1546">
        <v>22.496204360182062</v>
      </c>
    </row>
    <row r="1547" spans="1:3" x14ac:dyDescent="0.25">
      <c r="A1547">
        <v>161.299999999996</v>
      </c>
      <c r="B1547">
        <v>412.34581182759729</v>
      </c>
      <c r="C1547">
        <v>22.495070529349881</v>
      </c>
    </row>
    <row r="1548" spans="1:3" x14ac:dyDescent="0.25">
      <c r="A1548">
        <v>161.34999999999599</v>
      </c>
      <c r="B1548">
        <v>412.63816047616359</v>
      </c>
      <c r="C1548">
        <v>22.493936902621389</v>
      </c>
    </row>
    <row r="1549" spans="1:3" x14ac:dyDescent="0.25">
      <c r="A1549">
        <v>161.399999999996</v>
      </c>
      <c r="B1549">
        <v>412.93054309713642</v>
      </c>
      <c r="C1549">
        <v>22.492803479884824</v>
      </c>
    </row>
    <row r="1550" spans="1:3" x14ac:dyDescent="0.25">
      <c r="A1550">
        <v>161.44999999999601</v>
      </c>
      <c r="B1550">
        <v>413.22295969051572</v>
      </c>
      <c r="C1550">
        <v>22.491670261028524</v>
      </c>
    </row>
    <row r="1551" spans="1:3" x14ac:dyDescent="0.25">
      <c r="A1551">
        <v>161.49999999999599</v>
      </c>
      <c r="B1551">
        <v>413.51541025630127</v>
      </c>
      <c r="C1551">
        <v>22.490537245940963</v>
      </c>
    </row>
    <row r="1552" spans="1:3" x14ac:dyDescent="0.25">
      <c r="A1552">
        <v>161.549999999996</v>
      </c>
      <c r="B1552">
        <v>413.80789479449351</v>
      </c>
      <c r="C1552">
        <v>22.489404434510725</v>
      </c>
    </row>
    <row r="1553" spans="1:3" x14ac:dyDescent="0.25">
      <c r="A1553">
        <v>161.59999999999599</v>
      </c>
      <c r="B1553">
        <v>414.10041330509199</v>
      </c>
      <c r="C1553">
        <v>22.488271826626519</v>
      </c>
    </row>
    <row r="1554" spans="1:3" x14ac:dyDescent="0.25">
      <c r="A1554">
        <v>161.649999999996</v>
      </c>
      <c r="B1554">
        <v>414.39296578809717</v>
      </c>
      <c r="C1554">
        <v>22.487139422177179</v>
      </c>
    </row>
    <row r="1555" spans="1:3" x14ac:dyDescent="0.25">
      <c r="A1555">
        <v>161.69999999999601</v>
      </c>
      <c r="B1555">
        <v>414.68555224350882</v>
      </c>
      <c r="C1555">
        <v>22.486007221051647</v>
      </c>
    </row>
    <row r="1556" spans="1:3" x14ac:dyDescent="0.25">
      <c r="A1556">
        <v>161.74999999999599</v>
      </c>
      <c r="B1556">
        <v>414.97817267132672</v>
      </c>
      <c r="C1556">
        <v>22.484875223139003</v>
      </c>
    </row>
    <row r="1557" spans="1:3" x14ac:dyDescent="0.25">
      <c r="A1557">
        <v>161.799999999996</v>
      </c>
      <c r="B1557">
        <v>415.27082707155108</v>
      </c>
      <c r="C1557">
        <v>22.483743428328427</v>
      </c>
    </row>
    <row r="1558" spans="1:3" x14ac:dyDescent="0.25">
      <c r="A1558">
        <v>161.84999999999599</v>
      </c>
      <c r="B1558">
        <v>415.56351544418203</v>
      </c>
      <c r="C1558">
        <v>22.482611836509225</v>
      </c>
    </row>
    <row r="1559" spans="1:3" x14ac:dyDescent="0.25">
      <c r="A1559">
        <v>161.899999999996</v>
      </c>
      <c r="B1559">
        <v>415.85623778921934</v>
      </c>
      <c r="C1559">
        <v>22.481480447570839</v>
      </c>
    </row>
    <row r="1560" spans="1:3" x14ac:dyDescent="0.25">
      <c r="A1560">
        <v>161.94999999999601</v>
      </c>
      <c r="B1560">
        <v>416.14899410666328</v>
      </c>
      <c r="C1560">
        <v>22.4803492614028</v>
      </c>
    </row>
    <row r="1561" spans="1:3" x14ac:dyDescent="0.25">
      <c r="A1561">
        <v>161.99999999999599</v>
      </c>
      <c r="B1561">
        <v>416.44178439651353</v>
      </c>
      <c r="C1561">
        <v>22.479218277894788</v>
      </c>
    </row>
    <row r="1562" spans="1:3" x14ac:dyDescent="0.25">
      <c r="A1562">
        <v>162.049999999996</v>
      </c>
      <c r="B1562">
        <v>416.7346086587703</v>
      </c>
      <c r="C1562">
        <v>22.478087496936578</v>
      </c>
    </row>
    <row r="1563" spans="1:3" x14ac:dyDescent="0.25">
      <c r="A1563">
        <v>162.09999999999599</v>
      </c>
      <c r="B1563">
        <v>417.02746689343343</v>
      </c>
      <c r="C1563">
        <v>22.476956918418075</v>
      </c>
    </row>
    <row r="1564" spans="1:3" x14ac:dyDescent="0.25">
      <c r="A1564">
        <v>162.149999999996</v>
      </c>
      <c r="B1564">
        <v>417.32035910050325</v>
      </c>
      <c r="C1564">
        <v>22.475826542229303</v>
      </c>
    </row>
    <row r="1565" spans="1:3" x14ac:dyDescent="0.25">
      <c r="A1565">
        <v>162.19999999999601</v>
      </c>
      <c r="B1565">
        <v>417.61328527997932</v>
      </c>
      <c r="C1565">
        <v>22.474696368260396</v>
      </c>
    </row>
    <row r="1566" spans="1:3" x14ac:dyDescent="0.25">
      <c r="A1566">
        <v>162.24999999999599</v>
      </c>
      <c r="B1566">
        <v>417.90624543186186</v>
      </c>
      <c r="C1566">
        <v>22.473566396401615</v>
      </c>
    </row>
    <row r="1567" spans="1:3" x14ac:dyDescent="0.25">
      <c r="A1567">
        <v>162.299999999996</v>
      </c>
      <c r="B1567">
        <v>418.19923955615093</v>
      </c>
      <c r="C1567">
        <v>22.472436626543338</v>
      </c>
    </row>
    <row r="1568" spans="1:3" x14ac:dyDescent="0.25">
      <c r="A1568">
        <v>162.34999999999599</v>
      </c>
      <c r="B1568">
        <v>418.49226765284646</v>
      </c>
      <c r="C1568">
        <v>22.471307058576052</v>
      </c>
    </row>
    <row r="1569" spans="1:3" x14ac:dyDescent="0.25">
      <c r="A1569">
        <v>162.399999999995</v>
      </c>
      <c r="B1569">
        <v>418.78532972194262</v>
      </c>
      <c r="C1569">
        <v>22.47017769239039</v>
      </c>
    </row>
    <row r="1570" spans="1:3" x14ac:dyDescent="0.25">
      <c r="A1570">
        <v>162.44999999999499</v>
      </c>
      <c r="B1570">
        <v>419.07842576345098</v>
      </c>
      <c r="C1570">
        <v>22.469048527877042</v>
      </c>
    </row>
    <row r="1571" spans="1:3" x14ac:dyDescent="0.25">
      <c r="A1571">
        <v>162.49999999999599</v>
      </c>
      <c r="B1571">
        <v>419.37155577737173</v>
      </c>
      <c r="C1571">
        <v>22.467919564926845</v>
      </c>
    </row>
    <row r="1572" spans="1:3" x14ac:dyDescent="0.25">
      <c r="A1572">
        <v>162.54999999999501</v>
      </c>
      <c r="B1572">
        <v>419.66471976368723</v>
      </c>
      <c r="C1572">
        <v>22.466790803430825</v>
      </c>
    </row>
    <row r="1573" spans="1:3" x14ac:dyDescent="0.25">
      <c r="A1573">
        <v>162.59999999999599</v>
      </c>
      <c r="B1573">
        <v>419.9579177224208</v>
      </c>
      <c r="C1573">
        <v>22.465662243279979</v>
      </c>
    </row>
    <row r="1574" spans="1:3" x14ac:dyDescent="0.25">
      <c r="A1574">
        <v>162.649999999995</v>
      </c>
      <c r="B1574">
        <v>420.25114965354931</v>
      </c>
      <c r="C1574">
        <v>22.464533884365583</v>
      </c>
    </row>
    <row r="1575" spans="1:3" x14ac:dyDescent="0.25">
      <c r="A1575">
        <v>162.69999999999499</v>
      </c>
      <c r="B1575">
        <v>420.54441555708991</v>
      </c>
      <c r="C1575">
        <v>22.46340572657888</v>
      </c>
    </row>
    <row r="1576" spans="1:3" x14ac:dyDescent="0.25">
      <c r="A1576">
        <v>162.74999999999599</v>
      </c>
      <c r="B1576">
        <v>420.83771543304317</v>
      </c>
      <c r="C1576">
        <v>22.462277769811294</v>
      </c>
    </row>
    <row r="1577" spans="1:3" x14ac:dyDescent="0.25">
      <c r="A1577">
        <v>162.79999999999501</v>
      </c>
      <c r="B1577">
        <v>421.13104928139097</v>
      </c>
      <c r="C1577">
        <v>22.461150013954441</v>
      </c>
    </row>
    <row r="1578" spans="1:3" x14ac:dyDescent="0.25">
      <c r="A1578">
        <v>162.84999999999599</v>
      </c>
      <c r="B1578">
        <v>421.42441710215684</v>
      </c>
      <c r="C1578">
        <v>22.460022458899882</v>
      </c>
    </row>
    <row r="1579" spans="1:3" x14ac:dyDescent="0.25">
      <c r="A1579">
        <v>162.899999999995</v>
      </c>
      <c r="B1579">
        <v>421.71781889531763</v>
      </c>
      <c r="C1579">
        <v>22.458895104539486</v>
      </c>
    </row>
    <row r="1580" spans="1:3" x14ac:dyDescent="0.25">
      <c r="A1580">
        <v>162.94999999999499</v>
      </c>
      <c r="B1580">
        <v>422.01125466089059</v>
      </c>
      <c r="C1580">
        <v>22.457767950765067</v>
      </c>
    </row>
    <row r="1581" spans="1:3" x14ac:dyDescent="0.25">
      <c r="A1581">
        <v>162.99999999999599</v>
      </c>
      <c r="B1581">
        <v>422.30472439887598</v>
      </c>
      <c r="C1581">
        <v>22.456640997468636</v>
      </c>
    </row>
    <row r="1582" spans="1:3" x14ac:dyDescent="0.25">
      <c r="A1582">
        <v>163.04999999999501</v>
      </c>
      <c r="B1582">
        <v>422.59822810925618</v>
      </c>
      <c r="C1582">
        <v>22.455514244542368</v>
      </c>
    </row>
    <row r="1583" spans="1:3" x14ac:dyDescent="0.25">
      <c r="A1583">
        <v>163.09999999999599</v>
      </c>
      <c r="B1583">
        <v>422.89176579205434</v>
      </c>
      <c r="C1583">
        <v>22.454387691878409</v>
      </c>
    </row>
    <row r="1584" spans="1:3" x14ac:dyDescent="0.25">
      <c r="A1584">
        <v>163.149999999995</v>
      </c>
      <c r="B1584">
        <v>423.18533744724743</v>
      </c>
      <c r="C1584">
        <v>22.453261339369199</v>
      </c>
    </row>
    <row r="1585" spans="1:3" x14ac:dyDescent="0.25">
      <c r="A1585">
        <v>163.19999999999499</v>
      </c>
      <c r="B1585">
        <v>423.47894307485262</v>
      </c>
      <c r="C1585">
        <v>22.452135186907132</v>
      </c>
    </row>
    <row r="1586" spans="1:3" x14ac:dyDescent="0.25">
      <c r="A1586">
        <v>163.24999999999599</v>
      </c>
      <c r="B1586">
        <v>423.77258267487042</v>
      </c>
      <c r="C1586">
        <v>22.451009234384781</v>
      </c>
    </row>
    <row r="1587" spans="1:3" x14ac:dyDescent="0.25">
      <c r="A1587">
        <v>163.29999999999501</v>
      </c>
      <c r="B1587">
        <v>424.06625624728287</v>
      </c>
      <c r="C1587">
        <v>22.449883481694908</v>
      </c>
    </row>
    <row r="1588" spans="1:3" x14ac:dyDescent="0.25">
      <c r="A1588">
        <v>163.34999999999599</v>
      </c>
      <c r="B1588">
        <v>424.35996379211332</v>
      </c>
      <c r="C1588">
        <v>22.448757928730213</v>
      </c>
    </row>
    <row r="1589" spans="1:3" x14ac:dyDescent="0.25">
      <c r="A1589">
        <v>163.399999999995</v>
      </c>
      <c r="B1589">
        <v>424.65370530933876</v>
      </c>
      <c r="C1589">
        <v>22.447632575383718</v>
      </c>
    </row>
    <row r="1590" spans="1:3" x14ac:dyDescent="0.25">
      <c r="A1590">
        <v>163.44999999999499</v>
      </c>
      <c r="B1590">
        <v>424.94748079897624</v>
      </c>
      <c r="C1590">
        <v>22.446507421548375</v>
      </c>
    </row>
    <row r="1591" spans="1:3" x14ac:dyDescent="0.25">
      <c r="A1591">
        <v>163.49999999999599</v>
      </c>
      <c r="B1591">
        <v>425.24129026102634</v>
      </c>
      <c r="C1591">
        <v>22.445382467117327</v>
      </c>
    </row>
    <row r="1592" spans="1:3" x14ac:dyDescent="0.25">
      <c r="A1592">
        <v>163.54999999999501</v>
      </c>
      <c r="B1592">
        <v>425.53513369547107</v>
      </c>
      <c r="C1592">
        <v>22.444257711983905</v>
      </c>
    </row>
    <row r="1593" spans="1:3" x14ac:dyDescent="0.25">
      <c r="A1593">
        <v>163.59999999999599</v>
      </c>
      <c r="B1593">
        <v>425.82901110233388</v>
      </c>
      <c r="C1593">
        <v>22.44313315604138</v>
      </c>
    </row>
    <row r="1594" spans="1:3" x14ac:dyDescent="0.25">
      <c r="A1594">
        <v>163.649999999995</v>
      </c>
      <c r="B1594">
        <v>426.1229224815915</v>
      </c>
      <c r="C1594">
        <v>22.442008799183331</v>
      </c>
    </row>
    <row r="1595" spans="1:3" x14ac:dyDescent="0.25">
      <c r="A1595">
        <v>163.69999999999499</v>
      </c>
      <c r="B1595">
        <v>426.41686783326139</v>
      </c>
      <c r="C1595">
        <v>22.440884641303278</v>
      </c>
    </row>
    <row r="1596" spans="1:3" x14ac:dyDescent="0.25">
      <c r="A1596">
        <v>163.74999999999599</v>
      </c>
      <c r="B1596">
        <v>426.71084715734361</v>
      </c>
      <c r="C1596">
        <v>22.439760682294928</v>
      </c>
    </row>
    <row r="1597" spans="1:3" x14ac:dyDescent="0.25">
      <c r="A1597">
        <v>163.79999999999501</v>
      </c>
      <c r="B1597">
        <v>427.00486045382081</v>
      </c>
      <c r="C1597">
        <v>22.438636922052169</v>
      </c>
    </row>
    <row r="1598" spans="1:3" x14ac:dyDescent="0.25">
      <c r="A1598">
        <v>163.84999999999599</v>
      </c>
      <c r="B1598">
        <v>427.2989077227158</v>
      </c>
      <c r="C1598">
        <v>22.437513360468841</v>
      </c>
    </row>
    <row r="1599" spans="1:3" x14ac:dyDescent="0.25">
      <c r="A1599">
        <v>163.899999999995</v>
      </c>
      <c r="B1599">
        <v>427.59298896400594</v>
      </c>
      <c r="C1599">
        <v>22.436389997439072</v>
      </c>
    </row>
    <row r="1600" spans="1:3" x14ac:dyDescent="0.25">
      <c r="A1600">
        <v>163.94999999999499</v>
      </c>
      <c r="B1600">
        <v>427.88710417770801</v>
      </c>
      <c r="C1600">
        <v>22.43526683285695</v>
      </c>
    </row>
    <row r="1601" spans="1:3" x14ac:dyDescent="0.25">
      <c r="A1601">
        <v>163.99999999999599</v>
      </c>
      <c r="B1601">
        <v>428.18125336382258</v>
      </c>
      <c r="C1601">
        <v>22.434143866616743</v>
      </c>
    </row>
    <row r="1602" spans="1:3" x14ac:dyDescent="0.25">
      <c r="A1602">
        <v>164.04999999999501</v>
      </c>
      <c r="B1602">
        <v>428.47543652233196</v>
      </c>
      <c r="C1602">
        <v>22.433021098612887</v>
      </c>
    </row>
    <row r="1603" spans="1:3" x14ac:dyDescent="0.25">
      <c r="A1603">
        <v>164.09999999999499</v>
      </c>
      <c r="B1603">
        <v>428.76965365325344</v>
      </c>
      <c r="C1603">
        <v>22.431898528739811</v>
      </c>
    </row>
    <row r="1604" spans="1:3" x14ac:dyDescent="0.25">
      <c r="A1604">
        <v>164.149999999995</v>
      </c>
      <c r="B1604">
        <v>429.06390475658162</v>
      </c>
      <c r="C1604">
        <v>22.430776156892119</v>
      </c>
    </row>
    <row r="1605" spans="1:3" x14ac:dyDescent="0.25">
      <c r="A1605">
        <v>164.19999999999499</v>
      </c>
      <c r="B1605">
        <v>429.35818983231604</v>
      </c>
      <c r="C1605">
        <v>22.429653982964538</v>
      </c>
    </row>
    <row r="1606" spans="1:3" x14ac:dyDescent="0.25">
      <c r="A1606">
        <v>164.249999999995</v>
      </c>
      <c r="B1606">
        <v>429.65250888045716</v>
      </c>
      <c r="C1606">
        <v>22.428532006851874</v>
      </c>
    </row>
    <row r="1607" spans="1:3" x14ac:dyDescent="0.25">
      <c r="A1607">
        <v>164.29999999999501</v>
      </c>
      <c r="B1607">
        <v>429.9468619010047</v>
      </c>
      <c r="C1607">
        <v>22.427410228449055</v>
      </c>
    </row>
    <row r="1608" spans="1:3" x14ac:dyDescent="0.25">
      <c r="A1608">
        <v>164.34999999999499</v>
      </c>
      <c r="B1608">
        <v>430.24124889395853</v>
      </c>
      <c r="C1608">
        <v>22.426288647651131</v>
      </c>
    </row>
    <row r="1609" spans="1:3" x14ac:dyDescent="0.25">
      <c r="A1609">
        <v>164.399999999995</v>
      </c>
      <c r="B1609">
        <v>430.535669859319</v>
      </c>
      <c r="C1609">
        <v>22.425167264353238</v>
      </c>
    </row>
    <row r="1610" spans="1:3" x14ac:dyDescent="0.25">
      <c r="A1610">
        <v>164.44999999999499</v>
      </c>
      <c r="B1610">
        <v>430.83012479708577</v>
      </c>
      <c r="C1610">
        <v>22.42404607845064</v>
      </c>
    </row>
    <row r="1611" spans="1:3" x14ac:dyDescent="0.25">
      <c r="A1611">
        <v>164.499999999995</v>
      </c>
      <c r="B1611">
        <v>431.12461370725902</v>
      </c>
      <c r="C1611">
        <v>22.422925089838714</v>
      </c>
    </row>
    <row r="1612" spans="1:3" x14ac:dyDescent="0.25">
      <c r="A1612">
        <v>164.54999999999501</v>
      </c>
      <c r="B1612">
        <v>431.4191365898389</v>
      </c>
      <c r="C1612">
        <v>22.421804298412916</v>
      </c>
    </row>
    <row r="1613" spans="1:3" x14ac:dyDescent="0.25">
      <c r="A1613">
        <v>164.59999999999499</v>
      </c>
      <c r="B1613">
        <v>431.71369344482503</v>
      </c>
      <c r="C1613">
        <v>22.42068370406885</v>
      </c>
    </row>
    <row r="1614" spans="1:3" x14ac:dyDescent="0.25">
      <c r="A1614">
        <v>164.649999999995</v>
      </c>
      <c r="B1614">
        <v>432.00828427221779</v>
      </c>
      <c r="C1614">
        <v>22.419563306702205</v>
      </c>
    </row>
    <row r="1615" spans="1:3" x14ac:dyDescent="0.25">
      <c r="A1615">
        <v>164.69999999999499</v>
      </c>
      <c r="B1615">
        <v>432.30290907201686</v>
      </c>
      <c r="C1615">
        <v>22.418443106208787</v>
      </c>
    </row>
    <row r="1616" spans="1:3" x14ac:dyDescent="0.25">
      <c r="A1616">
        <v>164.749999999995</v>
      </c>
      <c r="B1616">
        <v>432.59756784422257</v>
      </c>
      <c r="C1616">
        <v>22.417323102484509</v>
      </c>
    </row>
    <row r="1617" spans="1:3" x14ac:dyDescent="0.25">
      <c r="A1617">
        <v>164.79999999999501</v>
      </c>
      <c r="B1617">
        <v>432.89226058883474</v>
      </c>
      <c r="C1617">
        <v>22.41620329542539</v>
      </c>
    </row>
    <row r="1618" spans="1:3" x14ac:dyDescent="0.25">
      <c r="A1618">
        <v>164.84999999999499</v>
      </c>
      <c r="B1618">
        <v>433.18698730585311</v>
      </c>
      <c r="C1618">
        <v>22.415083684927559</v>
      </c>
    </row>
    <row r="1619" spans="1:3" x14ac:dyDescent="0.25">
      <c r="A1619">
        <v>164.899999999995</v>
      </c>
      <c r="B1619">
        <v>433.48174799527811</v>
      </c>
      <c r="C1619">
        <v>22.413964270887259</v>
      </c>
    </row>
    <row r="1620" spans="1:3" x14ac:dyDescent="0.25">
      <c r="A1620">
        <v>164.94999999999499</v>
      </c>
      <c r="B1620">
        <v>433.77654265710953</v>
      </c>
      <c r="C1620">
        <v>22.412845053200837</v>
      </c>
    </row>
    <row r="1621" spans="1:3" x14ac:dyDescent="0.25">
      <c r="A1621">
        <v>164.999999999995</v>
      </c>
      <c r="B1621">
        <v>434.07137129134748</v>
      </c>
      <c r="C1621">
        <v>22.41172603176474</v>
      </c>
    </row>
    <row r="1622" spans="1:3" x14ac:dyDescent="0.25">
      <c r="A1622">
        <v>165.04999999999501</v>
      </c>
      <c r="B1622">
        <v>434.36623389799195</v>
      </c>
      <c r="C1622">
        <v>22.410607206475529</v>
      </c>
    </row>
    <row r="1623" spans="1:3" x14ac:dyDescent="0.25">
      <c r="A1623">
        <v>165.09999999999499</v>
      </c>
      <c r="B1623">
        <v>434.66113047704266</v>
      </c>
      <c r="C1623">
        <v>22.409488577229883</v>
      </c>
    </row>
    <row r="1624" spans="1:3" x14ac:dyDescent="0.25">
      <c r="A1624">
        <v>165.149999999995</v>
      </c>
      <c r="B1624">
        <v>434.95606102850002</v>
      </c>
      <c r="C1624">
        <v>22.408370143924564</v>
      </c>
    </row>
    <row r="1625" spans="1:3" x14ac:dyDescent="0.25">
      <c r="A1625">
        <v>165.19999999999499</v>
      </c>
      <c r="B1625">
        <v>435.25102555236367</v>
      </c>
      <c r="C1625">
        <v>22.407251906456466</v>
      </c>
    </row>
    <row r="1626" spans="1:3" x14ac:dyDescent="0.25">
      <c r="A1626">
        <v>165.249999999995</v>
      </c>
      <c r="B1626">
        <v>435.54602404863397</v>
      </c>
      <c r="C1626">
        <v>22.406133864722573</v>
      </c>
    </row>
    <row r="1627" spans="1:3" x14ac:dyDescent="0.25">
      <c r="A1627">
        <v>165.29999999999501</v>
      </c>
      <c r="B1627">
        <v>435.84105651731073</v>
      </c>
      <c r="C1627">
        <v>22.405016018619982</v>
      </c>
    </row>
    <row r="1628" spans="1:3" x14ac:dyDescent="0.25">
      <c r="A1628">
        <v>165.34999999999499</v>
      </c>
      <c r="B1628">
        <v>436.13612295839374</v>
      </c>
      <c r="C1628">
        <v>22.403898368045901</v>
      </c>
    </row>
    <row r="1629" spans="1:3" x14ac:dyDescent="0.25">
      <c r="A1629">
        <v>165.399999999995</v>
      </c>
      <c r="B1629">
        <v>436.43122337188328</v>
      </c>
      <c r="C1629">
        <v>22.402780912897633</v>
      </c>
    </row>
    <row r="1630" spans="1:3" x14ac:dyDescent="0.25">
      <c r="A1630">
        <v>165.44999999999499</v>
      </c>
      <c r="B1630">
        <v>436.7263577577794</v>
      </c>
      <c r="C1630">
        <v>22.4016636530726</v>
      </c>
    </row>
    <row r="1631" spans="1:3" x14ac:dyDescent="0.25">
      <c r="A1631">
        <v>165.499999999995</v>
      </c>
      <c r="B1631">
        <v>437.02152611608187</v>
      </c>
      <c r="C1631">
        <v>22.40054658846832</v>
      </c>
    </row>
    <row r="1632" spans="1:3" x14ac:dyDescent="0.25">
      <c r="A1632">
        <v>165.54999999999501</v>
      </c>
      <c r="B1632">
        <v>437.31672844679093</v>
      </c>
      <c r="C1632">
        <v>22.399429718982422</v>
      </c>
    </row>
    <row r="1633" spans="1:3" x14ac:dyDescent="0.25">
      <c r="A1633">
        <v>165.59999999999499</v>
      </c>
      <c r="B1633">
        <v>437.61196474990624</v>
      </c>
      <c r="C1633">
        <v>22.398313044512644</v>
      </c>
    </row>
    <row r="1634" spans="1:3" x14ac:dyDescent="0.25">
      <c r="A1634">
        <v>165.649999999995</v>
      </c>
      <c r="B1634">
        <v>437.90723502542824</v>
      </c>
      <c r="C1634">
        <v>22.397196564956815</v>
      </c>
    </row>
    <row r="1635" spans="1:3" x14ac:dyDescent="0.25">
      <c r="A1635">
        <v>165.69999999999499</v>
      </c>
      <c r="B1635">
        <v>438.20253927335648</v>
      </c>
      <c r="C1635">
        <v>22.396080280212885</v>
      </c>
    </row>
    <row r="1636" spans="1:3" x14ac:dyDescent="0.25">
      <c r="A1636">
        <v>165.749999999995</v>
      </c>
      <c r="B1636">
        <v>438.49787749369142</v>
      </c>
      <c r="C1636">
        <v>22.394964190178911</v>
      </c>
    </row>
    <row r="1637" spans="1:3" x14ac:dyDescent="0.25">
      <c r="A1637">
        <v>165.79999999999501</v>
      </c>
      <c r="B1637">
        <v>438.7932496864326</v>
      </c>
      <c r="C1637">
        <v>22.393848294753035</v>
      </c>
    </row>
    <row r="1638" spans="1:3" x14ac:dyDescent="0.25">
      <c r="A1638">
        <v>165.84999999999499</v>
      </c>
      <c r="B1638">
        <v>439.08865585158037</v>
      </c>
      <c r="C1638">
        <v>22.392732593833522</v>
      </c>
    </row>
    <row r="1639" spans="1:3" x14ac:dyDescent="0.25">
      <c r="A1639">
        <v>165.899999999995</v>
      </c>
      <c r="B1639">
        <v>439.38409598913455</v>
      </c>
      <c r="C1639">
        <v>22.391617087318739</v>
      </c>
    </row>
    <row r="1640" spans="1:3" x14ac:dyDescent="0.25">
      <c r="A1640">
        <v>165.94999999999499</v>
      </c>
      <c r="B1640">
        <v>439.6795700990952</v>
      </c>
      <c r="C1640">
        <v>22.390501775107158</v>
      </c>
    </row>
    <row r="1641" spans="1:3" x14ac:dyDescent="0.25">
      <c r="A1641">
        <v>165.999999999995</v>
      </c>
      <c r="B1641">
        <v>439.97507818146227</v>
      </c>
      <c r="C1641">
        <v>22.389386657097344</v>
      </c>
    </row>
    <row r="1642" spans="1:3" x14ac:dyDescent="0.25">
      <c r="A1642">
        <v>166.04999999999501</v>
      </c>
      <c r="B1642">
        <v>440.27062023623597</v>
      </c>
      <c r="C1642">
        <v>22.388271733187977</v>
      </c>
    </row>
    <row r="1643" spans="1:3" x14ac:dyDescent="0.25">
      <c r="A1643">
        <v>166.09999999999499</v>
      </c>
      <c r="B1643">
        <v>440.56619626341586</v>
      </c>
      <c r="C1643">
        <v>22.387157003277842</v>
      </c>
    </row>
    <row r="1644" spans="1:3" x14ac:dyDescent="0.25">
      <c r="A1644">
        <v>166.149999999995</v>
      </c>
      <c r="B1644">
        <v>440.86180626300251</v>
      </c>
      <c r="C1644">
        <v>22.386042467265817</v>
      </c>
    </row>
    <row r="1645" spans="1:3" x14ac:dyDescent="0.25">
      <c r="A1645">
        <v>166.19999999999499</v>
      </c>
      <c r="B1645">
        <v>441.15745023499534</v>
      </c>
      <c r="C1645">
        <v>22.384928125050905</v>
      </c>
    </row>
    <row r="1646" spans="1:3" x14ac:dyDescent="0.25">
      <c r="A1646">
        <v>166.249999999995</v>
      </c>
      <c r="B1646">
        <v>441.45312817939481</v>
      </c>
      <c r="C1646">
        <v>22.383813976532185</v>
      </c>
    </row>
    <row r="1647" spans="1:3" x14ac:dyDescent="0.25">
      <c r="A1647">
        <v>166.29999999999501</v>
      </c>
      <c r="B1647">
        <v>441.74884009620075</v>
      </c>
      <c r="C1647">
        <v>22.382700021608859</v>
      </c>
    </row>
    <row r="1648" spans="1:3" x14ac:dyDescent="0.25">
      <c r="A1648">
        <v>166.34999999999499</v>
      </c>
      <c r="B1648">
        <v>442.04458598541299</v>
      </c>
      <c r="C1648">
        <v>22.381586260180228</v>
      </c>
    </row>
    <row r="1649" spans="1:3" x14ac:dyDescent="0.25">
      <c r="A1649">
        <v>166.399999999995</v>
      </c>
      <c r="B1649">
        <v>442.34036584703182</v>
      </c>
      <c r="C1649">
        <v>22.380472692145688</v>
      </c>
    </row>
    <row r="1650" spans="1:3" x14ac:dyDescent="0.25">
      <c r="A1650">
        <v>166.44999999999499</v>
      </c>
      <c r="B1650">
        <v>442.636179681057</v>
      </c>
      <c r="C1650">
        <v>22.379359317404752</v>
      </c>
    </row>
    <row r="1651" spans="1:3" x14ac:dyDescent="0.25">
      <c r="A1651">
        <v>166.499999999995</v>
      </c>
      <c r="B1651">
        <v>442.93202748748882</v>
      </c>
      <c r="C1651">
        <v>22.378246135857026</v>
      </c>
    </row>
    <row r="1652" spans="1:3" x14ac:dyDescent="0.25">
      <c r="A1652">
        <v>166.54999999999501</v>
      </c>
      <c r="B1652">
        <v>443.22790926632706</v>
      </c>
      <c r="C1652">
        <v>22.377133147402219</v>
      </c>
    </row>
    <row r="1653" spans="1:3" x14ac:dyDescent="0.25">
      <c r="A1653">
        <v>166.59999999999499</v>
      </c>
      <c r="B1653">
        <v>443.5238250175716</v>
      </c>
      <c r="C1653">
        <v>22.376020351940145</v>
      </c>
    </row>
    <row r="1654" spans="1:3" x14ac:dyDescent="0.25">
      <c r="A1654">
        <v>166.649999999995</v>
      </c>
      <c r="B1654">
        <v>443.81977474122283</v>
      </c>
      <c r="C1654">
        <v>22.374907749370717</v>
      </c>
    </row>
    <row r="1655" spans="1:3" x14ac:dyDescent="0.25">
      <c r="A1655">
        <v>166.69999999999499</v>
      </c>
      <c r="B1655">
        <v>444.11575843728025</v>
      </c>
      <c r="C1655">
        <v>22.373795339593958</v>
      </c>
    </row>
    <row r="1656" spans="1:3" x14ac:dyDescent="0.25">
      <c r="A1656">
        <v>166.749999999995</v>
      </c>
      <c r="B1656">
        <v>444.41177610574437</v>
      </c>
      <c r="C1656">
        <v>22.372683122509986</v>
      </c>
    </row>
    <row r="1657" spans="1:3" x14ac:dyDescent="0.25">
      <c r="A1657">
        <v>166.79999999999501</v>
      </c>
      <c r="B1657">
        <v>444.70782774661478</v>
      </c>
      <c r="C1657">
        <v>22.371571098019015</v>
      </c>
    </row>
    <row r="1658" spans="1:3" x14ac:dyDescent="0.25">
      <c r="A1658">
        <v>166.84999999999499</v>
      </c>
      <c r="B1658">
        <v>445.00391335989173</v>
      </c>
      <c r="C1658">
        <v>22.370459266021378</v>
      </c>
    </row>
    <row r="1659" spans="1:3" x14ac:dyDescent="0.25">
      <c r="A1659">
        <v>166.899999999995</v>
      </c>
      <c r="B1659">
        <v>445.30003294557514</v>
      </c>
      <c r="C1659">
        <v>22.36934762641749</v>
      </c>
    </row>
    <row r="1660" spans="1:3" x14ac:dyDescent="0.25">
      <c r="A1660">
        <v>166.94999999999499</v>
      </c>
      <c r="B1660">
        <v>445.59618650366485</v>
      </c>
      <c r="C1660">
        <v>22.368236179107882</v>
      </c>
    </row>
    <row r="1661" spans="1:3" x14ac:dyDescent="0.25">
      <c r="A1661">
        <v>166.999999999995</v>
      </c>
      <c r="B1661">
        <v>445.89237403416132</v>
      </c>
      <c r="C1661">
        <v>22.367124923993178</v>
      </c>
    </row>
    <row r="1662" spans="1:3" x14ac:dyDescent="0.25">
      <c r="A1662">
        <v>167.04999999999501</v>
      </c>
      <c r="B1662">
        <v>446.18859553706415</v>
      </c>
      <c r="C1662">
        <v>22.366013860974103</v>
      </c>
    </row>
    <row r="1663" spans="1:3" x14ac:dyDescent="0.25">
      <c r="A1663">
        <v>167.09999999999499</v>
      </c>
      <c r="B1663">
        <v>446.48485101237333</v>
      </c>
      <c r="C1663">
        <v>22.364902989951499</v>
      </c>
    </row>
    <row r="1664" spans="1:3" x14ac:dyDescent="0.25">
      <c r="A1664">
        <v>167.149999999995</v>
      </c>
      <c r="B1664">
        <v>446.78114046008915</v>
      </c>
      <c r="C1664">
        <v>22.36379231082628</v>
      </c>
    </row>
    <row r="1665" spans="1:3" x14ac:dyDescent="0.25">
      <c r="A1665">
        <v>167.19999999999499</v>
      </c>
      <c r="B1665">
        <v>447.07746388021116</v>
      </c>
      <c r="C1665">
        <v>22.362681823499482</v>
      </c>
    </row>
    <row r="1666" spans="1:3" x14ac:dyDescent="0.25">
      <c r="A1666">
        <v>167.249999999995</v>
      </c>
      <c r="B1666">
        <v>447.37382127273986</v>
      </c>
      <c r="C1666">
        <v>22.361571527872233</v>
      </c>
    </row>
    <row r="1667" spans="1:3" x14ac:dyDescent="0.25">
      <c r="A1667">
        <v>167.29999999999501</v>
      </c>
      <c r="B1667">
        <v>447.67021263767492</v>
      </c>
      <c r="C1667">
        <v>22.360461423845763</v>
      </c>
    </row>
    <row r="1668" spans="1:3" x14ac:dyDescent="0.25">
      <c r="A1668">
        <v>167.34999999999499</v>
      </c>
      <c r="B1668">
        <v>447.96663797501634</v>
      </c>
      <c r="C1668">
        <v>22.359351511321407</v>
      </c>
    </row>
    <row r="1669" spans="1:3" x14ac:dyDescent="0.25">
      <c r="A1669">
        <v>167.399999999995</v>
      </c>
      <c r="B1669">
        <v>448.2630972847644</v>
      </c>
      <c r="C1669">
        <v>22.358241790200584</v>
      </c>
    </row>
    <row r="1670" spans="1:3" x14ac:dyDescent="0.25">
      <c r="A1670">
        <v>167.44999999999499</v>
      </c>
      <c r="B1670">
        <v>448.55959056691876</v>
      </c>
      <c r="C1670">
        <v>22.357132260384837</v>
      </c>
    </row>
    <row r="1671" spans="1:3" x14ac:dyDescent="0.25">
      <c r="A1671">
        <v>167.499999999995</v>
      </c>
      <c r="B1671">
        <v>448.85611782147976</v>
      </c>
      <c r="C1671">
        <v>22.356022921775786</v>
      </c>
    </row>
    <row r="1672" spans="1:3" x14ac:dyDescent="0.25">
      <c r="A1672">
        <v>167.54999999999501</v>
      </c>
      <c r="B1672">
        <v>449.15267904844728</v>
      </c>
      <c r="C1672">
        <v>22.354913774275161</v>
      </c>
    </row>
    <row r="1673" spans="1:3" x14ac:dyDescent="0.25">
      <c r="A1673">
        <v>167.59999999999499</v>
      </c>
      <c r="B1673">
        <v>449.44927424782099</v>
      </c>
      <c r="C1673">
        <v>22.353804817784791</v>
      </c>
    </row>
    <row r="1674" spans="1:3" x14ac:dyDescent="0.25">
      <c r="A1674">
        <v>167.649999999995</v>
      </c>
      <c r="B1674">
        <v>449.7459034196014</v>
      </c>
      <c r="C1674">
        <v>22.352696052206603</v>
      </c>
    </row>
    <row r="1675" spans="1:3" x14ac:dyDescent="0.25">
      <c r="A1675">
        <v>167.69999999999499</v>
      </c>
      <c r="B1675">
        <v>450.04256656378806</v>
      </c>
      <c r="C1675">
        <v>22.351587477442624</v>
      </c>
    </row>
    <row r="1676" spans="1:3" x14ac:dyDescent="0.25">
      <c r="A1676">
        <v>167.749999999995</v>
      </c>
      <c r="B1676">
        <v>450.33926368038135</v>
      </c>
      <c r="C1676">
        <v>22.350479093394977</v>
      </c>
    </row>
    <row r="1677" spans="1:3" x14ac:dyDescent="0.25">
      <c r="A1677">
        <v>167.79999999999501</v>
      </c>
      <c r="B1677">
        <v>450.63599476938117</v>
      </c>
      <c r="C1677">
        <v>22.349370899965884</v>
      </c>
    </row>
    <row r="1678" spans="1:3" x14ac:dyDescent="0.25">
      <c r="A1678">
        <v>167.84999999999499</v>
      </c>
      <c r="B1678">
        <v>450.93275983078718</v>
      </c>
      <c r="C1678">
        <v>22.348262897057669</v>
      </c>
    </row>
    <row r="1679" spans="1:3" x14ac:dyDescent="0.25">
      <c r="A1679">
        <v>167.899999999995</v>
      </c>
      <c r="B1679">
        <v>451.22955886459988</v>
      </c>
      <c r="C1679">
        <v>22.347155084572755</v>
      </c>
    </row>
    <row r="1680" spans="1:3" x14ac:dyDescent="0.25">
      <c r="A1680">
        <v>167.94999999999499</v>
      </c>
      <c r="B1680">
        <v>451.52639187081883</v>
      </c>
      <c r="C1680">
        <v>22.346047462413654</v>
      </c>
    </row>
    <row r="1681" spans="1:3" x14ac:dyDescent="0.25">
      <c r="A1681">
        <v>167.999999999995</v>
      </c>
      <c r="B1681">
        <v>451.82325884944424</v>
      </c>
      <c r="C1681">
        <v>22.344940030482984</v>
      </c>
    </row>
    <row r="1682" spans="1:3" x14ac:dyDescent="0.25">
      <c r="A1682">
        <v>168.04999999999501</v>
      </c>
      <c r="B1682">
        <v>452.12015980047636</v>
      </c>
      <c r="C1682">
        <v>22.343832788683457</v>
      </c>
    </row>
    <row r="1683" spans="1:3" x14ac:dyDescent="0.25">
      <c r="A1683">
        <v>168.09999999999499</v>
      </c>
      <c r="B1683">
        <v>452.41709472391472</v>
      </c>
      <c r="C1683">
        <v>22.342725736917888</v>
      </c>
    </row>
    <row r="1684" spans="1:3" x14ac:dyDescent="0.25">
      <c r="A1684">
        <v>168.149999999995</v>
      </c>
      <c r="B1684">
        <v>452.71406361975966</v>
      </c>
      <c r="C1684">
        <v>22.341618875089189</v>
      </c>
    </row>
    <row r="1685" spans="1:3" x14ac:dyDescent="0.25">
      <c r="A1685">
        <v>168.19999999999499</v>
      </c>
      <c r="B1685">
        <v>453.01106648801095</v>
      </c>
      <c r="C1685">
        <v>22.340512203100364</v>
      </c>
    </row>
    <row r="1686" spans="1:3" x14ac:dyDescent="0.25">
      <c r="A1686">
        <v>168.249999999995</v>
      </c>
      <c r="B1686">
        <v>453.30810332866889</v>
      </c>
      <c r="C1686">
        <v>22.339405720854511</v>
      </c>
    </row>
    <row r="1687" spans="1:3" x14ac:dyDescent="0.25">
      <c r="A1687">
        <v>168.29999999999501</v>
      </c>
      <c r="B1687">
        <v>453.60517414173319</v>
      </c>
      <c r="C1687">
        <v>22.338299428254835</v>
      </c>
    </row>
    <row r="1688" spans="1:3" x14ac:dyDescent="0.25">
      <c r="A1688">
        <v>168.34999999999499</v>
      </c>
      <c r="B1688">
        <v>453.90227892720389</v>
      </c>
      <c r="C1688">
        <v>22.337193325204638</v>
      </c>
    </row>
    <row r="1689" spans="1:3" x14ac:dyDescent="0.25">
      <c r="A1689">
        <v>168.399999999995</v>
      </c>
      <c r="B1689">
        <v>454.19941768508124</v>
      </c>
      <c r="C1689">
        <v>22.336087411607309</v>
      </c>
    </row>
    <row r="1690" spans="1:3" x14ac:dyDescent="0.25">
      <c r="A1690">
        <v>168.44999999999499</v>
      </c>
      <c r="B1690">
        <v>454.49659041536472</v>
      </c>
      <c r="C1690">
        <v>22.334981687366344</v>
      </c>
    </row>
    <row r="1691" spans="1:3" x14ac:dyDescent="0.25">
      <c r="A1691">
        <v>168.499999999995</v>
      </c>
      <c r="B1691">
        <v>454.79379711805501</v>
      </c>
      <c r="C1691">
        <v>22.333876152385329</v>
      </c>
    </row>
    <row r="1692" spans="1:3" x14ac:dyDescent="0.25">
      <c r="A1692">
        <v>168.54999999999501</v>
      </c>
      <c r="B1692">
        <v>455.09103779315171</v>
      </c>
      <c r="C1692">
        <v>22.332770806567947</v>
      </c>
    </row>
    <row r="1693" spans="1:3" x14ac:dyDescent="0.25">
      <c r="A1693">
        <v>168.59999999999499</v>
      </c>
      <c r="B1693">
        <v>455.3883124406546</v>
      </c>
      <c r="C1693">
        <v>22.331665649817978</v>
      </c>
    </row>
    <row r="1694" spans="1:3" x14ac:dyDescent="0.25">
      <c r="A1694">
        <v>168.649999999995</v>
      </c>
      <c r="B1694">
        <v>455.68562106056424</v>
      </c>
      <c r="C1694">
        <v>22.330560682039302</v>
      </c>
    </row>
    <row r="1695" spans="1:3" x14ac:dyDescent="0.25">
      <c r="A1695">
        <v>168.69999999999499</v>
      </c>
      <c r="B1695">
        <v>455.98296365288007</v>
      </c>
      <c r="C1695">
        <v>22.329455903135887</v>
      </c>
    </row>
    <row r="1696" spans="1:3" x14ac:dyDescent="0.25">
      <c r="A1696">
        <v>168.749999999995</v>
      </c>
      <c r="B1696">
        <v>456.2803402176026</v>
      </c>
      <c r="C1696">
        <v>22.328351313011797</v>
      </c>
    </row>
    <row r="1697" spans="1:3" x14ac:dyDescent="0.25">
      <c r="A1697">
        <v>168.79999999999501</v>
      </c>
      <c r="B1697">
        <v>456.5777507547316</v>
      </c>
      <c r="C1697">
        <v>22.327246911571212</v>
      </c>
    </row>
    <row r="1698" spans="1:3" x14ac:dyDescent="0.25">
      <c r="A1698">
        <v>168.84999999999499</v>
      </c>
      <c r="B1698">
        <v>456.87519526426684</v>
      </c>
      <c r="C1698">
        <v>22.326142698718378</v>
      </c>
    </row>
    <row r="1699" spans="1:3" x14ac:dyDescent="0.25">
      <c r="A1699">
        <v>168.899999999995</v>
      </c>
      <c r="B1699">
        <v>457.17267374620849</v>
      </c>
      <c r="C1699">
        <v>22.32503867435765</v>
      </c>
    </row>
    <row r="1700" spans="1:3" x14ac:dyDescent="0.25">
      <c r="A1700">
        <v>168.94999999999499</v>
      </c>
      <c r="B1700">
        <v>457.4701862005569</v>
      </c>
      <c r="C1700">
        <v>22.32393483839348</v>
      </c>
    </row>
    <row r="1701" spans="1:3" x14ac:dyDescent="0.25">
      <c r="A1701">
        <v>168.999999999995</v>
      </c>
      <c r="B1701">
        <v>457.76773262731149</v>
      </c>
      <c r="C1701">
        <v>22.322831190730408</v>
      </c>
    </row>
    <row r="1702" spans="1:3" x14ac:dyDescent="0.25">
      <c r="A1702">
        <v>169.04999999999501</v>
      </c>
      <c r="B1702">
        <v>458.06531302647284</v>
      </c>
      <c r="C1702">
        <v>22.321727731273082</v>
      </c>
    </row>
    <row r="1703" spans="1:3" x14ac:dyDescent="0.25">
      <c r="A1703">
        <v>169.09999999999499</v>
      </c>
      <c r="B1703">
        <v>458.36292739804031</v>
      </c>
      <c r="C1703">
        <v>22.320624459926229</v>
      </c>
    </row>
    <row r="1704" spans="1:3" x14ac:dyDescent="0.25">
      <c r="A1704">
        <v>169.149999999995</v>
      </c>
      <c r="B1704">
        <v>458.66057574201454</v>
      </c>
      <c r="C1704">
        <v>22.319521376594682</v>
      </c>
    </row>
    <row r="1705" spans="1:3" x14ac:dyDescent="0.25">
      <c r="A1705">
        <v>169.19999999999499</v>
      </c>
      <c r="B1705">
        <v>458.95825805839502</v>
      </c>
      <c r="C1705">
        <v>22.318418481183361</v>
      </c>
    </row>
    <row r="1706" spans="1:3" x14ac:dyDescent="0.25">
      <c r="A1706">
        <v>169.249999999995</v>
      </c>
      <c r="B1706">
        <v>459.25597434718213</v>
      </c>
      <c r="C1706">
        <v>22.317315773597286</v>
      </c>
    </row>
    <row r="1707" spans="1:3" x14ac:dyDescent="0.25">
      <c r="A1707">
        <v>169.29999999999501</v>
      </c>
      <c r="B1707">
        <v>459.55372460837577</v>
      </c>
      <c r="C1707">
        <v>22.316213253741569</v>
      </c>
    </row>
    <row r="1708" spans="1:3" x14ac:dyDescent="0.25">
      <c r="A1708">
        <v>169.34999999999499</v>
      </c>
      <c r="B1708">
        <v>459.85150884197554</v>
      </c>
      <c r="C1708">
        <v>22.315110921521409</v>
      </c>
    </row>
    <row r="1709" spans="1:3" x14ac:dyDescent="0.25">
      <c r="A1709">
        <v>169.399999999995</v>
      </c>
      <c r="B1709">
        <v>460.14932704798207</v>
      </c>
      <c r="C1709">
        <v>22.314008776842115</v>
      </c>
    </row>
    <row r="1710" spans="1:3" x14ac:dyDescent="0.25">
      <c r="A1710">
        <v>169.44999999999499</v>
      </c>
      <c r="B1710">
        <v>460.44717922639478</v>
      </c>
      <c r="C1710">
        <v>22.312906819609072</v>
      </c>
    </row>
    <row r="1711" spans="1:3" x14ac:dyDescent="0.25">
      <c r="A1711">
        <v>169.499999999995</v>
      </c>
      <c r="B1711">
        <v>460.74506537721425</v>
      </c>
      <c r="C1711">
        <v>22.31180504972777</v>
      </c>
    </row>
    <row r="1712" spans="1:3" x14ac:dyDescent="0.25">
      <c r="A1712">
        <v>169.54999999999501</v>
      </c>
      <c r="B1712">
        <v>461.04298550044012</v>
      </c>
      <c r="C1712">
        <v>22.310703467103789</v>
      </c>
    </row>
    <row r="1713" spans="1:3" x14ac:dyDescent="0.25">
      <c r="A1713">
        <v>169.59999999999499</v>
      </c>
      <c r="B1713">
        <v>461.3409395960723</v>
      </c>
      <c r="C1713">
        <v>22.309602071642797</v>
      </c>
    </row>
    <row r="1714" spans="1:3" x14ac:dyDescent="0.25">
      <c r="A1714">
        <v>169.649999999995</v>
      </c>
      <c r="B1714">
        <v>461.63892766411112</v>
      </c>
      <c r="C1714">
        <v>22.308500863250568</v>
      </c>
    </row>
    <row r="1715" spans="1:3" x14ac:dyDescent="0.25">
      <c r="A1715">
        <v>169.69999999999499</v>
      </c>
      <c r="B1715">
        <v>461.93694970455613</v>
      </c>
      <c r="C1715">
        <v>22.307399841832968</v>
      </c>
    </row>
    <row r="1716" spans="1:3" x14ac:dyDescent="0.25">
      <c r="A1716">
        <v>169.749999999995</v>
      </c>
      <c r="B1716">
        <v>462.23500571740789</v>
      </c>
      <c r="C1716">
        <v>22.30629900729593</v>
      </c>
    </row>
    <row r="1717" spans="1:3" x14ac:dyDescent="0.25">
      <c r="A1717">
        <v>169.79999999999501</v>
      </c>
      <c r="B1717">
        <v>462.53309570266589</v>
      </c>
      <c r="C1717">
        <v>22.305198359545511</v>
      </c>
    </row>
    <row r="1718" spans="1:3" x14ac:dyDescent="0.25">
      <c r="A1718">
        <v>169.84999999999499</v>
      </c>
      <c r="B1718">
        <v>462.83121966033053</v>
      </c>
      <c r="C1718">
        <v>22.304097898487846</v>
      </c>
    </row>
    <row r="1719" spans="1:3" x14ac:dyDescent="0.25">
      <c r="A1719">
        <v>169.899999999995</v>
      </c>
      <c r="B1719">
        <v>463.12937759040142</v>
      </c>
      <c r="C1719">
        <v>22.302997624029167</v>
      </c>
    </row>
    <row r="1720" spans="1:3" x14ac:dyDescent="0.25">
      <c r="A1720">
        <v>169.94999999999499</v>
      </c>
      <c r="B1720">
        <v>463.42756949287894</v>
      </c>
      <c r="C1720">
        <v>22.301897536075792</v>
      </c>
    </row>
    <row r="1721" spans="1:3" x14ac:dyDescent="0.25">
      <c r="A1721">
        <v>169.999999999995</v>
      </c>
      <c r="B1721">
        <v>463.72579536776283</v>
      </c>
      <c r="C1721">
        <v>22.300797634534142</v>
      </c>
    </row>
    <row r="1722" spans="1:3" x14ac:dyDescent="0.25">
      <c r="A1722">
        <v>170.04999999999501</v>
      </c>
      <c r="B1722">
        <v>464.02405521505329</v>
      </c>
      <c r="C1722">
        <v>22.299697919310717</v>
      </c>
    </row>
    <row r="1723" spans="1:3" x14ac:dyDescent="0.25">
      <c r="A1723">
        <v>170.09999999999499</v>
      </c>
      <c r="B1723">
        <v>464.32234903475006</v>
      </c>
      <c r="C1723">
        <v>22.298598390312112</v>
      </c>
    </row>
    <row r="1724" spans="1:3" x14ac:dyDescent="0.25">
      <c r="A1724">
        <v>170.149999999995</v>
      </c>
      <c r="B1724">
        <v>464.62067682685347</v>
      </c>
      <c r="C1724">
        <v>22.297499047445026</v>
      </c>
    </row>
    <row r="1725" spans="1:3" x14ac:dyDescent="0.25">
      <c r="A1725">
        <v>170.19999999999499</v>
      </c>
      <c r="B1725">
        <v>464.91903859136312</v>
      </c>
      <c r="C1725">
        <v>22.296399890616236</v>
      </c>
    </row>
    <row r="1726" spans="1:3" x14ac:dyDescent="0.25">
      <c r="A1726">
        <v>170.249999999995</v>
      </c>
      <c r="B1726">
        <v>465.21743432827947</v>
      </c>
      <c r="C1726">
        <v>22.295300919732615</v>
      </c>
    </row>
    <row r="1727" spans="1:3" x14ac:dyDescent="0.25">
      <c r="A1727">
        <v>170.29999999999501</v>
      </c>
      <c r="B1727">
        <v>465.51586403760228</v>
      </c>
      <c r="C1727">
        <v>22.294202134701127</v>
      </c>
    </row>
    <row r="1728" spans="1:3" x14ac:dyDescent="0.25">
      <c r="A1728">
        <v>170.34999999999499</v>
      </c>
      <c r="B1728">
        <v>465.81432771933129</v>
      </c>
      <c r="C1728">
        <v>22.293103535428827</v>
      </c>
    </row>
    <row r="1729" spans="1:3" x14ac:dyDescent="0.25">
      <c r="A1729">
        <v>170.399999999995</v>
      </c>
      <c r="B1729">
        <v>466.11282537346705</v>
      </c>
      <c r="C1729">
        <v>22.292005121822864</v>
      </c>
    </row>
    <row r="1730" spans="1:3" x14ac:dyDescent="0.25">
      <c r="A1730">
        <v>170.44999999999499</v>
      </c>
      <c r="B1730">
        <v>466.41135700000899</v>
      </c>
      <c r="C1730">
        <v>22.290906893790474</v>
      </c>
    </row>
    <row r="1731" spans="1:3" x14ac:dyDescent="0.25">
      <c r="A1731">
        <v>170.499999999995</v>
      </c>
      <c r="B1731">
        <v>466.70992259895763</v>
      </c>
      <c r="C1731">
        <v>22.28980885123898</v>
      </c>
    </row>
    <row r="1732" spans="1:3" x14ac:dyDescent="0.25">
      <c r="A1732">
        <v>170.54999999999501</v>
      </c>
      <c r="B1732">
        <v>467.00852217031274</v>
      </c>
      <c r="C1732">
        <v>22.288710994075807</v>
      </c>
    </row>
    <row r="1733" spans="1:3" x14ac:dyDescent="0.25">
      <c r="A1733">
        <v>170.59999999999499</v>
      </c>
      <c r="B1733">
        <v>467.30715571407404</v>
      </c>
      <c r="C1733">
        <v>22.287613322208465</v>
      </c>
    </row>
    <row r="1734" spans="1:3" x14ac:dyDescent="0.25">
      <c r="A1734">
        <v>170.649999999995</v>
      </c>
      <c r="B1734">
        <v>467.60582323024209</v>
      </c>
      <c r="C1734">
        <v>22.286515835544545</v>
      </c>
    </row>
    <row r="1735" spans="1:3" x14ac:dyDescent="0.25">
      <c r="A1735">
        <v>170.69999999999499</v>
      </c>
      <c r="B1735">
        <v>467.90452471881639</v>
      </c>
      <c r="C1735">
        <v>22.285418533991745</v>
      </c>
    </row>
    <row r="1736" spans="1:3" x14ac:dyDescent="0.25">
      <c r="A1736">
        <v>170.749999999995</v>
      </c>
      <c r="B1736">
        <v>468.20326017979727</v>
      </c>
      <c r="C1736">
        <v>22.284321417457839</v>
      </c>
    </row>
    <row r="1737" spans="1:3" x14ac:dyDescent="0.25">
      <c r="A1737">
        <v>170.79999999999501</v>
      </c>
      <c r="B1737">
        <v>468.50202961318445</v>
      </c>
      <c r="C1737">
        <v>22.283224485850695</v>
      </c>
    </row>
    <row r="1738" spans="1:3" x14ac:dyDescent="0.25">
      <c r="A1738">
        <v>170.84999999999499</v>
      </c>
      <c r="B1738">
        <v>468.80083301897832</v>
      </c>
      <c r="C1738">
        <v>22.282127739078284</v>
      </c>
    </row>
    <row r="1739" spans="1:3" x14ac:dyDescent="0.25">
      <c r="A1739">
        <v>170.899999999995</v>
      </c>
      <c r="B1739">
        <v>469.09967039717856</v>
      </c>
      <c r="C1739">
        <v>22.281031177048639</v>
      </c>
    </row>
    <row r="1740" spans="1:3" x14ac:dyDescent="0.25">
      <c r="A1740">
        <v>170.94999999999499</v>
      </c>
      <c r="B1740">
        <v>469.39854174778509</v>
      </c>
      <c r="C1740">
        <v>22.27993479966991</v>
      </c>
    </row>
    <row r="1741" spans="1:3" x14ac:dyDescent="0.25">
      <c r="A1741">
        <v>170.999999999995</v>
      </c>
      <c r="B1741">
        <v>469.69744707079832</v>
      </c>
      <c r="C1741">
        <v>22.278838606850318</v>
      </c>
    </row>
    <row r="1742" spans="1:3" x14ac:dyDescent="0.25">
      <c r="A1742">
        <v>171.04999999999501</v>
      </c>
      <c r="B1742">
        <v>469.99638636621808</v>
      </c>
      <c r="C1742">
        <v>22.277742598498183</v>
      </c>
    </row>
    <row r="1743" spans="1:3" x14ac:dyDescent="0.25">
      <c r="A1743">
        <v>171.09999999999499</v>
      </c>
      <c r="B1743">
        <v>470.29535963404396</v>
      </c>
      <c r="C1743">
        <v>22.276646774521911</v>
      </c>
    </row>
    <row r="1744" spans="1:3" x14ac:dyDescent="0.25">
      <c r="A1744">
        <v>171.149999999995</v>
      </c>
      <c r="B1744">
        <v>470.5943668742766</v>
      </c>
      <c r="C1744">
        <v>22.27555113483</v>
      </c>
    </row>
    <row r="1745" spans="1:3" x14ac:dyDescent="0.25">
      <c r="A1745">
        <v>171.19999999999499</v>
      </c>
      <c r="B1745">
        <v>470.89340808691549</v>
      </c>
      <c r="C1745">
        <v>22.274455679331027</v>
      </c>
    </row>
    <row r="1746" spans="1:3" x14ac:dyDescent="0.25">
      <c r="A1746">
        <v>171.249999999995</v>
      </c>
      <c r="B1746">
        <v>471.19248327196101</v>
      </c>
      <c r="C1746">
        <v>22.273360407933669</v>
      </c>
    </row>
    <row r="1747" spans="1:3" x14ac:dyDescent="0.25">
      <c r="A1747">
        <v>171.29999999999501</v>
      </c>
      <c r="B1747">
        <v>471.491592429413</v>
      </c>
      <c r="C1747">
        <v>22.272265320546687</v>
      </c>
    </row>
    <row r="1748" spans="1:3" x14ac:dyDescent="0.25">
      <c r="A1748">
        <v>171.34999999999499</v>
      </c>
      <c r="B1748">
        <v>471.79073555927124</v>
      </c>
      <c r="C1748">
        <v>22.271170417078935</v>
      </c>
    </row>
    <row r="1749" spans="1:3" x14ac:dyDescent="0.25">
      <c r="A1749">
        <v>171.399999999995</v>
      </c>
      <c r="B1749">
        <v>472.08991266153618</v>
      </c>
      <c r="C1749">
        <v>22.270075697439342</v>
      </c>
    </row>
    <row r="1750" spans="1:3" x14ac:dyDescent="0.25">
      <c r="A1750">
        <v>171.44999999999499</v>
      </c>
      <c r="B1750">
        <v>472.3891237362073</v>
      </c>
      <c r="C1750">
        <v>22.268981161536939</v>
      </c>
    </row>
    <row r="1751" spans="1:3" x14ac:dyDescent="0.25">
      <c r="A1751">
        <v>171.499999999995</v>
      </c>
      <c r="B1751">
        <v>472.68836878328523</v>
      </c>
      <c r="C1751">
        <v>22.267886809280839</v>
      </c>
    </row>
    <row r="1752" spans="1:3" x14ac:dyDescent="0.25">
      <c r="A1752">
        <v>171.54999999999501</v>
      </c>
      <c r="B1752">
        <v>472.98764780276952</v>
      </c>
      <c r="C1752">
        <v>22.266792640580242</v>
      </c>
    </row>
    <row r="1753" spans="1:3" x14ac:dyDescent="0.25">
      <c r="A1753">
        <v>171.59999999999499</v>
      </c>
      <c r="B1753">
        <v>473.28696079466005</v>
      </c>
      <c r="C1753">
        <v>22.265698655344444</v>
      </c>
    </row>
    <row r="1754" spans="1:3" x14ac:dyDescent="0.25">
      <c r="A1754">
        <v>171.649999999995</v>
      </c>
      <c r="B1754">
        <v>473.58630775895728</v>
      </c>
      <c r="C1754">
        <v>22.264604853482815</v>
      </c>
    </row>
    <row r="1755" spans="1:3" x14ac:dyDescent="0.25">
      <c r="A1755">
        <v>171.69999999999499</v>
      </c>
      <c r="B1755">
        <v>473.88568869566075</v>
      </c>
      <c r="C1755">
        <v>22.263511234904829</v>
      </c>
    </row>
    <row r="1756" spans="1:3" x14ac:dyDescent="0.25">
      <c r="A1756">
        <v>171.749999999995</v>
      </c>
      <c r="B1756">
        <v>474.18510360477092</v>
      </c>
      <c r="C1756">
        <v>22.26241779952003</v>
      </c>
    </row>
    <row r="1757" spans="1:3" x14ac:dyDescent="0.25">
      <c r="A1757">
        <v>171.79999999999501</v>
      </c>
      <c r="B1757">
        <v>474.48455248628727</v>
      </c>
      <c r="C1757">
        <v>22.261324547238065</v>
      </c>
    </row>
    <row r="1758" spans="1:3" x14ac:dyDescent="0.25">
      <c r="A1758">
        <v>171.84999999999499</v>
      </c>
      <c r="B1758">
        <v>474.7840353402101</v>
      </c>
      <c r="C1758">
        <v>22.260231477968649</v>
      </c>
    </row>
    <row r="1759" spans="1:3" x14ac:dyDescent="0.25">
      <c r="A1759">
        <v>171.899999999995</v>
      </c>
      <c r="B1759">
        <v>475.08355216653968</v>
      </c>
      <c r="C1759">
        <v>22.259138591621603</v>
      </c>
    </row>
    <row r="1760" spans="1:3" x14ac:dyDescent="0.25">
      <c r="A1760">
        <v>171.94999999999499</v>
      </c>
      <c r="B1760">
        <v>475.38310296527538</v>
      </c>
      <c r="C1760">
        <v>22.258045888106832</v>
      </c>
    </row>
    <row r="1761" spans="1:3" x14ac:dyDescent="0.25">
      <c r="A1761">
        <v>171.999999999995</v>
      </c>
      <c r="B1761">
        <v>475.6826877364179</v>
      </c>
      <c r="C1761">
        <v>22.256953367334315</v>
      </c>
    </row>
    <row r="1762" spans="1:3" x14ac:dyDescent="0.25">
      <c r="A1762">
        <v>172.04999999999501</v>
      </c>
      <c r="B1762">
        <v>475.98230647996678</v>
      </c>
      <c r="C1762">
        <v>22.255861029214131</v>
      </c>
    </row>
    <row r="1763" spans="1:3" x14ac:dyDescent="0.25">
      <c r="A1763">
        <v>172.09999999999499</v>
      </c>
      <c r="B1763">
        <v>476.2819591959219</v>
      </c>
      <c r="C1763">
        <v>22.254768873656442</v>
      </c>
    </row>
    <row r="1764" spans="1:3" x14ac:dyDescent="0.25">
      <c r="A1764">
        <v>172.149999999995</v>
      </c>
      <c r="B1764">
        <v>476.58164588428377</v>
      </c>
      <c r="C1764">
        <v>22.253676900571488</v>
      </c>
    </row>
    <row r="1765" spans="1:3" x14ac:dyDescent="0.25">
      <c r="A1765">
        <v>172.19999999999499</v>
      </c>
      <c r="B1765">
        <v>476.88136654505183</v>
      </c>
      <c r="C1765">
        <v>22.252585109869603</v>
      </c>
    </row>
    <row r="1766" spans="1:3" x14ac:dyDescent="0.25">
      <c r="A1766">
        <v>172.249999999995</v>
      </c>
      <c r="B1766">
        <v>477.18112117822659</v>
      </c>
      <c r="C1766">
        <v>22.251493501461209</v>
      </c>
    </row>
    <row r="1767" spans="1:3" x14ac:dyDescent="0.25">
      <c r="A1767">
        <v>172.29999999999501</v>
      </c>
      <c r="B1767">
        <v>477.48090978380776</v>
      </c>
      <c r="C1767">
        <v>22.250402075256808</v>
      </c>
    </row>
    <row r="1768" spans="1:3" x14ac:dyDescent="0.25">
      <c r="A1768">
        <v>172.34999999999499</v>
      </c>
      <c r="B1768">
        <v>477.78073236179523</v>
      </c>
      <c r="C1768">
        <v>22.249310831166994</v>
      </c>
    </row>
    <row r="1769" spans="1:3" x14ac:dyDescent="0.25">
      <c r="A1769">
        <v>172.399999999995</v>
      </c>
      <c r="B1769">
        <v>478.0805889121894</v>
      </c>
      <c r="C1769">
        <v>22.248219769102441</v>
      </c>
    </row>
    <row r="1770" spans="1:3" x14ac:dyDescent="0.25">
      <c r="A1770">
        <v>172.44999999999499</v>
      </c>
      <c r="B1770">
        <v>478.38047943498975</v>
      </c>
      <c r="C1770">
        <v>22.247128888973915</v>
      </c>
    </row>
    <row r="1771" spans="1:3" x14ac:dyDescent="0.25">
      <c r="A1771">
        <v>172.499999999995</v>
      </c>
      <c r="B1771">
        <v>478.6804039301968</v>
      </c>
      <c r="C1771">
        <v>22.246038190692257</v>
      </c>
    </row>
    <row r="1772" spans="1:3" x14ac:dyDescent="0.25">
      <c r="A1772">
        <v>172.54999999999501</v>
      </c>
      <c r="B1772">
        <v>478.98036239781032</v>
      </c>
      <c r="C1772">
        <v>22.244947674168408</v>
      </c>
    </row>
    <row r="1773" spans="1:3" x14ac:dyDescent="0.25">
      <c r="A1773">
        <v>172.59999999999499</v>
      </c>
      <c r="B1773">
        <v>479.28035483783009</v>
      </c>
      <c r="C1773">
        <v>22.243857339313372</v>
      </c>
    </row>
    <row r="1774" spans="1:3" x14ac:dyDescent="0.25">
      <c r="A1774">
        <v>172.649999999995</v>
      </c>
      <c r="B1774">
        <v>479.58038125025649</v>
      </c>
      <c r="C1774">
        <v>22.242767186038268</v>
      </c>
    </row>
    <row r="1775" spans="1:3" x14ac:dyDescent="0.25">
      <c r="A1775">
        <v>172.69999999999499</v>
      </c>
      <c r="B1775">
        <v>479.88044163508914</v>
      </c>
      <c r="C1775">
        <v>22.241677214254274</v>
      </c>
    </row>
    <row r="1776" spans="1:3" x14ac:dyDescent="0.25">
      <c r="A1776">
        <v>172.749999999995</v>
      </c>
      <c r="B1776">
        <v>480.18053599232832</v>
      </c>
      <c r="C1776">
        <v>22.240587423872668</v>
      </c>
    </row>
    <row r="1777" spans="1:3" x14ac:dyDescent="0.25">
      <c r="A1777">
        <v>172.79999999999501</v>
      </c>
      <c r="B1777">
        <v>480.48066432197413</v>
      </c>
      <c r="C1777">
        <v>22.239497814804803</v>
      </c>
    </row>
    <row r="1778" spans="1:3" x14ac:dyDescent="0.25">
      <c r="A1778">
        <v>172.84999999999499</v>
      </c>
      <c r="B1778">
        <v>480.78082662402613</v>
      </c>
      <c r="C1778">
        <v>22.238408386962121</v>
      </c>
    </row>
    <row r="1779" spans="1:3" x14ac:dyDescent="0.25">
      <c r="A1779">
        <v>172.899999999995</v>
      </c>
      <c r="B1779">
        <v>481.08102289848495</v>
      </c>
      <c r="C1779">
        <v>22.237319140256147</v>
      </c>
    </row>
    <row r="1780" spans="1:3" x14ac:dyDescent="0.25">
      <c r="A1780">
        <v>172.94999999999499</v>
      </c>
      <c r="B1780">
        <v>481.38125314534989</v>
      </c>
      <c r="C1780">
        <v>22.236230074598502</v>
      </c>
    </row>
    <row r="1781" spans="1:3" x14ac:dyDescent="0.25">
      <c r="A1781">
        <v>172.999999999995</v>
      </c>
      <c r="B1781">
        <v>481.68151736462153</v>
      </c>
      <c r="C1781">
        <v>22.235141189900865</v>
      </c>
    </row>
    <row r="1782" spans="1:3" x14ac:dyDescent="0.25">
      <c r="A1782">
        <v>173.04999999999501</v>
      </c>
      <c r="B1782">
        <v>481.98181555629964</v>
      </c>
      <c r="C1782">
        <v>22.234052486075029</v>
      </c>
    </row>
    <row r="1783" spans="1:3" x14ac:dyDescent="0.25">
      <c r="A1783">
        <v>173.09999999999499</v>
      </c>
      <c r="B1783">
        <v>482.28214772038399</v>
      </c>
      <c r="C1783">
        <v>22.232963963032844</v>
      </c>
    </row>
    <row r="1784" spans="1:3" x14ac:dyDescent="0.25">
      <c r="A1784">
        <v>173.149999999995</v>
      </c>
      <c r="B1784">
        <v>482.58251385687504</v>
      </c>
      <c r="C1784">
        <v>22.231875620686271</v>
      </c>
    </row>
    <row r="1785" spans="1:3" x14ac:dyDescent="0.25">
      <c r="A1785">
        <v>173.19999999999499</v>
      </c>
      <c r="B1785">
        <v>482.88291396577233</v>
      </c>
      <c r="C1785">
        <v>22.230787458947333</v>
      </c>
    </row>
    <row r="1786" spans="1:3" x14ac:dyDescent="0.25">
      <c r="A1786">
        <v>173.249999999995</v>
      </c>
      <c r="B1786">
        <v>483.18334804707627</v>
      </c>
      <c r="C1786">
        <v>22.22969947772814</v>
      </c>
    </row>
    <row r="1787" spans="1:3" x14ac:dyDescent="0.25">
      <c r="A1787">
        <v>173.29999999999501</v>
      </c>
      <c r="B1787">
        <v>483.48381610078667</v>
      </c>
      <c r="C1787">
        <v>22.22861167694089</v>
      </c>
    </row>
    <row r="1788" spans="1:3" x14ac:dyDescent="0.25">
      <c r="A1788">
        <v>173.34999999999499</v>
      </c>
      <c r="B1788">
        <v>483.78431812690337</v>
      </c>
      <c r="C1788">
        <v>22.22752405649787</v>
      </c>
    </row>
    <row r="1789" spans="1:3" x14ac:dyDescent="0.25">
      <c r="A1789">
        <v>173.399999999995</v>
      </c>
      <c r="B1789">
        <v>484.08485412542666</v>
      </c>
      <c r="C1789">
        <v>22.226436616311439</v>
      </c>
    </row>
    <row r="1790" spans="1:3" x14ac:dyDescent="0.25">
      <c r="A1790">
        <v>173.44999999999499</v>
      </c>
      <c r="B1790">
        <v>484.38542409635625</v>
      </c>
      <c r="C1790">
        <v>22.225349356294043</v>
      </c>
    </row>
    <row r="1791" spans="1:3" x14ac:dyDescent="0.25">
      <c r="A1791">
        <v>173.499999999995</v>
      </c>
      <c r="B1791">
        <v>484.68602803969253</v>
      </c>
      <c r="C1791">
        <v>22.224262276358218</v>
      </c>
    </row>
    <row r="1792" spans="1:3" x14ac:dyDescent="0.25">
      <c r="A1792">
        <v>173.54999999999501</v>
      </c>
      <c r="B1792">
        <v>484.98666595543529</v>
      </c>
      <c r="C1792">
        <v>22.223175376416567</v>
      </c>
    </row>
    <row r="1793" spans="1:3" x14ac:dyDescent="0.25">
      <c r="A1793">
        <v>173.59999999999499</v>
      </c>
      <c r="B1793">
        <v>485.28733784358417</v>
      </c>
      <c r="C1793">
        <v>22.222088656381793</v>
      </c>
    </row>
    <row r="1794" spans="1:3" x14ac:dyDescent="0.25">
      <c r="A1794">
        <v>173.649999999995</v>
      </c>
      <c r="B1794">
        <v>485.58804370413969</v>
      </c>
      <c r="C1794">
        <v>22.22100211616667</v>
      </c>
    </row>
    <row r="1795" spans="1:3" x14ac:dyDescent="0.25">
      <c r="A1795">
        <v>173.69999999999499</v>
      </c>
      <c r="B1795">
        <v>485.8887835371018</v>
      </c>
      <c r="C1795">
        <v>22.21991575568406</v>
      </c>
    </row>
    <row r="1796" spans="1:3" x14ac:dyDescent="0.25">
      <c r="A1796">
        <v>173.749999999995</v>
      </c>
      <c r="B1796">
        <v>486.1895573424701</v>
      </c>
      <c r="C1796">
        <v>22.218829574846907</v>
      </c>
    </row>
    <row r="1797" spans="1:3" x14ac:dyDescent="0.25">
      <c r="A1797">
        <v>173.79999999999501</v>
      </c>
      <c r="B1797">
        <v>486.49036512024514</v>
      </c>
      <c r="C1797">
        <v>22.217743573568235</v>
      </c>
    </row>
    <row r="1798" spans="1:3" x14ac:dyDescent="0.25">
      <c r="A1798">
        <v>173.84999999999499</v>
      </c>
      <c r="B1798">
        <v>486.79120687042644</v>
      </c>
      <c r="C1798">
        <v>22.216657751761151</v>
      </c>
    </row>
    <row r="1799" spans="1:3" x14ac:dyDescent="0.25">
      <c r="A1799">
        <v>173.899999999995</v>
      </c>
      <c r="B1799">
        <v>487.09208259301431</v>
      </c>
      <c r="C1799">
        <v>22.21557210933884</v>
      </c>
    </row>
    <row r="1800" spans="1:3" x14ac:dyDescent="0.25">
      <c r="A1800">
        <v>173.94999999999499</v>
      </c>
      <c r="B1800">
        <v>487.39299228800849</v>
      </c>
      <c r="C1800">
        <v>22.214486646214578</v>
      </c>
    </row>
    <row r="1801" spans="1:3" x14ac:dyDescent="0.25">
      <c r="A1801">
        <v>173.999999999995</v>
      </c>
      <c r="B1801">
        <v>487.69393595540936</v>
      </c>
      <c r="C1801">
        <v>22.213401362301713</v>
      </c>
    </row>
    <row r="1802" spans="1:3" x14ac:dyDescent="0.25">
      <c r="A1802">
        <v>174.04999999999501</v>
      </c>
      <c r="B1802">
        <v>487.9949135952167</v>
      </c>
      <c r="C1802">
        <v>22.212316257513685</v>
      </c>
    </row>
    <row r="1803" spans="1:3" x14ac:dyDescent="0.25">
      <c r="A1803">
        <v>174.09999999999499</v>
      </c>
      <c r="B1803">
        <v>488.29592520743029</v>
      </c>
      <c r="C1803">
        <v>22.211231331764004</v>
      </c>
    </row>
    <row r="1804" spans="1:3" x14ac:dyDescent="0.25">
      <c r="A1804">
        <v>174.149999999995</v>
      </c>
      <c r="B1804">
        <v>488.59697079205051</v>
      </c>
      <c r="C1804">
        <v>22.210146584966271</v>
      </c>
    </row>
    <row r="1805" spans="1:3" x14ac:dyDescent="0.25">
      <c r="A1805">
        <v>174.19999999999499</v>
      </c>
      <c r="B1805">
        <v>488.89805034907704</v>
      </c>
      <c r="C1805">
        <v>22.209062017034164</v>
      </c>
    </row>
    <row r="1806" spans="1:3" x14ac:dyDescent="0.25">
      <c r="A1806">
        <v>174.249999999995</v>
      </c>
      <c r="B1806">
        <v>489.19916387851021</v>
      </c>
      <c r="C1806">
        <v>22.207977627881437</v>
      </c>
    </row>
    <row r="1807" spans="1:3" x14ac:dyDescent="0.25">
      <c r="A1807">
        <v>174.29999999999501</v>
      </c>
      <c r="B1807">
        <v>489.50031138034979</v>
      </c>
      <c r="C1807">
        <v>22.206893417421931</v>
      </c>
    </row>
    <row r="1808" spans="1:3" x14ac:dyDescent="0.25">
      <c r="A1808">
        <v>174.34999999999499</v>
      </c>
      <c r="B1808">
        <v>489.80149285459566</v>
      </c>
      <c r="C1808">
        <v>22.20580938556958</v>
      </c>
    </row>
    <row r="1809" spans="1:3" x14ac:dyDescent="0.25">
      <c r="A1809">
        <v>174.399999999995</v>
      </c>
      <c r="B1809">
        <v>490.10270830124819</v>
      </c>
      <c r="C1809">
        <v>22.204725532238367</v>
      </c>
    </row>
    <row r="1810" spans="1:3" x14ac:dyDescent="0.25">
      <c r="A1810">
        <v>174.44999999999499</v>
      </c>
      <c r="B1810">
        <v>490.40395772030695</v>
      </c>
      <c r="C1810">
        <v>22.203641857342394</v>
      </c>
    </row>
    <row r="1811" spans="1:3" x14ac:dyDescent="0.25">
      <c r="A1811">
        <v>174.499999999995</v>
      </c>
      <c r="B1811">
        <v>490.70524111177247</v>
      </c>
      <c r="C1811">
        <v>22.202558360795805</v>
      </c>
    </row>
    <row r="1812" spans="1:3" x14ac:dyDescent="0.25">
      <c r="A1812">
        <v>174.54999999999501</v>
      </c>
      <c r="B1812">
        <v>491.00655847564417</v>
      </c>
      <c r="C1812">
        <v>22.201475042512865</v>
      </c>
    </row>
    <row r="1813" spans="1:3" x14ac:dyDescent="0.25">
      <c r="A1813">
        <v>174.59999999999499</v>
      </c>
      <c r="B1813">
        <v>491.30790981192257</v>
      </c>
      <c r="C1813">
        <v>22.20039190240788</v>
      </c>
    </row>
    <row r="1814" spans="1:3" x14ac:dyDescent="0.25">
      <c r="A1814">
        <v>174.649999999995</v>
      </c>
      <c r="B1814">
        <v>491.60929512060716</v>
      </c>
      <c r="C1814">
        <v>22.199308940395262</v>
      </c>
    </row>
    <row r="1815" spans="1:3" x14ac:dyDescent="0.25">
      <c r="A1815">
        <v>174.69999999999499</v>
      </c>
      <c r="B1815">
        <v>491.91071440169821</v>
      </c>
      <c r="C1815">
        <v>22.198226156389495</v>
      </c>
    </row>
    <row r="1816" spans="1:3" x14ac:dyDescent="0.25">
      <c r="A1816">
        <v>174.749999999995</v>
      </c>
      <c r="B1816">
        <v>492.21216765519603</v>
      </c>
      <c r="C1816">
        <v>22.197143550305139</v>
      </c>
    </row>
    <row r="1817" spans="1:3" x14ac:dyDescent="0.25">
      <c r="A1817">
        <v>174.79999999999501</v>
      </c>
      <c r="B1817">
        <v>492.51365488110025</v>
      </c>
      <c r="C1817">
        <v>22.196061122056847</v>
      </c>
    </row>
    <row r="1818" spans="1:3" x14ac:dyDescent="0.25">
      <c r="A1818">
        <v>174.84999999999499</v>
      </c>
      <c r="B1818">
        <v>492.81517607941072</v>
      </c>
      <c r="C1818">
        <v>22.194978871559336</v>
      </c>
    </row>
    <row r="1819" spans="1:3" x14ac:dyDescent="0.25">
      <c r="A1819">
        <v>174.899999999995</v>
      </c>
      <c r="B1819">
        <v>493.11673125012783</v>
      </c>
      <c r="C1819">
        <v>22.193896798727408</v>
      </c>
    </row>
    <row r="1820" spans="1:3" x14ac:dyDescent="0.25">
      <c r="A1820">
        <v>174.94999999999499</v>
      </c>
      <c r="B1820">
        <v>493.41832039325124</v>
      </c>
      <c r="C1820">
        <v>22.192814903475952</v>
      </c>
    </row>
    <row r="1821" spans="1:3" x14ac:dyDescent="0.25">
      <c r="A1821">
        <v>174.999999999995</v>
      </c>
      <c r="B1821">
        <v>493.71994350878128</v>
      </c>
      <c r="C1821">
        <v>22.191733185719922</v>
      </c>
    </row>
    <row r="1822" spans="1:3" x14ac:dyDescent="0.25">
      <c r="A1822">
        <v>175.04999999999501</v>
      </c>
      <c r="B1822">
        <v>494.0216005967178</v>
      </c>
      <c r="C1822">
        <v>22.190651645374366</v>
      </c>
    </row>
    <row r="1823" spans="1:3" x14ac:dyDescent="0.25">
      <c r="A1823">
        <v>175.09999999999499</v>
      </c>
      <c r="B1823">
        <v>494.32329165706062</v>
      </c>
      <c r="C1823">
        <v>22.189570282354406</v>
      </c>
    </row>
    <row r="1824" spans="1:3" x14ac:dyDescent="0.25">
      <c r="A1824">
        <v>175.149999999995</v>
      </c>
      <c r="B1824">
        <v>494.62501668981002</v>
      </c>
      <c r="C1824">
        <v>22.188489096575243</v>
      </c>
    </row>
    <row r="1825" spans="1:3" x14ac:dyDescent="0.25">
      <c r="A1825">
        <v>175.19999999999499</v>
      </c>
      <c r="B1825">
        <v>494.92677569496573</v>
      </c>
      <c r="C1825">
        <v>22.187408087952154</v>
      </c>
    </row>
    <row r="1826" spans="1:3" x14ac:dyDescent="0.25">
      <c r="A1826">
        <v>175.249999999995</v>
      </c>
      <c r="B1826">
        <v>495.22856867252813</v>
      </c>
      <c r="C1826">
        <v>22.186327256400489</v>
      </c>
    </row>
    <row r="1827" spans="1:3" x14ac:dyDescent="0.25">
      <c r="A1827">
        <v>175.29999999999501</v>
      </c>
      <c r="B1827">
        <v>495.53039562249694</v>
      </c>
      <c r="C1827">
        <v>22.18524660183569</v>
      </c>
    </row>
    <row r="1828" spans="1:3" x14ac:dyDescent="0.25">
      <c r="A1828">
        <v>175.34999999999499</v>
      </c>
      <c r="B1828">
        <v>495.832256544872</v>
      </c>
      <c r="C1828">
        <v>22.184166124173274</v>
      </c>
    </row>
    <row r="1829" spans="1:3" x14ac:dyDescent="0.25">
      <c r="A1829">
        <v>175.399999999995</v>
      </c>
      <c r="B1829">
        <v>496.13415143965381</v>
      </c>
      <c r="C1829">
        <v>22.183085823328824</v>
      </c>
    </row>
    <row r="1830" spans="1:3" x14ac:dyDescent="0.25">
      <c r="A1830">
        <v>175.44999999999499</v>
      </c>
      <c r="B1830">
        <v>496.43608030684175</v>
      </c>
      <c r="C1830">
        <v>22.182005699218031</v>
      </c>
    </row>
    <row r="1831" spans="1:3" x14ac:dyDescent="0.25">
      <c r="A1831">
        <v>175.499999999995</v>
      </c>
      <c r="B1831">
        <v>496.73804314643638</v>
      </c>
      <c r="C1831">
        <v>22.180925751756632</v>
      </c>
    </row>
    <row r="1832" spans="1:3" x14ac:dyDescent="0.25">
      <c r="A1832">
        <v>175.54999999999501</v>
      </c>
      <c r="B1832">
        <v>497.04003995843732</v>
      </c>
      <c r="C1832">
        <v>22.179845980860449</v>
      </c>
    </row>
    <row r="1833" spans="1:3" x14ac:dyDescent="0.25">
      <c r="A1833">
        <v>175.59999999999499</v>
      </c>
      <c r="B1833">
        <v>497.34207074284473</v>
      </c>
      <c r="C1833">
        <v>22.178766386445407</v>
      </c>
    </row>
    <row r="1834" spans="1:3" x14ac:dyDescent="0.25">
      <c r="A1834">
        <v>175.649999999995</v>
      </c>
      <c r="B1834">
        <v>497.64413549965872</v>
      </c>
      <c r="C1834">
        <v>22.177686968427469</v>
      </c>
    </row>
    <row r="1835" spans="1:3" x14ac:dyDescent="0.25">
      <c r="A1835">
        <v>175.69999999999499</v>
      </c>
      <c r="B1835">
        <v>497.94623422887901</v>
      </c>
      <c r="C1835">
        <v>22.176607726722715</v>
      </c>
    </row>
    <row r="1836" spans="1:3" x14ac:dyDescent="0.25">
      <c r="A1836">
        <v>175.749999999995</v>
      </c>
      <c r="B1836">
        <v>498.24836693050605</v>
      </c>
      <c r="C1836">
        <v>22.17552866124727</v>
      </c>
    </row>
    <row r="1837" spans="1:3" x14ac:dyDescent="0.25">
      <c r="A1837">
        <v>175.79999999999501</v>
      </c>
      <c r="B1837">
        <v>498.55053360453945</v>
      </c>
      <c r="C1837">
        <v>22.174449771917356</v>
      </c>
    </row>
    <row r="1838" spans="1:3" x14ac:dyDescent="0.25">
      <c r="A1838">
        <v>175.84999999999499</v>
      </c>
      <c r="B1838">
        <v>498.85273425097915</v>
      </c>
      <c r="C1838">
        <v>22.173371058649273</v>
      </c>
    </row>
    <row r="1839" spans="1:3" x14ac:dyDescent="0.25">
      <c r="A1839">
        <v>175.899999999995</v>
      </c>
      <c r="B1839">
        <v>499.1549688698255</v>
      </c>
      <c r="C1839">
        <v>22.172292521359385</v>
      </c>
    </row>
    <row r="1840" spans="1:3" x14ac:dyDescent="0.25">
      <c r="A1840">
        <v>175.94999999999499</v>
      </c>
      <c r="B1840">
        <v>499.45723746107802</v>
      </c>
      <c r="C1840">
        <v>22.171214159964144</v>
      </c>
    </row>
    <row r="1841" spans="1:3" x14ac:dyDescent="0.25">
      <c r="A1841">
        <v>175.999999999995</v>
      </c>
      <c r="B1841">
        <v>499.75954002473736</v>
      </c>
      <c r="C1841">
        <v>22.17013597438007</v>
      </c>
    </row>
    <row r="1842" spans="1:3" x14ac:dyDescent="0.25">
      <c r="A1842">
        <v>176.04999999999501</v>
      </c>
      <c r="B1842">
        <v>500.06187656080306</v>
      </c>
      <c r="C1842">
        <v>22.16905796452378</v>
      </c>
    </row>
    <row r="1843" spans="1:3" x14ac:dyDescent="0.25">
      <c r="A1843">
        <v>176.09999999999499</v>
      </c>
      <c r="B1843">
        <v>500.36424706927505</v>
      </c>
      <c r="C1843">
        <v>22.167980130311946</v>
      </c>
    </row>
    <row r="1844" spans="1:3" x14ac:dyDescent="0.25">
      <c r="A1844">
        <v>176.149999999995</v>
      </c>
      <c r="B1844">
        <v>500.66665155015369</v>
      </c>
      <c r="C1844">
        <v>22.166902471661324</v>
      </c>
    </row>
    <row r="1845" spans="1:3" x14ac:dyDescent="0.25">
      <c r="A1845">
        <v>176.19999999999499</v>
      </c>
      <c r="B1845">
        <v>500.96909000343862</v>
      </c>
      <c r="C1845">
        <v>22.165824988488751</v>
      </c>
    </row>
    <row r="1846" spans="1:3" x14ac:dyDescent="0.25">
      <c r="A1846">
        <v>176.249999999995</v>
      </c>
      <c r="B1846">
        <v>501.2715624291302</v>
      </c>
      <c r="C1846">
        <v>22.164747680711134</v>
      </c>
    </row>
    <row r="1847" spans="1:3" x14ac:dyDescent="0.25">
      <c r="A1847">
        <v>176.29999999999501</v>
      </c>
      <c r="B1847">
        <v>501.57406882722819</v>
      </c>
      <c r="C1847">
        <v>22.163670548245456</v>
      </c>
    </row>
    <row r="1848" spans="1:3" x14ac:dyDescent="0.25">
      <c r="A1848">
        <v>176.34999999999499</v>
      </c>
      <c r="B1848">
        <v>501.87660919773259</v>
      </c>
      <c r="C1848">
        <v>22.16259359100879</v>
      </c>
    </row>
    <row r="1849" spans="1:3" x14ac:dyDescent="0.25">
      <c r="A1849">
        <v>176.399999999995</v>
      </c>
      <c r="B1849">
        <v>502.17918354064346</v>
      </c>
      <c r="C1849">
        <v>22.161516808918265</v>
      </c>
    </row>
    <row r="1850" spans="1:3" x14ac:dyDescent="0.25">
      <c r="A1850">
        <v>176.44999999999499</v>
      </c>
      <c r="B1850">
        <v>502.48179185596069</v>
      </c>
      <c r="C1850">
        <v>22.160440201891102</v>
      </c>
    </row>
    <row r="1851" spans="1:3" x14ac:dyDescent="0.25">
      <c r="A1851">
        <v>176.499999999995</v>
      </c>
      <c r="B1851">
        <v>502.78443414368434</v>
      </c>
      <c r="C1851">
        <v>22.159363769844596</v>
      </c>
    </row>
    <row r="1852" spans="1:3" x14ac:dyDescent="0.25">
      <c r="A1852">
        <v>176.54999999999501</v>
      </c>
      <c r="B1852">
        <v>503.08711040381473</v>
      </c>
      <c r="C1852">
        <v>22.158287512696099</v>
      </c>
    </row>
    <row r="1853" spans="1:3" x14ac:dyDescent="0.25">
      <c r="A1853">
        <v>176.59999999999499</v>
      </c>
      <c r="B1853">
        <v>503.38982063635132</v>
      </c>
      <c r="C1853">
        <v>22.157211430363073</v>
      </c>
    </row>
    <row r="1854" spans="1:3" x14ac:dyDescent="0.25">
      <c r="A1854">
        <v>176.649999999995</v>
      </c>
      <c r="B1854">
        <v>503.69256484129454</v>
      </c>
      <c r="C1854">
        <v>22.156135522763023</v>
      </c>
    </row>
    <row r="1855" spans="1:3" x14ac:dyDescent="0.25">
      <c r="A1855">
        <v>176.69999999999499</v>
      </c>
      <c r="B1855">
        <v>503.99534301864401</v>
      </c>
      <c r="C1855">
        <v>22.155059789813553</v>
      </c>
    </row>
    <row r="1856" spans="1:3" x14ac:dyDescent="0.25">
      <c r="A1856">
        <v>176.749999999995</v>
      </c>
      <c r="B1856">
        <v>504.29815516840017</v>
      </c>
      <c r="C1856">
        <v>22.153984231432322</v>
      </c>
    </row>
    <row r="1857" spans="1:3" x14ac:dyDescent="0.25">
      <c r="A1857">
        <v>176.79999999999501</v>
      </c>
      <c r="B1857">
        <v>504.60100129056281</v>
      </c>
      <c r="C1857">
        <v>22.152908847537088</v>
      </c>
    </row>
    <row r="1858" spans="1:3" x14ac:dyDescent="0.25">
      <c r="A1858">
        <v>176.84999999999499</v>
      </c>
      <c r="B1858">
        <v>504.90388138513174</v>
      </c>
      <c r="C1858">
        <v>22.151833638045662</v>
      </c>
    </row>
    <row r="1859" spans="1:3" x14ac:dyDescent="0.25">
      <c r="A1859">
        <v>176.899999999995</v>
      </c>
      <c r="B1859">
        <v>505.20679545210726</v>
      </c>
      <c r="C1859">
        <v>22.150758602875946</v>
      </c>
    </row>
    <row r="1860" spans="1:3" x14ac:dyDescent="0.25">
      <c r="A1860">
        <v>176.94999999999499</v>
      </c>
      <c r="B1860">
        <v>505.50974349148908</v>
      </c>
      <c r="C1860">
        <v>22.149683741945903</v>
      </c>
    </row>
    <row r="1861" spans="1:3" x14ac:dyDescent="0.25">
      <c r="A1861">
        <v>176.999999999995</v>
      </c>
      <c r="B1861">
        <v>505.81272550327753</v>
      </c>
      <c r="C1861">
        <v>22.14860905517358</v>
      </c>
    </row>
    <row r="1862" spans="1:3" x14ac:dyDescent="0.25">
      <c r="A1862">
        <v>177.04999999999501</v>
      </c>
      <c r="B1862">
        <v>506.11574148747252</v>
      </c>
      <c r="C1862">
        <v>22.147534542477104</v>
      </c>
    </row>
    <row r="1863" spans="1:3" x14ac:dyDescent="0.25">
      <c r="A1863">
        <v>177.09999999999499</v>
      </c>
      <c r="B1863">
        <v>506.41879144407369</v>
      </c>
      <c r="C1863">
        <v>22.146460203774669</v>
      </c>
    </row>
    <row r="1864" spans="1:3" x14ac:dyDescent="0.25">
      <c r="A1864">
        <v>177.149999999995</v>
      </c>
      <c r="B1864">
        <v>506.72187537308156</v>
      </c>
      <c r="C1864">
        <v>22.145386038984537</v>
      </c>
    </row>
    <row r="1865" spans="1:3" x14ac:dyDescent="0.25">
      <c r="A1865">
        <v>177.19999999999499</v>
      </c>
      <c r="B1865">
        <v>507.02499327449567</v>
      </c>
      <c r="C1865">
        <v>22.144312048025064</v>
      </c>
    </row>
    <row r="1866" spans="1:3" x14ac:dyDescent="0.25">
      <c r="A1866">
        <v>177.249999999995</v>
      </c>
      <c r="B1866">
        <v>507.32814514831642</v>
      </c>
      <c r="C1866">
        <v>22.143238230814656</v>
      </c>
    </row>
    <row r="1867" spans="1:3" x14ac:dyDescent="0.25">
      <c r="A1867">
        <v>177.29999999999501</v>
      </c>
      <c r="B1867">
        <v>507.63133099454365</v>
      </c>
      <c r="C1867">
        <v>22.142164587271818</v>
      </c>
    </row>
    <row r="1868" spans="1:3" x14ac:dyDescent="0.25">
      <c r="A1868">
        <v>177.34999999999499</v>
      </c>
      <c r="B1868">
        <v>507.93455081317717</v>
      </c>
      <c r="C1868">
        <v>22.14109111731511</v>
      </c>
    </row>
    <row r="1869" spans="1:3" x14ac:dyDescent="0.25">
      <c r="A1869">
        <v>177.399999999995</v>
      </c>
      <c r="B1869">
        <v>508.23780460421705</v>
      </c>
      <c r="C1869">
        <v>22.140017820863175</v>
      </c>
    </row>
    <row r="1870" spans="1:3" x14ac:dyDescent="0.25">
      <c r="A1870">
        <v>177.44999999999499</v>
      </c>
      <c r="B1870">
        <v>508.54109236766374</v>
      </c>
      <c r="C1870">
        <v>22.138944697834731</v>
      </c>
    </row>
    <row r="1871" spans="1:3" x14ac:dyDescent="0.25">
      <c r="A1871">
        <v>177.499999999995</v>
      </c>
      <c r="B1871">
        <v>508.84441410351656</v>
      </c>
      <c r="C1871">
        <v>22.137871748148562</v>
      </c>
    </row>
    <row r="1872" spans="1:3" x14ac:dyDescent="0.25">
      <c r="A1872">
        <v>177.54999999999501</v>
      </c>
      <c r="B1872">
        <v>509.14776981177613</v>
      </c>
      <c r="C1872">
        <v>22.136798971723536</v>
      </c>
    </row>
    <row r="1873" spans="1:3" x14ac:dyDescent="0.25">
      <c r="A1873">
        <v>177.59999999999499</v>
      </c>
      <c r="B1873">
        <v>509.45115949244195</v>
      </c>
      <c r="C1873">
        <v>22.135726368478583</v>
      </c>
    </row>
    <row r="1874" spans="1:3" x14ac:dyDescent="0.25">
      <c r="A1874">
        <v>177.649999999995</v>
      </c>
      <c r="B1874">
        <v>509.75458314551435</v>
      </c>
      <c r="C1874">
        <v>22.134653938332722</v>
      </c>
    </row>
    <row r="1875" spans="1:3" x14ac:dyDescent="0.25">
      <c r="A1875">
        <v>177.69999999999499</v>
      </c>
      <c r="B1875">
        <v>510.05804077099305</v>
      </c>
      <c r="C1875">
        <v>22.133581681205037</v>
      </c>
    </row>
    <row r="1876" spans="1:3" x14ac:dyDescent="0.25">
      <c r="A1876">
        <v>177.749999999995</v>
      </c>
      <c r="B1876">
        <v>510.36153236887844</v>
      </c>
      <c r="C1876">
        <v>22.132509597014675</v>
      </c>
    </row>
    <row r="1877" spans="1:3" x14ac:dyDescent="0.25">
      <c r="A1877">
        <v>177.79999999999501</v>
      </c>
      <c r="B1877">
        <v>510.66505793917025</v>
      </c>
      <c r="C1877">
        <v>22.131437685680879</v>
      </c>
    </row>
    <row r="1878" spans="1:3" x14ac:dyDescent="0.25">
      <c r="A1878">
        <v>177.84999999999499</v>
      </c>
      <c r="B1878">
        <v>510.96861748186836</v>
      </c>
      <c r="C1878">
        <v>22.130365947122943</v>
      </c>
    </row>
    <row r="1879" spans="1:3" x14ac:dyDescent="0.25">
      <c r="A1879">
        <v>177.899999999995</v>
      </c>
      <c r="B1879">
        <v>511.27221099697312</v>
      </c>
      <c r="C1879">
        <v>22.129294381260245</v>
      </c>
    </row>
    <row r="1880" spans="1:3" x14ac:dyDescent="0.25">
      <c r="A1880">
        <v>177.94999999999499</v>
      </c>
      <c r="B1880">
        <v>511.57583848448411</v>
      </c>
      <c r="C1880">
        <v>22.12822298801224</v>
      </c>
    </row>
    <row r="1881" spans="1:3" x14ac:dyDescent="0.25">
      <c r="A1881">
        <v>177.999999999995</v>
      </c>
      <c r="B1881">
        <v>511.87949994440186</v>
      </c>
      <c r="C1881">
        <v>22.127151767298447</v>
      </c>
    </row>
    <row r="1882" spans="1:3" x14ac:dyDescent="0.25">
      <c r="A1882">
        <v>178.04999999999501</v>
      </c>
      <c r="B1882">
        <v>512.18319537672596</v>
      </c>
      <c r="C1882">
        <v>22.126080719038459</v>
      </c>
    </row>
    <row r="1883" spans="1:3" x14ac:dyDescent="0.25">
      <c r="A1883">
        <v>178.09999999999499</v>
      </c>
      <c r="B1883">
        <v>512.48692478145631</v>
      </c>
      <c r="C1883">
        <v>22.125009843151954</v>
      </c>
    </row>
    <row r="1884" spans="1:3" x14ac:dyDescent="0.25">
      <c r="A1884">
        <v>178.149999999995</v>
      </c>
      <c r="B1884">
        <v>512.79068815859341</v>
      </c>
      <c r="C1884">
        <v>22.123939139558658</v>
      </c>
    </row>
    <row r="1885" spans="1:3" x14ac:dyDescent="0.25">
      <c r="A1885">
        <v>178.19999999999499</v>
      </c>
      <c r="B1885">
        <v>513.0944855081367</v>
      </c>
      <c r="C1885">
        <v>22.122868608178397</v>
      </c>
    </row>
    <row r="1886" spans="1:3" x14ac:dyDescent="0.25">
      <c r="A1886">
        <v>178.249999999995</v>
      </c>
      <c r="B1886">
        <v>513.39831683008674</v>
      </c>
      <c r="C1886">
        <v>22.121798248931047</v>
      </c>
    </row>
    <row r="1887" spans="1:3" x14ac:dyDescent="0.25">
      <c r="A1887">
        <v>178.29999999999501</v>
      </c>
      <c r="B1887">
        <v>513.70218212444297</v>
      </c>
      <c r="C1887">
        <v>22.120728061736568</v>
      </c>
    </row>
    <row r="1888" spans="1:3" x14ac:dyDescent="0.25">
      <c r="A1888">
        <v>178.34999999999499</v>
      </c>
      <c r="B1888">
        <v>514.00608139120584</v>
      </c>
      <c r="C1888">
        <v>22.119658046514996</v>
      </c>
    </row>
    <row r="1889" spans="1:3" x14ac:dyDescent="0.25">
      <c r="A1889">
        <v>178.399999999995</v>
      </c>
      <c r="B1889">
        <v>514.31001463037501</v>
      </c>
      <c r="C1889">
        <v>22.11858820318642</v>
      </c>
    </row>
    <row r="1890" spans="1:3" x14ac:dyDescent="0.25">
      <c r="A1890">
        <v>178.44999999999499</v>
      </c>
      <c r="B1890">
        <v>514.61398184195082</v>
      </c>
      <c r="C1890">
        <v>22.117518531671028</v>
      </c>
    </row>
    <row r="1891" spans="1:3" x14ac:dyDescent="0.25">
      <c r="A1891">
        <v>178.499999999995</v>
      </c>
      <c r="B1891">
        <v>514.91798302593293</v>
      </c>
      <c r="C1891">
        <v>22.116449031889054</v>
      </c>
    </row>
    <row r="1892" spans="1:3" x14ac:dyDescent="0.25">
      <c r="A1892">
        <v>178.54999999999501</v>
      </c>
      <c r="B1892">
        <v>515.22201818232168</v>
      </c>
      <c r="C1892">
        <v>22.115379703760819</v>
      </c>
    </row>
    <row r="1893" spans="1:3" x14ac:dyDescent="0.25">
      <c r="A1893">
        <v>178.59999999999499</v>
      </c>
      <c r="B1893">
        <v>515.52608731111661</v>
      </c>
      <c r="C1893">
        <v>22.114310547206713</v>
      </c>
    </row>
    <row r="1894" spans="1:3" x14ac:dyDescent="0.25">
      <c r="A1894">
        <v>178.649999999995</v>
      </c>
      <c r="B1894">
        <v>515.8301904123183</v>
      </c>
      <c r="C1894">
        <v>22.113241562147198</v>
      </c>
    </row>
    <row r="1895" spans="1:3" x14ac:dyDescent="0.25">
      <c r="A1895">
        <v>178.69999999999499</v>
      </c>
      <c r="B1895">
        <v>516.13432748592629</v>
      </c>
      <c r="C1895">
        <v>22.112172748502807</v>
      </c>
    </row>
    <row r="1896" spans="1:3" x14ac:dyDescent="0.25">
      <c r="A1896">
        <v>178.749999999995</v>
      </c>
      <c r="B1896">
        <v>516.43849853194081</v>
      </c>
      <c r="C1896">
        <v>22.111104106194137</v>
      </c>
    </row>
    <row r="1897" spans="1:3" x14ac:dyDescent="0.25">
      <c r="A1897">
        <v>178.79999999999501</v>
      </c>
      <c r="B1897">
        <v>516.74270355036185</v>
      </c>
      <c r="C1897">
        <v>22.11003563514187</v>
      </c>
    </row>
    <row r="1898" spans="1:3" x14ac:dyDescent="0.25">
      <c r="A1898">
        <v>178.84999999999499</v>
      </c>
      <c r="B1898">
        <v>517.0469425411892</v>
      </c>
      <c r="C1898">
        <v>22.10896733526674</v>
      </c>
    </row>
    <row r="1899" spans="1:3" x14ac:dyDescent="0.25">
      <c r="A1899">
        <v>178.899999999995</v>
      </c>
      <c r="B1899">
        <v>517.35121550442318</v>
      </c>
      <c r="C1899">
        <v>22.107899206489581</v>
      </c>
    </row>
    <row r="1900" spans="1:3" x14ac:dyDescent="0.25">
      <c r="A1900">
        <v>178.94999999999499</v>
      </c>
      <c r="B1900">
        <v>517.65552244006335</v>
      </c>
      <c r="C1900">
        <v>22.106831248731261</v>
      </c>
    </row>
    <row r="1901" spans="1:3" x14ac:dyDescent="0.25">
      <c r="A1901">
        <v>178.999999999995</v>
      </c>
      <c r="B1901">
        <v>517.95986334811028</v>
      </c>
      <c r="C1901">
        <v>22.105763461912751</v>
      </c>
    </row>
    <row r="1902" spans="1:3" x14ac:dyDescent="0.25">
      <c r="A1902">
        <v>179.04999999999501</v>
      </c>
      <c r="B1902">
        <v>518.26423822856361</v>
      </c>
      <c r="C1902">
        <v>22.104695845955078</v>
      </c>
    </row>
    <row r="1903" spans="1:3" x14ac:dyDescent="0.25">
      <c r="A1903">
        <v>179.09999999999499</v>
      </c>
      <c r="B1903">
        <v>518.56864708142325</v>
      </c>
      <c r="C1903">
        <v>22.103628400779343</v>
      </c>
    </row>
    <row r="1904" spans="1:3" x14ac:dyDescent="0.25">
      <c r="A1904">
        <v>179.149999999995</v>
      </c>
      <c r="B1904">
        <v>518.87308990668953</v>
      </c>
      <c r="C1904">
        <v>22.102561126306714</v>
      </c>
    </row>
    <row r="1905" spans="1:3" x14ac:dyDescent="0.25">
      <c r="A1905">
        <v>179.19999999999499</v>
      </c>
      <c r="B1905">
        <v>519.17756670436199</v>
      </c>
      <c r="C1905">
        <v>22.101494022458432</v>
      </c>
    </row>
    <row r="1906" spans="1:3" x14ac:dyDescent="0.25">
      <c r="A1906">
        <v>179.249999999995</v>
      </c>
      <c r="B1906">
        <v>519.48207747444121</v>
      </c>
      <c r="C1906">
        <v>22.100427089155808</v>
      </c>
    </row>
    <row r="1907" spans="1:3" x14ac:dyDescent="0.25">
      <c r="A1907">
        <v>179.29999999999501</v>
      </c>
      <c r="B1907">
        <v>519.78662221692662</v>
      </c>
      <c r="C1907">
        <v>22.099360326320223</v>
      </c>
    </row>
    <row r="1908" spans="1:3" x14ac:dyDescent="0.25">
      <c r="A1908">
        <v>179.34999999999499</v>
      </c>
      <c r="B1908">
        <v>520.09120093181878</v>
      </c>
      <c r="C1908">
        <v>22.098293733873135</v>
      </c>
    </row>
    <row r="1909" spans="1:3" x14ac:dyDescent="0.25">
      <c r="A1909">
        <v>179.399999999995</v>
      </c>
      <c r="B1909">
        <v>520.39581361911712</v>
      </c>
      <c r="C1909">
        <v>22.097227311736052</v>
      </c>
    </row>
    <row r="1910" spans="1:3" x14ac:dyDescent="0.25">
      <c r="A1910">
        <v>179.44999999999499</v>
      </c>
      <c r="B1910">
        <v>520.70046027882199</v>
      </c>
      <c r="C1910">
        <v>22.096161059830578</v>
      </c>
    </row>
    <row r="1911" spans="1:3" x14ac:dyDescent="0.25">
      <c r="A1911">
        <v>179.499999999995</v>
      </c>
      <c r="B1911">
        <v>521.00514091093339</v>
      </c>
      <c r="C1911">
        <v>22.095094978078375</v>
      </c>
    </row>
    <row r="1912" spans="1:3" x14ac:dyDescent="0.25">
      <c r="A1912">
        <v>179.54999999999501</v>
      </c>
      <c r="B1912">
        <v>521.30985551545143</v>
      </c>
      <c r="C1912">
        <v>22.094029066401166</v>
      </c>
    </row>
    <row r="1913" spans="1:3" x14ac:dyDescent="0.25">
      <c r="A1913">
        <v>179.59999999999499</v>
      </c>
      <c r="B1913">
        <v>521.61460409237554</v>
      </c>
      <c r="C1913">
        <v>22.092963324720756</v>
      </c>
    </row>
    <row r="1914" spans="1:3" x14ac:dyDescent="0.25">
      <c r="A1914">
        <v>179.649999999995</v>
      </c>
      <c r="B1914">
        <v>521.91938664170641</v>
      </c>
      <c r="C1914">
        <v>22.091897752959014</v>
      </c>
    </row>
    <row r="1915" spans="1:3" x14ac:dyDescent="0.25">
      <c r="A1915">
        <v>179.69999999999499</v>
      </c>
      <c r="B1915">
        <v>522.22420316344358</v>
      </c>
      <c r="C1915">
        <v>22.090832351037886</v>
      </c>
    </row>
    <row r="1916" spans="1:3" x14ac:dyDescent="0.25">
      <c r="A1916">
        <v>179.749999999995</v>
      </c>
      <c r="B1916">
        <v>522.52905365758738</v>
      </c>
      <c r="C1916">
        <v>22.089767118879376</v>
      </c>
    </row>
    <row r="1917" spans="1:3" x14ac:dyDescent="0.25">
      <c r="A1917">
        <v>179.79999999999501</v>
      </c>
      <c r="B1917">
        <v>522.8339381241376</v>
      </c>
      <c r="C1917">
        <v>22.088702056405559</v>
      </c>
    </row>
    <row r="1918" spans="1:3" x14ac:dyDescent="0.25">
      <c r="A1918">
        <v>179.84999999999499</v>
      </c>
      <c r="B1918">
        <v>523.13885656309412</v>
      </c>
      <c r="C1918">
        <v>22.087637163538592</v>
      </c>
    </row>
    <row r="1919" spans="1:3" x14ac:dyDescent="0.25">
      <c r="A1919">
        <v>179.899999999995</v>
      </c>
      <c r="B1919">
        <v>523.44380897445728</v>
      </c>
      <c r="C1919">
        <v>22.086572440200683</v>
      </c>
    </row>
    <row r="1920" spans="1:3" x14ac:dyDescent="0.25">
      <c r="A1920">
        <v>179.94999999999499</v>
      </c>
      <c r="B1920">
        <v>523.74879535822674</v>
      </c>
      <c r="C1920">
        <v>22.085507886314126</v>
      </c>
    </row>
    <row r="1921" spans="1:3" x14ac:dyDescent="0.25">
      <c r="A1921">
        <v>179.999999999994</v>
      </c>
      <c r="B1921">
        <v>524.05381571439671</v>
      </c>
      <c r="C1921">
        <v>22.084443501801292</v>
      </c>
    </row>
    <row r="1922" spans="1:3" x14ac:dyDescent="0.25">
      <c r="A1922">
        <v>180.04999999999399</v>
      </c>
      <c r="B1922">
        <v>524.35887004297899</v>
      </c>
      <c r="C1922">
        <v>22.083379286584567</v>
      </c>
    </row>
    <row r="1923" spans="1:3" x14ac:dyDescent="0.25">
      <c r="A1923">
        <v>180.09999999999499</v>
      </c>
      <c r="B1923">
        <v>524.66395834397417</v>
      </c>
      <c r="C1923">
        <v>22.082315240586436</v>
      </c>
    </row>
    <row r="1924" spans="1:3" x14ac:dyDescent="0.25">
      <c r="A1924">
        <v>180.14999999999401</v>
      </c>
      <c r="B1924">
        <v>524.96908061736349</v>
      </c>
      <c r="C1924">
        <v>22.081251363729528</v>
      </c>
    </row>
    <row r="1925" spans="1:3" x14ac:dyDescent="0.25">
      <c r="A1925">
        <v>180.19999999999499</v>
      </c>
      <c r="B1925">
        <v>525.27423686317138</v>
      </c>
      <c r="C1925">
        <v>22.080187655936388</v>
      </c>
    </row>
    <row r="1926" spans="1:3" x14ac:dyDescent="0.25">
      <c r="A1926">
        <v>180.249999999994</v>
      </c>
      <c r="B1926">
        <v>525.57942708137364</v>
      </c>
      <c r="C1926">
        <v>22.079124117129801</v>
      </c>
    </row>
    <row r="1927" spans="1:3" x14ac:dyDescent="0.25">
      <c r="A1927">
        <v>180.29999999999399</v>
      </c>
      <c r="B1927">
        <v>525.88465127198822</v>
      </c>
      <c r="C1927">
        <v>22.078060747232467</v>
      </c>
    </row>
    <row r="1928" spans="1:3" x14ac:dyDescent="0.25">
      <c r="A1928">
        <v>180.34999999999499</v>
      </c>
      <c r="B1928">
        <v>526.18990943501547</v>
      </c>
      <c r="C1928">
        <v>22.07699754616722</v>
      </c>
    </row>
    <row r="1929" spans="1:3" x14ac:dyDescent="0.25">
      <c r="A1929">
        <v>180.39999999999401</v>
      </c>
      <c r="B1929">
        <v>526.49520157043742</v>
      </c>
      <c r="C1929">
        <v>22.075934513857028</v>
      </c>
    </row>
    <row r="1930" spans="1:3" x14ac:dyDescent="0.25">
      <c r="A1930">
        <v>180.44999999999499</v>
      </c>
      <c r="B1930">
        <v>526.80052767827726</v>
      </c>
      <c r="C1930">
        <v>22.074871650224779</v>
      </c>
    </row>
    <row r="1931" spans="1:3" x14ac:dyDescent="0.25">
      <c r="A1931">
        <v>180.499999999994</v>
      </c>
      <c r="B1931">
        <v>527.10588775851215</v>
      </c>
      <c r="C1931">
        <v>22.073808955193588</v>
      </c>
    </row>
    <row r="1932" spans="1:3" x14ac:dyDescent="0.25">
      <c r="A1932">
        <v>180.54999999999399</v>
      </c>
      <c r="B1932">
        <v>527.41128181115903</v>
      </c>
      <c r="C1932">
        <v>22.072746428686511</v>
      </c>
    </row>
    <row r="1933" spans="1:3" x14ac:dyDescent="0.25">
      <c r="A1933">
        <v>180.59999999999499</v>
      </c>
      <c r="B1933">
        <v>527.71670983621857</v>
      </c>
      <c r="C1933">
        <v>22.071684070626713</v>
      </c>
    </row>
    <row r="1934" spans="1:3" x14ac:dyDescent="0.25">
      <c r="A1934">
        <v>180.64999999999401</v>
      </c>
      <c r="B1934">
        <v>528.02217183367247</v>
      </c>
      <c r="C1934">
        <v>22.070621880937498</v>
      </c>
    </row>
    <row r="1935" spans="1:3" x14ac:dyDescent="0.25">
      <c r="A1935">
        <v>180.69999999999499</v>
      </c>
      <c r="B1935">
        <v>528.32766780354495</v>
      </c>
      <c r="C1935">
        <v>22.0695598595421</v>
      </c>
    </row>
    <row r="1936" spans="1:3" x14ac:dyDescent="0.25">
      <c r="A1936">
        <v>180.749999999994</v>
      </c>
      <c r="B1936">
        <v>528.6331977458118</v>
      </c>
      <c r="C1936">
        <v>22.068498006363974</v>
      </c>
    </row>
    <row r="1937" spans="1:3" x14ac:dyDescent="0.25">
      <c r="A1937">
        <v>180.79999999999399</v>
      </c>
      <c r="B1937">
        <v>528.93876166049097</v>
      </c>
      <c r="C1937">
        <v>22.067436321326507</v>
      </c>
    </row>
    <row r="1938" spans="1:3" x14ac:dyDescent="0.25">
      <c r="A1938">
        <v>180.84999999999499</v>
      </c>
      <c r="B1938">
        <v>529.24435954758314</v>
      </c>
      <c r="C1938">
        <v>22.066374804353202</v>
      </c>
    </row>
    <row r="1939" spans="1:3" x14ac:dyDescent="0.25">
      <c r="A1939">
        <v>180.89999999999401</v>
      </c>
      <c r="B1939">
        <v>529.54999140706934</v>
      </c>
      <c r="C1939">
        <v>22.065313455367711</v>
      </c>
    </row>
    <row r="1940" spans="1:3" x14ac:dyDescent="0.25">
      <c r="A1940">
        <v>180.94999999999499</v>
      </c>
      <c r="B1940">
        <v>529.85565723897412</v>
      </c>
      <c r="C1940">
        <v>22.064252274293587</v>
      </c>
    </row>
    <row r="1941" spans="1:3" x14ac:dyDescent="0.25">
      <c r="A1941">
        <v>180.999999999994</v>
      </c>
      <c r="B1941">
        <v>530.16135704327326</v>
      </c>
      <c r="C1941">
        <v>22.063191261054637</v>
      </c>
    </row>
    <row r="1942" spans="1:3" x14ac:dyDescent="0.25">
      <c r="A1942">
        <v>181.04999999999399</v>
      </c>
      <c r="B1942">
        <v>530.46709081998483</v>
      </c>
      <c r="C1942">
        <v>22.062130415574572</v>
      </c>
    </row>
    <row r="1943" spans="1:3" x14ac:dyDescent="0.25">
      <c r="A1943">
        <v>181.09999999999499</v>
      </c>
      <c r="B1943">
        <v>530.77285856910919</v>
      </c>
      <c r="C1943">
        <v>22.061069737777242</v>
      </c>
    </row>
    <row r="1944" spans="1:3" x14ac:dyDescent="0.25">
      <c r="A1944">
        <v>181.14999999999401</v>
      </c>
      <c r="B1944">
        <v>531.07866029062768</v>
      </c>
      <c r="C1944">
        <v>22.060009227586622</v>
      </c>
    </row>
    <row r="1945" spans="1:3" x14ac:dyDescent="0.25">
      <c r="A1945">
        <v>181.19999999999499</v>
      </c>
      <c r="B1945">
        <v>531.38449598456486</v>
      </c>
      <c r="C1945">
        <v>22.058948884926608</v>
      </c>
    </row>
    <row r="1946" spans="1:3" x14ac:dyDescent="0.25">
      <c r="A1946">
        <v>181.249999999994</v>
      </c>
      <c r="B1946">
        <v>531.6903656508963</v>
      </c>
      <c r="C1946">
        <v>22.057888709721333</v>
      </c>
    </row>
    <row r="1947" spans="1:3" x14ac:dyDescent="0.25">
      <c r="A1947">
        <v>181.29999999999399</v>
      </c>
      <c r="B1947">
        <v>531.99626928964017</v>
      </c>
      <c r="C1947">
        <v>22.056828701894851</v>
      </c>
    </row>
    <row r="1948" spans="1:3" x14ac:dyDescent="0.25">
      <c r="A1948">
        <v>181.34999999999499</v>
      </c>
      <c r="B1948">
        <v>532.30220690079659</v>
      </c>
      <c r="C1948">
        <v>22.055768861371334</v>
      </c>
    </row>
    <row r="1949" spans="1:3" x14ac:dyDescent="0.25">
      <c r="A1949">
        <v>181.39999999999401</v>
      </c>
      <c r="B1949">
        <v>532.6081784843476</v>
      </c>
      <c r="C1949">
        <v>22.054709188075098</v>
      </c>
    </row>
    <row r="1950" spans="1:3" x14ac:dyDescent="0.25">
      <c r="A1950">
        <v>181.44999999999499</v>
      </c>
      <c r="B1950">
        <v>532.91418404031685</v>
      </c>
      <c r="C1950">
        <v>22.05364968193037</v>
      </c>
    </row>
    <row r="1951" spans="1:3" x14ac:dyDescent="0.25">
      <c r="A1951">
        <v>181.499999999994</v>
      </c>
      <c r="B1951">
        <v>533.22022356868058</v>
      </c>
      <c r="C1951">
        <v>22.052590342861613</v>
      </c>
    </row>
    <row r="1952" spans="1:3" x14ac:dyDescent="0.25">
      <c r="A1952">
        <v>181.54999999999399</v>
      </c>
      <c r="B1952">
        <v>533.52629706945697</v>
      </c>
      <c r="C1952">
        <v>22.051531170793208</v>
      </c>
    </row>
    <row r="1953" spans="1:3" x14ac:dyDescent="0.25">
      <c r="A1953">
        <v>181.59999999999499</v>
      </c>
      <c r="B1953">
        <v>533.83240454264569</v>
      </c>
      <c r="C1953">
        <v>22.050472165649662</v>
      </c>
    </row>
    <row r="1954" spans="1:3" x14ac:dyDescent="0.25">
      <c r="A1954">
        <v>181.64999999999401</v>
      </c>
      <c r="B1954">
        <v>534.13854598822888</v>
      </c>
      <c r="C1954">
        <v>22.049413327355623</v>
      </c>
    </row>
    <row r="1955" spans="1:3" x14ac:dyDescent="0.25">
      <c r="A1955">
        <v>181.69999999999399</v>
      </c>
      <c r="B1955">
        <v>534.44472140622429</v>
      </c>
      <c r="C1955">
        <v>22.048354655835666</v>
      </c>
    </row>
    <row r="1956" spans="1:3" x14ac:dyDescent="0.25">
      <c r="A1956">
        <v>181.749999999994</v>
      </c>
      <c r="B1956">
        <v>534.75093079662656</v>
      </c>
      <c r="C1956">
        <v>22.047296151014518</v>
      </c>
    </row>
    <row r="1957" spans="1:3" x14ac:dyDescent="0.25">
      <c r="A1957">
        <v>181.79999999999399</v>
      </c>
      <c r="B1957">
        <v>535.05717415943502</v>
      </c>
      <c r="C1957">
        <v>22.046237812816958</v>
      </c>
    </row>
    <row r="1958" spans="1:3" x14ac:dyDescent="0.25">
      <c r="A1958">
        <v>181.849999999994</v>
      </c>
      <c r="B1958">
        <v>535.36345149465012</v>
      </c>
      <c r="C1958">
        <v>22.04517964116782</v>
      </c>
    </row>
    <row r="1959" spans="1:3" x14ac:dyDescent="0.25">
      <c r="A1959">
        <v>181.89999999999401</v>
      </c>
      <c r="B1959">
        <v>535.66976280227175</v>
      </c>
      <c r="C1959">
        <v>22.04412163599201</v>
      </c>
    </row>
    <row r="1960" spans="1:3" x14ac:dyDescent="0.25">
      <c r="A1960">
        <v>181.94999999999399</v>
      </c>
      <c r="B1960">
        <v>535.97610808229956</v>
      </c>
      <c r="C1960">
        <v>22.043063797214504</v>
      </c>
    </row>
    <row r="1961" spans="1:3" x14ac:dyDescent="0.25">
      <c r="A1961">
        <v>181.999999999994</v>
      </c>
      <c r="B1961">
        <v>536.28248733473413</v>
      </c>
      <c r="C1961">
        <v>22.042006124760327</v>
      </c>
    </row>
    <row r="1962" spans="1:3" x14ac:dyDescent="0.25">
      <c r="A1962">
        <v>182.04999999999399</v>
      </c>
      <c r="B1962">
        <v>536.58890055957477</v>
      </c>
      <c r="C1962">
        <v>22.040948618554587</v>
      </c>
    </row>
    <row r="1963" spans="1:3" x14ac:dyDescent="0.25">
      <c r="A1963">
        <v>182.099999999994</v>
      </c>
      <c r="B1963">
        <v>536.89534775682228</v>
      </c>
      <c r="C1963">
        <v>22.039891278522443</v>
      </c>
    </row>
    <row r="1964" spans="1:3" x14ac:dyDescent="0.25">
      <c r="A1964">
        <v>182.14999999999401</v>
      </c>
      <c r="B1964">
        <v>537.2018289264762</v>
      </c>
      <c r="C1964">
        <v>22.038834104589132</v>
      </c>
    </row>
    <row r="1965" spans="1:3" x14ac:dyDescent="0.25">
      <c r="A1965">
        <v>182.19999999999399</v>
      </c>
      <c r="B1965">
        <v>537.5083440685363</v>
      </c>
      <c r="C1965">
        <v>22.03777709667995</v>
      </c>
    </row>
    <row r="1966" spans="1:3" x14ac:dyDescent="0.25">
      <c r="A1966">
        <v>182.249999999994</v>
      </c>
      <c r="B1966">
        <v>537.81489318300316</v>
      </c>
      <c r="C1966">
        <v>22.036720254720251</v>
      </c>
    </row>
    <row r="1967" spans="1:3" x14ac:dyDescent="0.25">
      <c r="A1967">
        <v>182.29999999999399</v>
      </c>
      <c r="B1967">
        <v>538.1214762698761</v>
      </c>
      <c r="C1967">
        <v>22.035663578635464</v>
      </c>
    </row>
    <row r="1968" spans="1:3" x14ac:dyDescent="0.25">
      <c r="A1968">
        <v>182.349999999994</v>
      </c>
      <c r="B1968">
        <v>538.4280933291559</v>
      </c>
      <c r="C1968">
        <v>22.034607068351075</v>
      </c>
    </row>
    <row r="1969" spans="1:3" x14ac:dyDescent="0.25">
      <c r="A1969">
        <v>182.39999999999401</v>
      </c>
      <c r="B1969">
        <v>538.73474436084189</v>
      </c>
      <c r="C1969">
        <v>22.033550723792644</v>
      </c>
    </row>
    <row r="1970" spans="1:3" x14ac:dyDescent="0.25">
      <c r="A1970">
        <v>182.44999999999399</v>
      </c>
      <c r="B1970">
        <v>539.04142936493452</v>
      </c>
      <c r="C1970">
        <v>22.032494544885783</v>
      </c>
    </row>
    <row r="1971" spans="1:3" x14ac:dyDescent="0.25">
      <c r="A1971">
        <v>182.499999999994</v>
      </c>
      <c r="B1971">
        <v>539.34814834143344</v>
      </c>
      <c r="C1971">
        <v>22.03143853155618</v>
      </c>
    </row>
    <row r="1972" spans="1:3" x14ac:dyDescent="0.25">
      <c r="A1972">
        <v>182.54999999999399</v>
      </c>
      <c r="B1972">
        <v>539.65490129033878</v>
      </c>
      <c r="C1972">
        <v>22.030382683729574</v>
      </c>
    </row>
    <row r="1973" spans="1:3" x14ac:dyDescent="0.25">
      <c r="A1973">
        <v>182.599999999994</v>
      </c>
      <c r="B1973">
        <v>539.96168821165077</v>
      </c>
      <c r="C1973">
        <v>22.02932700133179</v>
      </c>
    </row>
    <row r="1974" spans="1:3" x14ac:dyDescent="0.25">
      <c r="A1974">
        <v>182.64999999999401</v>
      </c>
      <c r="B1974">
        <v>540.26850910536928</v>
      </c>
      <c r="C1974">
        <v>22.028271484288695</v>
      </c>
    </row>
    <row r="1975" spans="1:3" x14ac:dyDescent="0.25">
      <c r="A1975">
        <v>182.69999999999399</v>
      </c>
      <c r="B1975">
        <v>540.57536397149397</v>
      </c>
      <c r="C1975">
        <v>22.027216132526227</v>
      </c>
    </row>
    <row r="1976" spans="1:3" x14ac:dyDescent="0.25">
      <c r="A1976">
        <v>182.749999999994</v>
      </c>
      <c r="B1976">
        <v>540.88225281002542</v>
      </c>
      <c r="C1976">
        <v>22.026160945970386</v>
      </c>
    </row>
    <row r="1977" spans="1:3" x14ac:dyDescent="0.25">
      <c r="A1977">
        <v>182.79999999999399</v>
      </c>
      <c r="B1977">
        <v>541.18917562096306</v>
      </c>
      <c r="C1977">
        <v>22.025105924547251</v>
      </c>
    </row>
    <row r="1978" spans="1:3" x14ac:dyDescent="0.25">
      <c r="A1978">
        <v>182.849999999994</v>
      </c>
      <c r="B1978">
        <v>541.49613240430745</v>
      </c>
      <c r="C1978">
        <v>22.024051068182946</v>
      </c>
    </row>
    <row r="1979" spans="1:3" x14ac:dyDescent="0.25">
      <c r="A1979">
        <v>182.89999999999401</v>
      </c>
      <c r="B1979">
        <v>541.80312316005825</v>
      </c>
      <c r="C1979">
        <v>22.022996376803668</v>
      </c>
    </row>
    <row r="1980" spans="1:3" x14ac:dyDescent="0.25">
      <c r="A1980">
        <v>182.94999999999399</v>
      </c>
      <c r="B1980">
        <v>542.11014788821524</v>
      </c>
      <c r="C1980">
        <v>22.021941850335672</v>
      </c>
    </row>
    <row r="1981" spans="1:3" x14ac:dyDescent="0.25">
      <c r="A1981">
        <v>182.999999999994</v>
      </c>
      <c r="B1981">
        <v>542.41720658877898</v>
      </c>
      <c r="C1981">
        <v>22.020887488705284</v>
      </c>
    </row>
    <row r="1982" spans="1:3" x14ac:dyDescent="0.25">
      <c r="A1982">
        <v>183.04999999999399</v>
      </c>
      <c r="B1982">
        <v>542.72429926174891</v>
      </c>
      <c r="C1982">
        <v>22.019833291838882</v>
      </c>
    </row>
    <row r="1983" spans="1:3" x14ac:dyDescent="0.25">
      <c r="A1983">
        <v>183.099999999994</v>
      </c>
      <c r="B1983">
        <v>543.03142590712559</v>
      </c>
      <c r="C1983">
        <v>22.018779259662928</v>
      </c>
    </row>
    <row r="1984" spans="1:3" x14ac:dyDescent="0.25">
      <c r="A1984">
        <v>183.14999999999401</v>
      </c>
      <c r="B1984">
        <v>543.33858652490869</v>
      </c>
      <c r="C1984">
        <v>22.01772539210392</v>
      </c>
    </row>
    <row r="1985" spans="1:3" x14ac:dyDescent="0.25">
      <c r="A1985">
        <v>183.19999999999399</v>
      </c>
      <c r="B1985">
        <v>543.64578111509798</v>
      </c>
      <c r="C1985">
        <v>22.01667168908844</v>
      </c>
    </row>
    <row r="1986" spans="1:3" x14ac:dyDescent="0.25">
      <c r="A1986">
        <v>183.249999999994</v>
      </c>
      <c r="B1986">
        <v>543.95300967769401</v>
      </c>
      <c r="C1986">
        <v>22.015618150543126</v>
      </c>
    </row>
    <row r="1987" spans="1:3" x14ac:dyDescent="0.25">
      <c r="A1987">
        <v>183.29999999999399</v>
      </c>
      <c r="B1987">
        <v>544.26027221269624</v>
      </c>
      <c r="C1987">
        <v>22.014564776394675</v>
      </c>
    </row>
    <row r="1988" spans="1:3" x14ac:dyDescent="0.25">
      <c r="A1988">
        <v>183.349999999994</v>
      </c>
      <c r="B1988">
        <v>544.5675687201051</v>
      </c>
      <c r="C1988">
        <v>22.013511566569854</v>
      </c>
    </row>
    <row r="1989" spans="1:3" x14ac:dyDescent="0.25">
      <c r="A1989">
        <v>183.39999999999401</v>
      </c>
      <c r="B1989">
        <v>544.87489919992038</v>
      </c>
      <c r="C1989">
        <v>22.012458520995494</v>
      </c>
    </row>
    <row r="1990" spans="1:3" x14ac:dyDescent="0.25">
      <c r="A1990">
        <v>183.44999999999399</v>
      </c>
      <c r="B1990">
        <v>545.18226365214196</v>
      </c>
      <c r="C1990">
        <v>22.011405639598483</v>
      </c>
    </row>
    <row r="1991" spans="1:3" x14ac:dyDescent="0.25">
      <c r="A1991">
        <v>183.499999999994</v>
      </c>
      <c r="B1991">
        <v>545.48966207677029</v>
      </c>
      <c r="C1991">
        <v>22.010352922305763</v>
      </c>
    </row>
    <row r="1992" spans="1:3" x14ac:dyDescent="0.25">
      <c r="A1992">
        <v>183.54999999999399</v>
      </c>
      <c r="B1992">
        <v>545.79709447380492</v>
      </c>
      <c r="C1992">
        <v>22.009300369044364</v>
      </c>
    </row>
    <row r="1993" spans="1:3" x14ac:dyDescent="0.25">
      <c r="A1993">
        <v>183.599999999994</v>
      </c>
      <c r="B1993">
        <v>546.10456084324608</v>
      </c>
      <c r="C1993">
        <v>22.008247979741352</v>
      </c>
    </row>
    <row r="1994" spans="1:3" x14ac:dyDescent="0.25">
      <c r="A1994">
        <v>183.64999999999401</v>
      </c>
      <c r="B1994">
        <v>546.41206118509388</v>
      </c>
      <c r="C1994">
        <v>22.007195754323874</v>
      </c>
    </row>
    <row r="1995" spans="1:3" x14ac:dyDescent="0.25">
      <c r="A1995">
        <v>183.69999999999399</v>
      </c>
      <c r="B1995">
        <v>546.71959549934775</v>
      </c>
      <c r="C1995">
        <v>22.006143692719128</v>
      </c>
    </row>
    <row r="1996" spans="1:3" x14ac:dyDescent="0.25">
      <c r="A1996">
        <v>183.749999999994</v>
      </c>
      <c r="B1996">
        <v>547.02716378600837</v>
      </c>
      <c r="C1996">
        <v>22.005091794854376</v>
      </c>
    </row>
    <row r="1997" spans="1:3" x14ac:dyDescent="0.25">
      <c r="A1997">
        <v>183.79999999999399</v>
      </c>
      <c r="B1997">
        <v>547.3347660450753</v>
      </c>
      <c r="C1997">
        <v>22.004040060656951</v>
      </c>
    </row>
    <row r="1998" spans="1:3" x14ac:dyDescent="0.25">
      <c r="A1998">
        <v>183.849999999994</v>
      </c>
      <c r="B1998">
        <v>547.64240227654886</v>
      </c>
      <c r="C1998">
        <v>22.002988490054243</v>
      </c>
    </row>
    <row r="1999" spans="1:3" x14ac:dyDescent="0.25">
      <c r="A1999">
        <v>183.89999999999401</v>
      </c>
      <c r="B1999">
        <v>547.95007248042873</v>
      </c>
      <c r="C1999">
        <v>22.001937082973697</v>
      </c>
    </row>
    <row r="2000" spans="1:3" x14ac:dyDescent="0.25">
      <c r="A2000">
        <v>183.94999999999399</v>
      </c>
      <c r="B2000">
        <v>548.25777665671501</v>
      </c>
      <c r="C2000">
        <v>22.000885839342821</v>
      </c>
    </row>
    <row r="2001" spans="1:3" x14ac:dyDescent="0.25">
      <c r="A2001">
        <v>183.999999999994</v>
      </c>
      <c r="B2001">
        <v>548.56551480540804</v>
      </c>
      <c r="C2001">
        <v>21.999834759089204</v>
      </c>
    </row>
    <row r="2002" spans="1:3" x14ac:dyDescent="0.25">
      <c r="A2002">
        <v>184.04999999999399</v>
      </c>
      <c r="B2002">
        <v>548.87328692650715</v>
      </c>
      <c r="C2002">
        <v>21.998783842140472</v>
      </c>
    </row>
    <row r="2003" spans="1:3" x14ac:dyDescent="0.25">
      <c r="A2003">
        <v>184.099999999994</v>
      </c>
      <c r="B2003">
        <v>549.18109302001301</v>
      </c>
      <c r="C2003">
        <v>21.997733088424322</v>
      </c>
    </row>
    <row r="2004" spans="1:3" x14ac:dyDescent="0.25">
      <c r="A2004">
        <v>184.14999999999401</v>
      </c>
      <c r="B2004">
        <v>549.48893308592528</v>
      </c>
      <c r="C2004">
        <v>21.99668249786852</v>
      </c>
    </row>
    <row r="2005" spans="1:3" x14ac:dyDescent="0.25">
      <c r="A2005">
        <v>184.19999999999399</v>
      </c>
      <c r="B2005">
        <v>549.79680712424386</v>
      </c>
      <c r="C2005">
        <v>21.995632070400884</v>
      </c>
    </row>
    <row r="2006" spans="1:3" x14ac:dyDescent="0.25">
      <c r="A2006">
        <v>184.249999999994</v>
      </c>
      <c r="B2006">
        <v>550.10471513496907</v>
      </c>
      <c r="C2006">
        <v>21.994581805949295</v>
      </c>
    </row>
    <row r="2007" spans="1:3" x14ac:dyDescent="0.25">
      <c r="A2007">
        <v>184.29999999999399</v>
      </c>
      <c r="B2007">
        <v>550.41265711810047</v>
      </c>
      <c r="C2007">
        <v>21.9935317044417</v>
      </c>
    </row>
    <row r="2008" spans="1:3" x14ac:dyDescent="0.25">
      <c r="A2008">
        <v>184.349999999994</v>
      </c>
      <c r="B2008">
        <v>550.7206330736384</v>
      </c>
      <c r="C2008">
        <v>21.992481765806097</v>
      </c>
    </row>
    <row r="2009" spans="1:3" x14ac:dyDescent="0.25">
      <c r="A2009">
        <v>184.39999999999401</v>
      </c>
      <c r="B2009">
        <v>551.02864300158308</v>
      </c>
      <c r="C2009">
        <v>21.991431989970561</v>
      </c>
    </row>
    <row r="2010" spans="1:3" x14ac:dyDescent="0.25">
      <c r="A2010">
        <v>184.44999999999399</v>
      </c>
      <c r="B2010">
        <v>551.33668690193383</v>
      </c>
      <c r="C2010">
        <v>21.990382376863213</v>
      </c>
    </row>
    <row r="2011" spans="1:3" x14ac:dyDescent="0.25">
      <c r="A2011">
        <v>184.499999999994</v>
      </c>
      <c r="B2011">
        <v>551.64476477469145</v>
      </c>
      <c r="C2011">
        <v>21.989332926412246</v>
      </c>
    </row>
    <row r="2012" spans="1:3" x14ac:dyDescent="0.25">
      <c r="A2012">
        <v>184.54999999999399</v>
      </c>
      <c r="B2012">
        <v>551.95287661985515</v>
      </c>
      <c r="C2012">
        <v>21.988283638545912</v>
      </c>
    </row>
    <row r="2013" spans="1:3" x14ac:dyDescent="0.25">
      <c r="A2013">
        <v>184.599999999994</v>
      </c>
      <c r="B2013">
        <v>552.26102243742559</v>
      </c>
      <c r="C2013">
        <v>21.987234513192512</v>
      </c>
    </row>
    <row r="2014" spans="1:3" x14ac:dyDescent="0.25">
      <c r="A2014">
        <v>184.64999999999401</v>
      </c>
      <c r="B2014">
        <v>552.56920222740246</v>
      </c>
      <c r="C2014">
        <v>21.986185550280421</v>
      </c>
    </row>
    <row r="2015" spans="1:3" x14ac:dyDescent="0.25">
      <c r="A2015">
        <v>184.69999999999399</v>
      </c>
      <c r="B2015">
        <v>552.87741598978562</v>
      </c>
      <c r="C2015">
        <v>21.985136749738071</v>
      </c>
    </row>
    <row r="2016" spans="1:3" x14ac:dyDescent="0.25">
      <c r="A2016">
        <v>184.749999999994</v>
      </c>
      <c r="B2016">
        <v>553.18566372457553</v>
      </c>
      <c r="C2016">
        <v>21.984088111493957</v>
      </c>
    </row>
    <row r="2017" spans="1:3" x14ac:dyDescent="0.25">
      <c r="A2017">
        <v>184.79999999999399</v>
      </c>
      <c r="B2017">
        <v>553.49394543177152</v>
      </c>
      <c r="C2017">
        <v>21.983039635476629</v>
      </c>
    </row>
    <row r="2018" spans="1:3" x14ac:dyDescent="0.25">
      <c r="A2018">
        <v>184.849999999994</v>
      </c>
      <c r="B2018">
        <v>553.80226111137438</v>
      </c>
      <c r="C2018">
        <v>21.9819913216147</v>
      </c>
    </row>
    <row r="2019" spans="1:3" x14ac:dyDescent="0.25">
      <c r="A2019">
        <v>184.89999999999401</v>
      </c>
      <c r="B2019">
        <v>554.11061076338353</v>
      </c>
      <c r="C2019">
        <v>21.980943169836848</v>
      </c>
    </row>
    <row r="2020" spans="1:3" x14ac:dyDescent="0.25">
      <c r="A2020">
        <v>184.94999999999399</v>
      </c>
      <c r="B2020">
        <v>554.41899438779899</v>
      </c>
      <c r="C2020">
        <v>21.9798951800718</v>
      </c>
    </row>
    <row r="2021" spans="1:3" x14ac:dyDescent="0.25">
      <c r="A2021">
        <v>184.999999999994</v>
      </c>
      <c r="B2021">
        <v>554.72741198462109</v>
      </c>
      <c r="C2021">
        <v>21.978847352248359</v>
      </c>
    </row>
    <row r="2022" spans="1:3" x14ac:dyDescent="0.25">
      <c r="A2022">
        <v>185.04999999999399</v>
      </c>
      <c r="B2022">
        <v>555.03586355384948</v>
      </c>
      <c r="C2022">
        <v>21.97779968629537</v>
      </c>
    </row>
    <row r="2023" spans="1:3" x14ac:dyDescent="0.25">
      <c r="A2023">
        <v>185.099999999994</v>
      </c>
      <c r="B2023">
        <v>555.34434909548452</v>
      </c>
      <c r="C2023">
        <v>21.976752182141759</v>
      </c>
    </row>
    <row r="2024" spans="1:3" x14ac:dyDescent="0.25">
      <c r="A2024">
        <v>185.14999999999401</v>
      </c>
      <c r="B2024">
        <v>555.65286860952608</v>
      </c>
      <c r="C2024">
        <v>21.975704839716489</v>
      </c>
    </row>
    <row r="2025" spans="1:3" x14ac:dyDescent="0.25">
      <c r="A2025">
        <v>185.19999999999399</v>
      </c>
      <c r="B2025">
        <v>555.96142209597383</v>
      </c>
      <c r="C2025">
        <v>21.974657658948601</v>
      </c>
    </row>
    <row r="2026" spans="1:3" x14ac:dyDescent="0.25">
      <c r="A2026">
        <v>185.249999999994</v>
      </c>
      <c r="B2026">
        <v>556.27000955482788</v>
      </c>
      <c r="C2026">
        <v>21.973610639767191</v>
      </c>
    </row>
    <row r="2027" spans="1:3" x14ac:dyDescent="0.25">
      <c r="A2027">
        <v>185.29999999999399</v>
      </c>
      <c r="B2027">
        <v>556.5786309860888</v>
      </c>
      <c r="C2027">
        <v>21.972563782101403</v>
      </c>
    </row>
    <row r="2028" spans="1:3" x14ac:dyDescent="0.25">
      <c r="A2028">
        <v>185.349999999994</v>
      </c>
      <c r="B2028">
        <v>556.8872863897559</v>
      </c>
      <c r="C2028">
        <v>21.971517085880468</v>
      </c>
    </row>
    <row r="2029" spans="1:3" x14ac:dyDescent="0.25">
      <c r="A2029">
        <v>185.39999999999401</v>
      </c>
      <c r="B2029">
        <v>557.19597576582987</v>
      </c>
      <c r="C2029">
        <v>21.970470551033639</v>
      </c>
    </row>
    <row r="2030" spans="1:3" x14ac:dyDescent="0.25">
      <c r="A2030">
        <v>185.44999999999399</v>
      </c>
      <c r="B2030">
        <v>557.5046991143098</v>
      </c>
      <c r="C2030">
        <v>21.969424177490268</v>
      </c>
    </row>
    <row r="2031" spans="1:3" x14ac:dyDescent="0.25">
      <c r="A2031">
        <v>185.499999999994</v>
      </c>
      <c r="B2031">
        <v>557.8134564351966</v>
      </c>
      <c r="C2031">
        <v>21.968377965179727</v>
      </c>
    </row>
    <row r="2032" spans="1:3" x14ac:dyDescent="0.25">
      <c r="A2032">
        <v>185.54999999999399</v>
      </c>
      <c r="B2032">
        <v>558.12224772848958</v>
      </c>
      <c r="C2032">
        <v>21.967331914031487</v>
      </c>
    </row>
    <row r="2033" spans="1:3" x14ac:dyDescent="0.25">
      <c r="A2033">
        <v>185.599999999994</v>
      </c>
      <c r="B2033">
        <v>558.43107299418921</v>
      </c>
      <c r="C2033">
        <v>21.966286023975044</v>
      </c>
    </row>
    <row r="2034" spans="1:3" x14ac:dyDescent="0.25">
      <c r="A2034">
        <v>185.64999999999401</v>
      </c>
      <c r="B2034">
        <v>558.73993223229525</v>
      </c>
      <c r="C2034">
        <v>21.965240294939985</v>
      </c>
    </row>
    <row r="2035" spans="1:3" x14ac:dyDescent="0.25">
      <c r="A2035">
        <v>185.69999999999399</v>
      </c>
      <c r="B2035">
        <v>559.0488254428077</v>
      </c>
      <c r="C2035">
        <v>21.964194726855922</v>
      </c>
    </row>
    <row r="2036" spans="1:3" x14ac:dyDescent="0.25">
      <c r="A2036">
        <v>185.749999999994</v>
      </c>
      <c r="B2036">
        <v>559.35775262572668</v>
      </c>
      <c r="C2036">
        <v>21.963149319652555</v>
      </c>
    </row>
    <row r="2037" spans="1:3" x14ac:dyDescent="0.25">
      <c r="A2037">
        <v>185.79999999999399</v>
      </c>
      <c r="B2037">
        <v>559.66671378105195</v>
      </c>
      <c r="C2037">
        <v>21.962104073259628</v>
      </c>
    </row>
    <row r="2038" spans="1:3" x14ac:dyDescent="0.25">
      <c r="A2038">
        <v>185.849999999994</v>
      </c>
      <c r="B2038">
        <v>559.97570890878387</v>
      </c>
      <c r="C2038">
        <v>21.961058987606943</v>
      </c>
    </row>
    <row r="2039" spans="1:3" x14ac:dyDescent="0.25">
      <c r="A2039">
        <v>185.89999999999401</v>
      </c>
      <c r="B2039">
        <v>560.28473800892232</v>
      </c>
      <c r="C2039">
        <v>21.960014062624374</v>
      </c>
    </row>
    <row r="2040" spans="1:3" x14ac:dyDescent="0.25">
      <c r="A2040">
        <v>185.94999999999399</v>
      </c>
      <c r="B2040">
        <v>560.59380108146695</v>
      </c>
      <c r="C2040">
        <v>21.958969298241833</v>
      </c>
    </row>
    <row r="2041" spans="1:3" x14ac:dyDescent="0.25">
      <c r="A2041">
        <v>185.999999999994</v>
      </c>
      <c r="B2041">
        <v>560.90289812641834</v>
      </c>
      <c r="C2041">
        <v>21.957924694389316</v>
      </c>
    </row>
    <row r="2042" spans="1:3" x14ac:dyDescent="0.25">
      <c r="A2042">
        <v>186.04999999999399</v>
      </c>
      <c r="B2042">
        <v>561.21202914377591</v>
      </c>
      <c r="C2042">
        <v>21.956880250996857</v>
      </c>
    </row>
    <row r="2043" spans="1:3" x14ac:dyDescent="0.25">
      <c r="A2043">
        <v>186.099999999994</v>
      </c>
      <c r="B2043">
        <v>561.52119413354012</v>
      </c>
      <c r="C2043">
        <v>21.955835967994553</v>
      </c>
    </row>
    <row r="2044" spans="1:3" x14ac:dyDescent="0.25">
      <c r="A2044">
        <v>186.14999999999401</v>
      </c>
      <c r="B2044">
        <v>561.83039309571063</v>
      </c>
      <c r="C2044">
        <v>21.95479184531257</v>
      </c>
    </row>
    <row r="2045" spans="1:3" x14ac:dyDescent="0.25">
      <c r="A2045">
        <v>186.19999999999399</v>
      </c>
      <c r="B2045">
        <v>562.13962603028779</v>
      </c>
      <c r="C2045">
        <v>21.953747882881114</v>
      </c>
    </row>
    <row r="2046" spans="1:3" x14ac:dyDescent="0.25">
      <c r="A2046">
        <v>186.249999999994</v>
      </c>
      <c r="B2046">
        <v>562.44889293727124</v>
      </c>
      <c r="C2046">
        <v>21.952704080630472</v>
      </c>
    </row>
    <row r="2047" spans="1:3" x14ac:dyDescent="0.25">
      <c r="A2047">
        <v>186.29999999999399</v>
      </c>
      <c r="B2047">
        <v>562.75819381666133</v>
      </c>
      <c r="C2047">
        <v>21.951660438490965</v>
      </c>
    </row>
    <row r="2048" spans="1:3" x14ac:dyDescent="0.25">
      <c r="A2048">
        <v>186.349999999994</v>
      </c>
      <c r="B2048">
        <v>563.06752866845773</v>
      </c>
      <c r="C2048">
        <v>21.950616956392995</v>
      </c>
    </row>
    <row r="2049" spans="1:3" x14ac:dyDescent="0.25">
      <c r="A2049">
        <v>186.39999999999401</v>
      </c>
      <c r="B2049">
        <v>563.37689749266065</v>
      </c>
      <c r="C2049">
        <v>21.949573634267004</v>
      </c>
    </row>
    <row r="2050" spans="1:3" x14ac:dyDescent="0.25">
      <c r="A2050">
        <v>186.44999999999399</v>
      </c>
      <c r="B2050">
        <v>563.68630028926998</v>
      </c>
      <c r="C2050">
        <v>21.948530472043505</v>
      </c>
    </row>
    <row r="2051" spans="1:3" x14ac:dyDescent="0.25">
      <c r="A2051">
        <v>186.499999999994</v>
      </c>
      <c r="B2051">
        <v>563.99573705828595</v>
      </c>
      <c r="C2051">
        <v>21.947487469653062</v>
      </c>
    </row>
    <row r="2052" spans="1:3" x14ac:dyDescent="0.25">
      <c r="A2052">
        <v>186.54999999999399</v>
      </c>
      <c r="B2052">
        <v>564.305207799708</v>
      </c>
      <c r="C2052">
        <v>21.946444627026292</v>
      </c>
    </row>
    <row r="2053" spans="1:3" x14ac:dyDescent="0.25">
      <c r="A2053">
        <v>186.599999999994</v>
      </c>
      <c r="B2053">
        <v>564.61471251353692</v>
      </c>
      <c r="C2053">
        <v>21.945401944093877</v>
      </c>
    </row>
    <row r="2054" spans="1:3" x14ac:dyDescent="0.25">
      <c r="A2054">
        <v>186.64999999999401</v>
      </c>
      <c r="B2054">
        <v>564.92425119977236</v>
      </c>
      <c r="C2054">
        <v>21.944359420786562</v>
      </c>
    </row>
    <row r="2055" spans="1:3" x14ac:dyDescent="0.25">
      <c r="A2055">
        <v>186.69999999999399</v>
      </c>
      <c r="B2055">
        <v>565.23382385841387</v>
      </c>
      <c r="C2055">
        <v>21.943317057035145</v>
      </c>
    </row>
    <row r="2056" spans="1:3" x14ac:dyDescent="0.25">
      <c r="A2056">
        <v>186.749999999994</v>
      </c>
      <c r="B2056">
        <v>565.54343048946203</v>
      </c>
      <c r="C2056">
        <v>21.942274852770467</v>
      </c>
    </row>
    <row r="2057" spans="1:3" x14ac:dyDescent="0.25">
      <c r="A2057">
        <v>186.79999999999399</v>
      </c>
      <c r="B2057">
        <v>565.85307109291648</v>
      </c>
      <c r="C2057">
        <v>21.941232807923452</v>
      </c>
    </row>
    <row r="2058" spans="1:3" x14ac:dyDescent="0.25">
      <c r="A2058">
        <v>186.849999999994</v>
      </c>
      <c r="B2058">
        <v>566.16274566877769</v>
      </c>
      <c r="C2058">
        <v>21.94019092242506</v>
      </c>
    </row>
    <row r="2059" spans="1:3" x14ac:dyDescent="0.25">
      <c r="A2059">
        <v>186.89999999999401</v>
      </c>
      <c r="B2059">
        <v>566.47245421704531</v>
      </c>
      <c r="C2059">
        <v>21.939149196206323</v>
      </c>
    </row>
    <row r="2060" spans="1:3" x14ac:dyDescent="0.25">
      <c r="A2060">
        <v>186.94999999999399</v>
      </c>
      <c r="B2060">
        <v>566.78219673771912</v>
      </c>
      <c r="C2060">
        <v>21.938107629198321</v>
      </c>
    </row>
    <row r="2061" spans="1:3" x14ac:dyDescent="0.25">
      <c r="A2061">
        <v>186.999999999994</v>
      </c>
      <c r="B2061">
        <v>567.09197323079968</v>
      </c>
      <c r="C2061">
        <v>21.937066221332191</v>
      </c>
    </row>
    <row r="2062" spans="1:3" x14ac:dyDescent="0.25">
      <c r="A2062">
        <v>187.04999999999399</v>
      </c>
      <c r="B2062">
        <v>567.40178369628643</v>
      </c>
      <c r="C2062">
        <v>21.936024972539137</v>
      </c>
    </row>
    <row r="2063" spans="1:3" x14ac:dyDescent="0.25">
      <c r="A2063">
        <v>187.099999999994</v>
      </c>
      <c r="B2063">
        <v>567.71162813417993</v>
      </c>
      <c r="C2063">
        <v>21.934983882750405</v>
      </c>
    </row>
    <row r="2064" spans="1:3" x14ac:dyDescent="0.25">
      <c r="A2064">
        <v>187.14999999999401</v>
      </c>
      <c r="B2064">
        <v>568.02150654447962</v>
      </c>
      <c r="C2064">
        <v>21.933942951897322</v>
      </c>
    </row>
    <row r="2065" spans="1:3" x14ac:dyDescent="0.25">
      <c r="A2065">
        <v>187.19999999999399</v>
      </c>
      <c r="B2065">
        <v>568.33141892718595</v>
      </c>
      <c r="C2065">
        <v>21.932902179911242</v>
      </c>
    </row>
    <row r="2066" spans="1:3" x14ac:dyDescent="0.25">
      <c r="A2066">
        <v>187.249999999994</v>
      </c>
      <c r="B2066">
        <v>568.64136528229869</v>
      </c>
      <c r="C2066">
        <v>21.931861566723597</v>
      </c>
    </row>
    <row r="2067" spans="1:3" x14ac:dyDescent="0.25">
      <c r="A2067">
        <v>187.29999999999399</v>
      </c>
      <c r="B2067">
        <v>568.95134560981762</v>
      </c>
      <c r="C2067">
        <v>21.930821112265868</v>
      </c>
    </row>
    <row r="2068" spans="1:3" x14ac:dyDescent="0.25">
      <c r="A2068">
        <v>187.349999999994</v>
      </c>
      <c r="B2068">
        <v>569.26135990974342</v>
      </c>
      <c r="C2068">
        <v>21.929780816469588</v>
      </c>
    </row>
    <row r="2069" spans="1:3" x14ac:dyDescent="0.25">
      <c r="A2069">
        <v>187.39999999999401</v>
      </c>
      <c r="B2069">
        <v>569.57140818207563</v>
      </c>
      <c r="C2069">
        <v>21.928740679266355</v>
      </c>
    </row>
    <row r="2070" spans="1:3" x14ac:dyDescent="0.25">
      <c r="A2070">
        <v>187.44999999999399</v>
      </c>
      <c r="B2070">
        <v>569.88149042681425</v>
      </c>
      <c r="C2070">
        <v>21.927700700587824</v>
      </c>
    </row>
    <row r="2071" spans="1:3" x14ac:dyDescent="0.25">
      <c r="A2071">
        <v>187.499999999994</v>
      </c>
      <c r="B2071">
        <v>570.1916066439594</v>
      </c>
      <c r="C2071">
        <v>21.926660880365702</v>
      </c>
    </row>
    <row r="2072" spans="1:3" x14ac:dyDescent="0.25">
      <c r="A2072">
        <v>187.54999999999399</v>
      </c>
      <c r="B2072">
        <v>570.50175683351063</v>
      </c>
      <c r="C2072">
        <v>21.925621218531759</v>
      </c>
    </row>
    <row r="2073" spans="1:3" x14ac:dyDescent="0.25">
      <c r="A2073">
        <v>187.599999999994</v>
      </c>
      <c r="B2073">
        <v>570.81194099546872</v>
      </c>
      <c r="C2073">
        <v>21.924581715017805</v>
      </c>
    </row>
    <row r="2074" spans="1:3" x14ac:dyDescent="0.25">
      <c r="A2074">
        <v>187.64999999999401</v>
      </c>
      <c r="B2074">
        <v>571.12215912983334</v>
      </c>
      <c r="C2074">
        <v>21.923542369755719</v>
      </c>
    </row>
    <row r="2075" spans="1:3" x14ac:dyDescent="0.25">
      <c r="A2075">
        <v>187.69999999999399</v>
      </c>
      <c r="B2075">
        <v>571.43241123660403</v>
      </c>
      <c r="C2075">
        <v>21.922503182677438</v>
      </c>
    </row>
    <row r="2076" spans="1:3" x14ac:dyDescent="0.25">
      <c r="A2076">
        <v>187.749999999994</v>
      </c>
      <c r="B2076">
        <v>571.74269731578147</v>
      </c>
      <c r="C2076">
        <v>21.92146415371495</v>
      </c>
    </row>
    <row r="2077" spans="1:3" x14ac:dyDescent="0.25">
      <c r="A2077">
        <v>187.79999999999399</v>
      </c>
      <c r="B2077">
        <v>572.05301736736521</v>
      </c>
      <c r="C2077">
        <v>21.920425282800306</v>
      </c>
    </row>
    <row r="2078" spans="1:3" x14ac:dyDescent="0.25">
      <c r="A2078">
        <v>187.849999999994</v>
      </c>
      <c r="B2078">
        <v>572.3633713913556</v>
      </c>
      <c r="C2078">
        <v>21.919386569865594</v>
      </c>
    </row>
    <row r="2079" spans="1:3" x14ac:dyDescent="0.25">
      <c r="A2079">
        <v>187.89999999999401</v>
      </c>
      <c r="B2079">
        <v>572.6737593877524</v>
      </c>
      <c r="C2079">
        <v>21.918348014842984</v>
      </c>
    </row>
    <row r="2080" spans="1:3" x14ac:dyDescent="0.25">
      <c r="A2080">
        <v>187.94999999999399</v>
      </c>
      <c r="B2080">
        <v>572.9841813565555</v>
      </c>
      <c r="C2080">
        <v>21.917309617664689</v>
      </c>
    </row>
    <row r="2081" spans="1:3" x14ac:dyDescent="0.25">
      <c r="A2081">
        <v>187.999999999994</v>
      </c>
      <c r="B2081">
        <v>573.29463729776512</v>
      </c>
      <c r="C2081">
        <v>21.916271378262969</v>
      </c>
    </row>
    <row r="2082" spans="1:3" x14ac:dyDescent="0.25">
      <c r="A2082">
        <v>188.04999999999399</v>
      </c>
      <c r="B2082">
        <v>573.60512721138116</v>
      </c>
      <c r="C2082">
        <v>21.915233296570147</v>
      </c>
    </row>
    <row r="2083" spans="1:3" x14ac:dyDescent="0.25">
      <c r="A2083">
        <v>188.099999999994</v>
      </c>
      <c r="B2083">
        <v>573.91565109740384</v>
      </c>
      <c r="C2083">
        <v>21.914195372518616</v>
      </c>
    </row>
    <row r="2084" spans="1:3" x14ac:dyDescent="0.25">
      <c r="A2084">
        <v>188.14999999999401</v>
      </c>
      <c r="B2084">
        <v>574.2262089558327</v>
      </c>
      <c r="C2084">
        <v>21.913157606040805</v>
      </c>
    </row>
    <row r="2085" spans="1:3" x14ac:dyDescent="0.25">
      <c r="A2085">
        <v>188.19999999999399</v>
      </c>
      <c r="B2085">
        <v>574.5368007866681</v>
      </c>
      <c r="C2085">
        <v>21.912119997069201</v>
      </c>
    </row>
    <row r="2086" spans="1:3" x14ac:dyDescent="0.25">
      <c r="A2086">
        <v>188.249999999994</v>
      </c>
      <c r="B2086">
        <v>574.84742658991013</v>
      </c>
      <c r="C2086">
        <v>21.911082545536352</v>
      </c>
    </row>
    <row r="2087" spans="1:3" x14ac:dyDescent="0.25">
      <c r="A2087">
        <v>188.29999999999399</v>
      </c>
      <c r="B2087">
        <v>575.15808636555846</v>
      </c>
      <c r="C2087">
        <v>21.910045251374861</v>
      </c>
    </row>
    <row r="2088" spans="1:3" x14ac:dyDescent="0.25">
      <c r="A2088">
        <v>188.349999999994</v>
      </c>
      <c r="B2088">
        <v>575.46878011361332</v>
      </c>
      <c r="C2088">
        <v>21.909008114517384</v>
      </c>
    </row>
    <row r="2089" spans="1:3" x14ac:dyDescent="0.25">
      <c r="A2089">
        <v>188.39999999999401</v>
      </c>
      <c r="B2089">
        <v>575.77950783407482</v>
      </c>
      <c r="C2089">
        <v>21.907971134896638</v>
      </c>
    </row>
    <row r="2090" spans="1:3" x14ac:dyDescent="0.25">
      <c r="A2090">
        <v>188.44999999999399</v>
      </c>
      <c r="B2090">
        <v>576.09026952694239</v>
      </c>
      <c r="C2090">
        <v>21.906934312445379</v>
      </c>
    </row>
    <row r="2091" spans="1:3" x14ac:dyDescent="0.25">
      <c r="A2091">
        <v>188.499999999994</v>
      </c>
      <c r="B2091">
        <v>576.40106519221672</v>
      </c>
      <c r="C2091">
        <v>21.905897647096445</v>
      </c>
    </row>
    <row r="2092" spans="1:3" x14ac:dyDescent="0.25">
      <c r="A2092">
        <v>188.54999999999399</v>
      </c>
      <c r="B2092">
        <v>576.71189482989735</v>
      </c>
      <c r="C2092">
        <v>21.904861138782699</v>
      </c>
    </row>
    <row r="2093" spans="1:3" x14ac:dyDescent="0.25">
      <c r="A2093">
        <v>188.599999999994</v>
      </c>
      <c r="B2093">
        <v>577.02275843998461</v>
      </c>
      <c r="C2093">
        <v>21.903824787437081</v>
      </c>
    </row>
    <row r="2094" spans="1:3" x14ac:dyDescent="0.25">
      <c r="A2094">
        <v>188.64999999999401</v>
      </c>
      <c r="B2094">
        <v>577.33365602247841</v>
      </c>
      <c r="C2094">
        <v>21.902788592992572</v>
      </c>
    </row>
    <row r="2095" spans="1:3" x14ac:dyDescent="0.25">
      <c r="A2095">
        <v>188.69999999999399</v>
      </c>
      <c r="B2095">
        <v>577.64458757737839</v>
      </c>
      <c r="C2095">
        <v>21.901752555382224</v>
      </c>
    </row>
    <row r="2096" spans="1:3" x14ac:dyDescent="0.25">
      <c r="A2096">
        <v>188.749999999994</v>
      </c>
      <c r="B2096">
        <v>577.95555310468501</v>
      </c>
      <c r="C2096">
        <v>21.900716674539119</v>
      </c>
    </row>
    <row r="2097" spans="1:3" x14ac:dyDescent="0.25">
      <c r="A2097">
        <v>188.79999999999399</v>
      </c>
      <c r="B2097">
        <v>578.26655260439793</v>
      </c>
      <c r="C2097">
        <v>21.899680950396416</v>
      </c>
    </row>
    <row r="2098" spans="1:3" x14ac:dyDescent="0.25">
      <c r="A2098">
        <v>188.849999999994</v>
      </c>
      <c r="B2098">
        <v>578.57758607651749</v>
      </c>
      <c r="C2098">
        <v>21.89864538288732</v>
      </c>
    </row>
    <row r="2099" spans="1:3" x14ac:dyDescent="0.25">
      <c r="A2099">
        <v>188.89999999999401</v>
      </c>
      <c r="B2099">
        <v>578.88865352104358</v>
      </c>
      <c r="C2099">
        <v>21.897609971945091</v>
      </c>
    </row>
    <row r="2100" spans="1:3" x14ac:dyDescent="0.25">
      <c r="A2100">
        <v>188.94999999999399</v>
      </c>
      <c r="B2100">
        <v>579.19975493797585</v>
      </c>
      <c r="C2100">
        <v>21.896574717503047</v>
      </c>
    </row>
    <row r="2101" spans="1:3" x14ac:dyDescent="0.25">
      <c r="A2101">
        <v>188.999999999994</v>
      </c>
      <c r="B2101">
        <v>579.51089032731477</v>
      </c>
      <c r="C2101">
        <v>21.895539619494546</v>
      </c>
    </row>
    <row r="2102" spans="1:3" x14ac:dyDescent="0.25">
      <c r="A2102">
        <v>189.04999999999399</v>
      </c>
      <c r="B2102">
        <v>579.82205968905987</v>
      </c>
      <c r="C2102">
        <v>21.894504677853025</v>
      </c>
    </row>
    <row r="2103" spans="1:3" x14ac:dyDescent="0.25">
      <c r="A2103">
        <v>189.099999999994</v>
      </c>
      <c r="B2103">
        <v>580.13326302321173</v>
      </c>
      <c r="C2103">
        <v>21.893469892511948</v>
      </c>
    </row>
    <row r="2104" spans="1:3" x14ac:dyDescent="0.25">
      <c r="A2104">
        <v>189.14999999999401</v>
      </c>
      <c r="B2104">
        <v>580.44450032976999</v>
      </c>
      <c r="C2104">
        <v>21.892435263404852</v>
      </c>
    </row>
    <row r="2105" spans="1:3" x14ac:dyDescent="0.25">
      <c r="A2105">
        <v>189.19999999999399</v>
      </c>
      <c r="B2105">
        <v>580.75577160873456</v>
      </c>
      <c r="C2105">
        <v>21.89140079046533</v>
      </c>
    </row>
    <row r="2106" spans="1:3" x14ac:dyDescent="0.25">
      <c r="A2106">
        <v>189.249999999994</v>
      </c>
      <c r="B2106">
        <v>581.06707686010577</v>
      </c>
      <c r="C2106">
        <v>21.890366473627004</v>
      </c>
    </row>
    <row r="2107" spans="1:3" x14ac:dyDescent="0.25">
      <c r="A2107">
        <v>189.29999999999399</v>
      </c>
      <c r="B2107">
        <v>581.37841608388328</v>
      </c>
      <c r="C2107">
        <v>21.88933231282358</v>
      </c>
    </row>
    <row r="2108" spans="1:3" x14ac:dyDescent="0.25">
      <c r="A2108">
        <v>189.349999999994</v>
      </c>
      <c r="B2108">
        <v>581.68978928006743</v>
      </c>
      <c r="C2108">
        <v>21.888298307988805</v>
      </c>
    </row>
    <row r="2109" spans="1:3" x14ac:dyDescent="0.25">
      <c r="A2109">
        <v>189.39999999999401</v>
      </c>
      <c r="B2109">
        <v>582.00119644865811</v>
      </c>
      <c r="C2109">
        <v>21.887264459056475</v>
      </c>
    </row>
    <row r="2110" spans="1:3" x14ac:dyDescent="0.25">
      <c r="A2110">
        <v>189.44999999999399</v>
      </c>
      <c r="B2110">
        <v>582.31263758965497</v>
      </c>
      <c r="C2110">
        <v>21.886230765960452</v>
      </c>
    </row>
    <row r="2111" spans="1:3" x14ac:dyDescent="0.25">
      <c r="A2111">
        <v>189.499999999994</v>
      </c>
      <c r="B2111">
        <v>582.62411270305859</v>
      </c>
      <c r="C2111">
        <v>21.885197228634631</v>
      </c>
    </row>
    <row r="2112" spans="1:3" x14ac:dyDescent="0.25">
      <c r="A2112">
        <v>189.54999999999399</v>
      </c>
      <c r="B2112">
        <v>582.93562178886839</v>
      </c>
      <c r="C2112">
        <v>21.884163847012989</v>
      </c>
    </row>
    <row r="2113" spans="1:3" x14ac:dyDescent="0.25">
      <c r="A2113">
        <v>189.599999999994</v>
      </c>
      <c r="B2113">
        <v>583.24716484708483</v>
      </c>
      <c r="C2113">
        <v>21.88313062102953</v>
      </c>
    </row>
    <row r="2114" spans="1:3" x14ac:dyDescent="0.25">
      <c r="A2114">
        <v>189.64999999999401</v>
      </c>
      <c r="B2114">
        <v>583.5587418777078</v>
      </c>
      <c r="C2114">
        <v>21.882097550618326</v>
      </c>
    </row>
    <row r="2115" spans="1:3" x14ac:dyDescent="0.25">
      <c r="A2115">
        <v>189.69999999999399</v>
      </c>
      <c r="B2115">
        <v>583.87035288073696</v>
      </c>
      <c r="C2115">
        <v>21.881064635713503</v>
      </c>
    </row>
    <row r="2116" spans="1:3" x14ac:dyDescent="0.25">
      <c r="A2116">
        <v>189.749999999994</v>
      </c>
      <c r="B2116">
        <v>584.18199785617276</v>
      </c>
      <c r="C2116">
        <v>21.880031876249237</v>
      </c>
    </row>
    <row r="2117" spans="1:3" x14ac:dyDescent="0.25">
      <c r="A2117">
        <v>189.79999999999399</v>
      </c>
      <c r="B2117">
        <v>584.49367680401485</v>
      </c>
      <c r="C2117">
        <v>21.878999272159749</v>
      </c>
    </row>
    <row r="2118" spans="1:3" x14ac:dyDescent="0.25">
      <c r="A2118">
        <v>189.849999999994</v>
      </c>
      <c r="B2118">
        <v>584.80538972426359</v>
      </c>
      <c r="C2118">
        <v>21.877966823379328</v>
      </c>
    </row>
    <row r="2119" spans="1:3" x14ac:dyDescent="0.25">
      <c r="A2119">
        <v>189.89999999999401</v>
      </c>
      <c r="B2119">
        <v>585.11713661691886</v>
      </c>
      <c r="C2119">
        <v>21.876934529842313</v>
      </c>
    </row>
    <row r="2120" spans="1:3" x14ac:dyDescent="0.25">
      <c r="A2120">
        <v>189.94999999999399</v>
      </c>
      <c r="B2120">
        <v>585.42891748198031</v>
      </c>
      <c r="C2120">
        <v>21.875902391483084</v>
      </c>
    </row>
    <row r="2121" spans="1:3" x14ac:dyDescent="0.25">
      <c r="A2121">
        <v>189.999999999994</v>
      </c>
      <c r="B2121">
        <v>585.74073231944828</v>
      </c>
      <c r="C2121">
        <v>21.874870408236085</v>
      </c>
    </row>
    <row r="2122" spans="1:3" x14ac:dyDescent="0.25">
      <c r="A2122">
        <v>190.04999999999399</v>
      </c>
      <c r="B2122">
        <v>586.0525811293229</v>
      </c>
      <c r="C2122">
        <v>21.873838580035805</v>
      </c>
    </row>
    <row r="2123" spans="1:3" x14ac:dyDescent="0.25">
      <c r="A2123">
        <v>190.099999999994</v>
      </c>
      <c r="B2123">
        <v>586.36446391160382</v>
      </c>
      <c r="C2123">
        <v>21.872806906816802</v>
      </c>
    </row>
    <row r="2124" spans="1:3" x14ac:dyDescent="0.25">
      <c r="A2124">
        <v>190.14999999999401</v>
      </c>
      <c r="B2124">
        <v>586.67638066629127</v>
      </c>
      <c r="C2124">
        <v>21.871775388513669</v>
      </c>
    </row>
    <row r="2125" spans="1:3" x14ac:dyDescent="0.25">
      <c r="A2125">
        <v>190.19999999999399</v>
      </c>
      <c r="B2125">
        <v>586.98833139338501</v>
      </c>
      <c r="C2125">
        <v>21.870744025061054</v>
      </c>
    </row>
    <row r="2126" spans="1:3" x14ac:dyDescent="0.25">
      <c r="A2126">
        <v>190.249999999994</v>
      </c>
      <c r="B2126">
        <v>587.30031609288551</v>
      </c>
      <c r="C2126">
        <v>21.869712816393676</v>
      </c>
    </row>
    <row r="2127" spans="1:3" x14ac:dyDescent="0.25">
      <c r="A2127">
        <v>190.29999999999399</v>
      </c>
      <c r="B2127">
        <v>587.61233476479219</v>
      </c>
      <c r="C2127">
        <v>21.868681762446279</v>
      </c>
    </row>
    <row r="2128" spans="1:3" x14ac:dyDescent="0.25">
      <c r="A2128">
        <v>190.349999999994</v>
      </c>
      <c r="B2128">
        <v>587.92438740910563</v>
      </c>
      <c r="C2128">
        <v>21.867650863153681</v>
      </c>
    </row>
    <row r="2129" spans="1:3" x14ac:dyDescent="0.25">
      <c r="A2129">
        <v>190.39999999999401</v>
      </c>
      <c r="B2129">
        <v>588.23647402582549</v>
      </c>
      <c r="C2129">
        <v>21.866620118450736</v>
      </c>
    </row>
    <row r="2130" spans="1:3" x14ac:dyDescent="0.25">
      <c r="A2130">
        <v>190.44999999999399</v>
      </c>
      <c r="B2130">
        <v>588.54859461495153</v>
      </c>
      <c r="C2130">
        <v>21.865589528272373</v>
      </c>
    </row>
    <row r="2131" spans="1:3" x14ac:dyDescent="0.25">
      <c r="A2131">
        <v>190.499999999994</v>
      </c>
      <c r="B2131">
        <v>588.86074917648432</v>
      </c>
      <c r="C2131">
        <v>21.864559092553552</v>
      </c>
    </row>
    <row r="2132" spans="1:3" x14ac:dyDescent="0.25">
      <c r="A2132">
        <v>190.54999999999399</v>
      </c>
      <c r="B2132">
        <v>589.1729377104233</v>
      </c>
      <c r="C2132">
        <v>21.863528811229294</v>
      </c>
    </row>
    <row r="2133" spans="1:3" x14ac:dyDescent="0.25">
      <c r="A2133">
        <v>190.599999999994</v>
      </c>
      <c r="B2133">
        <v>589.48516021676892</v>
      </c>
      <c r="C2133">
        <v>21.862498684234666</v>
      </c>
    </row>
    <row r="2134" spans="1:3" x14ac:dyDescent="0.25">
      <c r="A2134">
        <v>190.64999999999401</v>
      </c>
      <c r="B2134">
        <v>589.79741669552118</v>
      </c>
      <c r="C2134">
        <v>21.861468711504799</v>
      </c>
    </row>
    <row r="2135" spans="1:3" x14ac:dyDescent="0.25">
      <c r="A2135">
        <v>190.69999999999399</v>
      </c>
      <c r="B2135">
        <v>590.1097071466794</v>
      </c>
      <c r="C2135">
        <v>21.860438892974869</v>
      </c>
    </row>
    <row r="2136" spans="1:3" x14ac:dyDescent="0.25">
      <c r="A2136">
        <v>190.749999999994</v>
      </c>
      <c r="B2136">
        <v>590.42203157024449</v>
      </c>
      <c r="C2136">
        <v>21.859409228580095</v>
      </c>
    </row>
    <row r="2137" spans="1:3" x14ac:dyDescent="0.25">
      <c r="A2137">
        <v>190.79999999999399</v>
      </c>
      <c r="B2137">
        <v>590.73438996621587</v>
      </c>
      <c r="C2137">
        <v>21.858379718255765</v>
      </c>
    </row>
    <row r="2138" spans="1:3" x14ac:dyDescent="0.25">
      <c r="A2138">
        <v>190.849999999994</v>
      </c>
      <c r="B2138">
        <v>591.04678233459379</v>
      </c>
      <c r="C2138">
        <v>21.857350361937211</v>
      </c>
    </row>
    <row r="2139" spans="1:3" x14ac:dyDescent="0.25">
      <c r="A2139">
        <v>190.89999999999401</v>
      </c>
      <c r="B2139">
        <v>591.35920867537811</v>
      </c>
      <c r="C2139">
        <v>21.856321159559819</v>
      </c>
    </row>
    <row r="2140" spans="1:3" x14ac:dyDescent="0.25">
      <c r="A2140">
        <v>190.94999999999399</v>
      </c>
      <c r="B2140">
        <v>591.67166898856897</v>
      </c>
      <c r="C2140">
        <v>21.855292111059011</v>
      </c>
    </row>
    <row r="2141" spans="1:3" x14ac:dyDescent="0.25">
      <c r="A2141">
        <v>190.999999999994</v>
      </c>
      <c r="B2141">
        <v>591.98416327416612</v>
      </c>
      <c r="C2141">
        <v>21.854263216370295</v>
      </c>
    </row>
    <row r="2142" spans="1:3" x14ac:dyDescent="0.25">
      <c r="A2142">
        <v>191.04999999999399</v>
      </c>
      <c r="B2142">
        <v>592.29669153216969</v>
      </c>
      <c r="C2142">
        <v>21.853234475429197</v>
      </c>
    </row>
    <row r="2143" spans="1:3" x14ac:dyDescent="0.25">
      <c r="A2143">
        <v>191.099999999994</v>
      </c>
      <c r="B2143">
        <v>592.60925376258001</v>
      </c>
      <c r="C2143">
        <v>21.852205888171309</v>
      </c>
    </row>
    <row r="2144" spans="1:3" x14ac:dyDescent="0.25">
      <c r="A2144">
        <v>191.14999999999401</v>
      </c>
      <c r="B2144">
        <v>592.92184996539663</v>
      </c>
      <c r="C2144">
        <v>21.851177454532277</v>
      </c>
    </row>
    <row r="2145" spans="1:3" x14ac:dyDescent="0.25">
      <c r="A2145">
        <v>191.19999999999399</v>
      </c>
      <c r="B2145">
        <v>593.23448014061978</v>
      </c>
      <c r="C2145">
        <v>21.850149174447782</v>
      </c>
    </row>
    <row r="2146" spans="1:3" x14ac:dyDescent="0.25">
      <c r="A2146">
        <v>191.249999999994</v>
      </c>
      <c r="B2146">
        <v>593.54714428824934</v>
      </c>
      <c r="C2146">
        <v>21.849121047853586</v>
      </c>
    </row>
    <row r="2147" spans="1:3" x14ac:dyDescent="0.25">
      <c r="A2147">
        <v>191.29999999999399</v>
      </c>
      <c r="B2147">
        <v>593.8598424082852</v>
      </c>
      <c r="C2147">
        <v>21.848093074685472</v>
      </c>
    </row>
    <row r="2148" spans="1:3" x14ac:dyDescent="0.25">
      <c r="A2148">
        <v>191.349999999994</v>
      </c>
      <c r="B2148">
        <v>594.17257450072793</v>
      </c>
      <c r="C2148">
        <v>21.847065254879297</v>
      </c>
    </row>
    <row r="2149" spans="1:3" x14ac:dyDescent="0.25">
      <c r="A2149">
        <v>191.39999999999401</v>
      </c>
      <c r="B2149">
        <v>594.48534056557696</v>
      </c>
      <c r="C2149">
        <v>21.846037588370951</v>
      </c>
    </row>
    <row r="2150" spans="1:3" x14ac:dyDescent="0.25">
      <c r="A2150">
        <v>191.44999999999399</v>
      </c>
      <c r="B2150">
        <v>594.79814060283218</v>
      </c>
      <c r="C2150">
        <v>21.84501007509639</v>
      </c>
    </row>
    <row r="2151" spans="1:3" x14ac:dyDescent="0.25">
      <c r="A2151">
        <v>191.499999999994</v>
      </c>
      <c r="B2151">
        <v>595.11097461249415</v>
      </c>
      <c r="C2151">
        <v>21.843982714991611</v>
      </c>
    </row>
    <row r="2152" spans="1:3" x14ac:dyDescent="0.25">
      <c r="A2152">
        <v>191.54999999999399</v>
      </c>
      <c r="B2152">
        <v>595.4238425945623</v>
      </c>
      <c r="C2152">
        <v>21.84295550799267</v>
      </c>
    </row>
    <row r="2153" spans="1:3" x14ac:dyDescent="0.25">
      <c r="A2153">
        <v>191.599999999994</v>
      </c>
      <c r="B2153">
        <v>595.73674454903733</v>
      </c>
      <c r="C2153">
        <v>21.84192845403566</v>
      </c>
    </row>
    <row r="2154" spans="1:3" x14ac:dyDescent="0.25">
      <c r="A2154">
        <v>191.64999999999401</v>
      </c>
      <c r="B2154">
        <v>596.04968047591865</v>
      </c>
      <c r="C2154">
        <v>21.840901553056742</v>
      </c>
    </row>
    <row r="2155" spans="1:3" x14ac:dyDescent="0.25">
      <c r="A2155">
        <v>191.69999999999399</v>
      </c>
      <c r="B2155">
        <v>596.36265037520616</v>
      </c>
      <c r="C2155">
        <v>21.839874804992128</v>
      </c>
    </row>
    <row r="2156" spans="1:3" x14ac:dyDescent="0.25">
      <c r="A2156">
        <v>191.749999999994</v>
      </c>
      <c r="B2156">
        <v>596.67565424690042</v>
      </c>
      <c r="C2156">
        <v>21.838848209778053</v>
      </c>
    </row>
    <row r="2157" spans="1:3" x14ac:dyDescent="0.25">
      <c r="A2157">
        <v>191.79999999999399</v>
      </c>
      <c r="B2157">
        <v>596.98869209100098</v>
      </c>
      <c r="C2157">
        <v>21.837821767350839</v>
      </c>
    </row>
    <row r="2158" spans="1:3" x14ac:dyDescent="0.25">
      <c r="A2158">
        <v>191.849999999994</v>
      </c>
      <c r="B2158">
        <v>597.30176390750819</v>
      </c>
      <c r="C2158">
        <v>21.836795477646834</v>
      </c>
    </row>
    <row r="2159" spans="1:3" x14ac:dyDescent="0.25">
      <c r="A2159">
        <v>191.89999999999401</v>
      </c>
      <c r="B2159">
        <v>597.61486969642158</v>
      </c>
      <c r="C2159">
        <v>21.83576934060245</v>
      </c>
    </row>
    <row r="2160" spans="1:3" x14ac:dyDescent="0.25">
      <c r="A2160">
        <v>191.94999999999399</v>
      </c>
      <c r="B2160">
        <v>597.9280094577415</v>
      </c>
      <c r="C2160">
        <v>21.834743356154142</v>
      </c>
    </row>
    <row r="2161" spans="1:3" x14ac:dyDescent="0.25">
      <c r="A2161">
        <v>191.999999999994</v>
      </c>
      <c r="B2161">
        <v>598.24118319146817</v>
      </c>
      <c r="C2161">
        <v>21.83371752423842</v>
      </c>
    </row>
    <row r="2162" spans="1:3" x14ac:dyDescent="0.25">
      <c r="A2162">
        <v>192.04999999999399</v>
      </c>
      <c r="B2162">
        <v>598.55439089760091</v>
      </c>
      <c r="C2162">
        <v>21.832691844791839</v>
      </c>
    </row>
    <row r="2163" spans="1:3" x14ac:dyDescent="0.25">
      <c r="A2163">
        <v>192.099999999994</v>
      </c>
      <c r="B2163">
        <v>598.86763257614041</v>
      </c>
      <c r="C2163">
        <v>21.831666317751008</v>
      </c>
    </row>
    <row r="2164" spans="1:3" x14ac:dyDescent="0.25">
      <c r="A2164">
        <v>192.14999999999401</v>
      </c>
      <c r="B2164">
        <v>599.18090822708643</v>
      </c>
      <c r="C2164">
        <v>21.830640943052586</v>
      </c>
    </row>
    <row r="2165" spans="1:3" x14ac:dyDescent="0.25">
      <c r="A2165">
        <v>192.19999999999399</v>
      </c>
      <c r="B2165">
        <v>599.49421785043853</v>
      </c>
      <c r="C2165">
        <v>21.829615720633281</v>
      </c>
    </row>
    <row r="2166" spans="1:3" x14ac:dyDescent="0.25">
      <c r="A2166">
        <v>192.249999999994</v>
      </c>
      <c r="B2166">
        <v>599.80756144619738</v>
      </c>
      <c r="C2166">
        <v>21.828590650429856</v>
      </c>
    </row>
    <row r="2167" spans="1:3" x14ac:dyDescent="0.25">
      <c r="A2167">
        <v>192.29999999999399</v>
      </c>
      <c r="B2167">
        <v>600.12093901436253</v>
      </c>
      <c r="C2167">
        <v>21.827565732379114</v>
      </c>
    </row>
    <row r="2168" spans="1:3" x14ac:dyDescent="0.25">
      <c r="A2168">
        <v>192.349999999994</v>
      </c>
      <c r="B2168">
        <v>600.43435055493421</v>
      </c>
      <c r="C2168">
        <v>21.82654096641792</v>
      </c>
    </row>
    <row r="2169" spans="1:3" x14ac:dyDescent="0.25">
      <c r="A2169">
        <v>192.39999999999401</v>
      </c>
      <c r="B2169">
        <v>600.74779606791265</v>
      </c>
      <c r="C2169">
        <v>21.825516352483174</v>
      </c>
    </row>
    <row r="2170" spans="1:3" x14ac:dyDescent="0.25">
      <c r="A2170">
        <v>192.44999999999399</v>
      </c>
      <c r="B2170">
        <v>601.06127555329715</v>
      </c>
      <c r="C2170">
        <v>21.824491890511844</v>
      </c>
    </row>
    <row r="2171" spans="1:3" x14ac:dyDescent="0.25">
      <c r="A2171">
        <v>192.499999999994</v>
      </c>
      <c r="B2171">
        <v>601.37478901108818</v>
      </c>
      <c r="C2171">
        <v>21.823467580440933</v>
      </c>
    </row>
    <row r="2172" spans="1:3" x14ac:dyDescent="0.25">
      <c r="A2172">
        <v>192.54999999999399</v>
      </c>
      <c r="B2172">
        <v>601.68833644128563</v>
      </c>
      <c r="C2172">
        <v>21.82244342220751</v>
      </c>
    </row>
    <row r="2173" spans="1:3" x14ac:dyDescent="0.25">
      <c r="A2173">
        <v>192.599999999994</v>
      </c>
      <c r="B2173">
        <v>602.00191784388983</v>
      </c>
      <c r="C2173">
        <v>21.821419415748668</v>
      </c>
    </row>
    <row r="2174" spans="1:3" x14ac:dyDescent="0.25">
      <c r="A2174">
        <v>192.64999999999401</v>
      </c>
      <c r="B2174">
        <v>602.31553321890033</v>
      </c>
      <c r="C2174">
        <v>21.820395561001575</v>
      </c>
    </row>
    <row r="2175" spans="1:3" x14ac:dyDescent="0.25">
      <c r="A2175">
        <v>192.69999999999399</v>
      </c>
      <c r="B2175">
        <v>602.62918256631701</v>
      </c>
      <c r="C2175">
        <v>21.819371857903434</v>
      </c>
    </row>
    <row r="2176" spans="1:3" x14ac:dyDescent="0.25">
      <c r="A2176">
        <v>192.749999999994</v>
      </c>
      <c r="B2176">
        <v>602.94286588614045</v>
      </c>
      <c r="C2176">
        <v>21.818348306391499</v>
      </c>
    </row>
    <row r="2177" spans="1:3" x14ac:dyDescent="0.25">
      <c r="A2177">
        <v>192.79999999999399</v>
      </c>
      <c r="B2177">
        <v>603.25658317837019</v>
      </c>
      <c r="C2177">
        <v>21.817324906403087</v>
      </c>
    </row>
    <row r="2178" spans="1:3" x14ac:dyDescent="0.25">
      <c r="A2178">
        <v>192.849999999994</v>
      </c>
      <c r="B2178">
        <v>603.57033444300646</v>
      </c>
      <c r="C2178">
        <v>21.816301657875545</v>
      </c>
    </row>
    <row r="2179" spans="1:3" x14ac:dyDescent="0.25">
      <c r="A2179">
        <v>192.89999999999401</v>
      </c>
      <c r="B2179">
        <v>603.88411968004925</v>
      </c>
      <c r="C2179">
        <v>21.815278560746279</v>
      </c>
    </row>
    <row r="2180" spans="1:3" x14ac:dyDescent="0.25">
      <c r="A2180">
        <v>192.94999999999399</v>
      </c>
      <c r="B2180">
        <v>604.19793888949835</v>
      </c>
      <c r="C2180">
        <v>21.814255614952746</v>
      </c>
    </row>
    <row r="2181" spans="1:3" x14ac:dyDescent="0.25">
      <c r="A2181">
        <v>192.999999999994</v>
      </c>
      <c r="B2181">
        <v>604.51179207135419</v>
      </c>
      <c r="C2181">
        <v>21.813232820432443</v>
      </c>
    </row>
    <row r="2182" spans="1:3" x14ac:dyDescent="0.25">
      <c r="A2182">
        <v>193.04999999999399</v>
      </c>
      <c r="B2182">
        <v>604.82567922561623</v>
      </c>
      <c r="C2182">
        <v>21.812210177122932</v>
      </c>
    </row>
    <row r="2183" spans="1:3" x14ac:dyDescent="0.25">
      <c r="A2183">
        <v>193.099999999994</v>
      </c>
      <c r="B2183">
        <v>605.1396003522849</v>
      </c>
      <c r="C2183">
        <v>21.811187684961808</v>
      </c>
    </row>
    <row r="2184" spans="1:3" x14ac:dyDescent="0.25">
      <c r="A2184">
        <v>193.14999999999401</v>
      </c>
      <c r="B2184">
        <v>605.45355545135999</v>
      </c>
      <c r="C2184">
        <v>21.81016534388672</v>
      </c>
    </row>
    <row r="2185" spans="1:3" x14ac:dyDescent="0.25">
      <c r="A2185">
        <v>193.19999999999399</v>
      </c>
      <c r="B2185">
        <v>605.76754452284149</v>
      </c>
      <c r="C2185">
        <v>21.809143153835375</v>
      </c>
    </row>
    <row r="2186" spans="1:3" x14ac:dyDescent="0.25">
      <c r="A2186">
        <v>193.249999999994</v>
      </c>
      <c r="B2186">
        <v>606.08156756672952</v>
      </c>
      <c r="C2186">
        <v>21.808121114745521</v>
      </c>
    </row>
    <row r="2187" spans="1:3" x14ac:dyDescent="0.25">
      <c r="A2187">
        <v>193.29999999999399</v>
      </c>
      <c r="B2187">
        <v>606.39562458302385</v>
      </c>
      <c r="C2187">
        <v>21.80709922655495</v>
      </c>
    </row>
    <row r="2188" spans="1:3" x14ac:dyDescent="0.25">
      <c r="A2188">
        <v>193.349999999994</v>
      </c>
      <c r="B2188">
        <v>606.70971557172481</v>
      </c>
      <c r="C2188">
        <v>21.806077489201506</v>
      </c>
    </row>
    <row r="2189" spans="1:3" x14ac:dyDescent="0.25">
      <c r="A2189">
        <v>193.39999999999401</v>
      </c>
      <c r="B2189">
        <v>607.02384053283231</v>
      </c>
      <c r="C2189">
        <v>21.805055902623096</v>
      </c>
    </row>
    <row r="2190" spans="1:3" x14ac:dyDescent="0.25">
      <c r="A2190">
        <v>193.44999999999399</v>
      </c>
      <c r="B2190">
        <v>607.33799946634599</v>
      </c>
      <c r="C2190">
        <v>21.804034466757656</v>
      </c>
    </row>
    <row r="2191" spans="1:3" x14ac:dyDescent="0.25">
      <c r="A2191">
        <v>193.499999999994</v>
      </c>
      <c r="B2191">
        <v>607.65219237226631</v>
      </c>
      <c r="C2191">
        <v>21.803013181543182</v>
      </c>
    </row>
    <row r="2192" spans="1:3" x14ac:dyDescent="0.25">
      <c r="A2192">
        <v>193.54999999999399</v>
      </c>
      <c r="B2192">
        <v>607.96641925059305</v>
      </c>
      <c r="C2192">
        <v>21.801992046917704</v>
      </c>
    </row>
    <row r="2193" spans="1:3" x14ac:dyDescent="0.25">
      <c r="A2193">
        <v>193.599999999994</v>
      </c>
      <c r="B2193">
        <v>608.2806801013262</v>
      </c>
      <c r="C2193">
        <v>21.800971062819325</v>
      </c>
    </row>
    <row r="2194" spans="1:3" x14ac:dyDescent="0.25">
      <c r="A2194">
        <v>193.64999999999401</v>
      </c>
      <c r="B2194">
        <v>608.59497492446599</v>
      </c>
      <c r="C2194">
        <v>21.799950229186177</v>
      </c>
    </row>
    <row r="2195" spans="1:3" x14ac:dyDescent="0.25">
      <c r="A2195">
        <v>193.69999999999399</v>
      </c>
      <c r="B2195">
        <v>608.90930372001196</v>
      </c>
      <c r="C2195">
        <v>21.798929545956444</v>
      </c>
    </row>
    <row r="2196" spans="1:3" x14ac:dyDescent="0.25">
      <c r="A2196">
        <v>193.749999999994</v>
      </c>
      <c r="B2196">
        <v>609.22366648796458</v>
      </c>
      <c r="C2196">
        <v>21.797909013068367</v>
      </c>
    </row>
    <row r="2197" spans="1:3" x14ac:dyDescent="0.25">
      <c r="A2197">
        <v>193.79999999999399</v>
      </c>
      <c r="B2197">
        <v>609.53806322832361</v>
      </c>
      <c r="C2197">
        <v>21.79688863046022</v>
      </c>
    </row>
    <row r="2198" spans="1:3" x14ac:dyDescent="0.25">
      <c r="A2198">
        <v>193.849999999994</v>
      </c>
      <c r="B2198">
        <v>609.85249394108905</v>
      </c>
      <c r="C2198">
        <v>21.795868398070343</v>
      </c>
    </row>
    <row r="2199" spans="1:3" x14ac:dyDescent="0.25">
      <c r="A2199">
        <v>193.89999999999401</v>
      </c>
      <c r="B2199">
        <v>610.16695862626113</v>
      </c>
      <c r="C2199">
        <v>21.794848315837104</v>
      </c>
    </row>
    <row r="2200" spans="1:3" x14ac:dyDescent="0.25">
      <c r="A2200">
        <v>193.94999999999399</v>
      </c>
      <c r="B2200">
        <v>610.48145728383929</v>
      </c>
      <c r="C2200">
        <v>21.793828383698944</v>
      </c>
    </row>
    <row r="2201" spans="1:3" x14ac:dyDescent="0.25">
      <c r="A2201">
        <v>193.999999999994</v>
      </c>
      <c r="B2201">
        <v>610.79598991382431</v>
      </c>
      <c r="C2201">
        <v>21.792808601594327</v>
      </c>
    </row>
    <row r="2202" spans="1:3" x14ac:dyDescent="0.25">
      <c r="A2202">
        <v>194.04999999999399</v>
      </c>
      <c r="B2202">
        <v>611.11055651621552</v>
      </c>
      <c r="C2202">
        <v>21.791788969461788</v>
      </c>
    </row>
    <row r="2203" spans="1:3" x14ac:dyDescent="0.25">
      <c r="A2203">
        <v>194.099999999994</v>
      </c>
      <c r="B2203">
        <v>611.42515709101338</v>
      </c>
      <c r="C2203">
        <v>21.790769487239888</v>
      </c>
    </row>
    <row r="2204" spans="1:3" x14ac:dyDescent="0.25">
      <c r="A2204">
        <v>194.14999999999401</v>
      </c>
      <c r="B2204">
        <v>611.73979163821787</v>
      </c>
      <c r="C2204">
        <v>21.789750154867249</v>
      </c>
    </row>
    <row r="2205" spans="1:3" x14ac:dyDescent="0.25">
      <c r="A2205">
        <v>194.19999999999399</v>
      </c>
      <c r="B2205">
        <v>612.05446015782843</v>
      </c>
      <c r="C2205">
        <v>21.78873097228254</v>
      </c>
    </row>
    <row r="2206" spans="1:3" x14ac:dyDescent="0.25">
      <c r="A2206">
        <v>194.249999999994</v>
      </c>
      <c r="B2206">
        <v>612.36916264984563</v>
      </c>
      <c r="C2206">
        <v>21.787711939424469</v>
      </c>
    </row>
    <row r="2207" spans="1:3" x14ac:dyDescent="0.25">
      <c r="A2207">
        <v>194.29999999999399</v>
      </c>
      <c r="B2207">
        <v>612.68389911426925</v>
      </c>
      <c r="C2207">
        <v>21.786693056231805</v>
      </c>
    </row>
    <row r="2208" spans="1:3" x14ac:dyDescent="0.25">
      <c r="A2208">
        <v>194.349999999994</v>
      </c>
      <c r="B2208">
        <v>612.99866955109951</v>
      </c>
      <c r="C2208">
        <v>21.785674322643359</v>
      </c>
    </row>
    <row r="2209" spans="1:3" x14ac:dyDescent="0.25">
      <c r="A2209">
        <v>194.39999999999401</v>
      </c>
      <c r="B2209">
        <v>613.31347396033607</v>
      </c>
      <c r="C2209">
        <v>21.784655738597984</v>
      </c>
    </row>
    <row r="2210" spans="1:3" x14ac:dyDescent="0.25">
      <c r="A2210">
        <v>194.44999999999399</v>
      </c>
      <c r="B2210">
        <v>613.62831234197904</v>
      </c>
      <c r="C2210">
        <v>21.783637304034585</v>
      </c>
    </row>
    <row r="2211" spans="1:3" x14ac:dyDescent="0.25">
      <c r="A2211">
        <v>194.499999999994</v>
      </c>
      <c r="B2211">
        <v>613.94318469602865</v>
      </c>
      <c r="C2211">
        <v>21.782619018892117</v>
      </c>
    </row>
    <row r="2212" spans="1:3" x14ac:dyDescent="0.25">
      <c r="A2212">
        <v>194.54999999999399</v>
      </c>
      <c r="B2212">
        <v>614.25809102248456</v>
      </c>
      <c r="C2212">
        <v>21.781600883109576</v>
      </c>
    </row>
    <row r="2213" spans="1:3" x14ac:dyDescent="0.25">
      <c r="A2213">
        <v>194.599999999994</v>
      </c>
      <c r="B2213">
        <v>614.57303132134689</v>
      </c>
      <c r="C2213">
        <v>21.780582896626019</v>
      </c>
    </row>
    <row r="2214" spans="1:3" x14ac:dyDescent="0.25">
      <c r="A2214">
        <v>194.64999999999401</v>
      </c>
      <c r="B2214">
        <v>614.88800559261574</v>
      </c>
      <c r="C2214">
        <v>21.779565059380534</v>
      </c>
    </row>
    <row r="2215" spans="1:3" x14ac:dyDescent="0.25">
      <c r="A2215">
        <v>194.69999999999399</v>
      </c>
      <c r="B2215">
        <v>615.20301383629112</v>
      </c>
      <c r="C2215">
        <v>21.778547371312261</v>
      </c>
    </row>
    <row r="2216" spans="1:3" x14ac:dyDescent="0.25">
      <c r="A2216">
        <v>194.749999999994</v>
      </c>
      <c r="B2216">
        <v>615.5180560523728</v>
      </c>
      <c r="C2216">
        <v>21.777529832360386</v>
      </c>
    </row>
    <row r="2217" spans="1:3" x14ac:dyDescent="0.25">
      <c r="A2217">
        <v>194.79999999999399</v>
      </c>
      <c r="B2217">
        <v>615.83313224086089</v>
      </c>
      <c r="C2217">
        <v>21.776512442464153</v>
      </c>
    </row>
    <row r="2218" spans="1:3" x14ac:dyDescent="0.25">
      <c r="A2218">
        <v>194.849999999994</v>
      </c>
      <c r="B2218">
        <v>616.14824240175574</v>
      </c>
      <c r="C2218">
        <v>21.77549520156284</v>
      </c>
    </row>
    <row r="2219" spans="1:3" x14ac:dyDescent="0.25">
      <c r="A2219">
        <v>194.89999999999401</v>
      </c>
      <c r="B2219">
        <v>616.46338653505711</v>
      </c>
      <c r="C2219">
        <v>21.774478109595783</v>
      </c>
    </row>
    <row r="2220" spans="1:3" x14ac:dyDescent="0.25">
      <c r="A2220">
        <v>194.94999999999399</v>
      </c>
      <c r="B2220">
        <v>616.77856464076444</v>
      </c>
      <c r="C2220">
        <v>21.773461166502358</v>
      </c>
    </row>
    <row r="2221" spans="1:3" x14ac:dyDescent="0.25">
      <c r="A2221">
        <v>194.999999999994</v>
      </c>
      <c r="B2221">
        <v>617.09377671887876</v>
      </c>
      <c r="C2221">
        <v>21.77244437222198</v>
      </c>
    </row>
    <row r="2222" spans="1:3" x14ac:dyDescent="0.25">
      <c r="A2222">
        <v>195.04999999999399</v>
      </c>
      <c r="B2222">
        <v>617.40902276939903</v>
      </c>
      <c r="C2222">
        <v>21.771427726694128</v>
      </c>
    </row>
    <row r="2223" spans="1:3" x14ac:dyDescent="0.25">
      <c r="A2223">
        <v>195.099999999994</v>
      </c>
      <c r="B2223">
        <v>617.72430279232628</v>
      </c>
      <c r="C2223">
        <v>21.770411229858315</v>
      </c>
    </row>
    <row r="2224" spans="1:3" x14ac:dyDescent="0.25">
      <c r="A2224">
        <v>195.14999999999401</v>
      </c>
      <c r="B2224">
        <v>618.03961678765972</v>
      </c>
      <c r="C2224">
        <v>21.769394881654112</v>
      </c>
    </row>
    <row r="2225" spans="1:3" x14ac:dyDescent="0.25">
      <c r="A2225">
        <v>195.19999999999399</v>
      </c>
      <c r="B2225">
        <v>618.35496475539958</v>
      </c>
      <c r="C2225">
        <v>21.768378682021122</v>
      </c>
    </row>
    <row r="2226" spans="1:3" x14ac:dyDescent="0.25">
      <c r="A2226">
        <v>195.249999999994</v>
      </c>
      <c r="B2226">
        <v>618.67034669554619</v>
      </c>
      <c r="C2226">
        <v>21.767362630899012</v>
      </c>
    </row>
    <row r="2227" spans="1:3" x14ac:dyDescent="0.25">
      <c r="A2227">
        <v>195.29999999999399</v>
      </c>
      <c r="B2227">
        <v>618.98576260809875</v>
      </c>
      <c r="C2227">
        <v>21.766346728227479</v>
      </c>
    </row>
    <row r="2228" spans="1:3" x14ac:dyDescent="0.25">
      <c r="A2228">
        <v>195.349999999994</v>
      </c>
      <c r="B2228">
        <v>619.30121249305819</v>
      </c>
      <c r="C2228">
        <v>21.765330973946281</v>
      </c>
    </row>
    <row r="2229" spans="1:3" x14ac:dyDescent="0.25">
      <c r="A2229">
        <v>195.39999999999401</v>
      </c>
      <c r="B2229">
        <v>619.61669635042415</v>
      </c>
      <c r="C2229">
        <v>21.764315367995199</v>
      </c>
    </row>
    <row r="2230" spans="1:3" x14ac:dyDescent="0.25">
      <c r="A2230">
        <v>195.44999999999399</v>
      </c>
      <c r="B2230">
        <v>619.93221418019618</v>
      </c>
      <c r="C2230">
        <v>21.763299910314093</v>
      </c>
    </row>
    <row r="2231" spans="1:3" x14ac:dyDescent="0.25">
      <c r="A2231">
        <v>195.499999999994</v>
      </c>
      <c r="B2231">
        <v>620.24776598237497</v>
      </c>
      <c r="C2231">
        <v>21.762284600842854</v>
      </c>
    </row>
    <row r="2232" spans="1:3" x14ac:dyDescent="0.25">
      <c r="A2232">
        <v>195.54999999999399</v>
      </c>
      <c r="B2232">
        <v>620.56335175695995</v>
      </c>
      <c r="C2232">
        <v>21.761269439521403</v>
      </c>
    </row>
    <row r="2233" spans="1:3" x14ac:dyDescent="0.25">
      <c r="A2233">
        <v>195.599999999994</v>
      </c>
      <c r="B2233">
        <v>620.87897150395179</v>
      </c>
      <c r="C2233">
        <v>21.760254426289734</v>
      </c>
    </row>
    <row r="2234" spans="1:3" x14ac:dyDescent="0.25">
      <c r="A2234">
        <v>195.64999999999401</v>
      </c>
      <c r="B2234">
        <v>621.1946252233497</v>
      </c>
      <c r="C2234">
        <v>21.759239561087877</v>
      </c>
    </row>
    <row r="2235" spans="1:3" x14ac:dyDescent="0.25">
      <c r="A2235">
        <v>195.69999999999399</v>
      </c>
      <c r="B2235">
        <v>621.51031291515415</v>
      </c>
      <c r="C2235">
        <v>21.758224843855899</v>
      </c>
    </row>
    <row r="2236" spans="1:3" x14ac:dyDescent="0.25">
      <c r="A2236">
        <v>195.749999999994</v>
      </c>
      <c r="B2236">
        <v>621.82603457936523</v>
      </c>
      <c r="C2236">
        <v>21.757210274533925</v>
      </c>
    </row>
    <row r="2237" spans="1:3" x14ac:dyDescent="0.25">
      <c r="A2237">
        <v>195.79999999999399</v>
      </c>
      <c r="B2237">
        <v>622.1417902159825</v>
      </c>
      <c r="C2237">
        <v>21.75619585306212</v>
      </c>
    </row>
    <row r="2238" spans="1:3" x14ac:dyDescent="0.25">
      <c r="A2238">
        <v>195.849999999994</v>
      </c>
      <c r="B2238">
        <v>622.45757982500652</v>
      </c>
      <c r="C2238">
        <v>21.755181579380704</v>
      </c>
    </row>
    <row r="2239" spans="1:3" x14ac:dyDescent="0.25">
      <c r="A2239">
        <v>195.89999999999401</v>
      </c>
      <c r="B2239">
        <v>622.77340340643696</v>
      </c>
      <c r="C2239">
        <v>21.754167453429922</v>
      </c>
    </row>
    <row r="2240" spans="1:3" x14ac:dyDescent="0.25">
      <c r="A2240">
        <v>195.94999999999399</v>
      </c>
      <c r="B2240">
        <v>623.08926096027369</v>
      </c>
      <c r="C2240">
        <v>21.753153475150093</v>
      </c>
    </row>
    <row r="2241" spans="1:3" x14ac:dyDescent="0.25">
      <c r="A2241">
        <v>195.999999999994</v>
      </c>
      <c r="B2241">
        <v>623.40515248651707</v>
      </c>
      <c r="C2241">
        <v>21.752139644481559</v>
      </c>
    </row>
    <row r="2242" spans="1:3" x14ac:dyDescent="0.25">
      <c r="A2242">
        <v>196.04999999999399</v>
      </c>
      <c r="B2242">
        <v>623.72107798516674</v>
      </c>
      <c r="C2242">
        <v>21.751125961364721</v>
      </c>
    </row>
    <row r="2243" spans="1:3" x14ac:dyDescent="0.25">
      <c r="A2243">
        <v>196.099999999994</v>
      </c>
      <c r="B2243">
        <v>624.03703745622306</v>
      </c>
      <c r="C2243">
        <v>21.75011242574001</v>
      </c>
    </row>
    <row r="2244" spans="1:3" x14ac:dyDescent="0.25">
      <c r="A2244">
        <v>196.14999999999401</v>
      </c>
      <c r="B2244">
        <v>624.35303089968579</v>
      </c>
      <c r="C2244">
        <v>21.749099037547929</v>
      </c>
    </row>
    <row r="2245" spans="1:3" x14ac:dyDescent="0.25">
      <c r="A2245">
        <v>196.19999999999399</v>
      </c>
      <c r="B2245">
        <v>624.66905831555482</v>
      </c>
      <c r="C2245">
        <v>21.748085796729001</v>
      </c>
    </row>
    <row r="2246" spans="1:3" x14ac:dyDescent="0.25">
      <c r="A2246">
        <v>196.249999999994</v>
      </c>
      <c r="B2246">
        <v>624.98511970383061</v>
      </c>
      <c r="C2246">
        <v>21.747072703223804</v>
      </c>
    </row>
    <row r="2247" spans="1:3" x14ac:dyDescent="0.25">
      <c r="A2247">
        <v>196.29999999999399</v>
      </c>
      <c r="B2247">
        <v>625.30121506451258</v>
      </c>
      <c r="C2247">
        <v>21.746059756972972</v>
      </c>
    </row>
    <row r="2248" spans="1:3" x14ac:dyDescent="0.25">
      <c r="A2248">
        <v>196.349999999994</v>
      </c>
      <c r="B2248">
        <v>625.61734439760107</v>
      </c>
      <c r="C2248">
        <v>21.745046957917161</v>
      </c>
    </row>
    <row r="2249" spans="1:3" x14ac:dyDescent="0.25">
      <c r="A2249">
        <v>196.39999999999401</v>
      </c>
      <c r="B2249">
        <v>625.9335077030961</v>
      </c>
      <c r="C2249">
        <v>21.744034305997094</v>
      </c>
    </row>
    <row r="2250" spans="1:3" x14ac:dyDescent="0.25">
      <c r="A2250">
        <v>196.44999999999399</v>
      </c>
      <c r="B2250">
        <v>626.24970498099754</v>
      </c>
      <c r="C2250">
        <v>21.743021801153528</v>
      </c>
    </row>
    <row r="2251" spans="1:3" x14ac:dyDescent="0.25">
      <c r="A2251">
        <v>196.499999999994</v>
      </c>
      <c r="B2251">
        <v>626.5659362313055</v>
      </c>
      <c r="C2251">
        <v>21.742009443327269</v>
      </c>
    </row>
    <row r="2252" spans="1:3" x14ac:dyDescent="0.25">
      <c r="A2252">
        <v>196.54999999999399</v>
      </c>
      <c r="B2252">
        <v>626.88220145401965</v>
      </c>
      <c r="C2252">
        <v>21.740997232459172</v>
      </c>
    </row>
    <row r="2253" spans="1:3" x14ac:dyDescent="0.25">
      <c r="A2253">
        <v>196.599999999994</v>
      </c>
      <c r="B2253">
        <v>627.19850064914033</v>
      </c>
      <c r="C2253">
        <v>21.739985168490129</v>
      </c>
    </row>
    <row r="2254" spans="1:3" x14ac:dyDescent="0.25">
      <c r="A2254">
        <v>196.64999999999401</v>
      </c>
      <c r="B2254">
        <v>627.51483381666787</v>
      </c>
      <c r="C2254">
        <v>21.738973251361077</v>
      </c>
    </row>
    <row r="2255" spans="1:3" x14ac:dyDescent="0.25">
      <c r="A2255">
        <v>196.69999999999399</v>
      </c>
      <c r="B2255">
        <v>627.83120095660138</v>
      </c>
      <c r="C2255">
        <v>21.737961481013009</v>
      </c>
    </row>
    <row r="2256" spans="1:3" x14ac:dyDescent="0.25">
      <c r="A2256">
        <v>196.749999999994</v>
      </c>
      <c r="B2256">
        <v>628.14760206894164</v>
      </c>
      <c r="C2256">
        <v>21.73694985738695</v>
      </c>
    </row>
    <row r="2257" spans="1:3" x14ac:dyDescent="0.25">
      <c r="A2257">
        <v>196.79999999999399</v>
      </c>
      <c r="B2257">
        <v>628.46403715368831</v>
      </c>
      <c r="C2257">
        <v>21.735938380423981</v>
      </c>
    </row>
    <row r="2258" spans="1:3" x14ac:dyDescent="0.25">
      <c r="A2258">
        <v>196.849999999994</v>
      </c>
      <c r="B2258">
        <v>628.78050621084139</v>
      </c>
      <c r="C2258">
        <v>21.734927050065217</v>
      </c>
    </row>
    <row r="2259" spans="1:3" x14ac:dyDescent="0.25">
      <c r="A2259">
        <v>196.89999999999401</v>
      </c>
      <c r="B2259">
        <v>629.09700924040123</v>
      </c>
      <c r="C2259">
        <v>21.733915866251831</v>
      </c>
    </row>
    <row r="2260" spans="1:3" x14ac:dyDescent="0.25">
      <c r="A2260">
        <v>196.94999999999399</v>
      </c>
      <c r="B2260">
        <v>629.41354624236715</v>
      </c>
      <c r="C2260">
        <v>21.732904828925026</v>
      </c>
    </row>
    <row r="2261" spans="1:3" x14ac:dyDescent="0.25">
      <c r="A2261">
        <v>196.999999999994</v>
      </c>
      <c r="B2261">
        <v>629.7301172167397</v>
      </c>
      <c r="C2261">
        <v>21.731893938026062</v>
      </c>
    </row>
    <row r="2262" spans="1:3" x14ac:dyDescent="0.25">
      <c r="A2262">
        <v>197.04999999999399</v>
      </c>
      <c r="B2262">
        <v>630.04672216351855</v>
      </c>
      <c r="C2262">
        <v>21.730883193496236</v>
      </c>
    </row>
    <row r="2263" spans="1:3" x14ac:dyDescent="0.25">
      <c r="A2263">
        <v>197.099999999994</v>
      </c>
      <c r="B2263">
        <v>630.36336108270405</v>
      </c>
      <c r="C2263">
        <v>21.729872595276895</v>
      </c>
    </row>
    <row r="2264" spans="1:3" x14ac:dyDescent="0.25">
      <c r="A2264">
        <v>197.14999999999401</v>
      </c>
      <c r="B2264">
        <v>630.68003397429595</v>
      </c>
      <c r="C2264">
        <v>21.728862143309428</v>
      </c>
    </row>
    <row r="2265" spans="1:3" x14ac:dyDescent="0.25">
      <c r="A2265">
        <v>197.19999999999399</v>
      </c>
      <c r="B2265">
        <v>630.99674083829427</v>
      </c>
      <c r="C2265">
        <v>21.727851837535258</v>
      </c>
    </row>
    <row r="2266" spans="1:3" x14ac:dyDescent="0.25">
      <c r="A2266">
        <v>197.249999999994</v>
      </c>
      <c r="B2266">
        <v>631.31348167469923</v>
      </c>
      <c r="C2266">
        <v>21.726841677895877</v>
      </c>
    </row>
    <row r="2267" spans="1:3" x14ac:dyDescent="0.25">
      <c r="A2267">
        <v>197.29999999999399</v>
      </c>
      <c r="B2267">
        <v>631.63025648351038</v>
      </c>
      <c r="C2267">
        <v>21.725831664332802</v>
      </c>
    </row>
    <row r="2268" spans="1:3" x14ac:dyDescent="0.25">
      <c r="A2268">
        <v>197.349999999994</v>
      </c>
      <c r="B2268">
        <v>631.94706526472817</v>
      </c>
      <c r="C2268">
        <v>21.724821796787602</v>
      </c>
    </row>
    <row r="2269" spans="1:3" x14ac:dyDescent="0.25">
      <c r="A2269">
        <v>197.39999999999401</v>
      </c>
      <c r="B2269">
        <v>632.26390801835248</v>
      </c>
      <c r="C2269">
        <v>21.723812075201881</v>
      </c>
    </row>
    <row r="2270" spans="1:3" x14ac:dyDescent="0.25">
      <c r="A2270">
        <v>197.44999999999399</v>
      </c>
      <c r="B2270">
        <v>632.58078474438298</v>
      </c>
      <c r="C2270">
        <v>21.722802499517307</v>
      </c>
    </row>
    <row r="2271" spans="1:3" x14ac:dyDescent="0.25">
      <c r="A2271">
        <v>197.499999999994</v>
      </c>
      <c r="B2271">
        <v>632.8976954428199</v>
      </c>
      <c r="C2271">
        <v>21.72179306967557</v>
      </c>
    </row>
    <row r="2272" spans="1:3" x14ac:dyDescent="0.25">
      <c r="A2272">
        <v>197.54999999999399</v>
      </c>
      <c r="B2272">
        <v>633.21464011366368</v>
      </c>
      <c r="C2272">
        <v>21.720783785618409</v>
      </c>
    </row>
    <row r="2273" spans="1:3" x14ac:dyDescent="0.25">
      <c r="A2273">
        <v>197.599999999994</v>
      </c>
      <c r="B2273">
        <v>633.53161875691353</v>
      </c>
      <c r="C2273">
        <v>21.719774647287622</v>
      </c>
    </row>
    <row r="2274" spans="1:3" x14ac:dyDescent="0.25">
      <c r="A2274">
        <v>197.64999999999401</v>
      </c>
      <c r="B2274">
        <v>633.84863137257003</v>
      </c>
      <c r="C2274">
        <v>21.718765654625038</v>
      </c>
    </row>
    <row r="2275" spans="1:3" x14ac:dyDescent="0.25">
      <c r="A2275">
        <v>197.69999999999399</v>
      </c>
      <c r="B2275">
        <v>634.16567796063293</v>
      </c>
      <c r="C2275">
        <v>21.717756807572531</v>
      </c>
    </row>
    <row r="2276" spans="1:3" x14ac:dyDescent="0.25">
      <c r="A2276">
        <v>197.749999999994</v>
      </c>
      <c r="B2276">
        <v>634.48275852110237</v>
      </c>
      <c r="C2276">
        <v>21.716748106072021</v>
      </c>
    </row>
    <row r="2277" spans="1:3" x14ac:dyDescent="0.25">
      <c r="A2277">
        <v>197.79999999999399</v>
      </c>
      <c r="B2277">
        <v>634.79987305397822</v>
      </c>
      <c r="C2277">
        <v>21.715739550065472</v>
      </c>
    </row>
    <row r="2278" spans="1:3" x14ac:dyDescent="0.25">
      <c r="A2278">
        <v>197.849999999994</v>
      </c>
      <c r="B2278">
        <v>635.11702155926048</v>
      </c>
      <c r="C2278">
        <v>21.714731139494894</v>
      </c>
    </row>
    <row r="2279" spans="1:3" x14ac:dyDescent="0.25">
      <c r="A2279">
        <v>197.89999999999401</v>
      </c>
      <c r="B2279">
        <v>635.4342040369495</v>
      </c>
      <c r="C2279">
        <v>21.713722874302338</v>
      </c>
    </row>
    <row r="2280" spans="1:3" x14ac:dyDescent="0.25">
      <c r="A2280">
        <v>197.94999999999399</v>
      </c>
      <c r="B2280">
        <v>635.75142048704458</v>
      </c>
      <c r="C2280">
        <v>21.712714754429893</v>
      </c>
    </row>
    <row r="2281" spans="1:3" x14ac:dyDescent="0.25">
      <c r="A2281">
        <v>197.999999999994</v>
      </c>
      <c r="B2281">
        <v>636.06867090954631</v>
      </c>
      <c r="C2281">
        <v>21.711706779819707</v>
      </c>
    </row>
    <row r="2282" spans="1:3" x14ac:dyDescent="0.25">
      <c r="A2282">
        <v>198.04999999999399</v>
      </c>
      <c r="B2282">
        <v>636.38595530445434</v>
      </c>
      <c r="C2282">
        <v>21.710698950413956</v>
      </c>
    </row>
    <row r="2283" spans="1:3" x14ac:dyDescent="0.25">
      <c r="A2283">
        <v>198.099999999994</v>
      </c>
      <c r="B2283">
        <v>636.70327367176913</v>
      </c>
      <c r="C2283">
        <v>21.709691266154866</v>
      </c>
    </row>
    <row r="2284" spans="1:3" x14ac:dyDescent="0.25">
      <c r="A2284">
        <v>198.14999999999401</v>
      </c>
      <c r="B2284">
        <v>637.02062601149032</v>
      </c>
      <c r="C2284">
        <v>21.708683726984713</v>
      </c>
    </row>
    <row r="2285" spans="1:3" x14ac:dyDescent="0.25">
      <c r="A2285">
        <v>198.19999999999399</v>
      </c>
      <c r="B2285">
        <v>637.33801232361782</v>
      </c>
      <c r="C2285">
        <v>21.7076763328458</v>
      </c>
    </row>
    <row r="2286" spans="1:3" x14ac:dyDescent="0.25">
      <c r="A2286">
        <v>198.249999999994</v>
      </c>
      <c r="B2286">
        <v>637.65543260815184</v>
      </c>
      <c r="C2286">
        <v>21.706669083680495</v>
      </c>
    </row>
    <row r="2287" spans="1:3" x14ac:dyDescent="0.25">
      <c r="A2287">
        <v>198.29999999999399</v>
      </c>
      <c r="B2287">
        <v>637.97288686509216</v>
      </c>
      <c r="C2287">
        <v>21.705661979431191</v>
      </c>
    </row>
    <row r="2288" spans="1:3" x14ac:dyDescent="0.25">
      <c r="A2288">
        <v>198.349999999994</v>
      </c>
      <c r="B2288">
        <v>638.29037509443936</v>
      </c>
      <c r="C2288">
        <v>21.704655020040335</v>
      </c>
    </row>
    <row r="2289" spans="1:3" x14ac:dyDescent="0.25">
      <c r="A2289">
        <v>198.39999999999301</v>
      </c>
      <c r="B2289">
        <v>638.60789729618625</v>
      </c>
      <c r="C2289">
        <v>21.703648205450428</v>
      </c>
    </row>
    <row r="2290" spans="1:3" x14ac:dyDescent="0.25">
      <c r="A2290">
        <v>198.449999999993</v>
      </c>
      <c r="B2290">
        <v>638.92545347034604</v>
      </c>
      <c r="C2290">
        <v>21.702641535603966</v>
      </c>
    </row>
    <row r="2291" spans="1:3" x14ac:dyDescent="0.25">
      <c r="A2291">
        <v>198.49999999999301</v>
      </c>
      <c r="B2291">
        <v>639.24304361691247</v>
      </c>
      <c r="C2291">
        <v>21.701635010443535</v>
      </c>
    </row>
    <row r="2292" spans="1:3" x14ac:dyDescent="0.25">
      <c r="A2292">
        <v>198.54999999999299</v>
      </c>
      <c r="B2292">
        <v>639.5606677358852</v>
      </c>
      <c r="C2292">
        <v>21.700628629911758</v>
      </c>
    </row>
    <row r="2293" spans="1:3" x14ac:dyDescent="0.25">
      <c r="A2293">
        <v>198.599999999993</v>
      </c>
      <c r="B2293">
        <v>639.87832582726446</v>
      </c>
      <c r="C2293">
        <v>21.699622393951294</v>
      </c>
    </row>
    <row r="2294" spans="1:3" x14ac:dyDescent="0.25">
      <c r="A2294">
        <v>198.64999999999301</v>
      </c>
      <c r="B2294">
        <v>640.19601789105025</v>
      </c>
      <c r="C2294">
        <v>21.698616302504842</v>
      </c>
    </row>
    <row r="2295" spans="1:3" x14ac:dyDescent="0.25">
      <c r="A2295">
        <v>198.699999999993</v>
      </c>
      <c r="B2295">
        <v>640.51374392724233</v>
      </c>
      <c r="C2295">
        <v>21.697610355515149</v>
      </c>
    </row>
    <row r="2296" spans="1:3" x14ac:dyDescent="0.25">
      <c r="A2296">
        <v>198.74999999999301</v>
      </c>
      <c r="B2296">
        <v>640.83150393584083</v>
      </c>
      <c r="C2296">
        <v>21.696604552925002</v>
      </c>
    </row>
    <row r="2297" spans="1:3" x14ac:dyDescent="0.25">
      <c r="A2297">
        <v>198.79999999999299</v>
      </c>
      <c r="B2297">
        <v>641.14929791684597</v>
      </c>
      <c r="C2297">
        <v>21.695598894677236</v>
      </c>
    </row>
    <row r="2298" spans="1:3" x14ac:dyDescent="0.25">
      <c r="A2298">
        <v>198.849999999993</v>
      </c>
      <c r="B2298">
        <v>641.46712587025729</v>
      </c>
      <c r="C2298">
        <v>21.694593380714718</v>
      </c>
    </row>
    <row r="2299" spans="1:3" x14ac:dyDescent="0.25">
      <c r="A2299">
        <v>198.89999999999301</v>
      </c>
      <c r="B2299">
        <v>641.78498779607548</v>
      </c>
      <c r="C2299">
        <v>21.693588010980374</v>
      </c>
    </row>
    <row r="2300" spans="1:3" x14ac:dyDescent="0.25">
      <c r="A2300">
        <v>198.949999999993</v>
      </c>
      <c r="B2300">
        <v>642.10288369429963</v>
      </c>
      <c r="C2300">
        <v>21.692582785417152</v>
      </c>
    </row>
    <row r="2301" spans="1:3" x14ac:dyDescent="0.25">
      <c r="A2301">
        <v>198.99999999999301</v>
      </c>
      <c r="B2301">
        <v>642.42081356493077</v>
      </c>
      <c r="C2301">
        <v>21.691577703968068</v>
      </c>
    </row>
    <row r="2302" spans="1:3" x14ac:dyDescent="0.25">
      <c r="A2302">
        <v>199.04999999999299</v>
      </c>
      <c r="B2302">
        <v>642.73877740796797</v>
      </c>
      <c r="C2302">
        <v>21.690572766576157</v>
      </c>
    </row>
    <row r="2303" spans="1:3" x14ac:dyDescent="0.25">
      <c r="A2303">
        <v>199.099999999993</v>
      </c>
      <c r="B2303">
        <v>643.05677522341193</v>
      </c>
      <c r="C2303">
        <v>21.689567973184506</v>
      </c>
    </row>
    <row r="2304" spans="1:3" x14ac:dyDescent="0.25">
      <c r="A2304">
        <v>199.14999999999301</v>
      </c>
      <c r="B2304">
        <v>643.37480701126231</v>
      </c>
      <c r="C2304">
        <v>21.688563323736254</v>
      </c>
    </row>
    <row r="2305" spans="1:3" x14ac:dyDescent="0.25">
      <c r="A2305">
        <v>199.199999999993</v>
      </c>
      <c r="B2305">
        <v>643.69287277151898</v>
      </c>
      <c r="C2305">
        <v>21.687558818174566</v>
      </c>
    </row>
    <row r="2306" spans="1:3" x14ac:dyDescent="0.25">
      <c r="A2306">
        <v>199.24999999999301</v>
      </c>
      <c r="B2306">
        <v>644.01097250418229</v>
      </c>
      <c r="C2306">
        <v>21.686554456442664</v>
      </c>
    </row>
    <row r="2307" spans="1:3" x14ac:dyDescent="0.25">
      <c r="A2307">
        <v>199.29999999999299</v>
      </c>
      <c r="B2307">
        <v>644.3291062092519</v>
      </c>
      <c r="C2307">
        <v>21.685550238483799</v>
      </c>
    </row>
    <row r="2308" spans="1:3" x14ac:dyDescent="0.25">
      <c r="A2308">
        <v>199.349999999993</v>
      </c>
      <c r="B2308">
        <v>644.64727388672804</v>
      </c>
      <c r="C2308">
        <v>21.684546164241272</v>
      </c>
    </row>
    <row r="2309" spans="1:3" x14ac:dyDescent="0.25">
      <c r="A2309">
        <v>199.39999999999301</v>
      </c>
      <c r="B2309">
        <v>644.96547553661071</v>
      </c>
      <c r="C2309">
        <v>21.683542233658425</v>
      </c>
    </row>
    <row r="2310" spans="1:3" x14ac:dyDescent="0.25">
      <c r="A2310">
        <v>199.449999999993</v>
      </c>
      <c r="B2310">
        <v>645.28371115889968</v>
      </c>
      <c r="C2310">
        <v>21.682538446678649</v>
      </c>
    </row>
    <row r="2311" spans="1:3" x14ac:dyDescent="0.25">
      <c r="A2311">
        <v>199.49999999999301</v>
      </c>
      <c r="B2311">
        <v>645.60198075359529</v>
      </c>
      <c r="C2311">
        <v>21.681534803245359</v>
      </c>
    </row>
    <row r="2312" spans="1:3" x14ac:dyDescent="0.25">
      <c r="A2312">
        <v>199.54999999999299</v>
      </c>
      <c r="B2312">
        <v>645.92028432069719</v>
      </c>
      <c r="C2312">
        <v>21.680531303302033</v>
      </c>
    </row>
    <row r="2313" spans="1:3" x14ac:dyDescent="0.25">
      <c r="A2313">
        <v>199.599999999993</v>
      </c>
      <c r="B2313">
        <v>646.23862186020574</v>
      </c>
      <c r="C2313">
        <v>21.679527946792181</v>
      </c>
    </row>
    <row r="2314" spans="1:3" x14ac:dyDescent="0.25">
      <c r="A2314">
        <v>199.64999999999301</v>
      </c>
      <c r="B2314">
        <v>646.55699337212047</v>
      </c>
      <c r="C2314">
        <v>21.678524733659348</v>
      </c>
    </row>
    <row r="2315" spans="1:3" x14ac:dyDescent="0.25">
      <c r="A2315">
        <v>199.699999999993</v>
      </c>
      <c r="B2315">
        <v>646.87539885644208</v>
      </c>
      <c r="C2315">
        <v>21.677521663847138</v>
      </c>
    </row>
    <row r="2316" spans="1:3" x14ac:dyDescent="0.25">
      <c r="A2316">
        <v>199.74999999999301</v>
      </c>
      <c r="B2316">
        <v>647.19383831316975</v>
      </c>
      <c r="C2316">
        <v>21.67651873729919</v>
      </c>
    </row>
    <row r="2317" spans="1:3" x14ac:dyDescent="0.25">
      <c r="A2317">
        <v>199.79999999999299</v>
      </c>
      <c r="B2317">
        <v>647.51231174230384</v>
      </c>
      <c r="C2317">
        <v>21.675515953959177</v>
      </c>
    </row>
    <row r="2318" spans="1:3" x14ac:dyDescent="0.25">
      <c r="A2318">
        <v>199.849999999993</v>
      </c>
      <c r="B2318">
        <v>647.83081914384468</v>
      </c>
      <c r="C2318">
        <v>21.67451331377082</v>
      </c>
    </row>
    <row r="2319" spans="1:3" x14ac:dyDescent="0.25">
      <c r="A2319">
        <v>199.89999999999301</v>
      </c>
      <c r="B2319">
        <v>648.14936051779205</v>
      </c>
      <c r="C2319">
        <v>21.673510816677879</v>
      </c>
    </row>
    <row r="2320" spans="1:3" x14ac:dyDescent="0.25">
      <c r="A2320">
        <v>199.949999999993</v>
      </c>
      <c r="B2320">
        <v>648.46793586414549</v>
      </c>
      <c r="C2320">
        <v>21.672508462624165</v>
      </c>
    </row>
    <row r="2321" spans="1:3" x14ac:dyDescent="0.25">
      <c r="A2321">
        <v>199.99999999999301</v>
      </c>
      <c r="B2321">
        <v>648.7865451829058</v>
      </c>
      <c r="C2321">
        <v>21.67150625155352</v>
      </c>
    </row>
    <row r="2322" spans="1:3" x14ac:dyDescent="0.25">
      <c r="A2322">
        <v>200.04999999999299</v>
      </c>
      <c r="B2322">
        <v>649.10518847407218</v>
      </c>
      <c r="C2322">
        <v>21.67050418340984</v>
      </c>
    </row>
    <row r="2323" spans="1:3" x14ac:dyDescent="0.25">
      <c r="A2323">
        <v>200.099999999993</v>
      </c>
      <c r="B2323">
        <v>649.42386573764531</v>
      </c>
      <c r="C2323">
        <v>21.66950225813704</v>
      </c>
    </row>
    <row r="2324" spans="1:3" x14ac:dyDescent="0.25">
      <c r="A2324">
        <v>200.14999999999301</v>
      </c>
      <c r="B2324">
        <v>649.74257697362486</v>
      </c>
      <c r="C2324">
        <v>21.668500475679103</v>
      </c>
    </row>
    <row r="2325" spans="1:3" x14ac:dyDescent="0.25">
      <c r="A2325">
        <v>200.199999999993</v>
      </c>
      <c r="B2325">
        <v>650.06132218201071</v>
      </c>
      <c r="C2325">
        <v>21.667498835980041</v>
      </c>
    </row>
    <row r="2326" spans="1:3" x14ac:dyDescent="0.25">
      <c r="A2326">
        <v>200.24999999999301</v>
      </c>
      <c r="B2326">
        <v>650.38010136280332</v>
      </c>
      <c r="C2326">
        <v>21.666497338983895</v>
      </c>
    </row>
    <row r="2327" spans="1:3" x14ac:dyDescent="0.25">
      <c r="A2327">
        <v>200.29999999999299</v>
      </c>
      <c r="B2327">
        <v>650.69891451600199</v>
      </c>
      <c r="C2327">
        <v>21.665495984634777</v>
      </c>
    </row>
    <row r="2328" spans="1:3" x14ac:dyDescent="0.25">
      <c r="A2328">
        <v>200.349999999993</v>
      </c>
      <c r="B2328">
        <v>651.01776164160742</v>
      </c>
      <c r="C2328">
        <v>21.664494772876814</v>
      </c>
    </row>
    <row r="2329" spans="1:3" x14ac:dyDescent="0.25">
      <c r="A2329">
        <v>200.39999999999301</v>
      </c>
      <c r="B2329">
        <v>651.33664273961949</v>
      </c>
      <c r="C2329">
        <v>21.663493703654186</v>
      </c>
    </row>
    <row r="2330" spans="1:3" x14ac:dyDescent="0.25">
      <c r="A2330">
        <v>200.449999999993</v>
      </c>
      <c r="B2330">
        <v>651.65555781003752</v>
      </c>
      <c r="C2330">
        <v>21.662492776911122</v>
      </c>
    </row>
    <row r="2331" spans="1:3" x14ac:dyDescent="0.25">
      <c r="A2331">
        <v>200.49999999999301</v>
      </c>
      <c r="B2331">
        <v>651.97450685286231</v>
      </c>
      <c r="C2331">
        <v>21.661491992591873</v>
      </c>
    </row>
    <row r="2332" spans="1:3" x14ac:dyDescent="0.25">
      <c r="A2332">
        <v>200.54999999999299</v>
      </c>
      <c r="B2332">
        <v>652.29348986809339</v>
      </c>
      <c r="C2332">
        <v>21.66049135064074</v>
      </c>
    </row>
    <row r="2333" spans="1:3" x14ac:dyDescent="0.25">
      <c r="A2333">
        <v>200.599999999993</v>
      </c>
      <c r="B2333">
        <v>652.61250685573111</v>
      </c>
      <c r="C2333">
        <v>21.659490851002072</v>
      </c>
    </row>
    <row r="2334" spans="1:3" x14ac:dyDescent="0.25">
      <c r="A2334">
        <v>200.64999999999301</v>
      </c>
      <c r="B2334">
        <v>652.93155781577514</v>
      </c>
      <c r="C2334">
        <v>21.658490493620256</v>
      </c>
    </row>
    <row r="2335" spans="1:3" x14ac:dyDescent="0.25">
      <c r="A2335">
        <v>200.699999999993</v>
      </c>
      <c r="B2335">
        <v>653.25064274822546</v>
      </c>
      <c r="C2335">
        <v>21.657490278439706</v>
      </c>
    </row>
    <row r="2336" spans="1:3" x14ac:dyDescent="0.25">
      <c r="A2336">
        <v>200.74999999999301</v>
      </c>
      <c r="B2336">
        <v>653.56976165308265</v>
      </c>
      <c r="C2336">
        <v>21.656490205404896</v>
      </c>
    </row>
    <row r="2337" spans="1:3" x14ac:dyDescent="0.25">
      <c r="A2337">
        <v>200.79999999999299</v>
      </c>
      <c r="B2337">
        <v>653.88891453034603</v>
      </c>
      <c r="C2337">
        <v>21.655490274460337</v>
      </c>
    </row>
    <row r="2338" spans="1:3" x14ac:dyDescent="0.25">
      <c r="A2338">
        <v>200.849999999993</v>
      </c>
      <c r="B2338">
        <v>654.20810138001605</v>
      </c>
      <c r="C2338">
        <v>21.654490485550571</v>
      </c>
    </row>
    <row r="2339" spans="1:3" x14ac:dyDescent="0.25">
      <c r="A2339">
        <v>200.89999999999301</v>
      </c>
      <c r="B2339">
        <v>654.52732220209259</v>
      </c>
      <c r="C2339">
        <v>21.65349083862019</v>
      </c>
    </row>
    <row r="2340" spans="1:3" x14ac:dyDescent="0.25">
      <c r="A2340">
        <v>200.949999999993</v>
      </c>
      <c r="B2340">
        <v>654.84657699657532</v>
      </c>
      <c r="C2340">
        <v>21.652491333613828</v>
      </c>
    </row>
    <row r="2341" spans="1:3" x14ac:dyDescent="0.25">
      <c r="A2341">
        <v>200.99999999999301</v>
      </c>
      <c r="B2341">
        <v>655.16586576346469</v>
      </c>
      <c r="C2341">
        <v>21.651491970476144</v>
      </c>
    </row>
    <row r="2342" spans="1:3" x14ac:dyDescent="0.25">
      <c r="A2342">
        <v>201.04999999999299</v>
      </c>
      <c r="B2342">
        <v>655.48518850276037</v>
      </c>
      <c r="C2342">
        <v>21.650492749151862</v>
      </c>
    </row>
    <row r="2343" spans="1:3" x14ac:dyDescent="0.25">
      <c r="A2343">
        <v>201.099999999993</v>
      </c>
      <c r="B2343">
        <v>655.80454521446268</v>
      </c>
      <c r="C2343">
        <v>21.649493669585734</v>
      </c>
    </row>
    <row r="2344" spans="1:3" x14ac:dyDescent="0.25">
      <c r="A2344">
        <v>201.14999999999301</v>
      </c>
      <c r="B2344">
        <v>656.12393589857163</v>
      </c>
      <c r="C2344">
        <v>21.648494731722543</v>
      </c>
    </row>
    <row r="2345" spans="1:3" x14ac:dyDescent="0.25">
      <c r="A2345">
        <v>201.199999999993</v>
      </c>
      <c r="B2345">
        <v>656.44336055508666</v>
      </c>
      <c r="C2345">
        <v>21.647495935507134</v>
      </c>
    </row>
    <row r="2346" spans="1:3" x14ac:dyDescent="0.25">
      <c r="A2346">
        <v>201.24999999999301</v>
      </c>
      <c r="B2346">
        <v>656.76281918400832</v>
      </c>
      <c r="C2346">
        <v>21.646497280884375</v>
      </c>
    </row>
    <row r="2347" spans="1:3" x14ac:dyDescent="0.25">
      <c r="A2347">
        <v>201.29999999999299</v>
      </c>
      <c r="B2347">
        <v>657.08231178533617</v>
      </c>
      <c r="C2347">
        <v>21.645498767799182</v>
      </c>
    </row>
    <row r="2348" spans="1:3" x14ac:dyDescent="0.25">
      <c r="A2348">
        <v>201.349999999993</v>
      </c>
      <c r="B2348">
        <v>657.40183835907089</v>
      </c>
      <c r="C2348">
        <v>21.644500396196516</v>
      </c>
    </row>
    <row r="2349" spans="1:3" x14ac:dyDescent="0.25">
      <c r="A2349">
        <v>201.39999999999301</v>
      </c>
      <c r="B2349">
        <v>657.72139890521203</v>
      </c>
      <c r="C2349">
        <v>21.64350216602136</v>
      </c>
    </row>
    <row r="2350" spans="1:3" x14ac:dyDescent="0.25">
      <c r="A2350">
        <v>201.449999999993</v>
      </c>
      <c r="B2350">
        <v>658.04099342375935</v>
      </c>
      <c r="C2350">
        <v>21.642504077218767</v>
      </c>
    </row>
    <row r="2351" spans="1:3" x14ac:dyDescent="0.25">
      <c r="A2351">
        <v>201.49999999999301</v>
      </c>
      <c r="B2351">
        <v>658.36062191471342</v>
      </c>
      <c r="C2351">
        <v>21.641506129733795</v>
      </c>
    </row>
    <row r="2352" spans="1:3" x14ac:dyDescent="0.25">
      <c r="A2352">
        <v>201.54999999999299</v>
      </c>
      <c r="B2352">
        <v>658.68028437807368</v>
      </c>
      <c r="C2352">
        <v>21.640508323511575</v>
      </c>
    </row>
    <row r="2353" spans="1:3" x14ac:dyDescent="0.25">
      <c r="A2353">
        <v>201.599999999993</v>
      </c>
      <c r="B2353">
        <v>658.99998081384035</v>
      </c>
      <c r="C2353">
        <v>21.639510658497262</v>
      </c>
    </row>
    <row r="2354" spans="1:3" x14ac:dyDescent="0.25">
      <c r="A2354">
        <v>201.64999999999301</v>
      </c>
      <c r="B2354">
        <v>659.31971122201378</v>
      </c>
      <c r="C2354">
        <v>21.638513134636042</v>
      </c>
    </row>
    <row r="2355" spans="1:3" x14ac:dyDescent="0.25">
      <c r="A2355">
        <v>201.699999999993</v>
      </c>
      <c r="B2355">
        <v>659.63947560259339</v>
      </c>
      <c r="C2355">
        <v>21.63751575187317</v>
      </c>
    </row>
    <row r="2356" spans="1:3" x14ac:dyDescent="0.25">
      <c r="A2356">
        <v>201.74999999999301</v>
      </c>
      <c r="B2356">
        <v>659.95927395557976</v>
      </c>
      <c r="C2356">
        <v>21.636518510153909</v>
      </c>
    </row>
    <row r="2357" spans="1:3" x14ac:dyDescent="0.25">
      <c r="A2357">
        <v>201.79999999999299</v>
      </c>
      <c r="B2357">
        <v>660.27910628097231</v>
      </c>
      <c r="C2357">
        <v>21.635521409423585</v>
      </c>
    </row>
    <row r="2358" spans="1:3" x14ac:dyDescent="0.25">
      <c r="A2358">
        <v>201.849999999993</v>
      </c>
      <c r="B2358">
        <v>660.59897257877162</v>
      </c>
      <c r="C2358">
        <v>21.634524449627548</v>
      </c>
    </row>
    <row r="2359" spans="1:3" x14ac:dyDescent="0.25">
      <c r="A2359">
        <v>201.89999999999301</v>
      </c>
      <c r="B2359">
        <v>660.91887284897734</v>
      </c>
      <c r="C2359">
        <v>21.6335276307112</v>
      </c>
    </row>
    <row r="2360" spans="1:3" x14ac:dyDescent="0.25">
      <c r="A2360">
        <v>201.949999999993</v>
      </c>
      <c r="B2360">
        <v>661.23880709158936</v>
      </c>
      <c r="C2360">
        <v>21.632530952619984</v>
      </c>
    </row>
    <row r="2361" spans="1:3" x14ac:dyDescent="0.25">
      <c r="A2361">
        <v>201.99999999999301</v>
      </c>
      <c r="B2361">
        <v>661.5587753066078</v>
      </c>
      <c r="C2361">
        <v>21.63153441529937</v>
      </c>
    </row>
    <row r="2362" spans="1:3" x14ac:dyDescent="0.25">
      <c r="A2362">
        <v>202.04999999999299</v>
      </c>
      <c r="B2362">
        <v>661.87877749403265</v>
      </c>
      <c r="C2362">
        <v>21.630538018694878</v>
      </c>
    </row>
    <row r="2363" spans="1:3" x14ac:dyDescent="0.25">
      <c r="A2363">
        <v>202.099999999993</v>
      </c>
      <c r="B2363">
        <v>662.19881365386436</v>
      </c>
      <c r="C2363">
        <v>21.629541762752066</v>
      </c>
    </row>
    <row r="2364" spans="1:3" x14ac:dyDescent="0.25">
      <c r="A2364">
        <v>202.14999999999301</v>
      </c>
      <c r="B2364">
        <v>662.51888378610226</v>
      </c>
      <c r="C2364">
        <v>21.62854564741653</v>
      </c>
    </row>
    <row r="2365" spans="1:3" x14ac:dyDescent="0.25">
      <c r="A2365">
        <v>202.199999999993</v>
      </c>
      <c r="B2365">
        <v>662.83898789074658</v>
      </c>
      <c r="C2365">
        <v>21.627549672633901</v>
      </c>
    </row>
    <row r="2366" spans="1:3" x14ac:dyDescent="0.25">
      <c r="A2366">
        <v>202.24999999999301</v>
      </c>
      <c r="B2366">
        <v>663.15912596779742</v>
      </c>
      <c r="C2366">
        <v>21.626553838349864</v>
      </c>
    </row>
    <row r="2367" spans="1:3" x14ac:dyDescent="0.25">
      <c r="A2367">
        <v>202.29999999999299</v>
      </c>
      <c r="B2367">
        <v>663.47929801725456</v>
      </c>
      <c r="C2367">
        <v>21.625558144510126</v>
      </c>
    </row>
    <row r="2368" spans="1:3" x14ac:dyDescent="0.25">
      <c r="A2368">
        <v>202.349999999993</v>
      </c>
      <c r="B2368">
        <v>663.79950403911846</v>
      </c>
      <c r="C2368">
        <v>21.624562591060457</v>
      </c>
    </row>
    <row r="2369" spans="1:3" x14ac:dyDescent="0.25">
      <c r="A2369">
        <v>202.39999999999301</v>
      </c>
      <c r="B2369">
        <v>664.11974403338877</v>
      </c>
      <c r="C2369">
        <v>21.623567177946633</v>
      </c>
    </row>
    <row r="2370" spans="1:3" x14ac:dyDescent="0.25">
      <c r="A2370">
        <v>202.449999999993</v>
      </c>
      <c r="B2370">
        <v>664.44001800006538</v>
      </c>
      <c r="C2370">
        <v>21.622571905114501</v>
      </c>
    </row>
    <row r="2371" spans="1:3" x14ac:dyDescent="0.25">
      <c r="A2371">
        <v>202.49999999999301</v>
      </c>
      <c r="B2371">
        <v>664.7603259391484</v>
      </c>
      <c r="C2371">
        <v>21.62157677250994</v>
      </c>
    </row>
    <row r="2372" spans="1:3" x14ac:dyDescent="0.25">
      <c r="A2372">
        <v>202.54999999999299</v>
      </c>
      <c r="B2372">
        <v>665.08066785063806</v>
      </c>
      <c r="C2372">
        <v>21.620581780078847</v>
      </c>
    </row>
    <row r="2373" spans="1:3" x14ac:dyDescent="0.25">
      <c r="A2373">
        <v>202.599999999993</v>
      </c>
      <c r="B2373">
        <v>665.40104373453403</v>
      </c>
      <c r="C2373">
        <v>21.619586927767187</v>
      </c>
    </row>
    <row r="2374" spans="1:3" x14ac:dyDescent="0.25">
      <c r="A2374">
        <v>202.64999999999301</v>
      </c>
      <c r="B2374">
        <v>665.72145359083663</v>
      </c>
      <c r="C2374">
        <v>21.618592215520945</v>
      </c>
    </row>
    <row r="2375" spans="1:3" x14ac:dyDescent="0.25">
      <c r="A2375">
        <v>202.699999999993</v>
      </c>
      <c r="B2375">
        <v>666.04189741954542</v>
      </c>
      <c r="C2375">
        <v>21.617597643286157</v>
      </c>
    </row>
    <row r="2376" spans="1:3" x14ac:dyDescent="0.25">
      <c r="A2376">
        <v>202.74999999999301</v>
      </c>
      <c r="B2376">
        <v>666.36237522066097</v>
      </c>
      <c r="C2376">
        <v>21.616603211008893</v>
      </c>
    </row>
    <row r="2377" spans="1:3" x14ac:dyDescent="0.25">
      <c r="A2377">
        <v>202.79999999999299</v>
      </c>
      <c r="B2377">
        <v>666.68288699418281</v>
      </c>
      <c r="C2377">
        <v>21.615608918635257</v>
      </c>
    </row>
    <row r="2378" spans="1:3" x14ac:dyDescent="0.25">
      <c r="A2378">
        <v>202.849999999993</v>
      </c>
      <c r="B2378">
        <v>667.00343274011118</v>
      </c>
      <c r="C2378">
        <v>21.614614766111405</v>
      </c>
    </row>
    <row r="2379" spans="1:3" x14ac:dyDescent="0.25">
      <c r="A2379">
        <v>202.89999999999301</v>
      </c>
      <c r="B2379">
        <v>667.32401245844619</v>
      </c>
      <c r="C2379">
        <v>21.613620753383522</v>
      </c>
    </row>
    <row r="2380" spans="1:3" x14ac:dyDescent="0.25">
      <c r="A2380">
        <v>202.949999999993</v>
      </c>
      <c r="B2380">
        <v>667.64462614918727</v>
      </c>
      <c r="C2380">
        <v>21.612626880397837</v>
      </c>
    </row>
    <row r="2381" spans="1:3" x14ac:dyDescent="0.25">
      <c r="A2381">
        <v>202.99999999999301</v>
      </c>
      <c r="B2381">
        <v>667.96527381233511</v>
      </c>
      <c r="C2381">
        <v>21.611633147100616</v>
      </c>
    </row>
    <row r="2382" spans="1:3" x14ac:dyDescent="0.25">
      <c r="A2382">
        <v>203.04999999999299</v>
      </c>
      <c r="B2382">
        <v>668.28595544788914</v>
      </c>
      <c r="C2382">
        <v>21.610639553438158</v>
      </c>
    </row>
    <row r="2383" spans="1:3" x14ac:dyDescent="0.25">
      <c r="A2383">
        <v>203.099999999993</v>
      </c>
      <c r="B2383">
        <v>668.60667105584992</v>
      </c>
      <c r="C2383">
        <v>21.609646099356809</v>
      </c>
    </row>
    <row r="2384" spans="1:3" x14ac:dyDescent="0.25">
      <c r="A2384">
        <v>203.14999999999301</v>
      </c>
      <c r="B2384">
        <v>668.92742063621722</v>
      </c>
      <c r="C2384">
        <v>21.608652784802956</v>
      </c>
    </row>
    <row r="2385" spans="1:3" x14ac:dyDescent="0.25">
      <c r="A2385">
        <v>203.199999999993</v>
      </c>
      <c r="B2385">
        <v>669.2482041889906</v>
      </c>
      <c r="C2385">
        <v>21.607659609723022</v>
      </c>
    </row>
    <row r="2386" spans="1:3" x14ac:dyDescent="0.25">
      <c r="A2386">
        <v>203.24999999999301</v>
      </c>
      <c r="B2386">
        <v>669.56902171417073</v>
      </c>
      <c r="C2386">
        <v>21.60666657406346</v>
      </c>
    </row>
    <row r="2387" spans="1:3" x14ac:dyDescent="0.25">
      <c r="A2387">
        <v>203.29999999999299</v>
      </c>
      <c r="B2387">
        <v>669.88987321175716</v>
      </c>
      <c r="C2387">
        <v>21.605673677770774</v>
      </c>
    </row>
    <row r="2388" spans="1:3" x14ac:dyDescent="0.25">
      <c r="A2388">
        <v>203.349999999993</v>
      </c>
      <c r="B2388">
        <v>670.21075868175024</v>
      </c>
      <c r="C2388">
        <v>21.604680920791505</v>
      </c>
    </row>
    <row r="2389" spans="1:3" x14ac:dyDescent="0.25">
      <c r="A2389">
        <v>203.39999999999301</v>
      </c>
      <c r="B2389">
        <v>670.53167812414949</v>
      </c>
      <c r="C2389">
        <v>21.603688303072222</v>
      </c>
    </row>
    <row r="2390" spans="1:3" x14ac:dyDescent="0.25">
      <c r="A2390">
        <v>203.449999999993</v>
      </c>
      <c r="B2390">
        <v>670.85263153895539</v>
      </c>
      <c r="C2390">
        <v>21.602695824559543</v>
      </c>
    </row>
    <row r="2391" spans="1:3" x14ac:dyDescent="0.25">
      <c r="A2391">
        <v>203.49999999999301</v>
      </c>
      <c r="B2391">
        <v>671.17361892616771</v>
      </c>
      <c r="C2391">
        <v>21.601703485200126</v>
      </c>
    </row>
    <row r="2392" spans="1:3" x14ac:dyDescent="0.25">
      <c r="A2392">
        <v>203.54999999999299</v>
      </c>
      <c r="B2392">
        <v>671.49464028578643</v>
      </c>
      <c r="C2392">
        <v>21.600711284940658</v>
      </c>
    </row>
    <row r="2393" spans="1:3" x14ac:dyDescent="0.25">
      <c r="A2393">
        <v>203.599999999993</v>
      </c>
      <c r="B2393">
        <v>671.8156956178118</v>
      </c>
      <c r="C2393">
        <v>21.599719223727867</v>
      </c>
    </row>
    <row r="2394" spans="1:3" x14ac:dyDescent="0.25">
      <c r="A2394">
        <v>203.64999999999301</v>
      </c>
      <c r="B2394">
        <v>672.13678492224358</v>
      </c>
      <c r="C2394">
        <v>21.598727301508529</v>
      </c>
    </row>
    <row r="2395" spans="1:3" x14ac:dyDescent="0.25">
      <c r="A2395">
        <v>203.699999999993</v>
      </c>
      <c r="B2395">
        <v>672.45790819908166</v>
      </c>
      <c r="C2395">
        <v>21.597735518229452</v>
      </c>
    </row>
    <row r="2396" spans="1:3" x14ac:dyDescent="0.25">
      <c r="A2396">
        <v>203.74999999999301</v>
      </c>
      <c r="B2396">
        <v>672.77906544832638</v>
      </c>
      <c r="C2396">
        <v>21.596743873837482</v>
      </c>
    </row>
    <row r="2397" spans="1:3" x14ac:dyDescent="0.25">
      <c r="A2397">
        <v>203.79999999999299</v>
      </c>
      <c r="B2397">
        <v>673.10025666997728</v>
      </c>
      <c r="C2397">
        <v>21.595752368279495</v>
      </c>
    </row>
    <row r="2398" spans="1:3" x14ac:dyDescent="0.25">
      <c r="A2398">
        <v>203.849999999993</v>
      </c>
      <c r="B2398">
        <v>673.42148186403506</v>
      </c>
      <c r="C2398">
        <v>21.59476100150242</v>
      </c>
    </row>
    <row r="2399" spans="1:3" x14ac:dyDescent="0.25">
      <c r="A2399">
        <v>203.89999999999301</v>
      </c>
      <c r="B2399">
        <v>673.74274103049925</v>
      </c>
      <c r="C2399">
        <v>21.593769773453221</v>
      </c>
    </row>
    <row r="2400" spans="1:3" x14ac:dyDescent="0.25">
      <c r="A2400">
        <v>203.949999999993</v>
      </c>
      <c r="B2400">
        <v>674.06403416936951</v>
      </c>
      <c r="C2400">
        <v>21.592778684078887</v>
      </c>
    </row>
    <row r="2401" spans="1:3" x14ac:dyDescent="0.25">
      <c r="A2401">
        <v>203.99999999999301</v>
      </c>
      <c r="B2401">
        <v>674.38536128064652</v>
      </c>
      <c r="C2401">
        <v>21.59178773332647</v>
      </c>
    </row>
    <row r="2402" spans="1:3" x14ac:dyDescent="0.25">
      <c r="A2402">
        <v>204.04999999999299</v>
      </c>
      <c r="B2402">
        <v>674.70672236432983</v>
      </c>
      <c r="C2402">
        <v>21.590796921143035</v>
      </c>
    </row>
    <row r="2403" spans="1:3" x14ac:dyDescent="0.25">
      <c r="A2403">
        <v>204.099999999993</v>
      </c>
      <c r="B2403">
        <v>675.0281174204199</v>
      </c>
      <c r="C2403">
        <v>21.589806247475696</v>
      </c>
    </row>
    <row r="2404" spans="1:3" x14ac:dyDescent="0.25">
      <c r="A2404">
        <v>204.14999999999301</v>
      </c>
      <c r="B2404">
        <v>675.34954644891616</v>
      </c>
      <c r="C2404">
        <v>21.588815712271604</v>
      </c>
    </row>
    <row r="2405" spans="1:3" x14ac:dyDescent="0.25">
      <c r="A2405">
        <v>204.199999999993</v>
      </c>
      <c r="B2405">
        <v>675.67100944981883</v>
      </c>
      <c r="C2405">
        <v>21.587825315477954</v>
      </c>
    </row>
    <row r="2406" spans="1:3" x14ac:dyDescent="0.25">
      <c r="A2406">
        <v>204.24999999999301</v>
      </c>
      <c r="B2406">
        <v>675.99250642312813</v>
      </c>
      <c r="C2406">
        <v>21.586835057041966</v>
      </c>
    </row>
    <row r="2407" spans="1:3" x14ac:dyDescent="0.25">
      <c r="A2407">
        <v>204.29999999999299</v>
      </c>
      <c r="B2407">
        <v>676.31403736884386</v>
      </c>
      <c r="C2407">
        <v>21.585844936910913</v>
      </c>
    </row>
    <row r="2408" spans="1:3" x14ac:dyDescent="0.25">
      <c r="A2408">
        <v>204.349999999993</v>
      </c>
      <c r="B2408">
        <v>676.6356022869661</v>
      </c>
      <c r="C2408">
        <v>21.584854955032093</v>
      </c>
    </row>
    <row r="2409" spans="1:3" x14ac:dyDescent="0.25">
      <c r="A2409">
        <v>204.39999999999301</v>
      </c>
      <c r="B2409">
        <v>676.95720117749454</v>
      </c>
      <c r="C2409">
        <v>21.583865111352846</v>
      </c>
    </row>
    <row r="2410" spans="1:3" x14ac:dyDescent="0.25">
      <c r="A2410">
        <v>204.449999999993</v>
      </c>
      <c r="B2410">
        <v>677.2788340404295</v>
      </c>
      <c r="C2410">
        <v>21.582875405820559</v>
      </c>
    </row>
    <row r="2411" spans="1:3" x14ac:dyDescent="0.25">
      <c r="A2411">
        <v>204.49999999999301</v>
      </c>
      <c r="B2411">
        <v>677.60050087577122</v>
      </c>
      <c r="C2411">
        <v>21.581885838382632</v>
      </c>
    </row>
    <row r="2412" spans="1:3" x14ac:dyDescent="0.25">
      <c r="A2412">
        <v>204.54999999999299</v>
      </c>
      <c r="B2412">
        <v>677.92220168351889</v>
      </c>
      <c r="C2412">
        <v>21.58089640898654</v>
      </c>
    </row>
    <row r="2413" spans="1:3" x14ac:dyDescent="0.25">
      <c r="A2413">
        <v>204.599999999993</v>
      </c>
      <c r="B2413">
        <v>678.24393646367355</v>
      </c>
      <c r="C2413">
        <v>21.579907117579765</v>
      </c>
    </row>
    <row r="2414" spans="1:3" x14ac:dyDescent="0.25">
      <c r="A2414">
        <v>204.64999999999301</v>
      </c>
      <c r="B2414">
        <v>678.56570521623451</v>
      </c>
      <c r="C2414">
        <v>21.578917964109831</v>
      </c>
    </row>
    <row r="2415" spans="1:3" x14ac:dyDescent="0.25">
      <c r="A2415">
        <v>204.699999999993</v>
      </c>
      <c r="B2415">
        <v>678.88750794120187</v>
      </c>
      <c r="C2415">
        <v>21.577928948524313</v>
      </c>
    </row>
    <row r="2416" spans="1:3" x14ac:dyDescent="0.25">
      <c r="A2416">
        <v>204.74999999999301</v>
      </c>
      <c r="B2416">
        <v>679.20934463857577</v>
      </c>
      <c r="C2416">
        <v>21.576940070770817</v>
      </c>
    </row>
    <row r="2417" spans="1:3" x14ac:dyDescent="0.25">
      <c r="A2417">
        <v>204.79999999999299</v>
      </c>
      <c r="B2417">
        <v>679.53121530835597</v>
      </c>
      <c r="C2417">
        <v>21.575951330796975</v>
      </c>
    </row>
    <row r="2418" spans="1:3" x14ac:dyDescent="0.25">
      <c r="A2418">
        <v>204.849999999993</v>
      </c>
      <c r="B2418">
        <v>679.85311995054292</v>
      </c>
      <c r="C2418">
        <v>21.574962728550474</v>
      </c>
    </row>
    <row r="2419" spans="1:3" x14ac:dyDescent="0.25">
      <c r="A2419">
        <v>204.89999999999301</v>
      </c>
      <c r="B2419">
        <v>680.17505856513628</v>
      </c>
      <c r="C2419">
        <v>21.573974263979032</v>
      </c>
    </row>
    <row r="2420" spans="1:3" x14ac:dyDescent="0.25">
      <c r="A2420">
        <v>204.949999999993</v>
      </c>
      <c r="B2420">
        <v>680.49703115213583</v>
      </c>
      <c r="C2420">
        <v>21.572985937030399</v>
      </c>
    </row>
    <row r="2421" spans="1:3" x14ac:dyDescent="0.25">
      <c r="A2421">
        <v>204.99999999999301</v>
      </c>
      <c r="B2421">
        <v>680.81903771154202</v>
      </c>
      <c r="C2421">
        <v>21.571997747652372</v>
      </c>
    </row>
    <row r="2422" spans="1:3" x14ac:dyDescent="0.25">
      <c r="A2422">
        <v>205.04999999999299</v>
      </c>
      <c r="B2422">
        <v>681.14107824335451</v>
      </c>
      <c r="C2422">
        <v>21.571009695792775</v>
      </c>
    </row>
    <row r="2423" spans="1:3" x14ac:dyDescent="0.25">
      <c r="A2423">
        <v>205.099999999993</v>
      </c>
      <c r="B2423">
        <v>681.46315274757364</v>
      </c>
      <c r="C2423">
        <v>21.570021781399475</v>
      </c>
    </row>
    <row r="2424" spans="1:3" x14ac:dyDescent="0.25">
      <c r="A2424">
        <v>205.14999999999301</v>
      </c>
      <c r="B2424">
        <v>681.7852612241993</v>
      </c>
      <c r="C2424">
        <v>21.569034004420377</v>
      </c>
    </row>
    <row r="2425" spans="1:3" x14ac:dyDescent="0.25">
      <c r="A2425">
        <v>205.199999999993</v>
      </c>
      <c r="B2425">
        <v>682.10740367323126</v>
      </c>
      <c r="C2425">
        <v>21.568046364803426</v>
      </c>
    </row>
    <row r="2426" spans="1:3" x14ac:dyDescent="0.25">
      <c r="A2426">
        <v>205.24999999999301</v>
      </c>
      <c r="B2426">
        <v>682.42958009466986</v>
      </c>
      <c r="C2426">
        <v>21.567058862496591</v>
      </c>
    </row>
    <row r="2427" spans="1:3" x14ac:dyDescent="0.25">
      <c r="A2427">
        <v>205.29999999999299</v>
      </c>
      <c r="B2427">
        <v>682.75179048851453</v>
      </c>
      <c r="C2427">
        <v>21.56607149744789</v>
      </c>
    </row>
    <row r="2428" spans="1:3" x14ac:dyDescent="0.25">
      <c r="A2428">
        <v>205.349999999993</v>
      </c>
      <c r="B2428">
        <v>683.07403485476573</v>
      </c>
      <c r="C2428">
        <v>21.565084269605382</v>
      </c>
    </row>
    <row r="2429" spans="1:3" x14ac:dyDescent="0.25">
      <c r="A2429">
        <v>205.39999999999301</v>
      </c>
      <c r="B2429">
        <v>683.39631319342368</v>
      </c>
      <c r="C2429">
        <v>21.564097178917145</v>
      </c>
    </row>
    <row r="2430" spans="1:3" x14ac:dyDescent="0.25">
      <c r="A2430">
        <v>205.449999999993</v>
      </c>
      <c r="B2430">
        <v>683.71862550448782</v>
      </c>
      <c r="C2430">
        <v>21.563110225331304</v>
      </c>
    </row>
    <row r="2431" spans="1:3" x14ac:dyDescent="0.25">
      <c r="A2431">
        <v>205.49999999999301</v>
      </c>
      <c r="B2431">
        <v>684.04097178795871</v>
      </c>
      <c r="C2431">
        <v>21.562123408796033</v>
      </c>
    </row>
    <row r="2432" spans="1:3" x14ac:dyDescent="0.25">
      <c r="A2432">
        <v>205.54999999999299</v>
      </c>
      <c r="B2432">
        <v>684.36335204383579</v>
      </c>
      <c r="C2432">
        <v>21.561136729259527</v>
      </c>
    </row>
    <row r="2433" spans="1:3" x14ac:dyDescent="0.25">
      <c r="A2433">
        <v>205.599999999993</v>
      </c>
      <c r="B2433">
        <v>684.68576627211951</v>
      </c>
      <c r="C2433">
        <v>21.560150186670022</v>
      </c>
    </row>
    <row r="2434" spans="1:3" x14ac:dyDescent="0.25">
      <c r="A2434">
        <v>205.64999999999301</v>
      </c>
      <c r="B2434">
        <v>685.00821447280987</v>
      </c>
      <c r="C2434">
        <v>21.559163780975787</v>
      </c>
    </row>
    <row r="2435" spans="1:3" x14ac:dyDescent="0.25">
      <c r="A2435">
        <v>205.699999999993</v>
      </c>
      <c r="B2435">
        <v>685.33069664590619</v>
      </c>
      <c r="C2435">
        <v>21.558177512125145</v>
      </c>
    </row>
    <row r="2436" spans="1:3" x14ac:dyDescent="0.25">
      <c r="A2436">
        <v>205.74999999999301</v>
      </c>
      <c r="B2436">
        <v>685.65321279140937</v>
      </c>
      <c r="C2436">
        <v>21.557191380066424</v>
      </c>
    </row>
    <row r="2437" spans="1:3" x14ac:dyDescent="0.25">
      <c r="A2437">
        <v>205.79999999999299</v>
      </c>
      <c r="B2437">
        <v>685.97576290931886</v>
      </c>
      <c r="C2437">
        <v>21.556205384748022</v>
      </c>
    </row>
    <row r="2438" spans="1:3" x14ac:dyDescent="0.25">
      <c r="A2438">
        <v>205.849999999993</v>
      </c>
      <c r="B2438">
        <v>686.29834699963487</v>
      </c>
      <c r="C2438">
        <v>21.55521952611835</v>
      </c>
    </row>
    <row r="2439" spans="1:3" x14ac:dyDescent="0.25">
      <c r="A2439">
        <v>205.89999999999301</v>
      </c>
      <c r="B2439">
        <v>686.62096506235741</v>
      </c>
      <c r="C2439">
        <v>21.554233804125872</v>
      </c>
    </row>
    <row r="2440" spans="1:3" x14ac:dyDescent="0.25">
      <c r="A2440">
        <v>205.949999999993</v>
      </c>
      <c r="B2440">
        <v>686.94361709748614</v>
      </c>
      <c r="C2440">
        <v>21.553248218719084</v>
      </c>
    </row>
    <row r="2441" spans="1:3" x14ac:dyDescent="0.25">
      <c r="A2441">
        <v>205.99999999999301</v>
      </c>
      <c r="B2441">
        <v>687.26630310502162</v>
      </c>
      <c r="C2441">
        <v>21.552262769846504</v>
      </c>
    </row>
    <row r="2442" spans="1:3" x14ac:dyDescent="0.25">
      <c r="A2442">
        <v>206.04999999999299</v>
      </c>
      <c r="B2442">
        <v>687.5890230849634</v>
      </c>
      <c r="C2442">
        <v>21.551277457456706</v>
      </c>
    </row>
    <row r="2443" spans="1:3" x14ac:dyDescent="0.25">
      <c r="A2443">
        <v>206.099999999993</v>
      </c>
      <c r="B2443">
        <v>687.91177703731171</v>
      </c>
      <c r="C2443">
        <v>21.550292281498294</v>
      </c>
    </row>
    <row r="2444" spans="1:3" x14ac:dyDescent="0.25">
      <c r="A2444">
        <v>206.14999999999301</v>
      </c>
      <c r="B2444">
        <v>688.23456496206654</v>
      </c>
      <c r="C2444">
        <v>21.549307241919905</v>
      </c>
    </row>
    <row r="2445" spans="1:3" x14ac:dyDescent="0.25">
      <c r="A2445">
        <v>206.199999999993</v>
      </c>
      <c r="B2445">
        <v>688.55738685922768</v>
      </c>
      <c r="C2445">
        <v>21.548322338670211</v>
      </c>
    </row>
    <row r="2446" spans="1:3" x14ac:dyDescent="0.25">
      <c r="A2446">
        <v>206.24999999999301</v>
      </c>
      <c r="B2446">
        <v>688.88024272879522</v>
      </c>
      <c r="C2446">
        <v>21.547337571697934</v>
      </c>
    </row>
    <row r="2447" spans="1:3" x14ac:dyDescent="0.25">
      <c r="A2447">
        <v>206.29999999999299</v>
      </c>
      <c r="B2447">
        <v>689.2031325707693</v>
      </c>
      <c r="C2447">
        <v>21.546352940951813</v>
      </c>
    </row>
    <row r="2448" spans="1:3" x14ac:dyDescent="0.25">
      <c r="A2448">
        <v>206.349999999993</v>
      </c>
      <c r="B2448">
        <v>689.5260563851499</v>
      </c>
      <c r="C2448">
        <v>21.545368446380632</v>
      </c>
    </row>
    <row r="2449" spans="1:3" x14ac:dyDescent="0.25">
      <c r="A2449">
        <v>206.39999999999301</v>
      </c>
      <c r="B2449">
        <v>689.84901417193703</v>
      </c>
      <c r="C2449">
        <v>21.544384087933217</v>
      </c>
    </row>
    <row r="2450" spans="1:3" x14ac:dyDescent="0.25">
      <c r="A2450">
        <v>206.449999999993</v>
      </c>
      <c r="B2450">
        <v>690.17200593113034</v>
      </c>
      <c r="C2450">
        <v>21.543399865558428</v>
      </c>
    </row>
    <row r="2451" spans="1:3" x14ac:dyDescent="0.25">
      <c r="A2451">
        <v>206.49999999999301</v>
      </c>
      <c r="B2451">
        <v>690.49503166273041</v>
      </c>
      <c r="C2451">
        <v>21.542415779205147</v>
      </c>
    </row>
    <row r="2452" spans="1:3" x14ac:dyDescent="0.25">
      <c r="A2452">
        <v>206.54999999999299</v>
      </c>
      <c r="B2452">
        <v>690.81809136673678</v>
      </c>
      <c r="C2452">
        <v>21.541431828822308</v>
      </c>
    </row>
    <row r="2453" spans="1:3" x14ac:dyDescent="0.25">
      <c r="A2453">
        <v>206.599999999993</v>
      </c>
      <c r="B2453">
        <v>691.14118504314979</v>
      </c>
      <c r="C2453">
        <v>21.54044801435888</v>
      </c>
    </row>
    <row r="2454" spans="1:3" x14ac:dyDescent="0.25">
      <c r="A2454">
        <v>206.64999999999301</v>
      </c>
      <c r="B2454">
        <v>691.4643126919691</v>
      </c>
      <c r="C2454">
        <v>21.539464335763864</v>
      </c>
    </row>
    <row r="2455" spans="1:3" x14ac:dyDescent="0.25">
      <c r="A2455">
        <v>206.699999999993</v>
      </c>
      <c r="B2455">
        <v>691.78747431319482</v>
      </c>
      <c r="C2455">
        <v>21.538480792986288</v>
      </c>
    </row>
    <row r="2456" spans="1:3" x14ac:dyDescent="0.25">
      <c r="A2456">
        <v>206.74999999999301</v>
      </c>
      <c r="B2456">
        <v>692.11066990682718</v>
      </c>
      <c r="C2456">
        <v>21.537497385975236</v>
      </c>
    </row>
    <row r="2457" spans="1:3" x14ac:dyDescent="0.25">
      <c r="A2457">
        <v>206.79999999999299</v>
      </c>
      <c r="B2457">
        <v>692.43389947286573</v>
      </c>
      <c r="C2457">
        <v>21.536514114679818</v>
      </c>
    </row>
    <row r="2458" spans="1:3" x14ac:dyDescent="0.25">
      <c r="A2458">
        <v>206.849999999993</v>
      </c>
      <c r="B2458">
        <v>692.75716301131104</v>
      </c>
      <c r="C2458">
        <v>21.53553097904917</v>
      </c>
    </row>
    <row r="2459" spans="1:3" x14ac:dyDescent="0.25">
      <c r="A2459">
        <v>206.89999999999301</v>
      </c>
      <c r="B2459">
        <v>693.08046052216287</v>
      </c>
      <c r="C2459">
        <v>21.534547979032467</v>
      </c>
    </row>
    <row r="2460" spans="1:3" x14ac:dyDescent="0.25">
      <c r="A2460">
        <v>206.949999999993</v>
      </c>
      <c r="B2460">
        <v>693.40379200542077</v>
      </c>
      <c r="C2460">
        <v>21.533565114578948</v>
      </c>
    </row>
    <row r="2461" spans="1:3" x14ac:dyDescent="0.25">
      <c r="A2461">
        <v>206.99999999999301</v>
      </c>
      <c r="B2461">
        <v>693.72715746108531</v>
      </c>
      <c r="C2461">
        <v>21.532582385637841</v>
      </c>
    </row>
    <row r="2462" spans="1:3" x14ac:dyDescent="0.25">
      <c r="A2462">
        <v>207.04999999999299</v>
      </c>
      <c r="B2462">
        <v>694.05055688915638</v>
      </c>
      <c r="C2462">
        <v>21.531599792158453</v>
      </c>
    </row>
    <row r="2463" spans="1:3" x14ac:dyDescent="0.25">
      <c r="A2463">
        <v>207.099999999993</v>
      </c>
      <c r="B2463">
        <v>694.37399028963398</v>
      </c>
      <c r="C2463">
        <v>21.530617334090095</v>
      </c>
    </row>
    <row r="2464" spans="1:3" x14ac:dyDescent="0.25">
      <c r="A2464">
        <v>207.14999999999301</v>
      </c>
      <c r="B2464">
        <v>694.69745766251765</v>
      </c>
      <c r="C2464">
        <v>21.529635011382137</v>
      </c>
    </row>
    <row r="2465" spans="1:3" x14ac:dyDescent="0.25">
      <c r="A2465">
        <v>207.199999999993</v>
      </c>
      <c r="B2465">
        <v>695.02095900780819</v>
      </c>
      <c r="C2465">
        <v>21.528652823983968</v>
      </c>
    </row>
    <row r="2466" spans="1:3" x14ac:dyDescent="0.25">
      <c r="A2466">
        <v>207.24999999999301</v>
      </c>
      <c r="B2466">
        <v>695.34449432550502</v>
      </c>
      <c r="C2466">
        <v>21.527670771845013</v>
      </c>
    </row>
    <row r="2467" spans="1:3" x14ac:dyDescent="0.25">
      <c r="A2467">
        <v>207.29999999999299</v>
      </c>
      <c r="B2467">
        <v>695.66806361560839</v>
      </c>
      <c r="C2467">
        <v>21.526688854914745</v>
      </c>
    </row>
    <row r="2468" spans="1:3" x14ac:dyDescent="0.25">
      <c r="A2468">
        <v>207.349999999993</v>
      </c>
      <c r="B2468">
        <v>695.99166687811794</v>
      </c>
      <c r="C2468">
        <v>21.525707073142666</v>
      </c>
    </row>
    <row r="2469" spans="1:3" x14ac:dyDescent="0.25">
      <c r="A2469">
        <v>207.39999999999301</v>
      </c>
      <c r="B2469">
        <v>696.31530411303436</v>
      </c>
      <c r="C2469">
        <v>21.524725426478312</v>
      </c>
    </row>
    <row r="2470" spans="1:3" x14ac:dyDescent="0.25">
      <c r="A2470">
        <v>207.449999999993</v>
      </c>
      <c r="B2470">
        <v>696.63897532035696</v>
      </c>
      <c r="C2470">
        <v>21.52374391487125</v>
      </c>
    </row>
    <row r="2471" spans="1:3" x14ac:dyDescent="0.25">
      <c r="A2471">
        <v>207.49999999999301</v>
      </c>
      <c r="B2471">
        <v>696.96268050008621</v>
      </c>
      <c r="C2471">
        <v>21.522762538271095</v>
      </c>
    </row>
    <row r="2472" spans="1:3" x14ac:dyDescent="0.25">
      <c r="A2472">
        <v>207.54999999999299</v>
      </c>
      <c r="B2472">
        <v>697.28641965222164</v>
      </c>
      <c r="C2472">
        <v>21.521781296627484</v>
      </c>
    </row>
    <row r="2473" spans="1:3" x14ac:dyDescent="0.25">
      <c r="A2473">
        <v>207.599999999993</v>
      </c>
      <c r="B2473">
        <v>697.61019277676382</v>
      </c>
      <c r="C2473">
        <v>21.5208001898901</v>
      </c>
    </row>
    <row r="2474" spans="1:3" x14ac:dyDescent="0.25">
      <c r="A2474">
        <v>207.64999999999301</v>
      </c>
      <c r="B2474">
        <v>697.93399987371254</v>
      </c>
      <c r="C2474">
        <v>21.519819218008653</v>
      </c>
    </row>
    <row r="2475" spans="1:3" x14ac:dyDescent="0.25">
      <c r="A2475">
        <v>207.699999999993</v>
      </c>
      <c r="B2475">
        <v>698.25784094306744</v>
      </c>
      <c r="C2475">
        <v>21.518838380932895</v>
      </c>
    </row>
    <row r="2476" spans="1:3" x14ac:dyDescent="0.25">
      <c r="A2476">
        <v>207.74999999999301</v>
      </c>
      <c r="B2476">
        <v>698.58171598482897</v>
      </c>
      <c r="C2476">
        <v>21.517857678612607</v>
      </c>
    </row>
    <row r="2477" spans="1:3" x14ac:dyDescent="0.25">
      <c r="A2477">
        <v>207.79999999999299</v>
      </c>
      <c r="B2477">
        <v>698.9056249989967</v>
      </c>
      <c r="C2477">
        <v>21.516877110997612</v>
      </c>
    </row>
    <row r="2478" spans="1:3" x14ac:dyDescent="0.25">
      <c r="A2478">
        <v>207.849999999993</v>
      </c>
      <c r="B2478">
        <v>699.22956798557118</v>
      </c>
      <c r="C2478">
        <v>21.515896678037763</v>
      </c>
    </row>
    <row r="2479" spans="1:3" x14ac:dyDescent="0.25">
      <c r="A2479">
        <v>207.89999999999301</v>
      </c>
      <c r="B2479">
        <v>699.55354494455219</v>
      </c>
      <c r="C2479">
        <v>21.514916379682941</v>
      </c>
    </row>
    <row r="2480" spans="1:3" x14ac:dyDescent="0.25">
      <c r="A2480">
        <v>207.949999999993</v>
      </c>
      <c r="B2480">
        <v>699.87755587593938</v>
      </c>
      <c r="C2480">
        <v>21.513936215883081</v>
      </c>
    </row>
    <row r="2481" spans="1:3" x14ac:dyDescent="0.25">
      <c r="A2481">
        <v>207.99999999999301</v>
      </c>
      <c r="B2481">
        <v>700.20160077973333</v>
      </c>
      <c r="C2481">
        <v>21.512956186588141</v>
      </c>
    </row>
    <row r="2482" spans="1:3" x14ac:dyDescent="0.25">
      <c r="A2482">
        <v>208.04999999999299</v>
      </c>
      <c r="B2482">
        <v>700.52567965593323</v>
      </c>
      <c r="C2482">
        <v>21.511976291748113</v>
      </c>
    </row>
    <row r="2483" spans="1:3" x14ac:dyDescent="0.25">
      <c r="A2483">
        <v>208.099999999993</v>
      </c>
      <c r="B2483">
        <v>700.84979250454012</v>
      </c>
      <c r="C2483">
        <v>21.510996531313022</v>
      </c>
    </row>
    <row r="2484" spans="1:3" x14ac:dyDescent="0.25">
      <c r="A2484">
        <v>208.14999999999301</v>
      </c>
      <c r="B2484">
        <v>701.17393932555319</v>
      </c>
      <c r="C2484">
        <v>21.510016905232941</v>
      </c>
    </row>
    <row r="2485" spans="1:3" x14ac:dyDescent="0.25">
      <c r="A2485">
        <v>208.199999999993</v>
      </c>
      <c r="B2485">
        <v>701.49812011897302</v>
      </c>
      <c r="C2485">
        <v>21.509037413457957</v>
      </c>
    </row>
    <row r="2486" spans="1:3" x14ac:dyDescent="0.25">
      <c r="A2486">
        <v>208.24999999999301</v>
      </c>
      <c r="B2486">
        <v>701.82233488479869</v>
      </c>
      <c r="C2486">
        <v>21.508058055938221</v>
      </c>
    </row>
    <row r="2487" spans="1:3" x14ac:dyDescent="0.25">
      <c r="A2487">
        <v>208.29999999999299</v>
      </c>
      <c r="B2487">
        <v>702.14658362303123</v>
      </c>
      <c r="C2487">
        <v>21.507078832623886</v>
      </c>
    </row>
    <row r="2488" spans="1:3" x14ac:dyDescent="0.25">
      <c r="A2488">
        <v>208.349999999993</v>
      </c>
      <c r="B2488">
        <v>702.4708663336703</v>
      </c>
      <c r="C2488">
        <v>21.506099743465157</v>
      </c>
    </row>
    <row r="2489" spans="1:3" x14ac:dyDescent="0.25">
      <c r="A2489">
        <v>208.39999999999301</v>
      </c>
      <c r="B2489">
        <v>702.7951830167159</v>
      </c>
      <c r="C2489">
        <v>21.505120788412285</v>
      </c>
    </row>
    <row r="2490" spans="1:3" x14ac:dyDescent="0.25">
      <c r="A2490">
        <v>208.449999999993</v>
      </c>
      <c r="B2490">
        <v>703.11953367216756</v>
      </c>
      <c r="C2490">
        <v>21.504141967415528</v>
      </c>
    </row>
    <row r="2491" spans="1:3" x14ac:dyDescent="0.25">
      <c r="A2491">
        <v>208.49999999999301</v>
      </c>
      <c r="B2491">
        <v>703.44391830002598</v>
      </c>
      <c r="C2491">
        <v>21.503163280425195</v>
      </c>
    </row>
    <row r="2492" spans="1:3" x14ac:dyDescent="0.25">
      <c r="A2492">
        <v>208.54999999999299</v>
      </c>
      <c r="B2492">
        <v>703.76833690029071</v>
      </c>
      <c r="C2492">
        <v>21.502184727391636</v>
      </c>
    </row>
    <row r="2493" spans="1:3" x14ac:dyDescent="0.25">
      <c r="A2493">
        <v>208.599999999993</v>
      </c>
      <c r="B2493">
        <v>704.09278947296229</v>
      </c>
      <c r="C2493">
        <v>21.501206308265221</v>
      </c>
    </row>
    <row r="2494" spans="1:3" x14ac:dyDescent="0.25">
      <c r="A2494">
        <v>208.64999999999301</v>
      </c>
      <c r="B2494">
        <v>704.41727601804018</v>
      </c>
      <c r="C2494">
        <v>21.500228022996367</v>
      </c>
    </row>
    <row r="2495" spans="1:3" x14ac:dyDescent="0.25">
      <c r="A2495">
        <v>208.699999999993</v>
      </c>
      <c r="B2495">
        <v>704.74179653552426</v>
      </c>
      <c r="C2495">
        <v>21.499249871535508</v>
      </c>
    </row>
    <row r="2496" spans="1:3" x14ac:dyDescent="0.25">
      <c r="A2496">
        <v>208.74999999999301</v>
      </c>
      <c r="B2496">
        <v>705.06635102541497</v>
      </c>
      <c r="C2496">
        <v>21.498271853833135</v>
      </c>
    </row>
    <row r="2497" spans="1:3" x14ac:dyDescent="0.25">
      <c r="A2497">
        <v>208.79999999999299</v>
      </c>
      <c r="B2497">
        <v>705.39093948771188</v>
      </c>
      <c r="C2497">
        <v>21.497293969839756</v>
      </c>
    </row>
    <row r="2498" spans="1:3" x14ac:dyDescent="0.25">
      <c r="A2498">
        <v>208.849999999993</v>
      </c>
      <c r="B2498">
        <v>705.71556192241565</v>
      </c>
      <c r="C2498">
        <v>21.496316219505921</v>
      </c>
    </row>
    <row r="2499" spans="1:3" x14ac:dyDescent="0.25">
      <c r="A2499">
        <v>208.89999999999301</v>
      </c>
      <c r="B2499">
        <v>706.04021832952583</v>
      </c>
      <c r="C2499">
        <v>21.495338602782219</v>
      </c>
    </row>
    <row r="2500" spans="1:3" x14ac:dyDescent="0.25">
      <c r="A2500">
        <v>208.949999999993</v>
      </c>
      <c r="B2500">
        <v>706.3649087090422</v>
      </c>
      <c r="C2500">
        <v>21.494361119619256</v>
      </c>
    </row>
    <row r="2501" spans="1:3" x14ac:dyDescent="0.25">
      <c r="A2501">
        <v>208.99999999999301</v>
      </c>
      <c r="B2501">
        <v>706.68963306096532</v>
      </c>
      <c r="C2501">
        <v>21.493383769967689</v>
      </c>
    </row>
    <row r="2502" spans="1:3" x14ac:dyDescent="0.25">
      <c r="A2502">
        <v>209.04999999999299</v>
      </c>
      <c r="B2502">
        <v>707.01439138529463</v>
      </c>
      <c r="C2502">
        <v>21.492406553778206</v>
      </c>
    </row>
    <row r="2503" spans="1:3" x14ac:dyDescent="0.25">
      <c r="A2503">
        <v>209.099999999993</v>
      </c>
      <c r="B2503">
        <v>707.33918368203058</v>
      </c>
      <c r="C2503">
        <v>21.491429471001531</v>
      </c>
    </row>
    <row r="2504" spans="1:3" x14ac:dyDescent="0.25">
      <c r="A2504">
        <v>209.14999999999301</v>
      </c>
      <c r="B2504">
        <v>707.66400995117283</v>
      </c>
      <c r="C2504">
        <v>21.490452521588406</v>
      </c>
    </row>
    <row r="2505" spans="1:3" x14ac:dyDescent="0.25">
      <c r="A2505">
        <v>209.199999999993</v>
      </c>
      <c r="B2505">
        <v>707.98887019272149</v>
      </c>
      <c r="C2505">
        <v>21.489475705489628</v>
      </c>
    </row>
    <row r="2506" spans="1:3" x14ac:dyDescent="0.25">
      <c r="A2506">
        <v>209.24999999999301</v>
      </c>
      <c r="B2506">
        <v>708.3137644066768</v>
      </c>
      <c r="C2506">
        <v>21.488499022656011</v>
      </c>
    </row>
    <row r="2507" spans="1:3" x14ac:dyDescent="0.25">
      <c r="A2507">
        <v>209.29999999999299</v>
      </c>
      <c r="B2507">
        <v>708.63869259303851</v>
      </c>
      <c r="C2507">
        <v>21.487522473038421</v>
      </c>
    </row>
    <row r="2508" spans="1:3" x14ac:dyDescent="0.25">
      <c r="A2508">
        <v>209.349999999993</v>
      </c>
      <c r="B2508">
        <v>708.96365475180676</v>
      </c>
      <c r="C2508">
        <v>21.486546056587741</v>
      </c>
    </row>
    <row r="2509" spans="1:3" x14ac:dyDescent="0.25">
      <c r="A2509">
        <v>209.39999999999301</v>
      </c>
      <c r="B2509">
        <v>709.28865088298153</v>
      </c>
      <c r="C2509">
        <v>21.485569773254902</v>
      </c>
    </row>
    <row r="2510" spans="1:3" x14ac:dyDescent="0.25">
      <c r="A2510">
        <v>209.449999999993</v>
      </c>
      <c r="B2510">
        <v>709.61368098656249</v>
      </c>
      <c r="C2510">
        <v>21.484593622990857</v>
      </c>
    </row>
    <row r="2511" spans="1:3" x14ac:dyDescent="0.25">
      <c r="A2511">
        <v>209.49999999999301</v>
      </c>
      <c r="B2511">
        <v>709.9387450625502</v>
      </c>
      <c r="C2511">
        <v>21.483617605746598</v>
      </c>
    </row>
    <row r="2512" spans="1:3" x14ac:dyDescent="0.25">
      <c r="A2512">
        <v>209.54999999999299</v>
      </c>
      <c r="B2512">
        <v>710.26384311094409</v>
      </c>
      <c r="C2512">
        <v>21.482641721473154</v>
      </c>
    </row>
    <row r="2513" spans="1:3" x14ac:dyDescent="0.25">
      <c r="A2513">
        <v>209.599999999993</v>
      </c>
      <c r="B2513">
        <v>710.58897513174463</v>
      </c>
      <c r="C2513">
        <v>21.481665970121586</v>
      </c>
    </row>
    <row r="2514" spans="1:3" x14ac:dyDescent="0.25">
      <c r="A2514">
        <v>209.64999999999301</v>
      </c>
      <c r="B2514">
        <v>710.9141411249517</v>
      </c>
      <c r="C2514">
        <v>21.480690351642984</v>
      </c>
    </row>
    <row r="2515" spans="1:3" x14ac:dyDescent="0.25">
      <c r="A2515">
        <v>209.699999999993</v>
      </c>
      <c r="B2515">
        <v>711.23934109056495</v>
      </c>
      <c r="C2515">
        <v>21.479714865988477</v>
      </c>
    </row>
    <row r="2516" spans="1:3" x14ac:dyDescent="0.25">
      <c r="A2516">
        <v>209.74999999999301</v>
      </c>
      <c r="B2516">
        <v>711.56457502858495</v>
      </c>
      <c r="C2516">
        <v>21.478739513109225</v>
      </c>
    </row>
    <row r="2517" spans="1:3" x14ac:dyDescent="0.25">
      <c r="A2517">
        <v>209.79999999999299</v>
      </c>
      <c r="B2517">
        <v>711.88984293901126</v>
      </c>
      <c r="C2517">
        <v>21.477764292956419</v>
      </c>
    </row>
    <row r="2518" spans="1:3" x14ac:dyDescent="0.25">
      <c r="A2518">
        <v>209.849999999993</v>
      </c>
      <c r="B2518">
        <v>712.21514482184421</v>
      </c>
      <c r="C2518">
        <v>21.476789205481296</v>
      </c>
    </row>
    <row r="2519" spans="1:3" x14ac:dyDescent="0.25">
      <c r="A2519">
        <v>209.89999999999301</v>
      </c>
      <c r="B2519">
        <v>712.54048067708356</v>
      </c>
      <c r="C2519">
        <v>21.475814250635114</v>
      </c>
    </row>
    <row r="2520" spans="1:3" x14ac:dyDescent="0.25">
      <c r="A2520">
        <v>209.949999999993</v>
      </c>
      <c r="B2520">
        <v>712.86585050472911</v>
      </c>
      <c r="C2520">
        <v>21.474839428369172</v>
      </c>
    </row>
    <row r="2521" spans="1:3" x14ac:dyDescent="0.25">
      <c r="A2521">
        <v>209.99999999999301</v>
      </c>
      <c r="B2521">
        <v>713.19125430478141</v>
      </c>
      <c r="C2521">
        <v>21.473864738634791</v>
      </c>
    </row>
    <row r="2522" spans="1:3" x14ac:dyDescent="0.25">
      <c r="A2522">
        <v>210.04999999999299</v>
      </c>
      <c r="B2522">
        <v>713.51669207724001</v>
      </c>
      <c r="C2522">
        <v>21.472890181383345</v>
      </c>
    </row>
    <row r="2523" spans="1:3" x14ac:dyDescent="0.25">
      <c r="A2523">
        <v>210.099999999993</v>
      </c>
      <c r="B2523">
        <v>713.84216382210479</v>
      </c>
      <c r="C2523">
        <v>21.471915756566219</v>
      </c>
    </row>
    <row r="2524" spans="1:3" x14ac:dyDescent="0.25">
      <c r="A2524">
        <v>210.14999999999301</v>
      </c>
      <c r="B2524">
        <v>714.16766953937645</v>
      </c>
      <c r="C2524">
        <v>21.470941464134849</v>
      </c>
    </row>
    <row r="2525" spans="1:3" x14ac:dyDescent="0.25">
      <c r="A2525">
        <v>210.199999999993</v>
      </c>
      <c r="B2525">
        <v>714.4932092290544</v>
      </c>
      <c r="C2525">
        <v>21.469967304040697</v>
      </c>
    </row>
    <row r="2526" spans="1:3" x14ac:dyDescent="0.25">
      <c r="A2526">
        <v>210.24999999999301</v>
      </c>
      <c r="B2526">
        <v>714.81878289113899</v>
      </c>
      <c r="C2526">
        <v>21.46899327623526</v>
      </c>
    </row>
    <row r="2527" spans="1:3" x14ac:dyDescent="0.25">
      <c r="A2527">
        <v>210.29999999999299</v>
      </c>
      <c r="B2527">
        <v>715.14439052562977</v>
      </c>
      <c r="C2527">
        <v>21.468019380670061</v>
      </c>
    </row>
    <row r="2528" spans="1:3" x14ac:dyDescent="0.25">
      <c r="A2528">
        <v>210.349999999993</v>
      </c>
      <c r="B2528">
        <v>715.47003213252731</v>
      </c>
      <c r="C2528">
        <v>21.46704561729668</v>
      </c>
    </row>
    <row r="2529" spans="1:3" x14ac:dyDescent="0.25">
      <c r="A2529">
        <v>210.39999999999301</v>
      </c>
      <c r="B2529">
        <v>715.79570771183126</v>
      </c>
      <c r="C2529">
        <v>21.466071986066698</v>
      </c>
    </row>
    <row r="2530" spans="1:3" x14ac:dyDescent="0.25">
      <c r="A2530">
        <v>210.449999999993</v>
      </c>
      <c r="B2530">
        <v>716.1214172635415</v>
      </c>
      <c r="C2530">
        <v>21.465098486931744</v>
      </c>
    </row>
    <row r="2531" spans="1:3" x14ac:dyDescent="0.25">
      <c r="A2531">
        <v>210.49999999999301</v>
      </c>
      <c r="B2531">
        <v>716.44716078765828</v>
      </c>
      <c r="C2531">
        <v>21.464125119843487</v>
      </c>
    </row>
    <row r="2532" spans="1:3" x14ac:dyDescent="0.25">
      <c r="A2532">
        <v>210.54999999999299</v>
      </c>
      <c r="B2532">
        <v>716.77293828418146</v>
      </c>
      <c r="C2532">
        <v>21.463151884753625</v>
      </c>
    </row>
    <row r="2533" spans="1:3" x14ac:dyDescent="0.25">
      <c r="A2533">
        <v>210.599999999993</v>
      </c>
      <c r="B2533">
        <v>717.09874975311118</v>
      </c>
      <c r="C2533">
        <v>21.462178781613883</v>
      </c>
    </row>
    <row r="2534" spans="1:3" x14ac:dyDescent="0.25">
      <c r="A2534">
        <v>210.64999999999301</v>
      </c>
      <c r="B2534">
        <v>717.42459519444742</v>
      </c>
      <c r="C2534">
        <v>21.461205810376022</v>
      </c>
    </row>
    <row r="2535" spans="1:3" x14ac:dyDescent="0.25">
      <c r="A2535">
        <v>210.699999999993</v>
      </c>
      <c r="B2535">
        <v>717.75047460818996</v>
      </c>
      <c r="C2535">
        <v>21.460232970991839</v>
      </c>
    </row>
    <row r="2536" spans="1:3" x14ac:dyDescent="0.25">
      <c r="A2536">
        <v>210.74999999999301</v>
      </c>
      <c r="B2536">
        <v>718.07638799433914</v>
      </c>
      <c r="C2536">
        <v>21.459260263413167</v>
      </c>
    </row>
    <row r="2537" spans="1:3" x14ac:dyDescent="0.25">
      <c r="A2537">
        <v>210.79999999999299</v>
      </c>
      <c r="B2537">
        <v>718.40233535289462</v>
      </c>
      <c r="C2537">
        <v>21.458287687591859</v>
      </c>
    </row>
    <row r="2538" spans="1:3" x14ac:dyDescent="0.25">
      <c r="A2538">
        <v>210.849999999993</v>
      </c>
      <c r="B2538">
        <v>718.72831668385675</v>
      </c>
      <c r="C2538">
        <v>21.457315243479819</v>
      </c>
    </row>
    <row r="2539" spans="1:3" x14ac:dyDescent="0.25">
      <c r="A2539">
        <v>210.89999999999301</v>
      </c>
      <c r="B2539">
        <v>719.05433198722528</v>
      </c>
      <c r="C2539">
        <v>21.456342931028964</v>
      </c>
    </row>
    <row r="2540" spans="1:3" x14ac:dyDescent="0.25">
      <c r="A2540">
        <v>210.949999999993</v>
      </c>
      <c r="B2540">
        <v>719.38038126300012</v>
      </c>
      <c r="C2540">
        <v>21.455370750191257</v>
      </c>
    </row>
    <row r="2541" spans="1:3" x14ac:dyDescent="0.25">
      <c r="A2541">
        <v>210.99999999999301</v>
      </c>
      <c r="B2541">
        <v>719.70646451118137</v>
      </c>
      <c r="C2541">
        <v>21.454398700918695</v>
      </c>
    </row>
    <row r="2542" spans="1:3" x14ac:dyDescent="0.25">
      <c r="A2542">
        <v>211.04999999999299</v>
      </c>
      <c r="B2542">
        <v>720.03258173176926</v>
      </c>
      <c r="C2542">
        <v>21.453426783163298</v>
      </c>
    </row>
    <row r="2543" spans="1:3" x14ac:dyDescent="0.25">
      <c r="A2543">
        <v>211.099999999993</v>
      </c>
      <c r="B2543">
        <v>720.35873292476356</v>
      </c>
      <c r="C2543">
        <v>21.452454996877133</v>
      </c>
    </row>
    <row r="2544" spans="1:3" x14ac:dyDescent="0.25">
      <c r="A2544">
        <v>211.14999999999301</v>
      </c>
      <c r="B2544">
        <v>720.68491809016439</v>
      </c>
      <c r="C2544">
        <v>21.451483342012285</v>
      </c>
    </row>
    <row r="2545" spans="1:3" x14ac:dyDescent="0.25">
      <c r="A2545">
        <v>211.199999999993</v>
      </c>
      <c r="B2545">
        <v>721.01113722797152</v>
      </c>
      <c r="C2545">
        <v>21.450511818520873</v>
      </c>
    </row>
    <row r="2546" spans="1:3" x14ac:dyDescent="0.25">
      <c r="A2546">
        <v>211.24999999999301</v>
      </c>
      <c r="B2546">
        <v>721.3373903381854</v>
      </c>
      <c r="C2546">
        <v>21.449540426355064</v>
      </c>
    </row>
    <row r="2547" spans="1:3" x14ac:dyDescent="0.25">
      <c r="A2547">
        <v>211.29999999999299</v>
      </c>
      <c r="B2547">
        <v>721.66367742080524</v>
      </c>
      <c r="C2547">
        <v>21.448569165467038</v>
      </c>
    </row>
    <row r="2548" spans="1:3" x14ac:dyDescent="0.25">
      <c r="A2548">
        <v>211.349999999993</v>
      </c>
      <c r="B2548">
        <v>721.98999847583195</v>
      </c>
      <c r="C2548">
        <v>21.44759803580903</v>
      </c>
    </row>
    <row r="2549" spans="1:3" x14ac:dyDescent="0.25">
      <c r="A2549">
        <v>211.39999999999301</v>
      </c>
      <c r="B2549">
        <v>722.31635350326508</v>
      </c>
      <c r="C2549">
        <v>21.446627037333283</v>
      </c>
    </row>
    <row r="2550" spans="1:3" x14ac:dyDescent="0.25">
      <c r="A2550">
        <v>211.449999999993</v>
      </c>
      <c r="B2550">
        <v>722.64274250310461</v>
      </c>
      <c r="C2550">
        <v>21.445656169992088</v>
      </c>
    </row>
    <row r="2551" spans="1:3" x14ac:dyDescent="0.25">
      <c r="A2551">
        <v>211.49999999999301</v>
      </c>
      <c r="B2551">
        <v>722.96916547535068</v>
      </c>
      <c r="C2551">
        <v>21.444685433737764</v>
      </c>
    </row>
    <row r="2552" spans="1:3" x14ac:dyDescent="0.25">
      <c r="A2552">
        <v>211.54999999999299</v>
      </c>
      <c r="B2552">
        <v>723.29562242000304</v>
      </c>
      <c r="C2552">
        <v>21.443714828522658</v>
      </c>
    </row>
    <row r="2553" spans="1:3" x14ac:dyDescent="0.25">
      <c r="A2553">
        <v>211.599999999993</v>
      </c>
      <c r="B2553">
        <v>723.62211333706193</v>
      </c>
      <c r="C2553">
        <v>21.442744354299169</v>
      </c>
    </row>
    <row r="2554" spans="1:3" x14ac:dyDescent="0.25">
      <c r="A2554">
        <v>211.64999999999301</v>
      </c>
      <c r="B2554">
        <v>723.94863822652746</v>
      </c>
      <c r="C2554">
        <v>21.441774011019699</v>
      </c>
    </row>
    <row r="2555" spans="1:3" x14ac:dyDescent="0.25">
      <c r="A2555">
        <v>211.699999999993</v>
      </c>
      <c r="B2555">
        <v>724.27519708839918</v>
      </c>
      <c r="C2555">
        <v>21.440803798636708</v>
      </c>
    </row>
    <row r="2556" spans="1:3" x14ac:dyDescent="0.25">
      <c r="A2556">
        <v>211.74999999999301</v>
      </c>
      <c r="B2556">
        <v>724.60178992267765</v>
      </c>
      <c r="C2556">
        <v>21.439833717102669</v>
      </c>
    </row>
    <row r="2557" spans="1:3" x14ac:dyDescent="0.25">
      <c r="A2557">
        <v>211.79999999999299</v>
      </c>
      <c r="B2557">
        <v>724.9284167293622</v>
      </c>
      <c r="C2557">
        <v>21.438863766370105</v>
      </c>
    </row>
    <row r="2558" spans="1:3" x14ac:dyDescent="0.25">
      <c r="A2558">
        <v>211.849999999993</v>
      </c>
      <c r="B2558">
        <v>725.25507750845338</v>
      </c>
      <c r="C2558">
        <v>21.437893946391551</v>
      </c>
    </row>
    <row r="2559" spans="1:3" x14ac:dyDescent="0.25">
      <c r="A2559">
        <v>211.89999999999301</v>
      </c>
      <c r="B2559">
        <v>725.58177225995098</v>
      </c>
      <c r="C2559">
        <v>21.436924257119596</v>
      </c>
    </row>
    <row r="2560" spans="1:3" x14ac:dyDescent="0.25">
      <c r="A2560">
        <v>211.949999999993</v>
      </c>
      <c r="B2560">
        <v>725.90850098385533</v>
      </c>
      <c r="C2560">
        <v>21.435954698506848</v>
      </c>
    </row>
    <row r="2561" spans="1:3" x14ac:dyDescent="0.25">
      <c r="A2561">
        <v>211.99999999999301</v>
      </c>
      <c r="B2561">
        <v>726.23526368016576</v>
      </c>
      <c r="C2561">
        <v>21.434985270505944</v>
      </c>
    </row>
    <row r="2562" spans="1:3" x14ac:dyDescent="0.25">
      <c r="A2562">
        <v>212.04999999999299</v>
      </c>
      <c r="B2562">
        <v>726.5620603488826</v>
      </c>
      <c r="C2562">
        <v>21.43401597306957</v>
      </c>
    </row>
    <row r="2563" spans="1:3" x14ac:dyDescent="0.25">
      <c r="A2563">
        <v>212.099999999993</v>
      </c>
      <c r="B2563">
        <v>726.8888909900063</v>
      </c>
      <c r="C2563">
        <v>21.433046806150422</v>
      </c>
    </row>
    <row r="2564" spans="1:3" x14ac:dyDescent="0.25">
      <c r="A2564">
        <v>212.14999999999301</v>
      </c>
      <c r="B2564">
        <v>727.21575560353631</v>
      </c>
      <c r="C2564">
        <v>21.432077769701248</v>
      </c>
    </row>
    <row r="2565" spans="1:3" x14ac:dyDescent="0.25">
      <c r="A2565">
        <v>212.199999999993</v>
      </c>
      <c r="B2565">
        <v>727.54265418947261</v>
      </c>
      <c r="C2565">
        <v>21.431108863674815</v>
      </c>
    </row>
    <row r="2566" spans="1:3" x14ac:dyDescent="0.25">
      <c r="A2566">
        <v>212.24999999999301</v>
      </c>
      <c r="B2566">
        <v>727.86958674781567</v>
      </c>
      <c r="C2566">
        <v>21.430140088023929</v>
      </c>
    </row>
    <row r="2567" spans="1:3" x14ac:dyDescent="0.25">
      <c r="A2567">
        <v>212.29999999999299</v>
      </c>
      <c r="B2567">
        <v>728.19655327856492</v>
      </c>
      <c r="C2567">
        <v>21.429171442701424</v>
      </c>
    </row>
    <row r="2568" spans="1:3" x14ac:dyDescent="0.25">
      <c r="A2568">
        <v>212.349999999993</v>
      </c>
      <c r="B2568">
        <v>728.52355378172092</v>
      </c>
      <c r="C2568">
        <v>21.428202927660163</v>
      </c>
    </row>
    <row r="2569" spans="1:3" x14ac:dyDescent="0.25">
      <c r="A2569">
        <v>212.39999999999301</v>
      </c>
      <c r="B2569">
        <v>728.85058825728322</v>
      </c>
      <c r="C2569">
        <v>21.427234542853054</v>
      </c>
    </row>
    <row r="2570" spans="1:3" x14ac:dyDescent="0.25">
      <c r="A2570">
        <v>212.449999999993</v>
      </c>
      <c r="B2570">
        <v>729.17765670525171</v>
      </c>
      <c r="C2570">
        <v>21.426266288233023</v>
      </c>
    </row>
    <row r="2571" spans="1:3" x14ac:dyDescent="0.25">
      <c r="A2571">
        <v>212.49999999999301</v>
      </c>
      <c r="B2571">
        <v>729.50475912562706</v>
      </c>
      <c r="C2571">
        <v>21.42529816375303</v>
      </c>
    </row>
    <row r="2572" spans="1:3" x14ac:dyDescent="0.25">
      <c r="A2572">
        <v>212.54999999999299</v>
      </c>
      <c r="B2572">
        <v>729.83189551840849</v>
      </c>
      <c r="C2572">
        <v>21.424330169366083</v>
      </c>
    </row>
    <row r="2573" spans="1:3" x14ac:dyDescent="0.25">
      <c r="A2573">
        <v>212.599999999993</v>
      </c>
      <c r="B2573">
        <v>730.15906588359678</v>
      </c>
      <c r="C2573">
        <v>21.42336230502519</v>
      </c>
    </row>
    <row r="2574" spans="1:3" x14ac:dyDescent="0.25">
      <c r="A2574">
        <v>212.64999999999301</v>
      </c>
      <c r="B2574">
        <v>730.48627022119149</v>
      </c>
      <c r="C2574">
        <v>21.422394570683419</v>
      </c>
    </row>
    <row r="2575" spans="1:3" x14ac:dyDescent="0.25">
      <c r="A2575">
        <v>212.699999999993</v>
      </c>
      <c r="B2575">
        <v>730.81350853119238</v>
      </c>
      <c r="C2575">
        <v>21.421426966293868</v>
      </c>
    </row>
    <row r="2576" spans="1:3" x14ac:dyDescent="0.25">
      <c r="A2576">
        <v>212.74999999999301</v>
      </c>
      <c r="B2576">
        <v>731.14078081359992</v>
      </c>
      <c r="C2576">
        <v>21.420459491809641</v>
      </c>
    </row>
    <row r="2577" spans="1:3" x14ac:dyDescent="0.25">
      <c r="A2577">
        <v>212.79999999999299</v>
      </c>
      <c r="B2577">
        <v>731.46808706841375</v>
      </c>
      <c r="C2577">
        <v>21.419492147183906</v>
      </c>
    </row>
    <row r="2578" spans="1:3" x14ac:dyDescent="0.25">
      <c r="A2578">
        <v>212.849999999993</v>
      </c>
      <c r="B2578">
        <v>731.79542729563434</v>
      </c>
      <c r="C2578">
        <v>21.418524932369849</v>
      </c>
    </row>
    <row r="2579" spans="1:3" x14ac:dyDescent="0.25">
      <c r="A2579">
        <v>212.89999999999301</v>
      </c>
      <c r="B2579">
        <v>732.122801495261</v>
      </c>
      <c r="C2579">
        <v>21.417557847320673</v>
      </c>
    </row>
    <row r="2580" spans="1:3" x14ac:dyDescent="0.25">
      <c r="A2580">
        <v>212.949999999993</v>
      </c>
      <c r="B2580">
        <v>732.4502096672943</v>
      </c>
      <c r="C2580">
        <v>21.416590891989639</v>
      </c>
    </row>
    <row r="2581" spans="1:3" x14ac:dyDescent="0.25">
      <c r="A2581">
        <v>212.99999999999301</v>
      </c>
      <c r="B2581">
        <v>732.77765181173413</v>
      </c>
      <c r="C2581">
        <v>21.415624066330015</v>
      </c>
    </row>
    <row r="2582" spans="1:3" x14ac:dyDescent="0.25">
      <c r="A2582">
        <v>213.04999999999299</v>
      </c>
      <c r="B2582">
        <v>733.10512792858026</v>
      </c>
      <c r="C2582">
        <v>21.414657370295128</v>
      </c>
    </row>
    <row r="2583" spans="1:3" x14ac:dyDescent="0.25">
      <c r="A2583">
        <v>213.099999999993</v>
      </c>
      <c r="B2583">
        <v>733.43263801783314</v>
      </c>
      <c r="C2583">
        <v>21.413690803838307</v>
      </c>
    </row>
    <row r="2584" spans="1:3" x14ac:dyDescent="0.25">
      <c r="A2584">
        <v>213.14999999999301</v>
      </c>
      <c r="B2584">
        <v>733.76018207949232</v>
      </c>
      <c r="C2584">
        <v>21.412724366912936</v>
      </c>
    </row>
    <row r="2585" spans="1:3" x14ac:dyDescent="0.25">
      <c r="A2585">
        <v>213.199999999993</v>
      </c>
      <c r="B2585">
        <v>734.08776011355792</v>
      </c>
      <c r="C2585">
        <v>21.411758059472412</v>
      </c>
    </row>
    <row r="2586" spans="1:3" x14ac:dyDescent="0.25">
      <c r="A2586">
        <v>213.24999999999301</v>
      </c>
      <c r="B2586">
        <v>734.41537212003016</v>
      </c>
      <c r="C2586">
        <v>21.410791881470178</v>
      </c>
    </row>
    <row r="2587" spans="1:3" x14ac:dyDescent="0.25">
      <c r="A2587">
        <v>213.29999999999299</v>
      </c>
      <c r="B2587">
        <v>734.74301809890846</v>
      </c>
      <c r="C2587">
        <v>21.409825832859703</v>
      </c>
    </row>
    <row r="2588" spans="1:3" x14ac:dyDescent="0.25">
      <c r="A2588">
        <v>213.349999999993</v>
      </c>
      <c r="B2588">
        <v>735.07069805019364</v>
      </c>
      <c r="C2588">
        <v>21.408859913594483</v>
      </c>
    </row>
    <row r="2589" spans="1:3" x14ac:dyDescent="0.25">
      <c r="A2589">
        <v>213.39999999999301</v>
      </c>
      <c r="B2589">
        <v>735.39841197388523</v>
      </c>
      <c r="C2589">
        <v>21.407894123628044</v>
      </c>
    </row>
    <row r="2590" spans="1:3" x14ac:dyDescent="0.25">
      <c r="A2590">
        <v>213.449999999993</v>
      </c>
      <c r="B2590">
        <v>735.72615986998301</v>
      </c>
      <c r="C2590">
        <v>21.40692846291396</v>
      </c>
    </row>
    <row r="2591" spans="1:3" x14ac:dyDescent="0.25">
      <c r="A2591">
        <v>213.49999999999301</v>
      </c>
      <c r="B2591">
        <v>736.05394173848765</v>
      </c>
      <c r="C2591">
        <v>21.405962931405821</v>
      </c>
    </row>
    <row r="2592" spans="1:3" x14ac:dyDescent="0.25">
      <c r="A2592">
        <v>213.54999999999299</v>
      </c>
      <c r="B2592">
        <v>736.38175757939814</v>
      </c>
      <c r="C2592">
        <v>21.404997529057244</v>
      </c>
    </row>
    <row r="2593" spans="1:3" x14ac:dyDescent="0.25">
      <c r="A2593">
        <v>213.599999999993</v>
      </c>
      <c r="B2593">
        <v>736.70960739271561</v>
      </c>
      <c r="C2593">
        <v>21.404032255821896</v>
      </c>
    </row>
    <row r="2594" spans="1:3" x14ac:dyDescent="0.25">
      <c r="A2594">
        <v>213.64999999999301</v>
      </c>
      <c r="B2594">
        <v>737.03749117843961</v>
      </c>
      <c r="C2594">
        <v>21.403067111653453</v>
      </c>
    </row>
    <row r="2595" spans="1:3" x14ac:dyDescent="0.25">
      <c r="A2595">
        <v>213.699999999993</v>
      </c>
      <c r="B2595">
        <v>737.36540893656979</v>
      </c>
      <c r="C2595">
        <v>21.40210209650564</v>
      </c>
    </row>
    <row r="2596" spans="1:3" x14ac:dyDescent="0.25">
      <c r="A2596">
        <v>213.74999999999301</v>
      </c>
      <c r="B2596">
        <v>737.6933606671065</v>
      </c>
      <c r="C2596">
        <v>21.401137210332202</v>
      </c>
    </row>
    <row r="2597" spans="1:3" x14ac:dyDescent="0.25">
      <c r="A2597">
        <v>213.79999999999299</v>
      </c>
      <c r="B2597">
        <v>738.02134637004951</v>
      </c>
      <c r="C2597">
        <v>21.40017245308692</v>
      </c>
    </row>
    <row r="2598" spans="1:3" x14ac:dyDescent="0.25">
      <c r="A2598">
        <v>213.849999999993</v>
      </c>
      <c r="B2598">
        <v>738.34936604539905</v>
      </c>
      <c r="C2598">
        <v>21.399207824723611</v>
      </c>
    </row>
    <row r="2599" spans="1:3" x14ac:dyDescent="0.25">
      <c r="A2599">
        <v>213.89999999999301</v>
      </c>
      <c r="B2599">
        <v>738.67741969315523</v>
      </c>
      <c r="C2599">
        <v>21.398243325196106</v>
      </c>
    </row>
    <row r="2600" spans="1:3" x14ac:dyDescent="0.25">
      <c r="A2600">
        <v>213.949999999993</v>
      </c>
      <c r="B2600">
        <v>739.00550731331771</v>
      </c>
      <c r="C2600">
        <v>21.397278954458287</v>
      </c>
    </row>
    <row r="2601" spans="1:3" x14ac:dyDescent="0.25">
      <c r="A2601">
        <v>213.99999999999301</v>
      </c>
      <c r="B2601">
        <v>739.33362890588683</v>
      </c>
      <c r="C2601">
        <v>21.396314712464054</v>
      </c>
    </row>
    <row r="2602" spans="1:3" x14ac:dyDescent="0.25">
      <c r="A2602">
        <v>214.04999999999299</v>
      </c>
      <c r="B2602">
        <v>739.66178447086213</v>
      </c>
      <c r="C2602">
        <v>21.395350599167344</v>
      </c>
    </row>
    <row r="2603" spans="1:3" x14ac:dyDescent="0.25">
      <c r="A2603">
        <v>214.099999999993</v>
      </c>
      <c r="B2603">
        <v>739.98997400824419</v>
      </c>
      <c r="C2603">
        <v>21.394386614522119</v>
      </c>
    </row>
    <row r="2604" spans="1:3" x14ac:dyDescent="0.25">
      <c r="A2604">
        <v>214.14999999999301</v>
      </c>
      <c r="B2604">
        <v>740.31819751803266</v>
      </c>
      <c r="C2604">
        <v>21.393422758482377</v>
      </c>
    </row>
    <row r="2605" spans="1:3" x14ac:dyDescent="0.25">
      <c r="A2605">
        <v>214.199999999993</v>
      </c>
      <c r="B2605">
        <v>740.64645500022743</v>
      </c>
      <c r="C2605">
        <v>21.392459031002144</v>
      </c>
    </row>
    <row r="2606" spans="1:3" x14ac:dyDescent="0.25">
      <c r="A2606">
        <v>214.24999999999301</v>
      </c>
      <c r="B2606">
        <v>740.97474645482885</v>
      </c>
      <c r="C2606">
        <v>21.391495432035477</v>
      </c>
    </row>
    <row r="2607" spans="1:3" x14ac:dyDescent="0.25">
      <c r="A2607">
        <v>214.29999999999299</v>
      </c>
      <c r="B2607">
        <v>741.30307188183644</v>
      </c>
      <c r="C2607">
        <v>21.390531961536468</v>
      </c>
    </row>
    <row r="2608" spans="1:3" x14ac:dyDescent="0.25">
      <c r="A2608">
        <v>214.349999999993</v>
      </c>
      <c r="B2608">
        <v>741.63143128125068</v>
      </c>
      <c r="C2608">
        <v>21.389568619459236</v>
      </c>
    </row>
    <row r="2609" spans="1:3" x14ac:dyDescent="0.25">
      <c r="A2609">
        <v>214.39999999999301</v>
      </c>
      <c r="B2609">
        <v>741.95982465307145</v>
      </c>
      <c r="C2609">
        <v>21.388605405757929</v>
      </c>
    </row>
    <row r="2610" spans="1:3" x14ac:dyDescent="0.25">
      <c r="A2610">
        <v>214.449999999993</v>
      </c>
      <c r="B2610">
        <v>742.28825199729852</v>
      </c>
      <c r="C2610">
        <v>21.387642320386728</v>
      </c>
    </row>
    <row r="2611" spans="1:3" x14ac:dyDescent="0.25">
      <c r="A2611">
        <v>214.49999999999301</v>
      </c>
      <c r="B2611">
        <v>742.61671331393234</v>
      </c>
      <c r="C2611">
        <v>21.386679363299844</v>
      </c>
    </row>
    <row r="2612" spans="1:3" x14ac:dyDescent="0.25">
      <c r="A2612">
        <v>214.54999999999299</v>
      </c>
      <c r="B2612">
        <v>742.94520860297223</v>
      </c>
      <c r="C2612">
        <v>21.385716534451515</v>
      </c>
    </row>
    <row r="2613" spans="1:3" x14ac:dyDescent="0.25">
      <c r="A2613">
        <v>214.599999999993</v>
      </c>
      <c r="B2613">
        <v>743.27373786441876</v>
      </c>
      <c r="C2613">
        <v>21.384753833796019</v>
      </c>
    </row>
    <row r="2614" spans="1:3" x14ac:dyDescent="0.25">
      <c r="A2614">
        <v>214.64999999999301</v>
      </c>
      <c r="B2614">
        <v>743.60230109827194</v>
      </c>
      <c r="C2614">
        <v>21.383791261287659</v>
      </c>
    </row>
    <row r="2615" spans="1:3" x14ac:dyDescent="0.25">
      <c r="A2615">
        <v>214.699999999993</v>
      </c>
      <c r="B2615">
        <v>743.93089830453118</v>
      </c>
      <c r="C2615">
        <v>21.38282881688076</v>
      </c>
    </row>
    <row r="2616" spans="1:3" x14ac:dyDescent="0.25">
      <c r="A2616">
        <v>214.74999999999301</v>
      </c>
      <c r="B2616">
        <v>744.25952948319696</v>
      </c>
      <c r="C2616">
        <v>21.381866500529696</v>
      </c>
    </row>
    <row r="2617" spans="1:3" x14ac:dyDescent="0.25">
      <c r="A2617">
        <v>214.79999999999299</v>
      </c>
      <c r="B2617">
        <v>744.58819463426948</v>
      </c>
      <c r="C2617">
        <v>21.380904312188854</v>
      </c>
    </row>
    <row r="2618" spans="1:3" x14ac:dyDescent="0.25">
      <c r="A2618">
        <v>214.849999999993</v>
      </c>
      <c r="B2618">
        <v>744.9168937577482</v>
      </c>
      <c r="C2618">
        <v>21.379942251812665</v>
      </c>
    </row>
    <row r="2619" spans="1:3" x14ac:dyDescent="0.25">
      <c r="A2619">
        <v>214.89999999999301</v>
      </c>
      <c r="B2619">
        <v>745.24562685363355</v>
      </c>
      <c r="C2619">
        <v>21.37898031935557</v>
      </c>
    </row>
    <row r="2620" spans="1:3" x14ac:dyDescent="0.25">
      <c r="A2620">
        <v>214.949999999993</v>
      </c>
      <c r="B2620">
        <v>745.57439392192509</v>
      </c>
      <c r="C2620">
        <v>21.378018514772073</v>
      </c>
    </row>
    <row r="2621" spans="1:3" x14ac:dyDescent="0.25">
      <c r="A2621">
        <v>214.99999999999301</v>
      </c>
      <c r="B2621">
        <v>745.90319496262339</v>
      </c>
      <c r="C2621">
        <v>21.377056838016667</v>
      </c>
    </row>
    <row r="2622" spans="1:3" x14ac:dyDescent="0.25">
      <c r="A2622">
        <v>215.04999999999299</v>
      </c>
      <c r="B2622">
        <v>746.2320299757281</v>
      </c>
      <c r="C2622">
        <v>21.376095289043917</v>
      </c>
    </row>
    <row r="2623" spans="1:3" x14ac:dyDescent="0.25">
      <c r="A2623">
        <v>215.099999999993</v>
      </c>
      <c r="B2623">
        <v>746.56089896123922</v>
      </c>
      <c r="C2623">
        <v>21.37513386780839</v>
      </c>
    </row>
    <row r="2624" spans="1:3" x14ac:dyDescent="0.25">
      <c r="A2624">
        <v>215.14999999999301</v>
      </c>
      <c r="B2624">
        <v>746.88980191915698</v>
      </c>
      <c r="C2624">
        <v>21.374172574264694</v>
      </c>
    </row>
    <row r="2625" spans="1:3" x14ac:dyDescent="0.25">
      <c r="A2625">
        <v>215.199999999993</v>
      </c>
      <c r="B2625">
        <v>747.21873884948081</v>
      </c>
      <c r="C2625">
        <v>21.37321140836746</v>
      </c>
    </row>
    <row r="2626" spans="1:3" x14ac:dyDescent="0.25">
      <c r="A2626">
        <v>215.24999999999301</v>
      </c>
      <c r="B2626">
        <v>747.5477097522114</v>
      </c>
      <c r="C2626">
        <v>21.37225037007136</v>
      </c>
    </row>
    <row r="2627" spans="1:3" x14ac:dyDescent="0.25">
      <c r="A2627">
        <v>215.29999999999299</v>
      </c>
      <c r="B2627">
        <v>747.87671462734829</v>
      </c>
      <c r="C2627">
        <v>21.371289459331095</v>
      </c>
    </row>
    <row r="2628" spans="1:3" x14ac:dyDescent="0.25">
      <c r="A2628">
        <v>215.349999999993</v>
      </c>
      <c r="B2628">
        <v>748.20575347489182</v>
      </c>
      <c r="C2628">
        <v>21.37032867610138</v>
      </c>
    </row>
    <row r="2629" spans="1:3" x14ac:dyDescent="0.25">
      <c r="A2629">
        <v>215.39999999999301</v>
      </c>
      <c r="B2629">
        <v>748.53482629484188</v>
      </c>
      <c r="C2629">
        <v>21.369368020336978</v>
      </c>
    </row>
    <row r="2630" spans="1:3" x14ac:dyDescent="0.25">
      <c r="A2630">
        <v>215.449999999993</v>
      </c>
      <c r="B2630">
        <v>748.86393308719801</v>
      </c>
      <c r="C2630">
        <v>21.368407491992674</v>
      </c>
    </row>
    <row r="2631" spans="1:3" x14ac:dyDescent="0.25">
      <c r="A2631">
        <v>215.49999999999301</v>
      </c>
      <c r="B2631">
        <v>749.193073851961</v>
      </c>
      <c r="C2631">
        <v>21.36744709102328</v>
      </c>
    </row>
    <row r="2632" spans="1:3" x14ac:dyDescent="0.25">
      <c r="A2632">
        <v>215.54999999999299</v>
      </c>
      <c r="B2632">
        <v>749.52224858913019</v>
      </c>
      <c r="C2632">
        <v>21.366486817383652</v>
      </c>
    </row>
    <row r="2633" spans="1:3" x14ac:dyDescent="0.25">
      <c r="A2633">
        <v>215.599999999993</v>
      </c>
      <c r="B2633">
        <v>749.85145729870601</v>
      </c>
      <c r="C2633">
        <v>21.365526671028658</v>
      </c>
    </row>
    <row r="2634" spans="1:3" x14ac:dyDescent="0.25">
      <c r="A2634">
        <v>215.64999999999301</v>
      </c>
      <c r="B2634">
        <v>750.18069998068802</v>
      </c>
      <c r="C2634">
        <v>21.364566651913208</v>
      </c>
    </row>
    <row r="2635" spans="1:3" x14ac:dyDescent="0.25">
      <c r="A2635">
        <v>215.699999999993</v>
      </c>
      <c r="B2635">
        <v>750.50997663507678</v>
      </c>
      <c r="C2635">
        <v>21.363606759992237</v>
      </c>
    </row>
    <row r="2636" spans="1:3" x14ac:dyDescent="0.25">
      <c r="A2636">
        <v>215.74999999999301</v>
      </c>
      <c r="B2636">
        <v>750.83928726187173</v>
      </c>
      <c r="C2636">
        <v>21.362646995220711</v>
      </c>
    </row>
    <row r="2637" spans="1:3" x14ac:dyDescent="0.25">
      <c r="A2637">
        <v>215.799999999992</v>
      </c>
      <c r="B2637">
        <v>751.16863186106684</v>
      </c>
      <c r="C2637">
        <v>21.361687357553642</v>
      </c>
    </row>
    <row r="2638" spans="1:3" x14ac:dyDescent="0.25">
      <c r="A2638">
        <v>215.849999999993</v>
      </c>
      <c r="B2638">
        <v>751.49801043268121</v>
      </c>
      <c r="C2638">
        <v>21.360727846946006</v>
      </c>
    </row>
    <row r="2639" spans="1:3" x14ac:dyDescent="0.25">
      <c r="A2639">
        <v>215.89999999999301</v>
      </c>
      <c r="B2639">
        <v>751.82742297669597</v>
      </c>
      <c r="C2639">
        <v>21.359768463352907</v>
      </c>
    </row>
    <row r="2640" spans="1:3" x14ac:dyDescent="0.25">
      <c r="A2640">
        <v>215.949999999993</v>
      </c>
      <c r="B2640">
        <v>752.1568694931168</v>
      </c>
      <c r="C2640">
        <v>21.358809206729415</v>
      </c>
    </row>
    <row r="2641" spans="1:3" x14ac:dyDescent="0.25">
      <c r="A2641">
        <v>215.99999999999201</v>
      </c>
      <c r="B2641">
        <v>752.48634998193756</v>
      </c>
      <c r="C2641">
        <v>21.357850077030658</v>
      </c>
    </row>
    <row r="2642" spans="1:3" x14ac:dyDescent="0.25">
      <c r="A2642">
        <v>216.049999999992</v>
      </c>
      <c r="B2642">
        <v>752.81586444317156</v>
      </c>
      <c r="C2642">
        <v>21.356891074211752</v>
      </c>
    </row>
    <row r="2643" spans="1:3" x14ac:dyDescent="0.25">
      <c r="A2643">
        <v>216.099999999993</v>
      </c>
      <c r="B2643">
        <v>753.14541287681834</v>
      </c>
      <c r="C2643">
        <v>21.355932198227865</v>
      </c>
    </row>
    <row r="2644" spans="1:3" x14ac:dyDescent="0.25">
      <c r="A2644">
        <v>216.14999999999199</v>
      </c>
      <c r="B2644">
        <v>753.47499528285857</v>
      </c>
      <c r="C2644">
        <v>21.354973449034258</v>
      </c>
    </row>
    <row r="2645" spans="1:3" x14ac:dyDescent="0.25">
      <c r="A2645">
        <v>216.199999999992</v>
      </c>
      <c r="B2645">
        <v>753.80461166131192</v>
      </c>
      <c r="C2645">
        <v>21.354014826586106</v>
      </c>
    </row>
    <row r="2646" spans="1:3" x14ac:dyDescent="0.25">
      <c r="A2646">
        <v>216.24999999999201</v>
      </c>
      <c r="B2646">
        <v>754.13426201217169</v>
      </c>
      <c r="C2646">
        <v>21.35305633083869</v>
      </c>
    </row>
    <row r="2647" spans="1:3" x14ac:dyDescent="0.25">
      <c r="A2647">
        <v>216.299999999992</v>
      </c>
      <c r="B2647">
        <v>754.46394633543775</v>
      </c>
      <c r="C2647">
        <v>21.352097961747305</v>
      </c>
    </row>
    <row r="2648" spans="1:3" x14ac:dyDescent="0.25">
      <c r="A2648">
        <v>216.34999999999201</v>
      </c>
      <c r="B2648">
        <v>754.79366463111046</v>
      </c>
      <c r="C2648">
        <v>21.35113971926727</v>
      </c>
    </row>
    <row r="2649" spans="1:3" x14ac:dyDescent="0.25">
      <c r="A2649">
        <v>216.39999999999199</v>
      </c>
      <c r="B2649">
        <v>755.12341689918946</v>
      </c>
      <c r="C2649">
        <v>21.350181603353935</v>
      </c>
    </row>
    <row r="2650" spans="1:3" x14ac:dyDescent="0.25">
      <c r="A2650">
        <v>216.449999999992</v>
      </c>
      <c r="B2650">
        <v>755.45320313967522</v>
      </c>
      <c r="C2650">
        <v>21.349223613962682</v>
      </c>
    </row>
    <row r="2651" spans="1:3" x14ac:dyDescent="0.25">
      <c r="A2651">
        <v>216.49999999999201</v>
      </c>
      <c r="B2651">
        <v>755.7830233525674</v>
      </c>
      <c r="C2651">
        <v>21.348265751048924</v>
      </c>
    </row>
    <row r="2652" spans="1:3" x14ac:dyDescent="0.25">
      <c r="A2652">
        <v>216.549999999992</v>
      </c>
      <c r="B2652">
        <v>756.11287753786564</v>
      </c>
      <c r="C2652">
        <v>21.347308014568096</v>
      </c>
    </row>
    <row r="2653" spans="1:3" x14ac:dyDescent="0.25">
      <c r="A2653">
        <v>216.59999999999201</v>
      </c>
      <c r="B2653">
        <v>756.44276569557064</v>
      </c>
      <c r="C2653">
        <v>21.346350404475668</v>
      </c>
    </row>
    <row r="2654" spans="1:3" x14ac:dyDescent="0.25">
      <c r="A2654">
        <v>216.64999999999199</v>
      </c>
      <c r="B2654">
        <v>756.77268782568194</v>
      </c>
      <c r="C2654">
        <v>21.345392920727136</v>
      </c>
    </row>
    <row r="2655" spans="1:3" x14ac:dyDescent="0.25">
      <c r="A2655">
        <v>216.699999999992</v>
      </c>
      <c r="B2655">
        <v>757.10264392819988</v>
      </c>
      <c r="C2655">
        <v>21.344435563278029</v>
      </c>
    </row>
    <row r="2656" spans="1:3" x14ac:dyDescent="0.25">
      <c r="A2656">
        <v>216.74999999999201</v>
      </c>
      <c r="B2656">
        <v>757.43263400312435</v>
      </c>
      <c r="C2656">
        <v>21.343478332083897</v>
      </c>
    </row>
    <row r="2657" spans="1:3" x14ac:dyDescent="0.25">
      <c r="A2657">
        <v>216.799999999992</v>
      </c>
      <c r="B2657">
        <v>757.762658050455</v>
      </c>
      <c r="C2657">
        <v>21.342521227100338</v>
      </c>
    </row>
    <row r="2658" spans="1:3" x14ac:dyDescent="0.25">
      <c r="A2658">
        <v>216.84999999999201</v>
      </c>
      <c r="B2658">
        <v>758.09271607019241</v>
      </c>
      <c r="C2658">
        <v>21.341564248282953</v>
      </c>
    </row>
    <row r="2659" spans="1:3" x14ac:dyDescent="0.25">
      <c r="A2659">
        <v>216.89999999999199</v>
      </c>
      <c r="B2659">
        <v>758.42280806233589</v>
      </c>
      <c r="C2659">
        <v>21.340607395587398</v>
      </c>
    </row>
    <row r="2660" spans="1:3" x14ac:dyDescent="0.25">
      <c r="A2660">
        <v>216.949999999992</v>
      </c>
      <c r="B2660">
        <v>758.75293402688612</v>
      </c>
      <c r="C2660">
        <v>21.339650668969337</v>
      </c>
    </row>
    <row r="2661" spans="1:3" x14ac:dyDescent="0.25">
      <c r="A2661">
        <v>216.99999999999201</v>
      </c>
      <c r="B2661">
        <v>759.08309396384254</v>
      </c>
      <c r="C2661">
        <v>21.338694068384477</v>
      </c>
    </row>
    <row r="2662" spans="1:3" x14ac:dyDescent="0.25">
      <c r="A2662">
        <v>217.049999999992</v>
      </c>
      <c r="B2662">
        <v>759.4132878732056</v>
      </c>
      <c r="C2662">
        <v>21.337737593788543</v>
      </c>
    </row>
    <row r="2663" spans="1:3" x14ac:dyDescent="0.25">
      <c r="A2663">
        <v>217.09999999999201</v>
      </c>
      <c r="B2663">
        <v>759.74351575497519</v>
      </c>
      <c r="C2663">
        <v>21.336781245137306</v>
      </c>
    </row>
    <row r="2664" spans="1:3" x14ac:dyDescent="0.25">
      <c r="A2664">
        <v>217.14999999999199</v>
      </c>
      <c r="B2664">
        <v>760.07377760915108</v>
      </c>
      <c r="C2664">
        <v>21.335825022386544</v>
      </c>
    </row>
    <row r="2665" spans="1:3" x14ac:dyDescent="0.25">
      <c r="A2665">
        <v>217.199999999992</v>
      </c>
      <c r="B2665">
        <v>760.40407343573361</v>
      </c>
      <c r="C2665">
        <v>21.334868925492074</v>
      </c>
    </row>
    <row r="2666" spans="1:3" x14ac:dyDescent="0.25">
      <c r="A2666">
        <v>217.24999999999201</v>
      </c>
      <c r="B2666">
        <v>760.73440323472266</v>
      </c>
      <c r="C2666">
        <v>21.333912954409758</v>
      </c>
    </row>
    <row r="2667" spans="1:3" x14ac:dyDescent="0.25">
      <c r="A2667">
        <v>217.299999999992</v>
      </c>
      <c r="B2667">
        <v>761.0647670061179</v>
      </c>
      <c r="C2667">
        <v>21.332957109095453</v>
      </c>
    </row>
    <row r="2668" spans="1:3" x14ac:dyDescent="0.25">
      <c r="A2668">
        <v>217.34999999999201</v>
      </c>
      <c r="B2668">
        <v>761.3951647499199</v>
      </c>
      <c r="C2668">
        <v>21.332001389505081</v>
      </c>
    </row>
    <row r="2669" spans="1:3" x14ac:dyDescent="0.25">
      <c r="A2669">
        <v>217.39999999999199</v>
      </c>
      <c r="B2669">
        <v>761.72559646612797</v>
      </c>
      <c r="C2669">
        <v>21.331045795594569</v>
      </c>
    </row>
    <row r="2670" spans="1:3" x14ac:dyDescent="0.25">
      <c r="A2670">
        <v>217.449999999992</v>
      </c>
      <c r="B2670">
        <v>762.0560621547429</v>
      </c>
      <c r="C2670">
        <v>21.330090327319873</v>
      </c>
    </row>
    <row r="2671" spans="1:3" x14ac:dyDescent="0.25">
      <c r="A2671">
        <v>217.49999999999201</v>
      </c>
      <c r="B2671">
        <v>762.38656181576425</v>
      </c>
      <c r="C2671">
        <v>21.32913498463699</v>
      </c>
    </row>
    <row r="2672" spans="1:3" x14ac:dyDescent="0.25">
      <c r="A2672">
        <v>217.549999999992</v>
      </c>
      <c r="B2672">
        <v>762.71709544919179</v>
      </c>
      <c r="C2672">
        <v>21.328179767501943</v>
      </c>
    </row>
    <row r="2673" spans="1:3" x14ac:dyDescent="0.25">
      <c r="A2673">
        <v>217.59999999999201</v>
      </c>
      <c r="B2673">
        <v>763.04766305502608</v>
      </c>
      <c r="C2673">
        <v>21.327224675870777</v>
      </c>
    </row>
    <row r="2674" spans="1:3" x14ac:dyDescent="0.25">
      <c r="A2674">
        <v>217.64999999999199</v>
      </c>
      <c r="B2674">
        <v>763.37826463326644</v>
      </c>
      <c r="C2674">
        <v>21.326269709699577</v>
      </c>
    </row>
    <row r="2675" spans="1:3" x14ac:dyDescent="0.25">
      <c r="A2675">
        <v>217.699999999992</v>
      </c>
      <c r="B2675">
        <v>763.70890018391367</v>
      </c>
      <c r="C2675">
        <v>21.325314868944439</v>
      </c>
    </row>
    <row r="2676" spans="1:3" x14ac:dyDescent="0.25">
      <c r="A2676">
        <v>217.74999999999201</v>
      </c>
      <c r="B2676">
        <v>764.03956970696731</v>
      </c>
      <c r="C2676">
        <v>21.324360153561496</v>
      </c>
    </row>
    <row r="2677" spans="1:3" x14ac:dyDescent="0.25">
      <c r="A2677">
        <v>217.799999999992</v>
      </c>
      <c r="B2677">
        <v>764.37027320242714</v>
      </c>
      <c r="C2677">
        <v>21.323405563506928</v>
      </c>
    </row>
    <row r="2678" spans="1:3" x14ac:dyDescent="0.25">
      <c r="A2678">
        <v>217.84999999999201</v>
      </c>
      <c r="B2678">
        <v>764.70101067029373</v>
      </c>
      <c r="C2678">
        <v>21.322451098736909</v>
      </c>
    </row>
    <row r="2679" spans="1:3" x14ac:dyDescent="0.25">
      <c r="A2679">
        <v>217.89999999999199</v>
      </c>
      <c r="B2679">
        <v>765.03178211056638</v>
      </c>
      <c r="C2679">
        <v>21.321496759207669</v>
      </c>
    </row>
    <row r="2680" spans="1:3" x14ac:dyDescent="0.25">
      <c r="A2680">
        <v>217.949999999992</v>
      </c>
      <c r="B2680">
        <v>765.36258752324579</v>
      </c>
      <c r="C2680">
        <v>21.320542544875458</v>
      </c>
    </row>
    <row r="2681" spans="1:3" x14ac:dyDescent="0.25">
      <c r="A2681">
        <v>217.99999999999201</v>
      </c>
      <c r="B2681">
        <v>765.69342690833173</v>
      </c>
      <c r="C2681">
        <v>21.319588455696554</v>
      </c>
    </row>
    <row r="2682" spans="1:3" x14ac:dyDescent="0.25">
      <c r="A2682">
        <v>218.049999999992</v>
      </c>
      <c r="B2682">
        <v>766.02430026582374</v>
      </c>
      <c r="C2682">
        <v>21.318634491627268</v>
      </c>
    </row>
    <row r="2683" spans="1:3" x14ac:dyDescent="0.25">
      <c r="A2683">
        <v>218.09999999999201</v>
      </c>
      <c r="B2683">
        <v>766.35520759572262</v>
      </c>
      <c r="C2683">
        <v>21.317680652623917</v>
      </c>
    </row>
    <row r="2684" spans="1:3" x14ac:dyDescent="0.25">
      <c r="A2684">
        <v>218.14999999999199</v>
      </c>
      <c r="B2684">
        <v>766.6861488980278</v>
      </c>
      <c r="C2684">
        <v>21.31672693864288</v>
      </c>
    </row>
    <row r="2685" spans="1:3" x14ac:dyDescent="0.25">
      <c r="A2685">
        <v>218.199999999992</v>
      </c>
      <c r="B2685">
        <v>767.01712417273961</v>
      </c>
      <c r="C2685">
        <v>21.315773349640548</v>
      </c>
    </row>
    <row r="2686" spans="1:3" x14ac:dyDescent="0.25">
      <c r="A2686">
        <v>218.24999999999201</v>
      </c>
      <c r="B2686">
        <v>767.34813341985785</v>
      </c>
      <c r="C2686">
        <v>21.314819885573336</v>
      </c>
    </row>
    <row r="2687" spans="1:3" x14ac:dyDescent="0.25">
      <c r="A2687">
        <v>218.299999999992</v>
      </c>
      <c r="B2687">
        <v>767.67917663938215</v>
      </c>
      <c r="C2687">
        <v>21.313866546397694</v>
      </c>
    </row>
    <row r="2688" spans="1:3" x14ac:dyDescent="0.25">
      <c r="A2688">
        <v>218.34999999999201</v>
      </c>
      <c r="B2688">
        <v>768.01025383131332</v>
      </c>
      <c r="C2688">
        <v>21.312913332070103</v>
      </c>
    </row>
    <row r="2689" spans="1:3" x14ac:dyDescent="0.25">
      <c r="A2689">
        <v>218.39999999999199</v>
      </c>
      <c r="B2689">
        <v>768.34136499565068</v>
      </c>
      <c r="C2689">
        <v>21.311960242547062</v>
      </c>
    </row>
    <row r="2690" spans="1:3" x14ac:dyDescent="0.25">
      <c r="A2690">
        <v>218.449999999992</v>
      </c>
      <c r="B2690">
        <v>768.67251013239479</v>
      </c>
      <c r="C2690">
        <v>21.311007277785109</v>
      </c>
    </row>
    <row r="2691" spans="1:3" x14ac:dyDescent="0.25">
      <c r="A2691">
        <v>218.49999999999201</v>
      </c>
      <c r="B2691">
        <v>769.00368924154532</v>
      </c>
      <c r="C2691">
        <v>21.310054437740803</v>
      </c>
    </row>
    <row r="2692" spans="1:3" x14ac:dyDescent="0.25">
      <c r="A2692">
        <v>218.549999999992</v>
      </c>
      <c r="B2692">
        <v>769.33490232310203</v>
      </c>
      <c r="C2692">
        <v>21.309101722370738</v>
      </c>
    </row>
    <row r="2693" spans="1:3" x14ac:dyDescent="0.25">
      <c r="A2693">
        <v>218.59999999999201</v>
      </c>
      <c r="B2693">
        <v>769.66614937706561</v>
      </c>
      <c r="C2693">
        <v>21.30814913163152</v>
      </c>
    </row>
    <row r="2694" spans="1:3" x14ac:dyDescent="0.25">
      <c r="A2694">
        <v>218.64999999999199</v>
      </c>
      <c r="B2694">
        <v>769.99743040343526</v>
      </c>
      <c r="C2694">
        <v>21.307196665479815</v>
      </c>
    </row>
    <row r="2695" spans="1:3" x14ac:dyDescent="0.25">
      <c r="A2695">
        <v>218.699999999992</v>
      </c>
      <c r="B2695">
        <v>770.32874540221155</v>
      </c>
      <c r="C2695">
        <v>21.306244323872281</v>
      </c>
    </row>
    <row r="2696" spans="1:3" x14ac:dyDescent="0.25">
      <c r="A2696">
        <v>218.74999999999201</v>
      </c>
      <c r="B2696">
        <v>770.6600943733946</v>
      </c>
      <c r="C2696">
        <v>21.305292106765627</v>
      </c>
    </row>
    <row r="2697" spans="1:3" x14ac:dyDescent="0.25">
      <c r="A2697">
        <v>218.799999999992</v>
      </c>
      <c r="B2697">
        <v>770.99147731698338</v>
      </c>
      <c r="C2697">
        <v>21.30434001411659</v>
      </c>
    </row>
    <row r="2698" spans="1:3" x14ac:dyDescent="0.25">
      <c r="A2698">
        <v>218.84999999999201</v>
      </c>
      <c r="B2698">
        <v>771.32289423297902</v>
      </c>
      <c r="C2698">
        <v>21.303388045881913</v>
      </c>
    </row>
    <row r="2699" spans="1:3" x14ac:dyDescent="0.25">
      <c r="A2699">
        <v>218.89999999999199</v>
      </c>
      <c r="B2699">
        <v>771.65434512138131</v>
      </c>
      <c r="C2699">
        <v>21.302436202018395</v>
      </c>
    </row>
    <row r="2700" spans="1:3" x14ac:dyDescent="0.25">
      <c r="A2700">
        <v>218.949999999992</v>
      </c>
      <c r="B2700">
        <v>771.98582998218978</v>
      </c>
      <c r="C2700">
        <v>21.301484482482849</v>
      </c>
    </row>
    <row r="2701" spans="1:3" x14ac:dyDescent="0.25">
      <c r="A2701">
        <v>218.99999999999201</v>
      </c>
      <c r="B2701">
        <v>772.3173488154049</v>
      </c>
      <c r="C2701">
        <v>21.300532887232119</v>
      </c>
    </row>
    <row r="2702" spans="1:3" x14ac:dyDescent="0.25">
      <c r="A2702">
        <v>219.049999999992</v>
      </c>
      <c r="B2702">
        <v>772.64890162102608</v>
      </c>
      <c r="C2702">
        <v>21.299581416223067</v>
      </c>
    </row>
    <row r="2703" spans="1:3" x14ac:dyDescent="0.25">
      <c r="A2703">
        <v>219.09999999999201</v>
      </c>
      <c r="B2703">
        <v>772.98048839905437</v>
      </c>
      <c r="C2703">
        <v>21.298630069412596</v>
      </c>
    </row>
    <row r="2704" spans="1:3" x14ac:dyDescent="0.25">
      <c r="A2704">
        <v>219.14999999999199</v>
      </c>
      <c r="B2704">
        <v>773.31210914948849</v>
      </c>
      <c r="C2704">
        <v>21.297678846757634</v>
      </c>
    </row>
    <row r="2705" spans="1:3" x14ac:dyDescent="0.25">
      <c r="A2705">
        <v>219.199999999992</v>
      </c>
      <c r="B2705">
        <v>773.64376387232949</v>
      </c>
      <c r="C2705">
        <v>21.29672774821514</v>
      </c>
    </row>
    <row r="2706" spans="1:3" x14ac:dyDescent="0.25">
      <c r="A2706">
        <v>219.24999999999201</v>
      </c>
      <c r="B2706">
        <v>773.97545256757701</v>
      </c>
      <c r="C2706">
        <v>21.295776773742087</v>
      </c>
    </row>
    <row r="2707" spans="1:3" x14ac:dyDescent="0.25">
      <c r="A2707">
        <v>219.299999999992</v>
      </c>
      <c r="B2707">
        <v>774.3071752352306</v>
      </c>
      <c r="C2707">
        <v>21.294825923295491</v>
      </c>
    </row>
    <row r="2708" spans="1:3" x14ac:dyDescent="0.25">
      <c r="A2708">
        <v>219.34999999999201</v>
      </c>
      <c r="B2708">
        <v>774.63893187529095</v>
      </c>
      <c r="C2708">
        <v>21.293875196832392</v>
      </c>
    </row>
    <row r="2709" spans="1:3" x14ac:dyDescent="0.25">
      <c r="A2709">
        <v>219.39999999999199</v>
      </c>
      <c r="B2709">
        <v>774.97072248775771</v>
      </c>
      <c r="C2709">
        <v>21.292924594309849</v>
      </c>
    </row>
    <row r="2710" spans="1:3" x14ac:dyDescent="0.25">
      <c r="A2710">
        <v>219.449999999992</v>
      </c>
      <c r="B2710">
        <v>775.30254707263089</v>
      </c>
      <c r="C2710">
        <v>21.291974115684958</v>
      </c>
    </row>
    <row r="2711" spans="1:3" x14ac:dyDescent="0.25">
      <c r="A2711">
        <v>219.49999999999201</v>
      </c>
      <c r="B2711">
        <v>775.6344056299107</v>
      </c>
      <c r="C2711">
        <v>21.29102376091484</v>
      </c>
    </row>
    <row r="2712" spans="1:3" x14ac:dyDescent="0.25">
      <c r="A2712">
        <v>219.549999999992</v>
      </c>
      <c r="B2712">
        <v>775.96629815959659</v>
      </c>
      <c r="C2712">
        <v>21.290073529956643</v>
      </c>
    </row>
    <row r="2713" spans="1:3" x14ac:dyDescent="0.25">
      <c r="A2713">
        <v>219.59999999999201</v>
      </c>
      <c r="B2713">
        <v>776.29822466168912</v>
      </c>
      <c r="C2713">
        <v>21.289123422767545</v>
      </c>
    </row>
    <row r="2714" spans="1:3" x14ac:dyDescent="0.25">
      <c r="A2714">
        <v>219.64999999999199</v>
      </c>
      <c r="B2714">
        <v>776.63018513618817</v>
      </c>
      <c r="C2714">
        <v>21.288173439304746</v>
      </c>
    </row>
    <row r="2715" spans="1:3" x14ac:dyDescent="0.25">
      <c r="A2715">
        <v>219.699999999992</v>
      </c>
      <c r="B2715">
        <v>776.96217958309376</v>
      </c>
      <c r="C2715">
        <v>21.287223579525484</v>
      </c>
    </row>
    <row r="2716" spans="1:3" x14ac:dyDescent="0.25">
      <c r="A2716">
        <v>219.74999999999201</v>
      </c>
      <c r="B2716">
        <v>777.29420800240553</v>
      </c>
      <c r="C2716">
        <v>21.286273843387018</v>
      </c>
    </row>
    <row r="2717" spans="1:3" x14ac:dyDescent="0.25">
      <c r="A2717">
        <v>219.799999999992</v>
      </c>
      <c r="B2717">
        <v>777.62627039412394</v>
      </c>
      <c r="C2717">
        <v>21.285324230846626</v>
      </c>
    </row>
    <row r="2718" spans="1:3" x14ac:dyDescent="0.25">
      <c r="A2718">
        <v>219.84999999999201</v>
      </c>
      <c r="B2718">
        <v>777.95836675824876</v>
      </c>
      <c r="C2718">
        <v>21.284374741861626</v>
      </c>
    </row>
    <row r="2719" spans="1:3" x14ac:dyDescent="0.25">
      <c r="A2719">
        <v>219.89999999999199</v>
      </c>
      <c r="B2719">
        <v>778.29049709477988</v>
      </c>
      <c r="C2719">
        <v>21.283425376389371</v>
      </c>
    </row>
    <row r="2720" spans="1:3" x14ac:dyDescent="0.25">
      <c r="A2720">
        <v>219.949999999992</v>
      </c>
      <c r="B2720">
        <v>778.62266140371764</v>
      </c>
      <c r="C2720">
        <v>21.28247613438721</v>
      </c>
    </row>
    <row r="2721" spans="1:3" x14ac:dyDescent="0.25">
      <c r="A2721">
        <v>219.99999999999201</v>
      </c>
      <c r="B2721">
        <v>778.95485968506205</v>
      </c>
      <c r="C2721">
        <v>21.281527015812554</v>
      </c>
    </row>
    <row r="2722" spans="1:3" x14ac:dyDescent="0.25">
      <c r="A2722">
        <v>220</v>
      </c>
      <c r="B2722">
        <v>778.95485968511537</v>
      </c>
      <c r="C2722">
        <v>21.281527015812401</v>
      </c>
    </row>
    <row r="2723" spans="1:3" x14ac:dyDescent="0.25">
      <c r="A2723">
        <v>220.05</v>
      </c>
      <c r="B2723">
        <v>779.28709193886607</v>
      </c>
      <c r="C2723">
        <v>21.28057802062267</v>
      </c>
    </row>
    <row r="2724" spans="1:3" x14ac:dyDescent="0.25">
      <c r="A2724">
        <v>220.1</v>
      </c>
      <c r="B2724">
        <v>779.61935816502307</v>
      </c>
      <c r="C2724">
        <v>21.279629148775317</v>
      </c>
    </row>
    <row r="2725" spans="1:3" x14ac:dyDescent="0.25">
      <c r="A2725">
        <v>220.15</v>
      </c>
      <c r="B2725">
        <v>779.95165836358694</v>
      </c>
      <c r="C2725">
        <v>21.27868040022782</v>
      </c>
    </row>
    <row r="2726" spans="1:3" x14ac:dyDescent="0.25">
      <c r="A2726">
        <v>220.2</v>
      </c>
      <c r="B2726">
        <v>780.28399253455689</v>
      </c>
      <c r="C2726">
        <v>21.277731774937681</v>
      </c>
    </row>
    <row r="2727" spans="1:3" x14ac:dyDescent="0.25">
      <c r="A2727">
        <v>220.25</v>
      </c>
      <c r="B2727">
        <v>780.61636067793347</v>
      </c>
      <c r="C2727">
        <v>21.276783272862438</v>
      </c>
    </row>
    <row r="2728" spans="1:3" x14ac:dyDescent="0.25">
      <c r="A2728">
        <v>220.3</v>
      </c>
      <c r="B2728">
        <v>780.94876279371636</v>
      </c>
      <c r="C2728">
        <v>21.275834893959651</v>
      </c>
    </row>
    <row r="2729" spans="1:3" x14ac:dyDescent="0.25">
      <c r="A2729">
        <v>220.35</v>
      </c>
      <c r="B2729">
        <v>781.28119888190565</v>
      </c>
      <c r="C2729">
        <v>21.27488663818691</v>
      </c>
    </row>
    <row r="2730" spans="1:3" x14ac:dyDescent="0.25">
      <c r="A2730">
        <v>220.4</v>
      </c>
      <c r="B2730">
        <v>781.61366894250159</v>
      </c>
      <c r="C2730">
        <v>21.273938505501821</v>
      </c>
    </row>
    <row r="2731" spans="1:3" x14ac:dyDescent="0.25">
      <c r="A2731">
        <v>220.45</v>
      </c>
      <c r="B2731">
        <v>781.94617297550406</v>
      </c>
      <c r="C2731">
        <v>21.272990495862039</v>
      </c>
    </row>
    <row r="2732" spans="1:3" x14ac:dyDescent="0.25">
      <c r="A2732">
        <v>220.5</v>
      </c>
      <c r="B2732">
        <v>782.27871098091293</v>
      </c>
      <c r="C2732">
        <v>21.27204260922522</v>
      </c>
    </row>
    <row r="2733" spans="1:3" x14ac:dyDescent="0.25">
      <c r="A2733">
        <v>220.55</v>
      </c>
      <c r="B2733">
        <v>782.61128295872834</v>
      </c>
      <c r="C2733">
        <v>21.271094845549076</v>
      </c>
    </row>
    <row r="2734" spans="1:3" x14ac:dyDescent="0.25">
      <c r="A2734">
        <v>220.6</v>
      </c>
      <c r="B2734">
        <v>782.94388890894993</v>
      </c>
      <c r="C2734">
        <v>21.270147204791318</v>
      </c>
    </row>
    <row r="2735" spans="1:3" x14ac:dyDescent="0.25">
      <c r="A2735">
        <v>220.65</v>
      </c>
      <c r="B2735">
        <v>783.27652883157816</v>
      </c>
      <c r="C2735">
        <v>21.269199686909705</v>
      </c>
    </row>
    <row r="2736" spans="1:3" x14ac:dyDescent="0.25">
      <c r="A2736">
        <v>220.7</v>
      </c>
      <c r="B2736">
        <v>783.60920272661281</v>
      </c>
      <c r="C2736">
        <v>21.268252291862009</v>
      </c>
    </row>
    <row r="2737" spans="1:3" x14ac:dyDescent="0.25">
      <c r="A2737">
        <v>220.75</v>
      </c>
      <c r="B2737">
        <v>783.94191059405421</v>
      </c>
      <c r="C2737">
        <v>21.267305019606038</v>
      </c>
    </row>
    <row r="2738" spans="1:3" x14ac:dyDescent="0.25">
      <c r="A2738">
        <v>220.8</v>
      </c>
      <c r="B2738">
        <v>784.27465243390179</v>
      </c>
      <c r="C2738">
        <v>21.266357870099625</v>
      </c>
    </row>
    <row r="2739" spans="1:3" x14ac:dyDescent="0.25">
      <c r="A2739">
        <v>220.85</v>
      </c>
      <c r="B2739">
        <v>784.60742824615568</v>
      </c>
      <c r="C2739">
        <v>21.265410843300632</v>
      </c>
    </row>
    <row r="2740" spans="1:3" x14ac:dyDescent="0.25">
      <c r="A2740">
        <v>220.9</v>
      </c>
      <c r="B2740">
        <v>784.94023803081632</v>
      </c>
      <c r="C2740">
        <v>21.264463939166934</v>
      </c>
    </row>
    <row r="2741" spans="1:3" x14ac:dyDescent="0.25">
      <c r="A2741">
        <v>220.95</v>
      </c>
      <c r="B2741">
        <v>785.27308178788326</v>
      </c>
      <c r="C2741">
        <v>21.263517157656455</v>
      </c>
    </row>
    <row r="2742" spans="1:3" x14ac:dyDescent="0.25">
      <c r="A2742">
        <v>221</v>
      </c>
      <c r="B2742">
        <v>785.60595951735684</v>
      </c>
      <c r="C2742">
        <v>21.262570498727129</v>
      </c>
    </row>
    <row r="2743" spans="1:3" x14ac:dyDescent="0.25">
      <c r="A2743">
        <v>221.05</v>
      </c>
      <c r="B2743">
        <v>785.93887121923694</v>
      </c>
      <c r="C2743">
        <v>21.261623962336923</v>
      </c>
    </row>
    <row r="2744" spans="1:3" x14ac:dyDescent="0.25">
      <c r="A2744">
        <v>221.1</v>
      </c>
      <c r="B2744">
        <v>786.27181689352312</v>
      </c>
      <c r="C2744">
        <v>21.260677548443834</v>
      </c>
    </row>
    <row r="2745" spans="1:3" x14ac:dyDescent="0.25">
      <c r="A2745">
        <v>221.15</v>
      </c>
      <c r="B2745">
        <v>786.60479654021594</v>
      </c>
      <c r="C2745">
        <v>21.259731257005882</v>
      </c>
    </row>
    <row r="2746" spans="1:3" x14ac:dyDescent="0.25">
      <c r="A2746">
        <v>221.2</v>
      </c>
      <c r="B2746">
        <v>786.93781015931506</v>
      </c>
      <c r="C2746">
        <v>21.25878508798111</v>
      </c>
    </row>
    <row r="2747" spans="1:3" x14ac:dyDescent="0.25">
      <c r="A2747">
        <v>221.25</v>
      </c>
      <c r="B2747">
        <v>787.27085775082094</v>
      </c>
      <c r="C2747">
        <v>21.257839041327596</v>
      </c>
    </row>
    <row r="2748" spans="1:3" x14ac:dyDescent="0.25">
      <c r="A2748">
        <v>221.3</v>
      </c>
      <c r="B2748">
        <v>787.60393931473322</v>
      </c>
      <c r="C2748">
        <v>21.25689311700344</v>
      </c>
    </row>
    <row r="2749" spans="1:3" x14ac:dyDescent="0.25">
      <c r="A2749">
        <v>221.35</v>
      </c>
      <c r="B2749">
        <v>787.93705485105158</v>
      </c>
      <c r="C2749">
        <v>21.255947314966768</v>
      </c>
    </row>
    <row r="2750" spans="1:3" x14ac:dyDescent="0.25">
      <c r="A2750">
        <v>221.4</v>
      </c>
      <c r="B2750">
        <v>788.27020435977693</v>
      </c>
      <c r="C2750">
        <v>21.255001635175734</v>
      </c>
    </row>
    <row r="2751" spans="1:3" x14ac:dyDescent="0.25">
      <c r="A2751">
        <v>221.45</v>
      </c>
      <c r="B2751">
        <v>788.60338784090834</v>
      </c>
      <c r="C2751">
        <v>21.254056077588526</v>
      </c>
    </row>
    <row r="2752" spans="1:3" x14ac:dyDescent="0.25">
      <c r="A2752">
        <v>221.5</v>
      </c>
      <c r="B2752">
        <v>788.93660529444662</v>
      </c>
      <c r="C2752">
        <v>21.253110642163342</v>
      </c>
    </row>
    <row r="2753" spans="1:3" x14ac:dyDescent="0.25">
      <c r="A2753">
        <v>221.55</v>
      </c>
      <c r="B2753">
        <v>789.2698567203912</v>
      </c>
      <c r="C2753">
        <v>21.252165328858418</v>
      </c>
    </row>
    <row r="2754" spans="1:3" x14ac:dyDescent="0.25">
      <c r="A2754">
        <v>221.6</v>
      </c>
      <c r="B2754">
        <v>789.60314211874197</v>
      </c>
      <c r="C2754">
        <v>21.251220137632025</v>
      </c>
    </row>
    <row r="2755" spans="1:3" x14ac:dyDescent="0.25">
      <c r="A2755">
        <v>221.65</v>
      </c>
      <c r="B2755">
        <v>789.93646148949949</v>
      </c>
      <c r="C2755">
        <v>21.250275068442438</v>
      </c>
    </row>
    <row r="2756" spans="1:3" x14ac:dyDescent="0.25">
      <c r="A2756">
        <v>221.7</v>
      </c>
      <c r="B2756">
        <v>790.26981483266331</v>
      </c>
      <c r="C2756">
        <v>21.249330121247976</v>
      </c>
    </row>
    <row r="2757" spans="1:3" x14ac:dyDescent="0.25">
      <c r="A2757">
        <v>221.75</v>
      </c>
      <c r="B2757">
        <v>790.60320214823378</v>
      </c>
      <c r="C2757">
        <v>21.248385296006973</v>
      </c>
    </row>
    <row r="2758" spans="1:3" x14ac:dyDescent="0.25">
      <c r="A2758">
        <v>221.8</v>
      </c>
      <c r="B2758">
        <v>790.93662343621077</v>
      </c>
      <c r="C2758">
        <v>21.247440592677812</v>
      </c>
    </row>
    <row r="2759" spans="1:3" x14ac:dyDescent="0.25">
      <c r="A2759">
        <v>221.85</v>
      </c>
      <c r="B2759">
        <v>791.27007869659371</v>
      </c>
      <c r="C2759">
        <v>21.24649601121887</v>
      </c>
    </row>
    <row r="2760" spans="1:3" x14ac:dyDescent="0.25">
      <c r="A2760">
        <v>221.9</v>
      </c>
      <c r="B2760">
        <v>791.60356792938353</v>
      </c>
      <c r="C2760">
        <v>21.245551551588576</v>
      </c>
    </row>
    <row r="2761" spans="1:3" x14ac:dyDescent="0.25">
      <c r="A2761">
        <v>221.95</v>
      </c>
      <c r="B2761">
        <v>791.93709113457965</v>
      </c>
      <c r="C2761">
        <v>21.244607213745375</v>
      </c>
    </row>
    <row r="2762" spans="1:3" x14ac:dyDescent="0.25">
      <c r="A2762">
        <v>222</v>
      </c>
      <c r="B2762">
        <v>792.2706483121824</v>
      </c>
      <c r="C2762">
        <v>21.243662997647736</v>
      </c>
    </row>
    <row r="2763" spans="1:3" x14ac:dyDescent="0.25">
      <c r="A2763">
        <v>222.05</v>
      </c>
      <c r="B2763">
        <v>792.60423946219169</v>
      </c>
      <c r="C2763">
        <v>21.242718903254161</v>
      </c>
    </row>
    <row r="2764" spans="1:3" x14ac:dyDescent="0.25">
      <c r="A2764">
        <v>222.1</v>
      </c>
      <c r="B2764">
        <v>792.93786458460715</v>
      </c>
      <c r="C2764">
        <v>21.241774930523178</v>
      </c>
    </row>
    <row r="2765" spans="1:3" x14ac:dyDescent="0.25">
      <c r="A2765">
        <v>222.15</v>
      </c>
      <c r="B2765">
        <v>793.27152367942904</v>
      </c>
      <c r="C2765">
        <v>21.240831079413333</v>
      </c>
    </row>
    <row r="2766" spans="1:3" x14ac:dyDescent="0.25">
      <c r="A2766">
        <v>222.20000000000101</v>
      </c>
      <c r="B2766">
        <v>793.60521674666438</v>
      </c>
      <c r="C2766">
        <v>21.23988734988319</v>
      </c>
    </row>
    <row r="2767" spans="1:3" x14ac:dyDescent="0.25">
      <c r="A2767">
        <v>222.25000000000099</v>
      </c>
      <c r="B2767">
        <v>793.93894378629921</v>
      </c>
      <c r="C2767">
        <v>21.238943741891394</v>
      </c>
    </row>
    <row r="2768" spans="1:3" x14ac:dyDescent="0.25">
      <c r="A2768">
        <v>222.30000000000101</v>
      </c>
      <c r="B2768">
        <v>794.27270479834067</v>
      </c>
      <c r="C2768">
        <v>21.238000255396546</v>
      </c>
    </row>
    <row r="2769" spans="1:3" x14ac:dyDescent="0.25">
      <c r="A2769">
        <v>222.35000000000099</v>
      </c>
      <c r="B2769">
        <v>794.60649978278843</v>
      </c>
      <c r="C2769">
        <v>21.237056890357312</v>
      </c>
    </row>
    <row r="2770" spans="1:3" x14ac:dyDescent="0.25">
      <c r="A2770">
        <v>222.400000000001</v>
      </c>
      <c r="B2770">
        <v>794.94032873964284</v>
      </c>
      <c r="C2770">
        <v>21.236113646732374</v>
      </c>
    </row>
    <row r="2771" spans="1:3" x14ac:dyDescent="0.25">
      <c r="A2771">
        <v>222.45000000000101</v>
      </c>
      <c r="B2771">
        <v>795.27419166890377</v>
      </c>
      <c r="C2771">
        <v>21.235170524480441</v>
      </c>
    </row>
    <row r="2772" spans="1:3" x14ac:dyDescent="0.25">
      <c r="A2772">
        <v>222.50000000000099</v>
      </c>
      <c r="B2772">
        <v>795.60808857057089</v>
      </c>
      <c r="C2772">
        <v>21.234227523560243</v>
      </c>
    </row>
    <row r="2773" spans="1:3" x14ac:dyDescent="0.25">
      <c r="A2773">
        <v>222.55000000000101</v>
      </c>
      <c r="B2773">
        <v>795.94201944464487</v>
      </c>
      <c r="C2773">
        <v>21.233284643930553</v>
      </c>
    </row>
    <row r="2774" spans="1:3" x14ac:dyDescent="0.25">
      <c r="A2774">
        <v>222.60000000000099</v>
      </c>
      <c r="B2774">
        <v>796.27598429112481</v>
      </c>
      <c r="C2774">
        <v>21.232341885550145</v>
      </c>
    </row>
    <row r="2775" spans="1:3" x14ac:dyDescent="0.25">
      <c r="A2775">
        <v>222.650000000001</v>
      </c>
      <c r="B2775">
        <v>796.60998311001151</v>
      </c>
      <c r="C2775">
        <v>21.231399248377844</v>
      </c>
    </row>
    <row r="2776" spans="1:3" x14ac:dyDescent="0.25">
      <c r="A2776">
        <v>222.70000000000101</v>
      </c>
      <c r="B2776">
        <v>796.94401590130474</v>
      </c>
      <c r="C2776">
        <v>21.230456732372485</v>
      </c>
    </row>
    <row r="2777" spans="1:3" x14ac:dyDescent="0.25">
      <c r="A2777">
        <v>222.75000000000099</v>
      </c>
      <c r="B2777">
        <v>797.27808266500426</v>
      </c>
      <c r="C2777">
        <v>21.229514337492933</v>
      </c>
    </row>
    <row r="2778" spans="1:3" x14ac:dyDescent="0.25">
      <c r="A2778">
        <v>222.80000000000101</v>
      </c>
      <c r="B2778">
        <v>797.61218340110997</v>
      </c>
      <c r="C2778">
        <v>21.228572063698088</v>
      </c>
    </row>
    <row r="2779" spans="1:3" x14ac:dyDescent="0.25">
      <c r="A2779">
        <v>222.85000000000099</v>
      </c>
      <c r="B2779">
        <v>797.94631810962267</v>
      </c>
      <c r="C2779">
        <v>21.227629910946852</v>
      </c>
    </row>
    <row r="2780" spans="1:3" x14ac:dyDescent="0.25">
      <c r="A2780">
        <v>222.900000000001</v>
      </c>
      <c r="B2780">
        <v>798.28048679054143</v>
      </c>
      <c r="C2780">
        <v>21.226687879198185</v>
      </c>
    </row>
    <row r="2781" spans="1:3" x14ac:dyDescent="0.25">
      <c r="A2781">
        <v>222.95000000000101</v>
      </c>
      <c r="B2781">
        <v>798.61468944386695</v>
      </c>
      <c r="C2781">
        <v>21.225745968411044</v>
      </c>
    </row>
    <row r="2782" spans="1:3" x14ac:dyDescent="0.25">
      <c r="A2782">
        <v>223.00000000000099</v>
      </c>
      <c r="B2782">
        <v>798.94892606959866</v>
      </c>
      <c r="C2782">
        <v>21.224804178544431</v>
      </c>
    </row>
    <row r="2783" spans="1:3" x14ac:dyDescent="0.25">
      <c r="A2783">
        <v>223.05000000000101</v>
      </c>
      <c r="B2783">
        <v>799.283196667737</v>
      </c>
      <c r="C2783">
        <v>21.223862509557375</v>
      </c>
    </row>
    <row r="2784" spans="1:3" x14ac:dyDescent="0.25">
      <c r="A2784">
        <v>223.10000000000099</v>
      </c>
      <c r="B2784">
        <v>799.61750123828176</v>
      </c>
      <c r="C2784">
        <v>21.22292096140891</v>
      </c>
    </row>
    <row r="2785" spans="1:3" x14ac:dyDescent="0.25">
      <c r="A2785">
        <v>223.150000000001</v>
      </c>
      <c r="B2785">
        <v>799.95183978123316</v>
      </c>
      <c r="C2785">
        <v>21.221979534058114</v>
      </c>
    </row>
    <row r="2786" spans="1:3" x14ac:dyDescent="0.25">
      <c r="A2786">
        <v>223.20000000000101</v>
      </c>
      <c r="B2786">
        <v>800.28621229659097</v>
      </c>
      <c r="C2786">
        <v>21.221038227464089</v>
      </c>
    </row>
    <row r="2787" spans="1:3" x14ac:dyDescent="0.25">
      <c r="A2787">
        <v>223.25000000000099</v>
      </c>
      <c r="B2787">
        <v>800.62061878435486</v>
      </c>
      <c r="C2787">
        <v>21.220097041585959</v>
      </c>
    </row>
    <row r="2788" spans="1:3" x14ac:dyDescent="0.25">
      <c r="A2788">
        <v>223.30000000000101</v>
      </c>
      <c r="B2788">
        <v>800.95505924452573</v>
      </c>
      <c r="C2788">
        <v>21.219155976382869</v>
      </c>
    </row>
    <row r="2789" spans="1:3" x14ac:dyDescent="0.25">
      <c r="A2789">
        <v>223.35000000000099</v>
      </c>
      <c r="B2789">
        <v>801.28953367710267</v>
      </c>
      <c r="C2789">
        <v>21.218215031814001</v>
      </c>
    </row>
    <row r="2790" spans="1:3" x14ac:dyDescent="0.25">
      <c r="A2790">
        <v>223.400000000001</v>
      </c>
      <c r="B2790">
        <v>801.62404208208636</v>
      </c>
      <c r="C2790">
        <v>21.217274207838557</v>
      </c>
    </row>
    <row r="2791" spans="1:3" x14ac:dyDescent="0.25">
      <c r="A2791">
        <v>223.45000000000101</v>
      </c>
      <c r="B2791">
        <v>801.95858445947647</v>
      </c>
      <c r="C2791">
        <v>21.216333504415765</v>
      </c>
    </row>
    <row r="2792" spans="1:3" x14ac:dyDescent="0.25">
      <c r="A2792">
        <v>223.50000000000099</v>
      </c>
      <c r="B2792">
        <v>802.29316080927265</v>
      </c>
      <c r="C2792">
        <v>21.215392921504876</v>
      </c>
    </row>
    <row r="2793" spans="1:3" x14ac:dyDescent="0.25">
      <c r="A2793">
        <v>223.55000000000101</v>
      </c>
      <c r="B2793">
        <v>802.6277711314757</v>
      </c>
      <c r="C2793">
        <v>21.214452459065171</v>
      </c>
    </row>
    <row r="2794" spans="1:3" x14ac:dyDescent="0.25">
      <c r="A2794">
        <v>223.60000000000099</v>
      </c>
      <c r="B2794">
        <v>802.96241542608504</v>
      </c>
      <c r="C2794">
        <v>21.213512117055956</v>
      </c>
    </row>
    <row r="2795" spans="1:3" x14ac:dyDescent="0.25">
      <c r="A2795">
        <v>223.650000000001</v>
      </c>
      <c r="B2795">
        <v>803.29709369310092</v>
      </c>
      <c r="C2795">
        <v>21.21257189543655</v>
      </c>
    </row>
    <row r="2796" spans="1:3" x14ac:dyDescent="0.25">
      <c r="A2796">
        <v>223.70000000000101</v>
      </c>
      <c r="B2796">
        <v>803.63180593252309</v>
      </c>
      <c r="C2796">
        <v>21.21163179416633</v>
      </c>
    </row>
    <row r="2797" spans="1:3" x14ac:dyDescent="0.25">
      <c r="A2797">
        <v>223.75000000000099</v>
      </c>
      <c r="B2797">
        <v>803.96655214435191</v>
      </c>
      <c r="C2797">
        <v>21.210691813204658</v>
      </c>
    </row>
    <row r="2798" spans="1:3" x14ac:dyDescent="0.25">
      <c r="A2798">
        <v>223.80000000000101</v>
      </c>
      <c r="B2798">
        <v>804.30133232858714</v>
      </c>
      <c r="C2798">
        <v>21.209751952510953</v>
      </c>
    </row>
    <row r="2799" spans="1:3" x14ac:dyDescent="0.25">
      <c r="A2799">
        <v>223.85000000000099</v>
      </c>
      <c r="B2799">
        <v>804.63614648522878</v>
      </c>
      <c r="C2799">
        <v>21.208812212044641</v>
      </c>
    </row>
    <row r="2800" spans="1:3" x14ac:dyDescent="0.25">
      <c r="A2800">
        <v>223.900000000001</v>
      </c>
      <c r="B2800">
        <v>804.97099461427695</v>
      </c>
      <c r="C2800">
        <v>21.207872591765184</v>
      </c>
    </row>
    <row r="2801" spans="1:3" x14ac:dyDescent="0.25">
      <c r="A2801">
        <v>223.95000000000101</v>
      </c>
      <c r="B2801">
        <v>805.30587671573176</v>
      </c>
      <c r="C2801">
        <v>21.206933091632056</v>
      </c>
    </row>
    <row r="2802" spans="1:3" x14ac:dyDescent="0.25">
      <c r="A2802">
        <v>224.00000000000099</v>
      </c>
      <c r="B2802">
        <v>805.64079278959252</v>
      </c>
      <c r="C2802">
        <v>21.20599371160478</v>
      </c>
    </row>
    <row r="2803" spans="1:3" x14ac:dyDescent="0.25">
      <c r="A2803">
        <v>224.05000000000101</v>
      </c>
      <c r="B2803">
        <v>805.97574283586016</v>
      </c>
      <c r="C2803">
        <v>21.20505445164288</v>
      </c>
    </row>
    <row r="2804" spans="1:3" x14ac:dyDescent="0.25">
      <c r="A2804">
        <v>224.10000000000099</v>
      </c>
      <c r="B2804">
        <v>806.3107268545341</v>
      </c>
      <c r="C2804">
        <v>21.20411531170592</v>
      </c>
    </row>
    <row r="2805" spans="1:3" x14ac:dyDescent="0.25">
      <c r="A2805">
        <v>224.150000000001</v>
      </c>
      <c r="B2805">
        <v>806.64574484561467</v>
      </c>
      <c r="C2805">
        <v>21.203176291753483</v>
      </c>
    </row>
    <row r="2806" spans="1:3" x14ac:dyDescent="0.25">
      <c r="A2806">
        <v>224.20000000000101</v>
      </c>
      <c r="B2806">
        <v>806.98079680910178</v>
      </c>
      <c r="C2806">
        <v>21.202237391745179</v>
      </c>
    </row>
    <row r="2807" spans="1:3" x14ac:dyDescent="0.25">
      <c r="A2807">
        <v>224.25000000000099</v>
      </c>
      <c r="B2807">
        <v>807.31588274499484</v>
      </c>
      <c r="C2807">
        <v>21.201298611640649</v>
      </c>
    </row>
    <row r="2808" spans="1:3" x14ac:dyDescent="0.25">
      <c r="A2808">
        <v>224.30000000000101</v>
      </c>
      <c r="B2808">
        <v>807.65100265329477</v>
      </c>
      <c r="C2808">
        <v>21.200359951399541</v>
      </c>
    </row>
    <row r="2809" spans="1:3" x14ac:dyDescent="0.25">
      <c r="A2809">
        <v>224.35000000000099</v>
      </c>
      <c r="B2809">
        <v>807.98615653400111</v>
      </c>
      <c r="C2809">
        <v>21.199421410981554</v>
      </c>
    </row>
    <row r="2810" spans="1:3" x14ac:dyDescent="0.25">
      <c r="A2810">
        <v>224.400000000001</v>
      </c>
      <c r="B2810">
        <v>808.32134438711398</v>
      </c>
      <c r="C2810">
        <v>21.198482990346395</v>
      </c>
    </row>
    <row r="2811" spans="1:3" x14ac:dyDescent="0.25">
      <c r="A2811">
        <v>224.45000000000101</v>
      </c>
      <c r="B2811">
        <v>808.65656621263327</v>
      </c>
      <c r="C2811">
        <v>21.197544689453803</v>
      </c>
    </row>
    <row r="2812" spans="1:3" x14ac:dyDescent="0.25">
      <c r="A2812">
        <v>224.50000000000099</v>
      </c>
      <c r="B2812">
        <v>808.99182201055874</v>
      </c>
      <c r="C2812">
        <v>21.196606508263532</v>
      </c>
    </row>
    <row r="2813" spans="1:3" x14ac:dyDescent="0.25">
      <c r="A2813">
        <v>224.55000000000101</v>
      </c>
      <c r="B2813">
        <v>809.32711178089096</v>
      </c>
      <c r="C2813">
        <v>21.195668446735375</v>
      </c>
    </row>
    <row r="2814" spans="1:3" x14ac:dyDescent="0.25">
      <c r="A2814">
        <v>224.60000000000099</v>
      </c>
      <c r="B2814">
        <v>809.66243552362948</v>
      </c>
      <c r="C2814">
        <v>21.194730504829145</v>
      </c>
    </row>
    <row r="2815" spans="1:3" x14ac:dyDescent="0.25">
      <c r="A2815">
        <v>224.650000000001</v>
      </c>
      <c r="B2815">
        <v>809.99779323877465</v>
      </c>
      <c r="C2815">
        <v>21.193792682504672</v>
      </c>
    </row>
    <row r="2816" spans="1:3" x14ac:dyDescent="0.25">
      <c r="A2816">
        <v>224.70000000000101</v>
      </c>
      <c r="B2816">
        <v>810.33318492632588</v>
      </c>
      <c r="C2816">
        <v>21.192854979721837</v>
      </c>
    </row>
    <row r="2817" spans="1:3" x14ac:dyDescent="0.25">
      <c r="A2817">
        <v>224.75000000000099</v>
      </c>
      <c r="B2817">
        <v>810.66861058628376</v>
      </c>
      <c r="C2817">
        <v>21.191917396440498</v>
      </c>
    </row>
    <row r="2818" spans="1:3" x14ac:dyDescent="0.25">
      <c r="A2818">
        <v>224.80000000000101</v>
      </c>
      <c r="B2818">
        <v>811.00407021864828</v>
      </c>
      <c r="C2818">
        <v>21.190979932620593</v>
      </c>
    </row>
    <row r="2819" spans="1:3" x14ac:dyDescent="0.25">
      <c r="A2819">
        <v>224.85000000000099</v>
      </c>
      <c r="B2819">
        <v>811.3395638234191</v>
      </c>
      <c r="C2819">
        <v>21.190042588222045</v>
      </c>
    </row>
    <row r="2820" spans="1:3" x14ac:dyDescent="0.25">
      <c r="A2820">
        <v>224.900000000001</v>
      </c>
      <c r="B2820">
        <v>811.67509140059656</v>
      </c>
      <c r="C2820">
        <v>21.189105363204821</v>
      </c>
    </row>
    <row r="2821" spans="1:3" x14ac:dyDescent="0.25">
      <c r="A2821">
        <v>224.95000000000101</v>
      </c>
      <c r="B2821">
        <v>812.01065295018043</v>
      </c>
      <c r="C2821">
        <v>21.188168257528904</v>
      </c>
    </row>
    <row r="2822" spans="1:3" x14ac:dyDescent="0.25">
      <c r="A2822">
        <v>225.00000000000099</v>
      </c>
      <c r="B2822">
        <v>812.34624847217071</v>
      </c>
      <c r="C2822">
        <v>21.187231271154317</v>
      </c>
    </row>
    <row r="2823" spans="1:3" x14ac:dyDescent="0.25">
      <c r="A2823">
        <v>225.05000000000101</v>
      </c>
      <c r="B2823">
        <v>812.68187796656753</v>
      </c>
      <c r="C2823">
        <v>21.186294404041092</v>
      </c>
    </row>
    <row r="2824" spans="1:3" x14ac:dyDescent="0.25">
      <c r="A2824">
        <v>225.10000000000099</v>
      </c>
      <c r="B2824">
        <v>813.01754143337052</v>
      </c>
      <c r="C2824">
        <v>21.185357656149286</v>
      </c>
    </row>
    <row r="2825" spans="1:3" x14ac:dyDescent="0.25">
      <c r="A2825">
        <v>225.150000000001</v>
      </c>
      <c r="B2825">
        <v>813.35323887258028</v>
      </c>
      <c r="C2825">
        <v>21.184421027438994</v>
      </c>
    </row>
    <row r="2826" spans="1:3" x14ac:dyDescent="0.25">
      <c r="A2826">
        <v>225.20000000000101</v>
      </c>
      <c r="B2826">
        <v>813.68897028419644</v>
      </c>
      <c r="C2826">
        <v>21.183484517870319</v>
      </c>
    </row>
    <row r="2827" spans="1:3" x14ac:dyDescent="0.25">
      <c r="A2827">
        <v>225.25000000000099</v>
      </c>
      <c r="B2827">
        <v>814.02473566821902</v>
      </c>
      <c r="C2827">
        <v>21.182548127403404</v>
      </c>
    </row>
    <row r="2828" spans="1:3" x14ac:dyDescent="0.25">
      <c r="A2828">
        <v>225.30000000000101</v>
      </c>
      <c r="B2828">
        <v>814.36053502464813</v>
      </c>
      <c r="C2828">
        <v>21.181611855998412</v>
      </c>
    </row>
    <row r="2829" spans="1:3" x14ac:dyDescent="0.25">
      <c r="A2829">
        <v>225.35000000000099</v>
      </c>
      <c r="B2829">
        <v>814.69636835348331</v>
      </c>
      <c r="C2829">
        <v>21.180675703615528</v>
      </c>
    </row>
    <row r="2830" spans="1:3" x14ac:dyDescent="0.25">
      <c r="A2830">
        <v>225.400000000001</v>
      </c>
      <c r="B2830">
        <v>815.03223565472547</v>
      </c>
      <c r="C2830">
        <v>21.179739670214957</v>
      </c>
    </row>
    <row r="2831" spans="1:3" x14ac:dyDescent="0.25">
      <c r="A2831">
        <v>225.45000000000101</v>
      </c>
      <c r="B2831">
        <v>815.36813692837404</v>
      </c>
      <c r="C2831">
        <v>21.178803755756938</v>
      </c>
    </row>
    <row r="2832" spans="1:3" x14ac:dyDescent="0.25">
      <c r="A2832">
        <v>225.50000000000099</v>
      </c>
      <c r="B2832">
        <v>815.7040721744288</v>
      </c>
      <c r="C2832">
        <v>21.177867960201741</v>
      </c>
    </row>
    <row r="2833" spans="1:3" x14ac:dyDescent="0.25">
      <c r="A2833">
        <v>225.55000000000101</v>
      </c>
      <c r="B2833">
        <v>816.04004139289032</v>
      </c>
      <c r="C2833">
        <v>21.176932283509636</v>
      </c>
    </row>
    <row r="2834" spans="1:3" x14ac:dyDescent="0.25">
      <c r="A2834">
        <v>225.60000000000099</v>
      </c>
      <c r="B2834">
        <v>816.37604458375779</v>
      </c>
      <c r="C2834">
        <v>21.17599672564095</v>
      </c>
    </row>
    <row r="2835" spans="1:3" x14ac:dyDescent="0.25">
      <c r="A2835">
        <v>225.650000000001</v>
      </c>
      <c r="B2835">
        <v>816.71208174703202</v>
      </c>
      <c r="C2835">
        <v>21.175061286556002</v>
      </c>
    </row>
    <row r="2836" spans="1:3" x14ac:dyDescent="0.25">
      <c r="A2836">
        <v>225.70000000000101</v>
      </c>
      <c r="B2836">
        <v>817.04815288271288</v>
      </c>
      <c r="C2836">
        <v>21.174125966215158</v>
      </c>
    </row>
    <row r="2837" spans="1:3" x14ac:dyDescent="0.25">
      <c r="A2837">
        <v>225.75000000000099</v>
      </c>
      <c r="B2837">
        <v>817.38425799079982</v>
      </c>
      <c r="C2837">
        <v>21.173190764578806</v>
      </c>
    </row>
    <row r="2838" spans="1:3" x14ac:dyDescent="0.25">
      <c r="A2838">
        <v>225.80000000000101</v>
      </c>
      <c r="B2838">
        <v>817.72039707129363</v>
      </c>
      <c r="C2838">
        <v>21.172255681607346</v>
      </c>
    </row>
    <row r="2839" spans="1:3" x14ac:dyDescent="0.25">
      <c r="A2839">
        <v>225.85000000000099</v>
      </c>
      <c r="B2839">
        <v>818.05657012419363</v>
      </c>
      <c r="C2839">
        <v>21.171320717261217</v>
      </c>
    </row>
    <row r="2840" spans="1:3" x14ac:dyDescent="0.25">
      <c r="A2840">
        <v>225.900000000001</v>
      </c>
      <c r="B2840">
        <v>818.39277714950026</v>
      </c>
      <c r="C2840">
        <v>21.170385871500869</v>
      </c>
    </row>
    <row r="2841" spans="1:3" x14ac:dyDescent="0.25">
      <c r="A2841">
        <v>225.95000000000101</v>
      </c>
      <c r="B2841">
        <v>818.72901814721342</v>
      </c>
      <c r="C2841">
        <v>21.169451144286796</v>
      </c>
    </row>
    <row r="2842" spans="1:3" x14ac:dyDescent="0.25">
      <c r="A2842">
        <v>226.00000000000099</v>
      </c>
      <c r="B2842">
        <v>819.06529311733277</v>
      </c>
      <c r="C2842">
        <v>21.168516535579496</v>
      </c>
    </row>
    <row r="2843" spans="1:3" x14ac:dyDescent="0.25">
      <c r="A2843">
        <v>226.05000000000101</v>
      </c>
      <c r="B2843">
        <v>819.40160205985876</v>
      </c>
      <c r="C2843">
        <v>21.167582045339504</v>
      </c>
    </row>
    <row r="2844" spans="1:3" x14ac:dyDescent="0.25">
      <c r="A2844">
        <v>226.10000000000099</v>
      </c>
      <c r="B2844">
        <v>819.73794497479105</v>
      </c>
      <c r="C2844">
        <v>21.166647673527372</v>
      </c>
    </row>
    <row r="2845" spans="1:3" x14ac:dyDescent="0.25">
      <c r="A2845">
        <v>226.150000000001</v>
      </c>
      <c r="B2845">
        <v>820.07432186213009</v>
      </c>
      <c r="C2845">
        <v>21.165713420103682</v>
      </c>
    </row>
    <row r="2846" spans="1:3" x14ac:dyDescent="0.25">
      <c r="A2846">
        <v>226.20000000000101</v>
      </c>
      <c r="B2846">
        <v>820.41073272187555</v>
      </c>
      <c r="C2846">
        <v>21.164779285029034</v>
      </c>
    </row>
    <row r="2847" spans="1:3" x14ac:dyDescent="0.25">
      <c r="A2847">
        <v>226.25000000000099</v>
      </c>
      <c r="B2847">
        <v>820.74717755402708</v>
      </c>
      <c r="C2847">
        <v>21.163845268264069</v>
      </c>
    </row>
    <row r="2848" spans="1:3" x14ac:dyDescent="0.25">
      <c r="A2848">
        <v>226.30000000000101</v>
      </c>
      <c r="B2848">
        <v>821.08365635858536</v>
      </c>
      <c r="C2848">
        <v>21.162911369769432</v>
      </c>
    </row>
    <row r="2849" spans="1:3" x14ac:dyDescent="0.25">
      <c r="A2849">
        <v>226.35000000000099</v>
      </c>
      <c r="B2849">
        <v>821.42016913555005</v>
      </c>
      <c r="C2849">
        <v>21.161977589505792</v>
      </c>
    </row>
    <row r="2850" spans="1:3" x14ac:dyDescent="0.25">
      <c r="A2850">
        <v>226.400000000001</v>
      </c>
      <c r="B2850">
        <v>821.75671588492128</v>
      </c>
      <c r="C2850">
        <v>21.161043927433866</v>
      </c>
    </row>
    <row r="2851" spans="1:3" x14ac:dyDescent="0.25">
      <c r="A2851">
        <v>226.45000000000101</v>
      </c>
      <c r="B2851">
        <v>822.09329660669903</v>
      </c>
      <c r="C2851">
        <v>21.160110383514372</v>
      </c>
    </row>
    <row r="2852" spans="1:3" x14ac:dyDescent="0.25">
      <c r="A2852">
        <v>226.50000000000099</v>
      </c>
      <c r="B2852">
        <v>822.42991130088285</v>
      </c>
      <c r="C2852">
        <v>21.159176957708056</v>
      </c>
    </row>
    <row r="2853" spans="1:3" x14ac:dyDescent="0.25">
      <c r="A2853">
        <v>226.55000000000101</v>
      </c>
      <c r="B2853">
        <v>822.76655996747331</v>
      </c>
      <c r="C2853">
        <v>21.158243649975706</v>
      </c>
    </row>
    <row r="2854" spans="1:3" x14ac:dyDescent="0.25">
      <c r="A2854">
        <v>226.60000000000201</v>
      </c>
      <c r="B2854">
        <v>823.10324260647724</v>
      </c>
      <c r="C2854">
        <v>21.15731046027809</v>
      </c>
    </row>
    <row r="2855" spans="1:3" x14ac:dyDescent="0.25">
      <c r="A2855">
        <v>226.650000000002</v>
      </c>
      <c r="B2855">
        <v>823.43995921788053</v>
      </c>
      <c r="C2855">
        <v>21.156377388576075</v>
      </c>
    </row>
    <row r="2856" spans="1:3" x14ac:dyDescent="0.25">
      <c r="A2856">
        <v>226.70000000000201</v>
      </c>
      <c r="B2856">
        <v>823.77670980169069</v>
      </c>
      <c r="C2856">
        <v>21.155444434830486</v>
      </c>
    </row>
    <row r="2857" spans="1:3" x14ac:dyDescent="0.25">
      <c r="A2857">
        <v>226.75000000000199</v>
      </c>
      <c r="B2857">
        <v>824.11349435790692</v>
      </c>
      <c r="C2857">
        <v>21.154511599002195</v>
      </c>
    </row>
    <row r="2858" spans="1:3" x14ac:dyDescent="0.25">
      <c r="A2858">
        <v>226.800000000002</v>
      </c>
      <c r="B2858">
        <v>824.45031288652979</v>
      </c>
      <c r="C2858">
        <v>21.153578881052098</v>
      </c>
    </row>
    <row r="2859" spans="1:3" x14ac:dyDescent="0.25">
      <c r="A2859">
        <v>226.85000000000201</v>
      </c>
      <c r="B2859">
        <v>824.78716538755918</v>
      </c>
      <c r="C2859">
        <v>21.152646280941116</v>
      </c>
    </row>
    <row r="2860" spans="1:3" x14ac:dyDescent="0.25">
      <c r="A2860">
        <v>226.900000000002</v>
      </c>
      <c r="B2860">
        <v>825.12405186099488</v>
      </c>
      <c r="C2860">
        <v>21.15171379863019</v>
      </c>
    </row>
    <row r="2861" spans="1:3" x14ac:dyDescent="0.25">
      <c r="A2861">
        <v>226.95000000000201</v>
      </c>
      <c r="B2861">
        <v>825.46097230683722</v>
      </c>
      <c r="C2861">
        <v>21.150781434080287</v>
      </c>
    </row>
    <row r="2862" spans="1:3" x14ac:dyDescent="0.25">
      <c r="A2862">
        <v>227.00000000000199</v>
      </c>
      <c r="B2862">
        <v>825.79792672508574</v>
      </c>
      <c r="C2862">
        <v>21.149849187252403</v>
      </c>
    </row>
    <row r="2863" spans="1:3" x14ac:dyDescent="0.25">
      <c r="A2863">
        <v>227.050000000002</v>
      </c>
      <c r="B2863">
        <v>826.13491511574114</v>
      </c>
      <c r="C2863">
        <v>21.148917058107546</v>
      </c>
    </row>
    <row r="2864" spans="1:3" x14ac:dyDescent="0.25">
      <c r="A2864">
        <v>227.10000000000201</v>
      </c>
      <c r="B2864">
        <v>826.47193747880272</v>
      </c>
      <c r="C2864">
        <v>21.14798504660677</v>
      </c>
    </row>
    <row r="2865" spans="1:3" x14ac:dyDescent="0.25">
      <c r="A2865">
        <v>227.150000000002</v>
      </c>
      <c r="B2865">
        <v>826.80899381427071</v>
      </c>
      <c r="C2865">
        <v>21.147053152711127</v>
      </c>
    </row>
    <row r="2866" spans="1:3" x14ac:dyDescent="0.25">
      <c r="A2866">
        <v>227.20000000000201</v>
      </c>
      <c r="B2866">
        <v>827.14608412214523</v>
      </c>
      <c r="C2866">
        <v>21.146121376381704</v>
      </c>
    </row>
    <row r="2867" spans="1:3" x14ac:dyDescent="0.25">
      <c r="A2867">
        <v>227.25000000000199</v>
      </c>
      <c r="B2867">
        <v>827.48320840242627</v>
      </c>
      <c r="C2867">
        <v>21.145189717579619</v>
      </c>
    </row>
    <row r="2868" spans="1:3" x14ac:dyDescent="0.25">
      <c r="A2868">
        <v>227.300000000002</v>
      </c>
      <c r="B2868">
        <v>827.82036665511339</v>
      </c>
      <c r="C2868">
        <v>21.144258176266007</v>
      </c>
    </row>
    <row r="2869" spans="1:3" x14ac:dyDescent="0.25">
      <c r="A2869">
        <v>227.35000000000201</v>
      </c>
      <c r="B2869">
        <v>828.15755888020749</v>
      </c>
      <c r="C2869">
        <v>21.143326752402022</v>
      </c>
    </row>
    <row r="2870" spans="1:3" x14ac:dyDescent="0.25">
      <c r="A2870">
        <v>227.400000000002</v>
      </c>
      <c r="B2870">
        <v>828.49478507770777</v>
      </c>
      <c r="C2870">
        <v>21.142395445948857</v>
      </c>
    </row>
    <row r="2871" spans="1:3" x14ac:dyDescent="0.25">
      <c r="A2871">
        <v>227.45000000000201</v>
      </c>
      <c r="B2871">
        <v>828.8320452476147</v>
      </c>
      <c r="C2871">
        <v>21.141464256867707</v>
      </c>
    </row>
    <row r="2872" spans="1:3" x14ac:dyDescent="0.25">
      <c r="A2872">
        <v>227.50000000000199</v>
      </c>
      <c r="B2872">
        <v>829.16933938992781</v>
      </c>
      <c r="C2872">
        <v>21.140533185119814</v>
      </c>
    </row>
    <row r="2873" spans="1:3" x14ac:dyDescent="0.25">
      <c r="A2873">
        <v>227.550000000002</v>
      </c>
      <c r="B2873">
        <v>829.50666750464768</v>
      </c>
      <c r="C2873">
        <v>21.139602230666423</v>
      </c>
    </row>
    <row r="2874" spans="1:3" x14ac:dyDescent="0.25">
      <c r="A2874">
        <v>227.60000000000201</v>
      </c>
      <c r="B2874">
        <v>829.84402959177407</v>
      </c>
      <c r="C2874">
        <v>21.138671393468822</v>
      </c>
    </row>
    <row r="2875" spans="1:3" x14ac:dyDescent="0.25">
      <c r="A2875">
        <v>227.650000000002</v>
      </c>
      <c r="B2875">
        <v>830.18142565130654</v>
      </c>
      <c r="C2875">
        <v>21.13774067348831</v>
      </c>
    </row>
    <row r="2876" spans="1:3" x14ac:dyDescent="0.25">
      <c r="A2876">
        <v>227.70000000000201</v>
      </c>
      <c r="B2876">
        <v>830.51885568324576</v>
      </c>
      <c r="C2876">
        <v>21.136810070686209</v>
      </c>
    </row>
    <row r="2877" spans="1:3" x14ac:dyDescent="0.25">
      <c r="A2877">
        <v>227.75000000000199</v>
      </c>
      <c r="B2877">
        <v>830.85631968759128</v>
      </c>
      <c r="C2877">
        <v>21.135879585023876</v>
      </c>
    </row>
    <row r="2878" spans="1:3" x14ac:dyDescent="0.25">
      <c r="A2878">
        <v>227.800000000002</v>
      </c>
      <c r="B2878">
        <v>831.19381766434333</v>
      </c>
      <c r="C2878">
        <v>21.134949216462676</v>
      </c>
    </row>
    <row r="2879" spans="1:3" x14ac:dyDescent="0.25">
      <c r="A2879">
        <v>227.85000000000201</v>
      </c>
      <c r="B2879">
        <v>831.5313496135019</v>
      </c>
      <c r="C2879">
        <v>21.134018964964014</v>
      </c>
    </row>
    <row r="2880" spans="1:3" x14ac:dyDescent="0.25">
      <c r="A2880">
        <v>227.900000000002</v>
      </c>
      <c r="B2880">
        <v>831.86891553506689</v>
      </c>
      <c r="C2880">
        <v>21.13308883048931</v>
      </c>
    </row>
    <row r="2881" spans="1:3" x14ac:dyDescent="0.25">
      <c r="A2881">
        <v>227.95000000000201</v>
      </c>
      <c r="B2881">
        <v>832.20651542903852</v>
      </c>
      <c r="C2881">
        <v>21.132158813000004</v>
      </c>
    </row>
    <row r="2882" spans="1:3" x14ac:dyDescent="0.25">
      <c r="A2882">
        <v>228.00000000000199</v>
      </c>
      <c r="B2882">
        <v>832.5441492954161</v>
      </c>
      <c r="C2882">
        <v>21.131228912457566</v>
      </c>
    </row>
    <row r="2883" spans="1:3" x14ac:dyDescent="0.25">
      <c r="A2883">
        <v>228.050000000002</v>
      </c>
      <c r="B2883">
        <v>832.88181713420056</v>
      </c>
      <c r="C2883">
        <v>21.130299128823491</v>
      </c>
    </row>
    <row r="2884" spans="1:3" x14ac:dyDescent="0.25">
      <c r="A2884">
        <v>228.10000000000201</v>
      </c>
      <c r="B2884">
        <v>833.21951894539143</v>
      </c>
      <c r="C2884">
        <v>21.129369462059294</v>
      </c>
    </row>
    <row r="2885" spans="1:3" x14ac:dyDescent="0.25">
      <c r="A2885">
        <v>228.150000000002</v>
      </c>
      <c r="B2885">
        <v>833.55725472898871</v>
      </c>
      <c r="C2885">
        <v>21.128439912126506</v>
      </c>
    </row>
    <row r="2886" spans="1:3" x14ac:dyDescent="0.25">
      <c r="A2886">
        <v>228.20000000000201</v>
      </c>
      <c r="B2886">
        <v>833.89502448499218</v>
      </c>
      <c r="C2886">
        <v>21.127510478986704</v>
      </c>
    </row>
    <row r="2887" spans="1:3" x14ac:dyDescent="0.25">
      <c r="A2887">
        <v>228.25000000000199</v>
      </c>
      <c r="B2887">
        <v>834.23282821340229</v>
      </c>
      <c r="C2887">
        <v>21.126581162601457</v>
      </c>
    </row>
    <row r="2888" spans="1:3" x14ac:dyDescent="0.25">
      <c r="A2888">
        <v>228.300000000002</v>
      </c>
      <c r="B2888">
        <v>834.57066591421915</v>
      </c>
      <c r="C2888">
        <v>21.125651962932384</v>
      </c>
    </row>
    <row r="2889" spans="1:3" x14ac:dyDescent="0.25">
      <c r="A2889">
        <v>228.35000000000201</v>
      </c>
      <c r="B2889">
        <v>834.90853758744242</v>
      </c>
      <c r="C2889">
        <v>21.124722879941118</v>
      </c>
    </row>
    <row r="2890" spans="1:3" x14ac:dyDescent="0.25">
      <c r="A2890">
        <v>228.400000000002</v>
      </c>
      <c r="B2890">
        <v>835.24644323307177</v>
      </c>
      <c r="C2890">
        <v>21.12379391358931</v>
      </c>
    </row>
    <row r="2891" spans="1:3" x14ac:dyDescent="0.25">
      <c r="A2891">
        <v>228.45000000000201</v>
      </c>
      <c r="B2891">
        <v>835.58438285110788</v>
      </c>
      <c r="C2891">
        <v>21.122865063838645</v>
      </c>
    </row>
    <row r="2892" spans="1:3" x14ac:dyDescent="0.25">
      <c r="A2892">
        <v>228.50000000000199</v>
      </c>
      <c r="B2892">
        <v>835.92235644155028</v>
      </c>
      <c r="C2892">
        <v>21.121936330650822</v>
      </c>
    </row>
    <row r="2893" spans="1:3" x14ac:dyDescent="0.25">
      <c r="A2893">
        <v>228.550000000002</v>
      </c>
      <c r="B2893">
        <v>836.26036400439932</v>
      </c>
      <c r="C2893">
        <v>21.121007713987574</v>
      </c>
    </row>
    <row r="2894" spans="1:3" x14ac:dyDescent="0.25">
      <c r="A2894">
        <v>228.60000000000201</v>
      </c>
      <c r="B2894">
        <v>836.59840553965489</v>
      </c>
      <c r="C2894">
        <v>21.120079213810644</v>
      </c>
    </row>
    <row r="2895" spans="1:3" x14ac:dyDescent="0.25">
      <c r="A2895">
        <v>228.650000000002</v>
      </c>
      <c r="B2895">
        <v>836.93648104731665</v>
      </c>
      <c r="C2895">
        <v>21.119150830081811</v>
      </c>
    </row>
    <row r="2896" spans="1:3" x14ac:dyDescent="0.25">
      <c r="A2896">
        <v>228.70000000000201</v>
      </c>
      <c r="B2896">
        <v>837.27459052738504</v>
      </c>
      <c r="C2896">
        <v>21.118222562762863</v>
      </c>
    </row>
    <row r="2897" spans="1:3" x14ac:dyDescent="0.25">
      <c r="A2897">
        <v>228.75000000000199</v>
      </c>
      <c r="B2897">
        <v>837.61273397985974</v>
      </c>
      <c r="C2897">
        <v>21.117294411815628</v>
      </c>
    </row>
    <row r="2898" spans="1:3" x14ac:dyDescent="0.25">
      <c r="A2898">
        <v>228.800000000002</v>
      </c>
      <c r="B2898">
        <v>837.95091140474119</v>
      </c>
      <c r="C2898">
        <v>21.116366377201945</v>
      </c>
    </row>
    <row r="2899" spans="1:3" x14ac:dyDescent="0.25">
      <c r="A2899">
        <v>228.85000000000201</v>
      </c>
      <c r="B2899">
        <v>838.28912280202883</v>
      </c>
      <c r="C2899">
        <v>21.115438458883684</v>
      </c>
    </row>
    <row r="2900" spans="1:3" x14ac:dyDescent="0.25">
      <c r="A2900">
        <v>228.900000000002</v>
      </c>
      <c r="B2900">
        <v>838.62736817172299</v>
      </c>
      <c r="C2900">
        <v>21.114510656822727</v>
      </c>
    </row>
    <row r="2901" spans="1:3" x14ac:dyDescent="0.25">
      <c r="A2901">
        <v>228.95000000000201</v>
      </c>
      <c r="B2901">
        <v>838.96564751382368</v>
      </c>
      <c r="C2901">
        <v>21.113582970980996</v>
      </c>
    </row>
    <row r="2902" spans="1:3" x14ac:dyDescent="0.25">
      <c r="A2902">
        <v>229.00000000000199</v>
      </c>
      <c r="B2902">
        <v>839.30396082833067</v>
      </c>
      <c r="C2902">
        <v>21.112655401320421</v>
      </c>
    </row>
    <row r="2903" spans="1:3" x14ac:dyDescent="0.25">
      <c r="A2903">
        <v>229.050000000002</v>
      </c>
      <c r="B2903">
        <v>839.64230811524442</v>
      </c>
      <c r="C2903">
        <v>21.111727947802962</v>
      </c>
    </row>
    <row r="2904" spans="1:3" x14ac:dyDescent="0.25">
      <c r="A2904">
        <v>229.10000000000201</v>
      </c>
      <c r="B2904">
        <v>839.98068937456412</v>
      </c>
      <c r="C2904">
        <v>21.110800610390605</v>
      </c>
    </row>
    <row r="2905" spans="1:3" x14ac:dyDescent="0.25">
      <c r="A2905">
        <v>229.150000000002</v>
      </c>
      <c r="B2905">
        <v>840.31910460629058</v>
      </c>
      <c r="C2905">
        <v>21.109873389045351</v>
      </c>
    </row>
    <row r="2906" spans="1:3" x14ac:dyDescent="0.25">
      <c r="A2906">
        <v>229.20000000000201</v>
      </c>
      <c r="B2906">
        <v>840.65755381042356</v>
      </c>
      <c r="C2906">
        <v>21.108946283729225</v>
      </c>
    </row>
    <row r="2907" spans="1:3" x14ac:dyDescent="0.25">
      <c r="A2907">
        <v>229.25000000000199</v>
      </c>
      <c r="B2907">
        <v>840.99603698696296</v>
      </c>
      <c r="C2907">
        <v>21.108019294404286</v>
      </c>
    </row>
    <row r="2908" spans="1:3" x14ac:dyDescent="0.25">
      <c r="A2908">
        <v>229.300000000002</v>
      </c>
      <c r="B2908">
        <v>841.33455413590889</v>
      </c>
      <c r="C2908">
        <v>21.107092421032604</v>
      </c>
    </row>
    <row r="2909" spans="1:3" x14ac:dyDescent="0.25">
      <c r="A2909">
        <v>229.35000000000201</v>
      </c>
      <c r="B2909">
        <v>841.67310525726123</v>
      </c>
      <c r="C2909">
        <v>21.106165663576281</v>
      </c>
    </row>
    <row r="2910" spans="1:3" x14ac:dyDescent="0.25">
      <c r="A2910">
        <v>229.400000000002</v>
      </c>
      <c r="B2910">
        <v>842.01169035101998</v>
      </c>
      <c r="C2910">
        <v>21.105239021997434</v>
      </c>
    </row>
    <row r="2911" spans="1:3" x14ac:dyDescent="0.25">
      <c r="A2911">
        <v>229.45000000000201</v>
      </c>
      <c r="B2911">
        <v>842.35030941718526</v>
      </c>
      <c r="C2911">
        <v>21.104312496258206</v>
      </c>
    </row>
    <row r="2912" spans="1:3" x14ac:dyDescent="0.25">
      <c r="A2912">
        <v>229.50000000000199</v>
      </c>
      <c r="B2912">
        <v>842.68896245575684</v>
      </c>
      <c r="C2912">
        <v>21.103386086320768</v>
      </c>
    </row>
    <row r="2913" spans="1:3" x14ac:dyDescent="0.25">
      <c r="A2913">
        <v>229.550000000002</v>
      </c>
      <c r="B2913">
        <v>843.02764946673528</v>
      </c>
      <c r="C2913">
        <v>21.102459792147304</v>
      </c>
    </row>
    <row r="2914" spans="1:3" x14ac:dyDescent="0.25">
      <c r="A2914">
        <v>229.60000000000201</v>
      </c>
      <c r="B2914">
        <v>843.36637045011992</v>
      </c>
      <c r="C2914">
        <v>21.101533613700028</v>
      </c>
    </row>
    <row r="2915" spans="1:3" x14ac:dyDescent="0.25">
      <c r="A2915">
        <v>229.650000000002</v>
      </c>
      <c r="B2915">
        <v>843.70512540591074</v>
      </c>
      <c r="C2915">
        <v>21.100607550941181</v>
      </c>
    </row>
    <row r="2916" spans="1:3" x14ac:dyDescent="0.25">
      <c r="A2916">
        <v>229.70000000000201</v>
      </c>
      <c r="B2916">
        <v>844.04391433410842</v>
      </c>
      <c r="C2916">
        <v>21.099681603833016</v>
      </c>
    </row>
    <row r="2917" spans="1:3" x14ac:dyDescent="0.25">
      <c r="A2917">
        <v>229.75000000000199</v>
      </c>
      <c r="B2917">
        <v>844.38273723471241</v>
      </c>
      <c r="C2917">
        <v>21.098755772337817</v>
      </c>
    </row>
    <row r="2918" spans="1:3" x14ac:dyDescent="0.25">
      <c r="A2918">
        <v>229.800000000002</v>
      </c>
      <c r="B2918">
        <v>844.72159410772292</v>
      </c>
      <c r="C2918">
        <v>21.097830056417884</v>
      </c>
    </row>
    <row r="2919" spans="1:3" x14ac:dyDescent="0.25">
      <c r="A2919">
        <v>229.85000000000201</v>
      </c>
      <c r="B2919">
        <v>845.06048495313996</v>
      </c>
      <c r="C2919">
        <v>21.096904456035542</v>
      </c>
    </row>
    <row r="2920" spans="1:3" x14ac:dyDescent="0.25">
      <c r="A2920">
        <v>229.900000000002</v>
      </c>
      <c r="B2920">
        <v>845.39940977096319</v>
      </c>
      <c r="C2920">
        <v>21.095978971153151</v>
      </c>
    </row>
    <row r="2921" spans="1:3" x14ac:dyDescent="0.25">
      <c r="A2921">
        <v>229.95000000000201</v>
      </c>
      <c r="B2921">
        <v>845.73836856119306</v>
      </c>
      <c r="C2921">
        <v>21.095053601733078</v>
      </c>
    </row>
    <row r="2922" spans="1:3" x14ac:dyDescent="0.25">
      <c r="A2922">
        <v>230.00000000000199</v>
      </c>
      <c r="B2922">
        <v>846.07736132382934</v>
      </c>
      <c r="C2922">
        <v>21.094128347737708</v>
      </c>
    </row>
    <row r="2923" spans="1:3" x14ac:dyDescent="0.25">
      <c r="A2923">
        <v>230.050000000002</v>
      </c>
      <c r="B2923">
        <v>846.41638805887192</v>
      </c>
      <c r="C2923">
        <v>21.093203209129481</v>
      </c>
    </row>
    <row r="2924" spans="1:3" x14ac:dyDescent="0.25">
      <c r="A2924">
        <v>230.10000000000201</v>
      </c>
      <c r="B2924">
        <v>846.75544876632125</v>
      </c>
      <c r="C2924">
        <v>21.092278185870818</v>
      </c>
    </row>
    <row r="2925" spans="1:3" x14ac:dyDescent="0.25">
      <c r="A2925">
        <v>230.150000000002</v>
      </c>
      <c r="B2925">
        <v>847.09454344617689</v>
      </c>
      <c r="C2925">
        <v>21.091353277924188</v>
      </c>
    </row>
    <row r="2926" spans="1:3" x14ac:dyDescent="0.25">
      <c r="A2926">
        <v>230.20000000000201</v>
      </c>
      <c r="B2926">
        <v>847.43367209843905</v>
      </c>
      <c r="C2926">
        <v>21.09042848525209</v>
      </c>
    </row>
    <row r="2927" spans="1:3" x14ac:dyDescent="0.25">
      <c r="A2927">
        <v>230.25000000000199</v>
      </c>
      <c r="B2927">
        <v>847.77283472310751</v>
      </c>
      <c r="C2927">
        <v>21.089503807817014</v>
      </c>
    </row>
    <row r="2928" spans="1:3" x14ac:dyDescent="0.25">
      <c r="A2928">
        <v>230.300000000002</v>
      </c>
      <c r="B2928">
        <v>848.11203132018272</v>
      </c>
      <c r="C2928">
        <v>21.088579245581496</v>
      </c>
    </row>
    <row r="2929" spans="1:3" x14ac:dyDescent="0.25">
      <c r="A2929">
        <v>230.35000000000201</v>
      </c>
      <c r="B2929">
        <v>848.45126188966435</v>
      </c>
      <c r="C2929">
        <v>21.087654798508098</v>
      </c>
    </row>
    <row r="2930" spans="1:3" x14ac:dyDescent="0.25">
      <c r="A2930">
        <v>230.400000000002</v>
      </c>
      <c r="B2930">
        <v>848.79052643155217</v>
      </c>
      <c r="C2930">
        <v>21.086730466559391</v>
      </c>
    </row>
    <row r="2931" spans="1:3" x14ac:dyDescent="0.25">
      <c r="A2931">
        <v>230.45000000000201</v>
      </c>
      <c r="B2931">
        <v>849.12982494584674</v>
      </c>
      <c r="C2931">
        <v>21.085806249697978</v>
      </c>
    </row>
    <row r="2932" spans="1:3" x14ac:dyDescent="0.25">
      <c r="A2932">
        <v>230.50000000000199</v>
      </c>
      <c r="B2932">
        <v>849.46915743254749</v>
      </c>
      <c r="C2932">
        <v>21.084882147886475</v>
      </c>
    </row>
    <row r="2933" spans="1:3" x14ac:dyDescent="0.25">
      <c r="A2933">
        <v>230.550000000002</v>
      </c>
      <c r="B2933">
        <v>849.808523891655</v>
      </c>
      <c r="C2933">
        <v>21.083958161087534</v>
      </c>
    </row>
    <row r="2934" spans="1:3" x14ac:dyDescent="0.25">
      <c r="A2934">
        <v>230.60000000000201</v>
      </c>
      <c r="B2934">
        <v>850.14792432316892</v>
      </c>
      <c r="C2934">
        <v>21.083034289263811</v>
      </c>
    </row>
    <row r="2935" spans="1:3" x14ac:dyDescent="0.25">
      <c r="A2935">
        <v>230.650000000002</v>
      </c>
      <c r="B2935">
        <v>850.48735872708903</v>
      </c>
      <c r="C2935">
        <v>21.082110532378007</v>
      </c>
    </row>
    <row r="2936" spans="1:3" x14ac:dyDescent="0.25">
      <c r="A2936">
        <v>230.70000000000201</v>
      </c>
      <c r="B2936">
        <v>850.82682710341601</v>
      </c>
      <c r="C2936">
        <v>21.081186890392825</v>
      </c>
    </row>
    <row r="2937" spans="1:3" x14ac:dyDescent="0.25">
      <c r="A2937">
        <v>230.75000000000199</v>
      </c>
      <c r="B2937">
        <v>851.16632945214906</v>
      </c>
      <c r="C2937">
        <v>21.080263363271008</v>
      </c>
    </row>
    <row r="2938" spans="1:3" x14ac:dyDescent="0.25">
      <c r="A2938">
        <v>230.800000000003</v>
      </c>
      <c r="B2938">
        <v>851.50586577329534</v>
      </c>
      <c r="C2938">
        <v>21.079339950975285</v>
      </c>
    </row>
    <row r="2939" spans="1:3" x14ac:dyDescent="0.25">
      <c r="A2939">
        <v>230.85000000000201</v>
      </c>
      <c r="B2939">
        <v>851.84543606683496</v>
      </c>
      <c r="C2939">
        <v>21.078416653468498</v>
      </c>
    </row>
    <row r="2940" spans="1:3" x14ac:dyDescent="0.25">
      <c r="A2940">
        <v>230.90000000000299</v>
      </c>
      <c r="B2940">
        <v>852.18504033279407</v>
      </c>
      <c r="C2940">
        <v>21.077493470713371</v>
      </c>
    </row>
    <row r="2941" spans="1:3" x14ac:dyDescent="0.25">
      <c r="A2941">
        <v>230.95000000000201</v>
      </c>
      <c r="B2941">
        <v>852.5246785711463</v>
      </c>
      <c r="C2941">
        <v>21.0765704026728</v>
      </c>
    </row>
    <row r="2942" spans="1:3" x14ac:dyDescent="0.25">
      <c r="A2942">
        <v>231.00000000000301</v>
      </c>
      <c r="B2942">
        <v>852.86435078191892</v>
      </c>
      <c r="C2942">
        <v>21.075647449309567</v>
      </c>
    </row>
    <row r="2943" spans="1:3" x14ac:dyDescent="0.25">
      <c r="A2943">
        <v>231.050000000003</v>
      </c>
      <c r="B2943">
        <v>853.20405696509067</v>
      </c>
      <c r="C2943">
        <v>21.074724610586589</v>
      </c>
    </row>
    <row r="2944" spans="1:3" x14ac:dyDescent="0.25">
      <c r="A2944">
        <v>231.10000000000201</v>
      </c>
      <c r="B2944">
        <v>853.54379712066248</v>
      </c>
      <c r="C2944">
        <v>21.073801886466757</v>
      </c>
    </row>
    <row r="2945" spans="1:3" x14ac:dyDescent="0.25">
      <c r="A2945">
        <v>231.15000000000299</v>
      </c>
      <c r="B2945">
        <v>853.88357124865399</v>
      </c>
      <c r="C2945">
        <v>21.072879276912929</v>
      </c>
    </row>
    <row r="2946" spans="1:3" x14ac:dyDescent="0.25">
      <c r="A2946">
        <v>231.20000000000201</v>
      </c>
      <c r="B2946">
        <v>854.22337934903851</v>
      </c>
      <c r="C2946">
        <v>21.071956781888115</v>
      </c>
    </row>
    <row r="2947" spans="1:3" x14ac:dyDescent="0.25">
      <c r="A2947">
        <v>231.25000000000301</v>
      </c>
      <c r="B2947">
        <v>854.56322142184342</v>
      </c>
      <c r="C2947">
        <v>21.071034401355199</v>
      </c>
    </row>
    <row r="2948" spans="1:3" x14ac:dyDescent="0.25">
      <c r="A2948">
        <v>231.300000000003</v>
      </c>
      <c r="B2948">
        <v>854.90309746704747</v>
      </c>
      <c r="C2948">
        <v>21.070112135277217</v>
      </c>
    </row>
    <row r="2949" spans="1:3" x14ac:dyDescent="0.25">
      <c r="A2949">
        <v>231.35000000000301</v>
      </c>
      <c r="B2949">
        <v>855.24300748465839</v>
      </c>
      <c r="C2949">
        <v>21.069189983617157</v>
      </c>
    </row>
    <row r="2950" spans="1:3" x14ac:dyDescent="0.25">
      <c r="A2950">
        <v>231.40000000000299</v>
      </c>
      <c r="B2950">
        <v>855.5829514746755</v>
      </c>
      <c r="C2950">
        <v>21.068267946338036</v>
      </c>
    </row>
    <row r="2951" spans="1:3" x14ac:dyDescent="0.25">
      <c r="A2951">
        <v>231.450000000003</v>
      </c>
      <c r="B2951">
        <v>855.92292943709924</v>
      </c>
      <c r="C2951">
        <v>21.067346023402905</v>
      </c>
    </row>
    <row r="2952" spans="1:3" x14ac:dyDescent="0.25">
      <c r="A2952">
        <v>231.50000000000301</v>
      </c>
      <c r="B2952">
        <v>856.26294137192951</v>
      </c>
      <c r="C2952">
        <v>21.066424214774834</v>
      </c>
    </row>
    <row r="2953" spans="1:3" x14ac:dyDescent="0.25">
      <c r="A2953">
        <v>231.550000000003</v>
      </c>
      <c r="B2953">
        <v>856.60298727916575</v>
      </c>
      <c r="C2953">
        <v>21.065502520416914</v>
      </c>
    </row>
    <row r="2954" spans="1:3" x14ac:dyDescent="0.25">
      <c r="A2954">
        <v>231.60000000000301</v>
      </c>
      <c r="B2954">
        <v>856.94306715880873</v>
      </c>
      <c r="C2954">
        <v>21.064580940292259</v>
      </c>
    </row>
    <row r="2955" spans="1:3" x14ac:dyDescent="0.25">
      <c r="A2955">
        <v>231.65000000000299</v>
      </c>
      <c r="B2955">
        <v>857.28318101085847</v>
      </c>
      <c r="C2955">
        <v>21.063659474363998</v>
      </c>
    </row>
    <row r="2956" spans="1:3" x14ac:dyDescent="0.25">
      <c r="A2956">
        <v>231.700000000003</v>
      </c>
      <c r="B2956">
        <v>857.62332883531417</v>
      </c>
      <c r="C2956">
        <v>21.062738122595295</v>
      </c>
    </row>
    <row r="2957" spans="1:3" x14ac:dyDescent="0.25">
      <c r="A2957">
        <v>231.75000000000301</v>
      </c>
      <c r="B2957">
        <v>857.96351063217662</v>
      </c>
      <c r="C2957">
        <v>21.061816884949327</v>
      </c>
    </row>
    <row r="2958" spans="1:3" x14ac:dyDescent="0.25">
      <c r="A2958">
        <v>231.800000000003</v>
      </c>
      <c r="B2958">
        <v>858.30372640144549</v>
      </c>
      <c r="C2958">
        <v>21.060895761389293</v>
      </c>
    </row>
    <row r="2959" spans="1:3" x14ac:dyDescent="0.25">
      <c r="A2959">
        <v>231.85000000000301</v>
      </c>
      <c r="B2959">
        <v>858.64397614312088</v>
      </c>
      <c r="C2959">
        <v>21.059974751878421</v>
      </c>
    </row>
    <row r="2960" spans="1:3" x14ac:dyDescent="0.25">
      <c r="A2960">
        <v>231.90000000000299</v>
      </c>
      <c r="B2960">
        <v>858.98425985720257</v>
      </c>
      <c r="C2960">
        <v>21.059053856379958</v>
      </c>
    </row>
    <row r="2961" spans="1:3" x14ac:dyDescent="0.25">
      <c r="A2961">
        <v>231.950000000003</v>
      </c>
      <c r="B2961">
        <v>859.32457754369091</v>
      </c>
      <c r="C2961">
        <v>21.058133074857171</v>
      </c>
    </row>
    <row r="2962" spans="1:3" x14ac:dyDescent="0.25">
      <c r="A2962">
        <v>232.00000000000301</v>
      </c>
      <c r="B2962">
        <v>859.66492920258577</v>
      </c>
      <c r="C2962">
        <v>21.05721240727334</v>
      </c>
    </row>
    <row r="2963" spans="1:3" x14ac:dyDescent="0.25">
      <c r="A2963">
        <v>232.050000000003</v>
      </c>
      <c r="B2963">
        <v>860.00531483388681</v>
      </c>
      <c r="C2963">
        <v>21.056291853591787</v>
      </c>
    </row>
    <row r="2964" spans="1:3" x14ac:dyDescent="0.25">
      <c r="A2964">
        <v>232.10000000000301</v>
      </c>
      <c r="B2964">
        <v>860.3457344375945</v>
      </c>
      <c r="C2964">
        <v>21.055371413775848</v>
      </c>
    </row>
    <row r="2965" spans="1:3" x14ac:dyDescent="0.25">
      <c r="A2965">
        <v>232.15000000000299</v>
      </c>
      <c r="B2965">
        <v>860.68618801370837</v>
      </c>
      <c r="C2965">
        <v>21.054451087788866</v>
      </c>
    </row>
    <row r="2966" spans="1:3" x14ac:dyDescent="0.25">
      <c r="A2966">
        <v>232.200000000003</v>
      </c>
      <c r="B2966">
        <v>861.02667556222912</v>
      </c>
      <c r="C2966">
        <v>21.05353087559423</v>
      </c>
    </row>
    <row r="2967" spans="1:3" x14ac:dyDescent="0.25">
      <c r="A2967">
        <v>232.25000000000301</v>
      </c>
      <c r="B2967">
        <v>861.36719708315627</v>
      </c>
      <c r="C2967">
        <v>21.052610777155333</v>
      </c>
    </row>
    <row r="2968" spans="1:3" x14ac:dyDescent="0.25">
      <c r="A2968">
        <v>232.300000000003</v>
      </c>
      <c r="B2968">
        <v>861.70775257648961</v>
      </c>
      <c r="C2968">
        <v>21.051690792435597</v>
      </c>
    </row>
    <row r="2969" spans="1:3" x14ac:dyDescent="0.25">
      <c r="A2969">
        <v>232.35000000000301</v>
      </c>
      <c r="B2969">
        <v>862.04834204222959</v>
      </c>
      <c r="C2969">
        <v>21.050770921398467</v>
      </c>
    </row>
    <row r="2970" spans="1:3" x14ac:dyDescent="0.25">
      <c r="A2970">
        <v>232.40000000000299</v>
      </c>
      <c r="B2970">
        <v>862.3889654803761</v>
      </c>
      <c r="C2970">
        <v>21.049851164007404</v>
      </c>
    </row>
    <row r="2971" spans="1:3" x14ac:dyDescent="0.25">
      <c r="A2971">
        <v>232.450000000003</v>
      </c>
      <c r="B2971">
        <v>862.72962289092891</v>
      </c>
      <c r="C2971">
        <v>21.048931520225896</v>
      </c>
    </row>
    <row r="2972" spans="1:3" x14ac:dyDescent="0.25">
      <c r="A2972">
        <v>232.50000000000301</v>
      </c>
      <c r="B2972">
        <v>863.07031427388813</v>
      </c>
      <c r="C2972">
        <v>21.048011990017454</v>
      </c>
    </row>
    <row r="2973" spans="1:3" x14ac:dyDescent="0.25">
      <c r="A2973">
        <v>232.550000000003</v>
      </c>
      <c r="B2973">
        <v>863.41103962925399</v>
      </c>
      <c r="C2973">
        <v>21.047092573345605</v>
      </c>
    </row>
    <row r="2974" spans="1:3" x14ac:dyDescent="0.25">
      <c r="A2974">
        <v>232.60000000000301</v>
      </c>
      <c r="B2974">
        <v>863.75179895702627</v>
      </c>
      <c r="C2974">
        <v>21.046173270173902</v>
      </c>
    </row>
    <row r="2975" spans="1:3" x14ac:dyDescent="0.25">
      <c r="A2975">
        <v>232.65000000000299</v>
      </c>
      <c r="B2975">
        <v>864.09259225720496</v>
      </c>
      <c r="C2975">
        <v>21.045254080465917</v>
      </c>
    </row>
    <row r="2976" spans="1:3" x14ac:dyDescent="0.25">
      <c r="A2976">
        <v>232.700000000003</v>
      </c>
      <c r="B2976">
        <v>864.43341952978994</v>
      </c>
      <c r="C2976">
        <v>21.044335004185246</v>
      </c>
    </row>
    <row r="2977" spans="1:3" x14ac:dyDescent="0.25">
      <c r="A2977">
        <v>232.75000000000301</v>
      </c>
      <c r="B2977">
        <v>864.77428077478169</v>
      </c>
      <c r="C2977">
        <v>21.043416041295508</v>
      </c>
    </row>
    <row r="2978" spans="1:3" x14ac:dyDescent="0.25">
      <c r="A2978">
        <v>232.800000000003</v>
      </c>
      <c r="B2978">
        <v>865.11517599217962</v>
      </c>
      <c r="C2978">
        <v>21.042497191760337</v>
      </c>
    </row>
    <row r="2979" spans="1:3" x14ac:dyDescent="0.25">
      <c r="A2979">
        <v>232.85000000000301</v>
      </c>
      <c r="B2979">
        <v>865.4561051819843</v>
      </c>
      <c r="C2979">
        <v>21.041578455543398</v>
      </c>
    </row>
    <row r="2980" spans="1:3" x14ac:dyDescent="0.25">
      <c r="A2980">
        <v>232.90000000000299</v>
      </c>
      <c r="B2980">
        <v>865.79706834419517</v>
      </c>
      <c r="C2980">
        <v>21.040659832608366</v>
      </c>
    </row>
    <row r="2981" spans="1:3" x14ac:dyDescent="0.25">
      <c r="A2981">
        <v>232.950000000003</v>
      </c>
      <c r="B2981">
        <v>866.13806547881268</v>
      </c>
      <c r="C2981">
        <v>21.03974132291895</v>
      </c>
    </row>
    <row r="2982" spans="1:3" x14ac:dyDescent="0.25">
      <c r="A2982">
        <v>233.00000000000301</v>
      </c>
      <c r="B2982">
        <v>866.47909658583683</v>
      </c>
      <c r="C2982">
        <v>21.038822926438876</v>
      </c>
    </row>
    <row r="2983" spans="1:3" x14ac:dyDescent="0.25">
      <c r="A2983">
        <v>233.050000000003</v>
      </c>
      <c r="B2983">
        <v>866.82016166526705</v>
      </c>
      <c r="C2983">
        <v>21.037904643131892</v>
      </c>
    </row>
    <row r="2984" spans="1:3" x14ac:dyDescent="0.25">
      <c r="A2984">
        <v>233.10000000000301</v>
      </c>
      <c r="B2984">
        <v>867.16126071710403</v>
      </c>
      <c r="C2984">
        <v>21.036986472961754</v>
      </c>
    </row>
    <row r="2985" spans="1:3" x14ac:dyDescent="0.25">
      <c r="A2985">
        <v>233.15000000000299</v>
      </c>
      <c r="B2985">
        <v>867.50239374134719</v>
      </c>
      <c r="C2985">
        <v>21.036068415892267</v>
      </c>
    </row>
    <row r="2986" spans="1:3" x14ac:dyDescent="0.25">
      <c r="A2986">
        <v>233.200000000003</v>
      </c>
      <c r="B2986">
        <v>867.843560737997</v>
      </c>
      <c r="C2986">
        <v>21.035150471887235</v>
      </c>
    </row>
    <row r="2987" spans="1:3" x14ac:dyDescent="0.25">
      <c r="A2987">
        <v>233.25000000000301</v>
      </c>
      <c r="B2987">
        <v>868.18476170705333</v>
      </c>
      <c r="C2987">
        <v>21.034232640910485</v>
      </c>
    </row>
    <row r="2988" spans="1:3" x14ac:dyDescent="0.25">
      <c r="A2988">
        <v>233.300000000003</v>
      </c>
      <c r="B2988">
        <v>868.52599664851584</v>
      </c>
      <c r="C2988">
        <v>21.033314922925882</v>
      </c>
    </row>
    <row r="2989" spans="1:3" x14ac:dyDescent="0.25">
      <c r="A2989">
        <v>233.35000000000301</v>
      </c>
      <c r="B2989">
        <v>868.86726556238511</v>
      </c>
      <c r="C2989">
        <v>21.032397317897299</v>
      </c>
    </row>
    <row r="2990" spans="1:3" x14ac:dyDescent="0.25">
      <c r="A2990">
        <v>233.40000000000299</v>
      </c>
      <c r="B2990">
        <v>869.20856844866069</v>
      </c>
      <c r="C2990">
        <v>21.031479825788622</v>
      </c>
    </row>
    <row r="2991" spans="1:3" x14ac:dyDescent="0.25">
      <c r="A2991">
        <v>233.450000000003</v>
      </c>
      <c r="B2991">
        <v>869.54990530734278</v>
      </c>
      <c r="C2991">
        <v>21.030562446563785</v>
      </c>
    </row>
    <row r="2992" spans="1:3" x14ac:dyDescent="0.25">
      <c r="A2992">
        <v>233.50000000000301</v>
      </c>
      <c r="B2992">
        <v>869.89127613843118</v>
      </c>
      <c r="C2992">
        <v>21.029645180186719</v>
      </c>
    </row>
    <row r="2993" spans="1:3" x14ac:dyDescent="0.25">
      <c r="A2993">
        <v>233.550000000003</v>
      </c>
      <c r="B2993">
        <v>870.23268094192622</v>
      </c>
      <c r="C2993">
        <v>21.028728026621387</v>
      </c>
    </row>
    <row r="2994" spans="1:3" x14ac:dyDescent="0.25">
      <c r="A2994">
        <v>233.60000000000301</v>
      </c>
      <c r="B2994">
        <v>870.57411971782756</v>
      </c>
      <c r="C2994">
        <v>21.027810985831771</v>
      </c>
    </row>
    <row r="2995" spans="1:3" x14ac:dyDescent="0.25">
      <c r="A2995">
        <v>233.65000000000299</v>
      </c>
      <c r="B2995">
        <v>870.91559246613542</v>
      </c>
      <c r="C2995">
        <v>21.026894057781874</v>
      </c>
    </row>
    <row r="2996" spans="1:3" x14ac:dyDescent="0.25">
      <c r="A2996">
        <v>233.700000000003</v>
      </c>
      <c r="B2996">
        <v>871.25709918684993</v>
      </c>
      <c r="C2996">
        <v>21.025977242435719</v>
      </c>
    </row>
    <row r="2997" spans="1:3" x14ac:dyDescent="0.25">
      <c r="A2997">
        <v>233.75000000000301</v>
      </c>
      <c r="B2997">
        <v>871.59863987997085</v>
      </c>
      <c r="C2997">
        <v>21.025060539757362</v>
      </c>
    </row>
    <row r="2998" spans="1:3" x14ac:dyDescent="0.25">
      <c r="A2998">
        <v>233.800000000003</v>
      </c>
      <c r="B2998">
        <v>871.94021454549784</v>
      </c>
      <c r="C2998">
        <v>21.024143949710865</v>
      </c>
    </row>
    <row r="2999" spans="1:3" x14ac:dyDescent="0.25">
      <c r="A2999">
        <v>233.85000000000301</v>
      </c>
      <c r="B2999">
        <v>872.28182318343181</v>
      </c>
      <c r="C2999">
        <v>21.023227472260313</v>
      </c>
    </row>
    <row r="3000" spans="1:3" x14ac:dyDescent="0.25">
      <c r="A3000">
        <v>233.90000000000299</v>
      </c>
      <c r="B3000">
        <v>872.62346579377197</v>
      </c>
      <c r="C3000">
        <v>21.022311107369823</v>
      </c>
    </row>
    <row r="3001" spans="1:3" x14ac:dyDescent="0.25">
      <c r="A3001">
        <v>233.950000000003</v>
      </c>
      <c r="B3001">
        <v>872.96514237651877</v>
      </c>
      <c r="C3001">
        <v>21.021394855003521</v>
      </c>
    </row>
    <row r="3002" spans="1:3" x14ac:dyDescent="0.25">
      <c r="A3002">
        <v>234.00000000000301</v>
      </c>
      <c r="B3002">
        <v>873.30685293167198</v>
      </c>
      <c r="C3002">
        <v>21.020478715125563</v>
      </c>
    </row>
    <row r="3003" spans="1:3" x14ac:dyDescent="0.25">
      <c r="A3003">
        <v>234.050000000003</v>
      </c>
      <c r="B3003">
        <v>873.64859745923127</v>
      </c>
      <c r="C3003">
        <v>21.019562687700123</v>
      </c>
    </row>
    <row r="3004" spans="1:3" x14ac:dyDescent="0.25">
      <c r="A3004">
        <v>234.10000000000301</v>
      </c>
      <c r="B3004">
        <v>873.99037595919754</v>
      </c>
      <c r="C3004">
        <v>21.018646772691394</v>
      </c>
    </row>
    <row r="3005" spans="1:3" x14ac:dyDescent="0.25">
      <c r="A3005">
        <v>234.15000000000299</v>
      </c>
      <c r="B3005">
        <v>874.33218843156988</v>
      </c>
      <c r="C3005">
        <v>21.017730970063599</v>
      </c>
    </row>
    <row r="3006" spans="1:3" x14ac:dyDescent="0.25">
      <c r="A3006">
        <v>234.200000000003</v>
      </c>
      <c r="B3006">
        <v>874.67403487634897</v>
      </c>
      <c r="C3006">
        <v>21.016815279780964</v>
      </c>
    </row>
    <row r="3007" spans="1:3" x14ac:dyDescent="0.25">
      <c r="A3007">
        <v>234.25000000000301</v>
      </c>
      <c r="B3007">
        <v>875.01591529353448</v>
      </c>
      <c r="C3007">
        <v>21.015899701807758</v>
      </c>
    </row>
    <row r="3008" spans="1:3" x14ac:dyDescent="0.25">
      <c r="A3008">
        <v>234.300000000003</v>
      </c>
      <c r="B3008">
        <v>875.35782968312617</v>
      </c>
      <c r="C3008">
        <v>21.014984236108255</v>
      </c>
    </row>
    <row r="3009" spans="1:3" x14ac:dyDescent="0.25">
      <c r="A3009">
        <v>234.35000000000301</v>
      </c>
      <c r="B3009">
        <v>875.69977804512462</v>
      </c>
      <c r="C3009">
        <v>21.014068882646754</v>
      </c>
    </row>
    <row r="3010" spans="1:3" x14ac:dyDescent="0.25">
      <c r="A3010">
        <v>234.40000000000299</v>
      </c>
      <c r="B3010">
        <v>876.04176037952948</v>
      </c>
      <c r="C3010">
        <v>21.013153641387579</v>
      </c>
    </row>
    <row r="3011" spans="1:3" x14ac:dyDescent="0.25">
      <c r="A3011">
        <v>234.450000000003</v>
      </c>
      <c r="B3011">
        <v>876.38377668634075</v>
      </c>
      <c r="C3011">
        <v>21.012238512295081</v>
      </c>
    </row>
    <row r="3012" spans="1:3" x14ac:dyDescent="0.25">
      <c r="A3012">
        <v>234.50000000000301</v>
      </c>
      <c r="B3012">
        <v>876.72582696555821</v>
      </c>
      <c r="C3012">
        <v>21.01132349533361</v>
      </c>
    </row>
    <row r="3013" spans="1:3" x14ac:dyDescent="0.25">
      <c r="A3013">
        <v>234.550000000003</v>
      </c>
      <c r="B3013">
        <v>877.06791121718243</v>
      </c>
      <c r="C3013">
        <v>21.010408590467559</v>
      </c>
    </row>
    <row r="3014" spans="1:3" x14ac:dyDescent="0.25">
      <c r="A3014">
        <v>234.60000000000301</v>
      </c>
      <c r="B3014">
        <v>877.41002944121317</v>
      </c>
      <c r="C3014">
        <v>21.009493797661332</v>
      </c>
    </row>
    <row r="3015" spans="1:3" x14ac:dyDescent="0.25">
      <c r="A3015">
        <v>234.65000000000299</v>
      </c>
      <c r="B3015">
        <v>877.7521816376501</v>
      </c>
      <c r="C3015">
        <v>21.008579116879357</v>
      </c>
    </row>
    <row r="3016" spans="1:3" x14ac:dyDescent="0.25">
      <c r="A3016">
        <v>234.700000000003</v>
      </c>
      <c r="B3016">
        <v>878.09436780649366</v>
      </c>
      <c r="C3016">
        <v>21.007664548086076</v>
      </c>
    </row>
    <row r="3017" spans="1:3" x14ac:dyDescent="0.25">
      <c r="A3017">
        <v>234.75000000000301</v>
      </c>
      <c r="B3017">
        <v>878.43658794774387</v>
      </c>
      <c r="C3017">
        <v>21.006750091245966</v>
      </c>
    </row>
    <row r="3018" spans="1:3" x14ac:dyDescent="0.25">
      <c r="A3018">
        <v>234.800000000003</v>
      </c>
      <c r="B3018">
        <v>878.77884206140038</v>
      </c>
      <c r="C3018">
        <v>21.005835746323513</v>
      </c>
    </row>
    <row r="3019" spans="1:3" x14ac:dyDescent="0.25">
      <c r="A3019">
        <v>234.85000000000301</v>
      </c>
      <c r="B3019">
        <v>879.12113014746342</v>
      </c>
      <c r="C3019">
        <v>21.004921513283222</v>
      </c>
    </row>
    <row r="3020" spans="1:3" x14ac:dyDescent="0.25">
      <c r="A3020">
        <v>234.90000000000299</v>
      </c>
      <c r="B3020">
        <v>879.46345220593275</v>
      </c>
      <c r="C3020">
        <v>21.004007392089633</v>
      </c>
    </row>
    <row r="3021" spans="1:3" x14ac:dyDescent="0.25">
      <c r="A3021">
        <v>234.950000000003</v>
      </c>
      <c r="B3021">
        <v>879.80580823680873</v>
      </c>
      <c r="C3021">
        <v>21.003093382707299</v>
      </c>
    </row>
    <row r="3022" spans="1:3" x14ac:dyDescent="0.25">
      <c r="A3022">
        <v>235.00000000000301</v>
      </c>
      <c r="B3022">
        <v>880.14819824009112</v>
      </c>
      <c r="C3022">
        <v>21.002179485100786</v>
      </c>
    </row>
    <row r="3023" spans="1:3" x14ac:dyDescent="0.25">
      <c r="A3023">
        <v>235.050000000003</v>
      </c>
      <c r="B3023">
        <v>880.49062221577981</v>
      </c>
      <c r="C3023">
        <v>21.001265699234686</v>
      </c>
    </row>
    <row r="3024" spans="1:3" x14ac:dyDescent="0.25">
      <c r="A3024">
        <v>235.10000000000301</v>
      </c>
      <c r="B3024">
        <v>880.83308016387514</v>
      </c>
      <c r="C3024">
        <v>21.000352025073628</v>
      </c>
    </row>
    <row r="3025" spans="1:3" x14ac:dyDescent="0.25">
      <c r="A3025">
        <v>235.15000000000299</v>
      </c>
      <c r="B3025">
        <v>881.17557208437688</v>
      </c>
      <c r="C3025">
        <v>20.99943846258223</v>
      </c>
    </row>
    <row r="3026" spans="1:3" x14ac:dyDescent="0.25">
      <c r="A3026">
        <v>235.200000000004</v>
      </c>
      <c r="B3026">
        <v>881.51809797729163</v>
      </c>
      <c r="C3026">
        <v>20.998525011725143</v>
      </c>
    </row>
    <row r="3027" spans="1:3" x14ac:dyDescent="0.25">
      <c r="A3027">
        <v>235.25000000000301</v>
      </c>
      <c r="B3027">
        <v>881.86065784259961</v>
      </c>
      <c r="C3027">
        <v>20.997611672467087</v>
      </c>
    </row>
    <row r="3028" spans="1:3" x14ac:dyDescent="0.25">
      <c r="A3028">
        <v>235.30000000000399</v>
      </c>
      <c r="B3028">
        <v>882.20325168032741</v>
      </c>
      <c r="C3028">
        <v>20.996698444772701</v>
      </c>
    </row>
    <row r="3029" spans="1:3" x14ac:dyDescent="0.25">
      <c r="A3029">
        <v>235.35000000000301</v>
      </c>
      <c r="B3029">
        <v>882.54587949044833</v>
      </c>
      <c r="C3029">
        <v>20.995785328606765</v>
      </c>
    </row>
    <row r="3030" spans="1:3" x14ac:dyDescent="0.25">
      <c r="A3030">
        <v>235.40000000000401</v>
      </c>
      <c r="B3030">
        <v>882.88854127298919</v>
      </c>
      <c r="C3030">
        <v>20.994872323933954</v>
      </c>
    </row>
    <row r="3031" spans="1:3" x14ac:dyDescent="0.25">
      <c r="A3031">
        <v>235.450000000004</v>
      </c>
      <c r="B3031">
        <v>883.23123702792952</v>
      </c>
      <c r="C3031">
        <v>20.993959430719077</v>
      </c>
    </row>
    <row r="3032" spans="1:3" x14ac:dyDescent="0.25">
      <c r="A3032">
        <v>235.50000000000301</v>
      </c>
      <c r="B3032">
        <v>883.57396675526957</v>
      </c>
      <c r="C3032">
        <v>20.99304664892691</v>
      </c>
    </row>
    <row r="3033" spans="1:3" x14ac:dyDescent="0.25">
      <c r="A3033">
        <v>235.55000000000399</v>
      </c>
      <c r="B3033">
        <v>883.91673045502978</v>
      </c>
      <c r="C3033">
        <v>20.992133978522208</v>
      </c>
    </row>
    <row r="3034" spans="1:3" x14ac:dyDescent="0.25">
      <c r="A3034">
        <v>235.60000000000301</v>
      </c>
      <c r="B3034">
        <v>884.25952812718299</v>
      </c>
      <c r="C3034">
        <v>20.991221419469863</v>
      </c>
    </row>
    <row r="3035" spans="1:3" x14ac:dyDescent="0.25">
      <c r="A3035">
        <v>235.65000000000401</v>
      </c>
      <c r="B3035">
        <v>884.60235977175626</v>
      </c>
      <c r="C3035">
        <v>20.990308971734642</v>
      </c>
    </row>
    <row r="3036" spans="1:3" x14ac:dyDescent="0.25">
      <c r="A3036">
        <v>235.700000000004</v>
      </c>
      <c r="B3036">
        <v>884.94522538872889</v>
      </c>
      <c r="C3036">
        <v>20.989396635281466</v>
      </c>
    </row>
    <row r="3037" spans="1:3" x14ac:dyDescent="0.25">
      <c r="A3037">
        <v>235.75000000000401</v>
      </c>
      <c r="B3037">
        <v>885.28812497810827</v>
      </c>
      <c r="C3037">
        <v>20.988484410075202</v>
      </c>
    </row>
    <row r="3038" spans="1:3" x14ac:dyDescent="0.25">
      <c r="A3038">
        <v>235.80000000000399</v>
      </c>
      <c r="B3038">
        <v>885.63105853989373</v>
      </c>
      <c r="C3038">
        <v>20.987572296080749</v>
      </c>
    </row>
    <row r="3039" spans="1:3" x14ac:dyDescent="0.25">
      <c r="A3039">
        <v>235.850000000004</v>
      </c>
      <c r="B3039">
        <v>885.97402607408594</v>
      </c>
      <c r="C3039">
        <v>20.986660293263036</v>
      </c>
    </row>
    <row r="3040" spans="1:3" x14ac:dyDescent="0.25">
      <c r="A3040">
        <v>235.90000000000401</v>
      </c>
      <c r="B3040">
        <v>886.31702758068479</v>
      </c>
      <c r="C3040">
        <v>20.985748401587003</v>
      </c>
    </row>
    <row r="3041" spans="1:3" x14ac:dyDescent="0.25">
      <c r="A3041">
        <v>235.950000000004</v>
      </c>
      <c r="B3041">
        <v>886.66006305968972</v>
      </c>
      <c r="C3041">
        <v>20.984836621017617</v>
      </c>
    </row>
    <row r="3042" spans="1:3" x14ac:dyDescent="0.25">
      <c r="A3042">
        <v>236.00000000000401</v>
      </c>
      <c r="B3042">
        <v>887.00313251110106</v>
      </c>
      <c r="C3042">
        <v>20.983924951519867</v>
      </c>
    </row>
    <row r="3043" spans="1:3" x14ac:dyDescent="0.25">
      <c r="A3043">
        <v>236.05000000000399</v>
      </c>
      <c r="B3043">
        <v>887.34623593491926</v>
      </c>
      <c r="C3043">
        <v>20.983013393058759</v>
      </c>
    </row>
    <row r="3044" spans="1:3" x14ac:dyDescent="0.25">
      <c r="A3044">
        <v>236.100000000004</v>
      </c>
      <c r="B3044">
        <v>887.68937333114366</v>
      </c>
      <c r="C3044">
        <v>20.982101945599322</v>
      </c>
    </row>
    <row r="3045" spans="1:3" x14ac:dyDescent="0.25">
      <c r="A3045">
        <v>236.15000000000401</v>
      </c>
      <c r="B3045">
        <v>888.03254469977469</v>
      </c>
      <c r="C3045">
        <v>20.981190609106594</v>
      </c>
    </row>
    <row r="3046" spans="1:3" x14ac:dyDescent="0.25">
      <c r="A3046">
        <v>236.200000000004</v>
      </c>
      <c r="B3046">
        <v>888.37575004081179</v>
      </c>
      <c r="C3046">
        <v>20.98027938354566</v>
      </c>
    </row>
    <row r="3047" spans="1:3" x14ac:dyDescent="0.25">
      <c r="A3047">
        <v>236.25000000000401</v>
      </c>
      <c r="B3047">
        <v>888.71898935425588</v>
      </c>
      <c r="C3047">
        <v>20.979368268881593</v>
      </c>
    </row>
    <row r="3048" spans="1:3" x14ac:dyDescent="0.25">
      <c r="A3048">
        <v>236.30000000000399</v>
      </c>
      <c r="B3048">
        <v>889.06226264010604</v>
      </c>
      <c r="C3048">
        <v>20.978457265079506</v>
      </c>
    </row>
    <row r="3049" spans="1:3" x14ac:dyDescent="0.25">
      <c r="A3049">
        <v>236.350000000004</v>
      </c>
      <c r="B3049">
        <v>889.40556989836284</v>
      </c>
      <c r="C3049">
        <v>20.977546372104534</v>
      </c>
    </row>
    <row r="3050" spans="1:3" x14ac:dyDescent="0.25">
      <c r="A3050">
        <v>236.40000000000401</v>
      </c>
      <c r="B3050">
        <v>889.74891112902628</v>
      </c>
      <c r="C3050">
        <v>20.976635589921813</v>
      </c>
    </row>
    <row r="3051" spans="1:3" x14ac:dyDescent="0.25">
      <c r="A3051">
        <v>236.450000000004</v>
      </c>
      <c r="B3051">
        <v>890.09228633209568</v>
      </c>
      <c r="C3051">
        <v>20.975724918496525</v>
      </c>
    </row>
    <row r="3052" spans="1:3" x14ac:dyDescent="0.25">
      <c r="A3052">
        <v>236.50000000000401</v>
      </c>
      <c r="B3052">
        <v>890.43569550757184</v>
      </c>
      <c r="C3052">
        <v>20.974814357793864</v>
      </c>
    </row>
    <row r="3053" spans="1:3" x14ac:dyDescent="0.25">
      <c r="A3053">
        <v>236.55000000000399</v>
      </c>
      <c r="B3053">
        <v>890.77913865545452</v>
      </c>
      <c r="C3053">
        <v>20.973903907779025</v>
      </c>
    </row>
    <row r="3054" spans="1:3" x14ac:dyDescent="0.25">
      <c r="A3054">
        <v>236.600000000004</v>
      </c>
      <c r="B3054">
        <v>891.12261577574361</v>
      </c>
      <c r="C3054">
        <v>20.972993568417245</v>
      </c>
    </row>
    <row r="3055" spans="1:3" x14ac:dyDescent="0.25">
      <c r="A3055">
        <v>236.65000000000401</v>
      </c>
      <c r="B3055">
        <v>891.46612686843935</v>
      </c>
      <c r="C3055">
        <v>20.972083339673777</v>
      </c>
    </row>
    <row r="3056" spans="1:3" x14ac:dyDescent="0.25">
      <c r="A3056">
        <v>236.700000000004</v>
      </c>
      <c r="B3056">
        <v>891.80967193354115</v>
      </c>
      <c r="C3056">
        <v>20.971173221513894</v>
      </c>
    </row>
    <row r="3057" spans="1:3" x14ac:dyDescent="0.25">
      <c r="A3057">
        <v>236.75000000000401</v>
      </c>
      <c r="B3057">
        <v>892.15325097104972</v>
      </c>
      <c r="C3057">
        <v>20.970263213902879</v>
      </c>
    </row>
    <row r="3058" spans="1:3" x14ac:dyDescent="0.25">
      <c r="A3058">
        <v>236.80000000000399</v>
      </c>
      <c r="B3058">
        <v>892.49686398096458</v>
      </c>
      <c r="C3058">
        <v>20.969353316806057</v>
      </c>
    </row>
    <row r="3059" spans="1:3" x14ac:dyDescent="0.25">
      <c r="A3059">
        <v>236.850000000004</v>
      </c>
      <c r="B3059">
        <v>892.84051096328596</v>
      </c>
      <c r="C3059">
        <v>20.968443530188747</v>
      </c>
    </row>
    <row r="3060" spans="1:3" x14ac:dyDescent="0.25">
      <c r="A3060">
        <v>236.90000000000401</v>
      </c>
      <c r="B3060">
        <v>893.18419191801365</v>
      </c>
      <c r="C3060">
        <v>20.967533854016306</v>
      </c>
    </row>
    <row r="3061" spans="1:3" x14ac:dyDescent="0.25">
      <c r="A3061">
        <v>236.950000000004</v>
      </c>
      <c r="B3061">
        <v>893.52790684514798</v>
      </c>
      <c r="C3061">
        <v>20.96662428825411</v>
      </c>
    </row>
    <row r="3062" spans="1:3" x14ac:dyDescent="0.25">
      <c r="A3062">
        <v>237.00000000000401</v>
      </c>
      <c r="B3062">
        <v>893.87165574468861</v>
      </c>
      <c r="C3062">
        <v>20.965714832867537</v>
      </c>
    </row>
    <row r="3063" spans="1:3" x14ac:dyDescent="0.25">
      <c r="A3063">
        <v>237.05000000000399</v>
      </c>
      <c r="B3063">
        <v>894.21543861663599</v>
      </c>
      <c r="C3063">
        <v>20.964805487822019</v>
      </c>
    </row>
    <row r="3064" spans="1:3" x14ac:dyDescent="0.25">
      <c r="A3064">
        <v>237.100000000004</v>
      </c>
      <c r="B3064">
        <v>894.55925546098933</v>
      </c>
      <c r="C3064">
        <v>20.963896253082972</v>
      </c>
    </row>
    <row r="3065" spans="1:3" x14ac:dyDescent="0.25">
      <c r="A3065">
        <v>237.15000000000401</v>
      </c>
      <c r="B3065">
        <v>894.90310627774966</v>
      </c>
      <c r="C3065">
        <v>20.962987128615861</v>
      </c>
    </row>
    <row r="3066" spans="1:3" x14ac:dyDescent="0.25">
      <c r="A3066">
        <v>237.200000000004</v>
      </c>
      <c r="B3066">
        <v>895.24699106691617</v>
      </c>
      <c r="C3066">
        <v>20.962078114386149</v>
      </c>
    </row>
    <row r="3067" spans="1:3" x14ac:dyDescent="0.25">
      <c r="A3067">
        <v>237.25000000000401</v>
      </c>
      <c r="B3067">
        <v>895.59090982848943</v>
      </c>
      <c r="C3067">
        <v>20.96116921035933</v>
      </c>
    </row>
    <row r="3068" spans="1:3" x14ac:dyDescent="0.25">
      <c r="A3068">
        <v>237.30000000000399</v>
      </c>
      <c r="B3068">
        <v>895.93486256246865</v>
      </c>
      <c r="C3068">
        <v>20.960260416500923</v>
      </c>
    </row>
    <row r="3069" spans="1:3" x14ac:dyDescent="0.25">
      <c r="A3069">
        <v>237.350000000004</v>
      </c>
      <c r="B3069">
        <v>896.27884926885474</v>
      </c>
      <c r="C3069">
        <v>20.959351732776454</v>
      </c>
    </row>
    <row r="3070" spans="1:3" x14ac:dyDescent="0.25">
      <c r="A3070">
        <v>237.40000000000401</v>
      </c>
      <c r="B3070">
        <v>896.62286994764725</v>
      </c>
      <c r="C3070">
        <v>20.958443159151475</v>
      </c>
    </row>
    <row r="3071" spans="1:3" x14ac:dyDescent="0.25">
      <c r="A3071">
        <v>237.450000000004</v>
      </c>
      <c r="B3071">
        <v>896.96692459884605</v>
      </c>
      <c r="C3071">
        <v>20.957534695591566</v>
      </c>
    </row>
    <row r="3072" spans="1:3" x14ac:dyDescent="0.25">
      <c r="A3072">
        <v>237.50000000000401</v>
      </c>
      <c r="B3072">
        <v>897.31101322245149</v>
      </c>
      <c r="C3072">
        <v>20.956626342062314</v>
      </c>
    </row>
    <row r="3073" spans="1:3" x14ac:dyDescent="0.25">
      <c r="A3073">
        <v>237.55000000000399</v>
      </c>
      <c r="B3073">
        <v>897.65513581846324</v>
      </c>
      <c r="C3073">
        <v>20.955718098529328</v>
      </c>
    </row>
    <row r="3074" spans="1:3" x14ac:dyDescent="0.25">
      <c r="A3074">
        <v>237.600000000004</v>
      </c>
      <c r="B3074">
        <v>897.99929238688151</v>
      </c>
      <c r="C3074">
        <v>20.954809964958255</v>
      </c>
    </row>
    <row r="3075" spans="1:3" x14ac:dyDescent="0.25">
      <c r="A3075">
        <v>237.65000000000401</v>
      </c>
      <c r="B3075">
        <v>898.34348292770642</v>
      </c>
      <c r="C3075">
        <v>20.953901941314733</v>
      </c>
    </row>
    <row r="3076" spans="1:3" x14ac:dyDescent="0.25">
      <c r="A3076">
        <v>237.700000000004</v>
      </c>
      <c r="B3076">
        <v>898.68770744093752</v>
      </c>
      <c r="C3076">
        <v>20.952994027564433</v>
      </c>
    </row>
    <row r="3077" spans="1:3" x14ac:dyDescent="0.25">
      <c r="A3077">
        <v>237.75000000000401</v>
      </c>
      <c r="B3077">
        <v>899.03196592657525</v>
      </c>
      <c r="C3077">
        <v>20.95208622367306</v>
      </c>
    </row>
    <row r="3078" spans="1:3" x14ac:dyDescent="0.25">
      <c r="A3078">
        <v>237.80000000000399</v>
      </c>
      <c r="B3078">
        <v>899.37625838461918</v>
      </c>
      <c r="C3078">
        <v>20.951178529606317</v>
      </c>
    </row>
    <row r="3079" spans="1:3" x14ac:dyDescent="0.25">
      <c r="A3079">
        <v>237.850000000004</v>
      </c>
      <c r="B3079">
        <v>899.72058481506986</v>
      </c>
      <c r="C3079">
        <v>20.950270945329937</v>
      </c>
    </row>
    <row r="3080" spans="1:3" x14ac:dyDescent="0.25">
      <c r="A3080">
        <v>237.90000000000401</v>
      </c>
      <c r="B3080">
        <v>900.06494521792683</v>
      </c>
      <c r="C3080">
        <v>20.949363470809672</v>
      </c>
    </row>
    <row r="3081" spans="1:3" x14ac:dyDescent="0.25">
      <c r="A3081">
        <v>237.950000000004</v>
      </c>
      <c r="B3081">
        <v>900.40933959319034</v>
      </c>
      <c r="C3081">
        <v>20.948456106011296</v>
      </c>
    </row>
    <row r="3082" spans="1:3" x14ac:dyDescent="0.25">
      <c r="A3082">
        <v>238.00000000000401</v>
      </c>
      <c r="B3082">
        <v>900.75376794086037</v>
      </c>
      <c r="C3082">
        <v>20.947548850900596</v>
      </c>
    </row>
    <row r="3083" spans="1:3" x14ac:dyDescent="0.25">
      <c r="A3083">
        <v>238.05000000000399</v>
      </c>
      <c r="B3083">
        <v>901.09823026093648</v>
      </c>
      <c r="C3083">
        <v>20.946641705443383</v>
      </c>
    </row>
    <row r="3084" spans="1:3" x14ac:dyDescent="0.25">
      <c r="A3084">
        <v>238.100000000004</v>
      </c>
      <c r="B3084">
        <v>901.44272655341945</v>
      </c>
      <c r="C3084">
        <v>20.945734669605493</v>
      </c>
    </row>
    <row r="3085" spans="1:3" x14ac:dyDescent="0.25">
      <c r="A3085">
        <v>238.15000000000401</v>
      </c>
      <c r="B3085">
        <v>901.78725681830895</v>
      </c>
      <c r="C3085">
        <v>20.944827743352771</v>
      </c>
    </row>
    <row r="3086" spans="1:3" x14ac:dyDescent="0.25">
      <c r="A3086">
        <v>238.200000000004</v>
      </c>
      <c r="B3086">
        <v>902.13182105560463</v>
      </c>
      <c r="C3086">
        <v>20.943920926651092</v>
      </c>
    </row>
    <row r="3087" spans="1:3" x14ac:dyDescent="0.25">
      <c r="A3087">
        <v>238.25000000000401</v>
      </c>
      <c r="B3087">
        <v>902.47641926530707</v>
      </c>
      <c r="C3087">
        <v>20.943014219466342</v>
      </c>
    </row>
    <row r="3088" spans="1:3" x14ac:dyDescent="0.25">
      <c r="A3088">
        <v>238.30000000000399</v>
      </c>
      <c r="B3088">
        <v>902.82105144741547</v>
      </c>
      <c r="C3088">
        <v>20.942107621764432</v>
      </c>
    </row>
    <row r="3089" spans="1:3" x14ac:dyDescent="0.25">
      <c r="A3089">
        <v>238.350000000004</v>
      </c>
      <c r="B3089">
        <v>903.16571760193085</v>
      </c>
      <c r="C3089">
        <v>20.941201133511292</v>
      </c>
    </row>
    <row r="3090" spans="1:3" x14ac:dyDescent="0.25">
      <c r="A3090">
        <v>238.40000000000401</v>
      </c>
      <c r="B3090">
        <v>903.51041772885253</v>
      </c>
      <c r="C3090">
        <v>20.940294754672873</v>
      </c>
    </row>
    <row r="3091" spans="1:3" x14ac:dyDescent="0.25">
      <c r="A3091">
        <v>238.450000000004</v>
      </c>
      <c r="B3091">
        <v>903.85515182818062</v>
      </c>
      <c r="C3091">
        <v>20.93938848521514</v>
      </c>
    </row>
    <row r="3092" spans="1:3" x14ac:dyDescent="0.25">
      <c r="A3092">
        <v>238.50000000000401</v>
      </c>
      <c r="B3092">
        <v>904.19991989991524</v>
      </c>
      <c r="C3092">
        <v>20.938482325104079</v>
      </c>
    </row>
    <row r="3093" spans="1:3" x14ac:dyDescent="0.25">
      <c r="A3093">
        <v>238.55000000000399</v>
      </c>
      <c r="B3093">
        <v>904.54472194405605</v>
      </c>
      <c r="C3093">
        <v>20.937576274305705</v>
      </c>
    </row>
    <row r="3094" spans="1:3" x14ac:dyDescent="0.25">
      <c r="A3094">
        <v>238.600000000004</v>
      </c>
      <c r="B3094">
        <v>904.88955796060372</v>
      </c>
      <c r="C3094">
        <v>20.936670332786044</v>
      </c>
    </row>
    <row r="3095" spans="1:3" x14ac:dyDescent="0.25">
      <c r="A3095">
        <v>238.65000000000401</v>
      </c>
      <c r="B3095">
        <v>905.2344279495577</v>
      </c>
      <c r="C3095">
        <v>20.935764500511137</v>
      </c>
    </row>
    <row r="3096" spans="1:3" x14ac:dyDescent="0.25">
      <c r="A3096">
        <v>238.700000000004</v>
      </c>
      <c r="B3096">
        <v>905.57933191091809</v>
      </c>
      <c r="C3096">
        <v>20.934858777447058</v>
      </c>
    </row>
    <row r="3097" spans="1:3" x14ac:dyDescent="0.25">
      <c r="A3097">
        <v>238.75000000000401</v>
      </c>
      <c r="B3097">
        <v>905.924269844685</v>
      </c>
      <c r="C3097">
        <v>20.933953163559885</v>
      </c>
    </row>
    <row r="3098" spans="1:3" x14ac:dyDescent="0.25">
      <c r="A3098">
        <v>238.80000000000399</v>
      </c>
      <c r="B3098">
        <v>906.2692417508581</v>
      </c>
      <c r="C3098">
        <v>20.933047658815727</v>
      </c>
    </row>
    <row r="3099" spans="1:3" x14ac:dyDescent="0.25">
      <c r="A3099">
        <v>238.850000000004</v>
      </c>
      <c r="B3099">
        <v>906.61424762943795</v>
      </c>
      <c r="C3099">
        <v>20.932142263180715</v>
      </c>
    </row>
    <row r="3100" spans="1:3" x14ac:dyDescent="0.25">
      <c r="A3100">
        <v>238.90000000000401</v>
      </c>
      <c r="B3100">
        <v>906.95928748042422</v>
      </c>
      <c r="C3100">
        <v>20.931236976620987</v>
      </c>
    </row>
    <row r="3101" spans="1:3" x14ac:dyDescent="0.25">
      <c r="A3101">
        <v>238.950000000004</v>
      </c>
      <c r="B3101">
        <v>907.30436130381679</v>
      </c>
      <c r="C3101">
        <v>20.930331799102714</v>
      </c>
    </row>
    <row r="3102" spans="1:3" x14ac:dyDescent="0.25">
      <c r="A3102">
        <v>239.00000000000401</v>
      </c>
      <c r="B3102">
        <v>907.64946909961589</v>
      </c>
      <c r="C3102">
        <v>20.92942673059207</v>
      </c>
    </row>
    <row r="3103" spans="1:3" x14ac:dyDescent="0.25">
      <c r="A3103">
        <v>239.05000000000399</v>
      </c>
      <c r="B3103">
        <v>907.99461086782151</v>
      </c>
      <c r="C3103">
        <v>20.928521771055262</v>
      </c>
    </row>
    <row r="3104" spans="1:3" x14ac:dyDescent="0.25">
      <c r="A3104">
        <v>239.100000000004</v>
      </c>
      <c r="B3104">
        <v>908.33978660843366</v>
      </c>
      <c r="C3104">
        <v>20.927616920458515</v>
      </c>
    </row>
    <row r="3105" spans="1:3" x14ac:dyDescent="0.25">
      <c r="A3105">
        <v>239.15000000000401</v>
      </c>
      <c r="B3105">
        <v>908.68499632145233</v>
      </c>
      <c r="C3105">
        <v>20.926712178768071</v>
      </c>
    </row>
    <row r="3106" spans="1:3" x14ac:dyDescent="0.25">
      <c r="A3106">
        <v>239.200000000004</v>
      </c>
      <c r="B3106">
        <v>909.03024000687708</v>
      </c>
      <c r="C3106">
        <v>20.925807545950189</v>
      </c>
    </row>
    <row r="3107" spans="1:3" x14ac:dyDescent="0.25">
      <c r="A3107">
        <v>239.25000000000401</v>
      </c>
      <c r="B3107">
        <v>909.3755176647087</v>
      </c>
      <c r="C3107">
        <v>20.924903021971151</v>
      </c>
    </row>
    <row r="3108" spans="1:3" x14ac:dyDescent="0.25">
      <c r="A3108">
        <v>239.30000000000399</v>
      </c>
      <c r="B3108">
        <v>909.72082929494661</v>
      </c>
      <c r="C3108">
        <v>20.923998606797252</v>
      </c>
    </row>
    <row r="3109" spans="1:3" x14ac:dyDescent="0.25">
      <c r="A3109">
        <v>239.350000000004</v>
      </c>
      <c r="B3109">
        <v>910.06617489759094</v>
      </c>
      <c r="C3109">
        <v>20.923094300394816</v>
      </c>
    </row>
    <row r="3110" spans="1:3" x14ac:dyDescent="0.25">
      <c r="A3110">
        <v>239.40000000000401</v>
      </c>
      <c r="B3110">
        <v>910.41155447264202</v>
      </c>
      <c r="C3110">
        <v>20.922190102730184</v>
      </c>
    </row>
    <row r="3111" spans="1:3" x14ac:dyDescent="0.25">
      <c r="A3111">
        <v>239.450000000004</v>
      </c>
      <c r="B3111">
        <v>910.75696802009907</v>
      </c>
      <c r="C3111">
        <v>20.921286013769706</v>
      </c>
    </row>
    <row r="3112" spans="1:3" x14ac:dyDescent="0.25">
      <c r="A3112">
        <v>239.50000000000401</v>
      </c>
      <c r="B3112">
        <v>911.10241553996298</v>
      </c>
      <c r="C3112">
        <v>20.920382033479772</v>
      </c>
    </row>
    <row r="3113" spans="1:3" x14ac:dyDescent="0.25">
      <c r="A3113">
        <v>239.55000000000399</v>
      </c>
      <c r="B3113">
        <v>911.44789703223307</v>
      </c>
      <c r="C3113">
        <v>20.919478161826763</v>
      </c>
    </row>
    <row r="3114" spans="1:3" x14ac:dyDescent="0.25">
      <c r="A3114">
        <v>239.600000000004</v>
      </c>
      <c r="B3114">
        <v>911.79341249690992</v>
      </c>
      <c r="C3114">
        <v>20.918574398777103</v>
      </c>
    </row>
    <row r="3115" spans="1:3" x14ac:dyDescent="0.25">
      <c r="A3115">
        <v>239.65000000000401</v>
      </c>
      <c r="B3115">
        <v>912.13896193399319</v>
      </c>
      <c r="C3115">
        <v>20.917670744297233</v>
      </c>
    </row>
    <row r="3116" spans="1:3" x14ac:dyDescent="0.25">
      <c r="A3116">
        <v>239.700000000004</v>
      </c>
      <c r="B3116">
        <v>912.48454534348252</v>
      </c>
      <c r="C3116">
        <v>20.916767198353597</v>
      </c>
    </row>
    <row r="3117" spans="1:3" x14ac:dyDescent="0.25">
      <c r="A3117">
        <v>239.75000000000401</v>
      </c>
      <c r="B3117">
        <v>912.83016272537873</v>
      </c>
      <c r="C3117">
        <v>20.915863760912679</v>
      </c>
    </row>
    <row r="3118" spans="1:3" x14ac:dyDescent="0.25">
      <c r="A3118">
        <v>239.80000000000399</v>
      </c>
      <c r="B3118">
        <v>913.17581407968123</v>
      </c>
      <c r="C3118">
        <v>20.914960431940958</v>
      </c>
    </row>
    <row r="3119" spans="1:3" x14ac:dyDescent="0.25">
      <c r="A3119">
        <v>239.850000000004</v>
      </c>
      <c r="B3119">
        <v>913.52149940638992</v>
      </c>
      <c r="C3119">
        <v>20.914057211404955</v>
      </c>
    </row>
    <row r="3120" spans="1:3" x14ac:dyDescent="0.25">
      <c r="A3120">
        <v>239.90000000000401</v>
      </c>
      <c r="B3120">
        <v>913.86721870550548</v>
      </c>
      <c r="C3120">
        <v>20.9131540992712</v>
      </c>
    </row>
    <row r="3121" spans="1:3" x14ac:dyDescent="0.25">
      <c r="A3121">
        <v>239.950000000004</v>
      </c>
      <c r="B3121">
        <v>914.21297197702734</v>
      </c>
      <c r="C3121">
        <v>20.912251095506239</v>
      </c>
    </row>
    <row r="3122" spans="1:3" x14ac:dyDescent="0.25">
      <c r="A3122">
        <v>240.00000000000401</v>
      </c>
      <c r="B3122">
        <v>914.55875922095584</v>
      </c>
      <c r="C3122">
        <v>20.911348200076649</v>
      </c>
    </row>
    <row r="3123" spans="1:3" x14ac:dyDescent="0.25">
      <c r="A3123">
        <v>240.05000000000399</v>
      </c>
      <c r="B3123">
        <v>914.90458043729041</v>
      </c>
      <c r="C3123">
        <v>20.910445412949013</v>
      </c>
    </row>
    <row r="3124" spans="1:3" x14ac:dyDescent="0.25">
      <c r="A3124">
        <v>240.100000000004</v>
      </c>
      <c r="B3124">
        <v>915.25043562603184</v>
      </c>
      <c r="C3124">
        <v>20.909542734089939</v>
      </c>
    </row>
    <row r="3125" spans="1:3" x14ac:dyDescent="0.25">
      <c r="A3125">
        <v>240.15000000000401</v>
      </c>
      <c r="B3125">
        <v>915.5963247871797</v>
      </c>
      <c r="C3125">
        <v>20.908640163466053</v>
      </c>
    </row>
    <row r="3126" spans="1:3" x14ac:dyDescent="0.25">
      <c r="A3126">
        <v>240.200000000004</v>
      </c>
      <c r="B3126">
        <v>915.94224792073385</v>
      </c>
      <c r="C3126">
        <v>20.90773770104401</v>
      </c>
    </row>
    <row r="3127" spans="1:3" x14ac:dyDescent="0.25">
      <c r="A3127">
        <v>240.25000000000401</v>
      </c>
      <c r="B3127">
        <v>916.28820502669464</v>
      </c>
      <c r="C3127">
        <v>20.906835346790459</v>
      </c>
    </row>
    <row r="3128" spans="1:3" x14ac:dyDescent="0.25">
      <c r="A3128">
        <v>240.30000000000399</v>
      </c>
      <c r="B3128">
        <v>916.63419610506151</v>
      </c>
      <c r="C3128">
        <v>20.90593310067209</v>
      </c>
    </row>
    <row r="3129" spans="1:3" x14ac:dyDescent="0.25">
      <c r="A3129">
        <v>240.350000000004</v>
      </c>
      <c r="B3129">
        <v>916.98022115583524</v>
      </c>
      <c r="C3129">
        <v>20.905030962655612</v>
      </c>
    </row>
    <row r="3130" spans="1:3" x14ac:dyDescent="0.25">
      <c r="A3130">
        <v>240.40000000000401</v>
      </c>
      <c r="B3130">
        <v>917.3262801790155</v>
      </c>
      <c r="C3130">
        <v>20.904128932707742</v>
      </c>
    </row>
    <row r="3131" spans="1:3" x14ac:dyDescent="0.25">
      <c r="A3131">
        <v>240.450000000004</v>
      </c>
      <c r="B3131">
        <v>917.67237317460183</v>
      </c>
      <c r="C3131">
        <v>20.90322701079522</v>
      </c>
    </row>
    <row r="3132" spans="1:3" x14ac:dyDescent="0.25">
      <c r="A3132">
        <v>240.50000000000401</v>
      </c>
      <c r="B3132">
        <v>918.01850014259492</v>
      </c>
      <c r="C3132">
        <v>20.902325196884807</v>
      </c>
    </row>
    <row r="3133" spans="1:3" x14ac:dyDescent="0.25">
      <c r="A3133">
        <v>240.55000000000399</v>
      </c>
      <c r="B3133">
        <v>918.3646610829943</v>
      </c>
      <c r="C3133">
        <v>20.90142349094328</v>
      </c>
    </row>
    <row r="3134" spans="1:3" x14ac:dyDescent="0.25">
      <c r="A3134">
        <v>240.600000000004</v>
      </c>
      <c r="B3134">
        <v>918.71085599580022</v>
      </c>
      <c r="C3134">
        <v>20.900521892937441</v>
      </c>
    </row>
    <row r="3135" spans="1:3" x14ac:dyDescent="0.25">
      <c r="A3135">
        <v>240.65000000000401</v>
      </c>
      <c r="B3135">
        <v>919.05708488101266</v>
      </c>
      <c r="C3135">
        <v>20.899620402834099</v>
      </c>
    </row>
    <row r="3136" spans="1:3" x14ac:dyDescent="0.25">
      <c r="A3136">
        <v>240.70000000000499</v>
      </c>
      <c r="B3136">
        <v>919.4033477386381</v>
      </c>
      <c r="C3136">
        <v>20.89871902060008</v>
      </c>
    </row>
    <row r="3137" spans="1:3" x14ac:dyDescent="0.25">
      <c r="A3137">
        <v>240.750000000005</v>
      </c>
      <c r="B3137">
        <v>919.74964456866337</v>
      </c>
      <c r="C3137">
        <v>20.897817746202271</v>
      </c>
    </row>
    <row r="3138" spans="1:3" x14ac:dyDescent="0.25">
      <c r="A3138">
        <v>240.80000000000501</v>
      </c>
      <c r="B3138">
        <v>920.09597537109528</v>
      </c>
      <c r="C3138">
        <v>20.896916579607527</v>
      </c>
    </row>
    <row r="3139" spans="1:3" x14ac:dyDescent="0.25">
      <c r="A3139">
        <v>240.850000000005</v>
      </c>
      <c r="B3139">
        <v>920.44234014593337</v>
      </c>
      <c r="C3139">
        <v>20.896015520782736</v>
      </c>
    </row>
    <row r="3140" spans="1:3" x14ac:dyDescent="0.25">
      <c r="A3140">
        <v>240.90000000000501</v>
      </c>
      <c r="B3140">
        <v>920.78873889317811</v>
      </c>
      <c r="C3140">
        <v>20.895114569694815</v>
      </c>
    </row>
    <row r="3141" spans="1:3" x14ac:dyDescent="0.25">
      <c r="A3141">
        <v>240.95000000000499</v>
      </c>
      <c r="B3141">
        <v>921.13517161282903</v>
      </c>
      <c r="C3141">
        <v>20.894213726310692</v>
      </c>
    </row>
    <row r="3142" spans="1:3" x14ac:dyDescent="0.25">
      <c r="A3142">
        <v>241.000000000005</v>
      </c>
      <c r="B3142">
        <v>921.4816383048867</v>
      </c>
      <c r="C3142">
        <v>20.89331299059732</v>
      </c>
    </row>
    <row r="3143" spans="1:3" x14ac:dyDescent="0.25">
      <c r="A3143">
        <v>241.05000000000501</v>
      </c>
      <c r="B3143">
        <v>921.8281389693509</v>
      </c>
      <c r="C3143">
        <v>20.892412362521654</v>
      </c>
    </row>
    <row r="3144" spans="1:3" x14ac:dyDescent="0.25">
      <c r="A3144">
        <v>241.100000000005</v>
      </c>
      <c r="B3144">
        <v>922.1746736062214</v>
      </c>
      <c r="C3144">
        <v>20.89151184205069</v>
      </c>
    </row>
    <row r="3145" spans="1:3" x14ac:dyDescent="0.25">
      <c r="A3145">
        <v>241.15000000000501</v>
      </c>
      <c r="B3145">
        <v>922.52124221549832</v>
      </c>
      <c r="C3145">
        <v>20.890611429151434</v>
      </c>
    </row>
    <row r="3146" spans="1:3" x14ac:dyDescent="0.25">
      <c r="A3146">
        <v>241.20000000000499</v>
      </c>
      <c r="B3146">
        <v>922.86784479718153</v>
      </c>
      <c r="C3146">
        <v>20.889711123790903</v>
      </c>
    </row>
    <row r="3147" spans="1:3" x14ac:dyDescent="0.25">
      <c r="A3147">
        <v>241.250000000005</v>
      </c>
      <c r="B3147">
        <v>923.21448135127162</v>
      </c>
      <c r="C3147">
        <v>20.888810925936145</v>
      </c>
    </row>
    <row r="3148" spans="1:3" x14ac:dyDescent="0.25">
      <c r="A3148">
        <v>241.30000000000501</v>
      </c>
      <c r="B3148">
        <v>923.56115187776811</v>
      </c>
      <c r="C3148">
        <v>20.887910835554223</v>
      </c>
    </row>
    <row r="3149" spans="1:3" x14ac:dyDescent="0.25">
      <c r="A3149">
        <v>241.350000000005</v>
      </c>
      <c r="B3149">
        <v>923.90785637667079</v>
      </c>
      <c r="C3149">
        <v>20.88701085261221</v>
      </c>
    </row>
    <row r="3150" spans="1:3" x14ac:dyDescent="0.25">
      <c r="A3150">
        <v>241.40000000000501</v>
      </c>
      <c r="B3150">
        <v>924.25459484797977</v>
      </c>
      <c r="C3150">
        <v>20.886110977077205</v>
      </c>
    </row>
    <row r="3151" spans="1:3" x14ac:dyDescent="0.25">
      <c r="A3151">
        <v>241.45000000000499</v>
      </c>
      <c r="B3151">
        <v>924.60136729169562</v>
      </c>
      <c r="C3151">
        <v>20.885211208916335</v>
      </c>
    </row>
    <row r="3152" spans="1:3" x14ac:dyDescent="0.25">
      <c r="A3152">
        <v>241.500000000005</v>
      </c>
      <c r="B3152">
        <v>924.94817370781766</v>
      </c>
      <c r="C3152">
        <v>20.884311548096722</v>
      </c>
    </row>
    <row r="3153" spans="1:3" x14ac:dyDescent="0.25">
      <c r="A3153">
        <v>241.55000000000501</v>
      </c>
      <c r="B3153">
        <v>925.29501409634645</v>
      </c>
      <c r="C3153">
        <v>20.883411994585529</v>
      </c>
    </row>
    <row r="3154" spans="1:3" x14ac:dyDescent="0.25">
      <c r="A3154">
        <v>241.600000000005</v>
      </c>
      <c r="B3154">
        <v>925.64188845728142</v>
      </c>
      <c r="C3154">
        <v>20.882512548349926</v>
      </c>
    </row>
    <row r="3155" spans="1:3" x14ac:dyDescent="0.25">
      <c r="A3155">
        <v>241.65000000000501</v>
      </c>
      <c r="B3155">
        <v>925.98879679062304</v>
      </c>
      <c r="C3155">
        <v>20.881613209357109</v>
      </c>
    </row>
    <row r="3156" spans="1:3" x14ac:dyDescent="0.25">
      <c r="A3156">
        <v>241.70000000000499</v>
      </c>
      <c r="B3156">
        <v>926.33573909637096</v>
      </c>
      <c r="C3156">
        <v>20.880713977574281</v>
      </c>
    </row>
    <row r="3157" spans="1:3" x14ac:dyDescent="0.25">
      <c r="A3157">
        <v>241.750000000005</v>
      </c>
      <c r="B3157">
        <v>926.68271537452551</v>
      </c>
      <c r="C3157">
        <v>20.879814852968682</v>
      </c>
    </row>
    <row r="3158" spans="1:3" x14ac:dyDescent="0.25">
      <c r="A3158">
        <v>241.80000000000501</v>
      </c>
      <c r="B3158">
        <v>927.0297256250866</v>
      </c>
      <c r="C3158">
        <v>20.878915835507549</v>
      </c>
    </row>
    <row r="3159" spans="1:3" x14ac:dyDescent="0.25">
      <c r="A3159">
        <v>241.850000000005</v>
      </c>
      <c r="B3159">
        <v>927.37676984805375</v>
      </c>
      <c r="C3159">
        <v>20.878016925158157</v>
      </c>
    </row>
    <row r="3160" spans="1:3" x14ac:dyDescent="0.25">
      <c r="A3160">
        <v>241.90000000000501</v>
      </c>
      <c r="B3160">
        <v>927.72384804342778</v>
      </c>
      <c r="C3160">
        <v>20.877118121887779</v>
      </c>
    </row>
    <row r="3161" spans="1:3" x14ac:dyDescent="0.25">
      <c r="A3161">
        <v>241.95000000000499</v>
      </c>
      <c r="B3161">
        <v>928.07096021120799</v>
      </c>
      <c r="C3161">
        <v>20.876219425663731</v>
      </c>
    </row>
    <row r="3162" spans="1:3" x14ac:dyDescent="0.25">
      <c r="A3162">
        <v>242.000000000005</v>
      </c>
      <c r="B3162">
        <v>928.41810635139495</v>
      </c>
      <c r="C3162">
        <v>20.875320836453319</v>
      </c>
    </row>
    <row r="3163" spans="1:3" x14ac:dyDescent="0.25">
      <c r="A3163">
        <v>242.05000000000501</v>
      </c>
      <c r="B3163">
        <v>928.76528646398822</v>
      </c>
      <c r="C3163">
        <v>20.874422354223899</v>
      </c>
    </row>
    <row r="3164" spans="1:3" x14ac:dyDescent="0.25">
      <c r="A3164">
        <v>242.100000000005</v>
      </c>
      <c r="B3164">
        <v>929.11250054898778</v>
      </c>
      <c r="C3164">
        <v>20.873523978942824</v>
      </c>
    </row>
    <row r="3165" spans="1:3" x14ac:dyDescent="0.25">
      <c r="A3165">
        <v>242.15000000000501</v>
      </c>
      <c r="B3165">
        <v>929.45974860639399</v>
      </c>
      <c r="C3165">
        <v>20.87262571057747</v>
      </c>
    </row>
    <row r="3166" spans="1:3" x14ac:dyDescent="0.25">
      <c r="A3166">
        <v>242.20000000000499</v>
      </c>
      <c r="B3166">
        <v>929.8070306362066</v>
      </c>
      <c r="C3166">
        <v>20.87172754909523</v>
      </c>
    </row>
    <row r="3167" spans="1:3" x14ac:dyDescent="0.25">
      <c r="A3167">
        <v>242.250000000005</v>
      </c>
      <c r="B3167">
        <v>930.15434663842575</v>
      </c>
      <c r="C3167">
        <v>20.870829494463518</v>
      </c>
    </row>
    <row r="3168" spans="1:3" x14ac:dyDescent="0.25">
      <c r="A3168">
        <v>242.30000000000501</v>
      </c>
      <c r="B3168">
        <v>930.50169661305108</v>
      </c>
      <c r="C3168">
        <v>20.869931546649777</v>
      </c>
    </row>
    <row r="3169" spans="1:3" x14ac:dyDescent="0.25">
      <c r="A3169">
        <v>242.350000000005</v>
      </c>
      <c r="B3169">
        <v>930.84908056008317</v>
      </c>
      <c r="C3169">
        <v>20.86903370562144</v>
      </c>
    </row>
    <row r="3170" spans="1:3" x14ac:dyDescent="0.25">
      <c r="A3170">
        <v>242.40000000000501</v>
      </c>
      <c r="B3170">
        <v>931.19649847952155</v>
      </c>
      <c r="C3170">
        <v>20.868135971345993</v>
      </c>
    </row>
    <row r="3171" spans="1:3" x14ac:dyDescent="0.25">
      <c r="A3171">
        <v>242.45000000000499</v>
      </c>
      <c r="B3171">
        <v>931.54395037136635</v>
      </c>
      <c r="C3171">
        <v>20.867238343790913</v>
      </c>
    </row>
    <row r="3172" spans="1:3" x14ac:dyDescent="0.25">
      <c r="A3172">
        <v>242.500000000005</v>
      </c>
      <c r="B3172">
        <v>931.8914362356179</v>
      </c>
      <c r="C3172">
        <v>20.866340822923704</v>
      </c>
    </row>
    <row r="3173" spans="1:3" x14ac:dyDescent="0.25">
      <c r="A3173">
        <v>242.55000000000501</v>
      </c>
      <c r="B3173">
        <v>932.23895607227576</v>
      </c>
      <c r="C3173">
        <v>20.865443408711901</v>
      </c>
    </row>
    <row r="3174" spans="1:3" x14ac:dyDescent="0.25">
      <c r="A3174">
        <v>242.600000000005</v>
      </c>
      <c r="B3174">
        <v>932.58650988133991</v>
      </c>
      <c r="C3174">
        <v>20.86454610112304</v>
      </c>
    </row>
    <row r="3175" spans="1:3" x14ac:dyDescent="0.25">
      <c r="A3175">
        <v>242.65000000000501</v>
      </c>
      <c r="B3175">
        <v>932.93409766281093</v>
      </c>
      <c r="C3175">
        <v>20.863648900124677</v>
      </c>
    </row>
    <row r="3176" spans="1:3" x14ac:dyDescent="0.25">
      <c r="A3176">
        <v>242.70000000000499</v>
      </c>
      <c r="B3176">
        <v>933.28171941668791</v>
      </c>
      <c r="C3176">
        <v>20.862751805684397</v>
      </c>
    </row>
    <row r="3177" spans="1:3" x14ac:dyDescent="0.25">
      <c r="A3177">
        <v>242.750000000005</v>
      </c>
      <c r="B3177">
        <v>933.62937514297175</v>
      </c>
      <c r="C3177">
        <v>20.861854817769792</v>
      </c>
    </row>
    <row r="3178" spans="1:3" x14ac:dyDescent="0.25">
      <c r="A3178">
        <v>242.80000000000501</v>
      </c>
      <c r="B3178">
        <v>933.9770648416619</v>
      </c>
      <c r="C3178">
        <v>20.860957936348491</v>
      </c>
    </row>
    <row r="3179" spans="1:3" x14ac:dyDescent="0.25">
      <c r="A3179">
        <v>242.850000000005</v>
      </c>
      <c r="B3179">
        <v>934.32478851275846</v>
      </c>
      <c r="C3179">
        <v>20.860061161388114</v>
      </c>
    </row>
    <row r="3180" spans="1:3" x14ac:dyDescent="0.25">
      <c r="A3180">
        <v>242.90000000000501</v>
      </c>
      <c r="B3180">
        <v>934.67254615626166</v>
      </c>
      <c r="C3180">
        <v>20.859164492856312</v>
      </c>
    </row>
    <row r="3181" spans="1:3" x14ac:dyDescent="0.25">
      <c r="A3181">
        <v>242.95000000000499</v>
      </c>
      <c r="B3181">
        <v>935.02033777217093</v>
      </c>
      <c r="C3181">
        <v>20.858267930720768</v>
      </c>
    </row>
    <row r="3182" spans="1:3" x14ac:dyDescent="0.25">
      <c r="A3182">
        <v>243.000000000005</v>
      </c>
      <c r="B3182">
        <v>935.36816336048707</v>
      </c>
      <c r="C3182">
        <v>20.857371474949161</v>
      </c>
    </row>
    <row r="3183" spans="1:3" x14ac:dyDescent="0.25">
      <c r="A3183">
        <v>243.05000000000501</v>
      </c>
      <c r="B3183">
        <v>935.71602292120963</v>
      </c>
      <c r="C3183">
        <v>20.856475125509199</v>
      </c>
    </row>
    <row r="3184" spans="1:3" x14ac:dyDescent="0.25">
      <c r="A3184">
        <v>243.100000000005</v>
      </c>
      <c r="B3184">
        <v>936.06391645433837</v>
      </c>
      <c r="C3184">
        <v>20.855578882368611</v>
      </c>
    </row>
    <row r="3185" spans="1:3" x14ac:dyDescent="0.25">
      <c r="A3185">
        <v>243.15000000000501</v>
      </c>
      <c r="B3185">
        <v>936.41184395987386</v>
      </c>
      <c r="C3185">
        <v>20.854682745495133</v>
      </c>
    </row>
    <row r="3186" spans="1:3" x14ac:dyDescent="0.25">
      <c r="A3186">
        <v>243.20000000000499</v>
      </c>
      <c r="B3186">
        <v>936.75980543781543</v>
      </c>
      <c r="C3186">
        <v>20.853786714856533</v>
      </c>
    </row>
    <row r="3187" spans="1:3" x14ac:dyDescent="0.25">
      <c r="A3187">
        <v>243.250000000005</v>
      </c>
      <c r="B3187">
        <v>937.10780088816398</v>
      </c>
      <c r="C3187">
        <v>20.852890790420581</v>
      </c>
    </row>
    <row r="3188" spans="1:3" x14ac:dyDescent="0.25">
      <c r="A3188">
        <v>243.30000000000501</v>
      </c>
      <c r="B3188">
        <v>937.4558303109186</v>
      </c>
      <c r="C3188">
        <v>20.851994972155083</v>
      </c>
    </row>
    <row r="3189" spans="1:3" x14ac:dyDescent="0.25">
      <c r="A3189">
        <v>243.350000000005</v>
      </c>
      <c r="B3189">
        <v>937.80389370607963</v>
      </c>
      <c r="C3189">
        <v>20.851099260027851</v>
      </c>
    </row>
    <row r="3190" spans="1:3" x14ac:dyDescent="0.25">
      <c r="A3190">
        <v>243.40000000000501</v>
      </c>
      <c r="B3190">
        <v>938.15199107364754</v>
      </c>
      <c r="C3190">
        <v>20.850203654006719</v>
      </c>
    </row>
    <row r="3191" spans="1:3" x14ac:dyDescent="0.25">
      <c r="A3191">
        <v>243.45000000000499</v>
      </c>
      <c r="B3191">
        <v>938.5001224136214</v>
      </c>
      <c r="C3191">
        <v>20.849308154059539</v>
      </c>
    </row>
    <row r="3192" spans="1:3" x14ac:dyDescent="0.25">
      <c r="A3192">
        <v>243.500000000005</v>
      </c>
      <c r="B3192">
        <v>938.84828772600213</v>
      </c>
      <c r="C3192">
        <v>20.848412760154179</v>
      </c>
    </row>
    <row r="3193" spans="1:3" x14ac:dyDescent="0.25">
      <c r="A3193">
        <v>243.55000000000501</v>
      </c>
      <c r="B3193">
        <v>939.19648701078927</v>
      </c>
      <c r="C3193">
        <v>20.847517472258524</v>
      </c>
    </row>
    <row r="3194" spans="1:3" x14ac:dyDescent="0.25">
      <c r="A3194">
        <v>243.600000000005</v>
      </c>
      <c r="B3194">
        <v>939.54472026798271</v>
      </c>
      <c r="C3194">
        <v>20.846622290340484</v>
      </c>
    </row>
    <row r="3195" spans="1:3" x14ac:dyDescent="0.25">
      <c r="A3195">
        <v>243.65000000000501</v>
      </c>
      <c r="B3195">
        <v>939.89298749758279</v>
      </c>
      <c r="C3195">
        <v>20.845727214367987</v>
      </c>
    </row>
    <row r="3196" spans="1:3" x14ac:dyDescent="0.25">
      <c r="A3196">
        <v>243.70000000000499</v>
      </c>
      <c r="B3196">
        <v>940.24128869958906</v>
      </c>
      <c r="C3196">
        <v>20.844832244308964</v>
      </c>
    </row>
    <row r="3197" spans="1:3" x14ac:dyDescent="0.25">
      <c r="A3197">
        <v>243.750000000005</v>
      </c>
      <c r="B3197">
        <v>940.58962387400209</v>
      </c>
      <c r="C3197">
        <v>20.843937380131383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5C394-0A57-BD4D-93BC-5C07FBC692AB}">
  <sheetPr codeName="Tabelle10"/>
  <dimension ref="A1:AA4200"/>
  <sheetViews>
    <sheetView zoomScale="150" workbookViewId="0">
      <selection activeCell="T5" sqref="T5"/>
    </sheetView>
  </sheetViews>
  <sheetFormatPr defaultColWidth="11.5703125" defaultRowHeight="15" x14ac:dyDescent="0.25"/>
  <sheetData>
    <row r="1" spans="1:27" x14ac:dyDescent="0.25">
      <c r="A1">
        <v>96.432599999999994</v>
      </c>
      <c r="B1">
        <v>0.05</v>
      </c>
      <c r="C1" s="36">
        <v>25.404590929524183</v>
      </c>
      <c r="E1">
        <v>101.12990000000001</v>
      </c>
      <c r="F1">
        <v>0.05</v>
      </c>
      <c r="G1" s="36">
        <v>25.778177511063632</v>
      </c>
      <c r="I1">
        <v>105.8248</v>
      </c>
      <c r="J1">
        <v>0.05</v>
      </c>
      <c r="K1" s="36">
        <v>26.248373677574431</v>
      </c>
      <c r="M1">
        <v>110.5591</v>
      </c>
      <c r="N1">
        <v>0.05</v>
      </c>
      <c r="O1" s="36">
        <v>26.981022791632704</v>
      </c>
      <c r="Q1">
        <v>115.30419999999999</v>
      </c>
      <c r="R1">
        <v>0.05</v>
      </c>
      <c r="S1" s="36">
        <v>100</v>
      </c>
      <c r="U1">
        <v>120.0808</v>
      </c>
      <c r="V1">
        <v>0.05</v>
      </c>
      <c r="W1" s="36">
        <v>55.475256953066534</v>
      </c>
      <c r="Y1">
        <v>83.43</v>
      </c>
      <c r="Z1">
        <v>0.05</v>
      </c>
      <c r="AA1" s="36">
        <v>24.612246728370074</v>
      </c>
    </row>
    <row r="2" spans="1:27" x14ac:dyDescent="0.25">
      <c r="A2">
        <v>96.432599999999994</v>
      </c>
      <c r="B2">
        <v>0.1</v>
      </c>
      <c r="C2" s="36">
        <v>25.403251536934789</v>
      </c>
      <c r="E2">
        <v>101.12990000000001</v>
      </c>
      <c r="F2">
        <v>0.1</v>
      </c>
      <c r="G2" s="36">
        <v>25.776522100010101</v>
      </c>
      <c r="I2">
        <v>105.8248</v>
      </c>
      <c r="J2">
        <v>0.1</v>
      </c>
      <c r="K2" s="36">
        <v>26.246101157562613</v>
      </c>
      <c r="M2">
        <v>110.5591</v>
      </c>
      <c r="N2">
        <v>0.1</v>
      </c>
      <c r="O2" s="36">
        <v>26.976342462374078</v>
      </c>
      <c r="Q2">
        <v>115.30419999999999</v>
      </c>
      <c r="R2">
        <v>0.1</v>
      </c>
      <c r="S2" s="36">
        <v>56.532923086678672</v>
      </c>
      <c r="U2">
        <v>120.0808</v>
      </c>
      <c r="V2">
        <v>0.1</v>
      </c>
      <c r="W2" s="36">
        <v>100</v>
      </c>
      <c r="Y2">
        <v>83.43</v>
      </c>
      <c r="Z2">
        <v>0.1</v>
      </c>
      <c r="AA2" s="36">
        <v>24.611330304795807</v>
      </c>
    </row>
    <row r="3" spans="1:27" x14ac:dyDescent="0.25">
      <c r="A3">
        <v>96.432599999999994</v>
      </c>
      <c r="B3">
        <v>0.15</v>
      </c>
      <c r="C3" s="36">
        <v>25.401913171191463</v>
      </c>
      <c r="E3">
        <v>101.12990000000001</v>
      </c>
      <c r="F3">
        <v>0.15</v>
      </c>
      <c r="G3" s="36">
        <v>25.774868471241483</v>
      </c>
      <c r="I3">
        <v>105.8248</v>
      </c>
      <c r="J3">
        <v>0.15</v>
      </c>
      <c r="K3" s="36">
        <v>26.243832782382324</v>
      </c>
      <c r="M3">
        <v>110.5591</v>
      </c>
      <c r="N3">
        <v>0.15</v>
      </c>
      <c r="O3" s="36">
        <v>26.97169262217626</v>
      </c>
      <c r="Q3">
        <v>115.30419999999999</v>
      </c>
      <c r="R3">
        <v>0.15</v>
      </c>
      <c r="S3" s="36">
        <v>100</v>
      </c>
      <c r="U3">
        <v>120.0808</v>
      </c>
      <c r="V3">
        <v>0.15</v>
      </c>
      <c r="W3" s="36">
        <v>55.474562012375408</v>
      </c>
      <c r="Y3">
        <v>83.43</v>
      </c>
      <c r="Z3">
        <v>0.15</v>
      </c>
      <c r="AA3" s="36">
        <v>24.61041427430035</v>
      </c>
    </row>
    <row r="4" spans="1:27" x14ac:dyDescent="0.25">
      <c r="A4">
        <v>96.432599999999994</v>
      </c>
      <c r="B4">
        <v>0.2</v>
      </c>
      <c r="C4" s="36">
        <v>25.400575830238726</v>
      </c>
      <c r="E4">
        <v>101.12990000000001</v>
      </c>
      <c r="F4">
        <v>0.2</v>
      </c>
      <c r="G4" s="36">
        <v>25.773216619662566</v>
      </c>
      <c r="I4">
        <v>105.8248</v>
      </c>
      <c r="J4">
        <v>0.2</v>
      </c>
      <c r="K4" s="36">
        <v>26.241568531509049</v>
      </c>
      <c r="M4">
        <v>110.5591</v>
      </c>
      <c r="N4">
        <v>0.2</v>
      </c>
      <c r="O4" s="36">
        <v>26.967072713795044</v>
      </c>
      <c r="Q4">
        <v>115.30419999999999</v>
      </c>
      <c r="R4">
        <v>0.2</v>
      </c>
      <c r="S4" s="36">
        <v>56.532256396022177</v>
      </c>
      <c r="U4">
        <v>120.0808</v>
      </c>
      <c r="V4">
        <v>0.2</v>
      </c>
      <c r="W4" s="36">
        <v>100</v>
      </c>
      <c r="Y4">
        <v>83.43</v>
      </c>
      <c r="Z4">
        <v>0.2</v>
      </c>
      <c r="AA4" s="36">
        <v>24.609498636457918</v>
      </c>
    </row>
    <row r="5" spans="1:27" x14ac:dyDescent="0.25">
      <c r="A5">
        <v>96.432599999999994</v>
      </c>
      <c r="B5">
        <v>0.25</v>
      </c>
      <c r="C5" s="36">
        <v>25.399239512027929</v>
      </c>
      <c r="E5">
        <v>101.12990000000001</v>
      </c>
      <c r="F5">
        <v>0.25</v>
      </c>
      <c r="G5" s="36">
        <v>25.77156654020218</v>
      </c>
      <c r="I5">
        <v>105.8248</v>
      </c>
      <c r="J5">
        <v>0.25</v>
      </c>
      <c r="K5" s="36">
        <v>26.239308384586391</v>
      </c>
      <c r="M5">
        <v>110.5591</v>
      </c>
      <c r="N5">
        <v>0.25</v>
      </c>
      <c r="O5" s="36">
        <v>26.962482196733493</v>
      </c>
      <c r="Q5">
        <v>115.30419999999999</v>
      </c>
      <c r="R5">
        <v>0.25</v>
      </c>
      <c r="S5" s="36">
        <v>56.531923018930065</v>
      </c>
      <c r="U5">
        <v>120.0808</v>
      </c>
      <c r="V5">
        <v>0.25</v>
      </c>
      <c r="W5" s="36">
        <v>100</v>
      </c>
      <c r="Y5">
        <v>83.43</v>
      </c>
      <c r="Z5">
        <v>0.25</v>
      </c>
      <c r="AA5" s="36">
        <v>24.608583390843503</v>
      </c>
    </row>
    <row r="6" spans="1:27" x14ac:dyDescent="0.25">
      <c r="A6">
        <v>96.432599999999994</v>
      </c>
      <c r="B6">
        <v>0.3</v>
      </c>
      <c r="C6" s="36">
        <v>25.397904214517151</v>
      </c>
      <c r="E6">
        <v>101.12990000000001</v>
      </c>
      <c r="F6">
        <v>0.3</v>
      </c>
      <c r="G6" s="36">
        <v>25.769918227813072</v>
      </c>
      <c r="I6">
        <v>105.8248</v>
      </c>
      <c r="J6">
        <v>0.3</v>
      </c>
      <c r="K6" s="36">
        <v>26.237052321424109</v>
      </c>
      <c r="M6">
        <v>110.5591</v>
      </c>
      <c r="N6">
        <v>0.3</v>
      </c>
      <c r="O6" s="36">
        <v>26.957920546545974</v>
      </c>
      <c r="Q6">
        <v>115.30419999999999</v>
      </c>
      <c r="R6">
        <v>0.3</v>
      </c>
      <c r="S6" s="36">
        <v>100</v>
      </c>
      <c r="U6">
        <v>120.0808</v>
      </c>
      <c r="V6">
        <v>0.3</v>
      </c>
      <c r="W6" s="36">
        <v>55.473519426081921</v>
      </c>
      <c r="Y6">
        <v>83.43</v>
      </c>
      <c r="Z6">
        <v>0.3</v>
      </c>
      <c r="AA6" s="36">
        <v>24.60766853703284</v>
      </c>
    </row>
    <row r="7" spans="1:27" x14ac:dyDescent="0.25">
      <c r="A7">
        <v>96.432599999999994</v>
      </c>
      <c r="B7">
        <v>0.35</v>
      </c>
      <c r="C7" s="36">
        <v>25.396569935671209</v>
      </c>
      <c r="E7">
        <v>101.12990000000001</v>
      </c>
      <c r="F7">
        <v>0.35</v>
      </c>
      <c r="G7" s="36">
        <v>25.768271677471791</v>
      </c>
      <c r="I7">
        <v>105.8248</v>
      </c>
      <c r="J7">
        <v>0.35</v>
      </c>
      <c r="K7" s="36">
        <v>26.234800321996275</v>
      </c>
      <c r="M7">
        <v>110.5591</v>
      </c>
      <c r="N7">
        <v>0.35</v>
      </c>
      <c r="O7" s="36">
        <v>26.953387254178526</v>
      </c>
      <c r="Q7">
        <v>115.30419999999999</v>
      </c>
      <c r="R7">
        <v>0.35</v>
      </c>
      <c r="S7" s="36">
        <v>100</v>
      </c>
      <c r="U7">
        <v>120.0808</v>
      </c>
      <c r="V7">
        <v>0.35</v>
      </c>
      <c r="W7" s="36">
        <v>55.47317185056793</v>
      </c>
      <c r="Y7">
        <v>83.43</v>
      </c>
      <c r="Z7">
        <v>0.35</v>
      </c>
      <c r="AA7" s="36">
        <v>24.606754074602417</v>
      </c>
    </row>
    <row r="8" spans="1:27" x14ac:dyDescent="0.25">
      <c r="A8">
        <v>96.432599999999994</v>
      </c>
      <c r="B8">
        <v>0.4</v>
      </c>
      <c r="C8" s="36">
        <v>25.395236673461614</v>
      </c>
      <c r="E8">
        <v>101.12990000000001</v>
      </c>
      <c r="F8">
        <v>0.4</v>
      </c>
      <c r="G8" s="36">
        <v>25.766626884178418</v>
      </c>
      <c r="I8">
        <v>105.8248</v>
      </c>
      <c r="J8">
        <v>0.4</v>
      </c>
      <c r="K8" s="36">
        <v>26.232552366439418</v>
      </c>
      <c r="M8">
        <v>110.5591</v>
      </c>
      <c r="N8">
        <v>0.4</v>
      </c>
      <c r="O8" s="36">
        <v>26.948881825344209</v>
      </c>
      <c r="Q8">
        <v>115.30419999999999</v>
      </c>
      <c r="R8">
        <v>0.4</v>
      </c>
      <c r="S8" s="36">
        <v>100</v>
      </c>
      <c r="U8">
        <v>120.0808</v>
      </c>
      <c r="V8">
        <v>0.4</v>
      </c>
      <c r="W8" s="36">
        <v>100</v>
      </c>
      <c r="Y8">
        <v>83.43</v>
      </c>
      <c r="Z8">
        <v>0.4</v>
      </c>
      <c r="AA8" s="36">
        <v>24.605840003129476</v>
      </c>
    </row>
    <row r="9" spans="1:27" x14ac:dyDescent="0.25">
      <c r="A9">
        <v>96.432599999999994</v>
      </c>
      <c r="B9">
        <v>0.45</v>
      </c>
      <c r="C9" s="36">
        <v>25.393904425866545</v>
      </c>
      <c r="E9">
        <v>101.12990000000001</v>
      </c>
      <c r="F9">
        <v>0.45</v>
      </c>
      <c r="G9" s="36">
        <v>25.764983842956507</v>
      </c>
      <c r="I9">
        <v>105.8248</v>
      </c>
      <c r="J9">
        <v>0.45</v>
      </c>
      <c r="K9" s="36">
        <v>26.230308435050649</v>
      </c>
      <c r="M9">
        <v>110.5591</v>
      </c>
      <c r="N9">
        <v>0.45</v>
      </c>
      <c r="O9" s="36">
        <v>26.944403779930159</v>
      </c>
      <c r="Q9">
        <v>115.30419999999999</v>
      </c>
      <c r="R9">
        <v>0.45</v>
      </c>
      <c r="S9" s="36">
        <v>56.530589298731137</v>
      </c>
      <c r="U9">
        <v>120.0808</v>
      </c>
      <c r="V9">
        <v>0.45</v>
      </c>
      <c r="W9" s="36">
        <v>55.472476629394187</v>
      </c>
      <c r="Y9">
        <v>83.43</v>
      </c>
      <c r="Z9">
        <v>0.45</v>
      </c>
      <c r="AA9" s="36">
        <v>24.604926322192021</v>
      </c>
    </row>
    <row r="10" spans="1:27" x14ac:dyDescent="0.25">
      <c r="A10">
        <v>96.432599999999994</v>
      </c>
      <c r="B10">
        <v>0.5</v>
      </c>
      <c r="C10" s="36">
        <v>25.39257319087082</v>
      </c>
      <c r="E10">
        <v>101.12990000000001</v>
      </c>
      <c r="F10">
        <v>0.5</v>
      </c>
      <c r="G10" s="36">
        <v>25.763342548852918</v>
      </c>
      <c r="I10">
        <v>105.8248</v>
      </c>
      <c r="J10">
        <v>0.5</v>
      </c>
      <c r="K10" s="36">
        <v>26.228068508285862</v>
      </c>
      <c r="M10">
        <v>110.5591</v>
      </c>
      <c r="N10">
        <v>0.5</v>
      </c>
      <c r="O10" s="36">
        <v>26.939952651435291</v>
      </c>
      <c r="Q10">
        <v>115.30419999999999</v>
      </c>
      <c r="R10">
        <v>0.5</v>
      </c>
      <c r="S10" s="36">
        <v>56.530255815708507</v>
      </c>
      <c r="U10">
        <v>120.0808</v>
      </c>
      <c r="V10">
        <v>0.5</v>
      </c>
      <c r="W10" s="36">
        <v>55.472128983727238</v>
      </c>
      <c r="Y10">
        <v>83.43</v>
      </c>
      <c r="Z10">
        <v>0.5</v>
      </c>
      <c r="AA10" s="36">
        <v>24.604013031368787</v>
      </c>
    </row>
    <row r="11" spans="1:27" x14ac:dyDescent="0.25">
      <c r="A11">
        <v>96.432599999999994</v>
      </c>
      <c r="B11">
        <v>0.55000000000000004</v>
      </c>
      <c r="C11" s="36">
        <v>25.391242966465843</v>
      </c>
      <c r="E11">
        <v>101.12990000000001</v>
      </c>
      <c r="F11">
        <v>0.55000000000000004</v>
      </c>
      <c r="G11" s="36">
        <v>25.761702996937629</v>
      </c>
      <c r="I11">
        <v>105.8248</v>
      </c>
      <c r="J11">
        <v>0.55000000000000004</v>
      </c>
      <c r="K11" s="36">
        <v>26.225832566757934</v>
      </c>
      <c r="M11">
        <v>110.5591</v>
      </c>
      <c r="N11">
        <v>0.55000000000000004</v>
      </c>
      <c r="O11" s="36">
        <v>26.935527986436114</v>
      </c>
      <c r="Q11">
        <v>115.30419999999999</v>
      </c>
      <c r="R11">
        <v>0.55000000000000004</v>
      </c>
      <c r="S11" s="36">
        <v>100</v>
      </c>
      <c r="U11">
        <v>120.0808</v>
      </c>
      <c r="V11">
        <v>0.55000000000000004</v>
      </c>
      <c r="W11" s="36">
        <v>100</v>
      </c>
      <c r="Y11">
        <v>83.43</v>
      </c>
      <c r="Z11">
        <v>0.55000000000000004</v>
      </c>
      <c r="AA11" s="36">
        <v>24.60310013023927</v>
      </c>
    </row>
    <row r="12" spans="1:27" x14ac:dyDescent="0.25">
      <c r="A12">
        <v>96.432599999999994</v>
      </c>
      <c r="B12">
        <v>0.6</v>
      </c>
      <c r="C12" s="36">
        <v>25.389913750649608</v>
      </c>
      <c r="E12">
        <v>101.12990000000001</v>
      </c>
      <c r="F12">
        <v>0.6</v>
      </c>
      <c r="G12" s="36">
        <v>25.760065182303617</v>
      </c>
      <c r="I12">
        <v>105.8248</v>
      </c>
      <c r="J12">
        <v>0.6</v>
      </c>
      <c r="K12" s="36">
        <v>26.223600591235034</v>
      </c>
      <c r="M12">
        <v>110.5591</v>
      </c>
      <c r="N12">
        <v>0.6</v>
      </c>
      <c r="O12" s="36">
        <v>26.93112934407937</v>
      </c>
      <c r="Q12">
        <v>115.30419999999999</v>
      </c>
      <c r="R12">
        <v>0.6</v>
      </c>
      <c r="S12" s="36">
        <v>56.529588786074349</v>
      </c>
      <c r="U12">
        <v>120.0808</v>
      </c>
      <c r="V12">
        <v>0.6</v>
      </c>
      <c r="W12" s="36">
        <v>55.471433622215258</v>
      </c>
      <c r="Y12">
        <v>83.43</v>
      </c>
      <c r="Z12">
        <v>0.6</v>
      </c>
      <c r="AA12" s="36">
        <v>24.602187618383706</v>
      </c>
    </row>
    <row r="13" spans="1:27" x14ac:dyDescent="0.25">
      <c r="A13">
        <v>96.432599999999994</v>
      </c>
      <c r="B13">
        <v>0.65</v>
      </c>
      <c r="C13" s="36">
        <v>25.388585541426654</v>
      </c>
      <c r="E13">
        <v>101.12990000000001</v>
      </c>
      <c r="F13">
        <v>0.65</v>
      </c>
      <c r="G13" s="36">
        <v>25.758429100066703</v>
      </c>
      <c r="I13">
        <v>105.8248</v>
      </c>
      <c r="J13">
        <v>0.65</v>
      </c>
      <c r="K13" s="36">
        <v>26.221372562638791</v>
      </c>
      <c r="M13">
        <v>110.5591</v>
      </c>
      <c r="N13">
        <v>0.65</v>
      </c>
      <c r="O13" s="36">
        <v>26.926756295599517</v>
      </c>
      <c r="Q13">
        <v>115.30419999999999</v>
      </c>
      <c r="R13">
        <v>0.65</v>
      </c>
      <c r="S13" s="36">
        <v>100</v>
      </c>
      <c r="U13">
        <v>120.0808</v>
      </c>
      <c r="V13">
        <v>0.65</v>
      </c>
      <c r="W13" s="36">
        <v>100</v>
      </c>
      <c r="Y13">
        <v>83.43</v>
      </c>
      <c r="Z13">
        <v>0.65</v>
      </c>
      <c r="AA13" s="36">
        <v>24.601275495383064</v>
      </c>
    </row>
    <row r="14" spans="1:27" x14ac:dyDescent="0.25">
      <c r="A14">
        <v>96.432599999999994</v>
      </c>
      <c r="B14">
        <v>0.7</v>
      </c>
      <c r="C14" s="36">
        <v>25.387258336808028</v>
      </c>
      <c r="E14">
        <v>101.12990000000001</v>
      </c>
      <c r="F14">
        <v>0.7</v>
      </c>
      <c r="G14" s="36">
        <v>25.756794745365372</v>
      </c>
      <c r="I14">
        <v>105.8248</v>
      </c>
      <c r="J14">
        <v>0.7</v>
      </c>
      <c r="K14" s="36">
        <v>26.219148462042668</v>
      </c>
      <c r="M14">
        <v>110.5591</v>
      </c>
      <c r="N14">
        <v>0.7</v>
      </c>
      <c r="O14" s="36">
        <v>26.92240842386002</v>
      </c>
      <c r="Q14">
        <v>115.30419999999999</v>
      </c>
      <c r="R14">
        <v>0.7</v>
      </c>
      <c r="S14" s="36">
        <v>100</v>
      </c>
      <c r="U14">
        <v>120.0808</v>
      </c>
      <c r="V14">
        <v>0.7</v>
      </c>
      <c r="W14" s="36">
        <v>55.470738167108536</v>
      </c>
      <c r="Y14">
        <v>83.43</v>
      </c>
      <c r="Z14">
        <v>0.7</v>
      </c>
      <c r="AA14" s="36">
        <v>24.600363760819075</v>
      </c>
    </row>
    <row r="15" spans="1:27" x14ac:dyDescent="0.25">
      <c r="A15">
        <v>96.432599999999994</v>
      </c>
      <c r="B15">
        <v>0.75</v>
      </c>
      <c r="C15" s="36">
        <v>25.385932134811263</v>
      </c>
      <c r="E15">
        <v>101.12990000000001</v>
      </c>
      <c r="F15">
        <v>0.75</v>
      </c>
      <c r="G15" s="36">
        <v>25.755162113360669</v>
      </c>
      <c r="I15">
        <v>105.8248</v>
      </c>
      <c r="J15">
        <v>0.75</v>
      </c>
      <c r="K15" s="36">
        <v>26.216928270670227</v>
      </c>
      <c r="M15">
        <v>110.5591</v>
      </c>
      <c r="N15">
        <v>0.75</v>
      </c>
      <c r="O15" s="36">
        <v>26.918085322916468</v>
      </c>
      <c r="Q15">
        <v>115.30419999999999</v>
      </c>
      <c r="R15">
        <v>0.75</v>
      </c>
      <c r="S15" s="36">
        <v>56.52858808260499</v>
      </c>
      <c r="U15">
        <v>120.0808</v>
      </c>
      <c r="V15">
        <v>0.75</v>
      </c>
      <c r="W15" s="36">
        <v>100</v>
      </c>
      <c r="Y15">
        <v>83.43</v>
      </c>
      <c r="Z15">
        <v>0.75</v>
      </c>
      <c r="AA15" s="36">
        <v>24.599452414274186</v>
      </c>
    </row>
    <row r="16" spans="1:27" x14ac:dyDescent="0.25">
      <c r="A16">
        <v>96.432599999999994</v>
      </c>
      <c r="B16">
        <v>0.8</v>
      </c>
      <c r="C16" s="36">
        <v>25.384606933460347</v>
      </c>
      <c r="E16">
        <v>101.12990000000001</v>
      </c>
      <c r="F16">
        <v>0.8</v>
      </c>
      <c r="G16" s="36">
        <v>25.753531199236047</v>
      </c>
      <c r="I16">
        <v>105.8248</v>
      </c>
      <c r="J16">
        <v>0.8</v>
      </c>
      <c r="K16" s="36">
        <v>26.214711969893507</v>
      </c>
      <c r="M16">
        <v>110.5591</v>
      </c>
      <c r="N16">
        <v>0.8</v>
      </c>
      <c r="O16" s="36">
        <v>26.913786597600826</v>
      </c>
      <c r="Q16">
        <v>115.30419999999999</v>
      </c>
      <c r="R16">
        <v>0.8</v>
      </c>
      <c r="S16" s="36">
        <v>56.528254472364786</v>
      </c>
      <c r="U16">
        <v>120.0808</v>
      </c>
      <c r="V16">
        <v>0.8</v>
      </c>
      <c r="W16" s="36">
        <v>100</v>
      </c>
      <c r="Y16">
        <v>83.43</v>
      </c>
      <c r="Z16">
        <v>0.8</v>
      </c>
      <c r="AA16" s="36">
        <v>24.598541455331606</v>
      </c>
    </row>
    <row r="17" spans="1:27" x14ac:dyDescent="0.25">
      <c r="A17">
        <v>96.432599999999994</v>
      </c>
      <c r="B17">
        <v>0.85</v>
      </c>
      <c r="C17" s="36">
        <v>25.383282730785695</v>
      </c>
      <c r="E17">
        <v>101.12990000000001</v>
      </c>
      <c r="F17">
        <v>0.85</v>
      </c>
      <c r="G17" s="36">
        <v>25.751901998197198</v>
      </c>
      <c r="I17">
        <v>105.8248</v>
      </c>
      <c r="J17">
        <v>0.85</v>
      </c>
      <c r="K17" s="36">
        <v>26.21249954123136</v>
      </c>
      <c r="M17">
        <v>110.5591</v>
      </c>
      <c r="N17">
        <v>0.85</v>
      </c>
      <c r="O17" s="36">
        <v>26.909511863125267</v>
      </c>
      <c r="Q17">
        <v>115.30419999999999</v>
      </c>
      <c r="R17">
        <v>0.85</v>
      </c>
      <c r="S17" s="36">
        <v>56.527920840910923</v>
      </c>
      <c r="U17">
        <v>120.0808</v>
      </c>
      <c r="V17">
        <v>0.85</v>
      </c>
      <c r="W17" s="36">
        <v>100</v>
      </c>
      <c r="Y17">
        <v>83.43</v>
      </c>
      <c r="Z17">
        <v>0.85</v>
      </c>
      <c r="AA17" s="36">
        <v>24.597630883575253</v>
      </c>
    </row>
    <row r="18" spans="1:27" x14ac:dyDescent="0.25">
      <c r="A18">
        <v>96.432599999999994</v>
      </c>
      <c r="B18">
        <v>0.9</v>
      </c>
      <c r="C18" s="36">
        <v>25.381959524824115</v>
      </c>
      <c r="E18">
        <v>101.12990000000001</v>
      </c>
      <c r="F18">
        <v>0.9</v>
      </c>
      <c r="G18" s="36">
        <v>25.750274505471921</v>
      </c>
      <c r="I18">
        <v>105.8248</v>
      </c>
      <c r="J18">
        <v>0.9</v>
      </c>
      <c r="K18" s="36">
        <v>26.210290966347813</v>
      </c>
      <c r="M18">
        <v>110.5591</v>
      </c>
      <c r="N18">
        <v>0.9</v>
      </c>
      <c r="O18" s="36">
        <v>26.905260744704432</v>
      </c>
      <c r="Q18">
        <v>115.30419999999999</v>
      </c>
      <c r="R18">
        <v>0.9</v>
      </c>
      <c r="S18" s="36">
        <v>100</v>
      </c>
      <c r="U18">
        <v>120.0808</v>
      </c>
      <c r="V18">
        <v>0.9</v>
      </c>
      <c r="W18" s="36">
        <v>55.469346975995769</v>
      </c>
      <c r="Y18">
        <v>83.43</v>
      </c>
      <c r="Z18">
        <v>0.9</v>
      </c>
      <c r="AA18" s="36">
        <v>24.596720698589799</v>
      </c>
    </row>
    <row r="19" spans="1:27" x14ac:dyDescent="0.25">
      <c r="A19">
        <v>96.432599999999994</v>
      </c>
      <c r="B19">
        <v>0.95</v>
      </c>
      <c r="C19" s="36">
        <v>25.380637313618788</v>
      </c>
      <c r="E19">
        <v>101.12990000000001</v>
      </c>
      <c r="F19">
        <v>0.95</v>
      </c>
      <c r="G19" s="36">
        <v>25.74864871630999</v>
      </c>
      <c r="I19">
        <v>105.8248</v>
      </c>
      <c r="J19">
        <v>0.95</v>
      </c>
      <c r="K19" s="36">
        <v>26.208086227050551</v>
      </c>
      <c r="M19">
        <v>110.5591</v>
      </c>
      <c r="N19">
        <v>0.95</v>
      </c>
      <c r="O19" s="36">
        <v>26.901032877195238</v>
      </c>
      <c r="Q19">
        <v>115.30419999999999</v>
      </c>
      <c r="R19">
        <v>0.95</v>
      </c>
      <c r="S19" s="36">
        <v>100</v>
      </c>
      <c r="U19">
        <v>120.0808</v>
      </c>
      <c r="V19">
        <v>0.95</v>
      </c>
      <c r="W19" s="36">
        <v>55.468999119675914</v>
      </c>
      <c r="Y19">
        <v>83.43</v>
      </c>
      <c r="Z19">
        <v>0.95</v>
      </c>
      <c r="AA19" s="36">
        <v>24.595810899960643</v>
      </c>
    </row>
    <row r="20" spans="1:27" x14ac:dyDescent="0.25">
      <c r="A20">
        <v>96.432599999999994</v>
      </c>
      <c r="B20">
        <v>1</v>
      </c>
      <c r="C20" s="36">
        <v>25.379316095219231</v>
      </c>
      <c r="E20">
        <v>101.12990000000001</v>
      </c>
      <c r="F20">
        <v>1</v>
      </c>
      <c r="G20" s="36">
        <v>25.747024625982998</v>
      </c>
      <c r="I20">
        <v>105.8248</v>
      </c>
      <c r="J20">
        <v>1</v>
      </c>
      <c r="K20" s="36">
        <v>26.205885305289293</v>
      </c>
      <c r="M20">
        <v>110.5591</v>
      </c>
      <c r="N20">
        <v>1</v>
      </c>
      <c r="O20" s="36">
        <v>26.896827904753295</v>
      </c>
      <c r="Q20">
        <v>115.30419999999999</v>
      </c>
      <c r="R20">
        <v>1</v>
      </c>
      <c r="S20" s="36">
        <v>56.526919819236866</v>
      </c>
      <c r="U20">
        <v>120.0808</v>
      </c>
      <c r="V20">
        <v>1</v>
      </c>
      <c r="W20" s="36">
        <v>55.468651239932171</v>
      </c>
      <c r="Y20">
        <v>83.43</v>
      </c>
      <c r="Z20">
        <v>1</v>
      </c>
      <c r="AA20" s="36">
        <v>24.594901487273916</v>
      </c>
    </row>
    <row r="21" spans="1:27" x14ac:dyDescent="0.25">
      <c r="A21">
        <v>96.432599999999994</v>
      </c>
      <c r="B21">
        <v>1.05</v>
      </c>
      <c r="C21" s="36">
        <v>25.37799586768126</v>
      </c>
      <c r="E21">
        <v>101.12990000000001</v>
      </c>
      <c r="F21">
        <v>1.05</v>
      </c>
      <c r="G21" s="36">
        <v>25.745402229784226</v>
      </c>
      <c r="I21">
        <v>105.8248</v>
      </c>
      <c r="J21">
        <v>1.05</v>
      </c>
      <c r="K21" s="36">
        <v>26.203688183154259</v>
      </c>
      <c r="M21">
        <v>110.5591</v>
      </c>
      <c r="N21">
        <v>1.05</v>
      </c>
      <c r="O21" s="36">
        <v>26.892645480504758</v>
      </c>
      <c r="Q21">
        <v>115.30419999999999</v>
      </c>
      <c r="R21">
        <v>1.05</v>
      </c>
      <c r="S21" s="36">
        <v>100</v>
      </c>
      <c r="U21">
        <v>120.0808</v>
      </c>
      <c r="V21">
        <v>1.05</v>
      </c>
      <c r="W21" s="36">
        <v>100</v>
      </c>
      <c r="Y21">
        <v>83.43</v>
      </c>
      <c r="Z21">
        <v>1.05</v>
      </c>
      <c r="AA21" s="36">
        <v>24.593992460116471</v>
      </c>
    </row>
    <row r="22" spans="1:27" x14ac:dyDescent="0.25">
      <c r="A22">
        <v>96.432599999999994</v>
      </c>
      <c r="B22">
        <v>1.1000000000000001</v>
      </c>
      <c r="C22" s="36">
        <v>25.376676629067006</v>
      </c>
      <c r="E22">
        <v>101.12990000000001</v>
      </c>
      <c r="F22">
        <v>1.1000000000000001</v>
      </c>
      <c r="G22" s="36">
        <v>25.743781523028503</v>
      </c>
      <c r="I22">
        <v>105.8248</v>
      </c>
      <c r="J22">
        <v>1.1000000000000001</v>
      </c>
      <c r="K22" s="36">
        <v>26.201494842874638</v>
      </c>
      <c r="M22">
        <v>110.5591</v>
      </c>
      <c r="N22">
        <v>1.1000000000000001</v>
      </c>
      <c r="O22" s="36">
        <v>26.888485266232994</v>
      </c>
      <c r="Q22">
        <v>115.30419999999999</v>
      </c>
      <c r="R22">
        <v>1.1000000000000001</v>
      </c>
      <c r="S22" s="36">
        <v>56.526252365329718</v>
      </c>
      <c r="U22">
        <v>120.0808</v>
      </c>
      <c r="V22">
        <v>1.1000000000000001</v>
      </c>
      <c r="W22" s="36">
        <v>55.467955410158709</v>
      </c>
      <c r="Y22">
        <v>83.43</v>
      </c>
      <c r="Z22">
        <v>1.1000000000000001</v>
      </c>
      <c r="AA22" s="36">
        <v>24.593083818075893</v>
      </c>
    </row>
    <row r="23" spans="1:27" x14ac:dyDescent="0.25">
      <c r="A23">
        <v>96.432599999999994</v>
      </c>
      <c r="B23">
        <v>1.1499999999999999</v>
      </c>
      <c r="C23" s="36">
        <v>25.375358377444812</v>
      </c>
      <c r="E23">
        <v>101.12990000000001</v>
      </c>
      <c r="F23">
        <v>1.1499999999999999</v>
      </c>
      <c r="G23" s="36">
        <v>25.742162501052064</v>
      </c>
      <c r="I23">
        <v>105.8248</v>
      </c>
      <c r="J23">
        <v>1.1499999999999999</v>
      </c>
      <c r="K23" s="36">
        <v>26.199305266817088</v>
      </c>
      <c r="M23">
        <v>110.5591</v>
      </c>
      <c r="N23">
        <v>1.1499999999999999</v>
      </c>
      <c r="O23" s="36">
        <v>26.884346932079168</v>
      </c>
      <c r="Q23">
        <v>115.30419999999999</v>
      </c>
      <c r="R23">
        <v>1.1499999999999999</v>
      </c>
      <c r="S23" s="36">
        <v>100</v>
      </c>
      <c r="U23">
        <v>120.0808</v>
      </c>
      <c r="V23">
        <v>1.1499999999999999</v>
      </c>
      <c r="W23" s="36">
        <v>100</v>
      </c>
      <c r="Y23">
        <v>83.43</v>
      </c>
      <c r="Z23">
        <v>1.1499999999999999</v>
      </c>
      <c r="AA23" s="36">
        <v>24.592175560740483</v>
      </c>
    </row>
    <row r="24" spans="1:27" x14ac:dyDescent="0.25">
      <c r="A24">
        <v>96.432599999999994</v>
      </c>
      <c r="B24">
        <v>1.2</v>
      </c>
      <c r="C24" s="36">
        <v>25.374041110889269</v>
      </c>
      <c r="E24">
        <v>101.12990000000001</v>
      </c>
      <c r="F24">
        <v>1.2</v>
      </c>
      <c r="G24" s="36">
        <v>25.740545159212431</v>
      </c>
      <c r="I24">
        <v>105.8248</v>
      </c>
      <c r="J24">
        <v>1.2</v>
      </c>
      <c r="K24" s="36">
        <v>26.197119437484282</v>
      </c>
      <c r="M24">
        <v>110.5591</v>
      </c>
      <c r="N24">
        <v>1.2</v>
      </c>
      <c r="O24" s="36">
        <v>26.880230156255934</v>
      </c>
      <c r="Q24">
        <v>115.30419999999999</v>
      </c>
      <c r="R24">
        <v>1.2</v>
      </c>
      <c r="S24" s="36">
        <v>56.525584826494423</v>
      </c>
      <c r="U24">
        <v>120.0808</v>
      </c>
      <c r="V24">
        <v>1.2</v>
      </c>
      <c r="W24" s="36">
        <v>55.467259486646533</v>
      </c>
      <c r="Y24">
        <v>83.43</v>
      </c>
      <c r="Z24">
        <v>1.2</v>
      </c>
      <c r="AA24" s="36">
        <v>24.591267687699283</v>
      </c>
    </row>
    <row r="25" spans="1:27" x14ac:dyDescent="0.25">
      <c r="A25">
        <v>96.432599999999994</v>
      </c>
      <c r="B25">
        <v>1.25</v>
      </c>
      <c r="C25" s="36">
        <v>25.372724827481168</v>
      </c>
      <c r="E25">
        <v>101.12990000000001</v>
      </c>
      <c r="F25">
        <v>1.25</v>
      </c>
      <c r="G25" s="36">
        <v>25.738929492888232</v>
      </c>
      <c r="I25">
        <v>105.8248</v>
      </c>
      <c r="J25">
        <v>1.25</v>
      </c>
      <c r="K25" s="36">
        <v>26.194937337513394</v>
      </c>
      <c r="M25">
        <v>110.5591</v>
      </c>
      <c r="N25">
        <v>1.25</v>
      </c>
      <c r="O25" s="36">
        <v>26.876134624773822</v>
      </c>
      <c r="Q25">
        <v>115.30419999999999</v>
      </c>
      <c r="R25">
        <v>1.25</v>
      </c>
      <c r="S25" s="36">
        <v>100</v>
      </c>
      <c r="U25">
        <v>120.0808</v>
      </c>
      <c r="V25">
        <v>1.25</v>
      </c>
      <c r="W25" s="36">
        <v>100</v>
      </c>
      <c r="Y25">
        <v>83.43</v>
      </c>
      <c r="Z25">
        <v>1.25</v>
      </c>
      <c r="AA25" s="36">
        <v>24.59036019854204</v>
      </c>
    </row>
    <row r="26" spans="1:27" x14ac:dyDescent="0.25">
      <c r="A26">
        <v>96.432599999999994</v>
      </c>
      <c r="B26">
        <v>1.3</v>
      </c>
      <c r="C26" s="36">
        <v>25.37140952530746</v>
      </c>
      <c r="E26">
        <v>101.12990000000001</v>
      </c>
      <c r="F26">
        <v>1.3</v>
      </c>
      <c r="G26" s="36">
        <v>25.737315497479127</v>
      </c>
      <c r="I26">
        <v>105.8248</v>
      </c>
      <c r="J26">
        <v>1.3</v>
      </c>
      <c r="K26" s="36">
        <v>26.192758949674669</v>
      </c>
      <c r="M26">
        <v>110.5591</v>
      </c>
      <c r="N26">
        <v>1.3</v>
      </c>
      <c r="O26" s="36">
        <v>26.87206003117916</v>
      </c>
      <c r="Q26">
        <v>115.30419999999999</v>
      </c>
      <c r="R26">
        <v>1.3</v>
      </c>
      <c r="S26" s="36">
        <v>56.524917202706405</v>
      </c>
      <c r="U26">
        <v>120.0808</v>
      </c>
      <c r="V26">
        <v>1.3</v>
      </c>
      <c r="W26" s="36">
        <v>100</v>
      </c>
      <c r="Y26">
        <v>83.43</v>
      </c>
      <c r="Z26">
        <v>1.3</v>
      </c>
      <c r="AA26" s="36">
        <v>24.589453092859227</v>
      </c>
    </row>
    <row r="27" spans="1:27" x14ac:dyDescent="0.25">
      <c r="A27">
        <v>96.432599999999994</v>
      </c>
      <c r="B27">
        <v>1.35</v>
      </c>
      <c r="C27" s="36">
        <v>25.370095202461226</v>
      </c>
      <c r="E27">
        <v>101.12990000000001</v>
      </c>
      <c r="F27">
        <v>1.35</v>
      </c>
      <c r="G27" s="36">
        <v>25.735703168405646</v>
      </c>
      <c r="I27">
        <v>105.8248</v>
      </c>
      <c r="J27">
        <v>1.35</v>
      </c>
      <c r="K27" s="36">
        <v>26.19058425687005</v>
      </c>
      <c r="M27">
        <v>110.5591</v>
      </c>
      <c r="N27">
        <v>1.35</v>
      </c>
      <c r="O27" s="36">
        <v>26.868006076303423</v>
      </c>
      <c r="Q27">
        <v>115.30419999999999</v>
      </c>
      <c r="R27">
        <v>1.35</v>
      </c>
      <c r="S27" s="36">
        <v>100</v>
      </c>
      <c r="U27">
        <v>120.0808</v>
      </c>
      <c r="V27">
        <v>1.35</v>
      </c>
      <c r="W27" s="36">
        <v>100</v>
      </c>
      <c r="Y27">
        <v>83.43</v>
      </c>
      <c r="Z27">
        <v>1.35</v>
      </c>
      <c r="AA27" s="36">
        <v>24.588546370242039</v>
      </c>
    </row>
    <row r="28" spans="1:27" x14ac:dyDescent="0.25">
      <c r="A28">
        <v>96.432599999999994</v>
      </c>
      <c r="B28">
        <v>1.4</v>
      </c>
      <c r="C28" s="36">
        <v>25.368781857041693</v>
      </c>
      <c r="E28">
        <v>101.12990000000001</v>
      </c>
      <c r="F28">
        <v>1.4</v>
      </c>
      <c r="G28" s="36">
        <v>25.734092501109028</v>
      </c>
      <c r="I28">
        <v>105.8248</v>
      </c>
      <c r="J28">
        <v>1.4</v>
      </c>
      <c r="K28" s="36">
        <v>26.18841324213172</v>
      </c>
      <c r="M28">
        <v>110.5591</v>
      </c>
      <c r="N28">
        <v>1.4</v>
      </c>
      <c r="O28" s="36">
        <v>26.863972468023142</v>
      </c>
      <c r="Q28">
        <v>115.30419999999999</v>
      </c>
      <c r="R28">
        <v>1.4</v>
      </c>
      <c r="S28" s="36">
        <v>100</v>
      </c>
      <c r="U28">
        <v>120.0808</v>
      </c>
      <c r="V28">
        <v>1.4</v>
      </c>
      <c r="W28" s="36">
        <v>55.465867358290794</v>
      </c>
      <c r="Y28">
        <v>83.43</v>
      </c>
      <c r="Z28">
        <v>1.4</v>
      </c>
      <c r="AA28" s="36">
        <v>24.587640030282376</v>
      </c>
    </row>
    <row r="29" spans="1:27" x14ac:dyDescent="0.25">
      <c r="A29">
        <v>96.432599999999994</v>
      </c>
      <c r="B29">
        <v>1.45</v>
      </c>
      <c r="C29" s="36">
        <v>25.36746948715415</v>
      </c>
      <c r="E29">
        <v>101.12990000000001</v>
      </c>
      <c r="F29">
        <v>1.45</v>
      </c>
      <c r="G29" s="36">
        <v>25.732483491051148</v>
      </c>
      <c r="I29">
        <v>105.8248</v>
      </c>
      <c r="J29">
        <v>1.45</v>
      </c>
      <c r="K29" s="36">
        <v>26.186245888620736</v>
      </c>
      <c r="M29">
        <v>110.5591</v>
      </c>
      <c r="N29">
        <v>1.45</v>
      </c>
      <c r="O29" s="36">
        <v>26.859958921029765</v>
      </c>
      <c r="Q29">
        <v>115.30419999999999</v>
      </c>
      <c r="R29">
        <v>1.45</v>
      </c>
      <c r="S29" s="36">
        <v>56.523915607684316</v>
      </c>
      <c r="U29">
        <v>120.0808</v>
      </c>
      <c r="V29">
        <v>1.45</v>
      </c>
      <c r="W29" s="36">
        <v>55.465519267570102</v>
      </c>
      <c r="Y29">
        <v>83.43</v>
      </c>
      <c r="Z29">
        <v>1.45</v>
      </c>
      <c r="AA29" s="36">
        <v>24.586734072572863</v>
      </c>
    </row>
    <row r="30" spans="1:27" x14ac:dyDescent="0.25">
      <c r="A30">
        <v>96.432599999999994</v>
      </c>
      <c r="B30">
        <v>1.5</v>
      </c>
      <c r="C30" s="36">
        <v>25.366158090909956</v>
      </c>
      <c r="E30">
        <v>101.12990000000001</v>
      </c>
      <c r="F30">
        <v>1.5</v>
      </c>
      <c r="G30" s="36">
        <v>25.730876133714339</v>
      </c>
      <c r="I30">
        <v>105.8248</v>
      </c>
      <c r="J30">
        <v>1.5</v>
      </c>
      <c r="K30" s="36">
        <v>26.184082179625676</v>
      </c>
      <c r="M30">
        <v>110.5591</v>
      </c>
      <c r="N30">
        <v>1.5</v>
      </c>
      <c r="O30" s="36">
        <v>26.855965156609376</v>
      </c>
      <c r="Q30">
        <v>115.30419999999999</v>
      </c>
      <c r="R30">
        <v>1.5</v>
      </c>
      <c r="S30" s="36">
        <v>56.523581700173985</v>
      </c>
      <c r="U30">
        <v>120.0808</v>
      </c>
      <c r="V30">
        <v>1.5</v>
      </c>
      <c r="W30" s="36">
        <v>100</v>
      </c>
      <c r="Y30">
        <v>83.43</v>
      </c>
      <c r="Z30">
        <v>1.5</v>
      </c>
      <c r="AA30" s="36">
        <v>24.585828496706839</v>
      </c>
    </row>
    <row r="31" spans="1:27" x14ac:dyDescent="0.25">
      <c r="A31">
        <v>96.432599999999994</v>
      </c>
      <c r="B31">
        <v>1.55</v>
      </c>
      <c r="C31" s="36">
        <v>25.364847666426492</v>
      </c>
      <c r="E31">
        <v>101.12990000000001</v>
      </c>
      <c r="F31">
        <v>1.55</v>
      </c>
      <c r="G31" s="36">
        <v>25.7292704246013</v>
      </c>
      <c r="I31">
        <v>105.8248</v>
      </c>
      <c r="J31">
        <v>1.55</v>
      </c>
      <c r="K31" s="36">
        <v>26.181922098561262</v>
      </c>
      <c r="M31">
        <v>110.5591</v>
      </c>
      <c r="N31">
        <v>1.55</v>
      </c>
      <c r="O31" s="36">
        <v>26.851990902431151</v>
      </c>
      <c r="Q31">
        <v>115.30419999999999</v>
      </c>
      <c r="R31">
        <v>1.55</v>
      </c>
      <c r="S31" s="36">
        <v>100</v>
      </c>
      <c r="U31">
        <v>120.0808</v>
      </c>
      <c r="V31">
        <v>1.55</v>
      </c>
      <c r="W31" s="36">
        <v>100</v>
      </c>
      <c r="Y31">
        <v>83.43</v>
      </c>
      <c r="Z31">
        <v>1.55</v>
      </c>
      <c r="AA31" s="36">
        <v>24.58492330227833</v>
      </c>
    </row>
    <row r="32" spans="1:27" x14ac:dyDescent="0.25">
      <c r="A32">
        <v>96.432599999999994</v>
      </c>
      <c r="B32">
        <v>1.6</v>
      </c>
      <c r="C32" s="36">
        <v>25.363538211827155</v>
      </c>
      <c r="E32">
        <v>101.12990000000001</v>
      </c>
      <c r="F32">
        <v>1.6</v>
      </c>
      <c r="G32" s="36">
        <v>25.727666359234931</v>
      </c>
      <c r="I32">
        <v>105.8248</v>
      </c>
      <c r="J32">
        <v>1.6</v>
      </c>
      <c r="K32" s="36">
        <v>26.179765628967068</v>
      </c>
      <c r="M32">
        <v>110.5591</v>
      </c>
      <c r="N32">
        <v>1.6</v>
      </c>
      <c r="O32" s="36">
        <v>26.848035892344704</v>
      </c>
      <c r="Q32">
        <v>115.30419999999999</v>
      </c>
      <c r="R32">
        <v>1.6</v>
      </c>
      <c r="S32" s="36">
        <v>56.522913821380435</v>
      </c>
      <c r="U32">
        <v>120.0808</v>
      </c>
      <c r="V32">
        <v>1.6</v>
      </c>
      <c r="W32" s="36">
        <v>55.464474854634112</v>
      </c>
      <c r="Y32">
        <v>83.43</v>
      </c>
      <c r="Z32">
        <v>1.6</v>
      </c>
      <c r="AA32" s="36">
        <v>24.584018488882108</v>
      </c>
    </row>
    <row r="33" spans="1:27" x14ac:dyDescent="0.25">
      <c r="A33">
        <v>96.432599999999994</v>
      </c>
      <c r="B33">
        <v>1.65</v>
      </c>
      <c r="C33" s="36">
        <v>25.362229725241317</v>
      </c>
      <c r="E33">
        <v>101.12990000000001</v>
      </c>
      <c r="F33">
        <v>1.65</v>
      </c>
      <c r="G33" s="36">
        <v>25.72606393315824</v>
      </c>
      <c r="I33">
        <v>105.8248</v>
      </c>
      <c r="J33">
        <v>1.65</v>
      </c>
      <c r="K33" s="36">
        <v>26.177612754506171</v>
      </c>
      <c r="M33">
        <v>110.5591</v>
      </c>
      <c r="N33">
        <v>1.65</v>
      </c>
      <c r="O33" s="36">
        <v>26.844099866185502</v>
      </c>
      <c r="Q33">
        <v>115.30419999999999</v>
      </c>
      <c r="R33">
        <v>1.65</v>
      </c>
      <c r="S33" s="36">
        <v>100</v>
      </c>
      <c r="U33">
        <v>120.0808</v>
      </c>
      <c r="V33">
        <v>1.65</v>
      </c>
      <c r="W33" s="36">
        <v>55.464126670052103</v>
      </c>
      <c r="Y33">
        <v>83.43</v>
      </c>
      <c r="Z33">
        <v>1.65</v>
      </c>
      <c r="AA33" s="36">
        <v>24.583114056113633</v>
      </c>
    </row>
    <row r="34" spans="1:27" x14ac:dyDescent="0.25">
      <c r="A34">
        <v>96.432599999999994</v>
      </c>
      <c r="B34">
        <v>1.7</v>
      </c>
      <c r="C34" s="36">
        <v>25.3609222048043</v>
      </c>
      <c r="E34">
        <v>101.12990000000001</v>
      </c>
      <c r="F34">
        <v>1.7</v>
      </c>
      <c r="G34" s="36">
        <v>25.724463141934191</v>
      </c>
      <c r="I34">
        <v>105.8248</v>
      </c>
      <c r="J34">
        <v>1.7</v>
      </c>
      <c r="K34" s="36">
        <v>26.175463458963904</v>
      </c>
      <c r="M34">
        <v>110.5591</v>
      </c>
      <c r="N34">
        <v>1.7</v>
      </c>
      <c r="O34" s="36">
        <v>26.840182569588144</v>
      </c>
      <c r="Q34">
        <v>115.30419999999999</v>
      </c>
      <c r="R34">
        <v>1.7</v>
      </c>
      <c r="S34" s="36">
        <v>56.522245857535857</v>
      </c>
      <c r="U34">
        <v>120.0808</v>
      </c>
      <c r="V34">
        <v>1.7</v>
      </c>
      <c r="W34" s="36">
        <v>55.46377846199573</v>
      </c>
      <c r="Y34">
        <v>83.43</v>
      </c>
      <c r="Z34">
        <v>1.7</v>
      </c>
      <c r="AA34" s="36">
        <v>24.582210003569063</v>
      </c>
    </row>
    <row r="35" spans="1:27" x14ac:dyDescent="0.25">
      <c r="A35">
        <v>96.432599999999994</v>
      </c>
      <c r="B35">
        <v>1.75</v>
      </c>
      <c r="C35" s="36">
        <v>25.359615648657353</v>
      </c>
      <c r="E35">
        <v>101.12990000000001</v>
      </c>
      <c r="F35">
        <v>1.75</v>
      </c>
      <c r="G35" s="36">
        <v>25.722863981145579</v>
      </c>
      <c r="I35">
        <v>105.8248</v>
      </c>
      <c r="J35">
        <v>1.75</v>
      </c>
      <c r="K35" s="36">
        <v>26.173317726246566</v>
      </c>
      <c r="M35">
        <v>110.5591</v>
      </c>
      <c r="N35">
        <v>1.75</v>
      </c>
      <c r="O35" s="36">
        <v>26.836283753807116</v>
      </c>
      <c r="Q35">
        <v>115.30419999999999</v>
      </c>
      <c r="R35">
        <v>1.75</v>
      </c>
      <c r="S35" s="36">
        <v>100</v>
      </c>
      <c r="U35">
        <v>120.0808</v>
      </c>
      <c r="V35">
        <v>1.75</v>
      </c>
      <c r="W35" s="36">
        <v>100</v>
      </c>
      <c r="Y35">
        <v>83.43</v>
      </c>
      <c r="Z35">
        <v>1.75</v>
      </c>
      <c r="AA35" s="36">
        <v>24.581306330845273</v>
      </c>
    </row>
    <row r="36" spans="1:27" x14ac:dyDescent="0.25">
      <c r="A36">
        <v>96.432599999999994</v>
      </c>
      <c r="B36">
        <v>1.8</v>
      </c>
      <c r="C36" s="36">
        <v>25.358310054947637</v>
      </c>
      <c r="E36">
        <v>101.12990000000001</v>
      </c>
      <c r="F36">
        <v>1.8</v>
      </c>
      <c r="G36" s="36">
        <v>25.72126644639496</v>
      </c>
      <c r="I36">
        <v>105.8248</v>
      </c>
      <c r="J36">
        <v>1.8</v>
      </c>
      <c r="K36" s="36">
        <v>26.171175540380105</v>
      </c>
      <c r="M36">
        <v>110.5591</v>
      </c>
      <c r="N36">
        <v>1.8</v>
      </c>
      <c r="O36" s="36">
        <v>26.832403175544382</v>
      </c>
      <c r="Q36">
        <v>115.30419999999999</v>
      </c>
      <c r="R36">
        <v>1.8</v>
      </c>
      <c r="S36" s="36">
        <v>56.52157780861566</v>
      </c>
      <c r="U36">
        <v>120.0808</v>
      </c>
      <c r="V36">
        <v>1.8</v>
      </c>
      <c r="W36" s="36">
        <v>100</v>
      </c>
      <c r="Y36">
        <v>83.43</v>
      </c>
      <c r="Z36">
        <v>1.8</v>
      </c>
      <c r="AA36" s="36">
        <v>24.580403037539831</v>
      </c>
    </row>
    <row r="37" spans="1:27" x14ac:dyDescent="0.25">
      <c r="A37">
        <v>96.432599999999994</v>
      </c>
      <c r="B37">
        <v>1.85</v>
      </c>
      <c r="C37" s="36">
        <v>25.357005421828166</v>
      </c>
      <c r="E37">
        <v>101.12990000000001</v>
      </c>
      <c r="F37">
        <v>1.85</v>
      </c>
      <c r="G37" s="36">
        <v>25.719670533304452</v>
      </c>
      <c r="I37">
        <v>105.8248</v>
      </c>
      <c r="J37">
        <v>1.85</v>
      </c>
      <c r="K37" s="36">
        <v>26.169036885508973</v>
      </c>
      <c r="M37">
        <v>110.5591</v>
      </c>
      <c r="N37">
        <v>1.85</v>
      </c>
      <c r="O37" s="36">
        <v>26.828540596784002</v>
      </c>
      <c r="Q37">
        <v>115.30419999999999</v>
      </c>
      <c r="R37">
        <v>1.85</v>
      </c>
      <c r="S37" s="36">
        <v>56.521243752244501</v>
      </c>
      <c r="U37">
        <v>120.0808</v>
      </c>
      <c r="V37">
        <v>1.85</v>
      </c>
      <c r="W37" s="36">
        <v>55.462733696944319</v>
      </c>
      <c r="Y37">
        <v>83.43</v>
      </c>
      <c r="Z37">
        <v>1.85</v>
      </c>
      <c r="AA37" s="36">
        <v>24.579500123251023</v>
      </c>
    </row>
    <row r="38" spans="1:27" x14ac:dyDescent="0.25">
      <c r="A38">
        <v>96.432599999999994</v>
      </c>
      <c r="B38">
        <v>1.9</v>
      </c>
      <c r="C38" s="36">
        <v>25.355701747457807</v>
      </c>
      <c r="E38">
        <v>101.12990000000001</v>
      </c>
      <c r="F38">
        <v>1.9</v>
      </c>
      <c r="G38" s="36">
        <v>25.718076237515632</v>
      </c>
      <c r="I38">
        <v>105.8248</v>
      </c>
      <c r="J38">
        <v>1.9</v>
      </c>
      <c r="K38" s="36">
        <v>26.166901745894826</v>
      </c>
      <c r="M38">
        <v>110.5591</v>
      </c>
      <c r="N38">
        <v>1.9</v>
      </c>
      <c r="O38" s="36">
        <v>26.824695784632954</v>
      </c>
      <c r="Q38">
        <v>115.30419999999999</v>
      </c>
      <c r="R38">
        <v>1.9</v>
      </c>
      <c r="S38" s="36">
        <v>100</v>
      </c>
      <c r="U38">
        <v>120.0808</v>
      </c>
      <c r="V38">
        <v>1.9</v>
      </c>
      <c r="W38" s="36">
        <v>55.46238539495436</v>
      </c>
      <c r="Y38">
        <v>83.43</v>
      </c>
      <c r="Z38">
        <v>1.9</v>
      </c>
      <c r="AA38" s="36">
        <v>24.578597587577807</v>
      </c>
    </row>
    <row r="39" spans="1:27" x14ac:dyDescent="0.25">
      <c r="A39">
        <v>96.432599999999994</v>
      </c>
      <c r="B39">
        <v>1.95</v>
      </c>
      <c r="C39" s="36">
        <v>25.354399030001264</v>
      </c>
      <c r="E39">
        <v>101.12990000000001</v>
      </c>
      <c r="F39">
        <v>1.95</v>
      </c>
      <c r="G39" s="36">
        <v>25.716483554689482</v>
      </c>
      <c r="I39">
        <v>105.8248</v>
      </c>
      <c r="J39">
        <v>1.95</v>
      </c>
      <c r="K39" s="36">
        <v>26.164770105915355</v>
      </c>
      <c r="M39">
        <v>110.5591</v>
      </c>
      <c r="N39">
        <v>1.95</v>
      </c>
      <c r="O39" s="36">
        <v>26.820868511168179</v>
      </c>
      <c r="Q39">
        <v>115.30419999999999</v>
      </c>
      <c r="R39">
        <v>1.95</v>
      </c>
      <c r="S39" s="36">
        <v>100</v>
      </c>
      <c r="U39">
        <v>120.0808</v>
      </c>
      <c r="V39">
        <v>1.95</v>
      </c>
      <c r="W39" s="36">
        <v>55.462037069471975</v>
      </c>
      <c r="Y39">
        <v>83.43</v>
      </c>
      <c r="Z39">
        <v>1.95</v>
      </c>
      <c r="AA39" s="36">
        <v>24.577695430119864</v>
      </c>
    </row>
    <row r="40" spans="1:27" x14ac:dyDescent="0.25">
      <c r="A40">
        <v>96.432599999999994</v>
      </c>
      <c r="B40">
        <v>2</v>
      </c>
      <c r="C40" s="36">
        <v>25.353097267629018</v>
      </c>
      <c r="E40">
        <v>101.12990000000001</v>
      </c>
      <c r="F40">
        <v>2</v>
      </c>
      <c r="G40" s="36">
        <v>25.714892480506155</v>
      </c>
      <c r="I40">
        <v>105.8248</v>
      </c>
      <c r="J40">
        <v>2</v>
      </c>
      <c r="K40" s="36">
        <v>26.16264195006309</v>
      </c>
      <c r="M40">
        <v>110.5591</v>
      </c>
      <c r="N40">
        <v>2</v>
      </c>
      <c r="O40" s="36">
        <v>26.81705855328935</v>
      </c>
      <c r="Q40">
        <v>115.30419999999999</v>
      </c>
      <c r="R40">
        <v>2</v>
      </c>
      <c r="S40" s="36">
        <v>100</v>
      </c>
      <c r="U40">
        <v>120.0808</v>
      </c>
      <c r="V40">
        <v>2</v>
      </c>
      <c r="W40" s="36">
        <v>55.461688720493534</v>
      </c>
      <c r="Y40">
        <v>83.43</v>
      </c>
      <c r="Z40">
        <v>2</v>
      </c>
      <c r="AA40" s="36">
        <v>24.576793650477551</v>
      </c>
    </row>
    <row r="41" spans="1:27" x14ac:dyDescent="0.25">
      <c r="A41">
        <v>96.432599999999994</v>
      </c>
      <c r="B41">
        <v>2.0499999999999998</v>
      </c>
      <c r="C41" s="36">
        <v>25.351796458517324</v>
      </c>
      <c r="E41">
        <v>101.12990000000001</v>
      </c>
      <c r="F41">
        <v>2.0499999999999998</v>
      </c>
      <c r="G41" s="36">
        <v>25.713303010664958</v>
      </c>
      <c r="I41">
        <v>105.8248</v>
      </c>
      <c r="J41">
        <v>2.0499999999999998</v>
      </c>
      <c r="K41" s="36">
        <v>26.160517262944186</v>
      </c>
      <c r="M41">
        <v>110.5591</v>
      </c>
      <c r="N41">
        <v>2.0499999999999998</v>
      </c>
      <c r="O41" s="36">
        <v>26.813265692577268</v>
      </c>
      <c r="Q41">
        <v>115.30419999999999</v>
      </c>
      <c r="R41">
        <v>2.0499999999999998</v>
      </c>
      <c r="S41" s="36">
        <v>100</v>
      </c>
      <c r="U41">
        <v>120.0808</v>
      </c>
      <c r="V41">
        <v>2.0499999999999998</v>
      </c>
      <c r="W41" s="36">
        <v>55.461340348015419</v>
      </c>
      <c r="Y41">
        <v>83.43</v>
      </c>
      <c r="Z41">
        <v>2.0499999999999998</v>
      </c>
      <c r="AA41" s="36">
        <v>24.575892248251932</v>
      </c>
    </row>
    <row r="42" spans="1:27" x14ac:dyDescent="0.25">
      <c r="A42">
        <v>96.432599999999994</v>
      </c>
      <c r="B42">
        <v>2.1</v>
      </c>
      <c r="C42" s="36">
        <v>25.350496600848192</v>
      </c>
      <c r="E42">
        <v>101.12990000000001</v>
      </c>
      <c r="F42">
        <v>2.1</v>
      </c>
      <c r="G42" s="36">
        <v>25.711715140884202</v>
      </c>
      <c r="I42">
        <v>105.8248</v>
      </c>
      <c r="J42">
        <v>2.1</v>
      </c>
      <c r="K42" s="36">
        <v>26.158396029277323</v>
      </c>
      <c r="M42">
        <v>110.5591</v>
      </c>
      <c r="N42">
        <v>2.1</v>
      </c>
      <c r="O42" s="36">
        <v>26.809489715157582</v>
      </c>
      <c r="Q42">
        <v>115.30419999999999</v>
      </c>
      <c r="R42">
        <v>2.1</v>
      </c>
      <c r="S42" s="36">
        <v>100</v>
      </c>
      <c r="U42">
        <v>120.0808</v>
      </c>
      <c r="V42">
        <v>2.1</v>
      </c>
      <c r="W42" s="36">
        <v>100</v>
      </c>
      <c r="Y42">
        <v>83.43</v>
      </c>
      <c r="Z42">
        <v>2.1</v>
      </c>
      <c r="AA42" s="36">
        <v>24.574991223044755</v>
      </c>
    </row>
    <row r="43" spans="1:27" x14ac:dyDescent="0.25">
      <c r="A43">
        <v>96.432599999999994</v>
      </c>
      <c r="B43">
        <v>2.15</v>
      </c>
      <c r="C43" s="36">
        <v>25.349197692809341</v>
      </c>
      <c r="E43">
        <v>101.12990000000001</v>
      </c>
      <c r="F43">
        <v>2.15</v>
      </c>
      <c r="G43" s="36">
        <v>25.710128866901041</v>
      </c>
      <c r="I43">
        <v>105.8248</v>
      </c>
      <c r="J43">
        <v>2.15</v>
      </c>
      <c r="K43" s="36">
        <v>26.156278233892493</v>
      </c>
      <c r="M43">
        <v>110.5591</v>
      </c>
      <c r="N43">
        <v>2.15</v>
      </c>
      <c r="O43" s="36">
        <v>26.805730411569439</v>
      </c>
      <c r="Q43">
        <v>115.30419999999999</v>
      </c>
      <c r="R43">
        <v>2.15</v>
      </c>
      <c r="S43" s="36">
        <v>56.519238967068866</v>
      </c>
      <c r="U43">
        <v>120.0808</v>
      </c>
      <c r="V43">
        <v>2.15</v>
      </c>
      <c r="W43" s="36">
        <v>100</v>
      </c>
      <c r="Y43">
        <v>83.43</v>
      </c>
      <c r="Z43">
        <v>2.15</v>
      </c>
      <c r="AA43" s="36">
        <v>24.574090574458459</v>
      </c>
    </row>
    <row r="44" spans="1:27" x14ac:dyDescent="0.25">
      <c r="A44">
        <v>96.432599999999994</v>
      </c>
      <c r="B44">
        <v>2.2000000000000002</v>
      </c>
      <c r="C44" s="36">
        <v>25.347899732594193</v>
      </c>
      <c r="E44">
        <v>101.12990000000001</v>
      </c>
      <c r="F44">
        <v>2.2000000000000002</v>
      </c>
      <c r="G44" s="36">
        <v>25.70854418447141</v>
      </c>
      <c r="I44">
        <v>105.8248</v>
      </c>
      <c r="J44">
        <v>2.2000000000000002</v>
      </c>
      <c r="K44" s="36">
        <v>26.154163861729927</v>
      </c>
      <c r="M44">
        <v>110.5591</v>
      </c>
      <c r="N44">
        <v>2.2000000000000002</v>
      </c>
      <c r="O44" s="36">
        <v>26.801987576639217</v>
      </c>
      <c r="Q44">
        <v>115.30419999999999</v>
      </c>
      <c r="R44">
        <v>2.2000000000000002</v>
      </c>
      <c r="S44" s="36">
        <v>56.518904761686052</v>
      </c>
      <c r="U44">
        <v>120.0808</v>
      </c>
      <c r="V44">
        <v>2.2000000000000002</v>
      </c>
      <c r="W44" s="36">
        <v>55.460295089546847</v>
      </c>
      <c r="Y44">
        <v>83.43</v>
      </c>
      <c r="Z44">
        <v>2.2000000000000002</v>
      </c>
      <c r="AA44" s="36">
        <v>24.573190302096187</v>
      </c>
    </row>
    <row r="45" spans="1:27" x14ac:dyDescent="0.25">
      <c r="A45">
        <v>96.432599999999994</v>
      </c>
      <c r="B45">
        <v>2.25</v>
      </c>
      <c r="C45" s="36">
        <v>25.346602718401833</v>
      </c>
      <c r="E45">
        <v>101.12990000000001</v>
      </c>
      <c r="F45">
        <v>2.25</v>
      </c>
      <c r="G45" s="36">
        <v>25.706961089369887</v>
      </c>
      <c r="I45">
        <v>105.8248</v>
      </c>
      <c r="J45">
        <v>2.25</v>
      </c>
      <c r="K45" s="36">
        <v>26.152052897838928</v>
      </c>
      <c r="M45">
        <v>110.5591</v>
      </c>
      <c r="N45">
        <v>2.25</v>
      </c>
      <c r="O45" s="36">
        <v>26.798261009358537</v>
      </c>
      <c r="Q45">
        <v>115.30419999999999</v>
      </c>
      <c r="R45">
        <v>2.25</v>
      </c>
      <c r="S45" s="36">
        <v>56.518570535003526</v>
      </c>
      <c r="U45">
        <v>120.0808</v>
      </c>
      <c r="V45">
        <v>2.25</v>
      </c>
      <c r="W45" s="36">
        <v>100</v>
      </c>
      <c r="Y45">
        <v>83.43</v>
      </c>
      <c r="Z45">
        <v>2.25</v>
      </c>
      <c r="AA45" s="36">
        <v>24.572290405561738</v>
      </c>
    </row>
    <row r="46" spans="1:27" x14ac:dyDescent="0.25">
      <c r="A46">
        <v>96.432599999999994</v>
      </c>
      <c r="B46">
        <v>2.2999999999999998</v>
      </c>
      <c r="C46" s="36">
        <v>25.345306648436988</v>
      </c>
      <c r="E46">
        <v>101.12990000000001</v>
      </c>
      <c r="F46">
        <v>2.2999999999999998</v>
      </c>
      <c r="G46" s="36">
        <v>25.705379577389607</v>
      </c>
      <c r="I46">
        <v>105.8248</v>
      </c>
      <c r="J46">
        <v>2.2999999999999998</v>
      </c>
      <c r="K46" s="36">
        <v>26.14994532737682</v>
      </c>
      <c r="M46">
        <v>110.5591</v>
      </c>
      <c r="N46">
        <v>2.2999999999999998</v>
      </c>
      <c r="O46" s="36">
        <v>26.794550512766971</v>
      </c>
      <c r="Q46">
        <v>115.30419999999999</v>
      </c>
      <c r="R46">
        <v>2.2999999999999998</v>
      </c>
      <c r="S46" s="36">
        <v>56.518236287018226</v>
      </c>
      <c r="U46">
        <v>120.0808</v>
      </c>
      <c r="V46">
        <v>2.2999999999999998</v>
      </c>
      <c r="W46" s="36">
        <v>55.459598133003063</v>
      </c>
      <c r="Y46">
        <v>83.43</v>
      </c>
      <c r="Z46">
        <v>2.2999999999999998</v>
      </c>
      <c r="AA46" s="36">
        <v>24.571390884459628</v>
      </c>
    </row>
    <row r="47" spans="1:27" x14ac:dyDescent="0.25">
      <c r="A47">
        <v>96.432599999999994</v>
      </c>
      <c r="B47">
        <v>2.35</v>
      </c>
      <c r="C47" s="36">
        <v>25.344011520910023</v>
      </c>
      <c r="E47">
        <v>101.12990000000001</v>
      </c>
      <c r="F47">
        <v>2.35</v>
      </c>
      <c r="G47" s="36">
        <v>25.703799644342087</v>
      </c>
      <c r="I47">
        <v>105.8248</v>
      </c>
      <c r="J47">
        <v>2.35</v>
      </c>
      <c r="K47" s="36">
        <v>26.147841135607806</v>
      </c>
      <c r="M47">
        <v>110.5591</v>
      </c>
      <c r="N47">
        <v>2.35</v>
      </c>
      <c r="O47" s="36">
        <v>26.790855893838881</v>
      </c>
      <c r="Q47">
        <v>115.30419999999999</v>
      </c>
      <c r="R47">
        <v>2.35</v>
      </c>
      <c r="S47" s="36">
        <v>100</v>
      </c>
      <c r="U47">
        <v>120.0808</v>
      </c>
      <c r="V47">
        <v>2.35</v>
      </c>
      <c r="W47" s="36">
        <v>100</v>
      </c>
      <c r="Y47">
        <v>83.43</v>
      </c>
      <c r="Z47">
        <v>2.35</v>
      </c>
      <c r="AA47" s="36">
        <v>24.570491738395042</v>
      </c>
    </row>
    <row r="48" spans="1:27" x14ac:dyDescent="0.25">
      <c r="A48">
        <v>96.432599999999994</v>
      </c>
      <c r="B48">
        <v>2.4</v>
      </c>
      <c r="C48" s="36">
        <v>25.34271733403687</v>
      </c>
      <c r="E48">
        <v>101.12990000000001</v>
      </c>
      <c r="F48">
        <v>2.4</v>
      </c>
      <c r="G48" s="36">
        <v>25.702221286057181</v>
      </c>
      <c r="I48">
        <v>105.8248</v>
      </c>
      <c r="J48">
        <v>2.4</v>
      </c>
      <c r="K48" s="36">
        <v>26.145740307901956</v>
      </c>
      <c r="M48">
        <v>110.5591</v>
      </c>
      <c r="N48">
        <v>2.4</v>
      </c>
      <c r="O48" s="36">
        <v>26.787176963374197</v>
      </c>
      <c r="Q48">
        <v>115.30419999999999</v>
      </c>
      <c r="R48">
        <v>2.4</v>
      </c>
      <c r="S48" s="36">
        <v>100</v>
      </c>
      <c r="U48">
        <v>120.0808</v>
      </c>
      <c r="V48">
        <v>2.4</v>
      </c>
      <c r="W48" s="36">
        <v>100</v>
      </c>
      <c r="Y48">
        <v>83.43</v>
      </c>
      <c r="Z48">
        <v>2.4</v>
      </c>
      <c r="AA48" s="36">
        <v>24.569592966973836</v>
      </c>
    </row>
    <row r="49" spans="1:27" x14ac:dyDescent="0.25">
      <c r="A49">
        <v>96.432599999999994</v>
      </c>
      <c r="B49">
        <v>2.4500000000000002</v>
      </c>
      <c r="C49" s="36">
        <v>25.341424086039066</v>
      </c>
      <c r="E49">
        <v>101.12990000000001</v>
      </c>
      <c r="F49">
        <v>2.4500000000000002</v>
      </c>
      <c r="G49" s="36">
        <v>25.700644498382911</v>
      </c>
      <c r="I49">
        <v>105.8248</v>
      </c>
      <c r="J49">
        <v>2.4500000000000002</v>
      </c>
      <c r="K49" s="36">
        <v>26.14364282973407</v>
      </c>
      <c r="M49">
        <v>110.5591</v>
      </c>
      <c r="N49">
        <v>2.4500000000000002</v>
      </c>
      <c r="O49" s="36">
        <v>26.783513535893249</v>
      </c>
      <c r="Q49">
        <v>115.30419999999999</v>
      </c>
      <c r="R49">
        <v>2.4500000000000002</v>
      </c>
      <c r="S49" s="36">
        <v>56.517233415214704</v>
      </c>
      <c r="U49">
        <v>120.0808</v>
      </c>
      <c r="V49">
        <v>2.4500000000000002</v>
      </c>
      <c r="W49" s="36">
        <v>55.4585525217678</v>
      </c>
      <c r="Y49">
        <v>83.43</v>
      </c>
      <c r="Z49">
        <v>2.4500000000000002</v>
      </c>
      <c r="AA49" s="36">
        <v>24.568694569802584</v>
      </c>
    </row>
    <row r="50" spans="1:27" x14ac:dyDescent="0.25">
      <c r="A50">
        <v>96.432599999999994</v>
      </c>
      <c r="B50">
        <v>2.5</v>
      </c>
      <c r="C50" s="36">
        <v>25.340131775143661</v>
      </c>
      <c r="E50">
        <v>101.12990000000001</v>
      </c>
      <c r="F50">
        <v>2.5</v>
      </c>
      <c r="G50" s="36">
        <v>25.699069277185412</v>
      </c>
      <c r="I50">
        <v>105.8248</v>
      </c>
      <c r="J50">
        <v>2.5</v>
      </c>
      <c r="K50" s="36">
        <v>26.141548686682707</v>
      </c>
      <c r="M50">
        <v>110.5591</v>
      </c>
      <c r="N50">
        <v>2.5</v>
      </c>
      <c r="O50" s="36">
        <v>26.779865429535104</v>
      </c>
      <c r="Q50">
        <v>115.30419999999999</v>
      </c>
      <c r="R50">
        <v>2.5</v>
      </c>
      <c r="S50" s="36">
        <v>56.516899081987383</v>
      </c>
      <c r="U50">
        <v>120.0808</v>
      </c>
      <c r="V50">
        <v>2.5</v>
      </c>
      <c r="W50" s="36">
        <v>55.458203937629669</v>
      </c>
      <c r="Y50">
        <v>83.43</v>
      </c>
      <c r="Z50">
        <v>2.5</v>
      </c>
      <c r="AA50" s="36">
        <v>24.567796546488488</v>
      </c>
    </row>
    <row r="51" spans="1:27" x14ac:dyDescent="0.25">
      <c r="A51">
        <v>96.432599999999994</v>
      </c>
      <c r="B51">
        <v>2.5499999999999998</v>
      </c>
      <c r="C51" s="36">
        <v>25.338840399583251</v>
      </c>
      <c r="E51">
        <v>101.12990000000001</v>
      </c>
      <c r="F51">
        <v>2.5499999999999998</v>
      </c>
      <c r="G51" s="36">
        <v>25.697495618348771</v>
      </c>
      <c r="I51">
        <v>105.8248</v>
      </c>
      <c r="J51">
        <v>2.5499999999999998</v>
      </c>
      <c r="K51" s="36">
        <v>26.139457864429101</v>
      </c>
      <c r="M51">
        <v>110.5591</v>
      </c>
      <c r="N51">
        <v>2.5499999999999998</v>
      </c>
      <c r="O51" s="36">
        <v>26.776232465959513</v>
      </c>
      <c r="Q51">
        <v>115.30419999999999</v>
      </c>
      <c r="R51">
        <v>2.5499999999999998</v>
      </c>
      <c r="S51" s="36">
        <v>56.516564727441846</v>
      </c>
      <c r="U51">
        <v>120.0808</v>
      </c>
      <c r="V51">
        <v>2.5499999999999998</v>
      </c>
      <c r="W51" s="36">
        <v>100</v>
      </c>
      <c r="Y51">
        <v>83.43</v>
      </c>
      <c r="Z51">
        <v>2.5499999999999998</v>
      </c>
      <c r="AA51" s="36">
        <v>24.566898896639469</v>
      </c>
    </row>
    <row r="52" spans="1:27" x14ac:dyDescent="0.25">
      <c r="A52">
        <v>96.432599999999994</v>
      </c>
      <c r="B52">
        <v>2.6</v>
      </c>
      <c r="C52" s="36">
        <v>25.337549957595918</v>
      </c>
      <c r="E52">
        <v>101.12990000000001</v>
      </c>
      <c r="F52">
        <v>2.6</v>
      </c>
      <c r="G52" s="36">
        <v>25.695923517774958</v>
      </c>
      <c r="I52">
        <v>105.8248</v>
      </c>
      <c r="J52">
        <v>2.6</v>
      </c>
      <c r="K52" s="36">
        <v>26.137370348756182</v>
      </c>
      <c r="M52">
        <v>110.5591</v>
      </c>
      <c r="N52">
        <v>2.6</v>
      </c>
      <c r="O52" s="36">
        <v>26.772614470252361</v>
      </c>
      <c r="Q52">
        <v>115.30419999999999</v>
      </c>
      <c r="R52">
        <v>2.6</v>
      </c>
      <c r="S52" s="36">
        <v>100</v>
      </c>
      <c r="U52">
        <v>120.0808</v>
      </c>
      <c r="V52">
        <v>2.6</v>
      </c>
      <c r="W52" s="36">
        <v>55.457506698742023</v>
      </c>
      <c r="Y52">
        <v>83.43</v>
      </c>
      <c r="Z52">
        <v>2.6</v>
      </c>
      <c r="AA52" s="36">
        <v>24.566001619864103</v>
      </c>
    </row>
    <row r="53" spans="1:27" x14ac:dyDescent="0.25">
      <c r="A53">
        <v>96.432599999999994</v>
      </c>
      <c r="B53">
        <v>2.65</v>
      </c>
      <c r="C53" s="36">
        <v>25.336260447425232</v>
      </c>
      <c r="E53">
        <v>101.12990000000001</v>
      </c>
      <c r="F53">
        <v>2.65</v>
      </c>
      <c r="G53" s="36">
        <v>25.694352971383683</v>
      </c>
      <c r="I53">
        <v>105.8248</v>
      </c>
      <c r="J53">
        <v>2.65</v>
      </c>
      <c r="K53" s="36">
        <v>26.135286125547491</v>
      </c>
      <c r="M53">
        <v>110.5591</v>
      </c>
      <c r="N53">
        <v>2.65</v>
      </c>
      <c r="O53" s="36">
        <v>26.769011270834117</v>
      </c>
      <c r="Q53">
        <v>115.30419999999999</v>
      </c>
      <c r="R53">
        <v>2.65</v>
      </c>
      <c r="S53" s="36">
        <v>56.515895954383737</v>
      </c>
      <c r="U53">
        <v>120.0808</v>
      </c>
      <c r="V53">
        <v>2.65</v>
      </c>
      <c r="W53" s="36">
        <v>100</v>
      </c>
      <c r="Y53">
        <v>83.43</v>
      </c>
      <c r="Z53">
        <v>2.65</v>
      </c>
      <c r="AA53" s="36">
        <v>24.565104715771639</v>
      </c>
    </row>
    <row r="54" spans="1:27" x14ac:dyDescent="0.25">
      <c r="A54">
        <v>96.432599999999994</v>
      </c>
      <c r="B54">
        <v>2.7</v>
      </c>
      <c r="C54" s="36">
        <v>25.334971867320199</v>
      </c>
      <c r="E54">
        <v>101.12990000000001</v>
      </c>
      <c r="F54">
        <v>2.7</v>
      </c>
      <c r="G54" s="36">
        <v>25.692783975112324</v>
      </c>
      <c r="I54">
        <v>105.8248</v>
      </c>
      <c r="J54">
        <v>2.7</v>
      </c>
      <c r="K54" s="36">
        <v>26.133205180786309</v>
      </c>
      <c r="M54">
        <v>110.5591</v>
      </c>
      <c r="N54">
        <v>2.7</v>
      </c>
      <c r="O54" s="36">
        <v>26.765422699371626</v>
      </c>
      <c r="Q54">
        <v>115.30419999999999</v>
      </c>
      <c r="R54">
        <v>2.7</v>
      </c>
      <c r="S54" s="36">
        <v>56.515561535864997</v>
      </c>
      <c r="U54">
        <v>120.0808</v>
      </c>
      <c r="V54">
        <v>2.7</v>
      </c>
      <c r="W54" s="36">
        <v>55.456809365681728</v>
      </c>
      <c r="Y54">
        <v>83.43</v>
      </c>
      <c r="Z54">
        <v>2.7</v>
      </c>
      <c r="AA54" s="36">
        <v>24.564208183972017</v>
      </c>
    </row>
    <row r="55" spans="1:27" x14ac:dyDescent="0.25">
      <c r="A55">
        <v>96.432599999999994</v>
      </c>
      <c r="B55">
        <v>2.75</v>
      </c>
      <c r="C55" s="36">
        <v>25.333684215535264</v>
      </c>
      <c r="E55">
        <v>101.12990000000001</v>
      </c>
      <c r="F55">
        <v>2.75</v>
      </c>
      <c r="G55" s="36">
        <v>25.691216524915781</v>
      </c>
      <c r="I55">
        <v>105.8248</v>
      </c>
      <c r="J55">
        <v>2.75</v>
      </c>
      <c r="K55" s="36">
        <v>26.131127500554573</v>
      </c>
      <c r="M55">
        <v>110.5591</v>
      </c>
      <c r="N55">
        <v>2.75</v>
      </c>
      <c r="O55" s="36">
        <v>26.761848590692825</v>
      </c>
      <c r="Q55">
        <v>115.30419999999999</v>
      </c>
      <c r="R55">
        <v>2.75</v>
      </c>
      <c r="S55" s="36">
        <v>100</v>
      </c>
      <c r="U55">
        <v>120.0808</v>
      </c>
      <c r="V55">
        <v>2.75</v>
      </c>
      <c r="W55" s="36">
        <v>100</v>
      </c>
      <c r="Y55">
        <v>83.43</v>
      </c>
      <c r="Z55">
        <v>2.75</v>
      </c>
      <c r="AA55" s="36">
        <v>24.563312024075831</v>
      </c>
    </row>
    <row r="56" spans="1:27" x14ac:dyDescent="0.25">
      <c r="A56">
        <v>96.432599999999994</v>
      </c>
      <c r="B56">
        <v>2.8</v>
      </c>
      <c r="C56" s="36">
        <v>25.332397490330269</v>
      </c>
      <c r="E56">
        <v>101.12990000000001</v>
      </c>
      <c r="F56">
        <v>2.8</v>
      </c>
      <c r="G56" s="36">
        <v>25.689650616766421</v>
      </c>
      <c r="I56">
        <v>105.8248</v>
      </c>
      <c r="J56">
        <v>2.8</v>
      </c>
      <c r="K56" s="36">
        <v>26.129053071031937</v>
      </c>
      <c r="M56">
        <v>110.5591</v>
      </c>
      <c r="N56">
        <v>2.8</v>
      </c>
      <c r="O56" s="36">
        <v>26.758288782704152</v>
      </c>
      <c r="Q56">
        <v>115.30419999999999</v>
      </c>
      <c r="R56">
        <v>2.8</v>
      </c>
      <c r="S56" s="36">
        <v>56.514892634832698</v>
      </c>
      <c r="U56">
        <v>120.0808</v>
      </c>
      <c r="V56">
        <v>2.8</v>
      </c>
      <c r="W56" s="36">
        <v>100</v>
      </c>
      <c r="Y56">
        <v>83.43</v>
      </c>
      <c r="Z56">
        <v>2.8</v>
      </c>
      <c r="AA56" s="36">
        <v>24.562416235694339</v>
      </c>
    </row>
    <row r="57" spans="1:27" x14ac:dyDescent="0.25">
      <c r="A57">
        <v>96.432599999999994</v>
      </c>
      <c r="B57">
        <v>2.85</v>
      </c>
      <c r="C57" s="36">
        <v>25.331111689970434</v>
      </c>
      <c r="E57">
        <v>101.12990000000001</v>
      </c>
      <c r="F57">
        <v>2.85</v>
      </c>
      <c r="G57" s="36">
        <v>25.688086246653921</v>
      </c>
      <c r="I57">
        <v>105.8248</v>
      </c>
      <c r="J57">
        <v>2.85</v>
      </c>
      <c r="K57" s="36">
        <v>26.126981878494824</v>
      </c>
      <c r="M57">
        <v>110.5591</v>
      </c>
      <c r="N57">
        <v>2.85</v>
      </c>
      <c r="O57" s="36">
        <v>26.754743116310987</v>
      </c>
      <c r="Q57">
        <v>115.30419999999999</v>
      </c>
      <c r="R57">
        <v>2.85</v>
      </c>
      <c r="S57" s="36">
        <v>100</v>
      </c>
      <c r="U57">
        <v>120.0808</v>
      </c>
      <c r="V57">
        <v>2.85</v>
      </c>
      <c r="W57" s="36">
        <v>100</v>
      </c>
      <c r="Y57">
        <v>83.43</v>
      </c>
      <c r="Z57">
        <v>2.85</v>
      </c>
      <c r="AA57" s="36">
        <v>24.561520818439487</v>
      </c>
    </row>
    <row r="58" spans="1:27" x14ac:dyDescent="0.25">
      <c r="A58">
        <v>96.432599999999994</v>
      </c>
      <c r="B58">
        <v>2.9</v>
      </c>
      <c r="C58" s="36">
        <v>25.329826812726349</v>
      </c>
      <c r="E58">
        <v>101.12990000000001</v>
      </c>
      <c r="F58">
        <v>2.9</v>
      </c>
      <c r="G58" s="36">
        <v>25.686523410585178</v>
      </c>
      <c r="I58">
        <v>105.8248</v>
      </c>
      <c r="J58">
        <v>2.9</v>
      </c>
      <c r="K58" s="36">
        <v>26.124913909315477</v>
      </c>
      <c r="M58">
        <v>110.5591</v>
      </c>
      <c r="N58">
        <v>2.9</v>
      </c>
      <c r="O58" s="36">
        <v>26.75121143534049</v>
      </c>
      <c r="Q58">
        <v>115.30419999999999</v>
      </c>
      <c r="R58">
        <v>2.9</v>
      </c>
      <c r="S58" s="36">
        <v>56.514223648453346</v>
      </c>
      <c r="U58">
        <v>120.0808</v>
      </c>
      <c r="V58">
        <v>2.9</v>
      </c>
      <c r="W58" s="36">
        <v>55.455414416926956</v>
      </c>
      <c r="Y58">
        <v>83.43</v>
      </c>
      <c r="Z58">
        <v>2.9</v>
      </c>
      <c r="AA58" s="36">
        <v>24.560625771923871</v>
      </c>
    </row>
    <row r="59" spans="1:27" x14ac:dyDescent="0.25">
      <c r="A59">
        <v>96.432599999999994</v>
      </c>
      <c r="B59">
        <v>2.95</v>
      </c>
      <c r="C59" s="36">
        <v>25.328542856873934</v>
      </c>
      <c r="E59">
        <v>101.12990000000001</v>
      </c>
      <c r="F59">
        <v>2.95</v>
      </c>
      <c r="G59" s="36">
        <v>25.684962104584251</v>
      </c>
      <c r="I59">
        <v>105.8248</v>
      </c>
      <c r="J59">
        <v>2.95</v>
      </c>
      <c r="K59" s="36">
        <v>26.122849149961031</v>
      </c>
      <c r="M59">
        <v>110.5591</v>
      </c>
      <c r="N59">
        <v>2.95</v>
      </c>
      <c r="O59" s="36">
        <v>26.747693586467083</v>
      </c>
      <c r="Q59">
        <v>115.30419999999999</v>
      </c>
      <c r="R59">
        <v>2.95</v>
      </c>
      <c r="S59" s="36">
        <v>100</v>
      </c>
      <c r="U59">
        <v>120.0808</v>
      </c>
      <c r="V59">
        <v>2.95</v>
      </c>
      <c r="W59" s="36">
        <v>55.455065620834951</v>
      </c>
      <c r="Y59">
        <v>83.43</v>
      </c>
      <c r="Z59">
        <v>2.95</v>
      </c>
      <c r="AA59" s="36">
        <v>24.55973109576075</v>
      </c>
    </row>
    <row r="60" spans="1:27" x14ac:dyDescent="0.25">
      <c r="A60">
        <v>96.432599999999994</v>
      </c>
      <c r="B60">
        <v>3</v>
      </c>
      <c r="C60" s="36">
        <v>25.327259820694415</v>
      </c>
      <c r="E60">
        <v>101.12990000000001</v>
      </c>
      <c r="F60">
        <v>3</v>
      </c>
      <c r="G60" s="36">
        <v>25.683402324692192</v>
      </c>
      <c r="I60">
        <v>105.8248</v>
      </c>
      <c r="J60">
        <v>3</v>
      </c>
      <c r="K60" s="36">
        <v>26.120787586992588</v>
      </c>
      <c r="M60">
        <v>110.5591</v>
      </c>
      <c r="N60">
        <v>3</v>
      </c>
      <c r="O60" s="36">
        <v>26.744189419140348</v>
      </c>
      <c r="Q60">
        <v>115.30419999999999</v>
      </c>
      <c r="R60">
        <v>3</v>
      </c>
      <c r="S60" s="36">
        <v>56.513554576702212</v>
      </c>
      <c r="U60">
        <v>120.0808</v>
      </c>
      <c r="V60">
        <v>3</v>
      </c>
      <c r="W60" s="36">
        <v>55.454716801174342</v>
      </c>
      <c r="Y60">
        <v>83.43</v>
      </c>
      <c r="Z60">
        <v>3</v>
      </c>
      <c r="AA60" s="36">
        <v>24.558836789564062</v>
      </c>
    </row>
    <row r="61" spans="1:27" x14ac:dyDescent="0.25">
      <c r="A61">
        <v>96.432599999999994</v>
      </c>
      <c r="B61">
        <v>3.05</v>
      </c>
      <c r="C61" s="36">
        <v>25.325977702474301</v>
      </c>
      <c r="E61">
        <v>101.12990000000001</v>
      </c>
      <c r="F61">
        <v>3.05</v>
      </c>
      <c r="G61" s="36">
        <v>25.681844066966985</v>
      </c>
      <c r="I61">
        <v>105.8248</v>
      </c>
      <c r="J61">
        <v>3.05</v>
      </c>
      <c r="K61" s="36">
        <v>26.118729207064277</v>
      </c>
      <c r="M61">
        <v>110.5591</v>
      </c>
      <c r="N61">
        <v>3.05</v>
      </c>
      <c r="O61" s="36">
        <v>26.740698785515168</v>
      </c>
      <c r="Q61">
        <v>115.30419999999999</v>
      </c>
      <c r="R61">
        <v>3.05</v>
      </c>
      <c r="S61" s="36">
        <v>56.513220008804488</v>
      </c>
      <c r="U61">
        <v>120.0808</v>
      </c>
      <c r="V61">
        <v>3.05</v>
      </c>
      <c r="W61" s="36">
        <v>100</v>
      </c>
      <c r="Y61">
        <v>83.43</v>
      </c>
      <c r="Z61">
        <v>3.05</v>
      </c>
      <c r="AA61" s="36">
        <v>24.557942852948386</v>
      </c>
    </row>
    <row r="62" spans="1:27" x14ac:dyDescent="0.25">
      <c r="A62">
        <v>96.432599999999994</v>
      </c>
      <c r="B62">
        <v>3.1</v>
      </c>
      <c r="C62" s="36">
        <v>25.324696500505379</v>
      </c>
      <c r="E62">
        <v>101.12990000000001</v>
      </c>
      <c r="F62">
        <v>3.1</v>
      </c>
      <c r="G62" s="36">
        <v>25.680287327483413</v>
      </c>
      <c r="I62">
        <v>105.8248</v>
      </c>
      <c r="J62">
        <v>3.1</v>
      </c>
      <c r="K62" s="36">
        <v>26.116673996922412</v>
      </c>
      <c r="M62">
        <v>110.5591</v>
      </c>
      <c r="N62">
        <v>3.1</v>
      </c>
      <c r="O62" s="36">
        <v>26.737221540384255</v>
      </c>
      <c r="Q62">
        <v>115.30419999999999</v>
      </c>
      <c r="R62">
        <v>3.1</v>
      </c>
      <c r="S62" s="36">
        <v>56.512885419554536</v>
      </c>
      <c r="U62">
        <v>120.0808</v>
      </c>
      <c r="V62">
        <v>3.1</v>
      </c>
      <c r="W62" s="36">
        <v>55.454019091132807</v>
      </c>
      <c r="Y62">
        <v>83.43</v>
      </c>
      <c r="Z62">
        <v>3.1</v>
      </c>
      <c r="AA62" s="36">
        <v>24.557049285528976</v>
      </c>
    </row>
    <row r="63" spans="1:27" x14ac:dyDescent="0.25">
      <c r="A63">
        <v>96.432599999999994</v>
      </c>
      <c r="B63">
        <v>3.15</v>
      </c>
      <c r="C63" s="36">
        <v>25.323416213084677</v>
      </c>
      <c r="E63">
        <v>101.12990000000001</v>
      </c>
      <c r="F63">
        <v>3.15</v>
      </c>
      <c r="G63" s="36">
        <v>25.678732102333022</v>
      </c>
      <c r="I63">
        <v>105.8248</v>
      </c>
      <c r="J63">
        <v>3.15</v>
      </c>
      <c r="K63" s="36">
        <v>26.114621943404575</v>
      </c>
      <c r="M63">
        <v>110.5591</v>
      </c>
      <c r="N63">
        <v>3.15</v>
      </c>
      <c r="O63" s="36">
        <v>26.733757541112748</v>
      </c>
      <c r="Q63">
        <v>115.30419999999999</v>
      </c>
      <c r="R63">
        <v>3.15</v>
      </c>
      <c r="S63" s="36">
        <v>100</v>
      </c>
      <c r="U63">
        <v>120.0808</v>
      </c>
      <c r="V63">
        <v>3.15</v>
      </c>
      <c r="W63" s="36">
        <v>100</v>
      </c>
      <c r="Y63">
        <v>83.43</v>
      </c>
      <c r="Z63">
        <v>3.15</v>
      </c>
      <c r="AA63" s="36">
        <v>24.556156086921742</v>
      </c>
    </row>
    <row r="64" spans="1:27" x14ac:dyDescent="0.25">
      <c r="A64">
        <v>96.432599999999994</v>
      </c>
      <c r="B64">
        <v>3.2</v>
      </c>
      <c r="C64" s="36">
        <v>25.322136838514435</v>
      </c>
      <c r="E64">
        <v>101.12990000000001</v>
      </c>
      <c r="F64">
        <v>3.2</v>
      </c>
      <c r="G64" s="36">
        <v>25.67717838762394</v>
      </c>
      <c r="I64">
        <v>105.8248</v>
      </c>
      <c r="J64">
        <v>3.2</v>
      </c>
      <c r="K64" s="36">
        <v>26.112573033438718</v>
      </c>
      <c r="M64">
        <v>110.5591</v>
      </c>
      <c r="N64">
        <v>3.2</v>
      </c>
      <c r="O64" s="36">
        <v>26.730306647574825</v>
      </c>
      <c r="Q64">
        <v>115.30419999999999</v>
      </c>
      <c r="R64">
        <v>3.2</v>
      </c>
      <c r="S64" s="36">
        <v>100</v>
      </c>
      <c r="U64">
        <v>120.0808</v>
      </c>
      <c r="V64">
        <v>3.2</v>
      </c>
      <c r="W64" s="36">
        <v>100</v>
      </c>
      <c r="Y64">
        <v>83.43</v>
      </c>
      <c r="Z64">
        <v>3.2</v>
      </c>
      <c r="AA64" s="36">
        <v>24.555263256743242</v>
      </c>
    </row>
    <row r="65" spans="1:27" x14ac:dyDescent="0.25">
      <c r="A65">
        <v>96.432599999999994</v>
      </c>
      <c r="B65">
        <v>3.25</v>
      </c>
      <c r="C65" s="36">
        <v>25.320858375102109</v>
      </c>
      <c r="E65">
        <v>101.12990000000001</v>
      </c>
      <c r="F65">
        <v>3.25</v>
      </c>
      <c r="G65" s="36">
        <v>25.675626179480833</v>
      </c>
      <c r="I65">
        <v>105.8248</v>
      </c>
      <c r="J65">
        <v>3.25</v>
      </c>
      <c r="K65" s="36">
        <v>26.110527254042335</v>
      </c>
      <c r="M65">
        <v>110.5591</v>
      </c>
      <c r="N65">
        <v>3.25</v>
      </c>
      <c r="O65" s="36">
        <v>26.726868722092419</v>
      </c>
      <c r="Q65">
        <v>115.30419999999999</v>
      </c>
      <c r="R65">
        <v>3.25</v>
      </c>
      <c r="S65" s="36">
        <v>56.511881523660321</v>
      </c>
      <c r="U65">
        <v>120.0808</v>
      </c>
      <c r="V65">
        <v>3.25</v>
      </c>
      <c r="W65" s="36">
        <v>55.452972349215088</v>
      </c>
      <c r="Y65">
        <v>83.43</v>
      </c>
      <c r="Z65">
        <v>3.25</v>
      </c>
      <c r="AA65" s="36">
        <v>24.554370794610691</v>
      </c>
    </row>
    <row r="66" spans="1:27" x14ac:dyDescent="0.25">
      <c r="A66">
        <v>96.432599999999994</v>
      </c>
      <c r="B66">
        <v>3.3</v>
      </c>
      <c r="C66" s="36">
        <v>25.319580821160315</v>
      </c>
      <c r="E66">
        <v>101.12990000000001</v>
      </c>
      <c r="F66">
        <v>3.3</v>
      </c>
      <c r="G66" s="36">
        <v>25.674075474044791</v>
      </c>
      <c r="I66">
        <v>105.8248</v>
      </c>
      <c r="J66">
        <v>3.3</v>
      </c>
      <c r="K66" s="36">
        <v>26.108484592321577</v>
      </c>
      <c r="M66">
        <v>110.5591</v>
      </c>
      <c r="N66">
        <v>3.3</v>
      </c>
      <c r="O66" s="36">
        <v>26.723443629375815</v>
      </c>
      <c r="Q66">
        <v>115.30419999999999</v>
      </c>
      <c r="R66">
        <v>3.3</v>
      </c>
      <c r="S66" s="36">
        <v>56.511546848970475</v>
      </c>
      <c r="U66">
        <v>120.0808</v>
      </c>
      <c r="V66">
        <v>3.3</v>
      </c>
      <c r="W66" s="36">
        <v>55.452623388066506</v>
      </c>
      <c r="Y66">
        <v>83.43</v>
      </c>
      <c r="Z66">
        <v>3.3</v>
      </c>
      <c r="AA66" s="36">
        <v>24.553478700141962</v>
      </c>
    </row>
    <row r="67" spans="1:27" x14ac:dyDescent="0.25">
      <c r="A67">
        <v>96.432599999999994</v>
      </c>
      <c r="B67">
        <v>3.35</v>
      </c>
      <c r="C67" s="36">
        <v>25.318304175006826</v>
      </c>
      <c r="E67">
        <v>101.12990000000001</v>
      </c>
      <c r="F67">
        <v>3.35</v>
      </c>
      <c r="G67" s="36">
        <v>25.672526267473241</v>
      </c>
      <c r="I67">
        <v>105.8248</v>
      </c>
      <c r="J67">
        <v>3.35</v>
      </c>
      <c r="K67" s="36">
        <v>26.106445035470454</v>
      </c>
      <c r="M67">
        <v>110.5591</v>
      </c>
      <c r="N67">
        <v>3.35</v>
      </c>
      <c r="O67" s="36">
        <v>26.720031236465999</v>
      </c>
      <c r="Q67">
        <v>115.30419999999999</v>
      </c>
      <c r="R67">
        <v>3.35</v>
      </c>
      <c r="S67" s="36">
        <v>56.511212152912925</v>
      </c>
      <c r="U67">
        <v>120.0808</v>
      </c>
      <c r="V67">
        <v>3.35</v>
      </c>
      <c r="W67" s="36">
        <v>55.452274403323862</v>
      </c>
      <c r="Y67">
        <v>83.43</v>
      </c>
      <c r="Z67">
        <v>3.35</v>
      </c>
      <c r="AA67" s="36">
        <v>24.552586972955584</v>
      </c>
    </row>
    <row r="68" spans="1:27" x14ac:dyDescent="0.25">
      <c r="A68">
        <v>96.432599999999994</v>
      </c>
      <c r="B68">
        <v>3.4</v>
      </c>
      <c r="C68" s="36">
        <v>25.317028434964552</v>
      </c>
      <c r="E68">
        <v>101.12990000000001</v>
      </c>
      <c r="F68">
        <v>3.4</v>
      </c>
      <c r="G68" s="36">
        <v>25.670978555939808</v>
      </c>
      <c r="I68">
        <v>105.8248</v>
      </c>
      <c r="J68">
        <v>3.4</v>
      </c>
      <c r="K68" s="36">
        <v>26.104408570769916</v>
      </c>
      <c r="M68">
        <v>110.5591</v>
      </c>
      <c r="N68">
        <v>3.4</v>
      </c>
      <c r="O68" s="36">
        <v>26.716631412678911</v>
      </c>
      <c r="Q68">
        <v>115.30419999999999</v>
      </c>
      <c r="R68">
        <v>3.4</v>
      </c>
      <c r="S68" s="36">
        <v>100</v>
      </c>
      <c r="U68">
        <v>120.0808</v>
      </c>
      <c r="V68">
        <v>3.4</v>
      </c>
      <c r="W68" s="36">
        <v>55.451925394983505</v>
      </c>
      <c r="Y68">
        <v>83.43</v>
      </c>
      <c r="Z68">
        <v>3.4</v>
      </c>
      <c r="AA68" s="36">
        <v>24.551695612670724</v>
      </c>
    </row>
    <row r="69" spans="1:27" x14ac:dyDescent="0.25">
      <c r="A69">
        <v>96.432599999999994</v>
      </c>
      <c r="B69">
        <v>3.45</v>
      </c>
      <c r="C69" s="36">
        <v>25.315753599361511</v>
      </c>
      <c r="E69">
        <v>101.12990000000001</v>
      </c>
      <c r="F69">
        <v>3.45</v>
      </c>
      <c r="G69" s="36">
        <v>25.669432335634291</v>
      </c>
      <c r="I69">
        <v>105.8248</v>
      </c>
      <c r="J69">
        <v>3.45</v>
      </c>
      <c r="K69" s="36">
        <v>26.102375185587114</v>
      </c>
      <c r="M69">
        <v>110.5591</v>
      </c>
      <c r="N69">
        <v>3.45</v>
      </c>
      <c r="O69" s="36">
        <v>26.713244029551337</v>
      </c>
      <c r="Q69">
        <v>115.30419999999999</v>
      </c>
      <c r="R69">
        <v>3.45</v>
      </c>
      <c r="S69" s="36">
        <v>100</v>
      </c>
      <c r="U69">
        <v>120.0808</v>
      </c>
      <c r="V69">
        <v>3.45</v>
      </c>
      <c r="W69" s="36">
        <v>55.451576363041788</v>
      </c>
      <c r="Y69">
        <v>83.43</v>
      </c>
      <c r="Z69">
        <v>3.45</v>
      </c>
      <c r="AA69" s="36">
        <v>24.5508046189072</v>
      </c>
    </row>
    <row r="70" spans="1:27" x14ac:dyDescent="0.25">
      <c r="A70">
        <v>96.432599999999994</v>
      </c>
      <c r="B70">
        <v>3.5</v>
      </c>
      <c r="C70" s="36">
        <v>25.314479666530804</v>
      </c>
      <c r="E70">
        <v>101.12990000000001</v>
      </c>
      <c r="F70">
        <v>3.5</v>
      </c>
      <c r="G70" s="36">
        <v>25.667887602762498</v>
      </c>
      <c r="I70">
        <v>105.8248</v>
      </c>
      <c r="J70">
        <v>3.5</v>
      </c>
      <c r="K70" s="36">
        <v>26.100344867374567</v>
      </c>
      <c r="M70">
        <v>110.5591</v>
      </c>
      <c r="N70">
        <v>3.5</v>
      </c>
      <c r="O70" s="36">
        <v>26.709868960788402</v>
      </c>
      <c r="Q70">
        <v>115.30419999999999</v>
      </c>
      <c r="R70">
        <v>3.5</v>
      </c>
      <c r="S70" s="36">
        <v>56.510207936502916</v>
      </c>
      <c r="U70">
        <v>120.0808</v>
      </c>
      <c r="V70">
        <v>3.5</v>
      </c>
      <c r="W70" s="36">
        <v>55.451227307495074</v>
      </c>
      <c r="Y70">
        <v>83.43</v>
      </c>
      <c r="Z70">
        <v>3.5</v>
      </c>
      <c r="AA70" s="36">
        <v>24.549913991285486</v>
      </c>
    </row>
    <row r="71" spans="1:27" x14ac:dyDescent="0.25">
      <c r="A71">
        <v>96.432599999999994</v>
      </c>
      <c r="B71">
        <v>3.55</v>
      </c>
      <c r="C71" s="36">
        <v>25.313206634810616</v>
      </c>
      <c r="E71">
        <v>101.12990000000001</v>
      </c>
      <c r="F71">
        <v>3.55</v>
      </c>
      <c r="G71" s="36">
        <v>25.666344353546204</v>
      </c>
      <c r="I71">
        <v>105.8248</v>
      </c>
      <c r="J71">
        <v>3.55</v>
      </c>
      <c r="K71" s="36">
        <v>26.09831760366929</v>
      </c>
      <c r="M71">
        <v>110.5591</v>
      </c>
      <c r="N71">
        <v>3.55</v>
      </c>
      <c r="O71" s="36">
        <v>26.706506082212776</v>
      </c>
      <c r="Q71">
        <v>115.30419999999999</v>
      </c>
      <c r="R71">
        <v>3.55</v>
      </c>
      <c r="S71" s="36">
        <v>56.509873154943477</v>
      </c>
      <c r="U71">
        <v>120.0808</v>
      </c>
      <c r="V71">
        <v>3.55</v>
      </c>
      <c r="W71" s="36">
        <v>55.450878228339697</v>
      </c>
      <c r="Y71">
        <v>83.43</v>
      </c>
      <c r="Z71">
        <v>3.55</v>
      </c>
      <c r="AA71" s="36">
        <v>24.549023729426704</v>
      </c>
    </row>
    <row r="72" spans="1:27" x14ac:dyDescent="0.25">
      <c r="A72">
        <v>96.432599999999994</v>
      </c>
      <c r="B72">
        <v>3.6</v>
      </c>
      <c r="C72" s="36">
        <v>25.311934502544158</v>
      </c>
      <c r="E72">
        <v>101.12990000000001</v>
      </c>
      <c r="F72">
        <v>3.6</v>
      </c>
      <c r="G72" s="36">
        <v>25.664802584223022</v>
      </c>
      <c r="I72">
        <v>105.8248</v>
      </c>
      <c r="J72">
        <v>3.6</v>
      </c>
      <c r="K72" s="36">
        <v>26.096293382092099</v>
      </c>
      <c r="M72">
        <v>110.5591</v>
      </c>
      <c r="N72">
        <v>3.6</v>
      </c>
      <c r="O72" s="36">
        <v>26.703155271715239</v>
      </c>
      <c r="Q72">
        <v>115.30419999999999</v>
      </c>
      <c r="R72">
        <v>3.6</v>
      </c>
      <c r="S72" s="36">
        <v>56.50953835200081</v>
      </c>
      <c r="U72">
        <v>120.0808</v>
      </c>
      <c r="V72">
        <v>3.6</v>
      </c>
      <c r="W72" s="36">
        <v>100</v>
      </c>
      <c r="Y72">
        <v>83.43</v>
      </c>
      <c r="Z72">
        <v>3.6</v>
      </c>
      <c r="AA72" s="36">
        <v>24.548133832952594</v>
      </c>
    </row>
    <row r="73" spans="1:27" x14ac:dyDescent="0.25">
      <c r="A73">
        <v>96.432599999999994</v>
      </c>
      <c r="B73">
        <v>3.65</v>
      </c>
      <c r="C73" s="36">
        <v>25.310663268079669</v>
      </c>
      <c r="E73">
        <v>101.12990000000001</v>
      </c>
      <c r="F73">
        <v>3.65</v>
      </c>
      <c r="G73" s="36">
        <v>25.663262291046333</v>
      </c>
      <c r="I73">
        <v>105.8248</v>
      </c>
      <c r="J73">
        <v>3.65</v>
      </c>
      <c r="K73" s="36">
        <v>26.09427219034675</v>
      </c>
      <c r="M73">
        <v>110.5591</v>
      </c>
      <c r="N73">
        <v>3.65</v>
      </c>
      <c r="O73" s="36">
        <v>26.699816409206843</v>
      </c>
      <c r="Q73">
        <v>115.30419999999999</v>
      </c>
      <c r="R73">
        <v>3.65</v>
      </c>
      <c r="S73" s="36">
        <v>56.509203527671822</v>
      </c>
      <c r="U73">
        <v>120.0808</v>
      </c>
      <c r="V73">
        <v>3.65</v>
      </c>
      <c r="W73" s="36">
        <v>100</v>
      </c>
      <c r="Y73">
        <v>83.43</v>
      </c>
      <c r="Z73">
        <v>3.65</v>
      </c>
      <c r="AA73" s="36">
        <v>24.54724430148557</v>
      </c>
    </row>
    <row r="74" spans="1:27" x14ac:dyDescent="0.25">
      <c r="A74">
        <v>96.432599999999994</v>
      </c>
      <c r="B74">
        <v>3.7</v>
      </c>
      <c r="C74" s="36">
        <v>25.309392929770404</v>
      </c>
      <c r="E74">
        <v>101.12990000000001</v>
      </c>
      <c r="F74">
        <v>3.7</v>
      </c>
      <c r="G74" s="36">
        <v>25.661723470285192</v>
      </c>
      <c r="I74">
        <v>105.8248</v>
      </c>
      <c r="J74">
        <v>3.7</v>
      </c>
      <c r="K74" s="36">
        <v>26.092254016219215</v>
      </c>
      <c r="M74">
        <v>110.5591</v>
      </c>
      <c r="N74">
        <v>3.7</v>
      </c>
      <c r="O74" s="36">
        <v>26.69648937657243</v>
      </c>
      <c r="Q74">
        <v>115.30419999999999</v>
      </c>
      <c r="R74">
        <v>3.7</v>
      </c>
      <c r="S74" s="36">
        <v>56.508868681953388</v>
      </c>
      <c r="U74">
        <v>120.0808</v>
      </c>
      <c r="V74">
        <v>3.7</v>
      </c>
      <c r="W74" s="36">
        <v>100</v>
      </c>
      <c r="Y74">
        <v>83.43</v>
      </c>
      <c r="Z74">
        <v>3.7</v>
      </c>
      <c r="AA74" s="36">
        <v>24.546355134648671</v>
      </c>
    </row>
    <row r="75" spans="1:27" x14ac:dyDescent="0.25">
      <c r="A75">
        <v>96.432599999999994</v>
      </c>
      <c r="B75">
        <v>3.75</v>
      </c>
      <c r="C75" s="36">
        <v>25.308123485974583</v>
      </c>
      <c r="E75">
        <v>101.12990000000001</v>
      </c>
      <c r="F75">
        <v>3.75</v>
      </c>
      <c r="G75" s="36">
        <v>25.6601861182242</v>
      </c>
      <c r="I75">
        <v>105.8248</v>
      </c>
      <c r="J75">
        <v>3.75</v>
      </c>
      <c r="K75" s="36">
        <v>26.090238847576881</v>
      </c>
      <c r="M75">
        <v>110.5591</v>
      </c>
      <c r="N75">
        <v>3.75</v>
      </c>
      <c r="O75" s="36">
        <v>26.693174057625555</v>
      </c>
      <c r="Q75">
        <v>115.30419999999999</v>
      </c>
      <c r="R75">
        <v>3.75</v>
      </c>
      <c r="S75" s="36">
        <v>56.508533814842437</v>
      </c>
      <c r="U75">
        <v>120.0808</v>
      </c>
      <c r="V75">
        <v>3.75</v>
      </c>
      <c r="W75" s="36">
        <v>55.449481675558815</v>
      </c>
      <c r="Y75">
        <v>83.43</v>
      </c>
      <c r="Z75">
        <v>3.75</v>
      </c>
      <c r="AA75" s="36">
        <v>24.545466332065583</v>
      </c>
    </row>
    <row r="76" spans="1:27" x14ac:dyDescent="0.25">
      <c r="A76">
        <v>96.432599999999994</v>
      </c>
      <c r="B76">
        <v>3.8</v>
      </c>
      <c r="C76" s="36">
        <v>25.306854935055394</v>
      </c>
      <c r="E76">
        <v>101.12990000000001</v>
      </c>
      <c r="F76">
        <v>3.8</v>
      </c>
      <c r="G76" s="36">
        <v>25.658650231163488</v>
      </c>
      <c r="I76">
        <v>105.8248</v>
      </c>
      <c r="J76">
        <v>3.8</v>
      </c>
      <c r="K76" s="36">
        <v>26.088226672367803</v>
      </c>
      <c r="M76">
        <v>110.5591</v>
      </c>
      <c r="N76">
        <v>3.8</v>
      </c>
      <c r="O76" s="36">
        <v>26.689870338064676</v>
      </c>
      <c r="Q76">
        <v>115.30419999999999</v>
      </c>
      <c r="R76">
        <v>3.8</v>
      </c>
      <c r="S76" s="36">
        <v>100</v>
      </c>
      <c r="U76">
        <v>120.0808</v>
      </c>
      <c r="V76">
        <v>3.8</v>
      </c>
      <c r="W76" s="36">
        <v>100</v>
      </c>
      <c r="Y76">
        <v>83.43</v>
      </c>
      <c r="Z76">
        <v>3.8</v>
      </c>
      <c r="AA76" s="36">
        <v>24.544577893360614</v>
      </c>
    </row>
    <row r="77" spans="1:27" x14ac:dyDescent="0.25">
      <c r="A77">
        <v>96.432599999999994</v>
      </c>
      <c r="B77">
        <v>3.85</v>
      </c>
      <c r="C77" s="36">
        <v>25.305587275380976</v>
      </c>
      <c r="E77">
        <v>101.12990000000001</v>
      </c>
      <c r="F77">
        <v>3.85</v>
      </c>
      <c r="G77" s="36">
        <v>25.657115805418542</v>
      </c>
      <c r="I77">
        <v>105.8248</v>
      </c>
      <c r="J77">
        <v>3.85</v>
      </c>
      <c r="K77" s="36">
        <v>26.086217478619954</v>
      </c>
      <c r="M77">
        <v>110.5591</v>
      </c>
      <c r="N77">
        <v>3.85</v>
      </c>
      <c r="O77" s="36">
        <v>26.686578105430652</v>
      </c>
      <c r="Q77">
        <v>115.30419999999999</v>
      </c>
      <c r="R77">
        <v>3.85</v>
      </c>
      <c r="S77" s="36">
        <v>56.507864016430474</v>
      </c>
      <c r="U77">
        <v>120.0808</v>
      </c>
      <c r="V77">
        <v>3.85</v>
      </c>
      <c r="W77" s="36">
        <v>55.448783257421645</v>
      </c>
      <c r="Y77">
        <v>83.43</v>
      </c>
      <c r="Z77">
        <v>3.85</v>
      </c>
      <c r="AA77" s="36">
        <v>24.543689818158729</v>
      </c>
    </row>
    <row r="78" spans="1:27" x14ac:dyDescent="0.25">
      <c r="A78">
        <v>96.432599999999994</v>
      </c>
      <c r="B78">
        <v>3.9</v>
      </c>
      <c r="C78" s="36">
        <v>25.30432050532437</v>
      </c>
      <c r="E78">
        <v>101.12990000000001</v>
      </c>
      <c r="F78">
        <v>3.9</v>
      </c>
      <c r="G78" s="36">
        <v>25.655582837320168</v>
      </c>
      <c r="I78">
        <v>105.8248</v>
      </c>
      <c r="J78">
        <v>3.9</v>
      </c>
      <c r="K78" s="36">
        <v>26.084211254440493</v>
      </c>
      <c r="M78">
        <v>110.5591</v>
      </c>
      <c r="N78">
        <v>3.9</v>
      </c>
      <c r="O78" s="36">
        <v>26.683297249065383</v>
      </c>
      <c r="Q78">
        <v>115.30419999999999</v>
      </c>
      <c r="R78">
        <v>3.9</v>
      </c>
      <c r="S78" s="36">
        <v>100</v>
      </c>
      <c r="U78">
        <v>120.0808</v>
      </c>
      <c r="V78">
        <v>3.9</v>
      </c>
      <c r="W78" s="36">
        <v>55.448434012903597</v>
      </c>
      <c r="Y78">
        <v>83.43</v>
      </c>
      <c r="Z78">
        <v>3.9</v>
      </c>
      <c r="AA78" s="36">
        <v>24.542802106085514</v>
      </c>
    </row>
    <row r="79" spans="1:27" x14ac:dyDescent="0.25">
      <c r="A79">
        <v>96.432599999999994</v>
      </c>
      <c r="B79">
        <v>3.95</v>
      </c>
      <c r="C79" s="36">
        <v>25.30305462326351</v>
      </c>
      <c r="E79">
        <v>101.12990000000001</v>
      </c>
      <c r="F79">
        <v>3.95</v>
      </c>
      <c r="G79" s="36">
        <v>25.6540513232144</v>
      </c>
      <c r="I79">
        <v>105.8248</v>
      </c>
      <c r="J79">
        <v>3.95</v>
      </c>
      <c r="K79" s="36">
        <v>26.082207988015046</v>
      </c>
      <c r="M79">
        <v>110.5591</v>
      </c>
      <c r="N79">
        <v>3.95</v>
      </c>
      <c r="O79" s="36">
        <v>26.680027660071843</v>
      </c>
      <c r="Q79">
        <v>115.30419999999999</v>
      </c>
      <c r="R79">
        <v>3.95</v>
      </c>
      <c r="S79" s="36">
        <v>56.507194132411108</v>
      </c>
      <c r="U79">
        <v>120.0808</v>
      </c>
      <c r="V79">
        <v>3.95</v>
      </c>
      <c r="W79" s="36">
        <v>100</v>
      </c>
      <c r="Y79">
        <v>83.43</v>
      </c>
      <c r="Z79">
        <v>3.95</v>
      </c>
      <c r="AA79" s="36">
        <v>24.541914756767202</v>
      </c>
    </row>
    <row r="80" spans="1:27" x14ac:dyDescent="0.25">
      <c r="A80">
        <v>96.432599999999994</v>
      </c>
      <c r="B80">
        <v>4</v>
      </c>
      <c r="C80" s="36">
        <v>25.301789627581229</v>
      </c>
      <c r="E80">
        <v>101.12990000000001</v>
      </c>
      <c r="F80">
        <v>4</v>
      </c>
      <c r="G80" s="36">
        <v>25.652521259462393</v>
      </c>
      <c r="I80">
        <v>105.8248</v>
      </c>
      <c r="J80">
        <v>4</v>
      </c>
      <c r="K80" s="36">
        <v>26.080207667606942</v>
      </c>
      <c r="M80">
        <v>110.5591</v>
      </c>
      <c r="N80">
        <v>4</v>
      </c>
      <c r="O80" s="36">
        <v>26.676769231274974</v>
      </c>
      <c r="Q80">
        <v>115.30419999999999</v>
      </c>
      <c r="R80">
        <v>4</v>
      </c>
      <c r="S80" s="36">
        <v>56.506859158290858</v>
      </c>
      <c r="U80">
        <v>120.0808</v>
      </c>
      <c r="V80">
        <v>4</v>
      </c>
      <c r="W80" s="36">
        <v>55.447735452950312</v>
      </c>
      <c r="Y80">
        <v>83.43</v>
      </c>
      <c r="Z80">
        <v>4</v>
      </c>
      <c r="AA80" s="36">
        <v>24.541027769830638</v>
      </c>
    </row>
    <row r="81" spans="1:27" x14ac:dyDescent="0.25">
      <c r="A81">
        <v>96.432599999999994</v>
      </c>
      <c r="B81">
        <v>4.05</v>
      </c>
      <c r="C81" s="36">
        <v>25.300525516665218</v>
      </c>
      <c r="E81">
        <v>101.12990000000001</v>
      </c>
      <c r="F81">
        <v>4.05</v>
      </c>
      <c r="G81" s="36">
        <v>25.650992642440322</v>
      </c>
      <c r="I81">
        <v>105.8248</v>
      </c>
      <c r="J81">
        <v>4.05</v>
      </c>
      <c r="K81" s="36">
        <v>26.078210281556533</v>
      </c>
      <c r="M81">
        <v>110.5591</v>
      </c>
      <c r="N81">
        <v>4.05</v>
      </c>
      <c r="O81" s="36">
        <v>26.673521857183875</v>
      </c>
      <c r="Q81">
        <v>115.30419999999999</v>
      </c>
      <c r="R81">
        <v>4.05</v>
      </c>
      <c r="S81" s="36">
        <v>56.50652416275944</v>
      </c>
      <c r="U81">
        <v>120.0808</v>
      </c>
      <c r="V81">
        <v>4.05</v>
      </c>
      <c r="W81" s="36">
        <v>100</v>
      </c>
      <c r="Y81">
        <v>83.43</v>
      </c>
      <c r="Z81">
        <v>4.05</v>
      </c>
      <c r="AA81" s="36">
        <v>24.540141144903313</v>
      </c>
    </row>
    <row r="82" spans="1:27" x14ac:dyDescent="0.25">
      <c r="A82">
        <v>96.432599999999994</v>
      </c>
      <c r="B82">
        <v>4.0999999999999996</v>
      </c>
      <c r="C82" s="36">
        <v>25.299262288907968</v>
      </c>
      <c r="E82">
        <v>101.12990000000001</v>
      </c>
      <c r="F82">
        <v>4.0999999999999996</v>
      </c>
      <c r="G82" s="36">
        <v>25.649465468539361</v>
      </c>
      <c r="I82">
        <v>105.8248</v>
      </c>
      <c r="J82">
        <v>4.0999999999999996</v>
      </c>
      <c r="K82" s="36">
        <v>26.076215818280495</v>
      </c>
      <c r="M82">
        <v>110.5591</v>
      </c>
      <c r="N82">
        <v>4.0999999999999996</v>
      </c>
      <c r="O82" s="36">
        <v>26.670285433955019</v>
      </c>
      <c r="Q82">
        <v>115.30419999999999</v>
      </c>
      <c r="R82">
        <v>4.0999999999999996</v>
      </c>
      <c r="S82" s="36">
        <v>56.506189145813728</v>
      </c>
      <c r="U82">
        <v>120.0808</v>
      </c>
      <c r="V82">
        <v>4.0999999999999996</v>
      </c>
      <c r="W82" s="36">
        <v>100</v>
      </c>
      <c r="Y82">
        <v>83.43</v>
      </c>
      <c r="Z82">
        <v>4.0999999999999996</v>
      </c>
      <c r="AA82" s="36">
        <v>24.539254881613349</v>
      </c>
    </row>
    <row r="83" spans="1:27" x14ac:dyDescent="0.25">
      <c r="A83">
        <v>96.432599999999994</v>
      </c>
      <c r="B83">
        <v>4.1500000000000004</v>
      </c>
      <c r="C83" s="36">
        <v>25.297999942706827</v>
      </c>
      <c r="E83">
        <v>101.12990000000001</v>
      </c>
      <c r="F83">
        <v>4.1500000000000004</v>
      </c>
      <c r="G83" s="36">
        <v>25.647939734165508</v>
      </c>
      <c r="I83">
        <v>105.8248</v>
      </c>
      <c r="J83">
        <v>4.1500000000000004</v>
      </c>
      <c r="K83" s="36">
        <v>26.074224266271109</v>
      </c>
      <c r="M83">
        <v>110.5591</v>
      </c>
      <c r="N83">
        <v>4.1500000000000004</v>
      </c>
      <c r="O83" s="36">
        <v>26.667059859356463</v>
      </c>
      <c r="Q83">
        <v>115.30419999999999</v>
      </c>
      <c r="R83">
        <v>4.1500000000000004</v>
      </c>
      <c r="S83" s="36">
        <v>56.505854107450617</v>
      </c>
      <c r="U83">
        <v>120.0808</v>
      </c>
      <c r="V83">
        <v>4.1500000000000004</v>
      </c>
      <c r="W83" s="36">
        <v>100</v>
      </c>
      <c r="Y83">
        <v>83.43</v>
      </c>
      <c r="Z83">
        <v>4.1500000000000004</v>
      </c>
      <c r="AA83" s="36">
        <v>24.538368979589478</v>
      </c>
    </row>
    <row r="84" spans="1:27" x14ac:dyDescent="0.25">
      <c r="A84">
        <v>96.432599999999994</v>
      </c>
      <c r="B84">
        <v>4.2</v>
      </c>
      <c r="C84" s="36">
        <v>25.296738476463933</v>
      </c>
      <c r="E84">
        <v>101.12990000000001</v>
      </c>
      <c r="F84">
        <v>4.2</v>
      </c>
      <c r="G84" s="36">
        <v>25.646415435739577</v>
      </c>
      <c r="I84">
        <v>105.8248</v>
      </c>
      <c r="J84">
        <v>4.2</v>
      </c>
      <c r="K84" s="36">
        <v>26.072235614095604</v>
      </c>
      <c r="M84">
        <v>110.5591</v>
      </c>
      <c r="N84">
        <v>4.2</v>
      </c>
      <c r="O84" s="36">
        <v>26.663845032733018</v>
      </c>
      <c r="Q84">
        <v>115.30419999999999</v>
      </c>
      <c r="R84">
        <v>4.2</v>
      </c>
      <c r="S84" s="36">
        <v>100</v>
      </c>
      <c r="U84">
        <v>120.0808</v>
      </c>
      <c r="V84">
        <v>4.2</v>
      </c>
      <c r="W84" s="36">
        <v>100</v>
      </c>
      <c r="Y84">
        <v>83.43</v>
      </c>
      <c r="Z84">
        <v>4.2</v>
      </c>
      <c r="AA84" s="36">
        <v>24.537483438461081</v>
      </c>
    </row>
    <row r="85" spans="1:27" x14ac:dyDescent="0.25">
      <c r="A85">
        <v>96.432599999999994</v>
      </c>
      <c r="B85">
        <v>4.25</v>
      </c>
      <c r="C85" s="36">
        <v>25.29547788858617</v>
      </c>
      <c r="E85">
        <v>101.12990000000001</v>
      </c>
      <c r="F85">
        <v>4.25</v>
      </c>
      <c r="G85" s="36">
        <v>25.644892569697063</v>
      </c>
      <c r="I85">
        <v>105.8248</v>
      </c>
      <c r="J85">
        <v>4.25</v>
      </c>
      <c r="K85" s="36">
        <v>26.070249850395399</v>
      </c>
      <c r="M85">
        <v>110.5591</v>
      </c>
      <c r="N85">
        <v>4.25</v>
      </c>
      <c r="O85" s="36">
        <v>26.660640854972502</v>
      </c>
      <c r="Q85">
        <v>115.30419999999999</v>
      </c>
      <c r="R85">
        <v>4.25</v>
      </c>
      <c r="S85" s="36">
        <v>56.505183966459754</v>
      </c>
      <c r="U85">
        <v>120.0808</v>
      </c>
      <c r="V85">
        <v>4.25</v>
      </c>
      <c r="W85" s="36">
        <v>100</v>
      </c>
      <c r="Y85">
        <v>83.43</v>
      </c>
      <c r="Z85">
        <v>4.25</v>
      </c>
      <c r="AA85" s="36">
        <v>24.536598257858142</v>
      </c>
    </row>
    <row r="86" spans="1:27" x14ac:dyDescent="0.25">
      <c r="A86">
        <v>96.432599999999994</v>
      </c>
      <c r="B86">
        <v>4.3</v>
      </c>
      <c r="C86" s="36">
        <v>25.294218177485217</v>
      </c>
      <c r="E86">
        <v>101.12990000000001</v>
      </c>
      <c r="F86">
        <v>4.3</v>
      </c>
      <c r="G86" s="36">
        <v>25.643371132488078</v>
      </c>
      <c r="I86">
        <v>105.8248</v>
      </c>
      <c r="J86">
        <v>4.3</v>
      </c>
      <c r="K86" s="36">
        <v>26.068266963885538</v>
      </c>
      <c r="M86">
        <v>110.5591</v>
      </c>
      <c r="N86">
        <v>4.3</v>
      </c>
      <c r="O86" s="36">
        <v>26.657447228472776</v>
      </c>
      <c r="Q86">
        <v>115.30419999999999</v>
      </c>
      <c r="R86">
        <v>4.3</v>
      </c>
      <c r="S86" s="36">
        <v>56.504848863825778</v>
      </c>
      <c r="U86">
        <v>120.0808</v>
      </c>
      <c r="V86">
        <v>4.3</v>
      </c>
      <c r="W86" s="36">
        <v>55.445639205489769</v>
      </c>
      <c r="Y86">
        <v>83.43</v>
      </c>
      <c r="Z86">
        <v>4.3</v>
      </c>
      <c r="AA86" s="36">
        <v>24.535713437411278</v>
      </c>
    </row>
    <row r="87" spans="1:27" x14ac:dyDescent="0.25">
      <c r="A87">
        <v>96.432599999999994</v>
      </c>
      <c r="B87">
        <v>4.3499999999999996</v>
      </c>
      <c r="C87" s="36">
        <v>25.292959341577472</v>
      </c>
      <c r="E87">
        <v>101.12990000000001</v>
      </c>
      <c r="F87">
        <v>4.3499999999999996</v>
      </c>
      <c r="G87" s="36">
        <v>25.641851120577261</v>
      </c>
      <c r="I87">
        <v>105.8248</v>
      </c>
      <c r="J87">
        <v>4.3499999999999996</v>
      </c>
      <c r="K87" s="36">
        <v>26.066286943353962</v>
      </c>
      <c r="M87">
        <v>110.5591</v>
      </c>
      <c r="N87">
        <v>4.3499999999999996</v>
      </c>
      <c r="O87" s="36">
        <v>26.654264057109817</v>
      </c>
      <c r="Q87">
        <v>115.30419999999999</v>
      </c>
      <c r="R87">
        <v>4.3499999999999996</v>
      </c>
      <c r="S87" s="36">
        <v>56.50451373976194</v>
      </c>
      <c r="U87">
        <v>120.0808</v>
      </c>
      <c r="V87">
        <v>4.3499999999999996</v>
      </c>
      <c r="W87" s="36">
        <v>55.445289748099512</v>
      </c>
      <c r="Y87">
        <v>83.43</v>
      </c>
      <c r="Z87">
        <v>4.3499999999999996</v>
      </c>
      <c r="AA87" s="36">
        <v>24.534828976751736</v>
      </c>
    </row>
    <row r="88" spans="1:27" x14ac:dyDescent="0.25">
      <c r="A88">
        <v>96.432599999999994</v>
      </c>
      <c r="B88">
        <v>4.4000000000000004</v>
      </c>
      <c r="C88" s="36">
        <v>25.291701379284049</v>
      </c>
      <c r="E88">
        <v>101.12990000000001</v>
      </c>
      <c r="F88">
        <v>4.4000000000000004</v>
      </c>
      <c r="G88" s="36">
        <v>25.640332530443708</v>
      </c>
      <c r="I88">
        <v>105.8248</v>
      </c>
      <c r="J88">
        <v>4.4000000000000004</v>
      </c>
      <c r="K88" s="36">
        <v>26.064309777660853</v>
      </c>
      <c r="M88">
        <v>110.5591</v>
      </c>
      <c r="N88">
        <v>4.4000000000000004</v>
      </c>
      <c r="O88" s="36">
        <v>26.651091246206491</v>
      </c>
      <c r="Q88">
        <v>115.30419999999999</v>
      </c>
      <c r="R88">
        <v>4.4000000000000004</v>
      </c>
      <c r="S88" s="36">
        <v>56.504178594265142</v>
      </c>
      <c r="U88">
        <v>120.0808</v>
      </c>
      <c r="V88">
        <v>4.4000000000000004</v>
      </c>
      <c r="W88" s="36">
        <v>55.44494026703849</v>
      </c>
      <c r="Y88">
        <v>83.43</v>
      </c>
      <c r="Z88">
        <v>4.4000000000000004</v>
      </c>
      <c r="AA88" s="36">
        <v>24.53394487551137</v>
      </c>
    </row>
    <row r="89" spans="1:27" x14ac:dyDescent="0.25">
      <c r="A89">
        <v>96.432599999999994</v>
      </c>
      <c r="B89">
        <v>4.45</v>
      </c>
      <c r="C89" s="36">
        <v>25.290444289030759</v>
      </c>
      <c r="E89">
        <v>101.12990000000001</v>
      </c>
      <c r="F89">
        <v>4.45</v>
      </c>
      <c r="G89" s="36">
        <v>25.638815358580874</v>
      </c>
      <c r="I89">
        <v>105.8248</v>
      </c>
      <c r="J89">
        <v>4.45</v>
      </c>
      <c r="K89" s="36">
        <v>26.062335455737998</v>
      </c>
      <c r="M89">
        <v>110.5591</v>
      </c>
      <c r="N89">
        <v>4.45</v>
      </c>
      <c r="O89" s="36">
        <v>26.647928702502337</v>
      </c>
      <c r="Q89">
        <v>115.30419999999999</v>
      </c>
      <c r="R89">
        <v>4.45</v>
      </c>
      <c r="S89" s="36">
        <v>56.503843427332264</v>
      </c>
      <c r="U89">
        <v>120.0808</v>
      </c>
      <c r="V89">
        <v>4.45</v>
      </c>
      <c r="W89" s="36">
        <v>55.444590762303051</v>
      </c>
      <c r="Y89">
        <v>83.43</v>
      </c>
      <c r="Z89">
        <v>4.45</v>
      </c>
      <c r="AA89" s="36">
        <v>24.533061133322658</v>
      </c>
    </row>
    <row r="90" spans="1:27" x14ac:dyDescent="0.25">
      <c r="A90">
        <v>96.432599999999994</v>
      </c>
      <c r="B90">
        <v>4.5</v>
      </c>
      <c r="C90" s="36">
        <v>25.289188069248091</v>
      </c>
      <c r="E90">
        <v>101.12990000000001</v>
      </c>
      <c r="F90">
        <v>4.5</v>
      </c>
      <c r="G90" s="36">
        <v>25.637299601496501</v>
      </c>
      <c r="I90">
        <v>105.8248</v>
      </c>
      <c r="J90">
        <v>4.5</v>
      </c>
      <c r="K90" s="36">
        <v>26.060363966588135</v>
      </c>
      <c r="M90">
        <v>110.5591</v>
      </c>
      <c r="N90">
        <v>4.5</v>
      </c>
      <c r="O90" s="36">
        <v>26.644776334124035</v>
      </c>
      <c r="Q90">
        <v>115.30419999999999</v>
      </c>
      <c r="R90">
        <v>4.5</v>
      </c>
      <c r="S90" s="36">
        <v>100</v>
      </c>
      <c r="U90">
        <v>120.0808</v>
      </c>
      <c r="V90">
        <v>4.5</v>
      </c>
      <c r="W90" s="36">
        <v>55.444241233889521</v>
      </c>
      <c r="Y90">
        <v>83.43</v>
      </c>
      <c r="Z90">
        <v>4.5</v>
      </c>
      <c r="AA90" s="36">
        <v>24.532177749818693</v>
      </c>
    </row>
    <row r="91" spans="1:27" x14ac:dyDescent="0.25">
      <c r="A91">
        <v>96.432599999999994</v>
      </c>
      <c r="B91">
        <v>4.55</v>
      </c>
      <c r="C91" s="36">
        <v>25.287932718371206</v>
      </c>
      <c r="E91">
        <v>101.12990000000001</v>
      </c>
      <c r="F91">
        <v>4.55</v>
      </c>
      <c r="G91" s="36">
        <v>25.63578525571252</v>
      </c>
      <c r="I91">
        <v>105.8248</v>
      </c>
      <c r="J91">
        <v>4.55</v>
      </c>
      <c r="K91" s="36">
        <v>26.058395299284353</v>
      </c>
      <c r="M91">
        <v>110.5591</v>
      </c>
      <c r="N91">
        <v>4.55</v>
      </c>
      <c r="O91" s="36">
        <v>26.641634050556732</v>
      </c>
      <c r="Q91">
        <v>115.30419999999999</v>
      </c>
      <c r="R91">
        <v>4.55</v>
      </c>
      <c r="S91" s="36" t="e">
        <v>#VALUE!</v>
      </c>
      <c r="U91">
        <v>120.0808</v>
      </c>
      <c r="V91">
        <v>4.55</v>
      </c>
      <c r="W91" s="36">
        <v>55.443891681794248</v>
      </c>
      <c r="Y91">
        <v>83.43</v>
      </c>
      <c r="Z91">
        <v>4.55</v>
      </c>
      <c r="AA91" s="36">
        <v>24.531294724633185</v>
      </c>
    </row>
    <row r="92" spans="1:27" x14ac:dyDescent="0.25">
      <c r="A92">
        <v>96.432599999999994</v>
      </c>
      <c r="B92">
        <v>4.5999999999999996</v>
      </c>
      <c r="C92" s="36">
        <v>25.286678234839883</v>
      </c>
      <c r="E92">
        <v>101.12990000000001</v>
      </c>
      <c r="F92">
        <v>4.5999999999999996</v>
      </c>
      <c r="G92" s="36">
        <v>25.634272317765006</v>
      </c>
      <c r="I92">
        <v>105.8248</v>
      </c>
      <c r="J92">
        <v>4.5999999999999996</v>
      </c>
      <c r="K92" s="36">
        <v>26.056429442969417</v>
      </c>
      <c r="M92">
        <v>110.5591</v>
      </c>
      <c r="N92">
        <v>4.5999999999999996</v>
      </c>
      <c r="O92" s="36">
        <v>26.638501762616084</v>
      </c>
      <c r="Q92">
        <v>115.30419999999999</v>
      </c>
      <c r="R92">
        <v>4.5999999999999996</v>
      </c>
      <c r="S92" s="36">
        <v>100</v>
      </c>
      <c r="U92">
        <v>120.0808</v>
      </c>
      <c r="V92">
        <v>4.5999999999999996</v>
      </c>
      <c r="W92" s="36">
        <v>55.443542106013545</v>
      </c>
      <c r="Y92">
        <v>83.43</v>
      </c>
      <c r="Z92">
        <v>4.5999999999999996</v>
      </c>
      <c r="AA92" s="36">
        <v>24.530412057400465</v>
      </c>
    </row>
    <row r="93" spans="1:27" x14ac:dyDescent="0.25">
      <c r="A93">
        <v>96.432599999999994</v>
      </c>
      <c r="B93">
        <v>4.6500000000000004</v>
      </c>
      <c r="C93" s="36">
        <v>25.285424617098531</v>
      </c>
      <c r="E93">
        <v>101.12990000000001</v>
      </c>
      <c r="F93">
        <v>4.6500000000000004</v>
      </c>
      <c r="G93" s="36">
        <v>25.632760784204045</v>
      </c>
      <c r="I93">
        <v>105.8248</v>
      </c>
      <c r="J93">
        <v>4.6500000000000004</v>
      </c>
      <c r="K93" s="36">
        <v>26.054466386855175</v>
      </c>
      <c r="M93">
        <v>110.5591</v>
      </c>
      <c r="N93">
        <v>4.6500000000000004</v>
      </c>
      <c r="O93" s="36">
        <v>26.635379382421053</v>
      </c>
      <c r="Q93">
        <v>115.30419999999999</v>
      </c>
      <c r="R93">
        <v>4.6500000000000004</v>
      </c>
      <c r="S93" s="36">
        <v>100</v>
      </c>
      <c r="U93">
        <v>120.0808</v>
      </c>
      <c r="V93">
        <v>4.6500000000000004</v>
      </c>
      <c r="W93" s="36">
        <v>55.443192506543781</v>
      </c>
      <c r="Y93">
        <v>83.43</v>
      </c>
      <c r="Z93">
        <v>4.6500000000000004</v>
      </c>
      <c r="AA93" s="36">
        <v>24.529529747755465</v>
      </c>
    </row>
    <row r="94" spans="1:27" x14ac:dyDescent="0.25">
      <c r="A94">
        <v>96.432599999999994</v>
      </c>
      <c r="B94">
        <v>4.7</v>
      </c>
      <c r="C94" s="36">
        <v>25.284171863596171</v>
      </c>
      <c r="E94">
        <v>101.12990000000001</v>
      </c>
      <c r="F94">
        <v>4.7</v>
      </c>
      <c r="G94" s="36">
        <v>25.631250651593714</v>
      </c>
      <c r="I94">
        <v>105.8248</v>
      </c>
      <c r="J94">
        <v>4.7</v>
      </c>
      <c r="K94" s="36">
        <v>26.052506120221931</v>
      </c>
      <c r="M94">
        <v>110.5591</v>
      </c>
      <c r="N94">
        <v>4.7</v>
      </c>
      <c r="O94" s="36">
        <v>26.632266823367388</v>
      </c>
      <c r="Q94">
        <v>115.30419999999999</v>
      </c>
      <c r="R94">
        <v>4.7</v>
      </c>
      <c r="S94" s="36">
        <v>100</v>
      </c>
      <c r="U94">
        <v>120.0808</v>
      </c>
      <c r="V94">
        <v>4.7</v>
      </c>
      <c r="W94" s="36">
        <v>55.44284288338126</v>
      </c>
      <c r="Y94">
        <v>83.43</v>
      </c>
      <c r="Z94">
        <v>4.7</v>
      </c>
      <c r="AA94" s="36">
        <v>24.528647795333733</v>
      </c>
    </row>
    <row r="95" spans="1:27" x14ac:dyDescent="0.25">
      <c r="A95">
        <v>96.432599999999994</v>
      </c>
      <c r="B95">
        <v>4.75</v>
      </c>
      <c r="C95" s="36">
        <v>25.282919972786384</v>
      </c>
      <c r="E95">
        <v>101.12990000000001</v>
      </c>
      <c r="F95">
        <v>4.75</v>
      </c>
      <c r="G95" s="36">
        <v>25.629741916511957</v>
      </c>
      <c r="I95">
        <v>105.8248</v>
      </c>
      <c r="J95">
        <v>4.75</v>
      </c>
      <c r="K95" s="36">
        <v>26.050548632417872</v>
      </c>
      <c r="M95">
        <v>110.5591</v>
      </c>
      <c r="N95">
        <v>4.75</v>
      </c>
      <c r="O95" s="36">
        <v>26.629164000101913</v>
      </c>
      <c r="Q95">
        <v>115.30419999999999</v>
      </c>
      <c r="R95">
        <v>4.75</v>
      </c>
      <c r="S95" s="36">
        <v>56.50183197540283</v>
      </c>
      <c r="U95">
        <v>120.0808</v>
      </c>
      <c r="V95">
        <v>4.75</v>
      </c>
      <c r="W95" s="36">
        <v>55.442493236522338</v>
      </c>
      <c r="Y95">
        <v>83.43</v>
      </c>
      <c r="Z95">
        <v>4.75</v>
      </c>
      <c r="AA95" s="36">
        <v>24.527766199771435</v>
      </c>
    </row>
    <row r="96" spans="1:27" x14ac:dyDescent="0.25">
      <c r="A96">
        <v>96.432599999999994</v>
      </c>
      <c r="B96">
        <v>4.8</v>
      </c>
      <c r="C96" s="36">
        <v>25.281668943127318</v>
      </c>
      <c r="E96">
        <v>101.12990000000001</v>
      </c>
      <c r="F96">
        <v>4.8</v>
      </c>
      <c r="G96" s="36">
        <v>25.628234575550533</v>
      </c>
      <c r="I96">
        <v>105.8248</v>
      </c>
      <c r="J96">
        <v>4.8</v>
      </c>
      <c r="K96" s="36">
        <v>26.048593912858404</v>
      </c>
      <c r="M96">
        <v>110.5591</v>
      </c>
      <c r="N96">
        <v>4.8</v>
      </c>
      <c r="O96" s="36">
        <v>26.626070828497205</v>
      </c>
      <c r="Q96">
        <v>115.30419999999999</v>
      </c>
      <c r="R96">
        <v>4.8</v>
      </c>
      <c r="S96" s="36">
        <v>100</v>
      </c>
      <c r="U96">
        <v>120.0808</v>
      </c>
      <c r="V96">
        <v>4.8</v>
      </c>
      <c r="W96" s="36">
        <v>55.442143565963327</v>
      </c>
      <c r="Y96">
        <v>83.43</v>
      </c>
      <c r="Z96">
        <v>4.8</v>
      </c>
      <c r="AA96" s="36">
        <v>24.526884960705335</v>
      </c>
    </row>
    <row r="97" spans="1:27" x14ac:dyDescent="0.25">
      <c r="A97">
        <v>96.432599999999994</v>
      </c>
      <c r="B97">
        <v>4.8499999999999996</v>
      </c>
      <c r="C97" s="36">
        <v>25.280418773081696</v>
      </c>
      <c r="E97">
        <v>101.12990000000001</v>
      </c>
      <c r="F97">
        <v>4.8499999999999996</v>
      </c>
      <c r="G97" s="36">
        <v>25.626728625314911</v>
      </c>
      <c r="I97">
        <v>105.8248</v>
      </c>
      <c r="J97">
        <v>4.8499999999999996</v>
      </c>
      <c r="K97" s="36">
        <v>26.046641951025642</v>
      </c>
      <c r="M97">
        <v>110.5591</v>
      </c>
      <c r="N97">
        <v>4.8499999999999996</v>
      </c>
      <c r="O97" s="36">
        <v>26.622987225627273</v>
      </c>
      <c r="Q97">
        <v>115.30419999999999</v>
      </c>
      <c r="R97">
        <v>4.8499999999999996</v>
      </c>
      <c r="S97" s="36">
        <v>100</v>
      </c>
      <c r="U97">
        <v>120.0808</v>
      </c>
      <c r="V97">
        <v>4.8499999999999996</v>
      </c>
      <c r="W97" s="36">
        <v>55.441793871700568</v>
      </c>
      <c r="Y97">
        <v>83.43</v>
      </c>
      <c r="Z97">
        <v>4.8499999999999996</v>
      </c>
      <c r="AA97" s="36">
        <v>24.526004077772811</v>
      </c>
    </row>
    <row r="98" spans="1:27" x14ac:dyDescent="0.25">
      <c r="A98">
        <v>96.432599999999994</v>
      </c>
      <c r="B98">
        <v>4.9000000000000004</v>
      </c>
      <c r="C98" s="36">
        <v>25.279169461116716</v>
      </c>
      <c r="E98">
        <v>101.12990000000001</v>
      </c>
      <c r="F98">
        <v>4.9000000000000004</v>
      </c>
      <c r="G98" s="36">
        <v>25.62522406242423</v>
      </c>
      <c r="I98">
        <v>105.8248</v>
      </c>
      <c r="J98">
        <v>4.9000000000000004</v>
      </c>
      <c r="K98" s="36">
        <v>26.044692736467752</v>
      </c>
      <c r="M98">
        <v>110.5591</v>
      </c>
      <c r="N98">
        <v>4.9000000000000004</v>
      </c>
      <c r="O98" s="36">
        <v>26.619913109743607</v>
      </c>
      <c r="Q98">
        <v>115.30419999999999</v>
      </c>
      <c r="R98">
        <v>4.9000000000000004</v>
      </c>
      <c r="S98" s="36">
        <v>100</v>
      </c>
      <c r="U98">
        <v>120.0808</v>
      </c>
      <c r="V98">
        <v>4.9000000000000004</v>
      </c>
      <c r="W98" s="36">
        <v>100</v>
      </c>
      <c r="Y98">
        <v>83.43</v>
      </c>
      <c r="Z98">
        <v>4.9000000000000004</v>
      </c>
      <c r="AA98" s="36">
        <v>24.525123550611841</v>
      </c>
    </row>
    <row r="99" spans="1:27" x14ac:dyDescent="0.25">
      <c r="A99">
        <v>96.432599999999994</v>
      </c>
      <c r="B99">
        <v>4.95</v>
      </c>
      <c r="C99" s="36">
        <v>25.277921005704119</v>
      </c>
      <c r="E99">
        <v>101.12990000000001</v>
      </c>
      <c r="F99">
        <v>4.95</v>
      </c>
      <c r="G99" s="36">
        <v>25.623720883511194</v>
      </c>
      <c r="I99">
        <v>105.8248</v>
      </c>
      <c r="J99">
        <v>4.95</v>
      </c>
      <c r="K99" s="36">
        <v>26.042746258798431</v>
      </c>
      <c r="M99">
        <v>110.5591</v>
      </c>
      <c r="N99">
        <v>4.95</v>
      </c>
      <c r="O99" s="36">
        <v>26.616848400251904</v>
      </c>
      <c r="Q99">
        <v>115.30419999999999</v>
      </c>
      <c r="R99">
        <v>4.95</v>
      </c>
      <c r="S99" s="36">
        <v>56.500490578333363</v>
      </c>
      <c r="U99">
        <v>120.0808</v>
      </c>
      <c r="V99">
        <v>4.95</v>
      </c>
      <c r="W99" s="36">
        <v>55.441094412049111</v>
      </c>
      <c r="Y99">
        <v>83.43</v>
      </c>
      <c r="Z99">
        <v>4.95</v>
      </c>
      <c r="AA99" s="36">
        <v>24.524243378861012</v>
      </c>
    </row>
    <row r="100" spans="1:27" x14ac:dyDescent="0.25">
      <c r="A100">
        <v>96.432599999999994</v>
      </c>
      <c r="B100">
        <v>5</v>
      </c>
      <c r="C100" s="36">
        <v>25.276673405320132</v>
      </c>
      <c r="E100">
        <v>101.12990000000001</v>
      </c>
      <c r="F100">
        <v>5</v>
      </c>
      <c r="G100" s="36">
        <v>25.622219085221992</v>
      </c>
      <c r="I100">
        <v>105.8248</v>
      </c>
      <c r="J100">
        <v>5</v>
      </c>
      <c r="K100" s="36">
        <v>26.040802507696256</v>
      </c>
      <c r="M100">
        <v>110.5591</v>
      </c>
      <c r="N100">
        <v>5</v>
      </c>
      <c r="O100" s="36">
        <v>26.613793017689456</v>
      </c>
      <c r="Q100">
        <v>115.30419999999999</v>
      </c>
      <c r="R100">
        <v>5</v>
      </c>
      <c r="S100" s="36">
        <v>100</v>
      </c>
      <c r="U100">
        <v>120.0808</v>
      </c>
      <c r="V100">
        <v>5</v>
      </c>
      <c r="W100" s="36">
        <v>55.440744646653066</v>
      </c>
      <c r="Y100">
        <v>83.43</v>
      </c>
      <c r="Z100">
        <v>5</v>
      </c>
      <c r="AA100" s="36">
        <v>24.523363562159506</v>
      </c>
    </row>
    <row r="101" spans="1:27" x14ac:dyDescent="0.25">
      <c r="A101">
        <v>96.432599999999994</v>
      </c>
      <c r="B101">
        <v>5.05</v>
      </c>
      <c r="C101" s="36">
        <v>25.275426658445433</v>
      </c>
      <c r="E101">
        <v>101.12990000000001</v>
      </c>
      <c r="F101">
        <v>5.05</v>
      </c>
      <c r="G101" s="36">
        <v>25.620718664216255</v>
      </c>
      <c r="I101">
        <v>105.8248</v>
      </c>
      <c r="J101">
        <v>5.05</v>
      </c>
      <c r="K101" s="36">
        <v>26.038861472904205</v>
      </c>
      <c r="M101">
        <v>110.5591</v>
      </c>
      <c r="N101">
        <v>5.05</v>
      </c>
      <c r="O101" s="36">
        <v>26.610746883702969</v>
      </c>
      <c r="Q101">
        <v>115.30419999999999</v>
      </c>
      <c r="R101">
        <v>5.05</v>
      </c>
      <c r="S101" s="36">
        <v>56.499819750988792</v>
      </c>
      <c r="U101">
        <v>120.0808</v>
      </c>
      <c r="V101">
        <v>5.05</v>
      </c>
      <c r="W101" s="36">
        <v>55.4403948575386</v>
      </c>
      <c r="Y101">
        <v>83.43</v>
      </c>
      <c r="Z101">
        <v>5.05</v>
      </c>
      <c r="AA101" s="36">
        <v>24.522484100147128</v>
      </c>
    </row>
    <row r="102" spans="1:27" x14ac:dyDescent="0.25">
      <c r="A102">
        <v>96.432599999999994</v>
      </c>
      <c r="B102">
        <v>5.0999999999999996</v>
      </c>
      <c r="C102" s="36">
        <v>25.274180763565177</v>
      </c>
      <c r="E102">
        <v>101.12990000000001</v>
      </c>
      <c r="F102">
        <v>5.0999999999999996</v>
      </c>
      <c r="G102" s="36">
        <v>25.619219617166959</v>
      </c>
      <c r="I102">
        <v>105.8248</v>
      </c>
      <c r="J102">
        <v>5.0999999999999996</v>
      </c>
      <c r="K102" s="36">
        <v>26.036923144229071</v>
      </c>
      <c r="M102">
        <v>110.5591</v>
      </c>
      <c r="N102">
        <v>5.0999999999999996</v>
      </c>
      <c r="O102" s="36">
        <v>26.607709921027038</v>
      </c>
      <c r="Q102">
        <v>115.30419999999999</v>
      </c>
      <c r="R102">
        <v>5.0999999999999996</v>
      </c>
      <c r="S102" s="36">
        <v>100</v>
      </c>
      <c r="U102">
        <v>120.0808</v>
      </c>
      <c r="V102">
        <v>5.0999999999999996</v>
      </c>
      <c r="W102" s="36">
        <v>55.440045044702025</v>
      </c>
      <c r="Y102">
        <v>83.43</v>
      </c>
      <c r="Z102">
        <v>5.0999999999999996</v>
      </c>
      <c r="AA102" s="36">
        <v>24.521604992464255</v>
      </c>
    </row>
    <row r="103" spans="1:27" x14ac:dyDescent="0.25">
      <c r="A103">
        <v>96.432599999999994</v>
      </c>
      <c r="B103">
        <v>5.15</v>
      </c>
      <c r="C103" s="36">
        <v>25.27293571916892</v>
      </c>
      <c r="E103">
        <v>101.12990000000001</v>
      </c>
      <c r="F103">
        <v>5.15</v>
      </c>
      <c r="G103" s="36">
        <v>25.617721940760322</v>
      </c>
      <c r="I103">
        <v>105.8248</v>
      </c>
      <c r="J103">
        <v>5.15</v>
      </c>
      <c r="K103" s="36">
        <v>26.034987511540852</v>
      </c>
      <c r="M103">
        <v>110.5591</v>
      </c>
      <c r="N103">
        <v>5.15</v>
      </c>
      <c r="O103" s="36">
        <v>26.604682053463169</v>
      </c>
      <c r="Q103">
        <v>115.30419999999999</v>
      </c>
      <c r="R103">
        <v>5.15</v>
      </c>
      <c r="S103" s="36">
        <v>100</v>
      </c>
      <c r="U103">
        <v>120.0808</v>
      </c>
      <c r="V103">
        <v>5.15</v>
      </c>
      <c r="W103" s="36">
        <v>55.439695208139661</v>
      </c>
      <c r="Y103">
        <v>83.43</v>
      </c>
      <c r="Z103">
        <v>5.15</v>
      </c>
      <c r="AA103" s="36">
        <v>24.52072623875188</v>
      </c>
    </row>
    <row r="104" spans="1:27" x14ac:dyDescent="0.25">
      <c r="A104">
        <v>96.432599999999994</v>
      </c>
      <c r="B104">
        <v>5.2</v>
      </c>
      <c r="C104" s="36">
        <v>25.271691523750665</v>
      </c>
      <c r="E104">
        <v>101.12990000000001</v>
      </c>
      <c r="F104">
        <v>5.2</v>
      </c>
      <c r="G104" s="36">
        <v>25.616225631695798</v>
      </c>
      <c r="I104">
        <v>105.8248</v>
      </c>
      <c r="J104">
        <v>5.2</v>
      </c>
      <c r="K104" s="36">
        <v>26.033054564772293</v>
      </c>
      <c r="M104">
        <v>110.5591</v>
      </c>
      <c r="N104">
        <v>5.2</v>
      </c>
      <c r="O104" s="36">
        <v>26.601663205859193</v>
      </c>
      <c r="Q104">
        <v>115.30419999999999</v>
      </c>
      <c r="R104">
        <v>5.2</v>
      </c>
      <c r="S104" s="36">
        <v>100</v>
      </c>
      <c r="U104">
        <v>120.0808</v>
      </c>
      <c r="V104">
        <v>5.2</v>
      </c>
      <c r="W104" s="36">
        <v>55.439345347847834</v>
      </c>
      <c r="Y104">
        <v>83.43</v>
      </c>
      <c r="Z104">
        <v>5.2</v>
      </c>
      <c r="AA104" s="36">
        <v>24.519847838651597</v>
      </c>
    </row>
    <row r="105" spans="1:27" x14ac:dyDescent="0.25">
      <c r="A105">
        <v>96.432599999999994</v>
      </c>
      <c r="B105">
        <v>5.25</v>
      </c>
      <c r="C105" s="36">
        <v>25.270448175808802</v>
      </c>
      <c r="E105">
        <v>101.12990000000001</v>
      </c>
      <c r="F105">
        <v>5.25</v>
      </c>
      <c r="G105" s="36">
        <v>25.614730686685963</v>
      </c>
      <c r="I105">
        <v>105.8248</v>
      </c>
      <c r="J105">
        <v>5.25</v>
      </c>
      <c r="K105" s="36">
        <v>26.031124293918257</v>
      </c>
      <c r="M105">
        <v>110.5591</v>
      </c>
      <c r="N105">
        <v>5.25</v>
      </c>
      <c r="O105" s="36">
        <v>26.598653304089336</v>
      </c>
      <c r="Q105">
        <v>115.30419999999999</v>
      </c>
      <c r="R105">
        <v>5.25</v>
      </c>
      <c r="S105" s="36">
        <v>56.498477838554955</v>
      </c>
      <c r="U105">
        <v>120.0808</v>
      </c>
      <c r="V105">
        <v>5.25</v>
      </c>
      <c r="W105" s="36">
        <v>55.438995463822863</v>
      </c>
      <c r="Y105">
        <v>83.43</v>
      </c>
      <c r="Z105">
        <v>5.25</v>
      </c>
      <c r="AA105" s="36">
        <v>24.518969791805578</v>
      </c>
    </row>
    <row r="106" spans="1:27" x14ac:dyDescent="0.25">
      <c r="A106">
        <v>96.432599999999994</v>
      </c>
      <c r="B106">
        <v>5.3</v>
      </c>
      <c r="C106" s="36">
        <v>25.269205673846088</v>
      </c>
      <c r="E106">
        <v>101.12990000000001</v>
      </c>
      <c r="F106">
        <v>5.3</v>
      </c>
      <c r="G106" s="36">
        <v>25.613237102456413</v>
      </c>
      <c r="I106">
        <v>105.8248</v>
      </c>
      <c r="J106">
        <v>5.3</v>
      </c>
      <c r="K106" s="36">
        <v>26.02919668903527</v>
      </c>
      <c r="M106">
        <v>110.5591</v>
      </c>
      <c r="N106">
        <v>5.3</v>
      </c>
      <c r="O106" s="36">
        <v>26.595652275034695</v>
      </c>
      <c r="Q106">
        <v>115.30419999999999</v>
      </c>
      <c r="R106">
        <v>5.3</v>
      </c>
      <c r="S106" s="36">
        <v>100</v>
      </c>
      <c r="U106">
        <v>120.0808</v>
      </c>
      <c r="V106">
        <v>5.3</v>
      </c>
      <c r="W106" s="36">
        <v>55.438645556061097</v>
      </c>
      <c r="Y106">
        <v>83.43</v>
      </c>
      <c r="Z106">
        <v>5.3</v>
      </c>
      <c r="AA106" s="36">
        <v>24.518092097856609</v>
      </c>
    </row>
    <row r="107" spans="1:27" x14ac:dyDescent="0.25">
      <c r="A107">
        <v>96.432599999999994</v>
      </c>
      <c r="B107">
        <v>5.35</v>
      </c>
      <c r="C107" s="36">
        <v>25.267964016369657</v>
      </c>
      <c r="E107">
        <v>101.12990000000001</v>
      </c>
      <c r="F107">
        <v>5.35</v>
      </c>
      <c r="G107" s="36">
        <v>25.611744875745746</v>
      </c>
      <c r="I107">
        <v>105.8248</v>
      </c>
      <c r="J107">
        <v>5.35</v>
      </c>
      <c r="K107" s="36">
        <v>26.027271740240916</v>
      </c>
      <c r="M107">
        <v>110.5591</v>
      </c>
      <c r="N107">
        <v>5.35</v>
      </c>
      <c r="O107" s="36">
        <v>26.592660046564212</v>
      </c>
      <c r="Q107">
        <v>115.30419999999999</v>
      </c>
      <c r="R107">
        <v>5.35</v>
      </c>
      <c r="S107" s="36">
        <v>56.497806753415681</v>
      </c>
      <c r="U107">
        <v>120.0808</v>
      </c>
      <c r="V107">
        <v>5.35</v>
      </c>
      <c r="W107" s="36">
        <v>55.438295624558819</v>
      </c>
      <c r="Y107">
        <v>83.43</v>
      </c>
      <c r="Z107">
        <v>5.35</v>
      </c>
      <c r="AA107" s="36">
        <v>24.517214756448052</v>
      </c>
    </row>
    <row r="108" spans="1:27" x14ac:dyDescent="0.25">
      <c r="A108">
        <v>96.432599999999994</v>
      </c>
      <c r="B108">
        <v>5.4</v>
      </c>
      <c r="C108" s="36">
        <v>25.266723201890983</v>
      </c>
      <c r="E108">
        <v>101.12990000000001</v>
      </c>
      <c r="F108">
        <v>5.4</v>
      </c>
      <c r="G108" s="36">
        <v>25.610254003305482</v>
      </c>
      <c r="I108">
        <v>105.8248</v>
      </c>
      <c r="J108">
        <v>5.4</v>
      </c>
      <c r="K108" s="36">
        <v>26.025349437713391</v>
      </c>
      <c r="M108">
        <v>110.5591</v>
      </c>
      <c r="N108">
        <v>5.4</v>
      </c>
      <c r="O108" s="36">
        <v>26.589676547516074</v>
      </c>
      <c r="Q108">
        <v>115.30419999999999</v>
      </c>
      <c r="R108">
        <v>5.4</v>
      </c>
      <c r="S108" s="36">
        <v>56.497471178604506</v>
      </c>
      <c r="U108">
        <v>120.0808</v>
      </c>
      <c r="V108">
        <v>5.4</v>
      </c>
      <c r="W108" s="36">
        <v>55.437945669312377</v>
      </c>
      <c r="Y108">
        <v>83.43</v>
      </c>
      <c r="Z108">
        <v>5.4</v>
      </c>
      <c r="AA108" s="36">
        <v>24.51633776722387</v>
      </c>
    </row>
    <row r="109" spans="1:27" x14ac:dyDescent="0.25">
      <c r="A109">
        <v>96.432599999999994</v>
      </c>
      <c r="B109">
        <v>5.45</v>
      </c>
      <c r="C109" s="36">
        <v>25.265483228925863</v>
      </c>
      <c r="E109">
        <v>101.12990000000001</v>
      </c>
      <c r="F109">
        <v>5.45</v>
      </c>
      <c r="G109" s="36">
        <v>25.608764481899946</v>
      </c>
      <c r="I109">
        <v>105.8248</v>
      </c>
      <c r="J109">
        <v>5.45</v>
      </c>
      <c r="K109" s="36">
        <v>26.02342977169091</v>
      </c>
      <c r="M109">
        <v>110.5591</v>
      </c>
      <c r="N109">
        <v>5.45</v>
      </c>
      <c r="O109" s="36">
        <v>26.586701707679602</v>
      </c>
      <c r="Q109">
        <v>115.30419999999999</v>
      </c>
      <c r="R109">
        <v>5.45</v>
      </c>
      <c r="S109" s="36">
        <v>56.497135582294803</v>
      </c>
      <c r="U109">
        <v>120.0808</v>
      </c>
      <c r="V109">
        <v>5.45</v>
      </c>
      <c r="W109" s="36">
        <v>100</v>
      </c>
      <c r="Y109">
        <v>83.43</v>
      </c>
      <c r="Z109">
        <v>5.45</v>
      </c>
      <c r="AA109" s="36">
        <v>24.515461129828626</v>
      </c>
    </row>
    <row r="110" spans="1:27" x14ac:dyDescent="0.25">
      <c r="A110">
        <v>96.432599999999994</v>
      </c>
      <c r="B110">
        <v>5.5</v>
      </c>
      <c r="C110" s="36">
        <v>25.26424409599441</v>
      </c>
      <c r="E110">
        <v>101.12990000000001</v>
      </c>
      <c r="F110">
        <v>5.5</v>
      </c>
      <c r="G110" s="36">
        <v>25.607276308306261</v>
      </c>
      <c r="I110">
        <v>105.8248</v>
      </c>
      <c r="J110">
        <v>5.5</v>
      </c>
      <c r="K110" s="36">
        <v>26.021512732471244</v>
      </c>
      <c r="M110">
        <v>110.5591</v>
      </c>
      <c r="N110">
        <v>5.5</v>
      </c>
      <c r="O110" s="36">
        <v>26.583735457777546</v>
      </c>
      <c r="Q110">
        <v>115.30419999999999</v>
      </c>
      <c r="R110">
        <v>5.5</v>
      </c>
      <c r="S110" s="36">
        <v>56.496799964483451</v>
      </c>
      <c r="U110">
        <v>120.0808</v>
      </c>
      <c r="V110">
        <v>5.5</v>
      </c>
      <c r="W110" s="36">
        <v>100</v>
      </c>
      <c r="Y110">
        <v>83.43</v>
      </c>
      <c r="Z110">
        <v>5.5</v>
      </c>
      <c r="AA110" s="36">
        <v>24.514584843907453</v>
      </c>
    </row>
    <row r="111" spans="1:27" x14ac:dyDescent="0.25">
      <c r="A111">
        <v>96.432599999999994</v>
      </c>
      <c r="B111">
        <v>5.55</v>
      </c>
      <c r="C111" s="36">
        <v>25.263005801621013</v>
      </c>
      <c r="E111">
        <v>101.12990000000001</v>
      </c>
      <c r="F111">
        <v>5.55</v>
      </c>
      <c r="G111" s="36">
        <v>25.605789479314222</v>
      </c>
      <c r="I111">
        <v>105.8248</v>
      </c>
      <c r="J111">
        <v>5.55</v>
      </c>
      <c r="K111" s="36">
        <v>26.019598310411212</v>
      </c>
      <c r="M111">
        <v>110.5591</v>
      </c>
      <c r="N111">
        <v>5.55</v>
      </c>
      <c r="O111" s="36">
        <v>26.580777729448872</v>
      </c>
      <c r="Q111">
        <v>115.30419999999999</v>
      </c>
      <c r="R111">
        <v>5.55</v>
      </c>
      <c r="S111" s="36">
        <v>56.496464325167302</v>
      </c>
      <c r="U111">
        <v>120.0808</v>
      </c>
      <c r="V111">
        <v>5.55</v>
      </c>
      <c r="W111" s="36">
        <v>55.436895661071226</v>
      </c>
      <c r="Y111">
        <v>83.43</v>
      </c>
      <c r="Z111">
        <v>5.55</v>
      </c>
      <c r="AA111" s="36">
        <v>24.513708909106082</v>
      </c>
    </row>
    <row r="112" spans="1:27" x14ac:dyDescent="0.25">
      <c r="A112">
        <v>96.432599999999994</v>
      </c>
      <c r="B112">
        <v>5.6</v>
      </c>
      <c r="C112" s="36">
        <v>25.261768344334349</v>
      </c>
      <c r="E112">
        <v>101.12990000000001</v>
      </c>
      <c r="F112">
        <v>5.6</v>
      </c>
      <c r="G112" s="36">
        <v>25.604303991726255</v>
      </c>
      <c r="I112">
        <v>105.8248</v>
      </c>
      <c r="J112">
        <v>5.6</v>
      </c>
      <c r="K112" s="36">
        <v>26.017686495926135</v>
      </c>
      <c r="M112">
        <v>110.5591</v>
      </c>
      <c r="N112">
        <v>5.6</v>
      </c>
      <c r="O112" s="36">
        <v>26.577828455231785</v>
      </c>
      <c r="Q112">
        <v>115.30419999999999</v>
      </c>
      <c r="R112">
        <v>5.6</v>
      </c>
      <c r="S112" s="36">
        <v>56.496128664343225</v>
      </c>
      <c r="U112">
        <v>120.0808</v>
      </c>
      <c r="V112">
        <v>5.6</v>
      </c>
      <c r="W112" s="36">
        <v>100</v>
      </c>
      <c r="Y112">
        <v>83.43</v>
      </c>
      <c r="Z112">
        <v>5.6</v>
      </c>
      <c r="AA112" s="36">
        <v>24.51283332507084</v>
      </c>
    </row>
    <row r="113" spans="1:27" x14ac:dyDescent="0.25">
      <c r="A113">
        <v>96.432599999999994</v>
      </c>
      <c r="B113">
        <v>5.65</v>
      </c>
      <c r="C113" s="36">
        <v>25.260531722667352</v>
      </c>
      <c r="E113">
        <v>101.12990000000001</v>
      </c>
      <c r="F113">
        <v>5.65</v>
      </c>
      <c r="G113" s="36">
        <v>25.602819842357359</v>
      </c>
      <c r="I113">
        <v>105.8248</v>
      </c>
      <c r="J113">
        <v>5.65</v>
      </c>
      <c r="K113" s="36">
        <v>26.015777279489395</v>
      </c>
      <c r="M113">
        <v>110.5591</v>
      </c>
      <c r="N113">
        <v>5.65</v>
      </c>
      <c r="O113" s="36">
        <v>26.574887568547357</v>
      </c>
      <c r="Q113">
        <v>115.30419999999999</v>
      </c>
      <c r="R113">
        <v>5.65</v>
      </c>
      <c r="S113" s="36">
        <v>56.495792982008105</v>
      </c>
      <c r="U113">
        <v>120.0808</v>
      </c>
      <c r="V113">
        <v>5.65</v>
      </c>
      <c r="W113" s="36">
        <v>55.436195536788773</v>
      </c>
      <c r="Y113">
        <v>83.43</v>
      </c>
      <c r="Z113">
        <v>5.65</v>
      </c>
      <c r="AA113" s="36">
        <v>24.511958091448609</v>
      </c>
    </row>
    <row r="114" spans="1:27" x14ac:dyDescent="0.25">
      <c r="A114">
        <v>96.432599999999994</v>
      </c>
      <c r="B114">
        <v>5.7</v>
      </c>
      <c r="C114" s="36">
        <v>25.259295935157184</v>
      </c>
      <c r="E114">
        <v>101.12990000000001</v>
      </c>
      <c r="F114">
        <v>5.7</v>
      </c>
      <c r="G114" s="36">
        <v>25.60133702803499</v>
      </c>
      <c r="I114">
        <v>105.8248</v>
      </c>
      <c r="J114">
        <v>5.7</v>
      </c>
      <c r="K114" s="36">
        <v>26.013870651631919</v>
      </c>
      <c r="M114">
        <v>110.5591</v>
      </c>
      <c r="N114">
        <v>5.7</v>
      </c>
      <c r="O114" s="36">
        <v>26.571955003683414</v>
      </c>
      <c r="Q114">
        <v>115.30419999999999</v>
      </c>
      <c r="R114">
        <v>5.7</v>
      </c>
      <c r="S114" s="36">
        <v>56.495457278158781</v>
      </c>
      <c r="U114">
        <v>120.0808</v>
      </c>
      <c r="V114">
        <v>5.7</v>
      </c>
      <c r="W114" s="36">
        <v>100</v>
      </c>
      <c r="Y114">
        <v>83.43</v>
      </c>
      <c r="Z114">
        <v>5.7</v>
      </c>
      <c r="AA114" s="36">
        <v>24.511083207886887</v>
      </c>
    </row>
    <row r="115" spans="1:27" x14ac:dyDescent="0.25">
      <c r="A115">
        <v>96.432599999999994</v>
      </c>
      <c r="B115">
        <v>5.75</v>
      </c>
      <c r="C115" s="36">
        <v>25.258060980345242</v>
      </c>
      <c r="E115">
        <v>101.12990000000001</v>
      </c>
      <c r="F115">
        <v>5.75</v>
      </c>
      <c r="G115" s="36">
        <v>25.599855545599045</v>
      </c>
      <c r="I115">
        <v>105.8248</v>
      </c>
      <c r="J115">
        <v>5.75</v>
      </c>
      <c r="K115" s="36">
        <v>26.011966602941705</v>
      </c>
      <c r="M115">
        <v>110.5591</v>
      </c>
      <c r="N115">
        <v>5.75</v>
      </c>
      <c r="O115" s="36">
        <v>26.569030695778817</v>
      </c>
      <c r="Q115">
        <v>115.30419999999999</v>
      </c>
      <c r="R115">
        <v>5.75</v>
      </c>
      <c r="S115" s="36">
        <v>100</v>
      </c>
      <c r="U115">
        <v>120.0808</v>
      </c>
      <c r="V115">
        <v>5.75</v>
      </c>
      <c r="W115" s="36">
        <v>100</v>
      </c>
      <c r="Y115">
        <v>83.43</v>
      </c>
      <c r="Z115">
        <v>5.75</v>
      </c>
      <c r="AA115" s="36">
        <v>24.510208674033741</v>
      </c>
    </row>
    <row r="116" spans="1:27" x14ac:dyDescent="0.25">
      <c r="A116">
        <v>96.432599999999994</v>
      </c>
      <c r="B116">
        <v>5.8</v>
      </c>
      <c r="C116" s="36">
        <v>25.256826856777117</v>
      </c>
      <c r="E116">
        <v>101.12990000000001</v>
      </c>
      <c r="F116">
        <v>5.8</v>
      </c>
      <c r="G116" s="36">
        <v>25.598375391901779</v>
      </c>
      <c r="I116">
        <v>105.8248</v>
      </c>
      <c r="J116">
        <v>5.8</v>
      </c>
      <c r="K116" s="36">
        <v>26.010065124063299</v>
      </c>
      <c r="M116">
        <v>110.5591</v>
      </c>
      <c r="N116">
        <v>5.8</v>
      </c>
      <c r="O116" s="36">
        <v>26.566114580808161</v>
      </c>
      <c r="Q116">
        <v>115.30419999999999</v>
      </c>
      <c r="R116">
        <v>5.8</v>
      </c>
      <c r="S116" s="36">
        <v>100</v>
      </c>
      <c r="U116">
        <v>120.0808</v>
      </c>
      <c r="V116">
        <v>5.8</v>
      </c>
      <c r="W116" s="36">
        <v>55.435145172108882</v>
      </c>
      <c r="Y116">
        <v>83.43</v>
      </c>
      <c r="Z116">
        <v>5.8</v>
      </c>
      <c r="AA116" s="36">
        <v>24.509334489537821</v>
      </c>
    </row>
    <row r="117" spans="1:27" x14ac:dyDescent="0.25">
      <c r="A117">
        <v>96.432599999999994</v>
      </c>
      <c r="B117">
        <v>5.85</v>
      </c>
      <c r="C117" s="36">
        <v>25.255593563002599</v>
      </c>
      <c r="E117">
        <v>101.12990000000001</v>
      </c>
      <c r="F117">
        <v>5.85</v>
      </c>
      <c r="G117" s="36">
        <v>25.596896563807707</v>
      </c>
      <c r="I117">
        <v>105.8248</v>
      </c>
      <c r="J117">
        <v>5.85</v>
      </c>
      <c r="K117" s="36">
        <v>26.008166205697389</v>
      </c>
      <c r="M117">
        <v>110.5591</v>
      </c>
      <c r="N117">
        <v>5.85</v>
      </c>
      <c r="O117" s="36">
        <v>26.563206595566704</v>
      </c>
      <c r="Q117">
        <v>115.30419999999999</v>
      </c>
      <c r="R117">
        <v>5.85</v>
      </c>
      <c r="S117" s="36">
        <v>56.494450037494367</v>
      </c>
      <c r="U117">
        <v>120.0808</v>
      </c>
      <c r="V117">
        <v>5.85</v>
      </c>
      <c r="W117" s="36">
        <v>55.434795002999174</v>
      </c>
      <c r="Y117">
        <v>83.43</v>
      </c>
      <c r="Z117">
        <v>5.85</v>
      </c>
      <c r="AA117" s="36">
        <v>24.508460654048342</v>
      </c>
    </row>
    <row r="118" spans="1:27" x14ac:dyDescent="0.25">
      <c r="A118">
        <v>96.432599999999994</v>
      </c>
      <c r="B118">
        <v>5.9</v>
      </c>
      <c r="C118" s="36">
        <v>25.254361097575639</v>
      </c>
      <c r="E118">
        <v>101.12990000000001</v>
      </c>
      <c r="F118">
        <v>5.9</v>
      </c>
      <c r="G118" s="36">
        <v>25.595419058193592</v>
      </c>
      <c r="I118">
        <v>105.8248</v>
      </c>
      <c r="J118">
        <v>5.9</v>
      </c>
      <c r="K118" s="36">
        <v>26.006269838600296</v>
      </c>
      <c r="M118">
        <v>110.5591</v>
      </c>
      <c r="N118">
        <v>5.9</v>
      </c>
      <c r="O118" s="36">
        <v>26.560306677655813</v>
      </c>
      <c r="Q118">
        <v>115.30419999999999</v>
      </c>
      <c r="R118">
        <v>5.9</v>
      </c>
      <c r="S118" s="36">
        <v>100</v>
      </c>
      <c r="U118">
        <v>120.0808</v>
      </c>
      <c r="V118">
        <v>5.9</v>
      </c>
      <c r="W118" s="36">
        <v>55.434444810108459</v>
      </c>
      <c r="Y118">
        <v>83.43</v>
      </c>
      <c r="Z118">
        <v>5.9</v>
      </c>
      <c r="AA118" s="36">
        <v>24.507587167215128</v>
      </c>
    </row>
    <row r="119" spans="1:27" x14ac:dyDescent="0.25">
      <c r="A119">
        <v>96.432599999999994</v>
      </c>
      <c r="B119">
        <v>5.95</v>
      </c>
      <c r="C119" s="36">
        <v>25.253129459054353</v>
      </c>
      <c r="E119">
        <v>101.12990000000001</v>
      </c>
      <c r="F119">
        <v>5.95</v>
      </c>
      <c r="G119" s="36">
        <v>25.593942871948315</v>
      </c>
      <c r="I119">
        <v>105.8248</v>
      </c>
      <c r="J119">
        <v>5.95</v>
      </c>
      <c r="K119" s="36">
        <v>26.004376013583514</v>
      </c>
      <c r="M119">
        <v>110.5591</v>
      </c>
      <c r="N119">
        <v>5.95</v>
      </c>
      <c r="O119" s="36">
        <v>26.557414765468604</v>
      </c>
      <c r="Q119">
        <v>115.30419999999999</v>
      </c>
      <c r="R119">
        <v>5.95</v>
      </c>
      <c r="S119" s="36">
        <v>100</v>
      </c>
      <c r="U119">
        <v>120.0808</v>
      </c>
      <c r="V119">
        <v>5.95</v>
      </c>
      <c r="W119" s="36">
        <v>55.434094593433052</v>
      </c>
      <c r="Y119">
        <v>83.43</v>
      </c>
      <c r="Z119">
        <v>5.95</v>
      </c>
      <c r="AA119" s="36">
        <v>24.506714028688553</v>
      </c>
    </row>
    <row r="120" spans="1:27" x14ac:dyDescent="0.25">
      <c r="A120">
        <v>96.432599999999994</v>
      </c>
      <c r="B120">
        <v>6</v>
      </c>
      <c r="C120" s="36">
        <v>25.251898646000992</v>
      </c>
      <c r="E120">
        <v>101.12990000000001</v>
      </c>
      <c r="F120">
        <v>6</v>
      </c>
      <c r="G120" s="36">
        <v>25.592468001972872</v>
      </c>
      <c r="I120">
        <v>105.8248</v>
      </c>
      <c r="J120">
        <v>6</v>
      </c>
      <c r="K120" s="36">
        <v>26.002484721513241</v>
      </c>
      <c r="M120">
        <v>110.5591</v>
      </c>
      <c r="N120">
        <v>6</v>
      </c>
      <c r="O120" s="36">
        <v>26.554530798175961</v>
      </c>
      <c r="Q120">
        <v>115.30419999999999</v>
      </c>
      <c r="R120">
        <v>6</v>
      </c>
      <c r="S120" s="36">
        <v>56.493442603089406</v>
      </c>
      <c r="U120">
        <v>120.0808</v>
      </c>
      <c r="V120">
        <v>6</v>
      </c>
      <c r="W120" s="36">
        <v>55.433744352969242</v>
      </c>
      <c r="Y120">
        <v>83.43</v>
      </c>
      <c r="Z120">
        <v>6</v>
      </c>
      <c r="AA120" s="36">
        <v>24.505841238119583</v>
      </c>
    </row>
    <row r="121" spans="1:27" x14ac:dyDescent="0.25">
      <c r="A121">
        <v>96.432599999999994</v>
      </c>
      <c r="B121">
        <v>6.05</v>
      </c>
      <c r="C121" s="36">
        <v>25.250668656981922</v>
      </c>
      <c r="E121">
        <v>101.12990000000001</v>
      </c>
      <c r="F121">
        <v>6.05</v>
      </c>
      <c r="G121" s="36">
        <v>25.59099444518025</v>
      </c>
      <c r="I121">
        <v>105.8248</v>
      </c>
      <c r="J121">
        <v>6.05</v>
      </c>
      <c r="K121" s="36">
        <v>26.000595953309947</v>
      </c>
      <c r="M121">
        <v>110.5591</v>
      </c>
      <c r="N121">
        <v>6.05</v>
      </c>
      <c r="O121" s="36">
        <v>26.551654715712882</v>
      </c>
      <c r="Q121">
        <v>115.30419999999999</v>
      </c>
      <c r="R121">
        <v>6.05</v>
      </c>
      <c r="S121" s="36">
        <v>100</v>
      </c>
      <c r="U121">
        <v>120.0808</v>
      </c>
      <c r="V121">
        <v>6.05</v>
      </c>
      <c r="W121" s="36">
        <v>55.433394088713342</v>
      </c>
      <c r="Y121">
        <v>83.43</v>
      </c>
      <c r="Z121">
        <v>6.05</v>
      </c>
      <c r="AA121" s="36">
        <v>24.504968795159744</v>
      </c>
    </row>
    <row r="122" spans="1:27" x14ac:dyDescent="0.25">
      <c r="A122">
        <v>96.432599999999994</v>
      </c>
      <c r="B122">
        <v>6.1</v>
      </c>
      <c r="C122" s="36">
        <v>25.249439490567617</v>
      </c>
      <c r="E122">
        <v>101.12990000000001</v>
      </c>
      <c r="F122">
        <v>6.1</v>
      </c>
      <c r="G122" s="36">
        <v>25.58952219849542</v>
      </c>
      <c r="I122">
        <v>105.8248</v>
      </c>
      <c r="J122">
        <v>6.1</v>
      </c>
      <c r="K122" s="36">
        <v>25.998709699947906</v>
      </c>
      <c r="M122">
        <v>110.5591</v>
      </c>
      <c r="N122">
        <v>6.1</v>
      </c>
      <c r="O122" s="36">
        <v>26.548786458765068</v>
      </c>
      <c r="Q122">
        <v>115.30419999999999</v>
      </c>
      <c r="R122">
        <v>6.1</v>
      </c>
      <c r="S122" s="36">
        <v>56.492770872477294</v>
      </c>
      <c r="U122">
        <v>120.0808</v>
      </c>
      <c r="V122">
        <v>6.1</v>
      </c>
      <c r="W122" s="36">
        <v>100</v>
      </c>
      <c r="Y122">
        <v>83.43</v>
      </c>
      <c r="Z122">
        <v>6.1</v>
      </c>
      <c r="AA122" s="36">
        <v>24.504096699461147</v>
      </c>
    </row>
    <row r="123" spans="1:27" x14ac:dyDescent="0.25">
      <c r="A123">
        <v>96.432599999999994</v>
      </c>
      <c r="B123">
        <v>6.15</v>
      </c>
      <c r="C123" s="36">
        <v>25.248211145332654</v>
      </c>
      <c r="E123">
        <v>101.12990000000001</v>
      </c>
      <c r="F123">
        <v>6.15</v>
      </c>
      <c r="G123" s="36">
        <v>25.588051258855213</v>
      </c>
      <c r="I123">
        <v>105.8248</v>
      </c>
      <c r="J123">
        <v>6.15</v>
      </c>
      <c r="K123" s="36">
        <v>25.996825952454781</v>
      </c>
      <c r="M123">
        <v>110.5591</v>
      </c>
      <c r="N123">
        <v>6.15</v>
      </c>
      <c r="O123" s="36">
        <v>26.545925968755945</v>
      </c>
      <c r="Q123">
        <v>115.30419999999999</v>
      </c>
      <c r="R123">
        <v>6.15</v>
      </c>
      <c r="S123" s="36">
        <v>56.492434974859179</v>
      </c>
      <c r="U123">
        <v>120.0808</v>
      </c>
      <c r="V123">
        <v>6.15</v>
      </c>
      <c r="W123" s="36">
        <v>100</v>
      </c>
      <c r="Y123">
        <v>83.43</v>
      </c>
      <c r="Z123">
        <v>6.15</v>
      </c>
      <c r="AA123" s="36">
        <v>24.503224950676469</v>
      </c>
    </row>
    <row r="124" spans="1:27" x14ac:dyDescent="0.25">
      <c r="A124">
        <v>96.432599999999994</v>
      </c>
      <c r="B124">
        <v>6.2</v>
      </c>
      <c r="C124" s="36">
        <v>25.246983619855662</v>
      </c>
      <c r="E124">
        <v>101.12990000000001</v>
      </c>
      <c r="F124">
        <v>6.2</v>
      </c>
      <c r="G124" s="36">
        <v>25.586581623208303</v>
      </c>
      <c r="I124">
        <v>105.8248</v>
      </c>
      <c r="J124">
        <v>6.2</v>
      </c>
      <c r="K124" s="36">
        <v>25.994944701911116</v>
      </c>
      <c r="M124">
        <v>110.5591</v>
      </c>
      <c r="N124">
        <v>6.2</v>
      </c>
      <c r="O124" s="36">
        <v>26.543073187833805</v>
      </c>
      <c r="Q124">
        <v>115.30419999999999</v>
      </c>
      <c r="R124">
        <v>6.2</v>
      </c>
      <c r="S124" s="36">
        <v>100</v>
      </c>
      <c r="U124">
        <v>120.0808</v>
      </c>
      <c r="V124">
        <v>6.2</v>
      </c>
      <c r="W124" s="36">
        <v>100</v>
      </c>
      <c r="Y124">
        <v>83.43</v>
      </c>
      <c r="Z124">
        <v>6.2</v>
      </c>
      <c r="AA124" s="36">
        <v>24.502353548458967</v>
      </c>
    </row>
    <row r="125" spans="1:27" x14ac:dyDescent="0.25">
      <c r="A125">
        <v>96.432599999999994</v>
      </c>
      <c r="B125">
        <v>6.25</v>
      </c>
      <c r="C125" s="36">
        <v>25.245756912719337</v>
      </c>
      <c r="E125">
        <v>101.12990000000001</v>
      </c>
      <c r="F125">
        <v>6.25</v>
      </c>
      <c r="G125" s="36">
        <v>25.585113288515135</v>
      </c>
      <c r="I125">
        <v>105.8248</v>
      </c>
      <c r="J125">
        <v>6.25</v>
      </c>
      <c r="K125" s="36">
        <v>25.993065939449984</v>
      </c>
      <c r="M125">
        <v>110.5591</v>
      </c>
      <c r="N125">
        <v>6.25</v>
      </c>
      <c r="O125" s="36">
        <v>26.540228058859341</v>
      </c>
      <c r="Q125">
        <v>115.30419999999999</v>
      </c>
      <c r="R125">
        <v>6.25</v>
      </c>
      <c r="S125" s="36">
        <v>100</v>
      </c>
      <c r="U125">
        <v>120.0808</v>
      </c>
      <c r="V125">
        <v>6.25</v>
      </c>
      <c r="W125" s="36">
        <v>55.431992793695066</v>
      </c>
      <c r="Y125">
        <v>83.43</v>
      </c>
      <c r="Z125">
        <v>6.25</v>
      </c>
      <c r="AA125" s="36">
        <v>24.501482492462447</v>
      </c>
    </row>
    <row r="126" spans="1:27" x14ac:dyDescent="0.25">
      <c r="A126">
        <v>96.432599999999994</v>
      </c>
      <c r="B126">
        <v>6.3</v>
      </c>
      <c r="C126" s="36">
        <v>25.244531022510404</v>
      </c>
      <c r="E126">
        <v>101.12990000000001</v>
      </c>
      <c r="F126">
        <v>6.3</v>
      </c>
      <c r="G126" s="36">
        <v>25.58364625174783</v>
      </c>
      <c r="I126">
        <v>105.8248</v>
      </c>
      <c r="J126">
        <v>6.3</v>
      </c>
      <c r="K126" s="36">
        <v>25.991189656256498</v>
      </c>
      <c r="M126">
        <v>110.5591</v>
      </c>
      <c r="N126">
        <v>6.3</v>
      </c>
      <c r="O126" s="36">
        <v>26.537390525393505</v>
      </c>
      <c r="Q126">
        <v>115.30419999999999</v>
      </c>
      <c r="R126">
        <v>6.3</v>
      </c>
      <c r="S126" s="36">
        <v>100</v>
      </c>
      <c r="U126">
        <v>120.0808</v>
      </c>
      <c r="V126">
        <v>6.3</v>
      </c>
      <c r="W126" s="36">
        <v>100</v>
      </c>
      <c r="Y126">
        <v>83.43</v>
      </c>
      <c r="Z126">
        <v>6.3</v>
      </c>
      <c r="AA126" s="36">
        <v>24.500611782341302</v>
      </c>
    </row>
    <row r="127" spans="1:27" x14ac:dyDescent="0.25">
      <c r="A127">
        <v>96.432599999999994</v>
      </c>
      <c r="B127">
        <v>6.35</v>
      </c>
      <c r="C127" s="36">
        <v>25.243305947819636</v>
      </c>
      <c r="E127">
        <v>101.12990000000001</v>
      </c>
      <c r="F127">
        <v>6.35</v>
      </c>
      <c r="G127" s="36">
        <v>25.582180509890154</v>
      </c>
      <c r="I127">
        <v>105.8248</v>
      </c>
      <c r="J127">
        <v>6.35</v>
      </c>
      <c r="K127" s="36">
        <v>25.989315843567415</v>
      </c>
      <c r="M127">
        <v>110.5591</v>
      </c>
      <c r="N127">
        <v>6.35</v>
      </c>
      <c r="O127" s="36">
        <v>26.534560531685415</v>
      </c>
      <c r="Q127">
        <v>115.30419999999999</v>
      </c>
      <c r="R127">
        <v>6.35</v>
      </c>
      <c r="S127" s="36">
        <v>100</v>
      </c>
      <c r="U127">
        <v>120.0808</v>
      </c>
      <c r="V127">
        <v>6.35</v>
      </c>
      <c r="W127" s="36">
        <v>100</v>
      </c>
      <c r="Y127">
        <v>83.43</v>
      </c>
      <c r="Z127">
        <v>6.35</v>
      </c>
      <c r="AA127" s="36">
        <v>24.499741417750482</v>
      </c>
    </row>
    <row r="128" spans="1:27" x14ac:dyDescent="0.25">
      <c r="A128">
        <v>96.432599999999994</v>
      </c>
      <c r="B128">
        <v>6.4</v>
      </c>
      <c r="C128" s="36">
        <v>25.242081687241786</v>
      </c>
      <c r="E128">
        <v>101.12990000000001</v>
      </c>
      <c r="F128">
        <v>6.4</v>
      </c>
      <c r="G128" s="36">
        <v>25.580716059937455</v>
      </c>
      <c r="I128">
        <v>105.8248</v>
      </c>
      <c r="J128">
        <v>6.4</v>
      </c>
      <c r="K128" s="36">
        <v>25.987444492670697</v>
      </c>
      <c r="M128">
        <v>110.5591</v>
      </c>
      <c r="N128">
        <v>6.4</v>
      </c>
      <c r="O128" s="36">
        <v>26.531738022660836</v>
      </c>
      <c r="Q128">
        <v>115.30419999999999</v>
      </c>
      <c r="R128">
        <v>6.4</v>
      </c>
      <c r="S128" s="36">
        <v>100</v>
      </c>
      <c r="U128">
        <v>120.0808</v>
      </c>
      <c r="V128">
        <v>6.4</v>
      </c>
      <c r="W128" s="36">
        <v>55.430941572433476</v>
      </c>
      <c r="Y128">
        <v>83.43</v>
      </c>
      <c r="Z128">
        <v>6.4</v>
      </c>
      <c r="AA128" s="36">
        <v>24.498871398345511</v>
      </c>
    </row>
    <row r="129" spans="1:27" x14ac:dyDescent="0.25">
      <c r="A129">
        <v>96.432599999999994</v>
      </c>
      <c r="B129">
        <v>6.45</v>
      </c>
      <c r="C129" s="36">
        <v>25.240858239375612</v>
      </c>
      <c r="E129">
        <v>101.12990000000001</v>
      </c>
      <c r="F129">
        <v>6.45</v>
      </c>
      <c r="G129" s="36">
        <v>25.579252898896581</v>
      </c>
      <c r="I129">
        <v>105.8248</v>
      </c>
      <c r="J129">
        <v>6.45</v>
      </c>
      <c r="K129" s="36">
        <v>25.985575594905093</v>
      </c>
      <c r="M129">
        <v>110.5591</v>
      </c>
      <c r="N129">
        <v>6.45</v>
      </c>
      <c r="O129" s="36">
        <v>26.528922943910583</v>
      </c>
      <c r="Q129">
        <v>115.30419999999999</v>
      </c>
      <c r="R129">
        <v>6.45</v>
      </c>
      <c r="S129" s="36">
        <v>56.490419136583796</v>
      </c>
      <c r="U129">
        <v>120.0808</v>
      </c>
      <c r="V129">
        <v>6.45</v>
      </c>
      <c r="W129" s="36">
        <v>100</v>
      </c>
      <c r="Y129">
        <v>83.43</v>
      </c>
      <c r="Z129">
        <v>6.45</v>
      </c>
      <c r="AA129" s="36">
        <v>24.498001723782462</v>
      </c>
    </row>
    <row r="130" spans="1:27" x14ac:dyDescent="0.25">
      <c r="A130">
        <v>96.432599999999994</v>
      </c>
      <c r="B130">
        <v>6.5</v>
      </c>
      <c r="C130" s="36">
        <v>25.23963560282386</v>
      </c>
      <c r="E130">
        <v>101.12990000000001</v>
      </c>
      <c r="F130">
        <v>6.5</v>
      </c>
      <c r="G130" s="36">
        <v>25.577791023785835</v>
      </c>
      <c r="I130">
        <v>105.8248</v>
      </c>
      <c r="J130">
        <v>6.5</v>
      </c>
      <c r="K130" s="36">
        <v>25.983709141659734</v>
      </c>
      <c r="M130">
        <v>110.5591</v>
      </c>
      <c r="N130">
        <v>6.5</v>
      </c>
      <c r="O130" s="36">
        <v>26.526115241679452</v>
      </c>
      <c r="Q130">
        <v>115.30419999999999</v>
      </c>
      <c r="R130">
        <v>6.5</v>
      </c>
      <c r="S130" s="36">
        <v>100</v>
      </c>
      <c r="U130">
        <v>120.0808</v>
      </c>
      <c r="V130">
        <v>6.5</v>
      </c>
      <c r="W130" s="36">
        <v>55.430240639156999</v>
      </c>
      <c r="Y130">
        <v>83.43</v>
      </c>
      <c r="Z130">
        <v>6.5</v>
      </c>
      <c r="AA130" s="36">
        <v>24.497132393717983</v>
      </c>
    </row>
    <row r="131" spans="1:27" x14ac:dyDescent="0.25">
      <c r="A131">
        <v>96.432599999999994</v>
      </c>
      <c r="B131">
        <v>6.55</v>
      </c>
      <c r="C131" s="36">
        <v>25.238413776193212</v>
      </c>
      <c r="E131">
        <v>101.12990000000001</v>
      </c>
      <c r="F131">
        <v>6.55</v>
      </c>
      <c r="G131" s="36">
        <v>25.576330431634904</v>
      </c>
      <c r="I131">
        <v>105.8248</v>
      </c>
      <c r="J131">
        <v>6.55</v>
      </c>
      <c r="K131" s="36">
        <v>25.981845124373745</v>
      </c>
      <c r="M131">
        <v>110.5591</v>
      </c>
      <c r="N131">
        <v>6.55</v>
      </c>
      <c r="O131" s="36">
        <v>26.523314862855283</v>
      </c>
      <c r="Q131">
        <v>115.30419999999999</v>
      </c>
      <c r="R131">
        <v>6.55</v>
      </c>
      <c r="S131" s="36">
        <v>56.489747018010206</v>
      </c>
      <c r="U131">
        <v>120.0808</v>
      </c>
      <c r="V131">
        <v>6.55</v>
      </c>
      <c r="W131" s="36">
        <v>100</v>
      </c>
      <c r="Y131">
        <v>83.43</v>
      </c>
      <c r="Z131">
        <v>6.55</v>
      </c>
      <c r="AA131" s="36">
        <v>24.496263407809284</v>
      </c>
    </row>
    <row r="132" spans="1:27" x14ac:dyDescent="0.25">
      <c r="A132">
        <v>96.432599999999994</v>
      </c>
      <c r="B132">
        <v>6.6</v>
      </c>
      <c r="C132" s="36">
        <v>25.237192758094309</v>
      </c>
      <c r="E132">
        <v>101.12990000000001</v>
      </c>
      <c r="F132">
        <v>6.6</v>
      </c>
      <c r="G132" s="36">
        <v>25.574871119484815</v>
      </c>
      <c r="I132">
        <v>105.8248</v>
      </c>
      <c r="J132">
        <v>6.6</v>
      </c>
      <c r="K132" s="36">
        <v>25.979983534535776</v>
      </c>
      <c r="M132">
        <v>110.5591</v>
      </c>
      <c r="N132">
        <v>6.6</v>
      </c>
      <c r="O132" s="36">
        <v>26.520521754958132</v>
      </c>
      <c r="Q132">
        <v>115.30419999999999</v>
      </c>
      <c r="R132">
        <v>6.6</v>
      </c>
      <c r="S132" s="36">
        <v>56.489410926368919</v>
      </c>
      <c r="U132">
        <v>120.0808</v>
      </c>
      <c r="V132">
        <v>6.6</v>
      </c>
      <c r="W132" s="36">
        <v>100</v>
      </c>
      <c r="Y132">
        <v>83.43</v>
      </c>
      <c r="Z132">
        <v>6.6</v>
      </c>
      <c r="AA132" s="36">
        <v>24.495394765714128</v>
      </c>
    </row>
    <row r="133" spans="1:27" x14ac:dyDescent="0.25">
      <c r="A133">
        <v>96.432599999999994</v>
      </c>
      <c r="B133">
        <v>6.65</v>
      </c>
      <c r="C133" s="36">
        <v>25.235972547141728</v>
      </c>
      <c r="E133">
        <v>101.12990000000001</v>
      </c>
      <c r="F133">
        <v>6.65</v>
      </c>
      <c r="G133" s="36">
        <v>25.573413084387845</v>
      </c>
      <c r="I133">
        <v>105.8248</v>
      </c>
      <c r="J133">
        <v>6.65</v>
      </c>
      <c r="K133" s="36">
        <v>25.978124363683676</v>
      </c>
      <c r="M133">
        <v>110.5591</v>
      </c>
      <c r="N133">
        <v>6.65</v>
      </c>
      <c r="O133" s="36">
        <v>26.517735866129893</v>
      </c>
      <c r="Q133">
        <v>115.30419999999999</v>
      </c>
      <c r="R133">
        <v>6.65</v>
      </c>
      <c r="S133" s="36">
        <v>100</v>
      </c>
      <c r="U133">
        <v>120.0808</v>
      </c>
      <c r="V133">
        <v>6.65</v>
      </c>
      <c r="W133" s="36">
        <v>100</v>
      </c>
      <c r="Y133">
        <v>83.43</v>
      </c>
      <c r="Z133">
        <v>6.65</v>
      </c>
      <c r="AA133" s="36">
        <v>24.494526467090839</v>
      </c>
    </row>
    <row r="134" spans="1:27" x14ac:dyDescent="0.25">
      <c r="A134">
        <v>96.432599999999994</v>
      </c>
      <c r="B134">
        <v>6.7</v>
      </c>
      <c r="C134" s="36">
        <v>25.234753141953934</v>
      </c>
      <c r="E134">
        <v>101.12990000000001</v>
      </c>
      <c r="F134">
        <v>6.7</v>
      </c>
      <c r="G134" s="36">
        <v>25.571956323407491</v>
      </c>
      <c r="I134">
        <v>105.8248</v>
      </c>
      <c r="J134">
        <v>6.7</v>
      </c>
      <c r="K134" s="36">
        <v>25.976267603404072</v>
      </c>
      <c r="M134">
        <v>110.5591</v>
      </c>
      <c r="N134">
        <v>6.7</v>
      </c>
      <c r="O134" s="36">
        <v>26.514957145124033</v>
      </c>
      <c r="Q134">
        <v>115.30419999999999</v>
      </c>
      <c r="R134">
        <v>6.7</v>
      </c>
      <c r="S134" s="36">
        <v>56.488738678361635</v>
      </c>
      <c r="U134">
        <v>120.0808</v>
      </c>
      <c r="V134">
        <v>6.7</v>
      </c>
      <c r="W134" s="36">
        <v>55.428838486625892</v>
      </c>
      <c r="Y134">
        <v>83.43</v>
      </c>
      <c r="Z134">
        <v>6.7</v>
      </c>
      <c r="AA134" s="36">
        <v>24.493658511598298</v>
      </c>
    </row>
    <row r="135" spans="1:27" x14ac:dyDescent="0.25">
      <c r="A135">
        <v>96.432599999999994</v>
      </c>
      <c r="B135">
        <v>6.75</v>
      </c>
      <c r="C135" s="36">
        <v>25.233534541153322</v>
      </c>
      <c r="E135">
        <v>101.12990000000001</v>
      </c>
      <c r="F135">
        <v>6.75</v>
      </c>
      <c r="G135" s="36">
        <v>25.570500833618404</v>
      </c>
      <c r="I135">
        <v>105.8248</v>
      </c>
      <c r="J135">
        <v>6.75</v>
      </c>
      <c r="K135" s="36">
        <v>25.974413245331917</v>
      </c>
      <c r="M135">
        <v>110.5591</v>
      </c>
      <c r="N135">
        <v>6.75</v>
      </c>
      <c r="O135" s="36">
        <v>26.512185541295487</v>
      </c>
      <c r="Q135">
        <v>115.30419999999999</v>
      </c>
      <c r="R135">
        <v>6.75</v>
      </c>
      <c r="S135" s="36">
        <v>56.488402521989336</v>
      </c>
      <c r="U135">
        <v>120.0808</v>
      </c>
      <c r="V135">
        <v>6.75</v>
      </c>
      <c r="W135" s="36">
        <v>100</v>
      </c>
      <c r="Y135">
        <v>83.43</v>
      </c>
      <c r="Z135">
        <v>6.75</v>
      </c>
      <c r="AA135" s="36">
        <v>24.492790898895944</v>
      </c>
    </row>
    <row r="136" spans="1:27" x14ac:dyDescent="0.25">
      <c r="A136">
        <v>96.432599999999994</v>
      </c>
      <c r="B136">
        <v>6.8</v>
      </c>
      <c r="C136" s="36">
        <v>25.232316743366152</v>
      </c>
      <c r="E136">
        <v>101.12990000000001</v>
      </c>
      <c r="F136">
        <v>6.8</v>
      </c>
      <c r="G136" s="36">
        <v>25.569046612106302</v>
      </c>
      <c r="I136">
        <v>105.8248</v>
      </c>
      <c r="J136">
        <v>6.8</v>
      </c>
      <c r="K136" s="36">
        <v>25.972561281150213</v>
      </c>
      <c r="M136">
        <v>110.5591</v>
      </c>
      <c r="N136">
        <v>6.8</v>
      </c>
      <c r="O136" s="36">
        <v>26.509421004590884</v>
      </c>
      <c r="Q136">
        <v>115.30419999999999</v>
      </c>
      <c r="R136">
        <v>6.8</v>
      </c>
      <c r="S136" s="36">
        <v>56.48806634403374</v>
      </c>
      <c r="U136">
        <v>120.0808</v>
      </c>
      <c r="V136">
        <v>6.8</v>
      </c>
      <c r="W136" s="36">
        <v>55.42813726731201</v>
      </c>
      <c r="Y136">
        <v>83.43</v>
      </c>
      <c r="Z136">
        <v>6.8</v>
      </c>
      <c r="AA136" s="36">
        <v>24.491923628643779</v>
      </c>
    </row>
    <row r="137" spans="1:27" x14ac:dyDescent="0.25">
      <c r="A137">
        <v>96.432599999999994</v>
      </c>
      <c r="B137">
        <v>6.85</v>
      </c>
      <c r="C137" s="36">
        <v>25.231099747222544</v>
      </c>
      <c r="E137">
        <v>101.12990000000001</v>
      </c>
      <c r="F137">
        <v>6.85</v>
      </c>
      <c r="G137" s="36">
        <v>25.567593655967951</v>
      </c>
      <c r="I137">
        <v>105.8248</v>
      </c>
      <c r="J137">
        <v>6.85</v>
      </c>
      <c r="K137" s="36">
        <v>25.970711702589533</v>
      </c>
      <c r="M137">
        <v>110.5591</v>
      </c>
      <c r="N137">
        <v>6.85</v>
      </c>
      <c r="O137" s="36">
        <v>26.506663485538901</v>
      </c>
      <c r="Q137">
        <v>115.30419999999999</v>
      </c>
      <c r="R137">
        <v>6.85</v>
      </c>
      <c r="S137" s="36">
        <v>100</v>
      </c>
      <c r="U137">
        <v>120.0808</v>
      </c>
      <c r="V137">
        <v>6.85</v>
      </c>
      <c r="W137" s="36">
        <v>55.427786621880024</v>
      </c>
      <c r="Y137">
        <v>83.43</v>
      </c>
      <c r="Z137">
        <v>6.85</v>
      </c>
      <c r="AA137" s="36">
        <v>24.491056700502341</v>
      </c>
    </row>
    <row r="138" spans="1:27" x14ac:dyDescent="0.25">
      <c r="A138">
        <v>96.432599999999994</v>
      </c>
      <c r="B138">
        <v>6.9</v>
      </c>
      <c r="C138" s="36">
        <v>25.229883551356494</v>
      </c>
      <c r="E138">
        <v>101.12990000000001</v>
      </c>
      <c r="F138">
        <v>6.9</v>
      </c>
      <c r="G138" s="36">
        <v>25.566141962311097</v>
      </c>
      <c r="I138">
        <v>105.8248</v>
      </c>
      <c r="J138">
        <v>6.9</v>
      </c>
      <c r="K138" s="36">
        <v>25.968864501427689</v>
      </c>
      <c r="M138">
        <v>110.5591</v>
      </c>
      <c r="N138">
        <v>6.9</v>
      </c>
      <c r="O138" s="36">
        <v>26.503912935240809</v>
      </c>
      <c r="Q138">
        <v>115.30419999999999</v>
      </c>
      <c r="R138">
        <v>6.9</v>
      </c>
      <c r="S138" s="36">
        <v>100</v>
      </c>
      <c r="U138">
        <v>120.0808</v>
      </c>
      <c r="V138">
        <v>6.9</v>
      </c>
      <c r="W138" s="36">
        <v>100</v>
      </c>
      <c r="Y138">
        <v>83.43</v>
      </c>
      <c r="Z138">
        <v>6.9</v>
      </c>
      <c r="AA138" s="36">
        <v>24.49019011413273</v>
      </c>
    </row>
    <row r="139" spans="1:27" x14ac:dyDescent="0.25">
      <c r="A139">
        <v>96.432599999999994</v>
      </c>
      <c r="B139">
        <v>6.95</v>
      </c>
      <c r="C139" s="36">
        <v>25.228668154405824</v>
      </c>
      <c r="E139">
        <v>101.12990000000001</v>
      </c>
      <c r="F139">
        <v>6.95</v>
      </c>
      <c r="G139" s="36">
        <v>25.564691528254375</v>
      </c>
      <c r="I139">
        <v>105.8248</v>
      </c>
      <c r="J139">
        <v>6.95</v>
      </c>
      <c r="K139" s="36">
        <v>25.967019669489328</v>
      </c>
      <c r="M139">
        <v>110.5591</v>
      </c>
      <c r="N139">
        <v>6.95</v>
      </c>
      <c r="O139" s="36">
        <v>26.501169305361312</v>
      </c>
      <c r="Q139">
        <v>115.30419999999999</v>
      </c>
      <c r="R139">
        <v>6.95</v>
      </c>
      <c r="S139" s="36">
        <v>56.487057680635637</v>
      </c>
      <c r="U139">
        <v>120.0808</v>
      </c>
      <c r="V139">
        <v>6.95</v>
      </c>
      <c r="W139" s="36">
        <v>55.427085259447402</v>
      </c>
      <c r="Y139">
        <v>83.43</v>
      </c>
      <c r="Z139">
        <v>6.95</v>
      </c>
      <c r="AA139" s="36">
        <v>24.489323869196603</v>
      </c>
    </row>
    <row r="140" spans="1:27" x14ac:dyDescent="0.25">
      <c r="A140">
        <v>96.432599999999994</v>
      </c>
      <c r="B140">
        <v>7</v>
      </c>
      <c r="C140" s="36">
        <v>25.227453555012158</v>
      </c>
      <c r="E140">
        <v>101.12990000000001</v>
      </c>
      <c r="F140">
        <v>7</v>
      </c>
      <c r="G140" s="36">
        <v>25.5632423509273</v>
      </c>
      <c r="I140">
        <v>105.8248</v>
      </c>
      <c r="J140">
        <v>7</v>
      </c>
      <c r="K140" s="36">
        <v>25.965177198645588</v>
      </c>
      <c r="M140">
        <v>110.5591</v>
      </c>
      <c r="N140">
        <v>7</v>
      </c>
      <c r="O140" s="36">
        <v>26.498432548119421</v>
      </c>
      <c r="Q140">
        <v>115.30419999999999</v>
      </c>
      <c r="R140">
        <v>7</v>
      </c>
      <c r="S140" s="36">
        <v>27.750179668207142</v>
      </c>
      <c r="U140">
        <v>120.0808</v>
      </c>
      <c r="V140">
        <v>7</v>
      </c>
      <c r="W140" s="36">
        <v>55.426734542439355</v>
      </c>
      <c r="Y140">
        <v>83.43</v>
      </c>
      <c r="Z140">
        <v>7</v>
      </c>
      <c r="AA140" s="36">
        <v>24.488457965356162</v>
      </c>
    </row>
    <row r="141" spans="1:27" x14ac:dyDescent="0.25">
      <c r="A141">
        <v>96.432599999999994</v>
      </c>
      <c r="B141">
        <v>7.05</v>
      </c>
      <c r="C141" s="36">
        <v>25.22623975182097</v>
      </c>
      <c r="E141">
        <v>101.12990000000001</v>
      </c>
      <c r="F141">
        <v>7.05</v>
      </c>
      <c r="G141" s="36">
        <v>25.561794427470169</v>
      </c>
      <c r="I141">
        <v>105.8248</v>
      </c>
      <c r="J141">
        <v>7.05</v>
      </c>
      <c r="K141" s="36">
        <v>25.963337080813712</v>
      </c>
      <c r="M141">
        <v>110.5591</v>
      </c>
      <c r="N141">
        <v>7.05</v>
      </c>
      <c r="O141" s="36">
        <v>26.495702616279665</v>
      </c>
      <c r="Q141">
        <v>115.30419999999999</v>
      </c>
      <c r="R141">
        <v>7.05</v>
      </c>
      <c r="S141" s="36">
        <v>27.702377981859758</v>
      </c>
      <c r="U141">
        <v>120.0808</v>
      </c>
      <c r="V141">
        <v>7.05</v>
      </c>
      <c r="W141" s="36">
        <v>55.426383801565223</v>
      </c>
      <c r="Y141">
        <v>83.43</v>
      </c>
      <c r="Z141">
        <v>7.05</v>
      </c>
      <c r="AA141" s="36">
        <v>24.487592402274149</v>
      </c>
    </row>
    <row r="142" spans="1:27" x14ac:dyDescent="0.25">
      <c r="A142">
        <v>96.432599999999994</v>
      </c>
      <c r="B142">
        <v>7.1</v>
      </c>
      <c r="C142" s="36">
        <v>25.225026743481493</v>
      </c>
      <c r="E142">
        <v>101.12990000000001</v>
      </c>
      <c r="F142">
        <v>7.1</v>
      </c>
      <c r="G142" s="36">
        <v>25.560347755034048</v>
      </c>
      <c r="I142">
        <v>105.8248</v>
      </c>
      <c r="J142">
        <v>7.1</v>
      </c>
      <c r="K142" s="36">
        <v>25.961499307956689</v>
      </c>
      <c r="M142">
        <v>110.5591</v>
      </c>
      <c r="N142">
        <v>7.1</v>
      </c>
      <c r="O142" s="36">
        <v>26.492979463143399</v>
      </c>
      <c r="Q142">
        <v>115.30419999999999</v>
      </c>
      <c r="R142">
        <v>7.1</v>
      </c>
      <c r="S142" s="36">
        <v>27.670191117052795</v>
      </c>
      <c r="U142">
        <v>120.0808</v>
      </c>
      <c r="V142">
        <v>7.1</v>
      </c>
      <c r="W142" s="36">
        <v>55.426033036821266</v>
      </c>
      <c r="Y142">
        <v>83.43</v>
      </c>
      <c r="Z142">
        <v>7.1</v>
      </c>
      <c r="AA142" s="36">
        <v>24.486727179613869</v>
      </c>
    </row>
    <row r="143" spans="1:27" x14ac:dyDescent="0.25">
      <c r="A143">
        <v>96.432599999999994</v>
      </c>
      <c r="B143">
        <v>7.15</v>
      </c>
      <c r="C143" s="36">
        <v>25.223814528646741</v>
      </c>
      <c r="E143">
        <v>101.12990000000001</v>
      </c>
      <c r="F143">
        <v>7.15</v>
      </c>
      <c r="G143" s="36">
        <v>25.558902330780661</v>
      </c>
      <c r="I143">
        <v>105.8248</v>
      </c>
      <c r="J143">
        <v>7.15</v>
      </c>
      <c r="K143" s="36">
        <v>25.959663872082874</v>
      </c>
      <c r="M143">
        <v>110.5591</v>
      </c>
      <c r="N143">
        <v>7.15</v>
      </c>
      <c r="O143" s="36">
        <v>26.490263042540288</v>
      </c>
      <c r="Q143">
        <v>115.30419999999999</v>
      </c>
      <c r="R143">
        <v>7.15</v>
      </c>
      <c r="S143" s="36">
        <v>27.644221956957693</v>
      </c>
      <c r="U143">
        <v>120.0808</v>
      </c>
      <c r="V143">
        <v>7.15</v>
      </c>
      <c r="W143" s="36">
        <v>55.425682248203799</v>
      </c>
      <c r="Y143">
        <v>83.43</v>
      </c>
      <c r="Z143">
        <v>7.15</v>
      </c>
      <c r="AA143" s="36">
        <v>24.485862297039159</v>
      </c>
    </row>
    <row r="144" spans="1:27" x14ac:dyDescent="0.25">
      <c r="A144">
        <v>96.432599999999994</v>
      </c>
      <c r="B144">
        <v>7.2</v>
      </c>
      <c r="C144" s="36">
        <v>25.222603105973509</v>
      </c>
      <c r="E144">
        <v>101.12990000000001</v>
      </c>
      <c r="F144">
        <v>7.2</v>
      </c>
      <c r="G144" s="36">
        <v>25.557458151882372</v>
      </c>
      <c r="I144">
        <v>105.8248</v>
      </c>
      <c r="J144">
        <v>7.2</v>
      </c>
      <c r="K144" s="36">
        <v>25.957830765245671</v>
      </c>
      <c r="M144">
        <v>110.5591</v>
      </c>
      <c r="N144">
        <v>7.2</v>
      </c>
      <c r="O144" s="36">
        <v>26.487553308819987</v>
      </c>
      <c r="Q144">
        <v>115.30419999999999</v>
      </c>
      <c r="R144">
        <v>7.2</v>
      </c>
      <c r="S144" s="36">
        <v>27.621863963032915</v>
      </c>
      <c r="U144">
        <v>120.0808</v>
      </c>
      <c r="V144">
        <v>7.2</v>
      </c>
      <c r="W144" s="36">
        <v>100</v>
      </c>
      <c r="Y144">
        <v>83.43</v>
      </c>
      <c r="Z144">
        <v>7.2</v>
      </c>
      <c r="AA144" s="36">
        <v>24.484997754214415</v>
      </c>
    </row>
    <row r="145" spans="1:27" x14ac:dyDescent="0.25">
      <c r="A145">
        <v>96.432599999999994</v>
      </c>
      <c r="B145">
        <v>7.25</v>
      </c>
      <c r="C145" s="36">
        <v>25.221392474122315</v>
      </c>
      <c r="E145">
        <v>101.12990000000001</v>
      </c>
      <c r="F145">
        <v>7.25</v>
      </c>
      <c r="G145" s="36">
        <v>25.55601521552213</v>
      </c>
      <c r="I145">
        <v>105.8248</v>
      </c>
      <c r="J145">
        <v>7.25</v>
      </c>
      <c r="K145" s="36">
        <v>25.955999979543126</v>
      </c>
      <c r="M145">
        <v>110.5591</v>
      </c>
      <c r="N145">
        <v>7.25</v>
      </c>
      <c r="O145" s="36">
        <v>26.48485021684402</v>
      </c>
      <c r="Q145">
        <v>115.30419999999999</v>
      </c>
      <c r="R145">
        <v>7.25</v>
      </c>
      <c r="S145" s="36">
        <v>27.601942197048768</v>
      </c>
      <c r="U145">
        <v>120.0808</v>
      </c>
      <c r="V145">
        <v>7.25</v>
      </c>
      <c r="W145" s="36">
        <v>100</v>
      </c>
      <c r="Y145">
        <v>83.43</v>
      </c>
      <c r="Z145">
        <v>7.25</v>
      </c>
      <c r="AA145" s="36">
        <v>24.484133550804568</v>
      </c>
    </row>
    <row r="146" spans="1:27" x14ac:dyDescent="0.25">
      <c r="A146">
        <v>96.432599999999994</v>
      </c>
      <c r="B146">
        <v>7.3</v>
      </c>
      <c r="C146" s="36">
        <v>25.220182631757428</v>
      </c>
      <c r="E146">
        <v>101.12990000000001</v>
      </c>
      <c r="F146">
        <v>7.3</v>
      </c>
      <c r="G146" s="36">
        <v>25.554573518893395</v>
      </c>
      <c r="I146">
        <v>105.8248</v>
      </c>
      <c r="J146">
        <v>7.3</v>
      </c>
      <c r="K146" s="36">
        <v>25.954171507117639</v>
      </c>
      <c r="M146">
        <v>110.5591</v>
      </c>
      <c r="N146">
        <v>7.3</v>
      </c>
      <c r="O146" s="36">
        <v>26.482153721977728</v>
      </c>
      <c r="Q146">
        <v>115.30419999999999</v>
      </c>
      <c r="R146">
        <v>7.3</v>
      </c>
      <c r="S146" s="36">
        <v>27.583807316391354</v>
      </c>
      <c r="U146">
        <v>120.0808</v>
      </c>
      <c r="V146">
        <v>7.3</v>
      </c>
      <c r="W146" s="36">
        <v>100</v>
      </c>
      <c r="Y146">
        <v>83.43</v>
      </c>
      <c r="Z146">
        <v>7.3</v>
      </c>
      <c r="AA146" s="36">
        <v>24.483269686475087</v>
      </c>
    </row>
    <row r="147" spans="1:27" x14ac:dyDescent="0.25">
      <c r="A147">
        <v>96.432599999999994</v>
      </c>
      <c r="B147">
        <v>7.35</v>
      </c>
      <c r="C147" s="36">
        <v>25.218973577546841</v>
      </c>
      <c r="E147">
        <v>101.12990000000001</v>
      </c>
      <c r="F147">
        <v>7.35</v>
      </c>
      <c r="G147" s="36">
        <v>25.553133059200096</v>
      </c>
      <c r="I147">
        <v>105.8248</v>
      </c>
      <c r="J147">
        <v>7.35</v>
      </c>
      <c r="K147" s="36">
        <v>25.95234534015556</v>
      </c>
      <c r="M147">
        <v>110.5591</v>
      </c>
      <c r="N147">
        <v>7.35</v>
      </c>
      <c r="O147" s="36">
        <v>26.47946378008249</v>
      </c>
      <c r="Q147">
        <v>115.30419999999999</v>
      </c>
      <c r="R147">
        <v>7.35</v>
      </c>
      <c r="S147" s="36">
        <v>27.567055586010802</v>
      </c>
      <c r="U147">
        <v>120.0808</v>
      </c>
      <c r="V147">
        <v>7.35</v>
      </c>
      <c r="W147" s="36">
        <v>100</v>
      </c>
      <c r="Y147">
        <v>83.43</v>
      </c>
      <c r="Z147">
        <v>7.35</v>
      </c>
      <c r="AA147" s="36">
        <v>24.482406160891994</v>
      </c>
    </row>
    <row r="148" spans="1:27" x14ac:dyDescent="0.25">
      <c r="A148">
        <v>96.432599999999994</v>
      </c>
      <c r="B148">
        <v>7.4</v>
      </c>
      <c r="C148" s="36">
        <v>25.217765310162228</v>
      </c>
      <c r="E148">
        <v>101.12990000000001</v>
      </c>
      <c r="F148">
        <v>7.4</v>
      </c>
      <c r="G148" s="36">
        <v>25.551693833656579</v>
      </c>
      <c r="I148">
        <v>105.8248</v>
      </c>
      <c r="J148">
        <v>7.4</v>
      </c>
      <c r="K148" s="36">
        <v>25.950521470886855</v>
      </c>
      <c r="M148">
        <v>110.5591</v>
      </c>
      <c r="N148">
        <v>7.4</v>
      </c>
      <c r="O148" s="36">
        <v>26.476780347507994</v>
      </c>
      <c r="Q148">
        <v>115.30419999999999</v>
      </c>
      <c r="R148">
        <v>7.4</v>
      </c>
      <c r="S148" s="36">
        <v>27.551415673060745</v>
      </c>
      <c r="U148">
        <v>120.0808</v>
      </c>
      <c r="V148">
        <v>7.4</v>
      </c>
      <c r="W148" s="36">
        <v>55.42392794688363</v>
      </c>
      <c r="Y148">
        <v>83.43</v>
      </c>
      <c r="Z148">
        <v>7.4</v>
      </c>
      <c r="AA148" s="36">
        <v>24.481542973721847</v>
      </c>
    </row>
    <row r="149" spans="1:27" x14ac:dyDescent="0.25">
      <c r="A149">
        <v>96.432599999999994</v>
      </c>
      <c r="B149">
        <v>7.45</v>
      </c>
      <c r="C149" s="36">
        <v>25.21655782827898</v>
      </c>
      <c r="E149">
        <v>101.12990000000001</v>
      </c>
      <c r="F149">
        <v>7.45</v>
      </c>
      <c r="G149" s="36">
        <v>25.550255839487523</v>
      </c>
      <c r="I149">
        <v>105.8248</v>
      </c>
      <c r="J149">
        <v>7.45</v>
      </c>
      <c r="K149" s="36">
        <v>25.948699891584816</v>
      </c>
      <c r="M149">
        <v>110.5591</v>
      </c>
      <c r="N149">
        <v>7.45</v>
      </c>
      <c r="O149" s="36">
        <v>26.474103381084777</v>
      </c>
      <c r="Q149">
        <v>115.30419999999999</v>
      </c>
      <c r="R149">
        <v>7.45</v>
      </c>
      <c r="S149" s="36">
        <v>27.536694819106657</v>
      </c>
      <c r="U149">
        <v>120.0808</v>
      </c>
      <c r="V149">
        <v>7.45</v>
      </c>
      <c r="W149" s="36">
        <v>55.423577014947028</v>
      </c>
      <c r="Y149">
        <v>83.43</v>
      </c>
      <c r="Z149">
        <v>7.45</v>
      </c>
      <c r="AA149" s="36">
        <v>24.480680124631736</v>
      </c>
    </row>
    <row r="150" spans="1:27" x14ac:dyDescent="0.25">
      <c r="A150">
        <v>96.432599999999994</v>
      </c>
      <c r="B150">
        <v>7.5</v>
      </c>
      <c r="C150" s="36">
        <v>25.215351130576149</v>
      </c>
      <c r="E150">
        <v>101.12990000000001</v>
      </c>
      <c r="F150">
        <v>7.5</v>
      </c>
      <c r="G150" s="36">
        <v>25.548819073927945</v>
      </c>
      <c r="I150">
        <v>105.8248</v>
      </c>
      <c r="J150">
        <v>7.5</v>
      </c>
      <c r="K150" s="36">
        <v>25.946880594565677</v>
      </c>
      <c r="M150">
        <v>110.5591</v>
      </c>
      <c r="N150">
        <v>7.5</v>
      </c>
      <c r="O150" s="36">
        <v>26.471432838116765</v>
      </c>
      <c r="Q150">
        <v>115.30419999999999</v>
      </c>
      <c r="R150">
        <v>7.5</v>
      </c>
      <c r="S150" s="36">
        <v>27.522750253645583</v>
      </c>
      <c r="U150">
        <v>120.0808</v>
      </c>
      <c r="V150">
        <v>7.5</v>
      </c>
      <c r="W150" s="36">
        <v>55.423226059110902</v>
      </c>
      <c r="Y150">
        <v>83.43</v>
      </c>
      <c r="Z150">
        <v>7.5</v>
      </c>
      <c r="AA150" s="36">
        <v>24.479817613289296</v>
      </c>
    </row>
    <row r="151" spans="1:27" x14ac:dyDescent="0.25">
      <c r="A151">
        <v>96.432599999999994</v>
      </c>
      <c r="B151">
        <v>7.55</v>
      </c>
      <c r="C151" s="36">
        <v>25.214145215736444</v>
      </c>
      <c r="E151">
        <v>101.12990000000001</v>
      </c>
      <c r="F151">
        <v>7.55</v>
      </c>
      <c r="G151" s="36">
        <v>25.54738353422308</v>
      </c>
      <c r="I151">
        <v>105.8248</v>
      </c>
      <c r="J151">
        <v>7.55</v>
      </c>
      <c r="K151" s="36">
        <v>25.945063572188278</v>
      </c>
      <c r="M151">
        <v>110.5591</v>
      </c>
      <c r="N151">
        <v>7.55</v>
      </c>
      <c r="O151" s="36">
        <v>26.468768676374115</v>
      </c>
      <c r="Q151">
        <v>115.30419999999999</v>
      </c>
      <c r="R151">
        <v>7.55</v>
      </c>
      <c r="S151" s="36">
        <v>27.509472733370703</v>
      </c>
      <c r="U151">
        <v>120.0808</v>
      </c>
      <c r="V151">
        <v>7.55</v>
      </c>
      <c r="W151" s="36">
        <v>100</v>
      </c>
      <c r="Y151">
        <v>83.43</v>
      </c>
      <c r="Z151">
        <v>7.55</v>
      </c>
      <c r="AA151" s="36">
        <v>24.478955439362704</v>
      </c>
    </row>
    <row r="152" spans="1:27" x14ac:dyDescent="0.25">
      <c r="A152">
        <v>96.432599999999994</v>
      </c>
      <c r="B152">
        <v>7.6</v>
      </c>
      <c r="C152" s="36">
        <v>25.212940082446242</v>
      </c>
      <c r="E152">
        <v>101.12990000000001</v>
      </c>
      <c r="F152">
        <v>7.6</v>
      </c>
      <c r="G152" s="36">
        <v>25.545949217628376</v>
      </c>
      <c r="I152">
        <v>105.8248</v>
      </c>
      <c r="J152">
        <v>7.6</v>
      </c>
      <c r="K152" s="36">
        <v>25.943248816853753</v>
      </c>
      <c r="M152">
        <v>110.5591</v>
      </c>
      <c r="N152">
        <v>7.6</v>
      </c>
      <c r="O152" s="36">
        <v>26.466110854086075</v>
      </c>
      <c r="Q152">
        <v>115.30419999999999</v>
      </c>
      <c r="R152">
        <v>7.6</v>
      </c>
      <c r="S152" s="36">
        <v>27.496776457038315</v>
      </c>
      <c r="U152">
        <v>120.0808</v>
      </c>
      <c r="V152">
        <v>7.6</v>
      </c>
      <c r="W152" s="36">
        <v>100</v>
      </c>
      <c r="Y152">
        <v>83.43</v>
      </c>
      <c r="Z152">
        <v>7.6</v>
      </c>
      <c r="AA152" s="36">
        <v>24.478093602520655</v>
      </c>
    </row>
    <row r="153" spans="1:27" x14ac:dyDescent="0.25">
      <c r="A153">
        <v>96.432599999999994</v>
      </c>
      <c r="B153">
        <v>7.65</v>
      </c>
      <c r="C153" s="36">
        <v>25.211735729395535</v>
      </c>
      <c r="E153">
        <v>101.12990000000001</v>
      </c>
      <c r="F153">
        <v>7.65</v>
      </c>
      <c r="G153" s="36">
        <v>25.544516121409423</v>
      </c>
      <c r="I153">
        <v>105.8248</v>
      </c>
      <c r="J153">
        <v>7.65</v>
      </c>
      <c r="K153" s="36">
        <v>25.941436321005217</v>
      </c>
      <c r="M153">
        <v>110.5591</v>
      </c>
      <c r="N153">
        <v>7.65</v>
      </c>
      <c r="O153" s="36">
        <v>26.463459329934086</v>
      </c>
      <c r="Q153">
        <v>115.30419999999999</v>
      </c>
      <c r="R153">
        <v>7.65</v>
      </c>
      <c r="S153" s="36">
        <v>27.484592574820063</v>
      </c>
      <c r="U153">
        <v>120.0808</v>
      </c>
      <c r="V153">
        <v>7.65</v>
      </c>
      <c r="W153" s="36">
        <v>100</v>
      </c>
      <c r="Y153">
        <v>83.43</v>
      </c>
      <c r="Z153">
        <v>7.65</v>
      </c>
      <c r="AA153" s="36">
        <v>24.477232102432392</v>
      </c>
    </row>
    <row r="154" spans="1:27" x14ac:dyDescent="0.25">
      <c r="A154">
        <v>96.432599999999994</v>
      </c>
      <c r="B154">
        <v>7.7</v>
      </c>
      <c r="C154" s="36">
        <v>25.210532155277939</v>
      </c>
      <c r="E154">
        <v>101.12990000000001</v>
      </c>
      <c r="F154">
        <v>7.7</v>
      </c>
      <c r="G154" s="36">
        <v>25.5430842428419</v>
      </c>
      <c r="I154">
        <v>105.8248</v>
      </c>
      <c r="J154">
        <v>7.7</v>
      </c>
      <c r="K154" s="36">
        <v>25.939626077127404</v>
      </c>
      <c r="M154">
        <v>110.5591</v>
      </c>
      <c r="N154">
        <v>7.7</v>
      </c>
      <c r="O154" s="36">
        <v>26.460814063044847</v>
      </c>
      <c r="Q154">
        <v>115.30419999999999</v>
      </c>
      <c r="R154">
        <v>7.7</v>
      </c>
      <c r="S154" s="36">
        <v>27.472864840277147</v>
      </c>
      <c r="U154">
        <v>120.0808</v>
      </c>
      <c r="V154">
        <v>7.7</v>
      </c>
      <c r="W154" s="36">
        <v>100</v>
      </c>
      <c r="Y154">
        <v>83.43</v>
      </c>
      <c r="Z154">
        <v>7.7</v>
      </c>
      <c r="AA154" s="36">
        <v>24.47637093876769</v>
      </c>
    </row>
    <row r="155" spans="1:27" x14ac:dyDescent="0.25">
      <c r="A155">
        <v>96.432599999999994</v>
      </c>
      <c r="B155">
        <v>7.75</v>
      </c>
      <c r="C155" s="36">
        <v>25.209329358790672</v>
      </c>
      <c r="E155">
        <v>101.12990000000001</v>
      </c>
      <c r="F155">
        <v>7.75</v>
      </c>
      <c r="G155" s="36">
        <v>25.541653579211534</v>
      </c>
      <c r="I155">
        <v>105.8248</v>
      </c>
      <c r="J155">
        <v>7.75</v>
      </c>
      <c r="K155" s="36">
        <v>25.937818077746382</v>
      </c>
      <c r="M155">
        <v>110.5591</v>
      </c>
      <c r="N155">
        <v>7.75</v>
      </c>
      <c r="O155" s="36">
        <v>26.458175012983794</v>
      </c>
      <c r="Q155">
        <v>115.30419999999999</v>
      </c>
      <c r="R155">
        <v>7.75</v>
      </c>
      <c r="S155" s="36">
        <v>27.46154659909898</v>
      </c>
      <c r="U155">
        <v>120.0808</v>
      </c>
      <c r="V155">
        <v>7.75</v>
      </c>
      <c r="W155" s="36">
        <v>55.421470921307133</v>
      </c>
      <c r="Y155">
        <v>83.43</v>
      </c>
      <c r="Z155">
        <v>7.75</v>
      </c>
      <c r="AA155" s="36">
        <v>24.475510111196847</v>
      </c>
    </row>
    <row r="156" spans="1:27" x14ac:dyDescent="0.25">
      <c r="A156">
        <v>96.432599999999994</v>
      </c>
      <c r="B156">
        <v>7.8</v>
      </c>
      <c r="C156" s="36">
        <v>25.208127338634554</v>
      </c>
      <c r="E156">
        <v>101.12990000000001</v>
      </c>
      <c r="F156">
        <v>7.8</v>
      </c>
      <c r="G156" s="36">
        <v>25.540224127814025</v>
      </c>
      <c r="I156">
        <v>105.8248</v>
      </c>
      <c r="J156">
        <v>7.8</v>
      </c>
      <c r="K156" s="36">
        <v>25.936012315429224</v>
      </c>
      <c r="M156">
        <v>110.5591</v>
      </c>
      <c r="N156">
        <v>7.8</v>
      </c>
      <c r="O156" s="36">
        <v>26.455542139748399</v>
      </c>
      <c r="Q156">
        <v>115.30419999999999</v>
      </c>
      <c r="R156">
        <v>7.8</v>
      </c>
      <c r="S156" s="36">
        <v>27.450598644187856</v>
      </c>
      <c r="U156">
        <v>120.0808</v>
      </c>
      <c r="V156">
        <v>7.8</v>
      </c>
      <c r="W156" s="36">
        <v>100</v>
      </c>
      <c r="Y156">
        <v>83.43</v>
      </c>
      <c r="Z156">
        <v>7.8</v>
      </c>
      <c r="AA156" s="36">
        <v>24.474649619390707</v>
      </c>
    </row>
    <row r="157" spans="1:27" x14ac:dyDescent="0.25">
      <c r="A157">
        <v>96.432599999999994</v>
      </c>
      <c r="B157">
        <v>7.85</v>
      </c>
      <c r="C157" s="36">
        <v>25.206926093513971</v>
      </c>
      <c r="E157">
        <v>101.12990000000001</v>
      </c>
      <c r="F157">
        <v>7.85</v>
      </c>
      <c r="G157" s="36">
        <v>25.538795885955015</v>
      </c>
      <c r="I157">
        <v>105.8248</v>
      </c>
      <c r="J157">
        <v>7.85</v>
      </c>
      <c r="K157" s="36">
        <v>25.934208782783685</v>
      </c>
      <c r="M157">
        <v>110.5591</v>
      </c>
      <c r="N157">
        <v>7.85</v>
      </c>
      <c r="O157" s="36">
        <v>26.452915403761832</v>
      </c>
      <c r="Q157">
        <v>115.30419999999999</v>
      </c>
      <c r="R157">
        <v>7.85</v>
      </c>
      <c r="S157" s="36">
        <v>27.439987650631092</v>
      </c>
      <c r="U157">
        <v>120.0808</v>
      </c>
      <c r="V157">
        <v>7.85</v>
      </c>
      <c r="W157" s="36">
        <v>55.4207686987587</v>
      </c>
      <c r="Y157">
        <v>83.43</v>
      </c>
      <c r="Z157">
        <v>7.85</v>
      </c>
      <c r="AA157" s="36">
        <v>24.473789463020619</v>
      </c>
    </row>
    <row r="158" spans="1:27" x14ac:dyDescent="0.25">
      <c r="A158">
        <v>96.432599999999994</v>
      </c>
      <c r="B158">
        <v>7.9</v>
      </c>
      <c r="C158" s="36">
        <v>25.205725622136889</v>
      </c>
      <c r="E158">
        <v>101.12990000000001</v>
      </c>
      <c r="F158">
        <v>7.9</v>
      </c>
      <c r="G158" s="36">
        <v>25.537368850950049</v>
      </c>
      <c r="I158">
        <v>105.8248</v>
      </c>
      <c r="J158">
        <v>7.9</v>
      </c>
      <c r="K158" s="36">
        <v>25.932407472457893</v>
      </c>
      <c r="M158">
        <v>110.5591</v>
      </c>
      <c r="N158">
        <v>7.9</v>
      </c>
      <c r="O158" s="36">
        <v>26.45029476586658</v>
      </c>
      <c r="Q158">
        <v>115.30419999999999</v>
      </c>
      <c r="R158">
        <v>7.9</v>
      </c>
      <c r="S158" s="36">
        <v>27.429685009733689</v>
      </c>
      <c r="U158">
        <v>120.0808</v>
      </c>
      <c r="V158">
        <v>7.9</v>
      </c>
      <c r="W158" s="36">
        <v>100</v>
      </c>
      <c r="Y158">
        <v>83.43</v>
      </c>
      <c r="Z158">
        <v>7.9</v>
      </c>
      <c r="AA158" s="36">
        <v>24.472929641758483</v>
      </c>
    </row>
    <row r="159" spans="1:27" x14ac:dyDescent="0.25">
      <c r="A159">
        <v>96.432599999999994</v>
      </c>
      <c r="B159">
        <v>7.95</v>
      </c>
      <c r="C159" s="36">
        <v>25.204525923214806</v>
      </c>
      <c r="E159">
        <v>101.12990000000001</v>
      </c>
      <c r="F159">
        <v>7.95</v>
      </c>
      <c r="G159" s="36">
        <v>25.535943020124478</v>
      </c>
      <c r="I159">
        <v>105.8248</v>
      </c>
      <c r="J159">
        <v>7.95</v>
      </c>
      <c r="K159" s="36">
        <v>25.930608377140064</v>
      </c>
      <c r="M159">
        <v>110.5591</v>
      </c>
      <c r="N159">
        <v>7.95</v>
      </c>
      <c r="O159" s="36">
        <v>26.447680187318308</v>
      </c>
      <c r="Q159">
        <v>115.30419999999999</v>
      </c>
      <c r="R159">
        <v>7.95</v>
      </c>
      <c r="S159" s="36">
        <v>27.419665944373815</v>
      </c>
      <c r="U159">
        <v>120.0808</v>
      </c>
      <c r="V159">
        <v>7.95</v>
      </c>
      <c r="W159" s="36">
        <v>100</v>
      </c>
      <c r="Y159">
        <v>83.43</v>
      </c>
      <c r="Z159">
        <v>7.95</v>
      </c>
      <c r="AA159" s="36">
        <v>24.472070155276718</v>
      </c>
    </row>
    <row r="160" spans="1:27" x14ac:dyDescent="0.25">
      <c r="A160">
        <v>96.432599999999994</v>
      </c>
      <c r="B160">
        <v>8</v>
      </c>
      <c r="C160" s="36">
        <v>25.203326995462771</v>
      </c>
      <c r="E160">
        <v>101.12990000000001</v>
      </c>
      <c r="F160">
        <v>8</v>
      </c>
      <c r="G160" s="36">
        <v>25.53451839081346</v>
      </c>
      <c r="I160">
        <v>105.8248</v>
      </c>
      <c r="J160">
        <v>8</v>
      </c>
      <c r="K160" s="36">
        <v>25.928811489558175</v>
      </c>
      <c r="M160">
        <v>110.5591</v>
      </c>
      <c r="N160">
        <v>8</v>
      </c>
      <c r="O160" s="36">
        <v>26.445071629779783</v>
      </c>
      <c r="Q160">
        <v>115.30419999999999</v>
      </c>
      <c r="R160">
        <v>8</v>
      </c>
      <c r="S160" s="36">
        <v>27.409908826915309</v>
      </c>
      <c r="U160">
        <v>120.0808</v>
      </c>
      <c r="V160">
        <v>8</v>
      </c>
      <c r="W160" s="36">
        <v>55.419715185456944</v>
      </c>
      <c r="Y160">
        <v>83.43</v>
      </c>
      <c r="Z160">
        <v>8</v>
      </c>
      <c r="AA160" s="36">
        <v>24.471211003248268</v>
      </c>
    </row>
    <row r="161" spans="1:27" x14ac:dyDescent="0.25">
      <c r="A161">
        <v>96.432599999999994</v>
      </c>
      <c r="B161">
        <v>8.0500000000000007</v>
      </c>
      <c r="C161" s="36">
        <v>25.202128837599343</v>
      </c>
      <c r="E161">
        <v>101.12990000000001</v>
      </c>
      <c r="F161">
        <v>8.0500000000000007</v>
      </c>
      <c r="G161" s="36">
        <v>25.533094960361879</v>
      </c>
      <c r="I161">
        <v>105.8248</v>
      </c>
      <c r="J161">
        <v>8.0500000000000007</v>
      </c>
      <c r="K161" s="36">
        <v>25.92701680247966</v>
      </c>
      <c r="M161">
        <v>110.5591</v>
      </c>
      <c r="N161">
        <v>8.0500000000000007</v>
      </c>
      <c r="O161" s="36">
        <v>26.442469055314849</v>
      </c>
      <c r="Q161">
        <v>115.30419999999999</v>
      </c>
      <c r="R161">
        <v>8.0500000000000007</v>
      </c>
      <c r="S161" s="36">
        <v>27.40039464572202</v>
      </c>
      <c r="U161">
        <v>120.0808</v>
      </c>
      <c r="V161">
        <v>8.0500000000000007</v>
      </c>
      <c r="W161" s="36">
        <v>100</v>
      </c>
      <c r="Y161">
        <v>83.43</v>
      </c>
      <c r="Z161">
        <v>8.0500000000000007</v>
      </c>
      <c r="AA161" s="36">
        <v>24.470352185346595</v>
      </c>
    </row>
    <row r="162" spans="1:27" x14ac:dyDescent="0.25">
      <c r="A162">
        <v>96.432599999999994</v>
      </c>
      <c r="B162">
        <v>8.1</v>
      </c>
      <c r="C162" s="36">
        <v>25.200931448346601</v>
      </c>
      <c r="E162">
        <v>101.12990000000001</v>
      </c>
      <c r="F162">
        <v>8.1</v>
      </c>
      <c r="G162" s="36">
        <v>25.531672726124299</v>
      </c>
      <c r="I162">
        <v>105.8248</v>
      </c>
      <c r="J162">
        <v>8.1</v>
      </c>
      <c r="K162" s="36">
        <v>25.92522430871113</v>
      </c>
      <c r="M162">
        <v>110.5591</v>
      </c>
      <c r="N162">
        <v>8.1</v>
      </c>
      <c r="O162" s="36">
        <v>26.439872426382671</v>
      </c>
      <c r="Q162">
        <v>115.30419999999999</v>
      </c>
      <c r="R162">
        <v>8.1</v>
      </c>
      <c r="S162" s="36">
        <v>27.391106582520891</v>
      </c>
      <c r="U162">
        <v>120.0808</v>
      </c>
      <c r="V162">
        <v>8.1</v>
      </c>
      <c r="W162" s="36">
        <v>100</v>
      </c>
      <c r="Y162">
        <v>83.43</v>
      </c>
      <c r="Z162">
        <v>8.1</v>
      </c>
      <c r="AA162" s="36">
        <v>24.4694937012457</v>
      </c>
    </row>
    <row r="163" spans="1:27" x14ac:dyDescent="0.25">
      <c r="A163">
        <v>96.432599999999994</v>
      </c>
      <c r="B163">
        <v>8.15</v>
      </c>
      <c r="C163" s="36">
        <v>25.199734826430117</v>
      </c>
      <c r="E163">
        <v>101.12990000000001</v>
      </c>
      <c r="F163">
        <v>8.15</v>
      </c>
      <c r="G163" s="36">
        <v>25.53025168546494</v>
      </c>
      <c r="I163">
        <v>105.8248</v>
      </c>
      <c r="J163">
        <v>8.15</v>
      </c>
      <c r="K163" s="36">
        <v>25.92343400109803</v>
      </c>
      <c r="M163">
        <v>110.5591</v>
      </c>
      <c r="N163">
        <v>8.15</v>
      </c>
      <c r="O163" s="36">
        <v>26.437281705831964</v>
      </c>
      <c r="Q163">
        <v>115.30419999999999</v>
      </c>
      <c r="R163">
        <v>8.15</v>
      </c>
      <c r="S163" s="36">
        <v>27.382029673699954</v>
      </c>
      <c r="U163">
        <v>120.0808</v>
      </c>
      <c r="V163">
        <v>8.15</v>
      </c>
      <c r="W163" s="36">
        <v>55.418661456690799</v>
      </c>
      <c r="Y163">
        <v>83.43</v>
      </c>
      <c r="Z163">
        <v>8.15</v>
      </c>
      <c r="AA163" s="36">
        <v>24.468635550620093</v>
      </c>
    </row>
    <row r="164" spans="1:27" x14ac:dyDescent="0.25">
      <c r="A164">
        <v>96.432599999999994</v>
      </c>
      <c r="B164">
        <v>8.1999999999999993</v>
      </c>
      <c r="C164" s="36">
        <v>25.198538970578944</v>
      </c>
      <c r="E164">
        <v>101.12990000000001</v>
      </c>
      <c r="F164">
        <v>8.1999999999999993</v>
      </c>
      <c r="G164" s="36">
        <v>25.528831835757586</v>
      </c>
      <c r="I164">
        <v>105.8248</v>
      </c>
      <c r="J164">
        <v>8.1999999999999993</v>
      </c>
      <c r="K164" s="36">
        <v>25.921645872524454</v>
      </c>
      <c r="M164">
        <v>110.5591</v>
      </c>
      <c r="N164">
        <v>8.1999999999999993</v>
      </c>
      <c r="O164" s="36">
        <v>26.434696856895304</v>
      </c>
      <c r="Q164">
        <v>115.30419999999999</v>
      </c>
      <c r="R164">
        <v>8.1999999999999993</v>
      </c>
      <c r="S164" s="36">
        <v>27.373150536024543</v>
      </c>
      <c r="U164">
        <v>120.0808</v>
      </c>
      <c r="V164">
        <v>8.1999999999999993</v>
      </c>
      <c r="W164" s="36">
        <v>100</v>
      </c>
      <c r="Y164">
        <v>83.43</v>
      </c>
      <c r="Z164">
        <v>8.1999999999999993</v>
      </c>
      <c r="AA164" s="36">
        <v>24.467777733144811</v>
      </c>
    </row>
    <row r="165" spans="1:27" x14ac:dyDescent="0.25">
      <c r="A165">
        <v>96.432599999999994</v>
      </c>
      <c r="B165">
        <v>8.25</v>
      </c>
      <c r="C165" s="36">
        <v>25.197343879525611</v>
      </c>
      <c r="E165">
        <v>101.12990000000001</v>
      </c>
      <c r="F165">
        <v>8.25</v>
      </c>
      <c r="G165" s="36">
        <v>25.527413174385572</v>
      </c>
      <c r="I165">
        <v>105.8248</v>
      </c>
      <c r="J165">
        <v>8.25</v>
      </c>
      <c r="K165" s="36">
        <v>25.91985991591271</v>
      </c>
      <c r="M165">
        <v>110.5591</v>
      </c>
      <c r="N165">
        <v>8.25</v>
      </c>
      <c r="O165" s="36">
        <v>26.432117843183693</v>
      </c>
      <c r="Q165">
        <v>115.30419999999999</v>
      </c>
      <c r="R165">
        <v>8.25</v>
      </c>
      <c r="S165" s="36">
        <v>27.364457142401399</v>
      </c>
      <c r="U165">
        <v>120.0808</v>
      </c>
      <c r="V165">
        <v>8.25</v>
      </c>
      <c r="W165" s="36">
        <v>55.417958851094532</v>
      </c>
      <c r="Y165">
        <v>83.43</v>
      </c>
      <c r="Z165">
        <v>8.25</v>
      </c>
      <c r="AA165" s="36">
        <v>24.466920248495406</v>
      </c>
    </row>
    <row r="166" spans="1:27" x14ac:dyDescent="0.25">
      <c r="A166">
        <v>96.432599999999994</v>
      </c>
      <c r="B166">
        <v>8.3000000000000007</v>
      </c>
      <c r="C166" s="36">
        <v>25.196149552006098</v>
      </c>
      <c r="E166">
        <v>101.12990000000001</v>
      </c>
      <c r="F166">
        <v>8.3000000000000007</v>
      </c>
      <c r="G166" s="36">
        <v>25.52599569874172</v>
      </c>
      <c r="I166">
        <v>105.8248</v>
      </c>
      <c r="J166">
        <v>8.3000000000000007</v>
      </c>
      <c r="K166" s="36">
        <v>25.918076124223148</v>
      </c>
      <c r="M166">
        <v>110.5591</v>
      </c>
      <c r="N166">
        <v>8.3000000000000007</v>
      </c>
      <c r="O166" s="36">
        <v>26.429544628681079</v>
      </c>
      <c r="Q166">
        <v>115.30419999999999</v>
      </c>
      <c r="R166">
        <v>8.3000000000000007</v>
      </c>
      <c r="S166" s="36">
        <v>27.355938636962179</v>
      </c>
      <c r="U166">
        <v>120.0808</v>
      </c>
      <c r="V166">
        <v>8.3000000000000007</v>
      </c>
      <c r="W166" s="36">
        <v>100</v>
      </c>
      <c r="Y166">
        <v>83.43</v>
      </c>
      <c r="Z166">
        <v>8.3000000000000007</v>
      </c>
      <c r="AA166" s="36">
        <v>24.466063096347952</v>
      </c>
    </row>
    <row r="167" spans="1:27" x14ac:dyDescent="0.25">
      <c r="A167">
        <v>96.432599999999994</v>
      </c>
      <c r="B167">
        <v>8.35</v>
      </c>
      <c r="C167" s="36">
        <v>25.19495598675983</v>
      </c>
      <c r="E167">
        <v>101.12990000000001</v>
      </c>
      <c r="F167">
        <v>8.35</v>
      </c>
      <c r="G167" s="36">
        <v>25.524579406228295</v>
      </c>
      <c r="I167">
        <v>105.8248</v>
      </c>
      <c r="J167">
        <v>8.35</v>
      </c>
      <c r="K167" s="36">
        <v>25.916294490453804</v>
      </c>
      <c r="M167">
        <v>110.5591</v>
      </c>
      <c r="N167">
        <v>8.35</v>
      </c>
      <c r="O167" s="36">
        <v>26.42697717773903</v>
      </c>
      <c r="Q167">
        <v>115.30419999999999</v>
      </c>
      <c r="R167">
        <v>8.35</v>
      </c>
      <c r="S167" s="36">
        <v>27.347585181354933</v>
      </c>
      <c r="U167">
        <v>120.0808</v>
      </c>
      <c r="V167">
        <v>8.35</v>
      </c>
      <c r="W167" s="36">
        <v>100</v>
      </c>
      <c r="Y167">
        <v>83.43</v>
      </c>
      <c r="Z167">
        <v>8.35</v>
      </c>
      <c r="AA167" s="36">
        <v>24.465206276379046</v>
      </c>
    </row>
    <row r="168" spans="1:27" x14ac:dyDescent="0.25">
      <c r="A168">
        <v>96.432599999999994</v>
      </c>
      <c r="B168">
        <v>8.4</v>
      </c>
      <c r="C168" s="36">
        <v>25.193763182529658</v>
      </c>
      <c r="E168">
        <v>101.12990000000001</v>
      </c>
      <c r="F168">
        <v>8.4</v>
      </c>
      <c r="G168" s="36">
        <v>25.523164294256951</v>
      </c>
      <c r="I168">
        <v>105.8248</v>
      </c>
      <c r="J168">
        <v>8.4</v>
      </c>
      <c r="K168" s="36">
        <v>25.91451500764018</v>
      </c>
      <c r="M168">
        <v>110.5591</v>
      </c>
      <c r="N168">
        <v>8.4</v>
      </c>
      <c r="O168" s="36">
        <v>26.424415455071518</v>
      </c>
      <c r="Q168">
        <v>115.30419999999999</v>
      </c>
      <c r="R168">
        <v>8.4</v>
      </c>
      <c r="S168" s="36">
        <v>27.339387826037285</v>
      </c>
      <c r="U168">
        <v>120.0808</v>
      </c>
      <c r="V168">
        <v>8.4</v>
      </c>
      <c r="W168" s="36">
        <v>100</v>
      </c>
      <c r="Y168">
        <v>83.43</v>
      </c>
      <c r="Z168">
        <v>8.4</v>
      </c>
      <c r="AA168" s="36">
        <v>24.464349788265789</v>
      </c>
    </row>
    <row r="169" spans="1:27" x14ac:dyDescent="0.25">
      <c r="A169">
        <v>96.432599999999994</v>
      </c>
      <c r="B169">
        <v>8.4499999999999993</v>
      </c>
      <c r="C169" s="36">
        <v>25.192571138061851</v>
      </c>
      <c r="E169">
        <v>101.12990000000001</v>
      </c>
      <c r="F169">
        <v>8.4499999999999993</v>
      </c>
      <c r="G169" s="36">
        <v>25.521750360248696</v>
      </c>
      <c r="I169">
        <v>105.8248</v>
      </c>
      <c r="J169">
        <v>8.4499999999999993</v>
      </c>
      <c r="K169" s="36">
        <v>25.912737668854902</v>
      </c>
      <c r="M169">
        <v>110.5591</v>
      </c>
      <c r="N169">
        <v>8.4499999999999993</v>
      </c>
      <c r="O169" s="36">
        <v>26.421859425749791</v>
      </c>
      <c r="Q169">
        <v>115.30419999999999</v>
      </c>
      <c r="R169">
        <v>8.4499999999999993</v>
      </c>
      <c r="S169" s="36">
        <v>27.331338401773746</v>
      </c>
      <c r="U169">
        <v>120.0808</v>
      </c>
      <c r="V169">
        <v>8.4499999999999993</v>
      </c>
      <c r="W169" s="36">
        <v>100</v>
      </c>
      <c r="Y169">
        <v>83.43</v>
      </c>
      <c r="Z169">
        <v>8.4499999999999993</v>
      </c>
      <c r="AA169" s="36">
        <v>24.463493631685811</v>
      </c>
    </row>
    <row r="170" spans="1:27" x14ac:dyDescent="0.25">
      <c r="A170">
        <v>96.432599999999994</v>
      </c>
      <c r="B170">
        <v>8.5</v>
      </c>
      <c r="C170" s="36">
        <v>25.191379852106092</v>
      </c>
      <c r="E170">
        <v>101.12990000000001</v>
      </c>
      <c r="F170">
        <v>8.5</v>
      </c>
      <c r="G170" s="36">
        <v>25.520337601633834</v>
      </c>
      <c r="I170">
        <v>105.8248</v>
      </c>
      <c r="J170">
        <v>8.5</v>
      </c>
      <c r="K170" s="36">
        <v>25.910962467207494</v>
      </c>
      <c r="M170">
        <v>110.5591</v>
      </c>
      <c r="N170">
        <v>8.5</v>
      </c>
      <c r="O170" s="36">
        <v>26.419309055197328</v>
      </c>
      <c r="Q170">
        <v>115.30419999999999</v>
      </c>
      <c r="R170">
        <v>8.5</v>
      </c>
      <c r="S170" s="36">
        <v>27.323429427591474</v>
      </c>
      <c r="U170">
        <v>120.0808</v>
      </c>
      <c r="V170">
        <v>8.5</v>
      </c>
      <c r="W170" s="36">
        <v>55.41620191775354</v>
      </c>
      <c r="Y170">
        <v>83.43</v>
      </c>
      <c r="Z170">
        <v>8.5</v>
      </c>
      <c r="AA170" s="36">
        <v>24.46263780631725</v>
      </c>
    </row>
    <row r="171" spans="1:27" x14ac:dyDescent="0.25">
      <c r="A171">
        <v>96.432599999999994</v>
      </c>
      <c r="B171">
        <v>8.5500000000000007</v>
      </c>
      <c r="C171" s="36">
        <v>25.190189323415449</v>
      </c>
      <c r="E171">
        <v>101.12990000000001</v>
      </c>
      <c r="F171">
        <v>8.5500000000000007</v>
      </c>
      <c r="G171" s="36">
        <v>25.518926015851918</v>
      </c>
      <c r="I171">
        <v>105.8248</v>
      </c>
      <c r="J171">
        <v>8.5500000000000007</v>
      </c>
      <c r="K171" s="36">
        <v>25.909189395844052</v>
      </c>
      <c r="M171">
        <v>110.5591</v>
      </c>
      <c r="N171">
        <v>8.5500000000000007</v>
      </c>
      <c r="O171" s="36">
        <v>26.41676430918487</v>
      </c>
      <c r="Q171">
        <v>115.30419999999999</v>
      </c>
      <c r="R171">
        <v>8.5500000000000007</v>
      </c>
      <c r="S171" s="36">
        <v>27.315654032241579</v>
      </c>
      <c r="U171">
        <v>120.0808</v>
      </c>
      <c r="V171">
        <v>8.5500000000000007</v>
      </c>
      <c r="W171" s="36">
        <v>100</v>
      </c>
      <c r="Y171">
        <v>83.43</v>
      </c>
      <c r="Z171">
        <v>8.5500000000000007</v>
      </c>
      <c r="AA171" s="36">
        <v>24.461782311838746</v>
      </c>
    </row>
    <row r="172" spans="1:27" x14ac:dyDescent="0.25">
      <c r="A172">
        <v>96.432599999999994</v>
      </c>
      <c r="B172">
        <v>8.6</v>
      </c>
      <c r="C172" s="36">
        <v>25.188999550746367</v>
      </c>
      <c r="E172">
        <v>101.12990000000001</v>
      </c>
      <c r="F172">
        <v>8.6</v>
      </c>
      <c r="G172" s="36">
        <v>25.517515600351718</v>
      </c>
      <c r="I172">
        <v>105.8248</v>
      </c>
      <c r="J172">
        <v>8.6</v>
      </c>
      <c r="K172" s="36">
        <v>25.907418447947045</v>
      </c>
      <c r="M172">
        <v>110.5591</v>
      </c>
      <c r="N172">
        <v>8.6</v>
      </c>
      <c r="O172" s="36">
        <v>26.414225153825583</v>
      </c>
      <c r="Q172">
        <v>115.30419999999999</v>
      </c>
      <c r="R172">
        <v>8.6</v>
      </c>
      <c r="S172" s="36">
        <v>27.308005886820659</v>
      </c>
      <c r="U172">
        <v>120.0808</v>
      </c>
      <c r="V172">
        <v>8.6</v>
      </c>
      <c r="W172" s="36">
        <v>100</v>
      </c>
      <c r="Y172">
        <v>83.43</v>
      </c>
      <c r="Z172">
        <v>8.6</v>
      </c>
      <c r="AA172" s="36">
        <v>24.460927147929471</v>
      </c>
    </row>
    <row r="173" spans="1:27" x14ac:dyDescent="0.25">
      <c r="A173">
        <v>96.432599999999994</v>
      </c>
      <c r="B173">
        <v>8.65</v>
      </c>
      <c r="C173" s="36">
        <v>25.187810532858652</v>
      </c>
      <c r="E173">
        <v>101.12990000000001</v>
      </c>
      <c r="F173">
        <v>8.65</v>
      </c>
      <c r="G173" s="36">
        <v>25.516106352591159</v>
      </c>
      <c r="I173">
        <v>105.8248</v>
      </c>
      <c r="J173">
        <v>8.65</v>
      </c>
      <c r="K173" s="36">
        <v>25.905649616734976</v>
      </c>
      <c r="M173">
        <v>110.5591</v>
      </c>
      <c r="N173">
        <v>8.65</v>
      </c>
      <c r="O173" s="36">
        <v>26.411691555570293</v>
      </c>
      <c r="Q173">
        <v>115.30419999999999</v>
      </c>
      <c r="R173">
        <v>8.65</v>
      </c>
      <c r="S173" s="36">
        <v>27.300479146673176</v>
      </c>
      <c r="U173">
        <v>120.0808</v>
      </c>
      <c r="V173">
        <v>8.65</v>
      </c>
      <c r="W173" s="36">
        <v>55.415147470045</v>
      </c>
      <c r="Y173">
        <v>83.43</v>
      </c>
      <c r="Z173">
        <v>8.65</v>
      </c>
      <c r="AA173" s="36">
        <v>24.460072314269091</v>
      </c>
    </row>
    <row r="174" spans="1:27" x14ac:dyDescent="0.25">
      <c r="A174">
        <v>96.432599999999994</v>
      </c>
      <c r="B174">
        <v>8.6999999999999993</v>
      </c>
      <c r="C174" s="36">
        <v>25.186622268515464</v>
      </c>
      <c r="E174">
        <v>101.12990000000001</v>
      </c>
      <c r="F174">
        <v>8.6999999999999993</v>
      </c>
      <c r="G174" s="36">
        <v>25.514698270037275</v>
      </c>
      <c r="I174">
        <v>105.8248</v>
      </c>
      <c r="J174">
        <v>8.6999999999999993</v>
      </c>
      <c r="K174" s="36">
        <v>25.90388289546215</v>
      </c>
      <c r="M174">
        <v>110.5591</v>
      </c>
      <c r="N174">
        <v>8.6999999999999993</v>
      </c>
      <c r="O174" s="36">
        <v>26.409163481202771</v>
      </c>
      <c r="Q174">
        <v>115.30419999999999</v>
      </c>
      <c r="R174">
        <v>8.6999999999999993</v>
      </c>
      <c r="S174" s="36">
        <v>27.293068401058651</v>
      </c>
      <c r="U174">
        <v>120.0808</v>
      </c>
      <c r="V174">
        <v>8.6999999999999993</v>
      </c>
      <c r="W174" s="36">
        <v>100</v>
      </c>
      <c r="Y174">
        <v>83.43</v>
      </c>
      <c r="Z174">
        <v>8.6999999999999993</v>
      </c>
      <c r="AA174" s="36">
        <v>24.459217810537794</v>
      </c>
    </row>
    <row r="175" spans="1:27" x14ac:dyDescent="0.25">
      <c r="A175">
        <v>96.432599999999994</v>
      </c>
      <c r="B175">
        <v>8.75</v>
      </c>
      <c r="C175" s="36">
        <v>25.185434756483328</v>
      </c>
      <c r="E175">
        <v>101.12990000000001</v>
      </c>
      <c r="F175">
        <v>8.75</v>
      </c>
      <c r="G175" s="36">
        <v>25.513291350166167</v>
      </c>
      <c r="I175">
        <v>105.8248</v>
      </c>
      <c r="J175">
        <v>8.75</v>
      </c>
      <c r="K175" s="36">
        <v>25.90211827741841</v>
      </c>
      <c r="M175">
        <v>110.5591</v>
      </c>
      <c r="N175">
        <v>8.75</v>
      </c>
      <c r="O175" s="36">
        <v>26.406640897835146</v>
      </c>
      <c r="Q175">
        <v>115.30419999999999</v>
      </c>
      <c r="R175">
        <v>8.75</v>
      </c>
      <c r="S175" s="36">
        <v>27.28576862935174</v>
      </c>
      <c r="U175">
        <v>120.0808</v>
      </c>
      <c r="V175">
        <v>8.75</v>
      </c>
      <c r="W175" s="36">
        <v>100</v>
      </c>
      <c r="Y175">
        <v>83.43</v>
      </c>
      <c r="Z175">
        <v>8.75</v>
      </c>
      <c r="AA175" s="36">
        <v>24.458363636416273</v>
      </c>
    </row>
    <row r="176" spans="1:27" x14ac:dyDescent="0.25">
      <c r="A176">
        <v>96.432599999999994</v>
      </c>
      <c r="B176">
        <v>8.8000000000000007</v>
      </c>
      <c r="C176" s="36">
        <v>25.184247995532061</v>
      </c>
      <c r="E176">
        <v>101.12990000000001</v>
      </c>
      <c r="F176">
        <v>8.8000000000000007</v>
      </c>
      <c r="G176" s="36">
        <v>25.511885590462981</v>
      </c>
      <c r="I176">
        <v>105.8248</v>
      </c>
      <c r="J176">
        <v>8.8000000000000007</v>
      </c>
      <c r="K176" s="36">
        <v>25.900355755928867</v>
      </c>
      <c r="M176">
        <v>110.5591</v>
      </c>
      <c r="N176">
        <v>8.8000000000000007</v>
      </c>
      <c r="O176" s="36">
        <v>26.404123772903358</v>
      </c>
      <c r="Q176">
        <v>115.30419999999999</v>
      </c>
      <c r="R176">
        <v>8.8000000000000007</v>
      </c>
      <c r="S176" s="36">
        <v>27.278575162767666</v>
      </c>
      <c r="U176">
        <v>120.0808</v>
      </c>
      <c r="V176">
        <v>8.8000000000000007</v>
      </c>
      <c r="W176" s="36">
        <v>100</v>
      </c>
      <c r="Y176">
        <v>83.43</v>
      </c>
      <c r="Z176">
        <v>8.8000000000000007</v>
      </c>
      <c r="AA176" s="36">
        <v>24.457509791585721</v>
      </c>
    </row>
    <row r="177" spans="1:27" x14ac:dyDescent="0.25">
      <c r="A177">
        <v>96.432599999999994</v>
      </c>
      <c r="B177">
        <v>8.85</v>
      </c>
      <c r="C177" s="36">
        <v>25.183061984434811</v>
      </c>
      <c r="E177">
        <v>101.12990000000001</v>
      </c>
      <c r="F177">
        <v>8.85</v>
      </c>
      <c r="G177" s="36">
        <v>25.510480988421811</v>
      </c>
      <c r="I177">
        <v>105.8248</v>
      </c>
      <c r="J177">
        <v>8.85</v>
      </c>
      <c r="K177" s="36">
        <v>25.898595324353646</v>
      </c>
      <c r="M177">
        <v>110.5591</v>
      </c>
      <c r="N177">
        <v>8.85</v>
      </c>
      <c r="O177" s="36">
        <v>26.401612074162763</v>
      </c>
      <c r="Q177">
        <v>115.30419999999999</v>
      </c>
      <c r="R177">
        <v>8.85</v>
      </c>
      <c r="S177" s="36">
        <v>27.271483650784297</v>
      </c>
      <c r="U177">
        <v>120.0808</v>
      </c>
      <c r="V177">
        <v>8.85</v>
      </c>
      <c r="W177" s="36">
        <v>55.413741203902937</v>
      </c>
      <c r="Y177">
        <v>83.43</v>
      </c>
      <c r="Z177">
        <v>8.85</v>
      </c>
      <c r="AA177" s="36">
        <v>24.456656275727838</v>
      </c>
    </row>
    <row r="178" spans="1:27" x14ac:dyDescent="0.25">
      <c r="A178">
        <v>96.432599999999994</v>
      </c>
      <c r="B178">
        <v>8.9</v>
      </c>
      <c r="C178" s="36">
        <v>25.181876721968028</v>
      </c>
      <c r="E178">
        <v>101.12990000000001</v>
      </c>
      <c r="F178">
        <v>8.9</v>
      </c>
      <c r="G178" s="36">
        <v>25.509077541545707</v>
      </c>
      <c r="I178">
        <v>105.8248</v>
      </c>
      <c r="J178">
        <v>8.9</v>
      </c>
      <c r="K178" s="36">
        <v>25.896836976087634</v>
      </c>
      <c r="M178">
        <v>110.5591</v>
      </c>
      <c r="N178">
        <v>8.9</v>
      </c>
      <c r="O178" s="36">
        <v>26.399105769683718</v>
      </c>
      <c r="Q178">
        <v>115.30419999999999</v>
      </c>
      <c r="R178">
        <v>8.9</v>
      </c>
      <c r="S178" s="36">
        <v>27.264490031575388</v>
      </c>
      <c r="U178">
        <v>120.0808</v>
      </c>
      <c r="V178">
        <v>8.9</v>
      </c>
      <c r="W178" s="36">
        <v>100</v>
      </c>
      <c r="Y178">
        <v>83.43</v>
      </c>
      <c r="Z178">
        <v>8.9</v>
      </c>
      <c r="AA178" s="36">
        <v>24.455803088524842</v>
      </c>
    </row>
    <row r="179" spans="1:27" x14ac:dyDescent="0.25">
      <c r="A179">
        <v>96.432599999999994</v>
      </c>
      <c r="B179">
        <v>8.9499999999999993</v>
      </c>
      <c r="C179" s="36">
        <v>25.180692206911459</v>
      </c>
      <c r="E179">
        <v>101.12990000000001</v>
      </c>
      <c r="F179">
        <v>8.9499999999999993</v>
      </c>
      <c r="G179" s="36">
        <v>25.507675247346608</v>
      </c>
      <c r="I179">
        <v>105.8248</v>
      </c>
      <c r="J179">
        <v>8.9499999999999993</v>
      </c>
      <c r="K179" s="36">
        <v>25.895080704560211</v>
      </c>
      <c r="M179">
        <v>110.5591</v>
      </c>
      <c r="N179">
        <v>8.9499999999999993</v>
      </c>
      <c r="O179" s="36">
        <v>26.396604827847305</v>
      </c>
      <c r="Q179">
        <v>115.30419999999999</v>
      </c>
      <c r="R179">
        <v>8.9499999999999993</v>
      </c>
      <c r="S179" s="36">
        <v>27.257590505884028</v>
      </c>
      <c r="U179">
        <v>120.0808</v>
      </c>
      <c r="V179">
        <v>8.9499999999999993</v>
      </c>
      <c r="W179" s="36">
        <v>55.413037926822831</v>
      </c>
      <c r="Y179">
        <v>83.43</v>
      </c>
      <c r="Z179">
        <v>8.9499999999999993</v>
      </c>
      <c r="AA179" s="36">
        <v>24.454950229659442</v>
      </c>
    </row>
    <row r="180" spans="1:27" x14ac:dyDescent="0.25">
      <c r="A180">
        <v>96.432599999999994</v>
      </c>
      <c r="B180">
        <v>9</v>
      </c>
      <c r="C180" s="36">
        <v>25.179508438048124</v>
      </c>
      <c r="E180">
        <v>101.12990000000001</v>
      </c>
      <c r="F180">
        <v>9</v>
      </c>
      <c r="G180" s="36">
        <v>25.50627410334527</v>
      </c>
      <c r="I180">
        <v>105.8248</v>
      </c>
      <c r="J180">
        <v>9</v>
      </c>
      <c r="K180" s="36">
        <v>25.893326503235023</v>
      </c>
      <c r="M180">
        <v>110.5591</v>
      </c>
      <c r="N180">
        <v>9</v>
      </c>
      <c r="O180" s="36">
        <v>26.39410921734115</v>
      </c>
      <c r="Q180">
        <v>115.30419999999999</v>
      </c>
      <c r="R180">
        <v>9</v>
      </c>
      <c r="S180" s="36">
        <v>27.250781513859561</v>
      </c>
      <c r="U180">
        <v>120.0808</v>
      </c>
      <c r="V180">
        <v>9</v>
      </c>
      <c r="W180" s="36">
        <v>55.412686252267413</v>
      </c>
      <c r="Y180">
        <v>83.43</v>
      </c>
      <c r="Z180">
        <v>9</v>
      </c>
      <c r="AA180" s="36">
        <v>24.454097698814856</v>
      </c>
    </row>
    <row r="181" spans="1:27" x14ac:dyDescent="0.25">
      <c r="A181">
        <v>96.432599999999994</v>
      </c>
      <c r="B181">
        <v>9.0500000000000007</v>
      </c>
      <c r="C181" s="36">
        <v>25.178325414164295</v>
      </c>
      <c r="E181">
        <v>101.12990000000001</v>
      </c>
      <c r="F181">
        <v>9.0500000000000007</v>
      </c>
      <c r="G181" s="36">
        <v>25.504874107071281</v>
      </c>
      <c r="I181">
        <v>105.8248</v>
      </c>
      <c r="J181">
        <v>9.0500000000000007</v>
      </c>
      <c r="K181" s="36">
        <v>25.891574365609703</v>
      </c>
      <c r="M181">
        <v>110.5591</v>
      </c>
      <c r="N181">
        <v>9.0500000000000007</v>
      </c>
      <c r="O181" s="36">
        <v>26.391618907155248</v>
      </c>
      <c r="Q181">
        <v>115.30419999999999</v>
      </c>
      <c r="R181">
        <v>9.0500000000000007</v>
      </c>
      <c r="S181" s="36">
        <v>27.244059714457421</v>
      </c>
      <c r="U181">
        <v>120.0808</v>
      </c>
      <c r="V181">
        <v>9.0500000000000007</v>
      </c>
      <c r="W181" s="36">
        <v>55.412334553696731</v>
      </c>
      <c r="Y181">
        <v>83.43</v>
      </c>
      <c r="Z181">
        <v>9.0500000000000007</v>
      </c>
      <c r="AA181" s="36">
        <v>24.4532454956748</v>
      </c>
    </row>
    <row r="182" spans="1:27" x14ac:dyDescent="0.25">
      <c r="A182">
        <v>96.432599999999994</v>
      </c>
      <c r="B182">
        <v>9.1</v>
      </c>
      <c r="C182" s="36">
        <v>25.177143134049526</v>
      </c>
      <c r="E182">
        <v>101.12990000000001</v>
      </c>
      <c r="F182">
        <v>9.1</v>
      </c>
      <c r="G182" s="36">
        <v>25.503475256062984</v>
      </c>
      <c r="I182">
        <v>105.8248</v>
      </c>
      <c r="J182">
        <v>9.1</v>
      </c>
      <c r="K182" s="36">
        <v>25.889824285215642</v>
      </c>
      <c r="M182">
        <v>110.5591</v>
      </c>
      <c r="N182">
        <v>9.1</v>
      </c>
      <c r="O182" s="36">
        <v>26.389133866577865</v>
      </c>
      <c r="Q182">
        <v>115.30419999999999</v>
      </c>
      <c r="R182">
        <v>9.1</v>
      </c>
      <c r="S182" s="36">
        <v>27.237421967063185</v>
      </c>
      <c r="U182">
        <v>120.0808</v>
      </c>
      <c r="V182">
        <v>9.1</v>
      </c>
      <c r="W182" s="36">
        <v>55.411982831107068</v>
      </c>
      <c r="Y182">
        <v>83.43</v>
      </c>
      <c r="Z182">
        <v>9.1</v>
      </c>
      <c r="AA182" s="36">
        <v>24.452393619923498</v>
      </c>
    </row>
    <row r="183" spans="1:27" x14ac:dyDescent="0.25">
      <c r="A183">
        <v>96.432599999999994</v>
      </c>
      <c r="B183">
        <v>9.15</v>
      </c>
      <c r="C183" s="36">
        <v>25.175961596496585</v>
      </c>
      <c r="E183">
        <v>101.12990000000001</v>
      </c>
      <c r="F183">
        <v>9.15</v>
      </c>
      <c r="G183" s="36">
        <v>25.502077547867412</v>
      </c>
      <c r="I183">
        <v>105.8248</v>
      </c>
      <c r="J183">
        <v>9.15</v>
      </c>
      <c r="K183" s="36">
        <v>25.888076255617751</v>
      </c>
      <c r="M183">
        <v>110.5591</v>
      </c>
      <c r="N183">
        <v>9.15</v>
      </c>
      <c r="O183" s="36">
        <v>26.386654065191642</v>
      </c>
      <c r="Q183">
        <v>115.30419999999999</v>
      </c>
      <c r="R183">
        <v>9.15</v>
      </c>
      <c r="S183" s="36">
        <v>27.230865315054384</v>
      </c>
      <c r="U183">
        <v>120.0808</v>
      </c>
      <c r="V183">
        <v>9.15</v>
      </c>
      <c r="W183" s="36">
        <v>100</v>
      </c>
      <c r="Y183">
        <v>83.43</v>
      </c>
      <c r="Z183">
        <v>9.15</v>
      </c>
      <c r="AA183" s="36">
        <v>24.451542071245665</v>
      </c>
    </row>
    <row r="184" spans="1:27" x14ac:dyDescent="0.25">
      <c r="A184">
        <v>96.432599999999994</v>
      </c>
      <c r="B184">
        <v>9.1999999999999993</v>
      </c>
      <c r="C184" s="36">
        <v>25.17478080030148</v>
      </c>
      <c r="E184">
        <v>101.12990000000001</v>
      </c>
      <c r="F184">
        <v>9.1999999999999993</v>
      </c>
      <c r="G184" s="36">
        <v>25.500680980040308</v>
      </c>
      <c r="I184">
        <v>105.8248</v>
      </c>
      <c r="J184">
        <v>9.1999999999999993</v>
      </c>
      <c r="K184" s="36">
        <v>25.886330270414206</v>
      </c>
      <c r="M184">
        <v>110.5591</v>
      </c>
      <c r="N184">
        <v>9.1999999999999993</v>
      </c>
      <c r="O184" s="36">
        <v>26.38417947286954</v>
      </c>
      <c r="Q184">
        <v>115.30419999999999</v>
      </c>
      <c r="R184">
        <v>9.1999999999999993</v>
      </c>
      <c r="S184" s="36">
        <v>27.224386971056287</v>
      </c>
      <c r="U184">
        <v>120.0808</v>
      </c>
      <c r="V184">
        <v>9.1999999999999993</v>
      </c>
      <c r="W184" s="36">
        <v>100</v>
      </c>
      <c r="Y184">
        <v>83.43</v>
      </c>
      <c r="Z184">
        <v>9.1999999999999993</v>
      </c>
      <c r="AA184" s="36">
        <v>24.450690849326509</v>
      </c>
    </row>
    <row r="185" spans="1:27" x14ac:dyDescent="0.25">
      <c r="A185">
        <v>96.432599999999994</v>
      </c>
      <c r="B185">
        <v>9.25</v>
      </c>
      <c r="C185" s="36">
        <v>25.17360074426345</v>
      </c>
      <c r="E185">
        <v>101.12990000000001</v>
      </c>
      <c r="F185">
        <v>9.25</v>
      </c>
      <c r="G185" s="36">
        <v>25.499285550145999</v>
      </c>
      <c r="I185">
        <v>105.8248</v>
      </c>
      <c r="J185">
        <v>9.25</v>
      </c>
      <c r="K185" s="36">
        <v>25.884586323236199</v>
      </c>
      <c r="M185">
        <v>110.5591</v>
      </c>
      <c r="N185">
        <v>9.25</v>
      </c>
      <c r="O185" s="36">
        <v>26.381710059771056</v>
      </c>
      <c r="Q185">
        <v>115.30419999999999</v>
      </c>
      <c r="R185">
        <v>9.25</v>
      </c>
      <c r="S185" s="36">
        <v>27.217984303682417</v>
      </c>
      <c r="U185">
        <v>120.0808</v>
      </c>
      <c r="V185">
        <v>9.25</v>
      </c>
      <c r="W185" s="36">
        <v>55.410927519186615</v>
      </c>
      <c r="Y185">
        <v>83.43</v>
      </c>
      <c r="Z185">
        <v>9.25</v>
      </c>
      <c r="AA185" s="36">
        <v>24.449839953851757</v>
      </c>
    </row>
    <row r="186" spans="1:27" x14ac:dyDescent="0.25">
      <c r="A186">
        <v>96.432599999999994</v>
      </c>
      <c r="B186">
        <v>9.3000000000000007</v>
      </c>
      <c r="C186" s="36">
        <v>25.172421427184908</v>
      </c>
      <c r="E186">
        <v>101.12990000000001</v>
      </c>
      <c r="F186">
        <v>9.3000000000000007</v>
      </c>
      <c r="G186" s="36">
        <v>25.497891255757434</v>
      </c>
      <c r="I186">
        <v>105.8248</v>
      </c>
      <c r="J186">
        <v>9.3000000000000007</v>
      </c>
      <c r="K186" s="36">
        <v>25.882844407747747</v>
      </c>
      <c r="M186">
        <v>110.5591</v>
      </c>
      <c r="N186">
        <v>9.3000000000000007</v>
      </c>
      <c r="O186" s="36">
        <v>26.37924579633842</v>
      </c>
      <c r="Q186">
        <v>115.30419999999999</v>
      </c>
      <c r="R186">
        <v>9.3000000000000007</v>
      </c>
      <c r="S186" s="36">
        <v>27.211654825581835</v>
      </c>
      <c r="U186">
        <v>120.0808</v>
      </c>
      <c r="V186">
        <v>9.3000000000000007</v>
      </c>
      <c r="W186" s="36">
        <v>55.410575700483477</v>
      </c>
      <c r="Y186">
        <v>83.43</v>
      </c>
      <c r="Z186">
        <v>9.3000000000000007</v>
      </c>
      <c r="AA186" s="36">
        <v>24.448989384507612</v>
      </c>
    </row>
    <row r="187" spans="1:27" x14ac:dyDescent="0.25">
      <c r="A187">
        <v>96.432599999999994</v>
      </c>
      <c r="B187">
        <v>9.35</v>
      </c>
      <c r="C187" s="36">
        <v>25.17124284787149</v>
      </c>
      <c r="E187">
        <v>101.12990000000001</v>
      </c>
      <c r="F187">
        <v>9.35</v>
      </c>
      <c r="G187" s="36">
        <v>25.496498094456072</v>
      </c>
      <c r="I187">
        <v>105.8248</v>
      </c>
      <c r="J187">
        <v>9.35</v>
      </c>
      <c r="K187" s="36">
        <v>25.88110451764538</v>
      </c>
      <c r="M187">
        <v>110.5591</v>
      </c>
      <c r="N187">
        <v>9.35</v>
      </c>
      <c r="O187" s="36">
        <v>26.376786653292825</v>
      </c>
      <c r="Q187">
        <v>115.30419999999999</v>
      </c>
      <c r="R187">
        <v>9.35</v>
      </c>
      <c r="S187" s="36">
        <v>27.205396182638616</v>
      </c>
      <c r="U187">
        <v>120.0808</v>
      </c>
      <c r="V187">
        <v>9.35</v>
      </c>
      <c r="W187" s="36">
        <v>100</v>
      </c>
      <c r="Y187">
        <v>83.43</v>
      </c>
      <c r="Z187">
        <v>9.35</v>
      </c>
      <c r="AA187" s="36">
        <v>24.448139140980778</v>
      </c>
    </row>
    <row r="188" spans="1:27" x14ac:dyDescent="0.25">
      <c r="A188">
        <v>96.432599999999994</v>
      </c>
      <c r="B188">
        <v>9.4</v>
      </c>
      <c r="C188" s="36">
        <v>25.170065005131995</v>
      </c>
      <c r="E188">
        <v>101.12990000000001</v>
      </c>
      <c r="F188">
        <v>9.4</v>
      </c>
      <c r="G188" s="36">
        <v>25.495106063831926</v>
      </c>
      <c r="I188">
        <v>105.8248</v>
      </c>
      <c r="J188">
        <v>9.4</v>
      </c>
      <c r="K188" s="36">
        <v>25.879366646657981</v>
      </c>
      <c r="M188">
        <v>110.5591</v>
      </c>
      <c r="N188">
        <v>9.4</v>
      </c>
      <c r="O188" s="36">
        <v>26.374332601630773</v>
      </c>
      <c r="Q188">
        <v>115.30419999999999</v>
      </c>
      <c r="R188">
        <v>9.4</v>
      </c>
      <c r="S188" s="36">
        <v>27.199206144190569</v>
      </c>
      <c r="U188">
        <v>120.0808</v>
      </c>
      <c r="V188">
        <v>9.4</v>
      </c>
      <c r="W188" s="36">
        <v>55.409871990960205</v>
      </c>
      <c r="Y188">
        <v>83.43</v>
      </c>
      <c r="Z188">
        <v>9.4</v>
      </c>
      <c r="AA188" s="36">
        <v>24.447289222958464</v>
      </c>
    </row>
    <row r="189" spans="1:27" x14ac:dyDescent="0.25">
      <c r="A189">
        <v>96.432599999999994</v>
      </c>
      <c r="B189">
        <v>9.4499999999999993</v>
      </c>
      <c r="C189" s="36">
        <v>25.168887897778411</v>
      </c>
      <c r="E189">
        <v>101.12990000000001</v>
      </c>
      <c r="F189">
        <v>9.4499999999999993</v>
      </c>
      <c r="G189" s="36">
        <v>25.493715161483411</v>
      </c>
      <c r="I189">
        <v>105.8248</v>
      </c>
      <c r="J189">
        <v>9.4499999999999993</v>
      </c>
      <c r="K189" s="36">
        <v>25.877630788546508</v>
      </c>
      <c r="M189">
        <v>110.5591</v>
      </c>
      <c r="N189">
        <v>9.4499999999999993</v>
      </c>
      <c r="O189" s="36">
        <v>26.371883612620493</v>
      </c>
      <c r="Q189">
        <v>115.30419999999999</v>
      </c>
      <c r="R189">
        <v>9.4499999999999993</v>
      </c>
      <c r="S189" s="36">
        <v>27.193082594152695</v>
      </c>
      <c r="U189">
        <v>120.0808</v>
      </c>
      <c r="V189">
        <v>9.4499999999999993</v>
      </c>
      <c r="W189" s="36">
        <v>100</v>
      </c>
      <c r="Y189">
        <v>83.43</v>
      </c>
      <c r="Z189">
        <v>9.4499999999999993</v>
      </c>
      <c r="AA189" s="36">
        <v>24.446439630128346</v>
      </c>
    </row>
    <row r="190" spans="1:27" x14ac:dyDescent="0.25">
      <c r="A190">
        <v>96.432599999999994</v>
      </c>
      <c r="B190">
        <v>9.5</v>
      </c>
      <c r="C190" s="36">
        <v>25.167711524625851</v>
      </c>
      <c r="E190">
        <v>101.12990000000001</v>
      </c>
      <c r="F190">
        <v>9.5</v>
      </c>
      <c r="G190" s="36">
        <v>25.492325385017381</v>
      </c>
      <c r="I190">
        <v>105.8248</v>
      </c>
      <c r="J190">
        <v>9.5</v>
      </c>
      <c r="K190" s="36">
        <v>25.875896937103793</v>
      </c>
      <c r="M190">
        <v>110.5591</v>
      </c>
      <c r="N190">
        <v>9.5</v>
      </c>
      <c r="O190" s="36">
        <v>26.369439657798367</v>
      </c>
      <c r="Q190">
        <v>115.30419999999999</v>
      </c>
      <c r="R190">
        <v>9.5</v>
      </c>
      <c r="S190" s="36">
        <v>27.187023522944369</v>
      </c>
      <c r="U190">
        <v>120.0808</v>
      </c>
      <c r="V190">
        <v>9.5</v>
      </c>
      <c r="W190" s="36">
        <v>55.409168185255922</v>
      </c>
      <c r="Y190">
        <v>83.43</v>
      </c>
      <c r="Z190">
        <v>9.5</v>
      </c>
      <c r="AA190" s="36">
        <v>24.445590362178624</v>
      </c>
    </row>
    <row r="191" spans="1:27" x14ac:dyDescent="0.25">
      <c r="A191">
        <v>96.432599999999994</v>
      </c>
      <c r="B191">
        <v>9.5500000000000007</v>
      </c>
      <c r="C191" s="36">
        <v>25.16653588449261</v>
      </c>
      <c r="E191">
        <v>101.12990000000001</v>
      </c>
      <c r="F191">
        <v>9.5500000000000007</v>
      </c>
      <c r="G191" s="36">
        <v>25.490936732049086</v>
      </c>
      <c r="I191">
        <v>105.8248</v>
      </c>
      <c r="J191">
        <v>9.5500000000000007</v>
      </c>
      <c r="K191" s="36">
        <v>25.874165086154289</v>
      </c>
      <c r="M191">
        <v>110.5591</v>
      </c>
      <c r="N191">
        <v>9.5500000000000007</v>
      </c>
      <c r="O191" s="36">
        <v>26.367000708965421</v>
      </c>
      <c r="Q191">
        <v>115.30419999999999</v>
      </c>
      <c r="R191">
        <v>9.5500000000000007</v>
      </c>
      <c r="S191" s="36">
        <v>27.181027020133396</v>
      </c>
      <c r="U191">
        <v>120.0808</v>
      </c>
      <c r="V191">
        <v>9.5500000000000007</v>
      </c>
      <c r="W191" s="36">
        <v>55.408816246326509</v>
      </c>
      <c r="Y191">
        <v>83.43</v>
      </c>
      <c r="Z191">
        <v>9.5500000000000007</v>
      </c>
      <c r="AA191" s="36">
        <v>24.44474141879796</v>
      </c>
    </row>
    <row r="192" spans="1:27" x14ac:dyDescent="0.25">
      <c r="A192">
        <v>96.432599999999994</v>
      </c>
      <c r="B192">
        <v>9.6</v>
      </c>
      <c r="C192" s="36">
        <v>25.165360976200088</v>
      </c>
      <c r="E192">
        <v>101.12990000000001</v>
      </c>
      <c r="F192">
        <v>9.6</v>
      </c>
      <c r="G192" s="36">
        <v>25.489549200202102</v>
      </c>
      <c r="I192">
        <v>105.8248</v>
      </c>
      <c r="J192">
        <v>9.6</v>
      </c>
      <c r="K192" s="36">
        <v>25.872435229553862</v>
      </c>
      <c r="M192">
        <v>110.5591</v>
      </c>
      <c r="N192">
        <v>9.6</v>
      </c>
      <c r="O192" s="36">
        <v>26.364566738183964</v>
      </c>
      <c r="Q192">
        <v>115.30419999999999</v>
      </c>
      <c r="R192">
        <v>9.6</v>
      </c>
      <c r="S192" s="36">
        <v>27.175091267720937</v>
      </c>
      <c r="U192">
        <v>120.0808</v>
      </c>
      <c r="V192">
        <v>9.6</v>
      </c>
      <c r="W192" s="36">
        <v>100</v>
      </c>
      <c r="Y192">
        <v>83.43</v>
      </c>
      <c r="Z192">
        <v>9.6</v>
      </c>
      <c r="AA192" s="36">
        <v>24.443892799675524</v>
      </c>
    </row>
    <row r="193" spans="1:27" x14ac:dyDescent="0.25">
      <c r="A193">
        <v>96.432599999999994</v>
      </c>
      <c r="B193">
        <v>9.65</v>
      </c>
      <c r="C193" s="36">
        <v>25.164186798572825</v>
      </c>
      <c r="E193">
        <v>101.12990000000001</v>
      </c>
      <c r="F193">
        <v>9.65</v>
      </c>
      <c r="G193" s="36">
        <v>25.488162787108276</v>
      </c>
      <c r="I193">
        <v>105.8248</v>
      </c>
      <c r="J193">
        <v>9.65</v>
      </c>
      <c r="K193" s="36">
        <v>25.870707361189581</v>
      </c>
      <c r="M193">
        <v>110.5591</v>
      </c>
      <c r="N193">
        <v>9.65</v>
      </c>
      <c r="O193" s="36">
        <v>26.36213771777415</v>
      </c>
      <c r="Q193">
        <v>115.30419999999999</v>
      </c>
      <c r="R193">
        <v>9.65</v>
      </c>
      <c r="S193" s="36">
        <v>27.169214533999664</v>
      </c>
      <c r="U193">
        <v>120.0808</v>
      </c>
      <c r="V193">
        <v>9.65</v>
      </c>
      <c r="W193" s="36">
        <v>100</v>
      </c>
      <c r="Y193">
        <v>83.43</v>
      </c>
      <c r="Z193">
        <v>9.65</v>
      </c>
      <c r="AA193" s="36">
        <v>24.443044504500971</v>
      </c>
    </row>
    <row r="194" spans="1:27" x14ac:dyDescent="0.25">
      <c r="A194">
        <v>96.432599999999994</v>
      </c>
      <c r="B194">
        <v>9.6999999999999993</v>
      </c>
      <c r="C194" s="36">
        <v>25.163013350438472</v>
      </c>
      <c r="E194">
        <v>101.12990000000001</v>
      </c>
      <c r="F194">
        <v>9.6999999999999993</v>
      </c>
      <c r="G194" s="36">
        <v>25.486777490407754</v>
      </c>
      <c r="I194">
        <v>105.8248</v>
      </c>
      <c r="J194">
        <v>9.6999999999999993</v>
      </c>
      <c r="K194" s="36">
        <v>25.868981474979449</v>
      </c>
      <c r="M194">
        <v>110.5591</v>
      </c>
      <c r="N194">
        <v>9.6999999999999993</v>
      </c>
      <c r="O194" s="36">
        <v>26.359713620310657</v>
      </c>
      <c r="Q194">
        <v>115.30419999999999</v>
      </c>
      <c r="R194">
        <v>9.6999999999999993</v>
      </c>
      <c r="S194" s="36">
        <v>27.163395167927241</v>
      </c>
      <c r="U194">
        <v>120.0808</v>
      </c>
      <c r="V194">
        <v>9.6999999999999993</v>
      </c>
      <c r="W194" s="36">
        <v>100</v>
      </c>
      <c r="Y194">
        <v>83.43</v>
      </c>
      <c r="Z194">
        <v>9.6999999999999993</v>
      </c>
      <c r="AA194" s="36">
        <v>24.442196532964438</v>
      </c>
    </row>
    <row r="195" spans="1:27" x14ac:dyDescent="0.25">
      <c r="A195">
        <v>96.432599999999994</v>
      </c>
      <c r="B195">
        <v>9.75</v>
      </c>
      <c r="C195" s="36">
        <v>25.161840630627776</v>
      </c>
      <c r="E195">
        <v>101.12990000000001</v>
      </c>
      <c r="F195">
        <v>9.75</v>
      </c>
      <c r="G195" s="36">
        <v>25.485393307748854</v>
      </c>
      <c r="I195">
        <v>105.8248</v>
      </c>
      <c r="J195">
        <v>9.75</v>
      </c>
      <c r="K195" s="36">
        <v>25.867257564872251</v>
      </c>
      <c r="M195">
        <v>110.5591</v>
      </c>
      <c r="N195">
        <v>9.75</v>
      </c>
      <c r="O195" s="36">
        <v>26.357294418619524</v>
      </c>
      <c r="Q195">
        <v>115.30419999999999</v>
      </c>
      <c r="R195">
        <v>9.75</v>
      </c>
      <c r="S195" s="36">
        <v>27.157631593962446</v>
      </c>
      <c r="U195">
        <v>120.0808</v>
      </c>
      <c r="V195">
        <v>9.75</v>
      </c>
      <c r="W195" s="36">
        <v>55.407408250006043</v>
      </c>
      <c r="Y195">
        <v>83.43</v>
      </c>
      <c r="Z195">
        <v>9.75</v>
      </c>
      <c r="AA195" s="36">
        <v>24.441348884756554</v>
      </c>
    </row>
    <row r="196" spans="1:27" x14ac:dyDescent="0.25">
      <c r="A196">
        <v>96.432599999999994</v>
      </c>
      <c r="B196">
        <v>9.8000000000000007</v>
      </c>
      <c r="C196" s="36">
        <v>25.160668637974567</v>
      </c>
      <c r="E196">
        <v>101.12990000000001</v>
      </c>
      <c r="F196">
        <v>9.8000000000000007</v>
      </c>
      <c r="G196" s="36">
        <v>25.484010236788109</v>
      </c>
      <c r="I196">
        <v>105.8248</v>
      </c>
      <c r="J196">
        <v>9.8000000000000007</v>
      </c>
      <c r="K196" s="36">
        <v>25.865535624847276</v>
      </c>
      <c r="M196">
        <v>110.5591</v>
      </c>
      <c r="N196">
        <v>9.8000000000000007</v>
      </c>
      <c r="O196" s="36">
        <v>26.354880085774766</v>
      </c>
      <c r="Q196">
        <v>115.30419999999999</v>
      </c>
      <c r="R196">
        <v>9.8000000000000007</v>
      </c>
      <c r="S196" s="36">
        <v>27.151922307319172</v>
      </c>
      <c r="U196">
        <v>120.0808</v>
      </c>
      <c r="V196">
        <v>9.8000000000000007</v>
      </c>
      <c r="W196" s="36">
        <v>100</v>
      </c>
      <c r="Y196">
        <v>83.43</v>
      </c>
      <c r="Z196">
        <v>9.8000000000000007</v>
      </c>
      <c r="AA196" s="36">
        <v>24.440501559568428</v>
      </c>
    </row>
    <row r="197" spans="1:27" x14ac:dyDescent="0.25">
      <c r="A197">
        <v>96.432599999999994</v>
      </c>
      <c r="B197">
        <v>9.85</v>
      </c>
      <c r="C197" s="36">
        <v>25.159497371315766</v>
      </c>
      <c r="E197">
        <v>101.12990000000001</v>
      </c>
      <c r="F197">
        <v>9.85</v>
      </c>
      <c r="G197" s="36">
        <v>25.482628275190159</v>
      </c>
      <c r="I197">
        <v>105.8248</v>
      </c>
      <c r="J197">
        <v>9.85</v>
      </c>
      <c r="K197" s="36">
        <v>25.863815648914141</v>
      </c>
      <c r="M197">
        <v>110.5591</v>
      </c>
      <c r="N197">
        <v>9.85</v>
      </c>
      <c r="O197" s="36">
        <v>26.352470595095411</v>
      </c>
      <c r="Q197">
        <v>115.30419999999999</v>
      </c>
      <c r="R197">
        <v>9.85</v>
      </c>
      <c r="S197" s="36">
        <v>27.146265869596565</v>
      </c>
      <c r="U197">
        <v>120.0808</v>
      </c>
      <c r="V197">
        <v>9.85</v>
      </c>
      <c r="W197" s="36">
        <v>100</v>
      </c>
      <c r="Y197">
        <v>83.43</v>
      </c>
      <c r="Z197">
        <v>9.85</v>
      </c>
      <c r="AA197" s="36">
        <v>24.439654557091664</v>
      </c>
    </row>
    <row r="198" spans="1:27" x14ac:dyDescent="0.25">
      <c r="A198">
        <v>96.432599999999994</v>
      </c>
      <c r="B198">
        <v>9.9</v>
      </c>
      <c r="C198" s="36">
        <v>25.15832682949133</v>
      </c>
      <c r="E198">
        <v>101.12990000000001</v>
      </c>
      <c r="F198">
        <v>9.9</v>
      </c>
      <c r="G198" s="36">
        <v>25.481247420627742</v>
      </c>
      <c r="I198">
        <v>105.8248</v>
      </c>
      <c r="J198">
        <v>9.9</v>
      </c>
      <c r="K198" s="36">
        <v>25.862097631112562</v>
      </c>
      <c r="M198">
        <v>110.5591</v>
      </c>
      <c r="N198">
        <v>9.9</v>
      </c>
      <c r="O198" s="36">
        <v>26.350065920142253</v>
      </c>
      <c r="Q198">
        <v>115.30419999999999</v>
      </c>
      <c r="R198">
        <v>9.9</v>
      </c>
      <c r="S198" s="36">
        <v>27.140660904751027</v>
      </c>
      <c r="U198">
        <v>120.0808</v>
      </c>
      <c r="V198">
        <v>9.9</v>
      </c>
      <c r="W198" s="36">
        <v>100</v>
      </c>
      <c r="Y198">
        <v>83.43</v>
      </c>
      <c r="Z198">
        <v>9.9</v>
      </c>
      <c r="AA198" s="36">
        <v>24.438807877018338</v>
      </c>
    </row>
    <row r="199" spans="1:27" x14ac:dyDescent="0.25">
      <c r="A199">
        <v>96.432599999999994</v>
      </c>
      <c r="B199">
        <v>9.9499999999999993</v>
      </c>
      <c r="C199" s="36">
        <v>25.157157011344314</v>
      </c>
      <c r="E199">
        <v>101.12990000000001</v>
      </c>
      <c r="F199">
        <v>9.9499999999999993</v>
      </c>
      <c r="G199" s="36">
        <v>25.479867670781665</v>
      </c>
      <c r="I199">
        <v>105.8248</v>
      </c>
      <c r="J199">
        <v>9.9499999999999993</v>
      </c>
      <c r="K199" s="36">
        <v>25.860381565512153</v>
      </c>
      <c r="M199">
        <v>110.5591</v>
      </c>
      <c r="N199">
        <v>9.9499999999999993</v>
      </c>
      <c r="O199" s="36">
        <v>26.347666034714859</v>
      </c>
      <c r="Q199">
        <v>115.30419999999999</v>
      </c>
      <c r="R199">
        <v>9.9499999999999993</v>
      </c>
      <c r="S199" s="36">
        <v>27.13510609537612</v>
      </c>
      <c r="U199">
        <v>120.0808</v>
      </c>
      <c r="V199">
        <v>9.9499999999999993</v>
      </c>
      <c r="W199" s="36">
        <v>100</v>
      </c>
      <c r="Y199">
        <v>83.43</v>
      </c>
      <c r="Z199">
        <v>9.9499999999999993</v>
      </c>
      <c r="AA199" s="36">
        <v>24.437961519041007</v>
      </c>
    </row>
    <row r="200" spans="1:27" x14ac:dyDescent="0.25">
      <c r="A200">
        <v>96.432599999999994</v>
      </c>
      <c r="B200">
        <v>10</v>
      </c>
      <c r="C200" s="36">
        <v>25.155987915720782</v>
      </c>
      <c r="E200">
        <v>101.12990000000001</v>
      </c>
      <c r="F200">
        <v>10</v>
      </c>
      <c r="G200" s="36">
        <v>25.478489023340757</v>
      </c>
      <c r="I200">
        <v>105.8248</v>
      </c>
      <c r="J200">
        <v>10</v>
      </c>
      <c r="K200" s="36">
        <v>25.858667446212195</v>
      </c>
      <c r="M200">
        <v>110.5591</v>
      </c>
      <c r="N200">
        <v>10</v>
      </c>
      <c r="O200" s="36">
        <v>26.34527091284853</v>
      </c>
      <c r="Q200">
        <v>115.30419999999999</v>
      </c>
      <c r="R200">
        <v>10</v>
      </c>
      <c r="S200" s="36">
        <v>27.129600179263718</v>
      </c>
      <c r="U200">
        <v>120.0808</v>
      </c>
      <c r="V200">
        <v>10</v>
      </c>
      <c r="W200" s="36">
        <v>55.405647712967081</v>
      </c>
      <c r="Y200">
        <v>83.43</v>
      </c>
      <c r="Z200">
        <v>10</v>
      </c>
      <c r="AA200" s="36">
        <v>24.437115482852729</v>
      </c>
    </row>
    <row r="201" spans="1:27" x14ac:dyDescent="0.25">
      <c r="A201">
        <v>96.432599999999994</v>
      </c>
      <c r="B201">
        <v>10.050000000000001</v>
      </c>
      <c r="C201" s="36">
        <v>25.154819541469841</v>
      </c>
      <c r="E201">
        <v>101.12990000000001</v>
      </c>
      <c r="F201">
        <v>10.050000000000001</v>
      </c>
      <c r="G201" s="36">
        <v>25.477111476001802</v>
      </c>
      <c r="I201">
        <v>105.8248</v>
      </c>
      <c r="J201">
        <v>10.050000000000001</v>
      </c>
      <c r="K201" s="36">
        <v>25.856955267341444</v>
      </c>
      <c r="M201">
        <v>110.5591</v>
      </c>
      <c r="N201">
        <v>10.050000000000001</v>
      </c>
      <c r="O201" s="36">
        <v>26.34288052881141</v>
      </c>
      <c r="Q201">
        <v>115.30419999999999</v>
      </c>
      <c r="R201">
        <v>10.050000000000001</v>
      </c>
      <c r="S201" s="36">
        <v>27.124141946219968</v>
      </c>
      <c r="U201">
        <v>120.0808</v>
      </c>
      <c r="V201">
        <v>10.050000000000001</v>
      </c>
      <c r="W201" s="36">
        <v>55.405295533303203</v>
      </c>
      <c r="Y201">
        <v>83.43</v>
      </c>
      <c r="Z201">
        <v>10.050000000000001</v>
      </c>
      <c r="AA201" s="36">
        <v>24.43626976814701</v>
      </c>
    </row>
    <row r="202" spans="1:27" x14ac:dyDescent="0.25">
      <c r="A202">
        <v>96.432599999999994</v>
      </c>
      <c r="B202">
        <v>10.1</v>
      </c>
      <c r="C202" s="36">
        <v>25.153651887443626</v>
      </c>
      <c r="E202">
        <v>101.12990000000001</v>
      </c>
      <c r="F202">
        <v>10.1</v>
      </c>
      <c r="G202" s="36">
        <v>25.475735026469554</v>
      </c>
      <c r="I202">
        <v>105.8248</v>
      </c>
      <c r="J202">
        <v>10.1</v>
      </c>
      <c r="K202" s="36">
        <v>25.855245023057947</v>
      </c>
      <c r="M202">
        <v>110.5591</v>
      </c>
      <c r="N202">
        <v>10.1</v>
      </c>
      <c r="O202" s="36">
        <v>26.340494857101504</v>
      </c>
      <c r="Q202">
        <v>115.30419999999999</v>
      </c>
      <c r="R202">
        <v>10.1</v>
      </c>
      <c r="S202" s="36">
        <v>27.118730235113393</v>
      </c>
      <c r="U202">
        <v>120.0808</v>
      </c>
      <c r="V202">
        <v>10.1</v>
      </c>
      <c r="W202" s="36">
        <v>55.404943329545176</v>
      </c>
      <c r="Y202">
        <v>83.43</v>
      </c>
      <c r="Z202">
        <v>10.1</v>
      </c>
      <c r="AA202" s="36">
        <v>24.435424374617863</v>
      </c>
    </row>
    <row r="203" spans="1:27" x14ac:dyDescent="0.25">
      <c r="A203">
        <v>96.432599999999994</v>
      </c>
      <c r="B203">
        <v>10.15</v>
      </c>
      <c r="C203" s="36">
        <v>25.152484952497261</v>
      </c>
      <c r="E203">
        <v>101.12990000000001</v>
      </c>
      <c r="F203">
        <v>10.15</v>
      </c>
      <c r="G203" s="36">
        <v>25.474359672456654</v>
      </c>
      <c r="I203">
        <v>105.8248</v>
      </c>
      <c r="J203">
        <v>10.15</v>
      </c>
      <c r="K203" s="36">
        <v>25.853536707548802</v>
      </c>
      <c r="M203">
        <v>110.5591</v>
      </c>
      <c r="N203">
        <v>10.15</v>
      </c>
      <c r="O203" s="36">
        <v>26.338113872443831</v>
      </c>
      <c r="Q203">
        <v>115.30419999999999</v>
      </c>
      <c r="R203">
        <v>10.15</v>
      </c>
      <c r="S203" s="36">
        <v>27.113363931135179</v>
      </c>
      <c r="U203">
        <v>120.0808</v>
      </c>
      <c r="V203">
        <v>10.15</v>
      </c>
      <c r="W203" s="36">
        <v>55.404591101689256</v>
      </c>
      <c r="Y203">
        <v>83.43</v>
      </c>
      <c r="Z203">
        <v>10.15</v>
      </c>
      <c r="AA203" s="36">
        <v>24.434579301959776</v>
      </c>
    </row>
    <row r="204" spans="1:27" x14ac:dyDescent="0.25">
      <c r="A204">
        <v>96.432599999999994</v>
      </c>
      <c r="B204">
        <v>10.199999999999999</v>
      </c>
      <c r="C204" s="36">
        <v>25.151318735488893</v>
      </c>
      <c r="E204">
        <v>101.12990000000001</v>
      </c>
      <c r="F204">
        <v>10.199999999999999</v>
      </c>
      <c r="G204" s="36">
        <v>25.472985411683599</v>
      </c>
      <c r="I204">
        <v>105.8248</v>
      </c>
      <c r="J204">
        <v>10.199999999999999</v>
      </c>
      <c r="K204" s="36">
        <v>25.851830315029964</v>
      </c>
      <c r="M204">
        <v>110.5591</v>
      </c>
      <c r="N204">
        <v>10.199999999999999</v>
      </c>
      <c r="O204" s="36">
        <v>26.335737549787655</v>
      </c>
      <c r="Q204">
        <v>115.30419999999999</v>
      </c>
      <c r="R204">
        <v>10.199999999999999</v>
      </c>
      <c r="S204" s="36">
        <v>27.1080419632531</v>
      </c>
      <c r="U204">
        <v>120.0808</v>
      </c>
      <c r="V204">
        <v>10.199999999999999</v>
      </c>
      <c r="W204" s="36">
        <v>55.404238849731634</v>
      </c>
      <c r="Y204">
        <v>83.43</v>
      </c>
      <c r="Z204">
        <v>10.199999999999999</v>
      </c>
      <c r="AA204" s="36">
        <v>24.433734549867694</v>
      </c>
    </row>
    <row r="205" spans="1:27" x14ac:dyDescent="0.25">
      <c r="A205">
        <v>96.432599999999994</v>
      </c>
      <c r="B205">
        <v>10.25</v>
      </c>
      <c r="C205" s="36">
        <v>25.150153235279639</v>
      </c>
      <c r="E205">
        <v>101.12990000000001</v>
      </c>
      <c r="F205">
        <v>10.25</v>
      </c>
      <c r="G205" s="36">
        <v>25.471612241878741</v>
      </c>
      <c r="I205">
        <v>105.8248</v>
      </c>
      <c r="J205">
        <v>10.25</v>
      </c>
      <c r="K205" s="36">
        <v>25.85012583974606</v>
      </c>
      <c r="M205">
        <v>110.5591</v>
      </c>
      <c r="N205">
        <v>10.25</v>
      </c>
      <c r="O205" s="36">
        <v>26.333365864303637</v>
      </c>
      <c r="Q205">
        <v>115.30419999999999</v>
      </c>
      <c r="R205">
        <v>10.25</v>
      </c>
      <c r="S205" s="36">
        <v>27.102763301842138</v>
      </c>
      <c r="U205">
        <v>120.0808</v>
      </c>
      <c r="V205">
        <v>10.25</v>
      </c>
      <c r="W205" s="36">
        <v>55.403886573668572</v>
      </c>
      <c r="Y205">
        <v>83.43</v>
      </c>
      <c r="Z205">
        <v>10.25</v>
      </c>
      <c r="AA205" s="36">
        <v>24.432890118037051</v>
      </c>
    </row>
    <row r="206" spans="1:27" x14ac:dyDescent="0.25">
      <c r="A206">
        <v>96.432599999999994</v>
      </c>
      <c r="B206">
        <v>10.3</v>
      </c>
      <c r="C206" s="36">
        <v>25.148988450733601</v>
      </c>
      <c r="E206">
        <v>101.12990000000001</v>
      </c>
      <c r="F206">
        <v>10.3</v>
      </c>
      <c r="G206" s="36">
        <v>25.470240160778189</v>
      </c>
      <c r="I206">
        <v>105.8248</v>
      </c>
      <c r="J206">
        <v>10.3</v>
      </c>
      <c r="K206" s="36">
        <v>25.848423275970184</v>
      </c>
      <c r="M206">
        <v>110.5591</v>
      </c>
      <c r="N206">
        <v>10.3</v>
      </c>
      <c r="O206" s="36">
        <v>26.330998791381187</v>
      </c>
      <c r="Q206">
        <v>115.30419999999999</v>
      </c>
      <c r="R206">
        <v>10.3</v>
      </c>
      <c r="S206" s="36">
        <v>27.097526956478109</v>
      </c>
      <c r="U206">
        <v>120.0808</v>
      </c>
      <c r="V206">
        <v>10.3</v>
      </c>
      <c r="W206" s="36">
        <v>100</v>
      </c>
      <c r="Y206">
        <v>83.43</v>
      </c>
      <c r="Z206">
        <v>10.3</v>
      </c>
      <c r="AA206" s="36">
        <v>24.432046006163766</v>
      </c>
    </row>
    <row r="207" spans="1:27" x14ac:dyDescent="0.25">
      <c r="A207">
        <v>96.432599999999994</v>
      </c>
      <c r="B207">
        <v>10.35</v>
      </c>
      <c r="C207" s="36">
        <v>25.14782438071785</v>
      </c>
      <c r="E207">
        <v>101.12990000000001</v>
      </c>
      <c r="F207">
        <v>10.35</v>
      </c>
      <c r="G207" s="36">
        <v>25.468869166125831</v>
      </c>
      <c r="I207">
        <v>105.8248</v>
      </c>
      <c r="J207">
        <v>10.35</v>
      </c>
      <c r="K207" s="36">
        <v>25.8467226180037</v>
      </c>
      <c r="M207">
        <v>110.5591</v>
      </c>
      <c r="N207">
        <v>10.35</v>
      </c>
      <c r="O207" s="36">
        <v>26.328636306625679</v>
      </c>
      <c r="Q207">
        <v>115.30419999999999</v>
      </c>
      <c r="R207">
        <v>10.35</v>
      </c>
      <c r="S207" s="36">
        <v>27.092331973879681</v>
      </c>
      <c r="U207">
        <v>120.0808</v>
      </c>
      <c r="V207">
        <v>10.35</v>
      </c>
      <c r="W207" s="36">
        <v>55.403181949210989</v>
      </c>
      <c r="Y207">
        <v>83.43</v>
      </c>
      <c r="Z207">
        <v>10.35</v>
      </c>
      <c r="AA207" s="36">
        <v>24.431202213944214</v>
      </c>
    </row>
    <row r="208" spans="1:27" x14ac:dyDescent="0.25">
      <c r="A208">
        <v>96.432599999999994</v>
      </c>
      <c r="B208">
        <v>10.4</v>
      </c>
      <c r="C208" s="36">
        <v>25.146661024102407</v>
      </c>
      <c r="E208">
        <v>101.12990000000001</v>
      </c>
      <c r="F208">
        <v>10.4</v>
      </c>
      <c r="G208" s="36">
        <v>25.467499255673253</v>
      </c>
      <c r="I208">
        <v>105.8248</v>
      </c>
      <c r="J208">
        <v>10.4</v>
      </c>
      <c r="K208" s="36">
        <v>25.845023860176031</v>
      </c>
      <c r="M208">
        <v>110.5591</v>
      </c>
      <c r="N208">
        <v>10.4</v>
      </c>
      <c r="O208" s="36">
        <v>26.326278385855925</v>
      </c>
      <c r="Q208">
        <v>115.30419999999999</v>
      </c>
      <c r="R208">
        <v>10.4</v>
      </c>
      <c r="S208" s="36">
        <v>27.087177435987421</v>
      </c>
      <c r="U208">
        <v>120.0808</v>
      </c>
      <c r="V208">
        <v>10.4</v>
      </c>
      <c r="W208" s="36">
        <v>55.402829600808928</v>
      </c>
      <c r="Y208">
        <v>83.43</v>
      </c>
      <c r="Z208">
        <v>10.4</v>
      </c>
      <c r="AA208" s="36">
        <v>24.430358741075249</v>
      </c>
    </row>
    <row r="209" spans="1:27" x14ac:dyDescent="0.25">
      <c r="A209">
        <v>96.432599999999994</v>
      </c>
      <c r="B209">
        <v>10.45</v>
      </c>
      <c r="C209" s="36">
        <v>25.14549837976023</v>
      </c>
      <c r="E209">
        <v>101.12990000000001</v>
      </c>
      <c r="F209">
        <v>10.45</v>
      </c>
      <c r="G209" s="36">
        <v>25.466130427179724</v>
      </c>
      <c r="I209">
        <v>105.8248</v>
      </c>
      <c r="J209">
        <v>10.45</v>
      </c>
      <c r="K209" s="36">
        <v>25.84332699684451</v>
      </c>
      <c r="M209">
        <v>110.5591</v>
      </c>
      <c r="N209">
        <v>10.45</v>
      </c>
      <c r="O209" s="36">
        <v>26.32392500510149</v>
      </c>
      <c r="Q209">
        <v>115.30419999999999</v>
      </c>
      <c r="R209">
        <v>10.45</v>
      </c>
      <c r="S209" s="36">
        <v>27.082062458168821</v>
      </c>
      <c r="U209">
        <v>120.0808</v>
      </c>
      <c r="V209">
        <v>10.45</v>
      </c>
      <c r="W209" s="36">
        <v>55.402477228286344</v>
      </c>
      <c r="Y209">
        <v>83.43</v>
      </c>
      <c r="Z209">
        <v>10.45</v>
      </c>
      <c r="AA209" s="36">
        <v>24.429515587254208</v>
      </c>
    </row>
    <row r="210" spans="1:27" x14ac:dyDescent="0.25">
      <c r="A210">
        <v>96.432599999999994</v>
      </c>
      <c r="B210">
        <v>10.5</v>
      </c>
      <c r="C210" s="36">
        <v>25.14433644656723</v>
      </c>
      <c r="E210">
        <v>101.12990000000001</v>
      </c>
      <c r="F210">
        <v>10.5</v>
      </c>
      <c r="G210" s="36">
        <v>25.464762678412157</v>
      </c>
      <c r="I210">
        <v>105.8248</v>
      </c>
      <c r="J210">
        <v>10.5</v>
      </c>
      <c r="K210" s="36">
        <v>25.841632022394126</v>
      </c>
      <c r="M210">
        <v>110.5591</v>
      </c>
      <c r="N210">
        <v>10.5</v>
      </c>
      <c r="O210" s="36">
        <v>26.321576140600165</v>
      </c>
      <c r="Q210">
        <v>115.30419999999999</v>
      </c>
      <c r="R210">
        <v>10.5</v>
      </c>
      <c r="S210" s="36">
        <v>27.076986187538964</v>
      </c>
      <c r="U210">
        <v>120.0808</v>
      </c>
      <c r="V210">
        <v>10.5</v>
      </c>
      <c r="W210" s="36">
        <v>55.402124831639441</v>
      </c>
      <c r="Y210">
        <v>83.43</v>
      </c>
      <c r="Z210">
        <v>10.5</v>
      </c>
      <c r="AA210" s="36">
        <v>24.42867275217888</v>
      </c>
    </row>
    <row r="211" spans="1:27" x14ac:dyDescent="0.25">
      <c r="A211">
        <v>96.432599999999994</v>
      </c>
      <c r="B211">
        <v>10.55</v>
      </c>
      <c r="C211" s="36">
        <v>25.143175223402228</v>
      </c>
      <c r="E211">
        <v>101.12990000000001</v>
      </c>
      <c r="F211">
        <v>10.55</v>
      </c>
      <c r="G211" s="36">
        <v>25.463396007145072</v>
      </c>
      <c r="I211">
        <v>105.8248</v>
      </c>
      <c r="J211">
        <v>10.55</v>
      </c>
      <c r="K211" s="36">
        <v>25.839938931237398</v>
      </c>
      <c r="M211">
        <v>110.5591</v>
      </c>
      <c r="N211">
        <v>10.55</v>
      </c>
      <c r="O211" s="36">
        <v>26.319231768795401</v>
      </c>
      <c r="Q211">
        <v>115.30419999999999</v>
      </c>
      <c r="R211">
        <v>10.55</v>
      </c>
      <c r="S211" s="36">
        <v>27.071947801388408</v>
      </c>
      <c r="U211">
        <v>120.0808</v>
      </c>
      <c r="V211">
        <v>10.55</v>
      </c>
      <c r="W211" s="36">
        <v>55.401772410864453</v>
      </c>
      <c r="Y211">
        <v>83.43</v>
      </c>
      <c r="Z211">
        <v>10.55</v>
      </c>
      <c r="AA211" s="36">
        <v>24.427830235547543</v>
      </c>
    </row>
    <row r="212" spans="1:27" x14ac:dyDescent="0.25">
      <c r="A212">
        <v>96.432599999999994</v>
      </c>
      <c r="B212">
        <v>10.6</v>
      </c>
      <c r="C212" s="36">
        <v>25.142014709146952</v>
      </c>
      <c r="E212">
        <v>101.12990000000001</v>
      </c>
      <c r="F212">
        <v>10.6</v>
      </c>
      <c r="G212" s="36">
        <v>25.462030411160555</v>
      </c>
      <c r="I212">
        <v>105.8248</v>
      </c>
      <c r="J212">
        <v>10.6</v>
      </c>
      <c r="K212" s="36">
        <v>25.838247717814145</v>
      </c>
      <c r="M212">
        <v>110.5591</v>
      </c>
      <c r="N212">
        <v>10.6</v>
      </c>
      <c r="O212" s="36">
        <v>26.316891866333901</v>
      </c>
      <c r="Q212">
        <v>115.30419999999999</v>
      </c>
      <c r="R212">
        <v>10.6</v>
      </c>
      <c r="S212" s="36">
        <v>27.066946505709627</v>
      </c>
      <c r="U212">
        <v>120.0808</v>
      </c>
      <c r="V212">
        <v>10.6</v>
      </c>
      <c r="W212" s="36">
        <v>55.401419965957594</v>
      </c>
      <c r="Y212">
        <v>83.43</v>
      </c>
      <c r="Z212">
        <v>10.6</v>
      </c>
      <c r="AA212" s="36">
        <v>24.426988037058919</v>
      </c>
    </row>
    <row r="213" spans="1:27" x14ac:dyDescent="0.25">
      <c r="A213">
        <v>96.432599999999994</v>
      </c>
      <c r="B213">
        <v>10.65</v>
      </c>
      <c r="C213" s="36">
        <v>25.140854902686048</v>
      </c>
      <c r="E213">
        <v>101.12990000000001</v>
      </c>
      <c r="F213">
        <v>10.65</v>
      </c>
      <c r="G213" s="36">
        <v>25.460665888248219</v>
      </c>
      <c r="I213">
        <v>105.8248</v>
      </c>
      <c r="J213">
        <v>10.65</v>
      </c>
      <c r="K213" s="36">
        <v>25.836558376591309</v>
      </c>
      <c r="M213">
        <v>110.5591</v>
      </c>
      <c r="N213">
        <v>10.65</v>
      </c>
      <c r="O213" s="36">
        <v>26.31455641006313</v>
      </c>
      <c r="Q213">
        <v>115.30419999999999</v>
      </c>
      <c r="R213">
        <v>10.65</v>
      </c>
      <c r="S213" s="36">
        <v>27.061981533814599</v>
      </c>
      <c r="U213">
        <v>120.0808</v>
      </c>
      <c r="V213">
        <v>10.65</v>
      </c>
      <c r="W213" s="36">
        <v>55.40106749691509</v>
      </c>
      <c r="Y213">
        <v>83.43</v>
      </c>
      <c r="Z213">
        <v>10.65</v>
      </c>
      <c r="AA213" s="36">
        <v>24.426146156412226</v>
      </c>
    </row>
    <row r="214" spans="1:27" x14ac:dyDescent="0.25">
      <c r="A214">
        <v>96.432599999999994</v>
      </c>
      <c r="B214">
        <v>10.7</v>
      </c>
      <c r="C214" s="36">
        <v>25.139695802907038</v>
      </c>
      <c r="E214">
        <v>101.12990000000001</v>
      </c>
      <c r="F214">
        <v>10.7</v>
      </c>
      <c r="G214" s="36">
        <v>25.459302436205192</v>
      </c>
      <c r="I214">
        <v>105.8248</v>
      </c>
      <c r="J214">
        <v>10.7</v>
      </c>
      <c r="K214" s="36">
        <v>25.834870902062775</v>
      </c>
      <c r="M214">
        <v>110.5591</v>
      </c>
      <c r="N214">
        <v>10.7</v>
      </c>
      <c r="O214" s="36">
        <v>26.312225377028895</v>
      </c>
      <c r="Q214">
        <v>115.30419999999999</v>
      </c>
      <c r="R214">
        <v>10.7</v>
      </c>
      <c r="S214" s="36">
        <v>27.057052145037108</v>
      </c>
      <c r="U214">
        <v>120.0808</v>
      </c>
      <c r="V214">
        <v>10.7</v>
      </c>
      <c r="W214" s="36">
        <v>100</v>
      </c>
      <c r="Y214">
        <v>83.43</v>
      </c>
      <c r="Z214">
        <v>10.7</v>
      </c>
      <c r="AA214" s="36">
        <v>24.425304593307132</v>
      </c>
    </row>
    <row r="215" spans="1:27" x14ac:dyDescent="0.25">
      <c r="A215">
        <v>96.432599999999994</v>
      </c>
      <c r="B215">
        <v>10.75</v>
      </c>
      <c r="C215" s="36">
        <v>25.138537408700337</v>
      </c>
      <c r="E215">
        <v>101.12990000000001</v>
      </c>
      <c r="F215">
        <v>10.75</v>
      </c>
      <c r="G215" s="36">
        <v>25.457940052836051</v>
      </c>
      <c r="I215">
        <v>105.8248</v>
      </c>
      <c r="J215">
        <v>10.75</v>
      </c>
      <c r="K215" s="36">
        <v>25.833185288749199</v>
      </c>
      <c r="M215">
        <v>110.5591</v>
      </c>
      <c r="N215">
        <v>10.75</v>
      </c>
      <c r="O215" s="36">
        <v>26.309898744473013</v>
      </c>
      <c r="Q215">
        <v>115.30419999999999</v>
      </c>
      <c r="R215">
        <v>10.75</v>
      </c>
      <c r="S215" s="36">
        <v>27.052157623512873</v>
      </c>
      <c r="U215">
        <v>120.0808</v>
      </c>
      <c r="V215">
        <v>10.75</v>
      </c>
      <c r="W215" s="36">
        <v>55.400362486408049</v>
      </c>
      <c r="Y215">
        <v>83.43</v>
      </c>
      <c r="Z215">
        <v>10.75</v>
      </c>
      <c r="AA215" s="36">
        <v>24.424463347443773</v>
      </c>
    </row>
    <row r="216" spans="1:27" x14ac:dyDescent="0.25">
      <c r="A216">
        <v>96.432599999999994</v>
      </c>
      <c r="B216">
        <v>10.8</v>
      </c>
      <c r="C216" s="36">
        <v>25.13737971895922</v>
      </c>
      <c r="E216">
        <v>101.12990000000001</v>
      </c>
      <c r="F216">
        <v>10.8</v>
      </c>
      <c r="G216" s="36">
        <v>25.456578735952792</v>
      </c>
      <c r="I216">
        <v>105.8248</v>
      </c>
      <c r="J216">
        <v>10.8</v>
      </c>
      <c r="K216" s="36">
        <v>25.831501531197798</v>
      </c>
      <c r="M216">
        <v>110.5591</v>
      </c>
      <c r="N216">
        <v>10.8</v>
      </c>
      <c r="O216" s="36">
        <v>26.307576489830968</v>
      </c>
      <c r="Q216">
        <v>115.30419999999999</v>
      </c>
      <c r="R216">
        <v>10.8</v>
      </c>
      <c r="S216" s="36">
        <v>27.047297277032634</v>
      </c>
      <c r="U216">
        <v>120.0808</v>
      </c>
      <c r="V216">
        <v>10.8</v>
      </c>
      <c r="W216" s="36">
        <v>100</v>
      </c>
      <c r="Y216">
        <v>83.43</v>
      </c>
      <c r="Z216">
        <v>10.8</v>
      </c>
      <c r="AA216" s="36">
        <v>24.423622418522744</v>
      </c>
    </row>
    <row r="217" spans="1:27" x14ac:dyDescent="0.25">
      <c r="A217">
        <v>96.432599999999994</v>
      </c>
      <c r="B217">
        <v>10.85</v>
      </c>
      <c r="C217" s="36">
        <v>25.136222732579835</v>
      </c>
      <c r="E217">
        <v>101.12990000000001</v>
      </c>
      <c r="F217">
        <v>10.85</v>
      </c>
      <c r="G217" s="36">
        <v>25.455218483374825</v>
      </c>
      <c r="I217">
        <v>105.8248</v>
      </c>
      <c r="J217">
        <v>10.85</v>
      </c>
      <c r="K217" s="36">
        <v>25.829819623982193</v>
      </c>
      <c r="M217">
        <v>110.5591</v>
      </c>
      <c r="N217">
        <v>10.85</v>
      </c>
      <c r="O217" s="36">
        <v>26.305258590729583</v>
      </c>
      <c r="Q217">
        <v>115.30419999999999</v>
      </c>
      <c r="R217">
        <v>10.85</v>
      </c>
      <c r="S217" s="36">
        <v>27.042470435962159</v>
      </c>
      <c r="U217">
        <v>120.0808</v>
      </c>
      <c r="V217">
        <v>10.85</v>
      </c>
      <c r="W217" s="36">
        <v>55.399657379313091</v>
      </c>
      <c r="Y217">
        <v>83.43</v>
      </c>
      <c r="Z217">
        <v>10.85</v>
      </c>
      <c r="AA217" s="36">
        <v>24.422781806245119</v>
      </c>
    </row>
    <row r="218" spans="1:27" x14ac:dyDescent="0.25">
      <c r="A218">
        <v>96.432599999999994</v>
      </c>
      <c r="B218">
        <v>10.9</v>
      </c>
      <c r="C218" s="36">
        <v>25.135066448461167</v>
      </c>
      <c r="E218">
        <v>101.12990000000001</v>
      </c>
      <c r="F218">
        <v>10.9</v>
      </c>
      <c r="G218" s="36">
        <v>25.453859292928897</v>
      </c>
      <c r="I218">
        <v>105.8248</v>
      </c>
      <c r="J218">
        <v>10.9</v>
      </c>
      <c r="K218" s="36">
        <v>25.828139561702212</v>
      </c>
      <c r="M218">
        <v>110.5591</v>
      </c>
      <c r="N218">
        <v>10.9</v>
      </c>
      <c r="O218" s="36">
        <v>26.302945024984805</v>
      </c>
      <c r="Q218">
        <v>115.30419999999999</v>
      </c>
      <c r="R218">
        <v>10.9</v>
      </c>
      <c r="S218" s="36">
        <v>27.037676452225046</v>
      </c>
      <c r="U218">
        <v>120.0808</v>
      </c>
      <c r="V218">
        <v>10.9</v>
      </c>
      <c r="W218" s="36">
        <v>100</v>
      </c>
      <c r="Y218">
        <v>83.43</v>
      </c>
      <c r="Z218">
        <v>10.9</v>
      </c>
      <c r="AA218" s="36">
        <v>24.421941510312426</v>
      </c>
    </row>
    <row r="219" spans="1:27" x14ac:dyDescent="0.25">
      <c r="A219">
        <v>96.432599999999994</v>
      </c>
      <c r="B219">
        <v>10.95</v>
      </c>
      <c r="C219" s="36">
        <v>25.133910865505044</v>
      </c>
      <c r="E219">
        <v>101.12990000000001</v>
      </c>
      <c r="F219">
        <v>10.95</v>
      </c>
      <c r="G219" s="36">
        <v>25.452501162449096</v>
      </c>
      <c r="I219">
        <v>105.8248</v>
      </c>
      <c r="J219">
        <v>10.95</v>
      </c>
      <c r="K219" s="36">
        <v>25.826461338983755</v>
      </c>
      <c r="M219">
        <v>110.5591</v>
      </c>
      <c r="N219">
        <v>10.95</v>
      </c>
      <c r="O219" s="36">
        <v>26.300635770599449</v>
      </c>
      <c r="Q219">
        <v>115.30419999999999</v>
      </c>
      <c r="R219">
        <v>10.95</v>
      </c>
      <c r="S219" s="36">
        <v>27.032914698343646</v>
      </c>
      <c r="U219">
        <v>120.0808</v>
      </c>
      <c r="V219">
        <v>10.95</v>
      </c>
      <c r="W219" s="36">
        <v>100</v>
      </c>
      <c r="Y219">
        <v>83.43</v>
      </c>
      <c r="Z219">
        <v>10.95</v>
      </c>
      <c r="AA219" s="36">
        <v>24.421101530426657</v>
      </c>
    </row>
    <row r="220" spans="1:27" x14ac:dyDescent="0.25">
      <c r="A220">
        <v>96.432599999999994</v>
      </c>
      <c r="B220">
        <v>11</v>
      </c>
      <c r="C220" s="36">
        <v>25.132755982616128</v>
      </c>
      <c r="E220">
        <v>101.12990000000001</v>
      </c>
      <c r="F220">
        <v>11</v>
      </c>
      <c r="G220" s="36">
        <v>25.451144089776776</v>
      </c>
      <c r="I220">
        <v>105.8248</v>
      </c>
      <c r="J220">
        <v>11</v>
      </c>
      <c r="K220" s="36">
        <v>25.824784950478566</v>
      </c>
      <c r="M220">
        <v>110.5591</v>
      </c>
      <c r="N220">
        <v>11</v>
      </c>
      <c r="O220" s="36">
        <v>26.298330805760983</v>
      </c>
      <c r="Q220">
        <v>115.30419999999999</v>
      </c>
      <c r="R220">
        <v>11</v>
      </c>
      <c r="S220" s="36">
        <v>27.028184566534186</v>
      </c>
      <c r="U220">
        <v>120.0808</v>
      </c>
      <c r="V220">
        <v>11</v>
      </c>
      <c r="W220" s="36">
        <v>100</v>
      </c>
      <c r="Y220">
        <v>83.43</v>
      </c>
      <c r="Z220">
        <v>11</v>
      </c>
      <c r="AA220" s="36">
        <v>24.420261866290257</v>
      </c>
    </row>
    <row r="221" spans="1:27" x14ac:dyDescent="0.25">
      <c r="A221">
        <v>96.432599999999994</v>
      </c>
      <c r="B221">
        <v>11.05</v>
      </c>
      <c r="C221" s="36">
        <v>25.131601798701901</v>
      </c>
      <c r="E221">
        <v>101.12990000000001</v>
      </c>
      <c r="F221">
        <v>11.05</v>
      </c>
      <c r="G221" s="36">
        <v>25.449788072760555</v>
      </c>
      <c r="I221">
        <v>105.8248</v>
      </c>
      <c r="J221">
        <v>11.05</v>
      </c>
      <c r="K221" s="36">
        <v>25.82311039086407</v>
      </c>
      <c r="M221">
        <v>110.5591</v>
      </c>
      <c r="N221">
        <v>11.05</v>
      </c>
      <c r="O221" s="36">
        <v>26.296030108839425</v>
      </c>
      <c r="Q221">
        <v>115.30419999999999</v>
      </c>
      <c r="R221">
        <v>11.05</v>
      </c>
      <c r="S221" s="36">
        <v>27.023485467852247</v>
      </c>
      <c r="U221">
        <v>120.0808</v>
      </c>
      <c r="V221">
        <v>11.05</v>
      </c>
      <c r="W221" s="36">
        <v>55.398246875238414</v>
      </c>
      <c r="Y221">
        <v>83.43</v>
      </c>
      <c r="Z221">
        <v>11.05</v>
      </c>
      <c r="AA221" s="36">
        <v>24.419422517606137</v>
      </c>
    </row>
    <row r="222" spans="1:27" x14ac:dyDescent="0.25">
      <c r="A222">
        <v>96.432599999999994</v>
      </c>
      <c r="B222">
        <v>11.1</v>
      </c>
      <c r="C222" s="36">
        <v>25.130448312672648</v>
      </c>
      <c r="E222">
        <v>101.12990000000001</v>
      </c>
      <c r="F222">
        <v>11.1</v>
      </c>
      <c r="G222" s="36">
        <v>25.448433109256278</v>
      </c>
      <c r="I222">
        <v>105.8248</v>
      </c>
      <c r="J222">
        <v>11.1</v>
      </c>
      <c r="K222" s="36">
        <v>25.821437654843248</v>
      </c>
      <c r="M222">
        <v>110.5591</v>
      </c>
      <c r="N222">
        <v>11.1</v>
      </c>
      <c r="O222" s="36">
        <v>26.29373365838515</v>
      </c>
      <c r="Q222">
        <v>115.30419999999999</v>
      </c>
      <c r="R222">
        <v>11.1</v>
      </c>
      <c r="S222" s="36">
        <v>27.018816831385557</v>
      </c>
      <c r="U222">
        <v>120.0808</v>
      </c>
      <c r="V222">
        <v>11.1</v>
      </c>
      <c r="W222" s="36">
        <v>55.397894188805012</v>
      </c>
      <c r="Y222">
        <v>83.43</v>
      </c>
      <c r="Z222">
        <v>11.1</v>
      </c>
      <c r="AA222" s="36">
        <v>24.418583484077669</v>
      </c>
    </row>
    <row r="223" spans="1:27" x14ac:dyDescent="0.25">
      <c r="A223">
        <v>96.432599999999994</v>
      </c>
      <c r="B223">
        <v>11.15</v>
      </c>
      <c r="C223" s="36">
        <v>25.129295523441453</v>
      </c>
      <c r="E223">
        <v>101.12990000000001</v>
      </c>
      <c r="F223">
        <v>11.15</v>
      </c>
      <c r="G223" s="36">
        <v>25.447079197126975</v>
      </c>
      <c r="I223">
        <v>105.8248</v>
      </c>
      <c r="J223">
        <v>11.15</v>
      </c>
      <c r="K223" s="36">
        <v>25.819766737144398</v>
      </c>
      <c r="M223">
        <v>110.5591</v>
      </c>
      <c r="N223">
        <v>11.15</v>
      </c>
      <c r="O223" s="36">
        <v>26.291441433126849</v>
      </c>
      <c r="Q223">
        <v>115.30419999999999</v>
      </c>
      <c r="R223">
        <v>11.15</v>
      </c>
      <c r="S223" s="36">
        <v>27.014178103490313</v>
      </c>
      <c r="U223">
        <v>120.0808</v>
      </c>
      <c r="V223">
        <v>11.15</v>
      </c>
      <c r="W223" s="36">
        <v>55.39754147819815</v>
      </c>
      <c r="Y223">
        <v>83.43</v>
      </c>
      <c r="Z223">
        <v>11.15</v>
      </c>
      <c r="AA223" s="36">
        <v>24.417744765408681</v>
      </c>
    </row>
    <row r="224" spans="1:27" x14ac:dyDescent="0.25">
      <c r="A224">
        <v>96.432599999999994</v>
      </c>
      <c r="B224">
        <v>11.2</v>
      </c>
      <c r="C224" s="36">
        <v>25.12814342992419</v>
      </c>
      <c r="E224">
        <v>101.12990000000001</v>
      </c>
      <c r="F224">
        <v>11.2</v>
      </c>
      <c r="G224" s="36">
        <v>25.44572633424281</v>
      </c>
      <c r="I224">
        <v>105.8248</v>
      </c>
      <c r="J224">
        <v>11.2</v>
      </c>
      <c r="K224" s="36">
        <v>25.818097632521027</v>
      </c>
      <c r="M224">
        <v>110.5591</v>
      </c>
      <c r="N224">
        <v>11.2</v>
      </c>
      <c r="O224" s="36">
        <v>26.28915341196943</v>
      </c>
      <c r="Q224">
        <v>115.30419999999999</v>
      </c>
      <c r="R224">
        <v>11.2</v>
      </c>
      <c r="S224" s="36">
        <v>27.009568747069174</v>
      </c>
      <c r="U224">
        <v>120.0808</v>
      </c>
      <c r="V224">
        <v>11.2</v>
      </c>
      <c r="W224" s="36">
        <v>55.397188743414027</v>
      </c>
      <c r="Y224">
        <v>83.43</v>
      </c>
      <c r="Z224">
        <v>11.2</v>
      </c>
      <c r="AA224" s="36">
        <v>24.416906361303457</v>
      </c>
    </row>
    <row r="225" spans="1:27" x14ac:dyDescent="0.25">
      <c r="A225">
        <v>96.432599999999994</v>
      </c>
      <c r="B225">
        <v>11.25</v>
      </c>
      <c r="C225" s="36">
        <v>25.126992031039517</v>
      </c>
      <c r="E225">
        <v>101.12990000000001</v>
      </c>
      <c r="F225">
        <v>11.25</v>
      </c>
      <c r="G225" s="36">
        <v>25.444374518481084</v>
      </c>
      <c r="I225">
        <v>105.8248</v>
      </c>
      <c r="J225">
        <v>11.25</v>
      </c>
      <c r="K225" s="36">
        <v>25.816430335751637</v>
      </c>
      <c r="M225">
        <v>110.5591</v>
      </c>
      <c r="N225">
        <v>11.25</v>
      </c>
      <c r="O225" s="36">
        <v>26.286869573991972</v>
      </c>
      <c r="Q225">
        <v>115.30419999999999</v>
      </c>
      <c r="R225">
        <v>11.25</v>
      </c>
      <c r="S225" s="36">
        <v>27.004988240886945</v>
      </c>
      <c r="U225">
        <v>120.0808</v>
      </c>
      <c r="V225">
        <v>11.25</v>
      </c>
      <c r="W225" s="36">
        <v>100</v>
      </c>
      <c r="Y225">
        <v>83.43</v>
      </c>
      <c r="Z225">
        <v>11.25</v>
      </c>
      <c r="AA225" s="36">
        <v>24.416068271466731</v>
      </c>
    </row>
    <row r="226" spans="1:27" x14ac:dyDescent="0.25">
      <c r="A226">
        <v>96.432599999999994</v>
      </c>
      <c r="B226">
        <v>11.3</v>
      </c>
      <c r="C226" s="36">
        <v>25.125841325708858</v>
      </c>
      <c r="E226">
        <v>101.12990000000001</v>
      </c>
      <c r="F226">
        <v>11.3</v>
      </c>
      <c r="G226" s="36">
        <v>25.443023747726173</v>
      </c>
      <c r="I226">
        <v>105.8248</v>
      </c>
      <c r="J226">
        <v>11.3</v>
      </c>
      <c r="K226" s="36">
        <v>25.814764841639569</v>
      </c>
      <c r="M226">
        <v>110.5591</v>
      </c>
      <c r="N226">
        <v>11.3</v>
      </c>
      <c r="O226" s="36">
        <v>26.284589898445738</v>
      </c>
      <c r="Q226">
        <v>115.30419999999999</v>
      </c>
      <c r="R226">
        <v>11.3</v>
      </c>
      <c r="S226" s="36">
        <v>27.000436078922792</v>
      </c>
      <c r="U226">
        <v>120.0808</v>
      </c>
      <c r="V226">
        <v>11.3</v>
      </c>
      <c r="W226" s="36">
        <v>100</v>
      </c>
      <c r="Y226">
        <v>83.43</v>
      </c>
      <c r="Z226">
        <v>11.3</v>
      </c>
      <c r="AA226" s="36">
        <v>24.415230495603701</v>
      </c>
    </row>
    <row r="227" spans="1:27" x14ac:dyDescent="0.25">
      <c r="A227">
        <v>96.432599999999994</v>
      </c>
      <c r="B227">
        <v>11.35</v>
      </c>
      <c r="C227" s="36">
        <v>25.124691312856395</v>
      </c>
      <c r="E227">
        <v>101.12990000000001</v>
      </c>
      <c r="F227">
        <v>11.35</v>
      </c>
      <c r="G227" s="36">
        <v>25.44167401986952</v>
      </c>
      <c r="I227">
        <v>105.8248</v>
      </c>
      <c r="J227">
        <v>11.35</v>
      </c>
      <c r="K227" s="36">
        <v>25.813101145012862</v>
      </c>
      <c r="M227">
        <v>110.5591</v>
      </c>
      <c r="N227">
        <v>11.35</v>
      </c>
      <c r="O227" s="36">
        <v>26.282314364752231</v>
      </c>
      <c r="Q227">
        <v>115.30419999999999</v>
      </c>
      <c r="R227">
        <v>11.35</v>
      </c>
      <c r="S227" s="36">
        <v>26.995911769755676</v>
      </c>
      <c r="U227">
        <v>120.0808</v>
      </c>
      <c r="V227">
        <v>11.35</v>
      </c>
      <c r="W227" s="36">
        <v>100</v>
      </c>
      <c r="Y227">
        <v>83.43</v>
      </c>
      <c r="Z227">
        <v>11.35</v>
      </c>
      <c r="AA227" s="36">
        <v>24.414393033420019</v>
      </c>
    </row>
    <row r="228" spans="1:27" x14ac:dyDescent="0.25">
      <c r="A228">
        <v>96.432599999999994</v>
      </c>
      <c r="B228">
        <v>11.4</v>
      </c>
      <c r="C228" s="36">
        <v>25.123541991409059</v>
      </c>
      <c r="E228">
        <v>101.12990000000001</v>
      </c>
      <c r="F228">
        <v>11.4</v>
      </c>
      <c r="G228" s="36">
        <v>25.440325332809568</v>
      </c>
      <c r="I228">
        <v>105.8248</v>
      </c>
      <c r="J228">
        <v>11.4</v>
      </c>
      <c r="K228" s="36">
        <v>25.811439240724081</v>
      </c>
      <c r="M228">
        <v>110.5591</v>
      </c>
      <c r="N228">
        <v>11.4</v>
      </c>
      <c r="O228" s="36">
        <v>26.28004295250118</v>
      </c>
      <c r="Q228">
        <v>115.30419999999999</v>
      </c>
      <c r="R228">
        <v>11.4</v>
      </c>
      <c r="S228" s="36">
        <v>26.991414835981583</v>
      </c>
      <c r="U228">
        <v>120.0808</v>
      </c>
      <c r="V228">
        <v>11.4</v>
      </c>
      <c r="W228" s="36">
        <v>100</v>
      </c>
      <c r="Y228">
        <v>83.43</v>
      </c>
      <c r="Z228">
        <v>11.4</v>
      </c>
      <c r="AA228" s="36">
        <v>24.413555884621779</v>
      </c>
    </row>
    <row r="229" spans="1:27" x14ac:dyDescent="0.25">
      <c r="A229">
        <v>96.432599999999994</v>
      </c>
      <c r="B229">
        <v>11.45</v>
      </c>
      <c r="C229" s="36">
        <v>25.122393360296517</v>
      </c>
      <c r="E229">
        <v>101.12990000000001</v>
      </c>
      <c r="F229">
        <v>11.45</v>
      </c>
      <c r="G229" s="36">
        <v>25.438977684451761</v>
      </c>
      <c r="I229">
        <v>105.8248</v>
      </c>
      <c r="J229">
        <v>11.45</v>
      </c>
      <c r="K229" s="36">
        <v>25.809779123650124</v>
      </c>
      <c r="M229">
        <v>110.5591</v>
      </c>
      <c r="N229">
        <v>11.45</v>
      </c>
      <c r="O229" s="36">
        <v>26.27777564144866</v>
      </c>
      <c r="Q229">
        <v>115.30419999999999</v>
      </c>
      <c r="R229">
        <v>11.45</v>
      </c>
      <c r="S229" s="36">
        <v>26.986944813660131</v>
      </c>
      <c r="U229">
        <v>120.0808</v>
      </c>
      <c r="V229">
        <v>11.45</v>
      </c>
      <c r="W229" s="36">
        <v>55.39542470670203</v>
      </c>
      <c r="Y229">
        <v>83.43</v>
      </c>
      <c r="Z229">
        <v>11.45</v>
      </c>
      <c r="AA229" s="36">
        <v>24.412719048915545</v>
      </c>
    </row>
    <row r="230" spans="1:27" x14ac:dyDescent="0.25">
      <c r="A230">
        <v>96.432599999999994</v>
      </c>
      <c r="B230">
        <v>11.5</v>
      </c>
      <c r="C230" s="36">
        <v>25.121245418451178</v>
      </c>
      <c r="E230">
        <v>101.12990000000001</v>
      </c>
      <c r="F230">
        <v>11.5</v>
      </c>
      <c r="G230" s="36">
        <v>25.437631072708488</v>
      </c>
      <c r="I230">
        <v>105.8248</v>
      </c>
      <c r="J230">
        <v>11.5</v>
      </c>
      <c r="K230" s="36">
        <v>25.808120788692083</v>
      </c>
      <c r="M230">
        <v>110.5591</v>
      </c>
      <c r="N230">
        <v>11.5</v>
      </c>
      <c r="O230" s="36">
        <v>26.275512411515205</v>
      </c>
      <c r="Q230">
        <v>115.30419999999999</v>
      </c>
      <c r="R230">
        <v>11.5</v>
      </c>
      <c r="S230" s="36">
        <v>26.982501251789216</v>
      </c>
      <c r="U230">
        <v>120.0808</v>
      </c>
      <c r="V230">
        <v>11.5</v>
      </c>
      <c r="W230" s="36">
        <v>100</v>
      </c>
      <c r="Y230">
        <v>83.43</v>
      </c>
      <c r="Z230">
        <v>11.5</v>
      </c>
      <c r="AA230" s="36">
        <v>24.411882526008309</v>
      </c>
    </row>
    <row r="231" spans="1:27" x14ac:dyDescent="0.25">
      <c r="A231">
        <v>96.432599999999994</v>
      </c>
      <c r="B231">
        <v>11.55</v>
      </c>
      <c r="C231" s="36">
        <v>25.120098164808162</v>
      </c>
      <c r="E231">
        <v>101.12990000000001</v>
      </c>
      <c r="F231">
        <v>11.55</v>
      </c>
      <c r="G231" s="36">
        <v>25.436285495499082</v>
      </c>
      <c r="I231">
        <v>105.8248</v>
      </c>
      <c r="J231">
        <v>11.55</v>
      </c>
      <c r="K231" s="36">
        <v>25.806464230775116</v>
      </c>
      <c r="M231">
        <v>110.5591</v>
      </c>
      <c r="N231">
        <v>11.55</v>
      </c>
      <c r="O231" s="36">
        <v>26.273253242783952</v>
      </c>
      <c r="Q231">
        <v>115.30419999999999</v>
      </c>
      <c r="R231">
        <v>11.55</v>
      </c>
      <c r="S231" s="36">
        <v>26.978083711805407</v>
      </c>
      <c r="U231">
        <v>120.0808</v>
      </c>
      <c r="V231">
        <v>11.55</v>
      </c>
      <c r="W231" s="36">
        <v>55.394718922643804</v>
      </c>
      <c r="Y231">
        <v>83.43</v>
      </c>
      <c r="Z231">
        <v>11.55</v>
      </c>
      <c r="AA231" s="36">
        <v>24.411046315607528</v>
      </c>
    </row>
    <row r="232" spans="1:27" x14ac:dyDescent="0.25">
      <c r="A232">
        <v>96.432599999999994</v>
      </c>
      <c r="B232">
        <v>11.6</v>
      </c>
      <c r="C232" s="36">
        <v>25.118951598305294</v>
      </c>
      <c r="E232">
        <v>101.12990000000001</v>
      </c>
      <c r="F232">
        <v>11.6</v>
      </c>
      <c r="G232" s="36">
        <v>25.434940950749734</v>
      </c>
      <c r="I232">
        <v>105.8248</v>
      </c>
      <c r="J232">
        <v>11.6</v>
      </c>
      <c r="K232" s="36">
        <v>25.804809444848232</v>
      </c>
      <c r="M232">
        <v>110.5591</v>
      </c>
      <c r="N232">
        <v>11.6</v>
      </c>
      <c r="O232" s="36">
        <v>26.270998115498749</v>
      </c>
      <c r="Q232">
        <v>115.30419999999999</v>
      </c>
      <c r="R232">
        <v>11.6</v>
      </c>
      <c r="S232" s="36">
        <v>26.973691767109045</v>
      </c>
      <c r="U232">
        <v>120.0808</v>
      </c>
      <c r="V232">
        <v>11.6</v>
      </c>
      <c r="W232" s="36">
        <v>55.394365994305211</v>
      </c>
      <c r="Y232">
        <v>83.43</v>
      </c>
      <c r="Z232">
        <v>11.6</v>
      </c>
      <c r="AA232" s="36">
        <v>24.410210417421112</v>
      </c>
    </row>
    <row r="233" spans="1:27" x14ac:dyDescent="0.25">
      <c r="A233">
        <v>96.432599999999994</v>
      </c>
      <c r="B233">
        <v>11.65</v>
      </c>
      <c r="C233" s="36">
        <v>25.117805717883115</v>
      </c>
      <c r="E233">
        <v>101.12990000000001</v>
      </c>
      <c r="F233">
        <v>11.65</v>
      </c>
      <c r="G233" s="36">
        <v>25.433597436393523</v>
      </c>
      <c r="I233">
        <v>105.8248</v>
      </c>
      <c r="J233">
        <v>11.65</v>
      </c>
      <c r="K233" s="36">
        <v>25.803156425884165</v>
      </c>
      <c r="M233">
        <v>110.5591</v>
      </c>
      <c r="N233">
        <v>11.65</v>
      </c>
      <c r="O233" s="36">
        <v>26.268747010062445</v>
      </c>
      <c r="Q233">
        <v>115.30419999999999</v>
      </c>
      <c r="R233">
        <v>11.65</v>
      </c>
      <c r="S233" s="36">
        <v>26.969325002612507</v>
      </c>
      <c r="U233">
        <v>120.0808</v>
      </c>
      <c r="V233">
        <v>11.65</v>
      </c>
      <c r="W233" s="36">
        <v>55.39401304175523</v>
      </c>
      <c r="Y233">
        <v>83.43</v>
      </c>
      <c r="Z233">
        <v>11.65</v>
      </c>
      <c r="AA233" s="36">
        <v>24.409374831157404</v>
      </c>
    </row>
    <row r="234" spans="1:27" x14ac:dyDescent="0.25">
      <c r="A234">
        <v>96.432599999999994</v>
      </c>
      <c r="B234">
        <v>11.7</v>
      </c>
      <c r="C234" s="36">
        <v>25.116660522484846</v>
      </c>
      <c r="E234">
        <v>101.12990000000001</v>
      </c>
      <c r="F234">
        <v>11.7</v>
      </c>
      <c r="G234" s="36">
        <v>25.432254950370339</v>
      </c>
      <c r="I234">
        <v>105.8248</v>
      </c>
      <c r="J234">
        <v>11.7</v>
      </c>
      <c r="K234" s="36">
        <v>25.801505168879224</v>
      </c>
      <c r="M234">
        <v>110.5591</v>
      </c>
      <c r="N234">
        <v>11.7</v>
      </c>
      <c r="O234" s="36">
        <v>26.266499907034994</v>
      </c>
      <c r="Q234">
        <v>115.30419999999999</v>
      </c>
      <c r="R234">
        <v>11.7</v>
      </c>
      <c r="S234" s="36">
        <v>26.964983014309837</v>
      </c>
      <c r="U234">
        <v>120.0808</v>
      </c>
      <c r="V234">
        <v>11.7</v>
      </c>
      <c r="W234" s="36">
        <v>55.393660064990065</v>
      </c>
      <c r="Y234">
        <v>83.43</v>
      </c>
      <c r="Z234">
        <v>11.7</v>
      </c>
      <c r="AA234" s="36">
        <v>24.408539556525202</v>
      </c>
    </row>
    <row r="235" spans="1:27" x14ac:dyDescent="0.25">
      <c r="A235">
        <v>96.432599999999994</v>
      </c>
      <c r="B235">
        <v>11.75</v>
      </c>
      <c r="C235" s="36">
        <v>25.115516011056382</v>
      </c>
      <c r="E235">
        <v>101.12990000000001</v>
      </c>
      <c r="F235">
        <v>11.75</v>
      </c>
      <c r="G235" s="36">
        <v>25.43091349062686</v>
      </c>
      <c r="I235">
        <v>105.8248</v>
      </c>
      <c r="J235">
        <v>11.75</v>
      </c>
      <c r="K235" s="36">
        <v>25.799855668853102</v>
      </c>
      <c r="M235">
        <v>110.5591</v>
      </c>
      <c r="N235">
        <v>11.75</v>
      </c>
      <c r="O235" s="36">
        <v>26.264256787131799</v>
      </c>
      <c r="Q235">
        <v>115.30419999999999</v>
      </c>
      <c r="R235">
        <v>11.75</v>
      </c>
      <c r="S235" s="36">
        <v>26.960665408867207</v>
      </c>
      <c r="U235">
        <v>120.0808</v>
      </c>
      <c r="V235">
        <v>11.75</v>
      </c>
      <c r="W235" s="36">
        <v>55.393307064005931</v>
      </c>
      <c r="Y235">
        <v>83.43</v>
      </c>
      <c r="Z235">
        <v>11.75</v>
      </c>
      <c r="AA235" s="36">
        <v>24.407704593233756</v>
      </c>
    </row>
    <row r="236" spans="1:27" x14ac:dyDescent="0.25">
      <c r="A236">
        <v>96.432599999999994</v>
      </c>
      <c r="B236">
        <v>11.8</v>
      </c>
      <c r="C236" s="36">
        <v>25.114372182546312</v>
      </c>
      <c r="E236">
        <v>101.12990000000001</v>
      </c>
      <c r="F236">
        <v>11.8</v>
      </c>
      <c r="G236" s="36">
        <v>25.429573055116553</v>
      </c>
      <c r="I236">
        <v>105.8248</v>
      </c>
      <c r="J236">
        <v>11.8</v>
      </c>
      <c r="K236" s="36">
        <v>25.7982079208488</v>
      </c>
      <c r="M236">
        <v>110.5591</v>
      </c>
      <c r="N236">
        <v>11.8</v>
      </c>
      <c r="O236" s="36">
        <v>26.262017631221923</v>
      </c>
      <c r="Q236">
        <v>115.30419999999999</v>
      </c>
      <c r="R236">
        <v>11.8</v>
      </c>
      <c r="S236" s="36">
        <v>26.956371803232461</v>
      </c>
      <c r="U236">
        <v>120.0808</v>
      </c>
      <c r="V236">
        <v>11.8</v>
      </c>
      <c r="W236" s="36">
        <v>55.392954038799012</v>
      </c>
      <c r="Y236">
        <v>83.43</v>
      </c>
      <c r="Z236">
        <v>11.8</v>
      </c>
      <c r="AA236" s="36">
        <v>24.406869940992753</v>
      </c>
    </row>
    <row r="237" spans="1:27" x14ac:dyDescent="0.25">
      <c r="A237">
        <v>96.432599999999994</v>
      </c>
      <c r="B237">
        <v>11.85</v>
      </c>
      <c r="C237" s="36">
        <v>25.113229035905867</v>
      </c>
      <c r="E237">
        <v>101.12990000000001</v>
      </c>
      <c r="F237">
        <v>11.85</v>
      </c>
      <c r="G237" s="36">
        <v>25.42823364179959</v>
      </c>
      <c r="I237">
        <v>105.8248</v>
      </c>
      <c r="J237">
        <v>11.85</v>
      </c>
      <c r="K237" s="36">
        <v>25.796561919932365</v>
      </c>
      <c r="M237">
        <v>110.5591</v>
      </c>
      <c r="N237">
        <v>11.85</v>
      </c>
      <c r="O237" s="36">
        <v>26.25978242032636</v>
      </c>
      <c r="Q237">
        <v>115.30419999999999</v>
      </c>
      <c r="R237">
        <v>11.85</v>
      </c>
      <c r="S237" s="36">
        <v>26.952101824262684</v>
      </c>
      <c r="U237">
        <v>120.0808</v>
      </c>
      <c r="V237">
        <v>11.85</v>
      </c>
      <c r="W237" s="36">
        <v>100</v>
      </c>
      <c r="Y237">
        <v>83.43</v>
      </c>
      <c r="Z237">
        <v>11.85</v>
      </c>
      <c r="AA237" s="36">
        <v>24.406035599512329</v>
      </c>
    </row>
    <row r="238" spans="1:27" x14ac:dyDescent="0.25">
      <c r="A238">
        <v>96.432599999999994</v>
      </c>
      <c r="B238">
        <v>11.9</v>
      </c>
      <c r="C238" s="36">
        <v>25.112086570088952</v>
      </c>
      <c r="E238">
        <v>101.12990000000001</v>
      </c>
      <c r="F238">
        <v>11.9</v>
      </c>
      <c r="G238" s="36">
        <v>25.426895248642886</v>
      </c>
      <c r="I238">
        <v>105.8248</v>
      </c>
      <c r="J238">
        <v>11.9</v>
      </c>
      <c r="K238" s="36">
        <v>25.794917661192855</v>
      </c>
      <c r="M238">
        <v>110.5591</v>
      </c>
      <c r="N238">
        <v>11.9</v>
      </c>
      <c r="O238" s="36">
        <v>26.257551135616438</v>
      </c>
      <c r="Q238">
        <v>115.30419999999999</v>
      </c>
      <c r="R238">
        <v>11.9</v>
      </c>
      <c r="S238" s="36">
        <v>26.947855108369271</v>
      </c>
      <c r="U238">
        <v>120.0808</v>
      </c>
      <c r="V238">
        <v>11.9</v>
      </c>
      <c r="W238" s="36">
        <v>100</v>
      </c>
      <c r="Y238">
        <v>83.43</v>
      </c>
      <c r="Z238">
        <v>11.9</v>
      </c>
      <c r="AA238" s="36">
        <v>24.405201568503056</v>
      </c>
    </row>
    <row r="239" spans="1:27" x14ac:dyDescent="0.25">
      <c r="A239">
        <v>96.432599999999994</v>
      </c>
      <c r="B239">
        <v>11.95</v>
      </c>
      <c r="C239" s="36">
        <v>25.110944784052087</v>
      </c>
      <c r="E239">
        <v>101.12990000000001</v>
      </c>
      <c r="F239">
        <v>11.95</v>
      </c>
      <c r="G239" s="36">
        <v>25.425557873619969</v>
      </c>
      <c r="I239">
        <v>105.8248</v>
      </c>
      <c r="J239">
        <v>11.95</v>
      </c>
      <c r="K239" s="36">
        <v>25.793275139742104</v>
      </c>
      <c r="M239">
        <v>110.5591</v>
      </c>
      <c r="N239">
        <v>11.95</v>
      </c>
      <c r="O239" s="36">
        <v>26.255323758412072</v>
      </c>
      <c r="Q239">
        <v>115.30419999999999</v>
      </c>
      <c r="R239">
        <v>11.95</v>
      </c>
      <c r="S239" s="36">
        <v>26.943631301178918</v>
      </c>
      <c r="U239">
        <v>120.0808</v>
      </c>
      <c r="V239">
        <v>11.95</v>
      </c>
      <c r="W239" s="36">
        <v>55.391894817803617</v>
      </c>
      <c r="Y239">
        <v>83.43</v>
      </c>
      <c r="Z239">
        <v>11.95</v>
      </c>
      <c r="AA239" s="36">
        <v>24.40436784767595</v>
      </c>
    </row>
    <row r="240" spans="1:27" x14ac:dyDescent="0.25">
      <c r="A240">
        <v>96.432599999999994</v>
      </c>
      <c r="B240">
        <v>12</v>
      </c>
      <c r="C240" s="36">
        <v>25.109803676754456</v>
      </c>
      <c r="E240">
        <v>101.12990000000001</v>
      </c>
      <c r="F240">
        <v>12</v>
      </c>
      <c r="G240" s="36">
        <v>25.424221514711061</v>
      </c>
      <c r="I240">
        <v>105.8248</v>
      </c>
      <c r="J240">
        <v>12</v>
      </c>
      <c r="K240" s="36">
        <v>25.791634350714606</v>
      </c>
      <c r="M240">
        <v>110.5591</v>
      </c>
      <c r="N240">
        <v>12</v>
      </c>
      <c r="O240" s="36">
        <v>26.25310027018017</v>
      </c>
      <c r="Q240">
        <v>115.30419999999999</v>
      </c>
      <c r="R240">
        <v>12</v>
      </c>
      <c r="S240" s="36">
        <v>26.93943005721006</v>
      </c>
      <c r="U240">
        <v>120.0808</v>
      </c>
      <c r="V240">
        <v>12</v>
      </c>
      <c r="W240" s="36">
        <v>100</v>
      </c>
      <c r="Y240">
        <v>83.43</v>
      </c>
      <c r="Z240">
        <v>12</v>
      </c>
      <c r="AA240" s="36">
        <v>24.403534436742479</v>
      </c>
    </row>
    <row r="241" spans="1:27" x14ac:dyDescent="0.25">
      <c r="A241">
        <v>96.432599999999994</v>
      </c>
      <c r="B241">
        <v>12.05</v>
      </c>
      <c r="C241" s="36">
        <v>25.10866324715785</v>
      </c>
      <c r="E241">
        <v>101.12990000000001</v>
      </c>
      <c r="F241">
        <v>12.05</v>
      </c>
      <c r="G241" s="36">
        <v>25.422886169902963</v>
      </c>
      <c r="I241">
        <v>105.8248</v>
      </c>
      <c r="J241">
        <v>12.05</v>
      </c>
      <c r="K241" s="36">
        <v>25.789995289267381</v>
      </c>
      <c r="M241">
        <v>110.5591</v>
      </c>
      <c r="N241">
        <v>12.05</v>
      </c>
      <c r="O241" s="36">
        <v>26.250880652533024</v>
      </c>
      <c r="Q241">
        <v>115.30419999999999</v>
      </c>
      <c r="R241">
        <v>12.05</v>
      </c>
      <c r="S241" s="36">
        <v>26.935251039563585</v>
      </c>
      <c r="U241">
        <v>120.0808</v>
      </c>
      <c r="V241">
        <v>12.05</v>
      </c>
      <c r="W241" s="36">
        <v>55.39118854928978</v>
      </c>
      <c r="Y241">
        <v>83.43</v>
      </c>
      <c r="Z241">
        <v>12.05</v>
      </c>
      <c r="AA241" s="36">
        <v>24.402701335414545</v>
      </c>
    </row>
    <row r="242" spans="1:27" x14ac:dyDescent="0.25">
      <c r="A242">
        <v>96.432599999999994</v>
      </c>
      <c r="B242">
        <v>12.1</v>
      </c>
      <c r="C242" s="36">
        <v>25.107523494226683</v>
      </c>
      <c r="E242">
        <v>101.12990000000001</v>
      </c>
      <c r="F242">
        <v>12.1</v>
      </c>
      <c r="G242" s="36">
        <v>25.421551837189064</v>
      </c>
      <c r="I242">
        <v>105.8248</v>
      </c>
      <c r="J242">
        <v>12.1</v>
      </c>
      <c r="K242" s="36">
        <v>25.788357950579808</v>
      </c>
      <c r="M242">
        <v>110.5591</v>
      </c>
      <c r="N242">
        <v>12.1</v>
      </c>
      <c r="O242" s="36">
        <v>26.248664887226699</v>
      </c>
      <c r="Q242">
        <v>115.30419999999999</v>
      </c>
      <c r="R242">
        <v>12.1</v>
      </c>
      <c r="S242" s="36">
        <v>26.931093919627504</v>
      </c>
      <c r="U242">
        <v>120.0808</v>
      </c>
      <c r="V242">
        <v>12.1</v>
      </c>
      <c r="W242" s="36">
        <v>100</v>
      </c>
      <c r="Y242">
        <v>83.43</v>
      </c>
      <c r="Z242">
        <v>12.1</v>
      </c>
      <c r="AA242" s="36">
        <v>24.401868543404486</v>
      </c>
    </row>
    <row r="243" spans="1:27" x14ac:dyDescent="0.25">
      <c r="A243">
        <v>96.432599999999994</v>
      </c>
      <c r="B243">
        <v>12.15</v>
      </c>
      <c r="C243" s="36">
        <v>25.106384416927977</v>
      </c>
      <c r="E243">
        <v>101.12990000000001</v>
      </c>
      <c r="F243">
        <v>12.15</v>
      </c>
      <c r="G243" s="36">
        <v>25.420218514569324</v>
      </c>
      <c r="I243">
        <v>105.8248</v>
      </c>
      <c r="J243">
        <v>12.15</v>
      </c>
      <c r="K243" s="36">
        <v>25.786722329853497</v>
      </c>
      <c r="M243">
        <v>110.5591</v>
      </c>
      <c r="N243">
        <v>12.15</v>
      </c>
      <c r="O243" s="36">
        <v>26.246452956159469</v>
      </c>
      <c r="Q243">
        <v>115.30419999999999</v>
      </c>
      <c r="R243">
        <v>12.15</v>
      </c>
      <c r="S243" s="36">
        <v>26.926958376794378</v>
      </c>
      <c r="U243">
        <v>120.0808</v>
      </c>
      <c r="V243">
        <v>12.15</v>
      </c>
      <c r="W243" s="36">
        <v>100</v>
      </c>
      <c r="Y243">
        <v>83.43</v>
      </c>
      <c r="Z243">
        <v>12.15</v>
      </c>
      <c r="AA243" s="36">
        <v>24.401036060425074</v>
      </c>
    </row>
    <row r="244" spans="1:27" x14ac:dyDescent="0.25">
      <c r="A244">
        <v>96.432599999999994</v>
      </c>
      <c r="B244">
        <v>12.2</v>
      </c>
      <c r="C244" s="36">
        <v>25.105246014231344</v>
      </c>
      <c r="E244">
        <v>101.12990000000001</v>
      </c>
      <c r="F244">
        <v>12.2</v>
      </c>
      <c r="G244" s="36">
        <v>25.418886200050189</v>
      </c>
      <c r="I244">
        <v>105.8248</v>
      </c>
      <c r="J244">
        <v>12.2</v>
      </c>
      <c r="K244" s="36">
        <v>25.785088422312128</v>
      </c>
      <c r="M244">
        <v>110.5591</v>
      </c>
      <c r="N244">
        <v>12.2</v>
      </c>
      <c r="O244" s="36">
        <v>26.2442448413703</v>
      </c>
      <c r="Q244">
        <v>115.30419999999999</v>
      </c>
      <c r="R244">
        <v>12.2</v>
      </c>
      <c r="S244" s="36">
        <v>26.922844098191035</v>
      </c>
      <c r="U244">
        <v>120.0808</v>
      </c>
      <c r="V244">
        <v>12.2</v>
      </c>
      <c r="W244" s="36">
        <v>100</v>
      </c>
      <c r="Y244">
        <v>83.43</v>
      </c>
      <c r="Z244">
        <v>12.2</v>
      </c>
      <c r="AA244" s="36">
        <v>24.400203886189537</v>
      </c>
    </row>
    <row r="245" spans="1:27" x14ac:dyDescent="0.25">
      <c r="A245">
        <v>96.432599999999994</v>
      </c>
      <c r="B245">
        <v>12.25</v>
      </c>
      <c r="C245" s="36">
        <v>25.104108285108996</v>
      </c>
      <c r="E245">
        <v>101.12990000000001</v>
      </c>
      <c r="F245">
        <v>12.25</v>
      </c>
      <c r="G245" s="36">
        <v>25.417554891644617</v>
      </c>
      <c r="I245">
        <v>105.8248</v>
      </c>
      <c r="J245">
        <v>12.25</v>
      </c>
      <c r="K245" s="36">
        <v>25.78345622320133</v>
      </c>
      <c r="M245">
        <v>110.5591</v>
      </c>
      <c r="N245">
        <v>12.25</v>
      </c>
      <c r="O245" s="36">
        <v>26.242040525037297</v>
      </c>
      <c r="Q245">
        <v>115.30419999999999</v>
      </c>
      <c r="R245">
        <v>12.25</v>
      </c>
      <c r="S245" s="36">
        <v>26.91875077841997</v>
      </c>
      <c r="U245">
        <v>120.0808</v>
      </c>
      <c r="V245">
        <v>12.25</v>
      </c>
      <c r="W245" s="36">
        <v>100</v>
      </c>
      <c r="Y245">
        <v>83.43</v>
      </c>
      <c r="Z245">
        <v>12.25</v>
      </c>
      <c r="AA245" s="36">
        <v>24.399372020411523</v>
      </c>
    </row>
    <row r="246" spans="1:27" x14ac:dyDescent="0.25">
      <c r="A246">
        <v>96.432599999999994</v>
      </c>
      <c r="B246">
        <v>12.3</v>
      </c>
      <c r="C246" s="36">
        <v>25.102971228535708</v>
      </c>
      <c r="E246">
        <v>101.12990000000001</v>
      </c>
      <c r="F246">
        <v>12.3</v>
      </c>
      <c r="G246" s="36">
        <v>25.416224587372021</v>
      </c>
      <c r="I246">
        <v>105.8248</v>
      </c>
      <c r="J246">
        <v>12.3</v>
      </c>
      <c r="K246" s="36">
        <v>25.781825727788512</v>
      </c>
      <c r="M246">
        <v>110.5591</v>
      </c>
      <c r="N246">
        <v>12.3</v>
      </c>
      <c r="O246" s="36">
        <v>26.239839989476181</v>
      </c>
      <c r="Q246">
        <v>115.30419999999999</v>
      </c>
      <c r="R246">
        <v>12.3</v>
      </c>
      <c r="S246" s="36">
        <v>26.914678119311656</v>
      </c>
      <c r="U246">
        <v>120.0808</v>
      </c>
      <c r="V246">
        <v>12.3</v>
      </c>
      <c r="W246" s="36">
        <v>55.389422453640741</v>
      </c>
      <c r="Y246">
        <v>83.43</v>
      </c>
      <c r="Z246">
        <v>12.3</v>
      </c>
      <c r="AA246" s="36">
        <v>24.398540462805123</v>
      </c>
    </row>
    <row r="247" spans="1:27" x14ac:dyDescent="0.25">
      <c r="A247">
        <v>96.432599999999994</v>
      </c>
      <c r="B247">
        <v>12.35</v>
      </c>
      <c r="C247" s="36">
        <v>25.101834843488845</v>
      </c>
      <c r="E247">
        <v>101.12990000000001</v>
      </c>
      <c r="F247">
        <v>12.35</v>
      </c>
      <c r="G247" s="36">
        <v>25.414895285258247</v>
      </c>
      <c r="I247">
        <v>105.8248</v>
      </c>
      <c r="J247">
        <v>12.35</v>
      </c>
      <c r="K247" s="36">
        <v>25.78019693136277</v>
      </c>
      <c r="M247">
        <v>110.5591</v>
      </c>
      <c r="N247">
        <v>12.35</v>
      </c>
      <c r="O247" s="36">
        <v>26.237643217138871</v>
      </c>
      <c r="Q247">
        <v>115.30419999999999</v>
      </c>
      <c r="R247">
        <v>12.35</v>
      </c>
      <c r="S247" s="36">
        <v>26.910625829687451</v>
      </c>
      <c r="U247">
        <v>120.0808</v>
      </c>
      <c r="V247">
        <v>12.35</v>
      </c>
      <c r="W247" s="36">
        <v>100</v>
      </c>
      <c r="Y247">
        <v>83.43</v>
      </c>
      <c r="Z247">
        <v>12.35</v>
      </c>
      <c r="AA247" s="36">
        <v>24.397709213084852</v>
      </c>
    </row>
    <row r="248" spans="1:27" x14ac:dyDescent="0.25">
      <c r="A248">
        <v>96.432599999999994</v>
      </c>
      <c r="B248">
        <v>12.4</v>
      </c>
      <c r="C248" s="36">
        <v>25.100699128948321</v>
      </c>
      <c r="E248">
        <v>101.12990000000001</v>
      </c>
      <c r="F248">
        <v>12.4</v>
      </c>
      <c r="G248" s="36">
        <v>25.413566983335546</v>
      </c>
      <c r="I248">
        <v>105.8248</v>
      </c>
      <c r="J248">
        <v>12.4</v>
      </c>
      <c r="K248" s="36">
        <v>25.778569829234705</v>
      </c>
      <c r="M248">
        <v>110.5591</v>
      </c>
      <c r="N248">
        <v>12.4</v>
      </c>
      <c r="O248" s="36">
        <v>26.235450190611953</v>
      </c>
      <c r="Q248">
        <v>115.30419999999999</v>
      </c>
      <c r="R248">
        <v>12.4</v>
      </c>
      <c r="S248" s="36">
        <v>26.906593625132274</v>
      </c>
      <c r="U248">
        <v>120.0808</v>
      </c>
      <c r="V248">
        <v>12.4</v>
      </c>
      <c r="W248" s="36">
        <v>55.388715845555396</v>
      </c>
      <c r="Y248">
        <v>83.43</v>
      </c>
      <c r="Z248">
        <v>12.4</v>
      </c>
      <c r="AA248" s="36">
        <v>24.396878270965683</v>
      </c>
    </row>
    <row r="249" spans="1:27" x14ac:dyDescent="0.25">
      <c r="A249">
        <v>96.432599999999994</v>
      </c>
      <c r="B249">
        <v>12.45</v>
      </c>
      <c r="C249" s="36">
        <v>25.09956408389661</v>
      </c>
      <c r="E249">
        <v>101.12990000000001</v>
      </c>
      <c r="F249">
        <v>12.45</v>
      </c>
      <c r="G249" s="36">
        <v>25.41223967964255</v>
      </c>
      <c r="I249">
        <v>105.8248</v>
      </c>
      <c r="J249">
        <v>12.45</v>
      </c>
      <c r="K249" s="36">
        <v>25.776944416736288</v>
      </c>
      <c r="M249">
        <v>110.5591</v>
      </c>
      <c r="N249">
        <v>12.45</v>
      </c>
      <c r="O249" s="36">
        <v>26.233260892615302</v>
      </c>
      <c r="Q249">
        <v>115.30419999999999</v>
      </c>
      <c r="R249">
        <v>12.45</v>
      </c>
      <c r="S249" s="36">
        <v>26.902581227776768</v>
      </c>
      <c r="U249">
        <v>120.0808</v>
      </c>
      <c r="V249">
        <v>12.45</v>
      </c>
      <c r="W249" s="36">
        <v>55.388362505106244</v>
      </c>
      <c r="Y249">
        <v>83.43</v>
      </c>
      <c r="Z249">
        <v>12.45</v>
      </c>
      <c r="AA249" s="36">
        <v>24.396047636162997</v>
      </c>
    </row>
    <row r="250" spans="1:27" x14ac:dyDescent="0.25">
      <c r="A250">
        <v>96.432599999999994</v>
      </c>
      <c r="B250">
        <v>12.5</v>
      </c>
      <c r="C250" s="36">
        <v>25.098429707318708</v>
      </c>
      <c r="E250">
        <v>101.12990000000001</v>
      </c>
      <c r="F250">
        <v>12.5</v>
      </c>
      <c r="G250" s="36">
        <v>25.410913372224211</v>
      </c>
      <c r="I250">
        <v>105.8248</v>
      </c>
      <c r="J250">
        <v>12.5</v>
      </c>
      <c r="K250" s="36">
        <v>25.775320689220759</v>
      </c>
      <c r="M250">
        <v>110.5591</v>
      </c>
      <c r="N250">
        <v>12.5</v>
      </c>
      <c r="O250" s="36">
        <v>26.231075306000584</v>
      </c>
      <c r="Q250">
        <v>115.30419999999999</v>
      </c>
      <c r="R250">
        <v>12.5</v>
      </c>
      <c r="S250" s="36">
        <v>26.898588366088308</v>
      </c>
      <c r="U250">
        <v>120.0808</v>
      </c>
      <c r="V250">
        <v>12.5</v>
      </c>
      <c r="W250" s="36">
        <v>100</v>
      </c>
      <c r="Y250">
        <v>83.43</v>
      </c>
      <c r="Z250">
        <v>12.5</v>
      </c>
      <c r="AA250" s="36">
        <v>24.39521730839262</v>
      </c>
    </row>
    <row r="251" spans="1:27" x14ac:dyDescent="0.25">
      <c r="A251">
        <v>96.432599999999994</v>
      </c>
      <c r="B251">
        <v>12.55</v>
      </c>
      <c r="C251" s="36">
        <v>25.097295998202188</v>
      </c>
      <c r="E251">
        <v>101.12990000000001</v>
      </c>
      <c r="F251">
        <v>12.55</v>
      </c>
      <c r="G251" s="36">
        <v>25.409588059131824</v>
      </c>
      <c r="I251">
        <v>105.8248</v>
      </c>
      <c r="J251">
        <v>12.55</v>
      </c>
      <c r="K251" s="36">
        <v>25.773698642062453</v>
      </c>
      <c r="M251">
        <v>110.5591</v>
      </c>
      <c r="N251">
        <v>12.55</v>
      </c>
      <c r="O251" s="36">
        <v>26.228893413749937</v>
      </c>
      <c r="Q251">
        <v>115.30419999999999</v>
      </c>
      <c r="R251">
        <v>12.55</v>
      </c>
      <c r="S251" s="36">
        <v>26.894614774670735</v>
      </c>
      <c r="U251">
        <v>120.0808</v>
      </c>
      <c r="V251">
        <v>12.55</v>
      </c>
      <c r="W251" s="36">
        <v>100</v>
      </c>
      <c r="Y251">
        <v>83.43</v>
      </c>
      <c r="Z251">
        <v>12.55</v>
      </c>
      <c r="AA251" s="36">
        <v>24.394387287370812</v>
      </c>
    </row>
    <row r="252" spans="1:27" x14ac:dyDescent="0.25">
      <c r="A252">
        <v>96.432599999999994</v>
      </c>
      <c r="B252">
        <v>12.6</v>
      </c>
      <c r="C252" s="36">
        <v>25.096162955537103</v>
      </c>
      <c r="E252">
        <v>101.12990000000001</v>
      </c>
      <c r="F252">
        <v>12.6</v>
      </c>
      <c r="G252" s="36">
        <v>25.408263738422963</v>
      </c>
      <c r="I252">
        <v>105.8248</v>
      </c>
      <c r="J252">
        <v>12.6</v>
      </c>
      <c r="K252" s="36">
        <v>25.772078270656706</v>
      </c>
      <c r="M252">
        <v>110.5591</v>
      </c>
      <c r="N252">
        <v>12.6</v>
      </c>
      <c r="O252" s="36">
        <v>26.226715198974532</v>
      </c>
      <c r="Q252">
        <v>115.30419999999999</v>
      </c>
      <c r="R252">
        <v>12.6</v>
      </c>
      <c r="S252" s="36">
        <v>26.890660194071906</v>
      </c>
      <c r="U252">
        <v>120.0808</v>
      </c>
      <c r="V252">
        <v>12.6</v>
      </c>
      <c r="W252" s="36">
        <v>100</v>
      </c>
      <c r="Y252">
        <v>83.43</v>
      </c>
      <c r="Z252">
        <v>12.6</v>
      </c>
      <c r="AA252" s="36">
        <v>24.393557572814245</v>
      </c>
    </row>
    <row r="253" spans="1:27" x14ac:dyDescent="0.25">
      <c r="A253">
        <v>96.432599999999994</v>
      </c>
      <c r="B253">
        <v>12.65</v>
      </c>
      <c r="C253" s="36">
        <v>25.095030578316052</v>
      </c>
      <c r="E253">
        <v>101.12990000000001</v>
      </c>
      <c r="F253">
        <v>12.65</v>
      </c>
      <c r="G253" s="36">
        <v>25.406940408161454</v>
      </c>
      <c r="I253">
        <v>105.8248</v>
      </c>
      <c r="J253">
        <v>12.65</v>
      </c>
      <c r="K253" s="36">
        <v>25.770459570419664</v>
      </c>
      <c r="M253">
        <v>110.5591</v>
      </c>
      <c r="N253">
        <v>12.65</v>
      </c>
      <c r="O253" s="36">
        <v>26.224540644913223</v>
      </c>
      <c r="Q253">
        <v>115.30419999999999</v>
      </c>
      <c r="R253">
        <v>12.65</v>
      </c>
      <c r="S253" s="36">
        <v>26.886724370598976</v>
      </c>
      <c r="U253">
        <v>120.0808</v>
      </c>
      <c r="V253">
        <v>12.65</v>
      </c>
      <c r="W253" s="36">
        <v>55.386948900510916</v>
      </c>
      <c r="Y253">
        <v>83.43</v>
      </c>
      <c r="Z253">
        <v>12.65</v>
      </c>
      <c r="AA253" s="36">
        <v>24.39272816444004</v>
      </c>
    </row>
    <row r="254" spans="1:27" x14ac:dyDescent="0.25">
      <c r="A254">
        <v>96.432599999999994</v>
      </c>
      <c r="B254">
        <v>12.7</v>
      </c>
      <c r="C254" s="36">
        <v>25.09389886553414</v>
      </c>
      <c r="E254">
        <v>101.12990000000001</v>
      </c>
      <c r="F254">
        <v>12.7</v>
      </c>
      <c r="G254" s="36">
        <v>25.405618066417372</v>
      </c>
      <c r="I254">
        <v>105.8248</v>
      </c>
      <c r="J254">
        <v>12.7</v>
      </c>
      <c r="K254" s="36">
        <v>25.768842536788227</v>
      </c>
      <c r="M254">
        <v>110.5591</v>
      </c>
      <c r="N254">
        <v>12.7</v>
      </c>
      <c r="O254" s="36">
        <v>26.222369734931203</v>
      </c>
      <c r="Q254">
        <v>115.30419999999999</v>
      </c>
      <c r="R254">
        <v>12.7</v>
      </c>
      <c r="S254" s="36">
        <v>26.882807056141171</v>
      </c>
      <c r="U254">
        <v>120.0808</v>
      </c>
      <c r="V254">
        <v>12.7</v>
      </c>
      <c r="W254" s="36">
        <v>100</v>
      </c>
      <c r="Y254">
        <v>83.43</v>
      </c>
      <c r="Z254">
        <v>12.7</v>
      </c>
      <c r="AA254" s="36">
        <v>24.391899061965741</v>
      </c>
    </row>
    <row r="255" spans="1:27" x14ac:dyDescent="0.25">
      <c r="A255">
        <v>96.432599999999994</v>
      </c>
      <c r="B255">
        <v>12.75</v>
      </c>
      <c r="C255" s="36">
        <v>25.092767816188957</v>
      </c>
      <c r="E255">
        <v>101.12990000000001</v>
      </c>
      <c r="F255">
        <v>12.75</v>
      </c>
      <c r="G255" s="36">
        <v>25.404296711266969</v>
      </c>
      <c r="I255">
        <v>105.8248</v>
      </c>
      <c r="J255">
        <v>12.75</v>
      </c>
      <c r="K255" s="36">
        <v>25.767227165219854</v>
      </c>
      <c r="M255">
        <v>110.5591</v>
      </c>
      <c r="N255">
        <v>12.75</v>
      </c>
      <c r="O255" s="36">
        <v>26.220202452518663</v>
      </c>
      <c r="Q255">
        <v>115.30419999999999</v>
      </c>
      <c r="R255">
        <v>12.75</v>
      </c>
      <c r="S255" s="36">
        <v>26.878908007999325</v>
      </c>
      <c r="U255">
        <v>120.0808</v>
      </c>
      <c r="V255">
        <v>12.75</v>
      </c>
      <c r="W255" s="36">
        <v>100</v>
      </c>
      <c r="Y255">
        <v>83.43</v>
      </c>
      <c r="Z255">
        <v>12.75</v>
      </c>
      <c r="AA255" s="36">
        <v>24.391070265109313</v>
      </c>
    </row>
    <row r="256" spans="1:27" x14ac:dyDescent="0.25">
      <c r="A256">
        <v>96.432599999999994</v>
      </c>
      <c r="B256">
        <v>12.8</v>
      </c>
      <c r="C256" s="36">
        <v>25.091637429280592</v>
      </c>
      <c r="E256">
        <v>101.12990000000001</v>
      </c>
      <c r="F256">
        <v>12.8</v>
      </c>
      <c r="G256" s="36">
        <v>25.402976340792694</v>
      </c>
      <c r="I256">
        <v>105.8248</v>
      </c>
      <c r="J256">
        <v>12.8</v>
      </c>
      <c r="K256" s="36">
        <v>25.765613451192444</v>
      </c>
      <c r="M256">
        <v>110.5591</v>
      </c>
      <c r="N256">
        <v>12.8</v>
      </c>
      <c r="O256" s="36">
        <v>26.218038781289518</v>
      </c>
      <c r="Q256">
        <v>115.30419999999999</v>
      </c>
      <c r="R256">
        <v>12.8</v>
      </c>
      <c r="S256" s="36">
        <v>26.875026988722126</v>
      </c>
      <c r="U256">
        <v>120.0808</v>
      </c>
      <c r="V256">
        <v>12.8</v>
      </c>
      <c r="W256" s="36">
        <v>100</v>
      </c>
      <c r="Y256">
        <v>83.43</v>
      </c>
      <c r="Z256">
        <v>12.8</v>
      </c>
      <c r="AA256" s="36">
        <v>24.390241773589157</v>
      </c>
    </row>
    <row r="257" spans="1:27" x14ac:dyDescent="0.25">
      <c r="A257">
        <v>96.432599999999994</v>
      </c>
      <c r="B257">
        <v>12.85</v>
      </c>
      <c r="C257" s="36">
        <v>25.090507703811618</v>
      </c>
      <c r="E257">
        <v>101.12990000000001</v>
      </c>
      <c r="F257">
        <v>12.85</v>
      </c>
      <c r="G257" s="36">
        <v>25.401656953083144</v>
      </c>
      <c r="I257">
        <v>105.8248</v>
      </c>
      <c r="J257">
        <v>12.85</v>
      </c>
      <c r="K257" s="36">
        <v>25.764001390204253</v>
      </c>
      <c r="M257">
        <v>110.5591</v>
      </c>
      <c r="N257">
        <v>12.85</v>
      </c>
      <c r="O257" s="36">
        <v>26.215878704980074</v>
      </c>
      <c r="Q257">
        <v>115.30419999999999</v>
      </c>
      <c r="R257">
        <v>12.85</v>
      </c>
      <c r="S257" s="36">
        <v>26.871163765948644</v>
      </c>
      <c r="U257">
        <v>120.0808</v>
      </c>
      <c r="V257">
        <v>12.85</v>
      </c>
      <c r="W257" s="36">
        <v>100</v>
      </c>
      <c r="Y257">
        <v>83.43</v>
      </c>
      <c r="Z257">
        <v>12.85</v>
      </c>
      <c r="AA257" s="36">
        <v>24.389413587124093</v>
      </c>
    </row>
    <row r="258" spans="1:27" x14ac:dyDescent="0.25">
      <c r="A258">
        <v>96.432599999999994</v>
      </c>
      <c r="B258">
        <v>12.9</v>
      </c>
      <c r="C258" s="36">
        <v>25.089378638787089</v>
      </c>
      <c r="E258">
        <v>101.12990000000001</v>
      </c>
      <c r="F258">
        <v>12.9</v>
      </c>
      <c r="G258" s="36">
        <v>25.400338546233026</v>
      </c>
      <c r="I258">
        <v>105.8248</v>
      </c>
      <c r="J258">
        <v>12.9</v>
      </c>
      <c r="K258" s="36">
        <v>25.762390977773723</v>
      </c>
      <c r="M258">
        <v>110.5591</v>
      </c>
      <c r="N258">
        <v>12.9</v>
      </c>
      <c r="O258" s="36">
        <v>26.21372220744777</v>
      </c>
      <c r="Q258">
        <v>115.30419999999999</v>
      </c>
      <c r="R258">
        <v>12.9</v>
      </c>
      <c r="S258" s="36">
        <v>26.867318112256925</v>
      </c>
      <c r="U258">
        <v>120.0808</v>
      </c>
      <c r="V258">
        <v>12.9</v>
      </c>
      <c r="W258" s="36">
        <v>55.385181348183373</v>
      </c>
      <c r="Y258">
        <v>83.43</v>
      </c>
      <c r="Z258">
        <v>12.9</v>
      </c>
      <c r="AA258" s="36">
        <v>24.388585705433371</v>
      </c>
    </row>
    <row r="259" spans="1:27" x14ac:dyDescent="0.25">
      <c r="A259">
        <v>96.432599999999994</v>
      </c>
      <c r="B259">
        <v>12.95</v>
      </c>
      <c r="C259" s="36">
        <v>25.088250233214506</v>
      </c>
      <c r="E259">
        <v>101.12990000000001</v>
      </c>
      <c r="F259">
        <v>12.95</v>
      </c>
      <c r="G259" s="36">
        <v>25.399021118343146</v>
      </c>
      <c r="I259">
        <v>105.8248</v>
      </c>
      <c r="J259">
        <v>12.95</v>
      </c>
      <c r="K259" s="36">
        <v>25.760782209439359</v>
      </c>
      <c r="M259">
        <v>110.5591</v>
      </c>
      <c r="N259">
        <v>12.95</v>
      </c>
      <c r="O259" s="36">
        <v>26.211569272669923</v>
      </c>
      <c r="Q259">
        <v>115.30419999999999</v>
      </c>
      <c r="R259">
        <v>12.95</v>
      </c>
      <c r="S259" s="36">
        <v>26.863489805018343</v>
      </c>
      <c r="U259">
        <v>120.0808</v>
      </c>
      <c r="V259">
        <v>12.95</v>
      </c>
      <c r="W259" s="36">
        <v>55.384827764801898</v>
      </c>
      <c r="Y259">
        <v>83.43</v>
      </c>
      <c r="Z259">
        <v>12.95</v>
      </c>
      <c r="AA259" s="36">
        <v>24.387758128236658</v>
      </c>
    </row>
    <row r="260" spans="1:27" x14ac:dyDescent="0.25">
      <c r="A260">
        <v>96.432599999999994</v>
      </c>
      <c r="B260">
        <v>13</v>
      </c>
      <c r="C260" s="36">
        <v>25.087122486103848</v>
      </c>
      <c r="E260">
        <v>101.12990000000001</v>
      </c>
      <c r="F260">
        <v>13</v>
      </c>
      <c r="G260" s="36">
        <v>25.397704667520369</v>
      </c>
      <c r="I260">
        <v>105.8248</v>
      </c>
      <c r="J260">
        <v>13</v>
      </c>
      <c r="K260" s="36">
        <v>25.759175080759626</v>
      </c>
      <c r="M260">
        <v>110.5591</v>
      </c>
      <c r="N260">
        <v>13</v>
      </c>
      <c r="O260" s="36">
        <v>26.209419884742463</v>
      </c>
      <c r="Q260">
        <v>115.30419999999999</v>
      </c>
      <c r="R260">
        <v>13</v>
      </c>
      <c r="S260" s="36">
        <v>26.859678626257349</v>
      </c>
      <c r="U260">
        <v>120.0808</v>
      </c>
      <c r="V260">
        <v>13</v>
      </c>
      <c r="W260" s="36">
        <v>55.384474157106176</v>
      </c>
      <c r="Y260">
        <v>83.43</v>
      </c>
      <c r="Z260">
        <v>13</v>
      </c>
      <c r="AA260" s="36">
        <v>24.386930855254047</v>
      </c>
    </row>
    <row r="261" spans="1:27" x14ac:dyDescent="0.25">
      <c r="A261">
        <v>96.432599999999994</v>
      </c>
      <c r="B261">
        <v>13.05</v>
      </c>
      <c r="C261" s="36">
        <v>25.085995396467514</v>
      </c>
      <c r="E261">
        <v>101.12990000000001</v>
      </c>
      <c r="F261">
        <v>13.05</v>
      </c>
      <c r="G261" s="36">
        <v>25.396389191877613</v>
      </c>
      <c r="I261">
        <v>105.8248</v>
      </c>
      <c r="J261">
        <v>13.05</v>
      </c>
      <c r="K261" s="36">
        <v>25.757569587312783</v>
      </c>
      <c r="M261">
        <v>110.5591</v>
      </c>
      <c r="N261">
        <v>13.05</v>
      </c>
      <c r="O261" s="36">
        <v>26.207274027878775</v>
      </c>
      <c r="Q261">
        <v>115.30419999999999</v>
      </c>
      <c r="R261">
        <v>13.05</v>
      </c>
      <c r="S261" s="36">
        <v>26.855884362516459</v>
      </c>
      <c r="U261">
        <v>120.0808</v>
      </c>
      <c r="V261">
        <v>13.05</v>
      </c>
      <c r="W261" s="36">
        <v>100</v>
      </c>
      <c r="Y261">
        <v>83.43</v>
      </c>
      <c r="Z261">
        <v>13.05</v>
      </c>
      <c r="AA261" s="36">
        <v>24.386103886206065</v>
      </c>
    </row>
    <row r="262" spans="1:27" x14ac:dyDescent="0.25">
      <c r="A262">
        <v>96.432599999999994</v>
      </c>
      <c r="B262">
        <v>13.1</v>
      </c>
      <c r="C262" s="36">
        <v>25.084868963320375</v>
      </c>
      <c r="E262">
        <v>101.12990000000001</v>
      </c>
      <c r="F262">
        <v>13.1</v>
      </c>
      <c r="G262" s="36">
        <v>25.395074689533789</v>
      </c>
      <c r="I262">
        <v>105.8248</v>
      </c>
      <c r="J262">
        <v>13.1</v>
      </c>
      <c r="K262" s="36">
        <v>25.755965724696829</v>
      </c>
      <c r="M262">
        <v>110.5591</v>
      </c>
      <c r="N262">
        <v>13.1</v>
      </c>
      <c r="O262" s="36">
        <v>26.205131686408389</v>
      </c>
      <c r="Q262">
        <v>115.30419999999999</v>
      </c>
      <c r="R262">
        <v>13.1</v>
      </c>
      <c r="S262" s="36">
        <v>26.852106804726379</v>
      </c>
      <c r="U262">
        <v>120.0808</v>
      </c>
      <c r="V262">
        <v>13.1</v>
      </c>
      <c r="W262" s="36">
        <v>55.383766868756737</v>
      </c>
      <c r="Y262">
        <v>83.43</v>
      </c>
      <c r="Z262">
        <v>13.1</v>
      </c>
      <c r="AA262" s="36">
        <v>24.385277220813634</v>
      </c>
    </row>
    <row r="263" spans="1:27" x14ac:dyDescent="0.25">
      <c r="A263">
        <v>96.432599999999994</v>
      </c>
      <c r="B263">
        <v>13.15</v>
      </c>
      <c r="C263" s="36">
        <v>25.083743185679708</v>
      </c>
      <c r="E263">
        <v>101.12990000000001</v>
      </c>
      <c r="F263">
        <v>13.15</v>
      </c>
      <c r="G263" s="36">
        <v>25.393761158613817</v>
      </c>
      <c r="I263">
        <v>105.8248</v>
      </c>
      <c r="J263">
        <v>13.15</v>
      </c>
      <c r="K263" s="36">
        <v>25.75436348852929</v>
      </c>
      <c r="M263">
        <v>110.5591</v>
      </c>
      <c r="N263">
        <v>13.15</v>
      </c>
      <c r="O263" s="36">
        <v>26.202992844775874</v>
      </c>
      <c r="Q263">
        <v>115.30419999999999</v>
      </c>
      <c r="R263">
        <v>13.15</v>
      </c>
      <c r="S263" s="36">
        <v>26.848345748080636</v>
      </c>
      <c r="U263">
        <v>120.0808</v>
      </c>
      <c r="V263">
        <v>13.15</v>
      </c>
      <c r="W263" s="36">
        <v>100</v>
      </c>
      <c r="Y263">
        <v>83.43</v>
      </c>
      <c r="Z263">
        <v>13.15</v>
      </c>
      <c r="AA263" s="36">
        <v>24.384450858798129</v>
      </c>
    </row>
    <row r="264" spans="1:27" x14ac:dyDescent="0.25">
      <c r="A264">
        <v>96.432599999999994</v>
      </c>
      <c r="B264">
        <v>13.2</v>
      </c>
      <c r="C264" s="36">
        <v>25.082618062565228</v>
      </c>
      <c r="E264">
        <v>101.12990000000001</v>
      </c>
      <c r="F264">
        <v>13.2</v>
      </c>
      <c r="G264" s="36">
        <v>25.392448597248553</v>
      </c>
      <c r="I264">
        <v>105.8248</v>
      </c>
      <c r="J264">
        <v>13.2</v>
      </c>
      <c r="K264" s="36">
        <v>25.752762874447189</v>
      </c>
      <c r="M264">
        <v>110.5591</v>
      </c>
      <c r="N264">
        <v>13.2</v>
      </c>
      <c r="O264" s="36">
        <v>26.200857487539611</v>
      </c>
      <c r="Q264">
        <v>115.30419999999999</v>
      </c>
      <c r="R264">
        <v>13.2</v>
      </c>
      <c r="S264" s="36">
        <v>26.84460099191509</v>
      </c>
      <c r="U264">
        <v>120.0808</v>
      </c>
      <c r="V264">
        <v>13.2</v>
      </c>
      <c r="W264" s="36">
        <v>55.383059483104461</v>
      </c>
      <c r="Y264">
        <v>83.43</v>
      </c>
      <c r="Z264">
        <v>13.2</v>
      </c>
      <c r="AA264" s="36">
        <v>24.383624799881311</v>
      </c>
    </row>
    <row r="265" spans="1:27" x14ac:dyDescent="0.25">
      <c r="A265">
        <v>96.432599999999994</v>
      </c>
      <c r="B265">
        <v>13.25</v>
      </c>
      <c r="C265" s="36">
        <v>25.081493592999053</v>
      </c>
      <c r="E265">
        <v>101.12990000000001</v>
      </c>
      <c r="F265">
        <v>13.25</v>
      </c>
      <c r="G265" s="36">
        <v>25.391137003574794</v>
      </c>
      <c r="I265">
        <v>105.8248</v>
      </c>
      <c r="J265">
        <v>13.25</v>
      </c>
      <c r="K265" s="36">
        <v>25.751163878106855</v>
      </c>
      <c r="M265">
        <v>110.5591</v>
      </c>
      <c r="N265">
        <v>13.25</v>
      </c>
      <c r="O265" s="36">
        <v>26.198725599370661</v>
      </c>
      <c r="Q265">
        <v>115.30419999999999</v>
      </c>
      <c r="R265">
        <v>13.25</v>
      </c>
      <c r="S265" s="36">
        <v>26.840872339591456</v>
      </c>
      <c r="U265">
        <v>120.0808</v>
      </c>
      <c r="V265">
        <v>13.25</v>
      </c>
      <c r="W265" s="36">
        <v>55.382705753780186</v>
      </c>
      <c r="Y265">
        <v>83.43</v>
      </c>
      <c r="Z265">
        <v>13.25</v>
      </c>
      <c r="AA265" s="36">
        <v>24.38279904378539</v>
      </c>
    </row>
    <row r="266" spans="1:27" x14ac:dyDescent="0.25">
      <c r="A266">
        <v>96.432599999999994</v>
      </c>
      <c r="B266">
        <v>13.3</v>
      </c>
      <c r="C266" s="36">
        <v>25.080369776005718</v>
      </c>
      <c r="E266">
        <v>101.12990000000001</v>
      </c>
      <c r="F266">
        <v>13.3</v>
      </c>
      <c r="G266" s="36">
        <v>25.38982637573525</v>
      </c>
      <c r="I266">
        <v>105.8248</v>
      </c>
      <c r="J266">
        <v>13.3</v>
      </c>
      <c r="K266" s="36">
        <v>25.749566495183846</v>
      </c>
      <c r="M266">
        <v>110.5591</v>
      </c>
      <c r="N266">
        <v>13.3</v>
      </c>
      <c r="O266" s="36">
        <v>26.196597165051596</v>
      </c>
      <c r="Q266">
        <v>115.30419999999999</v>
      </c>
      <c r="R266">
        <v>13.3</v>
      </c>
      <c r="S266" s="36">
        <v>26.837159598385306</v>
      </c>
      <c r="U266">
        <v>120.0808</v>
      </c>
      <c r="V266">
        <v>13.3</v>
      </c>
      <c r="W266" s="36">
        <v>55.382352000118722</v>
      </c>
      <c r="Y266">
        <v>83.43</v>
      </c>
      <c r="Z266">
        <v>13.3</v>
      </c>
      <c r="AA266" s="36">
        <v>24.38197359023297</v>
      </c>
    </row>
    <row r="267" spans="1:27" x14ac:dyDescent="0.25">
      <c r="A267">
        <v>96.432599999999994</v>
      </c>
      <c r="B267">
        <v>13.35</v>
      </c>
      <c r="C267" s="36">
        <v>25.079246610612152</v>
      </c>
      <c r="E267">
        <v>101.12990000000001</v>
      </c>
      <c r="F267">
        <v>13.35</v>
      </c>
      <c r="G267" s="36">
        <v>25.388516711878506</v>
      </c>
      <c r="I267">
        <v>105.8248</v>
      </c>
      <c r="J267">
        <v>13.35</v>
      </c>
      <c r="K267" s="36">
        <v>25.747970721372806</v>
      </c>
      <c r="M267">
        <v>110.5591</v>
      </c>
      <c r="N267">
        <v>13.35</v>
      </c>
      <c r="O267" s="36">
        <v>26.194472169475386</v>
      </c>
      <c r="Q267">
        <v>115.30419999999999</v>
      </c>
      <c r="R267">
        <v>13.35</v>
      </c>
      <c r="S267" s="36">
        <v>26.833462579377812</v>
      </c>
      <c r="U267">
        <v>120.0808</v>
      </c>
      <c r="V267">
        <v>13.35</v>
      </c>
      <c r="W267" s="36">
        <v>55.381998222116238</v>
      </c>
      <c r="Y267">
        <v>83.43</v>
      </c>
      <c r="Z267">
        <v>13.35</v>
      </c>
      <c r="AA267" s="36">
        <v>24.381148438947086</v>
      </c>
    </row>
    <row r="268" spans="1:27" x14ac:dyDescent="0.25">
      <c r="A268">
        <v>96.432599999999994</v>
      </c>
      <c r="B268">
        <v>13.4</v>
      </c>
      <c r="C268" s="36">
        <v>25.07812409584767</v>
      </c>
      <c r="E268">
        <v>101.12990000000001</v>
      </c>
      <c r="F268">
        <v>13.4</v>
      </c>
      <c r="G268" s="36">
        <v>25.387208010158993</v>
      </c>
      <c r="I268">
        <v>105.8248</v>
      </c>
      <c r="J268">
        <v>13.4</v>
      </c>
      <c r="K268" s="36">
        <v>25.74637655238735</v>
      </c>
      <c r="M268">
        <v>110.5591</v>
      </c>
      <c r="N268">
        <v>13.4</v>
      </c>
      <c r="O268" s="36">
        <v>26.192350597644268</v>
      </c>
      <c r="Q268">
        <v>115.30419999999999</v>
      </c>
      <c r="R268">
        <v>13.4</v>
      </c>
      <c r="S268" s="36">
        <v>26.829781097351468</v>
      </c>
      <c r="U268">
        <v>120.0808</v>
      </c>
      <c r="V268">
        <v>13.4</v>
      </c>
      <c r="W268" s="36">
        <v>100</v>
      </c>
      <c r="Y268">
        <v>83.43</v>
      </c>
      <c r="Z268">
        <v>13.4</v>
      </c>
      <c r="AA268" s="36">
        <v>24.380323589651187</v>
      </c>
    </row>
    <row r="269" spans="1:27" x14ac:dyDescent="0.25">
      <c r="A269">
        <v>96.432599999999994</v>
      </c>
      <c r="B269">
        <v>13.45</v>
      </c>
      <c r="C269" s="36">
        <v>25.077002230743982</v>
      </c>
      <c r="E269">
        <v>101.12990000000001</v>
      </c>
      <c r="F269">
        <v>13.45</v>
      </c>
      <c r="G269" s="36">
        <v>25.385900268736972</v>
      </c>
      <c r="I269">
        <v>105.8248</v>
      </c>
      <c r="J269">
        <v>13.45</v>
      </c>
      <c r="K269" s="36">
        <v>25.744783983959973</v>
      </c>
      <c r="M269">
        <v>110.5591</v>
      </c>
      <c r="N269">
        <v>13.45</v>
      </c>
      <c r="O269" s="36">
        <v>26.190232434668644</v>
      </c>
      <c r="Q269">
        <v>115.30419999999999</v>
      </c>
      <c r="R269">
        <v>13.45</v>
      </c>
      <c r="S269" s="36">
        <v>26.82611497068936</v>
      </c>
      <c r="U269">
        <v>120.0808</v>
      </c>
      <c r="V269">
        <v>13.45</v>
      </c>
      <c r="W269" s="36">
        <v>55.381290593072897</v>
      </c>
      <c r="Y269">
        <v>83.43</v>
      </c>
      <c r="Z269">
        <v>13.45</v>
      </c>
      <c r="AA269" s="36">
        <v>24.379499042069124</v>
      </c>
    </row>
    <row r="270" spans="1:27" x14ac:dyDescent="0.25">
      <c r="A270">
        <v>96.432599999999994</v>
      </c>
      <c r="B270">
        <v>13.5</v>
      </c>
      <c r="C270" s="36">
        <v>25.075881014335145</v>
      </c>
      <c r="E270">
        <v>101.12990000000001</v>
      </c>
      <c r="F270">
        <v>13.5</v>
      </c>
      <c r="G270" s="36">
        <v>25.384593485778527</v>
      </c>
      <c r="I270">
        <v>105.8248</v>
      </c>
      <c r="J270">
        <v>13.5</v>
      </c>
      <c r="K270" s="36">
        <v>25.743193011841903</v>
      </c>
      <c r="M270">
        <v>110.5591</v>
      </c>
      <c r="N270">
        <v>13.5</v>
      </c>
      <c r="O270" s="36">
        <v>26.188117665766026</v>
      </c>
      <c r="Q270">
        <v>115.30419999999999</v>
      </c>
      <c r="R270">
        <v>13.5</v>
      </c>
      <c r="S270" s="36">
        <v>26.822464021277963</v>
      </c>
      <c r="U270">
        <v>120.0808</v>
      </c>
      <c r="V270">
        <v>13.5</v>
      </c>
      <c r="W270" s="36">
        <v>55.380936742024367</v>
      </c>
      <c r="Y270">
        <v>83.43</v>
      </c>
      <c r="Z270">
        <v>13.5</v>
      </c>
      <c r="AA270" s="36">
        <v>24.378674795925193</v>
      </c>
    </row>
    <row r="271" spans="1:27" x14ac:dyDescent="0.25">
      <c r="A271">
        <v>96.432599999999994</v>
      </c>
      <c r="B271">
        <v>13.55</v>
      </c>
      <c r="C271" s="36">
        <v>25.07476044565761</v>
      </c>
      <c r="E271">
        <v>101.12990000000001</v>
      </c>
      <c r="F271">
        <v>13.55</v>
      </c>
      <c r="G271" s="36">
        <v>25.383287659455483</v>
      </c>
      <c r="I271">
        <v>105.8248</v>
      </c>
      <c r="J271">
        <v>13.55</v>
      </c>
      <c r="K271" s="36">
        <v>25.741603631802999</v>
      </c>
      <c r="M271">
        <v>110.5591</v>
      </c>
      <c r="N271">
        <v>13.55</v>
      </c>
      <c r="O271" s="36">
        <v>26.186006276259878</v>
      </c>
      <c r="Q271">
        <v>115.30419999999999</v>
      </c>
      <c r="R271">
        <v>13.55</v>
      </c>
      <c r="S271" s="36">
        <v>26.8188280744133</v>
      </c>
      <c r="U271">
        <v>120.0808</v>
      </c>
      <c r="V271">
        <v>13.55</v>
      </c>
      <c r="W271" s="36">
        <v>100</v>
      </c>
      <c r="Y271">
        <v>83.43</v>
      </c>
      <c r="Z271">
        <v>13.55</v>
      </c>
      <c r="AA271" s="36">
        <v>24.377850850944064</v>
      </c>
    </row>
    <row r="272" spans="1:27" x14ac:dyDescent="0.25">
      <c r="A272">
        <v>96.432599999999994</v>
      </c>
      <c r="B272">
        <v>13.6</v>
      </c>
      <c r="C272" s="36">
        <v>25.073640523750168</v>
      </c>
      <c r="E272">
        <v>101.12990000000001</v>
      </c>
      <c r="F272">
        <v>13.6</v>
      </c>
      <c r="G272" s="36">
        <v>25.381982787945457</v>
      </c>
      <c r="I272">
        <v>105.8248</v>
      </c>
      <c r="J272">
        <v>13.6</v>
      </c>
      <c r="K272" s="36">
        <v>25.740015839631639</v>
      </c>
      <c r="M272">
        <v>110.5591</v>
      </c>
      <c r="N272">
        <v>13.6</v>
      </c>
      <c r="O272" s="36">
        <v>26.183898251578668</v>
      </c>
      <c r="Q272">
        <v>115.30419999999999</v>
      </c>
      <c r="R272">
        <v>13.6</v>
      </c>
      <c r="S272" s="36">
        <v>26.815206958710316</v>
      </c>
      <c r="U272">
        <v>120.0808</v>
      </c>
      <c r="V272">
        <v>13.6</v>
      </c>
      <c r="W272" s="36">
        <v>100</v>
      </c>
      <c r="Y272">
        <v>83.43</v>
      </c>
      <c r="Z272">
        <v>13.6</v>
      </c>
      <c r="AA272" s="36">
        <v>24.377027206850855</v>
      </c>
    </row>
    <row r="273" spans="1:27" x14ac:dyDescent="0.25">
      <c r="A273">
        <v>96.432599999999994</v>
      </c>
      <c r="B273">
        <v>13.65</v>
      </c>
      <c r="C273" s="36">
        <v>25.07252124765396</v>
      </c>
      <c r="E273">
        <v>101.12990000000001</v>
      </c>
      <c r="F273">
        <v>13.65</v>
      </c>
      <c r="G273" s="36">
        <v>25.380678869431755</v>
      </c>
      <c r="I273">
        <v>105.8248</v>
      </c>
      <c r="J273">
        <v>13.65</v>
      </c>
      <c r="K273" s="36">
        <v>25.738429631134597</v>
      </c>
      <c r="M273">
        <v>110.5591</v>
      </c>
      <c r="N273">
        <v>13.65</v>
      </c>
      <c r="O273" s="36">
        <v>26.181793577254748</v>
      </c>
      <c r="Q273">
        <v>115.30419999999999</v>
      </c>
      <c r="R273">
        <v>13.65</v>
      </c>
      <c r="S273" s="36">
        <v>26.811600506015257</v>
      </c>
      <c r="U273">
        <v>120.0808</v>
      </c>
      <c r="V273">
        <v>13.65</v>
      </c>
      <c r="W273" s="36">
        <v>100</v>
      </c>
      <c r="Y273">
        <v>83.43</v>
      </c>
      <c r="Z273">
        <v>13.65</v>
      </c>
      <c r="AA273" s="36">
        <v>24.376203863371064</v>
      </c>
    </row>
    <row r="274" spans="1:27" x14ac:dyDescent="0.25">
      <c r="A274">
        <v>96.432599999999994</v>
      </c>
      <c r="B274">
        <v>13.7</v>
      </c>
      <c r="C274" s="36">
        <v>25.071402616412485</v>
      </c>
      <c r="E274">
        <v>101.12990000000001</v>
      </c>
      <c r="F274">
        <v>13.7</v>
      </c>
      <c r="G274" s="36">
        <v>25.379375902103408</v>
      </c>
      <c r="I274">
        <v>105.8248</v>
      </c>
      <c r="J274">
        <v>13.7</v>
      </c>
      <c r="K274" s="36">
        <v>25.736845002136956</v>
      </c>
      <c r="M274">
        <v>110.5591</v>
      </c>
      <c r="N274">
        <v>13.7</v>
      </c>
      <c r="O274" s="36">
        <v>26.17969223892332</v>
      </c>
      <c r="Q274">
        <v>115.30419999999999</v>
      </c>
      <c r="R274">
        <v>13.7</v>
      </c>
      <c r="S274" s="36">
        <v>26.808008551321063</v>
      </c>
      <c r="U274">
        <v>120.0808</v>
      </c>
      <c r="V274">
        <v>13.7</v>
      </c>
      <c r="W274" s="36">
        <v>100</v>
      </c>
      <c r="Y274">
        <v>83.43</v>
      </c>
      <c r="Z274">
        <v>13.7</v>
      </c>
      <c r="AA274" s="36">
        <v>24.375380820230628</v>
      </c>
    </row>
    <row r="275" spans="1:27" x14ac:dyDescent="0.25">
      <c r="A275">
        <v>96.432599999999994</v>
      </c>
      <c r="B275">
        <v>13.75</v>
      </c>
      <c r="C275" s="36">
        <v>25.070284629071551</v>
      </c>
      <c r="E275">
        <v>101.12990000000001</v>
      </c>
      <c r="F275">
        <v>13.75</v>
      </c>
      <c r="G275" s="36">
        <v>25.378073884155111</v>
      </c>
      <c r="I275">
        <v>105.8248</v>
      </c>
      <c r="J275">
        <v>13.75</v>
      </c>
      <c r="K275" s="36">
        <v>25.735261948481945</v>
      </c>
      <c r="M275">
        <v>110.5591</v>
      </c>
      <c r="N275">
        <v>13.75</v>
      </c>
      <c r="O275" s="36">
        <v>26.177594222321456</v>
      </c>
      <c r="Q275">
        <v>115.30419999999999</v>
      </c>
      <c r="R275">
        <v>13.75</v>
      </c>
      <c r="S275" s="36">
        <v>26.804430932685644</v>
      </c>
      <c r="U275">
        <v>120.0808</v>
      </c>
      <c r="V275">
        <v>13.75</v>
      </c>
      <c r="W275" s="36">
        <v>55.379167121359913</v>
      </c>
      <c r="Y275">
        <v>83.43</v>
      </c>
      <c r="Z275">
        <v>13.75</v>
      </c>
      <c r="AA275" s="36">
        <v>24.374558077155871</v>
      </c>
    </row>
    <row r="276" spans="1:27" x14ac:dyDescent="0.25">
      <c r="A276">
        <v>96.432599999999994</v>
      </c>
      <c r="B276">
        <v>13.8</v>
      </c>
      <c r="C276" s="36">
        <v>25.069167284679306</v>
      </c>
      <c r="E276">
        <v>101.12990000000001</v>
      </c>
      <c r="F276">
        <v>13.8</v>
      </c>
      <c r="G276" s="36">
        <v>25.37677281378723</v>
      </c>
      <c r="I276">
        <v>105.8248</v>
      </c>
      <c r="J276">
        <v>13.8</v>
      </c>
      <c r="K276" s="36">
        <v>25.733680466030901</v>
      </c>
      <c r="M276">
        <v>110.5591</v>
      </c>
      <c r="N276">
        <v>13.8</v>
      </c>
      <c r="O276" s="36">
        <v>26.175499513287065</v>
      </c>
      <c r="Q276">
        <v>115.30419999999999</v>
      </c>
      <c r="R276">
        <v>13.8</v>
      </c>
      <c r="S276" s="36">
        <v>26.800867491152676</v>
      </c>
      <c r="U276">
        <v>120.0808</v>
      </c>
      <c r="V276">
        <v>13.8</v>
      </c>
      <c r="W276" s="36">
        <v>100</v>
      </c>
      <c r="Y276">
        <v>83.43</v>
      </c>
      <c r="Z276">
        <v>13.8</v>
      </c>
      <c r="AA276" s="36">
        <v>24.373735633873551</v>
      </c>
    </row>
    <row r="277" spans="1:27" x14ac:dyDescent="0.25">
      <c r="A277">
        <v>96.432599999999994</v>
      </c>
      <c r="B277">
        <v>13.85</v>
      </c>
      <c r="C277" s="36">
        <v>25.068050582286212</v>
      </c>
      <c r="E277">
        <v>101.12990000000001</v>
      </c>
      <c r="F277">
        <v>13.85</v>
      </c>
      <c r="G277" s="36">
        <v>25.375472689205722</v>
      </c>
      <c r="I277">
        <v>105.8248</v>
      </c>
      <c r="J277">
        <v>13.85</v>
      </c>
      <c r="K277" s="36">
        <v>25.732100550663098</v>
      </c>
      <c r="M277">
        <v>110.5591</v>
      </c>
      <c r="N277">
        <v>13.85</v>
      </c>
      <c r="O277" s="36">
        <v>26.173408097757886</v>
      </c>
      <c r="Q277">
        <v>115.30419999999999</v>
      </c>
      <c r="R277">
        <v>13.85</v>
      </c>
      <c r="S277" s="36">
        <v>26.797318070675228</v>
      </c>
      <c r="U277">
        <v>120.0808</v>
      </c>
      <c r="V277">
        <v>13.85</v>
      </c>
      <c r="W277" s="36">
        <v>55.378459102492329</v>
      </c>
      <c r="Y277">
        <v>83.43</v>
      </c>
      <c r="Z277">
        <v>13.85</v>
      </c>
      <c r="AA277" s="36">
        <v>24.372913490110808</v>
      </c>
    </row>
    <row r="278" spans="1:27" x14ac:dyDescent="0.25">
      <c r="A278">
        <v>96.432599999999994</v>
      </c>
      <c r="B278">
        <v>13.9</v>
      </c>
      <c r="C278" s="36">
        <v>25.066934520945043</v>
      </c>
      <c r="E278">
        <v>101.12990000000001</v>
      </c>
      <c r="F278">
        <v>13.9</v>
      </c>
      <c r="G278" s="36">
        <v>25.374173508622182</v>
      </c>
      <c r="I278">
        <v>105.8248</v>
      </c>
      <c r="J278">
        <v>13.9</v>
      </c>
      <c r="K278" s="36">
        <v>25.730522198275661</v>
      </c>
      <c r="M278">
        <v>110.5591</v>
      </c>
      <c r="N278">
        <v>13.9</v>
      </c>
      <c r="O278" s="36">
        <v>26.171319961770543</v>
      </c>
      <c r="Q278">
        <v>115.30419999999999</v>
      </c>
      <c r="R278">
        <v>13.9</v>
      </c>
      <c r="S278" s="36">
        <v>26.793782518041748</v>
      </c>
      <c r="U278">
        <v>120.0808</v>
      </c>
      <c r="V278">
        <v>13.9</v>
      </c>
      <c r="W278" s="36">
        <v>55.378105056485666</v>
      </c>
      <c r="Y278">
        <v>83.43</v>
      </c>
      <c r="Z278">
        <v>13.9</v>
      </c>
      <c r="AA278" s="36">
        <v>24.372091645595209</v>
      </c>
    </row>
    <row r="279" spans="1:27" x14ac:dyDescent="0.25">
      <c r="A279">
        <v>96.432599999999994</v>
      </c>
      <c r="B279">
        <v>13.95</v>
      </c>
      <c r="C279" s="36">
        <v>25.065819099710868</v>
      </c>
      <c r="E279">
        <v>101.12990000000001</v>
      </c>
      <c r="F279">
        <v>13.95</v>
      </c>
      <c r="G279" s="36">
        <v>25.372875270253754</v>
      </c>
      <c r="I279">
        <v>105.8248</v>
      </c>
      <c r="J279">
        <v>13.95</v>
      </c>
      <c r="K279" s="36">
        <v>25.728945404783452</v>
      </c>
      <c r="M279">
        <v>110.5591</v>
      </c>
      <c r="N279">
        <v>13.95</v>
      </c>
      <c r="O279" s="36">
        <v>26.169235091459544</v>
      </c>
      <c r="Q279">
        <v>115.30419999999999</v>
      </c>
      <c r="R279">
        <v>13.95</v>
      </c>
      <c r="S279" s="36">
        <v>26.790260682804416</v>
      </c>
      <c r="U279">
        <v>120.0808</v>
      </c>
      <c r="V279">
        <v>13.95</v>
      </c>
      <c r="W279" s="36">
        <v>100</v>
      </c>
      <c r="Y279">
        <v>83.43</v>
      </c>
      <c r="Z279">
        <v>13.95</v>
      </c>
      <c r="AA279" s="36">
        <v>24.371270100054712</v>
      </c>
    </row>
    <row r="280" spans="1:27" x14ac:dyDescent="0.25">
      <c r="A280">
        <v>96.432599999999994</v>
      </c>
      <c r="B280">
        <v>14</v>
      </c>
      <c r="C280" s="36">
        <v>25.064704317641059</v>
      </c>
      <c r="E280">
        <v>101.12990000000001</v>
      </c>
      <c r="F280">
        <v>14</v>
      </c>
      <c r="G280" s="36">
        <v>25.371577972323159</v>
      </c>
      <c r="I280">
        <v>105.8248</v>
      </c>
      <c r="J280">
        <v>14</v>
      </c>
      <c r="K280" s="36">
        <v>25.727370166118984</v>
      </c>
      <c r="M280">
        <v>110.5591</v>
      </c>
      <c r="N280">
        <v>14</v>
      </c>
      <c r="O280" s="36">
        <v>26.167153473056345</v>
      </c>
      <c r="Q280">
        <v>115.30419999999999</v>
      </c>
      <c r="R280">
        <v>14</v>
      </c>
      <c r="S280" s="36">
        <v>26.786752417209993</v>
      </c>
      <c r="U280">
        <v>120.0808</v>
      </c>
      <c r="V280">
        <v>14</v>
      </c>
      <c r="W280" s="36">
        <v>100</v>
      </c>
      <c r="Y280">
        <v>83.43</v>
      </c>
      <c r="Z280">
        <v>14</v>
      </c>
      <c r="AA280" s="36">
        <v>24.370448853217695</v>
      </c>
    </row>
    <row r="281" spans="1:27" x14ac:dyDescent="0.25">
      <c r="A281">
        <v>96.432599999999994</v>
      </c>
      <c r="B281">
        <v>14.05</v>
      </c>
      <c r="C281" s="36">
        <v>25.063590173795269</v>
      </c>
      <c r="E281">
        <v>101.12990000000001</v>
      </c>
      <c r="F281">
        <v>14.05</v>
      </c>
      <c r="G281" s="36">
        <v>25.370281613058641</v>
      </c>
      <c r="I281">
        <v>105.8248</v>
      </c>
      <c r="J281">
        <v>14.05</v>
      </c>
      <c r="K281" s="36">
        <v>25.725796478232297</v>
      </c>
      <c r="M281">
        <v>110.5591</v>
      </c>
      <c r="N281">
        <v>14.05</v>
      </c>
      <c r="O281" s="36">
        <v>26.165075092888383</v>
      </c>
      <c r="Q281">
        <v>115.30419999999999</v>
      </c>
      <c r="R281">
        <v>14.05</v>
      </c>
      <c r="S281" s="36">
        <v>26.783257576132748</v>
      </c>
      <c r="U281">
        <v>120.0808</v>
      </c>
      <c r="V281">
        <v>14.05</v>
      </c>
      <c r="W281" s="36">
        <v>100</v>
      </c>
      <c r="Y281">
        <v>83.43</v>
      </c>
      <c r="Z281">
        <v>14.05</v>
      </c>
      <c r="AA281" s="36">
        <v>24.369627904812926</v>
      </c>
    </row>
    <row r="282" spans="1:27" x14ac:dyDescent="0.25">
      <c r="A282">
        <v>96.432599999999994</v>
      </c>
      <c r="B282">
        <v>14.1</v>
      </c>
      <c r="C282" s="36">
        <v>25.062476667235426</v>
      </c>
      <c r="E282">
        <v>101.12990000000001</v>
      </c>
      <c r="F282">
        <v>14.1</v>
      </c>
      <c r="G282" s="36">
        <v>25.368986190693928</v>
      </c>
      <c r="I282">
        <v>105.8248</v>
      </c>
      <c r="J282">
        <v>14.1</v>
      </c>
      <c r="K282" s="36">
        <v>25.724224337090853</v>
      </c>
      <c r="M282">
        <v>110.5591</v>
      </c>
      <c r="N282">
        <v>14.1</v>
      </c>
      <c r="O282" s="36">
        <v>26.162999937378153</v>
      </c>
      <c r="Q282">
        <v>115.30419999999999</v>
      </c>
      <c r="R282">
        <v>14.1</v>
      </c>
      <c r="S282" s="36">
        <v>26.7797760170094</v>
      </c>
      <c r="U282">
        <v>120.0808</v>
      </c>
      <c r="V282">
        <v>14.1</v>
      </c>
      <c r="W282" s="36">
        <v>100</v>
      </c>
      <c r="Y282">
        <v>83.43</v>
      </c>
      <c r="Z282">
        <v>14.1</v>
      </c>
      <c r="AA282" s="36">
        <v>24.3688072545696</v>
      </c>
    </row>
    <row r="283" spans="1:27" x14ac:dyDescent="0.25">
      <c r="A283">
        <v>96.432599999999994</v>
      </c>
      <c r="B283">
        <v>14.15</v>
      </c>
      <c r="C283" s="36">
        <v>25.061363797025734</v>
      </c>
      <c r="E283">
        <v>101.12990000000001</v>
      </c>
      <c r="F283">
        <v>14.15</v>
      </c>
      <c r="G283" s="36">
        <v>25.367691703468264</v>
      </c>
      <c r="I283">
        <v>105.8248</v>
      </c>
      <c r="J283">
        <v>14.15</v>
      </c>
      <c r="K283" s="36">
        <v>25.722653738679419</v>
      </c>
      <c r="M283">
        <v>110.5591</v>
      </c>
      <c r="N283">
        <v>14.15</v>
      </c>
      <c r="O283" s="36">
        <v>26.160927993042296</v>
      </c>
      <c r="Q283">
        <v>115.30419999999999</v>
      </c>
      <c r="R283">
        <v>14.15</v>
      </c>
      <c r="S283" s="36">
        <v>26.776307599776409</v>
      </c>
      <c r="U283">
        <v>120.0808</v>
      </c>
      <c r="V283">
        <v>14.15</v>
      </c>
      <c r="W283" s="36">
        <v>100</v>
      </c>
      <c r="Y283">
        <v>83.43</v>
      </c>
      <c r="Z283">
        <v>14.15</v>
      </c>
      <c r="AA283" s="36">
        <v>24.367986902217289</v>
      </c>
    </row>
    <row r="284" spans="1:27" x14ac:dyDescent="0.25">
      <c r="A284">
        <v>96.432599999999994</v>
      </c>
      <c r="B284">
        <v>14.2</v>
      </c>
      <c r="C284" s="36">
        <v>25.060251562232654</v>
      </c>
      <c r="E284">
        <v>101.12990000000001</v>
      </c>
      <c r="F284">
        <v>14.2</v>
      </c>
      <c r="G284" s="36">
        <v>25.366398149626324</v>
      </c>
      <c r="I284">
        <v>105.8248</v>
      </c>
      <c r="J284">
        <v>14.2</v>
      </c>
      <c r="K284" s="36">
        <v>25.721084679000001</v>
      </c>
      <c r="M284">
        <v>110.5591</v>
      </c>
      <c r="N284">
        <v>14.2</v>
      </c>
      <c r="O284" s="36">
        <v>26.158859246490692</v>
      </c>
      <c r="Q284">
        <v>115.30419999999999</v>
      </c>
      <c r="R284">
        <v>14.2</v>
      </c>
      <c r="S284" s="36">
        <v>26.772852186808965</v>
      </c>
      <c r="U284">
        <v>120.0808</v>
      </c>
      <c r="V284">
        <v>14.2</v>
      </c>
      <c r="W284" s="36">
        <v>55.375980268183326</v>
      </c>
      <c r="Y284">
        <v>83.43</v>
      </c>
      <c r="Z284">
        <v>14.2</v>
      </c>
      <c r="AA284" s="36">
        <v>24.367166847485979</v>
      </c>
    </row>
    <row r="285" spans="1:27" x14ac:dyDescent="0.25">
      <c r="A285">
        <v>96.432599999999994</v>
      </c>
      <c r="B285">
        <v>14.25</v>
      </c>
      <c r="C285" s="36">
        <v>25.059139961924924</v>
      </c>
      <c r="E285">
        <v>101.12990000000001</v>
      </c>
      <c r="F285">
        <v>14.25</v>
      </c>
      <c r="G285" s="36">
        <v>25.365105527418233</v>
      </c>
      <c r="I285">
        <v>105.8248</v>
      </c>
      <c r="J285">
        <v>14.25</v>
      </c>
      <c r="K285" s="36">
        <v>25.719517154071703</v>
      </c>
      <c r="M285">
        <v>110.5591</v>
      </c>
      <c r="N285">
        <v>14.25</v>
      </c>
      <c r="O285" s="36">
        <v>26.156793684425523</v>
      </c>
      <c r="Q285">
        <v>115.30419999999999</v>
      </c>
      <c r="R285">
        <v>14.25</v>
      </c>
      <c r="S285" s="36">
        <v>26.769409642862016</v>
      </c>
      <c r="U285">
        <v>120.0808</v>
      </c>
      <c r="V285">
        <v>14.25</v>
      </c>
      <c r="W285" s="36">
        <v>55.375626051386675</v>
      </c>
      <c r="Y285">
        <v>83.43</v>
      </c>
      <c r="Z285">
        <v>14.25</v>
      </c>
      <c r="AA285" s="36">
        <v>24.366347090106061</v>
      </c>
    </row>
    <row r="286" spans="1:27" x14ac:dyDescent="0.25">
      <c r="A286">
        <v>96.432599999999994</v>
      </c>
      <c r="B286">
        <v>14.3</v>
      </c>
      <c r="C286" s="36">
        <v>25.058028995173483</v>
      </c>
      <c r="E286">
        <v>101.12990000000001</v>
      </c>
      <c r="F286">
        <v>14.3</v>
      </c>
      <c r="G286" s="36">
        <v>25.36381383509951</v>
      </c>
      <c r="I286">
        <v>105.8248</v>
      </c>
      <c r="J286">
        <v>14.3</v>
      </c>
      <c r="K286" s="36">
        <v>25.717951159930639</v>
      </c>
      <c r="M286">
        <v>110.5591</v>
      </c>
      <c r="N286">
        <v>14.3</v>
      </c>
      <c r="O286" s="36">
        <v>26.154731293640424</v>
      </c>
      <c r="Q286">
        <v>115.30419999999999</v>
      </c>
      <c r="R286">
        <v>14.3</v>
      </c>
      <c r="S286" s="36">
        <v>26.765979835013066</v>
      </c>
      <c r="U286">
        <v>120.0808</v>
      </c>
      <c r="V286">
        <v>14.3</v>
      </c>
      <c r="W286" s="36">
        <v>55.375271810176066</v>
      </c>
      <c r="Y286">
        <v>83.43</v>
      </c>
      <c r="Z286">
        <v>14.3</v>
      </c>
      <c r="AA286" s="36">
        <v>24.365527629808327</v>
      </c>
    </row>
    <row r="287" spans="1:27" x14ac:dyDescent="0.25">
      <c r="A287">
        <v>96.432599999999994</v>
      </c>
      <c r="B287">
        <v>14.35</v>
      </c>
      <c r="C287" s="36">
        <v>25.056918661051562</v>
      </c>
      <c r="E287">
        <v>101.12990000000001</v>
      </c>
      <c r="F287">
        <v>14.35</v>
      </c>
      <c r="G287" s="36">
        <v>25.362523070931076</v>
      </c>
      <c r="I287">
        <v>105.8248</v>
      </c>
      <c r="J287">
        <v>14.35</v>
      </c>
      <c r="K287" s="36">
        <v>25.71638669262984</v>
      </c>
      <c r="M287">
        <v>110.5591</v>
      </c>
      <c r="N287">
        <v>14.35</v>
      </c>
      <c r="O287" s="36">
        <v>26.152672061019587</v>
      </c>
      <c r="Q287">
        <v>115.30419999999999</v>
      </c>
      <c r="R287">
        <v>14.35</v>
      </c>
      <c r="S287" s="36">
        <v>26.762562632606766</v>
      </c>
      <c r="U287">
        <v>120.0808</v>
      </c>
      <c r="V287">
        <v>14.35</v>
      </c>
      <c r="W287" s="36">
        <v>100</v>
      </c>
      <c r="Y287">
        <v>83.43</v>
      </c>
      <c r="Z287">
        <v>14.35</v>
      </c>
      <c r="AA287" s="36">
        <v>24.364708466323961</v>
      </c>
    </row>
    <row r="288" spans="1:27" x14ac:dyDescent="0.25">
      <c r="A288">
        <v>96.432599999999994</v>
      </c>
      <c r="B288">
        <v>14.4</v>
      </c>
      <c r="C288" s="36">
        <v>25.055808958634596</v>
      </c>
      <c r="E288">
        <v>101.12990000000001</v>
      </c>
      <c r="F288">
        <v>14.4</v>
      </c>
      <c r="G288" s="36">
        <v>25.36123323317921</v>
      </c>
      <c r="I288">
        <v>105.8248</v>
      </c>
      <c r="J288">
        <v>14.4</v>
      </c>
      <c r="K288" s="36">
        <v>25.714823748239134</v>
      </c>
      <c r="M288">
        <v>110.5591</v>
      </c>
      <c r="N288">
        <v>14.4</v>
      </c>
      <c r="O288" s="36">
        <v>26.150615973536929</v>
      </c>
      <c r="Q288">
        <v>115.30419999999999</v>
      </c>
      <c r="R288">
        <v>14.4</v>
      </c>
      <c r="S288" s="36">
        <v>26.759157907201129</v>
      </c>
      <c r="U288">
        <v>120.0808</v>
      </c>
      <c r="V288">
        <v>14.4</v>
      </c>
      <c r="W288" s="36">
        <v>55.374563254497623</v>
      </c>
      <c r="Y288">
        <v>83.43</v>
      </c>
      <c r="Z288">
        <v>14.4</v>
      </c>
      <c r="AA288" s="36">
        <v>24.363889599384549</v>
      </c>
    </row>
    <row r="289" spans="1:27" x14ac:dyDescent="0.25">
      <c r="A289">
        <v>96.432599999999994</v>
      </c>
      <c r="B289">
        <v>14.45</v>
      </c>
      <c r="C289" s="36">
        <v>25.05469988700025</v>
      </c>
      <c r="E289">
        <v>101.12990000000001</v>
      </c>
      <c r="F289">
        <v>14.45</v>
      </c>
      <c r="G289" s="36">
        <v>25.359944320115535</v>
      </c>
      <c r="I289">
        <v>105.8248</v>
      </c>
      <c r="J289">
        <v>14.45</v>
      </c>
      <c r="K289" s="36">
        <v>25.713262322845079</v>
      </c>
      <c r="M289">
        <v>110.5591</v>
      </c>
      <c r="N289">
        <v>14.45</v>
      </c>
      <c r="O289" s="36">
        <v>26.148563018255174</v>
      </c>
      <c r="Q289">
        <v>115.30419999999999</v>
      </c>
      <c r="R289">
        <v>14.45</v>
      </c>
      <c r="S289" s="36">
        <v>26.755765532515401</v>
      </c>
      <c r="U289">
        <v>120.0808</v>
      </c>
      <c r="V289">
        <v>14.45</v>
      </c>
      <c r="W289" s="36">
        <v>55.374208940022072</v>
      </c>
      <c r="Y289">
        <v>83.43</v>
      </c>
      <c r="Z289">
        <v>14.45</v>
      </c>
      <c r="AA289" s="36">
        <v>24.363071028722079</v>
      </c>
    </row>
    <row r="290" spans="1:27" x14ac:dyDescent="0.25">
      <c r="A290">
        <v>96.432599999999994</v>
      </c>
      <c r="B290">
        <v>14.5</v>
      </c>
      <c r="C290" s="36">
        <v>25.053591445228413</v>
      </c>
      <c r="E290">
        <v>101.12990000000001</v>
      </c>
      <c r="F290">
        <v>14.5</v>
      </c>
      <c r="G290" s="36">
        <v>25.358656330016991</v>
      </c>
      <c r="I290">
        <v>105.8248</v>
      </c>
      <c r="J290">
        <v>14.5</v>
      </c>
      <c r="K290" s="36">
        <v>25.71170241255081</v>
      </c>
      <c r="M290">
        <v>110.5591</v>
      </c>
      <c r="N290">
        <v>14.5</v>
      </c>
      <c r="O290" s="36">
        <v>26.146513182325045</v>
      </c>
      <c r="Q290">
        <v>115.30419999999999</v>
      </c>
      <c r="R290">
        <v>14.5</v>
      </c>
      <c r="S290" s="36">
        <v>26.752385384379583</v>
      </c>
      <c r="U290">
        <v>120.0808</v>
      </c>
      <c r="V290">
        <v>14.5</v>
      </c>
      <c r="W290" s="36">
        <v>100</v>
      </c>
      <c r="Y290">
        <v>83.43</v>
      </c>
      <c r="Z290">
        <v>14.5</v>
      </c>
      <c r="AA290" s="36">
        <v>24.362252754068926</v>
      </c>
    </row>
    <row r="291" spans="1:27" x14ac:dyDescent="0.25">
      <c r="A291">
        <v>96.432599999999994</v>
      </c>
      <c r="B291">
        <v>14.55</v>
      </c>
      <c r="C291" s="36">
        <v>25.052483632401174</v>
      </c>
      <c r="E291">
        <v>101.12990000000001</v>
      </c>
      <c r="F291">
        <v>14.55</v>
      </c>
      <c r="G291" s="36">
        <v>25.357369261165804</v>
      </c>
      <c r="I291">
        <v>105.8248</v>
      </c>
      <c r="J291">
        <v>14.55</v>
      </c>
      <c r="K291" s="36">
        <v>25.710144013475997</v>
      </c>
      <c r="M291">
        <v>110.5591</v>
      </c>
      <c r="N291">
        <v>14.55</v>
      </c>
      <c r="O291" s="36">
        <v>26.144466452984449</v>
      </c>
      <c r="Q291">
        <v>115.30419999999999</v>
      </c>
      <c r="R291">
        <v>14.55</v>
      </c>
      <c r="S291" s="36">
        <v>26.749017340685331</v>
      </c>
      <c r="U291">
        <v>120.0808</v>
      </c>
      <c r="V291">
        <v>14.55</v>
      </c>
      <c r="W291" s="36">
        <v>55.373500237779098</v>
      </c>
      <c r="Y291">
        <v>83.43</v>
      </c>
      <c r="Z291">
        <v>14.55</v>
      </c>
      <c r="AA291" s="36">
        <v>24.361434775157878</v>
      </c>
    </row>
    <row r="292" spans="1:27" x14ac:dyDescent="0.25">
      <c r="A292">
        <v>96.432599999999994</v>
      </c>
      <c r="B292">
        <v>14.6</v>
      </c>
      <c r="C292" s="36">
        <v>25.051376447602831</v>
      </c>
      <c r="E292">
        <v>101.12990000000001</v>
      </c>
      <c r="F292">
        <v>14.6</v>
      </c>
      <c r="G292" s="36">
        <v>25.356083111849486</v>
      </c>
      <c r="I292">
        <v>105.8248</v>
      </c>
      <c r="J292">
        <v>14.6</v>
      </c>
      <c r="K292" s="36">
        <v>25.708587121756722</v>
      </c>
      <c r="M292">
        <v>110.5591</v>
      </c>
      <c r="N292">
        <v>14.6</v>
      </c>
      <c r="O292" s="36">
        <v>26.142422817557613</v>
      </c>
      <c r="Q292">
        <v>115.30419999999999</v>
      </c>
      <c r="R292">
        <v>14.6</v>
      </c>
      <c r="S292" s="36">
        <v>26.745661281338368</v>
      </c>
      <c r="U292">
        <v>120.0808</v>
      </c>
      <c r="V292">
        <v>14.6</v>
      </c>
      <c r="W292" s="36">
        <v>55.373145850003951</v>
      </c>
      <c r="Y292">
        <v>83.43</v>
      </c>
      <c r="Z292">
        <v>14.6</v>
      </c>
      <c r="AA292" s="36">
        <v>24.360617091722105</v>
      </c>
    </row>
    <row r="293" spans="1:27" x14ac:dyDescent="0.25">
      <c r="A293">
        <v>96.432599999999994</v>
      </c>
      <c r="B293">
        <v>14.65</v>
      </c>
      <c r="C293" s="36">
        <v>25.050269889919871</v>
      </c>
      <c r="E293">
        <v>101.12990000000001</v>
      </c>
      <c r="F293">
        <v>14.65</v>
      </c>
      <c r="G293" s="36">
        <v>25.354797880360795</v>
      </c>
      <c r="I293">
        <v>105.8248</v>
      </c>
      <c r="J293">
        <v>14.65</v>
      </c>
      <c r="K293" s="36">
        <v>25.707031733545367</v>
      </c>
      <c r="M293">
        <v>110.5591</v>
      </c>
      <c r="N293">
        <v>14.65</v>
      </c>
      <c r="O293" s="36">
        <v>26.140382263454285</v>
      </c>
      <c r="Q293">
        <v>115.30419999999999</v>
      </c>
      <c r="R293">
        <v>14.65</v>
      </c>
      <c r="S293" s="36">
        <v>26.742317088212317</v>
      </c>
      <c r="U293">
        <v>120.0808</v>
      </c>
      <c r="V293">
        <v>14.65</v>
      </c>
      <c r="W293" s="36">
        <v>55.372791437787889</v>
      </c>
      <c r="Y293">
        <v>83.43</v>
      </c>
      <c r="Z293">
        <v>14.65</v>
      </c>
      <c r="AA293" s="36">
        <v>24.359799703495177</v>
      </c>
    </row>
    <row r="294" spans="1:27" x14ac:dyDescent="0.25">
      <c r="A294">
        <v>96.432599999999994</v>
      </c>
      <c r="B294">
        <v>14.7</v>
      </c>
      <c r="C294" s="36">
        <v>25.049163958440982</v>
      </c>
      <c r="E294">
        <v>101.12990000000001</v>
      </c>
      <c r="F294">
        <v>14.7</v>
      </c>
      <c r="G294" s="36">
        <v>25.353513564997709</v>
      </c>
      <c r="I294">
        <v>105.8248</v>
      </c>
      <c r="J294">
        <v>14.7</v>
      </c>
      <c r="K294" s="36">
        <v>25.705477845010549</v>
      </c>
      <c r="M294">
        <v>110.5591</v>
      </c>
      <c r="N294">
        <v>14.7</v>
      </c>
      <c r="O294" s="36">
        <v>26.138344778168946</v>
      </c>
      <c r="Q294">
        <v>115.30419999999999</v>
      </c>
      <c r="R294">
        <v>14.7</v>
      </c>
      <c r="S294" s="36">
        <v>26.738984645103876</v>
      </c>
      <c r="U294">
        <v>120.0808</v>
      </c>
      <c r="V294">
        <v>14.7</v>
      </c>
      <c r="W294" s="36">
        <v>100</v>
      </c>
      <c r="Y294">
        <v>83.43</v>
      </c>
      <c r="Z294">
        <v>14.7</v>
      </c>
      <c r="AA294" s="36">
        <v>24.358982610211065</v>
      </c>
    </row>
    <row r="295" spans="1:27" x14ac:dyDescent="0.25">
      <c r="A295">
        <v>96.432599999999994</v>
      </c>
      <c r="B295">
        <v>14.75</v>
      </c>
      <c r="C295" s="36">
        <v>25.04805865225703</v>
      </c>
      <c r="E295">
        <v>101.12990000000001</v>
      </c>
      <c r="F295">
        <v>14.75</v>
      </c>
      <c r="G295" s="36">
        <v>25.352230164063421</v>
      </c>
      <c r="I295">
        <v>105.8248</v>
      </c>
      <c r="J295">
        <v>14.75</v>
      </c>
      <c r="K295" s="36">
        <v>25.703925452337003</v>
      </c>
      <c r="M295">
        <v>110.5591</v>
      </c>
      <c r="N295">
        <v>14.75</v>
      </c>
      <c r="O295" s="36">
        <v>26.136310349279988</v>
      </c>
      <c r="Q295">
        <v>115.30419999999999</v>
      </c>
      <c r="R295">
        <v>14.75</v>
      </c>
      <c r="S295" s="36">
        <v>26.735663837689287</v>
      </c>
      <c r="U295">
        <v>120.0808</v>
      </c>
      <c r="V295">
        <v>14.75</v>
      </c>
      <c r="W295" s="36">
        <v>55.372082540017651</v>
      </c>
      <c r="Y295">
        <v>83.43</v>
      </c>
      <c r="Z295">
        <v>14.75</v>
      </c>
      <c r="AA295" s="36">
        <v>24.358165811604117</v>
      </c>
    </row>
    <row r="296" spans="1:27" x14ac:dyDescent="0.25">
      <c r="A296">
        <v>96.432599999999994</v>
      </c>
      <c r="B296">
        <v>14.8</v>
      </c>
      <c r="C296" s="36">
        <v>25.046953970461036</v>
      </c>
      <c r="E296">
        <v>101.12990000000001</v>
      </c>
      <c r="F296">
        <v>14.8</v>
      </c>
      <c r="G296" s="36">
        <v>25.350947675866298</v>
      </c>
      <c r="I296">
        <v>105.8248</v>
      </c>
      <c r="J296">
        <v>14.8</v>
      </c>
      <c r="K296" s="36">
        <v>25.702374551725505</v>
      </c>
      <c r="M296">
        <v>110.5591</v>
      </c>
      <c r="N296">
        <v>14.8</v>
      </c>
      <c r="O296" s="36">
        <v>26.134278964448939</v>
      </c>
      <c r="Q296">
        <v>115.30419999999999</v>
      </c>
      <c r="R296">
        <v>14.8</v>
      </c>
      <c r="S296" s="36">
        <v>26.732354553482065</v>
      </c>
      <c r="U296">
        <v>120.0808</v>
      </c>
      <c r="V296">
        <v>14.8</v>
      </c>
      <c r="W296" s="36">
        <v>55.371728054455744</v>
      </c>
      <c r="Y296">
        <v>83.43</v>
      </c>
      <c r="Z296">
        <v>14.8</v>
      </c>
      <c r="AA296" s="36">
        <v>24.357349307409088</v>
      </c>
    </row>
    <row r="297" spans="1:27" x14ac:dyDescent="0.25">
      <c r="A297">
        <v>96.432599999999994</v>
      </c>
      <c r="B297">
        <v>14.85</v>
      </c>
      <c r="C297" s="36">
        <v>25.045849912148213</v>
      </c>
      <c r="E297">
        <v>101.12990000000001</v>
      </c>
      <c r="F297">
        <v>14.85</v>
      </c>
      <c r="G297" s="36">
        <v>25.349666098719872</v>
      </c>
      <c r="I297">
        <v>105.8248</v>
      </c>
      <c r="J297">
        <v>14.85</v>
      </c>
      <c r="K297" s="36">
        <v>25.700825139392744</v>
      </c>
      <c r="M297">
        <v>110.5591</v>
      </c>
      <c r="N297">
        <v>14.85</v>
      </c>
      <c r="O297" s="36">
        <v>26.132250611419682</v>
      </c>
      <c r="Q297">
        <v>115.30419999999999</v>
      </c>
      <c r="R297">
        <v>14.85</v>
      </c>
      <c r="S297" s="36">
        <v>26.729056681791906</v>
      </c>
      <c r="U297">
        <v>120.0808</v>
      </c>
      <c r="V297">
        <v>14.85</v>
      </c>
      <c r="W297" s="36">
        <v>55.371373544437503</v>
      </c>
      <c r="Y297">
        <v>83.43</v>
      </c>
      <c r="Z297">
        <v>14.85</v>
      </c>
      <c r="AA297" s="36">
        <v>24.356533097361112</v>
      </c>
    </row>
    <row r="298" spans="1:27" x14ac:dyDescent="0.25">
      <c r="A298">
        <v>96.432599999999994</v>
      </c>
      <c r="B298">
        <v>14.9</v>
      </c>
      <c r="C298" s="36">
        <v>25.044746476415913</v>
      </c>
      <c r="E298">
        <v>101.12990000000001</v>
      </c>
      <c r="F298">
        <v>14.9</v>
      </c>
      <c r="G298" s="36">
        <v>25.34838543094282</v>
      </c>
      <c r="I298">
        <v>105.8248</v>
      </c>
      <c r="J298">
        <v>14.9</v>
      </c>
      <c r="K298" s="36">
        <v>25.699277211571278</v>
      </c>
      <c r="M298">
        <v>110.5591</v>
      </c>
      <c r="N298">
        <v>14.9</v>
      </c>
      <c r="O298" s="36">
        <v>26.130225278017708</v>
      </c>
      <c r="Q298">
        <v>115.30419999999999</v>
      </c>
      <c r="R298">
        <v>14.9</v>
      </c>
      <c r="S298" s="36">
        <v>26.725770113684888</v>
      </c>
      <c r="U298">
        <v>120.0808</v>
      </c>
      <c r="V298">
        <v>14.9</v>
      </c>
      <c r="W298" s="36">
        <v>55.371019009959078</v>
      </c>
      <c r="Y298">
        <v>83.43</v>
      </c>
      <c r="Z298">
        <v>14.9</v>
      </c>
      <c r="AA298" s="36">
        <v>24.355717181195729</v>
      </c>
    </row>
    <row r="299" spans="1:27" x14ac:dyDescent="0.25">
      <c r="A299">
        <v>96.432599999999994</v>
      </c>
      <c r="B299">
        <v>14.95</v>
      </c>
      <c r="C299" s="36">
        <v>25.043643662363646</v>
      </c>
      <c r="E299">
        <v>101.12990000000001</v>
      </c>
      <c r="F299">
        <v>14.95</v>
      </c>
      <c r="G299" s="36">
        <v>25.347105670858927</v>
      </c>
      <c r="I299">
        <v>105.8248</v>
      </c>
      <c r="J299">
        <v>14.95</v>
      </c>
      <c r="K299" s="36">
        <v>25.697730764509402</v>
      </c>
      <c r="M299">
        <v>110.5591</v>
      </c>
      <c r="N299">
        <v>14.95</v>
      </c>
      <c r="O299" s="36">
        <v>26.128202952149337</v>
      </c>
      <c r="Q299">
        <v>115.30419999999999</v>
      </c>
      <c r="R299">
        <v>14.95</v>
      </c>
      <c r="S299" s="36">
        <v>26.722494741944651</v>
      </c>
      <c r="U299">
        <v>120.0808</v>
      </c>
      <c r="V299">
        <v>14.95</v>
      </c>
      <c r="W299" s="36">
        <v>55.370664451016587</v>
      </c>
      <c r="Y299">
        <v>83.43</v>
      </c>
      <c r="Z299">
        <v>14.95</v>
      </c>
      <c r="AA299" s="36">
        <v>24.354901558648862</v>
      </c>
    </row>
    <row r="300" spans="1:27" x14ac:dyDescent="0.25">
      <c r="A300">
        <v>96.432599999999994</v>
      </c>
      <c r="B300">
        <v>15</v>
      </c>
      <c r="C300" s="36">
        <v>25.042541469093081</v>
      </c>
      <c r="E300">
        <v>101.12990000000001</v>
      </c>
      <c r="F300">
        <v>15</v>
      </c>
      <c r="G300" s="36">
        <v>25.345826816797068</v>
      </c>
      <c r="I300">
        <v>105.8248</v>
      </c>
      <c r="J300">
        <v>15</v>
      </c>
      <c r="K300" s="36">
        <v>25.696185794471067</v>
      </c>
      <c r="M300">
        <v>110.5591</v>
      </c>
      <c r="N300">
        <v>15</v>
      </c>
      <c r="O300" s="36">
        <v>26.126183621800973</v>
      </c>
      <c r="Q300">
        <v>115.30419999999999</v>
      </c>
      <c r="R300">
        <v>15</v>
      </c>
      <c r="S300" s="36">
        <v>26.719230461034776</v>
      </c>
      <c r="U300">
        <v>120.0808</v>
      </c>
      <c r="V300">
        <v>15</v>
      </c>
      <c r="W300" s="36">
        <v>100</v>
      </c>
      <c r="Y300">
        <v>83.43</v>
      </c>
      <c r="Z300">
        <v>15</v>
      </c>
      <c r="AA300" s="36">
        <v>24.354086229456819</v>
      </c>
    </row>
    <row r="301" spans="1:27" x14ac:dyDescent="0.25">
      <c r="A301">
        <v>96.432599999999994</v>
      </c>
      <c r="B301">
        <v>15.05</v>
      </c>
      <c r="C301" s="36">
        <v>25.041439895708002</v>
      </c>
      <c r="E301">
        <v>101.12990000000001</v>
      </c>
      <c r="F301">
        <v>15.05</v>
      </c>
      <c r="G301" s="36">
        <v>25.344548867091202</v>
      </c>
      <c r="I301">
        <v>105.8248</v>
      </c>
      <c r="J301">
        <v>15.05</v>
      </c>
      <c r="K301" s="36">
        <v>25.694642297735797</v>
      </c>
      <c r="M301">
        <v>110.5591</v>
      </c>
      <c r="N301">
        <v>15.05</v>
      </c>
      <c r="O301" s="36">
        <v>26.124167275038374</v>
      </c>
      <c r="Q301">
        <v>115.30419999999999</v>
      </c>
      <c r="R301">
        <v>15.05</v>
      </c>
      <c r="S301" s="36">
        <v>26.715977167062128</v>
      </c>
      <c r="U301">
        <v>120.0808</v>
      </c>
      <c r="V301">
        <v>15.05</v>
      </c>
      <c r="W301" s="36">
        <v>100</v>
      </c>
      <c r="Y301">
        <v>83.43</v>
      </c>
      <c r="Z301">
        <v>15.05</v>
      </c>
      <c r="AA301" s="36">
        <v>24.353271193356292</v>
      </c>
    </row>
    <row r="302" spans="1:27" x14ac:dyDescent="0.25">
      <c r="A302">
        <v>96.432599999999994</v>
      </c>
      <c r="B302">
        <v>15.1</v>
      </c>
      <c r="C302" s="36">
        <v>25.040338941314332</v>
      </c>
      <c r="E302">
        <v>101.12990000000001</v>
      </c>
      <c r="F302">
        <v>15.1</v>
      </c>
      <c r="G302" s="36">
        <v>25.343271820080343</v>
      </c>
      <c r="I302">
        <v>105.8248</v>
      </c>
      <c r="J302">
        <v>15.1</v>
      </c>
      <c r="K302" s="36">
        <v>25.693100270598588</v>
      </c>
      <c r="M302">
        <v>110.5591</v>
      </c>
      <c r="N302">
        <v>15.1</v>
      </c>
      <c r="O302" s="36">
        <v>26.122153900005909</v>
      </c>
      <c r="Q302">
        <v>115.30419999999999</v>
      </c>
      <c r="R302">
        <v>15.1</v>
      </c>
      <c r="S302" s="36">
        <v>26.712734757741334</v>
      </c>
      <c r="U302">
        <v>120.0808</v>
      </c>
      <c r="V302">
        <v>15.1</v>
      </c>
      <c r="W302" s="36">
        <v>55.369600627366211</v>
      </c>
      <c r="Y302">
        <v>83.43</v>
      </c>
      <c r="Z302">
        <v>15.1</v>
      </c>
      <c r="AA302" s="36">
        <v>24.352456450084382</v>
      </c>
    </row>
    <row r="303" spans="1:27" x14ac:dyDescent="0.25">
      <c r="A303">
        <v>96.432599999999994</v>
      </c>
      <c r="B303">
        <v>15.15</v>
      </c>
      <c r="C303" s="36">
        <v>25.039238605020127</v>
      </c>
      <c r="E303">
        <v>101.12990000000001</v>
      </c>
      <c r="F303">
        <v>15.15</v>
      </c>
      <c r="G303" s="36">
        <v>25.341995674108531</v>
      </c>
      <c r="I303">
        <v>105.8248</v>
      </c>
      <c r="J303">
        <v>15.15</v>
      </c>
      <c r="K303" s="36">
        <v>25.691559709369827</v>
      </c>
      <c r="M303">
        <v>110.5591</v>
      </c>
      <c r="N303">
        <v>15.15</v>
      </c>
      <c r="O303" s="36">
        <v>26.120143484925858</v>
      </c>
      <c r="Q303">
        <v>115.30419999999999</v>
      </c>
      <c r="R303">
        <v>15.15</v>
      </c>
      <c r="S303" s="36">
        <v>26.709503132360151</v>
      </c>
      <c r="U303">
        <v>120.0808</v>
      </c>
      <c r="V303">
        <v>15.15</v>
      </c>
      <c r="W303" s="36">
        <v>55.369245970528901</v>
      </c>
      <c r="Y303">
        <v>83.43</v>
      </c>
      <c r="Z303">
        <v>15.15</v>
      </c>
      <c r="AA303" s="36">
        <v>24.351641999378558</v>
      </c>
    </row>
    <row r="304" spans="1:27" x14ac:dyDescent="0.25">
      <c r="A304">
        <v>96.432599999999994</v>
      </c>
      <c r="B304">
        <v>15.2</v>
      </c>
      <c r="C304" s="36">
        <v>25.038138885935549</v>
      </c>
      <c r="E304">
        <v>101.12990000000001</v>
      </c>
      <c r="F304">
        <v>15.2</v>
      </c>
      <c r="G304" s="36">
        <v>25.340720427524804</v>
      </c>
      <c r="I304">
        <v>105.8248</v>
      </c>
      <c r="J304">
        <v>15.2</v>
      </c>
      <c r="K304" s="36">
        <v>25.690020610375203</v>
      </c>
      <c r="M304">
        <v>110.5591</v>
      </c>
      <c r="N304">
        <v>15.2</v>
      </c>
      <c r="O304" s="36">
        <v>26.118136018097641</v>
      </c>
      <c r="Q304">
        <v>115.30419999999999</v>
      </c>
      <c r="R304">
        <v>15.2</v>
      </c>
      <c r="S304" s="36">
        <v>26.706282191745828</v>
      </c>
      <c r="U304">
        <v>120.0808</v>
      </c>
      <c r="V304">
        <v>15.2</v>
      </c>
      <c r="W304" s="36">
        <v>55.368891289208221</v>
      </c>
      <c r="Y304">
        <v>83.43</v>
      </c>
      <c r="Z304">
        <v>15.2</v>
      </c>
      <c r="AA304" s="36">
        <v>24.350827840976677</v>
      </c>
    </row>
    <row r="305" spans="1:27" x14ac:dyDescent="0.25">
      <c r="A305">
        <v>96.432599999999994</v>
      </c>
      <c r="B305">
        <v>15.25</v>
      </c>
      <c r="C305" s="36">
        <v>25.037039783172862</v>
      </c>
      <c r="E305">
        <v>101.12990000000001</v>
      </c>
      <c r="F305">
        <v>15.25</v>
      </c>
      <c r="G305" s="36">
        <v>25.339446078683199</v>
      </c>
      <c r="I305">
        <v>105.8248</v>
      </c>
      <c r="J305">
        <v>15.25</v>
      </c>
      <c r="K305" s="36">
        <v>25.688482969955597</v>
      </c>
      <c r="M305">
        <v>110.5591</v>
      </c>
      <c r="N305">
        <v>15.25</v>
      </c>
      <c r="O305" s="36">
        <v>26.116131487897203</v>
      </c>
      <c r="Q305">
        <v>115.30419999999999</v>
      </c>
      <c r="R305">
        <v>15.25</v>
      </c>
      <c r="S305" s="36">
        <v>26.703071838232376</v>
      </c>
      <c r="U305">
        <v>120.0808</v>
      </c>
      <c r="V305">
        <v>15.25</v>
      </c>
      <c r="W305" s="36">
        <v>100</v>
      </c>
      <c r="Y305">
        <v>83.43</v>
      </c>
      <c r="Z305">
        <v>15.25</v>
      </c>
      <c r="AA305" s="36">
        <v>24.350013974616992</v>
      </c>
    </row>
    <row r="306" spans="1:27" x14ac:dyDescent="0.25">
      <c r="A306">
        <v>96.432599999999994</v>
      </c>
      <c r="B306">
        <v>15.3</v>
      </c>
      <c r="C306" s="36">
        <v>25.035941295846456</v>
      </c>
      <c r="E306">
        <v>101.12990000000001</v>
      </c>
      <c r="F306">
        <v>15.3</v>
      </c>
      <c r="G306" s="36">
        <v>25.338172625942729</v>
      </c>
      <c r="I306">
        <v>105.8248</v>
      </c>
      <c r="J306">
        <v>15.3</v>
      </c>
      <c r="K306" s="36">
        <v>25.686946784467025</v>
      </c>
      <c r="M306">
        <v>110.5591</v>
      </c>
      <c r="N306">
        <v>15.3</v>
      </c>
      <c r="O306" s="36">
        <v>26.114129882776229</v>
      </c>
      <c r="Q306">
        <v>115.30419999999999</v>
      </c>
      <c r="R306">
        <v>15.3</v>
      </c>
      <c r="S306" s="36">
        <v>26.699871975628682</v>
      </c>
      <c r="U306">
        <v>120.0808</v>
      </c>
      <c r="V306">
        <v>15.3</v>
      </c>
      <c r="W306" s="36">
        <v>55.368181853101319</v>
      </c>
      <c r="Y306">
        <v>83.43</v>
      </c>
      <c r="Z306">
        <v>15.3</v>
      </c>
      <c r="AA306" s="36">
        <v>24.349200400038129</v>
      </c>
    </row>
    <row r="307" spans="1:27" x14ac:dyDescent="0.25">
      <c r="A307">
        <v>96.432599999999994</v>
      </c>
      <c r="B307">
        <v>15.35</v>
      </c>
      <c r="C307" s="36">
        <v>25.034843423072797</v>
      </c>
      <c r="E307">
        <v>101.12990000000001</v>
      </c>
      <c r="F307">
        <v>15.35</v>
      </c>
      <c r="G307" s="36">
        <v>25.336900067667344</v>
      </c>
      <c r="I307">
        <v>105.8248</v>
      </c>
      <c r="J307">
        <v>15.35</v>
      </c>
      <c r="K307" s="36">
        <v>25.685412050280547</v>
      </c>
      <c r="M307">
        <v>110.5591</v>
      </c>
      <c r="N307">
        <v>15.35</v>
      </c>
      <c r="O307" s="36">
        <v>26.112131191261518</v>
      </c>
      <c r="Q307">
        <v>115.30419999999999</v>
      </c>
      <c r="R307">
        <v>15.35</v>
      </c>
      <c r="S307" s="36">
        <v>26.696682509187593</v>
      </c>
      <c r="U307">
        <v>120.0808</v>
      </c>
      <c r="V307">
        <v>15.35</v>
      </c>
      <c r="W307" s="36">
        <v>55.367827098307345</v>
      </c>
      <c r="Y307">
        <v>83.43</v>
      </c>
      <c r="Z307">
        <v>15.35</v>
      </c>
      <c r="AA307" s="36">
        <v>24.348387116979097</v>
      </c>
    </row>
    <row r="308" spans="1:27" x14ac:dyDescent="0.25">
      <c r="A308">
        <v>96.432599999999994</v>
      </c>
      <c r="B308">
        <v>15.4</v>
      </c>
      <c r="C308" s="36">
        <v>25.033746163970445</v>
      </c>
      <c r="E308">
        <v>101.12990000000001</v>
      </c>
      <c r="F308">
        <v>15.4</v>
      </c>
      <c r="G308" s="36">
        <v>25.335628402225911</v>
      </c>
      <c r="I308">
        <v>105.8248</v>
      </c>
      <c r="J308">
        <v>15.4</v>
      </c>
      <c r="K308" s="36">
        <v>25.683878763782143</v>
      </c>
      <c r="M308">
        <v>110.5591</v>
      </c>
      <c r="N308">
        <v>15.4</v>
      </c>
      <c r="O308" s="36">
        <v>26.110135401954246</v>
      </c>
      <c r="Q308">
        <v>115.30419999999999</v>
      </c>
      <c r="R308">
        <v>15.4</v>
      </c>
      <c r="S308" s="36">
        <v>26.693503345575763</v>
      </c>
      <c r="U308">
        <v>120.0808</v>
      </c>
      <c r="V308">
        <v>15.4</v>
      </c>
      <c r="W308" s="36">
        <v>55.367472319014539</v>
      </c>
      <c r="Y308">
        <v>83.43</v>
      </c>
      <c r="Z308">
        <v>15.4</v>
      </c>
      <c r="AA308" s="36">
        <v>24.347574125179303</v>
      </c>
    </row>
    <row r="309" spans="1:27" x14ac:dyDescent="0.25">
      <c r="A309">
        <v>96.432599999999994</v>
      </c>
      <c r="B309">
        <v>15.45</v>
      </c>
      <c r="C309" s="36">
        <v>25.032649517660037</v>
      </c>
      <c r="E309">
        <v>101.12990000000001</v>
      </c>
      <c r="F309">
        <v>15.45</v>
      </c>
      <c r="G309" s="36">
        <v>25.334357627992208</v>
      </c>
      <c r="I309">
        <v>105.8248</v>
      </c>
      <c r="J309">
        <v>15.45</v>
      </c>
      <c r="K309" s="36">
        <v>25.68234692137267</v>
      </c>
      <c r="M309">
        <v>110.5591</v>
      </c>
      <c r="N309">
        <v>15.45</v>
      </c>
      <c r="O309" s="36">
        <v>26.108142503529365</v>
      </c>
      <c r="Q309">
        <v>115.30419999999999</v>
      </c>
      <c r="R309">
        <v>15.45</v>
      </c>
      <c r="S309" s="36">
        <v>26.690334392844242</v>
      </c>
      <c r="U309">
        <v>120.0808</v>
      </c>
      <c r="V309">
        <v>15.45</v>
      </c>
      <c r="W309" s="36">
        <v>100</v>
      </c>
      <c r="Y309">
        <v>83.43</v>
      </c>
      <c r="Z309">
        <v>15.45</v>
      </c>
      <c r="AA309" s="36">
        <v>24.346761424378517</v>
      </c>
    </row>
    <row r="310" spans="1:27" x14ac:dyDescent="0.25">
      <c r="A310">
        <v>96.432599999999994</v>
      </c>
      <c r="B310">
        <v>15.5</v>
      </c>
      <c r="C310" s="36">
        <v>25.031553483264293</v>
      </c>
      <c r="E310">
        <v>101.12990000000001</v>
      </c>
      <c r="F310">
        <v>15.5</v>
      </c>
      <c r="G310" s="36">
        <v>25.333087743344912</v>
      </c>
      <c r="I310">
        <v>105.8248</v>
      </c>
      <c r="J310">
        <v>15.5</v>
      </c>
      <c r="K310" s="36">
        <v>25.680816519467758</v>
      </c>
      <c r="M310">
        <v>110.5591</v>
      </c>
      <c r="N310">
        <v>15.5</v>
      </c>
      <c r="O310" s="36">
        <v>26.106152484734853</v>
      </c>
      <c r="Q310">
        <v>115.30419999999999</v>
      </c>
      <c r="R310">
        <v>15.5</v>
      </c>
      <c r="S310" s="36">
        <v>26.687175560400004</v>
      </c>
      <c r="U310">
        <v>120.0808</v>
      </c>
      <c r="V310">
        <v>15.5</v>
      </c>
      <c r="W310" s="36">
        <v>55.366762686916942</v>
      </c>
      <c r="Y310">
        <v>83.43</v>
      </c>
      <c r="Z310">
        <v>15.5</v>
      </c>
      <c r="AA310" s="36">
        <v>24.345949014316904</v>
      </c>
    </row>
    <row r="311" spans="1:27" x14ac:dyDescent="0.25">
      <c r="A311">
        <v>96.432599999999994</v>
      </c>
      <c r="B311">
        <v>15.55</v>
      </c>
      <c r="C311" s="36">
        <v>25.030458059907996</v>
      </c>
      <c r="E311">
        <v>101.12990000000001</v>
      </c>
      <c r="F311">
        <v>15.55</v>
      </c>
      <c r="G311" s="36">
        <v>25.331818746667548</v>
      </c>
      <c r="I311">
        <v>105.8248</v>
      </c>
      <c r="J311">
        <v>15.55</v>
      </c>
      <c r="K311" s="36">
        <v>25.679287554497744</v>
      </c>
      <c r="M311">
        <v>110.5591</v>
      </c>
      <c r="N311">
        <v>15.55</v>
      </c>
      <c r="O311" s="36">
        <v>26.104165334391148</v>
      </c>
      <c r="Q311">
        <v>115.30419999999999</v>
      </c>
      <c r="R311">
        <v>15.55</v>
      </c>
      <c r="S311" s="36">
        <v>26.684026758978014</v>
      </c>
      <c r="U311">
        <v>120.0808</v>
      </c>
      <c r="V311">
        <v>15.55</v>
      </c>
      <c r="W311" s="36">
        <v>55.366407834104422</v>
      </c>
      <c r="Y311">
        <v>83.43</v>
      </c>
      <c r="Z311">
        <v>15.55</v>
      </c>
      <c r="AA311" s="36">
        <v>24.345136894735006</v>
      </c>
    </row>
    <row r="312" spans="1:27" x14ac:dyDescent="0.25">
      <c r="A312">
        <v>96.432599999999994</v>
      </c>
      <c r="B312">
        <v>15.6</v>
      </c>
      <c r="C312" s="36">
        <v>25.029363246717999</v>
      </c>
      <c r="E312">
        <v>101.12990000000001</v>
      </c>
      <c r="F312">
        <v>15.6</v>
      </c>
      <c r="G312" s="36">
        <v>25.330550636348477</v>
      </c>
      <c r="I312">
        <v>105.8248</v>
      </c>
      <c r="J312">
        <v>15.6</v>
      </c>
      <c r="K312" s="36">
        <v>25.677760022907549</v>
      </c>
      <c r="M312">
        <v>110.5591</v>
      </c>
      <c r="N312">
        <v>15.6</v>
      </c>
      <c r="O312" s="36">
        <v>26.102181041390391</v>
      </c>
      <c r="Q312">
        <v>115.30419999999999</v>
      </c>
      <c r="R312">
        <v>15.6</v>
      </c>
      <c r="S312" s="36">
        <v>26.680887900614284</v>
      </c>
      <c r="U312">
        <v>120.0808</v>
      </c>
      <c r="V312">
        <v>15.6</v>
      </c>
      <c r="W312" s="36" t="e">
        <v>#VALUE!</v>
      </c>
      <c r="Y312">
        <v>83.43</v>
      </c>
      <c r="Z312">
        <v>15.6</v>
      </c>
      <c r="AA312" s="36">
        <v>24.344325065373745</v>
      </c>
    </row>
    <row r="313" spans="1:27" x14ac:dyDescent="0.25">
      <c r="A313">
        <v>96.432599999999994</v>
      </c>
      <c r="B313">
        <v>15.65</v>
      </c>
      <c r="C313" s="36">
        <v>25.028269042823194</v>
      </c>
      <c r="E313">
        <v>101.12990000000001</v>
      </c>
      <c r="F313">
        <v>15.65</v>
      </c>
      <c r="G313" s="36">
        <v>25.329283410780903</v>
      </c>
      <c r="I313">
        <v>105.8248</v>
      </c>
      <c r="J313">
        <v>15.65</v>
      </c>
      <c r="K313" s="36">
        <v>25.676233921156626</v>
      </c>
      <c r="M313">
        <v>110.5591</v>
      </c>
      <c r="N313">
        <v>15.65</v>
      </c>
      <c r="O313" s="36">
        <v>26.10019959469588</v>
      </c>
      <c r="Q313">
        <v>115.30419999999999</v>
      </c>
      <c r="R313">
        <v>15.65</v>
      </c>
      <c r="S313" s="36">
        <v>26.677758898619398</v>
      </c>
      <c r="U313">
        <v>120.0808</v>
      </c>
      <c r="V313">
        <v>15.65</v>
      </c>
      <c r="W313" s="36">
        <v>55.36569805493253</v>
      </c>
      <c r="Y313">
        <v>83.43</v>
      </c>
      <c r="Z313">
        <v>15.65</v>
      </c>
      <c r="AA313" s="36">
        <v>24.343513525974412</v>
      </c>
    </row>
    <row r="314" spans="1:27" x14ac:dyDescent="0.25">
      <c r="A314">
        <v>96.432599999999994</v>
      </c>
      <c r="B314">
        <v>15.7</v>
      </c>
      <c r="C314" s="36">
        <v>25.027175447354526</v>
      </c>
      <c r="E314">
        <v>101.12990000000001</v>
      </c>
      <c r="F314">
        <v>15.7</v>
      </c>
      <c r="G314" s="36">
        <v>25.328017068362822</v>
      </c>
      <c r="I314">
        <v>105.8248</v>
      </c>
      <c r="J314">
        <v>15.7</v>
      </c>
      <c r="K314" s="36">
        <v>25.674709245718876</v>
      </c>
      <c r="M314">
        <v>110.5591</v>
      </c>
      <c r="N314">
        <v>15.7</v>
      </c>
      <c r="O314" s="36">
        <v>26.098220983341413</v>
      </c>
      <c r="Q314">
        <v>115.30419999999999</v>
      </c>
      <c r="R314">
        <v>15.7</v>
      </c>
      <c r="S314" s="36">
        <v>26.67463966755281</v>
      </c>
      <c r="U314">
        <v>120.0808</v>
      </c>
      <c r="V314">
        <v>15.7</v>
      </c>
      <c r="W314" s="36">
        <v>100</v>
      </c>
      <c r="Y314">
        <v>83.43</v>
      </c>
      <c r="Z314">
        <v>15.7</v>
      </c>
      <c r="AA314" s="36">
        <v>24.34270227627869</v>
      </c>
    </row>
    <row r="315" spans="1:27" x14ac:dyDescent="0.25">
      <c r="A315">
        <v>96.432599999999994</v>
      </c>
      <c r="B315">
        <v>15.75</v>
      </c>
      <c r="C315" s="36">
        <v>25.026082459444986</v>
      </c>
      <c r="E315">
        <v>101.12990000000001</v>
      </c>
      <c r="F315">
        <v>15.75</v>
      </c>
      <c r="G315" s="36">
        <v>25.326751607497016</v>
      </c>
      <c r="I315">
        <v>105.8248</v>
      </c>
      <c r="J315">
        <v>15.75</v>
      </c>
      <c r="K315" s="36">
        <v>25.673185993082562</v>
      </c>
      <c r="M315">
        <v>110.5591</v>
      </c>
      <c r="N315">
        <v>15.75</v>
      </c>
      <c r="O315" s="36">
        <v>26.096245196430598</v>
      </c>
      <c r="Q315">
        <v>115.30419999999999</v>
      </c>
      <c r="R315">
        <v>15.75</v>
      </c>
      <c r="S315" s="36">
        <v>26.671530123197904</v>
      </c>
      <c r="U315">
        <v>120.0808</v>
      </c>
      <c r="V315">
        <v>15.75</v>
      </c>
      <c r="W315" s="36">
        <v>55.364988177672373</v>
      </c>
      <c r="Y315">
        <v>83.43</v>
      </c>
      <c r="Z315">
        <v>15.75</v>
      </c>
      <c r="AA315" s="36">
        <v>24.341891316028637</v>
      </c>
    </row>
    <row r="316" spans="1:27" x14ac:dyDescent="0.25">
      <c r="A316">
        <v>96.432599999999994</v>
      </c>
      <c r="B316">
        <v>15.8</v>
      </c>
      <c r="C316" s="36">
        <v>25.024990078229603</v>
      </c>
      <c r="E316">
        <v>101.12990000000001</v>
      </c>
      <c r="F316">
        <v>15.8</v>
      </c>
      <c r="G316" s="36">
        <v>25.325487026591023</v>
      </c>
      <c r="I316">
        <v>105.8248</v>
      </c>
      <c r="J316">
        <v>15.8</v>
      </c>
      <c r="K316" s="36">
        <v>25.671664159750211</v>
      </c>
      <c r="M316">
        <v>110.5591</v>
      </c>
      <c r="N316">
        <v>15.8</v>
      </c>
      <c r="O316" s="36">
        <v>26.094272223136294</v>
      </c>
      <c r="Q316">
        <v>115.30419999999999</v>
      </c>
      <c r="R316">
        <v>15.8</v>
      </c>
      <c r="S316" s="36">
        <v>26.66843018253752</v>
      </c>
      <c r="U316">
        <v>120.0808</v>
      </c>
      <c r="V316">
        <v>15.8</v>
      </c>
      <c r="W316" s="36">
        <v>100</v>
      </c>
      <c r="Y316">
        <v>83.43</v>
      </c>
      <c r="Z316">
        <v>15.8</v>
      </c>
      <c r="AA316" s="36">
        <v>24.341080644966681</v>
      </c>
    </row>
    <row r="317" spans="1:27" x14ac:dyDescent="0.25">
      <c r="A317">
        <v>96.432599999999994</v>
      </c>
      <c r="B317">
        <v>15.85</v>
      </c>
      <c r="C317" s="36">
        <v>25.023898302845414</v>
      </c>
      <c r="E317">
        <v>101.12990000000001</v>
      </c>
      <c r="F317">
        <v>15.85</v>
      </c>
      <c r="G317" s="36">
        <v>25.324223324057133</v>
      </c>
      <c r="I317">
        <v>105.8248</v>
      </c>
      <c r="J317">
        <v>15.85</v>
      </c>
      <c r="K317" s="36">
        <v>25.670143742238547</v>
      </c>
      <c r="M317">
        <v>110.5591</v>
      </c>
      <c r="N317">
        <v>15.85</v>
      </c>
      <c r="O317" s="36">
        <v>26.092302052699996</v>
      </c>
      <c r="Q317">
        <v>115.30419999999999</v>
      </c>
      <c r="R317">
        <v>15.85</v>
      </c>
      <c r="S317" s="36">
        <v>26.665339763730191</v>
      </c>
      <c r="U317">
        <v>120.0808</v>
      </c>
      <c r="V317">
        <v>15.85</v>
      </c>
      <c r="W317" s="36">
        <v>100</v>
      </c>
      <c r="Y317">
        <v>83.43</v>
      </c>
      <c r="Z317">
        <v>15.85</v>
      </c>
      <c r="AA317" s="36">
        <v>24.340270262835631</v>
      </c>
    </row>
    <row r="318" spans="1:27" x14ac:dyDescent="0.25">
      <c r="A318">
        <v>96.432599999999994</v>
      </c>
      <c r="B318">
        <v>15.9</v>
      </c>
      <c r="C318" s="36">
        <v>25.022807132431502</v>
      </c>
      <c r="E318">
        <v>101.12990000000001</v>
      </c>
      <c r="F318">
        <v>15.9</v>
      </c>
      <c r="G318" s="36">
        <v>25.322960498312362</v>
      </c>
      <c r="I318">
        <v>105.8248</v>
      </c>
      <c r="J318">
        <v>15.9</v>
      </c>
      <c r="K318" s="36">
        <v>25.668624737078428</v>
      </c>
      <c r="M318">
        <v>110.5591</v>
      </c>
      <c r="N318">
        <v>15.9</v>
      </c>
      <c r="O318" s="36">
        <v>26.090334674431219</v>
      </c>
      <c r="Q318">
        <v>115.30419999999999</v>
      </c>
      <c r="R318">
        <v>15.9</v>
      </c>
      <c r="S318" s="36">
        <v>26.662258786087015</v>
      </c>
      <c r="U318">
        <v>120.0808</v>
      </c>
      <c r="V318">
        <v>15.9</v>
      </c>
      <c r="W318" s="36">
        <v>55.363923177798796</v>
      </c>
      <c r="Y318">
        <v>83.43</v>
      </c>
      <c r="Z318">
        <v>15.9</v>
      </c>
      <c r="AA318" s="36">
        <v>24.339460169378672</v>
      </c>
    </row>
    <row r="319" spans="1:27" x14ac:dyDescent="0.25">
      <c r="A319">
        <v>96.432599999999994</v>
      </c>
      <c r="B319">
        <v>15.95</v>
      </c>
      <c r="C319" s="36">
        <v>25.021716566128951</v>
      </c>
      <c r="E319">
        <v>101.12990000000001</v>
      </c>
      <c r="F319">
        <v>15.95</v>
      </c>
      <c r="G319" s="36">
        <v>25.321698547778414</v>
      </c>
      <c r="I319">
        <v>105.8248</v>
      </c>
      <c r="J319">
        <v>15.95</v>
      </c>
      <c r="K319" s="36">
        <v>25.667107140814732</v>
      </c>
      <c r="M319">
        <v>110.5591</v>
      </c>
      <c r="N319">
        <v>15.95</v>
      </c>
      <c r="O319" s="36">
        <v>26.088370077706855</v>
      </c>
      <c r="Q319">
        <v>115.30419999999999</v>
      </c>
      <c r="R319">
        <v>15.95</v>
      </c>
      <c r="S319" s="36">
        <v>26.659187170049019</v>
      </c>
      <c r="U319">
        <v>120.0808</v>
      </c>
      <c r="V319">
        <v>15.95</v>
      </c>
      <c r="W319" s="36">
        <v>55.363568128763198</v>
      </c>
      <c r="Y319">
        <v>83.43</v>
      </c>
      <c r="Z319">
        <v>15.95</v>
      </c>
      <c r="AA319" s="36">
        <v>24.338650364339358</v>
      </c>
    </row>
    <row r="320" spans="1:27" x14ac:dyDescent="0.25">
      <c r="A320">
        <v>96.432599999999994</v>
      </c>
      <c r="B320">
        <v>16</v>
      </c>
      <c r="C320" s="36">
        <v>25.020626603080842</v>
      </c>
      <c r="E320">
        <v>101.12990000000001</v>
      </c>
      <c r="F320">
        <v>16</v>
      </c>
      <c r="G320" s="36">
        <v>25.3204374708817</v>
      </c>
      <c r="I320">
        <v>105.8248</v>
      </c>
      <c r="J320">
        <v>16</v>
      </c>
      <c r="K320" s="36">
        <v>25.66559095000629</v>
      </c>
      <c r="M320">
        <v>110.5591</v>
      </c>
      <c r="N320">
        <v>16</v>
      </c>
      <c r="O320" s="36">
        <v>26.086408251970663</v>
      </c>
      <c r="Q320">
        <v>115.30419999999999</v>
      </c>
      <c r="R320">
        <v>16</v>
      </c>
      <c r="S320" s="36">
        <v>26.656124837165233</v>
      </c>
      <c r="U320">
        <v>120.0808</v>
      </c>
      <c r="V320">
        <v>16</v>
      </c>
      <c r="W320" s="36">
        <v>100</v>
      </c>
      <c r="Y320">
        <v>83.43</v>
      </c>
      <c r="Z320">
        <v>16</v>
      </c>
      <c r="AA320" s="36">
        <v>24.337840847461624</v>
      </c>
    </row>
    <row r="321" spans="1:27" x14ac:dyDescent="0.25">
      <c r="A321">
        <v>96.432599999999994</v>
      </c>
      <c r="B321">
        <v>16.05</v>
      </c>
      <c r="C321" s="36">
        <v>25.019537242432278</v>
      </c>
      <c r="E321">
        <v>101.12990000000001</v>
      </c>
      <c r="F321">
        <v>16.05</v>
      </c>
      <c r="G321" s="36">
        <v>25.319177266053277</v>
      </c>
      <c r="I321">
        <v>105.8248</v>
      </c>
      <c r="J321">
        <v>16.05</v>
      </c>
      <c r="K321" s="36">
        <v>25.664076161225825</v>
      </c>
      <c r="M321">
        <v>110.5591</v>
      </c>
      <c r="N321">
        <v>16.05</v>
      </c>
      <c r="O321" s="36">
        <v>26.084449186732609</v>
      </c>
      <c r="Q321">
        <v>115.30419999999999</v>
      </c>
      <c r="R321">
        <v>16.05</v>
      </c>
      <c r="S321" s="36">
        <v>26.653071710071071</v>
      </c>
      <c r="U321">
        <v>120.0808</v>
      </c>
      <c r="V321">
        <v>16.05</v>
      </c>
      <c r="W321" s="36">
        <v>55.362857957052107</v>
      </c>
      <c r="Y321">
        <v>83.43</v>
      </c>
      <c r="Z321">
        <v>16.05</v>
      </c>
      <c r="AA321" s="36">
        <v>24.337031618489775</v>
      </c>
    </row>
    <row r="322" spans="1:27" x14ac:dyDescent="0.25">
      <c r="A322">
        <v>96.432599999999994</v>
      </c>
      <c r="B322">
        <v>16.100000000000001</v>
      </c>
      <c r="C322" s="36">
        <v>25.018448483330356</v>
      </c>
      <c r="E322">
        <v>101.12990000000001</v>
      </c>
      <c r="F322">
        <v>16.100000000000001</v>
      </c>
      <c r="G322" s="36">
        <v>25.317917931728847</v>
      </c>
      <c r="I322">
        <v>105.8248</v>
      </c>
      <c r="J322">
        <v>16.100000000000001</v>
      </c>
      <c r="K322" s="36">
        <v>25.662562771059864</v>
      </c>
      <c r="M322">
        <v>110.5591</v>
      </c>
      <c r="N322">
        <v>16.100000000000001</v>
      </c>
      <c r="O322" s="36">
        <v>26.08249287156832</v>
      </c>
      <c r="Q322">
        <v>115.30419999999999</v>
      </c>
      <c r="R322">
        <v>16.100000000000001</v>
      </c>
      <c r="S322" s="36">
        <v>26.650027712467558</v>
      </c>
      <c r="U322">
        <v>120.0808</v>
      </c>
      <c r="V322">
        <v>16.100000000000001</v>
      </c>
      <c r="W322" s="36">
        <v>55.362502834368868</v>
      </c>
      <c r="Y322">
        <v>83.43</v>
      </c>
      <c r="Z322">
        <v>16.100000000000001</v>
      </c>
      <c r="AA322" s="36">
        <v>24.336222677168482</v>
      </c>
    </row>
    <row r="323" spans="1:27" x14ac:dyDescent="0.25">
      <c r="A323">
        <v>96.432599999999994</v>
      </c>
      <c r="B323">
        <v>16.149999999999999</v>
      </c>
      <c r="C323" s="36">
        <v>25.017360324924145</v>
      </c>
      <c r="E323">
        <v>101.12990000000001</v>
      </c>
      <c r="F323">
        <v>16.149999999999999</v>
      </c>
      <c r="G323" s="36">
        <v>25.31665946634876</v>
      </c>
      <c r="I323">
        <v>105.8248</v>
      </c>
      <c r="J323">
        <v>16.149999999999999</v>
      </c>
      <c r="K323" s="36">
        <v>25.661050776108631</v>
      </c>
      <c r="M323">
        <v>110.5591</v>
      </c>
      <c r="N323">
        <v>16.149999999999999</v>
      </c>
      <c r="O323" s="36">
        <v>26.080539296118509</v>
      </c>
      <c r="Q323">
        <v>115.30419999999999</v>
      </c>
      <c r="R323">
        <v>16.149999999999999</v>
      </c>
      <c r="S323" s="36">
        <v>26.646992769100791</v>
      </c>
      <c r="U323">
        <v>120.0808</v>
      </c>
      <c r="V323">
        <v>16.149999999999999</v>
      </c>
      <c r="W323" s="36">
        <v>100</v>
      </c>
      <c r="Y323">
        <v>83.43</v>
      </c>
      <c r="Z323">
        <v>16.149999999999999</v>
      </c>
      <c r="AA323" s="36">
        <v>24.335414023242794</v>
      </c>
    </row>
    <row r="324" spans="1:27" x14ac:dyDescent="0.25">
      <c r="A324">
        <v>96.432599999999994</v>
      </c>
      <c r="B324">
        <v>16.2</v>
      </c>
      <c r="C324" s="36">
        <v>25.016272766364693</v>
      </c>
      <c r="E324">
        <v>101.12990000000001</v>
      </c>
      <c r="F324">
        <v>16.2</v>
      </c>
      <c r="G324" s="36">
        <v>25.315401868357942</v>
      </c>
      <c r="I324">
        <v>105.8248</v>
      </c>
      <c r="J324">
        <v>16.2</v>
      </c>
      <c r="K324" s="36">
        <v>25.659540172986031</v>
      </c>
      <c r="M324">
        <v>110.5591</v>
      </c>
      <c r="N324">
        <v>16.2</v>
      </c>
      <c r="O324" s="36">
        <v>26.078588450088407</v>
      </c>
      <c r="Q324">
        <v>115.30419999999999</v>
      </c>
      <c r="R324">
        <v>16.2</v>
      </c>
      <c r="S324" s="36">
        <v>26.643966805742036</v>
      </c>
      <c r="U324">
        <v>120.0808</v>
      </c>
      <c r="V324">
        <v>16.2</v>
      </c>
      <c r="W324" s="36">
        <v>100</v>
      </c>
      <c r="Y324">
        <v>83.43</v>
      </c>
      <c r="Z324">
        <v>16.2</v>
      </c>
      <c r="AA324" s="36">
        <v>24.334605656458134</v>
      </c>
    </row>
    <row r="325" spans="1:27" x14ac:dyDescent="0.25">
      <c r="A325">
        <v>96.432599999999994</v>
      </c>
      <c r="B325">
        <v>16.25</v>
      </c>
      <c r="C325" s="36">
        <v>25.01518580680505</v>
      </c>
      <c r="E325">
        <v>101.12990000000001</v>
      </c>
      <c r="F325">
        <v>16.25</v>
      </c>
      <c r="G325" s="36">
        <v>25.314145136205948</v>
      </c>
      <c r="I325">
        <v>105.8248</v>
      </c>
      <c r="J325">
        <v>16.25</v>
      </c>
      <c r="K325" s="36">
        <v>25.658030958319493</v>
      </c>
      <c r="M325">
        <v>110.5591</v>
      </c>
      <c r="N325">
        <v>16.25</v>
      </c>
      <c r="O325" s="36">
        <v>26.076640323247194</v>
      </c>
      <c r="Q325">
        <v>115.30419999999999</v>
      </c>
      <c r="R325">
        <v>16.25</v>
      </c>
      <c r="S325" s="36">
        <v>26.640949749168357</v>
      </c>
      <c r="U325">
        <v>120.0808</v>
      </c>
      <c r="V325">
        <v>16.25</v>
      </c>
      <c r="W325" s="36">
        <v>55.361437318961698</v>
      </c>
      <c r="Y325">
        <v>83.43</v>
      </c>
      <c r="Z325">
        <v>16.25</v>
      </c>
      <c r="AA325" s="36">
        <v>24.333797576560279</v>
      </c>
    </row>
    <row r="326" spans="1:27" x14ac:dyDescent="0.25">
      <c r="A326">
        <v>96.432599999999994</v>
      </c>
      <c r="B326">
        <v>16.3</v>
      </c>
      <c r="C326" s="36">
        <v>25.014099445400209</v>
      </c>
      <c r="E326">
        <v>101.12990000000001</v>
      </c>
      <c r="F326">
        <v>16.3</v>
      </c>
      <c r="G326" s="36">
        <v>25.312889268346851</v>
      </c>
      <c r="I326">
        <v>105.8248</v>
      </c>
      <c r="J326">
        <v>16.3</v>
      </c>
      <c r="K326" s="36">
        <v>25.656523128749996</v>
      </c>
      <c r="M326">
        <v>110.5591</v>
      </c>
      <c r="N326">
        <v>16.3</v>
      </c>
      <c r="O326" s="36">
        <v>26.074694905427453</v>
      </c>
      <c r="Q326">
        <v>115.30419999999999</v>
      </c>
      <c r="R326">
        <v>16.3</v>
      </c>
      <c r="S326" s="36">
        <v>26.637941527143568</v>
      </c>
      <c r="U326">
        <v>120.0808</v>
      </c>
      <c r="V326">
        <v>16.3</v>
      </c>
      <c r="W326" s="36">
        <v>100</v>
      </c>
      <c r="Y326">
        <v>83.43</v>
      </c>
      <c r="Z326">
        <v>16.3</v>
      </c>
      <c r="AA326" s="36">
        <v>24.332989783295403</v>
      </c>
    </row>
    <row r="327" spans="1:27" x14ac:dyDescent="0.25">
      <c r="A327">
        <v>96.432599999999994</v>
      </c>
      <c r="B327">
        <v>16.350000000000001</v>
      </c>
      <c r="C327" s="36">
        <v>25.013013681307147</v>
      </c>
      <c r="E327">
        <v>101.12990000000001</v>
      </c>
      <c r="F327">
        <v>16.350000000000001</v>
      </c>
      <c r="G327" s="36">
        <v>25.311634263239323</v>
      </c>
      <c r="I327">
        <v>105.8248</v>
      </c>
      <c r="J327">
        <v>16.350000000000001</v>
      </c>
      <c r="K327" s="36">
        <v>25.655016680931883</v>
      </c>
      <c r="M327">
        <v>110.5591</v>
      </c>
      <c r="N327">
        <v>16.350000000000001</v>
      </c>
      <c r="O327" s="36">
        <v>26.072752186524635</v>
      </c>
      <c r="Q327">
        <v>115.30419999999999</v>
      </c>
      <c r="R327">
        <v>16.350000000000001</v>
      </c>
      <c r="S327" s="36">
        <v>26.634942068399802</v>
      </c>
      <c r="U327">
        <v>120.0808</v>
      </c>
      <c r="V327">
        <v>16.350000000000001</v>
      </c>
      <c r="W327" s="36">
        <v>55.360726852520195</v>
      </c>
      <c r="Y327">
        <v>83.43</v>
      </c>
      <c r="Z327">
        <v>16.350000000000001</v>
      </c>
      <c r="AA327" s="36">
        <v>24.332182276410016</v>
      </c>
    </row>
    <row r="328" spans="1:27" x14ac:dyDescent="0.25">
      <c r="A328">
        <v>96.432599999999994</v>
      </c>
      <c r="B328">
        <v>16.399999999999999</v>
      </c>
      <c r="C328" s="36">
        <v>25.011928513684769</v>
      </c>
      <c r="E328">
        <v>101.12990000000001</v>
      </c>
      <c r="F328">
        <v>16.399999999999999</v>
      </c>
      <c r="G328" s="36">
        <v>25.31038011934654</v>
      </c>
      <c r="I328">
        <v>105.8248</v>
      </c>
      <c r="J328">
        <v>16.399999999999999</v>
      </c>
      <c r="K328" s="36">
        <v>25.653511611532881</v>
      </c>
      <c r="M328">
        <v>110.5591</v>
      </c>
      <c r="N328">
        <v>16.399999999999999</v>
      </c>
      <c r="O328" s="36">
        <v>26.070812156496469</v>
      </c>
      <c r="Q328">
        <v>115.30419999999999</v>
      </c>
      <c r="R328">
        <v>16.399999999999999</v>
      </c>
      <c r="S328" s="36">
        <v>26.631951302619331</v>
      </c>
      <c r="U328">
        <v>120.0808</v>
      </c>
      <c r="V328">
        <v>16.399999999999999</v>
      </c>
      <c r="W328" s="36">
        <v>100</v>
      </c>
      <c r="Y328">
        <v>83.43</v>
      </c>
      <c r="Z328">
        <v>16.399999999999999</v>
      </c>
      <c r="AA328" s="36">
        <v>24.331375055651023</v>
      </c>
    </row>
    <row r="329" spans="1:27" x14ac:dyDescent="0.25">
      <c r="A329">
        <v>96.432599999999994</v>
      </c>
      <c r="B329">
        <v>16.45</v>
      </c>
      <c r="C329" s="36">
        <v>25.010843941693963</v>
      </c>
      <c r="E329">
        <v>101.12990000000001</v>
      </c>
      <c r="F329">
        <v>16.45</v>
      </c>
      <c r="G329" s="36">
        <v>25.309126835136208</v>
      </c>
      <c r="I329">
        <v>105.8248</v>
      </c>
      <c r="J329">
        <v>16.45</v>
      </c>
      <c r="K329" s="36">
        <v>25.652007917233966</v>
      </c>
      <c r="M329">
        <v>110.5591</v>
      </c>
      <c r="N329">
        <v>16.45</v>
      </c>
      <c r="O329" s="36">
        <v>26.068874805362476</v>
      </c>
      <c r="Q329">
        <v>115.30419999999999</v>
      </c>
      <c r="R329">
        <v>16.45</v>
      </c>
      <c r="S329" s="36">
        <v>26.628969160417114</v>
      </c>
      <c r="U329">
        <v>120.0808</v>
      </c>
      <c r="V329">
        <v>16.45</v>
      </c>
      <c r="W329" s="36">
        <v>100</v>
      </c>
      <c r="Y329">
        <v>83.43</v>
      </c>
      <c r="Z329">
        <v>16.45</v>
      </c>
      <c r="AA329" s="36">
        <v>24.330568120765676</v>
      </c>
    </row>
    <row r="330" spans="1:27" x14ac:dyDescent="0.25">
      <c r="A330">
        <v>96.432599999999994</v>
      </c>
      <c r="B330">
        <v>16.5</v>
      </c>
      <c r="C330" s="36">
        <v>25.00975996449753</v>
      </c>
      <c r="E330">
        <v>101.12990000000001</v>
      </c>
      <c r="F330">
        <v>16.5</v>
      </c>
      <c r="G330" s="36">
        <v>25.307874409080505</v>
      </c>
      <c r="I330">
        <v>105.8248</v>
      </c>
      <c r="J330">
        <v>16.5</v>
      </c>
      <c r="K330" s="36">
        <v>25.650505594729303</v>
      </c>
      <c r="M330">
        <v>110.5591</v>
      </c>
      <c r="N330">
        <v>16.5</v>
      </c>
      <c r="O330" s="36">
        <v>26.066940123203452</v>
      </c>
      <c r="Q330">
        <v>115.30419999999999</v>
      </c>
      <c r="R330">
        <v>16.5</v>
      </c>
      <c r="S330" s="36">
        <v>26.625995573323397</v>
      </c>
      <c r="U330">
        <v>120.0808</v>
      </c>
      <c r="V330">
        <v>16.5</v>
      </c>
      <c r="W330" s="36">
        <v>55.359660968525112</v>
      </c>
      <c r="Y330">
        <v>83.43</v>
      </c>
      <c r="Z330">
        <v>16.5</v>
      </c>
      <c r="AA330" s="36">
        <v>24.329761471501602</v>
      </c>
    </row>
    <row r="331" spans="1:27" x14ac:dyDescent="0.25">
      <c r="A331">
        <v>96.432599999999994</v>
      </c>
      <c r="B331">
        <v>16.55</v>
      </c>
      <c r="C331" s="36">
        <v>25.008676581260225</v>
      </c>
      <c r="E331">
        <v>101.12990000000001</v>
      </c>
      <c r="F331">
        <v>16.55</v>
      </c>
      <c r="G331" s="36">
        <v>25.306622839656107</v>
      </c>
      <c r="I331">
        <v>105.8248</v>
      </c>
      <c r="J331">
        <v>16.55</v>
      </c>
      <c r="K331" s="36">
        <v>25.649004640726197</v>
      </c>
      <c r="M331">
        <v>110.5591</v>
      </c>
      <c r="N331">
        <v>16.55</v>
      </c>
      <c r="O331" s="36">
        <v>26.06500810016086</v>
      </c>
      <c r="Q331">
        <v>115.30419999999999</v>
      </c>
      <c r="R331">
        <v>16.55</v>
      </c>
      <c r="S331" s="36">
        <v>26.623030473766988</v>
      </c>
      <c r="U331">
        <v>120.0808</v>
      </c>
      <c r="V331">
        <v>16.55</v>
      </c>
      <c r="W331" s="36">
        <v>55.3593056246891</v>
      </c>
      <c r="Y331">
        <v>83.43</v>
      </c>
      <c r="Z331">
        <v>16.55</v>
      </c>
      <c r="AA331" s="36">
        <v>24.328955107606799</v>
      </c>
    </row>
    <row r="332" spans="1:27" x14ac:dyDescent="0.25">
      <c r="A332">
        <v>96.432599999999994</v>
      </c>
      <c r="B332">
        <v>16.600000000000001</v>
      </c>
      <c r="C332" s="36">
        <v>25.007593791148739</v>
      </c>
      <c r="E332">
        <v>101.12990000000001</v>
      </c>
      <c r="F332">
        <v>16.600000000000001</v>
      </c>
      <c r="G332" s="36">
        <v>25.305372125344142</v>
      </c>
      <c r="I332">
        <v>105.8248</v>
      </c>
      <c r="J332">
        <v>16.600000000000001</v>
      </c>
      <c r="K332" s="36">
        <v>25.647505051944982</v>
      </c>
      <c r="M332">
        <v>110.5591</v>
      </c>
      <c r="N332">
        <v>16.600000000000001</v>
      </c>
      <c r="O332" s="36">
        <v>26.063078726436391</v>
      </c>
      <c r="Q332">
        <v>115.30419999999999</v>
      </c>
      <c r="R332">
        <v>16.600000000000001</v>
      </c>
      <c r="S332" s="36">
        <v>26.620073795058907</v>
      </c>
      <c r="U332">
        <v>120.0808</v>
      </c>
      <c r="V332">
        <v>16.600000000000001</v>
      </c>
      <c r="W332" s="36">
        <v>100</v>
      </c>
      <c r="Y332">
        <v>83.43</v>
      </c>
      <c r="Z332">
        <v>16.600000000000001</v>
      </c>
      <c r="AA332" s="36">
        <v>24.328149028829611</v>
      </c>
    </row>
    <row r="333" spans="1:27" x14ac:dyDescent="0.25">
      <c r="A333">
        <v>96.432599999999994</v>
      </c>
      <c r="B333">
        <v>16.649999999999999</v>
      </c>
      <c r="C333" s="36">
        <v>25.006511593331673</v>
      </c>
      <c r="E333">
        <v>101.12990000000001</v>
      </c>
      <c r="F333">
        <v>16.649999999999999</v>
      </c>
      <c r="G333" s="36">
        <v>25.304122264630173</v>
      </c>
      <c r="I333">
        <v>105.8248</v>
      </c>
      <c r="J333">
        <v>16.649999999999999</v>
      </c>
      <c r="K333" s="36">
        <v>25.646006825118995</v>
      </c>
      <c r="M333">
        <v>110.5591</v>
      </c>
      <c r="N333">
        <v>16.649999999999999</v>
      </c>
      <c r="O333" s="36">
        <v>26.061151992291443</v>
      </c>
      <c r="Q333">
        <v>115.30419999999999</v>
      </c>
      <c r="R333">
        <v>16.649999999999999</v>
      </c>
      <c r="S333" s="36">
        <v>26.617125471376212</v>
      </c>
      <c r="U333">
        <v>120.0808</v>
      </c>
      <c r="V333">
        <v>16.649999999999999</v>
      </c>
      <c r="W333" s="36">
        <v>100</v>
      </c>
      <c r="Y333">
        <v>83.43</v>
      </c>
      <c r="Z333">
        <v>16.649999999999999</v>
      </c>
      <c r="AA333" s="36">
        <v>24.327343234918775</v>
      </c>
    </row>
    <row r="334" spans="1:27" x14ac:dyDescent="0.25">
      <c r="A334">
        <v>96.432599999999994</v>
      </c>
      <c r="B334">
        <v>16.7</v>
      </c>
      <c r="C334" s="36">
        <v>25.005429986979554</v>
      </c>
      <c r="E334">
        <v>101.12990000000001</v>
      </c>
      <c r="F334">
        <v>16.7</v>
      </c>
      <c r="G334" s="36">
        <v>25.30287325600419</v>
      </c>
      <c r="I334">
        <v>105.8248</v>
      </c>
      <c r="J334">
        <v>16.7</v>
      </c>
      <c r="K334" s="36">
        <v>25.644509956994458</v>
      </c>
      <c r="M334">
        <v>110.5591</v>
      </c>
      <c r="N334">
        <v>16.7</v>
      </c>
      <c r="O334" s="36">
        <v>26.059227888046554</v>
      </c>
      <c r="Q334">
        <v>115.30419999999999</v>
      </c>
      <c r="R334">
        <v>16.7</v>
      </c>
      <c r="S334" s="36">
        <v>26.614185437746457</v>
      </c>
      <c r="U334">
        <v>120.0808</v>
      </c>
      <c r="V334">
        <v>16.7</v>
      </c>
      <c r="W334" s="36">
        <v>55.358239445613627</v>
      </c>
      <c r="Y334">
        <v>83.43</v>
      </c>
      <c r="Z334">
        <v>16.7</v>
      </c>
      <c r="AA334" s="36">
        <v>24.326537725623361</v>
      </c>
    </row>
    <row r="335" spans="1:27" x14ac:dyDescent="0.25">
      <c r="A335">
        <v>96.432599999999994</v>
      </c>
      <c r="B335">
        <v>16.75</v>
      </c>
      <c r="C335" s="36">
        <v>25.004348971264815</v>
      </c>
      <c r="E335">
        <v>101.12990000000001</v>
      </c>
      <c r="F335">
        <v>16.75</v>
      </c>
      <c r="G335" s="36">
        <v>25.301625097960589</v>
      </c>
      <c r="I335">
        <v>105.8248</v>
      </c>
      <c r="J335">
        <v>16.75</v>
      </c>
      <c r="K335" s="36">
        <v>25.643014444330433</v>
      </c>
      <c r="M335">
        <v>110.5591</v>
      </c>
      <c r="N335">
        <v>16.75</v>
      </c>
      <c r="O335" s="36">
        <v>26.057306404080972</v>
      </c>
      <c r="Q335">
        <v>115.30419999999999</v>
      </c>
      <c r="R335">
        <v>16.75</v>
      </c>
      <c r="S335" s="36">
        <v>26.611253630032344</v>
      </c>
      <c r="U335">
        <v>120.0808</v>
      </c>
      <c r="V335">
        <v>16.75</v>
      </c>
      <c r="W335" s="36">
        <v>55.357884003386346</v>
      </c>
      <c r="Y335">
        <v>83.43</v>
      </c>
      <c r="Z335">
        <v>16.75</v>
      </c>
      <c r="AA335" s="36">
        <v>24.325732500692819</v>
      </c>
    </row>
    <row r="336" spans="1:27" x14ac:dyDescent="0.25">
      <c r="A336">
        <v>96.432599999999994</v>
      </c>
      <c r="B336">
        <v>16.8</v>
      </c>
      <c r="C336" s="36">
        <v>25.003268545361809</v>
      </c>
      <c r="E336">
        <v>101.12990000000001</v>
      </c>
      <c r="F336">
        <v>16.8</v>
      </c>
      <c r="G336" s="36">
        <v>25.300377788998144</v>
      </c>
      <c r="I336">
        <v>105.8248</v>
      </c>
      <c r="J336">
        <v>16.8</v>
      </c>
      <c r="K336" s="36">
        <v>25.641520283898746</v>
      </c>
      <c r="M336">
        <v>110.5591</v>
      </c>
      <c r="N336">
        <v>16.8</v>
      </c>
      <c r="O336" s="36">
        <v>26.055387530832139</v>
      </c>
      <c r="Q336">
        <v>115.30419999999999</v>
      </c>
      <c r="R336">
        <v>16.8</v>
      </c>
      <c r="S336" s="36">
        <v>26.608329984916804</v>
      </c>
      <c r="U336">
        <v>120.0808</v>
      </c>
      <c r="V336">
        <v>16.8</v>
      </c>
      <c r="W336" s="36">
        <v>55.357528536551513</v>
      </c>
      <c r="Y336">
        <v>83.43</v>
      </c>
      <c r="Z336">
        <v>16.8</v>
      </c>
      <c r="AA336" s="36">
        <v>24.324927559876958</v>
      </c>
    </row>
    <row r="337" spans="1:27" x14ac:dyDescent="0.25">
      <c r="A337">
        <v>96.432599999999994</v>
      </c>
      <c r="B337">
        <v>16.850000000000001</v>
      </c>
      <c r="C337" s="36">
        <v>25.002188708446774</v>
      </c>
      <c r="E337">
        <v>101.12990000000001</v>
      </c>
      <c r="F337">
        <v>16.850000000000001</v>
      </c>
      <c r="G337" s="36">
        <v>25.29913132762001</v>
      </c>
      <c r="I337">
        <v>105.8248</v>
      </c>
      <c r="J337">
        <v>16.850000000000001</v>
      </c>
      <c r="K337" s="36">
        <v>25.640027472483926</v>
      </c>
      <c r="M337">
        <v>110.5591</v>
      </c>
      <c r="N337">
        <v>16.850000000000001</v>
      </c>
      <c r="O337" s="36">
        <v>26.053471258795152</v>
      </c>
      <c r="Q337">
        <v>115.30419999999999</v>
      </c>
      <c r="R337">
        <v>16.850000000000001</v>
      </c>
      <c r="S337" s="36">
        <v>26.605414439888378</v>
      </c>
      <c r="U337">
        <v>120.0808</v>
      </c>
      <c r="V337">
        <v>16.850000000000001</v>
      </c>
      <c r="W337" s="36">
        <v>55.357173045105213</v>
      </c>
      <c r="Y337">
        <v>83.43</v>
      </c>
      <c r="Z337">
        <v>16.850000000000001</v>
      </c>
      <c r="AA337" s="36">
        <v>24.324122902925943</v>
      </c>
    </row>
    <row r="338" spans="1:27" x14ac:dyDescent="0.25">
      <c r="A338">
        <v>96.432599999999994</v>
      </c>
      <c r="B338">
        <v>16.899999999999999</v>
      </c>
      <c r="C338" s="36">
        <v>25.001109459697858</v>
      </c>
      <c r="E338">
        <v>101.12990000000001</v>
      </c>
      <c r="F338">
        <v>16.899999999999999</v>
      </c>
      <c r="G338" s="36">
        <v>25.29788571233367</v>
      </c>
      <c r="I338">
        <v>105.8248</v>
      </c>
      <c r="J338">
        <v>16.899999999999999</v>
      </c>
      <c r="K338" s="36">
        <v>25.638536006883101</v>
      </c>
      <c r="M338">
        <v>110.5591</v>
      </c>
      <c r="N338">
        <v>16.899999999999999</v>
      </c>
      <c r="O338" s="36">
        <v>26.051557578522345</v>
      </c>
      <c r="Q338">
        <v>115.30419999999999</v>
      </c>
      <c r="R338">
        <v>16.899999999999999</v>
      </c>
      <c r="S338" s="36">
        <v>26.602506933226955</v>
      </c>
      <c r="U338">
        <v>120.0808</v>
      </c>
      <c r="V338">
        <v>16.899999999999999</v>
      </c>
      <c r="W338" s="36">
        <v>55.35681752904356</v>
      </c>
      <c r="Y338">
        <v>83.43</v>
      </c>
      <c r="Z338">
        <v>16.899999999999999</v>
      </c>
      <c r="AA338" s="36">
        <v>24.32331852959031</v>
      </c>
    </row>
    <row r="339" spans="1:27" x14ac:dyDescent="0.25">
      <c r="A339">
        <v>96.432599999999994</v>
      </c>
      <c r="B339">
        <v>16.95</v>
      </c>
      <c r="C339" s="36">
        <v>25.000030798295075</v>
      </c>
      <c r="E339">
        <v>101.12990000000001</v>
      </c>
      <c r="F339">
        <v>16.95</v>
      </c>
      <c r="G339" s="36">
        <v>25.296640941650963</v>
      </c>
      <c r="I339">
        <v>105.8248</v>
      </c>
      <c r="J339">
        <v>16.95</v>
      </c>
      <c r="K339" s="36">
        <v>25.637045883905984</v>
      </c>
      <c r="M339">
        <v>110.5591</v>
      </c>
      <c r="N339">
        <v>16.95</v>
      </c>
      <c r="O339" s="36">
        <v>26.049646480622769</v>
      </c>
      <c r="Q339">
        <v>115.30419999999999</v>
      </c>
      <c r="R339">
        <v>16.95</v>
      </c>
      <c r="S339" s="36">
        <v>26.599607403989811</v>
      </c>
      <c r="U339">
        <v>120.0808</v>
      </c>
      <c r="V339">
        <v>16.95</v>
      </c>
      <c r="W339" s="36">
        <v>55.356461988362668</v>
      </c>
      <c r="Y339">
        <v>83.43</v>
      </c>
      <c r="Z339">
        <v>16.95</v>
      </c>
      <c r="AA339" s="36">
        <v>24.322514439620939</v>
      </c>
    </row>
    <row r="340" spans="1:27" x14ac:dyDescent="0.25">
      <c r="A340">
        <v>96.432599999999994</v>
      </c>
      <c r="B340">
        <v>17</v>
      </c>
      <c r="C340" s="36">
        <v>24.998952723420349</v>
      </c>
      <c r="E340">
        <v>101.12990000000001</v>
      </c>
      <c r="F340">
        <v>17</v>
      </c>
      <c r="G340" s="36">
        <v>25.295397014088039</v>
      </c>
      <c r="I340">
        <v>105.8248</v>
      </c>
      <c r="J340">
        <v>17</v>
      </c>
      <c r="K340" s="36">
        <v>25.635557100374747</v>
      </c>
      <c r="M340">
        <v>110.5591</v>
      </c>
      <c r="N340">
        <v>17</v>
      </c>
      <c r="O340" s="36">
        <v>26.047737955761729</v>
      </c>
      <c r="Q340">
        <v>115.30419999999999</v>
      </c>
      <c r="R340">
        <v>17</v>
      </c>
      <c r="S340" s="36">
        <v>26.596715791998008</v>
      </c>
      <c r="U340">
        <v>120.0808</v>
      </c>
      <c r="V340">
        <v>17</v>
      </c>
      <c r="W340" s="36">
        <v>100</v>
      </c>
      <c r="Y340">
        <v>83.43</v>
      </c>
      <c r="Z340">
        <v>17</v>
      </c>
      <c r="AA340" s="36">
        <v>24.321710632769079</v>
      </c>
    </row>
    <row r="341" spans="1:27" x14ac:dyDescent="0.25">
      <c r="A341">
        <v>96.432599999999994</v>
      </c>
      <c r="B341">
        <v>17.05</v>
      </c>
      <c r="C341" s="36">
        <v>24.997875234257446</v>
      </c>
      <c r="E341">
        <v>101.12990000000001</v>
      </c>
      <c r="F341">
        <v>17.05</v>
      </c>
      <c r="G341" s="36">
        <v>25.294153928165322</v>
      </c>
      <c r="I341">
        <v>105.8248</v>
      </c>
      <c r="J341">
        <v>17.05</v>
      </c>
      <c r="K341" s="36">
        <v>25.634069653124001</v>
      </c>
      <c r="M341">
        <v>110.5591</v>
      </c>
      <c r="N341">
        <v>17.05</v>
      </c>
      <c r="O341" s="36">
        <v>26.045831994660311</v>
      </c>
      <c r="Q341">
        <v>115.30419999999999</v>
      </c>
      <c r="R341">
        <v>17.05</v>
      </c>
      <c r="S341" s="36">
        <v>26.593832037823042</v>
      </c>
      <c r="U341">
        <v>120.0808</v>
      </c>
      <c r="V341">
        <v>17.05</v>
      </c>
      <c r="W341" s="36">
        <v>55.355750833127516</v>
      </c>
      <c r="Y341">
        <v>83.43</v>
      </c>
      <c r="Z341">
        <v>17.05</v>
      </c>
      <c r="AA341" s="36">
        <v>24.32090710878634</v>
      </c>
    </row>
    <row r="342" spans="1:27" x14ac:dyDescent="0.25">
      <c r="A342">
        <v>96.432599999999994</v>
      </c>
      <c r="B342">
        <v>17.100000000000001</v>
      </c>
      <c r="C342" s="36">
        <v>24.996798329992028</v>
      </c>
      <c r="E342">
        <v>101.12990000000001</v>
      </c>
      <c r="F342">
        <v>17.100000000000001</v>
      </c>
      <c r="G342" s="36">
        <v>25.292911682407556</v>
      </c>
      <c r="I342">
        <v>105.8248</v>
      </c>
      <c r="J342">
        <v>17.100000000000001</v>
      </c>
      <c r="K342" s="36">
        <v>25.632583539000695</v>
      </c>
      <c r="M342">
        <v>110.5591</v>
      </c>
      <c r="N342">
        <v>17.100000000000001</v>
      </c>
      <c r="O342" s="36">
        <v>26.043928588094918</v>
      </c>
      <c r="Q342">
        <v>115.30419999999999</v>
      </c>
      <c r="R342">
        <v>17.100000000000001</v>
      </c>
      <c r="S342" s="36">
        <v>26.59095608277379</v>
      </c>
      <c r="U342">
        <v>120.0808</v>
      </c>
      <c r="V342">
        <v>17.100000000000001</v>
      </c>
      <c r="W342" s="36">
        <v>55.355395218565462</v>
      </c>
      <c r="Y342">
        <v>83.43</v>
      </c>
      <c r="Z342">
        <v>17.100000000000001</v>
      </c>
      <c r="AA342" s="36">
        <v>24.320103867424685</v>
      </c>
    </row>
    <row r="343" spans="1:27" x14ac:dyDescent="0.25">
      <c r="A343">
        <v>96.432599999999994</v>
      </c>
      <c r="B343">
        <v>17.149999999999999</v>
      </c>
      <c r="C343" s="36">
        <v>24.995722009811612</v>
      </c>
      <c r="E343">
        <v>101.12990000000001</v>
      </c>
      <c r="F343">
        <v>17.149999999999999</v>
      </c>
      <c r="G343" s="36">
        <v>25.291670275343716</v>
      </c>
      <c r="I343">
        <v>105.8248</v>
      </c>
      <c r="J343">
        <v>17.149999999999999</v>
      </c>
      <c r="K343" s="36">
        <v>25.631098754864066</v>
      </c>
      <c r="M343">
        <v>110.5591</v>
      </c>
      <c r="N343">
        <v>17.149999999999999</v>
      </c>
      <c r="O343" s="36">
        <v>26.042027726896812</v>
      </c>
      <c r="Q343">
        <v>115.30419999999999</v>
      </c>
      <c r="R343">
        <v>17.149999999999999</v>
      </c>
      <c r="S343" s="36">
        <v>26.588087868883886</v>
      </c>
      <c r="U343">
        <v>120.0808</v>
      </c>
      <c r="V343">
        <v>17.149999999999999</v>
      </c>
      <c r="W343" s="36">
        <v>100</v>
      </c>
      <c r="Y343">
        <v>83.43</v>
      </c>
      <c r="Z343">
        <v>17.149999999999999</v>
      </c>
      <c r="AA343" s="36">
        <v>24.319300908436428</v>
      </c>
    </row>
    <row r="344" spans="1:27" x14ac:dyDescent="0.25">
      <c r="A344">
        <v>96.432599999999994</v>
      </c>
      <c r="B344">
        <v>17.2</v>
      </c>
      <c r="C344" s="36">
        <v>24.994646272905584</v>
      </c>
      <c r="E344">
        <v>101.12990000000001</v>
      </c>
      <c r="F344">
        <v>17.2</v>
      </c>
      <c r="G344" s="36">
        <v>25.290429705507037</v>
      </c>
      <c r="I344">
        <v>105.8248</v>
      </c>
      <c r="J344">
        <v>17.2</v>
      </c>
      <c r="K344" s="36">
        <v>25.629615297585577</v>
      </c>
      <c r="M344">
        <v>110.5591</v>
      </c>
      <c r="N344">
        <v>17.2</v>
      </c>
      <c r="O344" s="36">
        <v>26.040129401951653</v>
      </c>
      <c r="Q344">
        <v>115.30419999999999</v>
      </c>
      <c r="R344">
        <v>17.2</v>
      </c>
      <c r="S344" s="36">
        <v>26.585227338899081</v>
      </c>
      <c r="U344">
        <v>120.0808</v>
      </c>
      <c r="V344">
        <v>17.2</v>
      </c>
      <c r="W344" s="36">
        <v>100</v>
      </c>
      <c r="Y344">
        <v>83.43</v>
      </c>
      <c r="Z344">
        <v>17.2</v>
      </c>
      <c r="AA344" s="36">
        <v>24.318498231574246</v>
      </c>
    </row>
    <row r="345" spans="1:27" x14ac:dyDescent="0.25">
      <c r="A345">
        <v>96.432599999999994</v>
      </c>
      <c r="B345">
        <v>17.25</v>
      </c>
      <c r="C345" s="36">
        <v>24.993571118465155</v>
      </c>
      <c r="E345">
        <v>101.12990000000001</v>
      </c>
      <c r="F345">
        <v>17.25</v>
      </c>
      <c r="G345" s="36">
        <v>25.289189971434972</v>
      </c>
      <c r="I345">
        <v>105.8248</v>
      </c>
      <c r="J345">
        <v>17.25</v>
      </c>
      <c r="K345" s="36">
        <v>25.628133164048801</v>
      </c>
      <c r="M345">
        <v>110.5591</v>
      </c>
      <c r="N345">
        <v>17.25</v>
      </c>
      <c r="O345" s="36">
        <v>26.038233604199043</v>
      </c>
      <c r="Q345">
        <v>115.30419999999999</v>
      </c>
      <c r="R345">
        <v>17.25</v>
      </c>
      <c r="S345" s="36">
        <v>26.582374436265233</v>
      </c>
      <c r="U345">
        <v>120.0808</v>
      </c>
      <c r="V345">
        <v>17.25</v>
      </c>
      <c r="W345" s="36">
        <v>100</v>
      </c>
      <c r="Y345">
        <v>83.43</v>
      </c>
      <c r="Z345">
        <v>17.25</v>
      </c>
      <c r="AA345" s="36">
        <v>24.317695836591174</v>
      </c>
    </row>
    <row r="346" spans="1:27" x14ac:dyDescent="0.25">
      <c r="A346">
        <v>96.432599999999994</v>
      </c>
      <c r="B346">
        <v>17.3</v>
      </c>
      <c r="C346" s="36">
        <v>24.992496545683405</v>
      </c>
      <c r="E346">
        <v>101.12990000000001</v>
      </c>
      <c r="F346">
        <v>17.3</v>
      </c>
      <c r="G346" s="36">
        <v>25.287951071669209</v>
      </c>
      <c r="I346">
        <v>105.8248</v>
      </c>
      <c r="J346">
        <v>17.3</v>
      </c>
      <c r="K346" s="36">
        <v>25.626652351149449</v>
      </c>
      <c r="M346">
        <v>110.5591</v>
      </c>
      <c r="N346">
        <v>17.3</v>
      </c>
      <c r="O346" s="36">
        <v>26.036340324632118</v>
      </c>
      <c r="Q346">
        <v>115.30419999999999</v>
      </c>
      <c r="R346">
        <v>17.3</v>
      </c>
      <c r="S346" s="36">
        <v>26.579529105116279</v>
      </c>
      <c r="U346">
        <v>120.0808</v>
      </c>
      <c r="V346">
        <v>17.3</v>
      </c>
      <c r="W346" s="36">
        <v>100</v>
      </c>
      <c r="Y346">
        <v>83.43</v>
      </c>
      <c r="Z346">
        <v>17.3</v>
      </c>
      <c r="AA346" s="36">
        <v>24.316893723240597</v>
      </c>
    </row>
    <row r="347" spans="1:27" x14ac:dyDescent="0.25">
      <c r="A347">
        <v>96.432599999999994</v>
      </c>
      <c r="B347">
        <v>17.350000000000001</v>
      </c>
      <c r="C347" s="36">
        <v>24.991422553755253</v>
      </c>
      <c r="E347">
        <v>101.12990000000001</v>
      </c>
      <c r="F347">
        <v>17.350000000000001</v>
      </c>
      <c r="G347" s="36">
        <v>25.286713004755597</v>
      </c>
      <c r="I347">
        <v>105.8248</v>
      </c>
      <c r="J347">
        <v>17.350000000000001</v>
      </c>
      <c r="K347" s="36">
        <v>25.625172855795217</v>
      </c>
      <c r="M347">
        <v>110.5591</v>
      </c>
      <c r="N347">
        <v>17.350000000000001</v>
      </c>
      <c r="O347" s="36">
        <v>26.034449554297044</v>
      </c>
      <c r="Q347">
        <v>115.30419999999999</v>
      </c>
      <c r="R347">
        <v>17.350000000000001</v>
      </c>
      <c r="S347" s="36">
        <v>26.576691290262609</v>
      </c>
      <c r="U347">
        <v>120.0808</v>
      </c>
      <c r="V347">
        <v>17.350000000000001</v>
      </c>
      <c r="W347" s="36">
        <v>55.353616776154198</v>
      </c>
      <c r="Y347">
        <v>83.43</v>
      </c>
      <c r="Z347">
        <v>17.350000000000001</v>
      </c>
      <c r="AA347" s="36">
        <v>24.31609189127624</v>
      </c>
    </row>
    <row r="348" spans="1:27" x14ac:dyDescent="0.25">
      <c r="A348">
        <v>96.432599999999994</v>
      </c>
      <c r="B348">
        <v>17.399999999999999</v>
      </c>
      <c r="C348" s="36">
        <v>24.990349141877438</v>
      </c>
      <c r="E348">
        <v>101.12990000000001</v>
      </c>
      <c r="F348">
        <v>17.399999999999999</v>
      </c>
      <c r="G348" s="36">
        <v>25.285475769244201</v>
      </c>
      <c r="I348">
        <v>105.8248</v>
      </c>
      <c r="J348">
        <v>17.399999999999999</v>
      </c>
      <c r="K348" s="36">
        <v>25.62369467490576</v>
      </c>
      <c r="M348">
        <v>110.5591</v>
      </c>
      <c r="N348">
        <v>17.399999999999999</v>
      </c>
      <c r="O348" s="36">
        <v>26.032561284292647</v>
      </c>
      <c r="Q348">
        <v>115.30419999999999</v>
      </c>
      <c r="R348">
        <v>17.399999999999999</v>
      </c>
      <c r="S348" s="36">
        <v>26.573860937179678</v>
      </c>
      <c r="U348">
        <v>120.0808</v>
      </c>
      <c r="V348">
        <v>17.399999999999999</v>
      </c>
      <c r="W348" s="36">
        <v>100</v>
      </c>
      <c r="Y348">
        <v>83.43</v>
      </c>
      <c r="Z348">
        <v>17.399999999999999</v>
      </c>
      <c r="AA348" s="36">
        <v>24.315290340452215</v>
      </c>
    </row>
    <row r="349" spans="1:27" x14ac:dyDescent="0.25">
      <c r="A349">
        <v>96.432599999999994</v>
      </c>
      <c r="B349">
        <v>17.45</v>
      </c>
      <c r="C349" s="36">
        <v>24.989276309248545</v>
      </c>
      <c r="E349">
        <v>101.12990000000001</v>
      </c>
      <c r="F349">
        <v>17.45</v>
      </c>
      <c r="G349" s="36">
        <v>25.284239363689213</v>
      </c>
      <c r="I349">
        <v>105.8248</v>
      </c>
      <c r="J349">
        <v>17.45</v>
      </c>
      <c r="K349" s="36">
        <v>25.622217805412632</v>
      </c>
      <c r="M349">
        <v>110.5591</v>
      </c>
      <c r="N349">
        <v>17.45</v>
      </c>
      <c r="O349" s="36">
        <v>26.030675505769928</v>
      </c>
      <c r="Q349">
        <v>115.30419999999999</v>
      </c>
      <c r="R349">
        <v>17.45</v>
      </c>
      <c r="S349" s="36">
        <v>26.571037991996835</v>
      </c>
      <c r="U349">
        <v>120.0808</v>
      </c>
      <c r="V349">
        <v>17.45</v>
      </c>
      <c r="W349" s="36">
        <v>55.352905226636324</v>
      </c>
      <c r="Y349">
        <v>83.43</v>
      </c>
      <c r="Z349">
        <v>17.45</v>
      </c>
      <c r="AA349" s="36">
        <v>24.314489070522956</v>
      </c>
    </row>
    <row r="350" spans="1:27" x14ac:dyDescent="0.25">
      <c r="A350">
        <v>96.432599999999994</v>
      </c>
      <c r="B350">
        <v>17.5</v>
      </c>
      <c r="C350" s="36">
        <v>24.988204055068966</v>
      </c>
      <c r="E350">
        <v>101.12990000000001</v>
      </c>
      <c r="F350">
        <v>17.5</v>
      </c>
      <c r="G350" s="36">
        <v>25.283003786648994</v>
      </c>
      <c r="I350">
        <v>105.8248</v>
      </c>
      <c r="J350">
        <v>17.5</v>
      </c>
      <c r="K350" s="36">
        <v>25.620742244259194</v>
      </c>
      <c r="M350">
        <v>110.5591</v>
      </c>
      <c r="N350">
        <v>17.5</v>
      </c>
      <c r="O350" s="36">
        <v>26.02879220993167</v>
      </c>
      <c r="Q350">
        <v>115.30419999999999</v>
      </c>
      <c r="R350">
        <v>17.5</v>
      </c>
      <c r="S350" s="36">
        <v>26.568222401486402</v>
      </c>
      <c r="U350">
        <v>120.0808</v>
      </c>
      <c r="V350">
        <v>17.5</v>
      </c>
      <c r="W350" s="36">
        <v>55.35254941488602</v>
      </c>
      <c r="Y350">
        <v>83.43</v>
      </c>
      <c r="Z350">
        <v>17.5</v>
      </c>
      <c r="AA350" s="36">
        <v>24.313688081243257</v>
      </c>
    </row>
    <row r="351" spans="1:27" x14ac:dyDescent="0.25">
      <c r="A351">
        <v>96.432599999999994</v>
      </c>
      <c r="B351">
        <v>17.55</v>
      </c>
      <c r="C351" s="36">
        <v>24.987132378540917</v>
      </c>
      <c r="E351">
        <v>101.12990000000001</v>
      </c>
      <c r="F351">
        <v>17.55</v>
      </c>
      <c r="G351" s="36">
        <v>25.281769036686018</v>
      </c>
      <c r="I351">
        <v>105.8248</v>
      </c>
      <c r="J351">
        <v>17.55</v>
      </c>
      <c r="K351" s="36">
        <v>25.619267988400594</v>
      </c>
      <c r="M351">
        <v>110.5591</v>
      </c>
      <c r="N351">
        <v>17.55</v>
      </c>
      <c r="O351" s="36">
        <v>26.026911388031994</v>
      </c>
      <c r="Q351">
        <v>115.30419999999999</v>
      </c>
      <c r="R351">
        <v>17.55</v>
      </c>
      <c r="S351" s="36">
        <v>26.565414113052963</v>
      </c>
      <c r="U351">
        <v>120.0808</v>
      </c>
      <c r="V351">
        <v>17.55</v>
      </c>
      <c r="W351" s="36">
        <v>100</v>
      </c>
      <c r="Y351">
        <v>83.43</v>
      </c>
      <c r="Z351">
        <v>17.55</v>
      </c>
      <c r="AA351" s="36">
        <v>24.312887372368277</v>
      </c>
    </row>
    <row r="352" spans="1:27" x14ac:dyDescent="0.25">
      <c r="A352">
        <v>96.432599999999994</v>
      </c>
      <c r="B352">
        <v>17.600000000000001</v>
      </c>
      <c r="C352" s="36">
        <v>24.986061278868434</v>
      </c>
      <c r="E352">
        <v>101.12990000000001</v>
      </c>
      <c r="F352">
        <v>17.600000000000001</v>
      </c>
      <c r="G352" s="36">
        <v>25.280535112366874</v>
      </c>
      <c r="I352">
        <v>105.8248</v>
      </c>
      <c r="J352">
        <v>17.600000000000001</v>
      </c>
      <c r="K352" s="36">
        <v>25.617795034803638</v>
      </c>
      <c r="M352">
        <v>110.5591</v>
      </c>
      <c r="N352">
        <v>17.600000000000001</v>
      </c>
      <c r="O352" s="36">
        <v>26.025033031375965</v>
      </c>
      <c r="Q352">
        <v>115.30419999999999</v>
      </c>
      <c r="R352">
        <v>17.600000000000001</v>
      </c>
      <c r="S352" s="36">
        <v>26.562613074722972</v>
      </c>
      <c r="U352">
        <v>120.0808</v>
      </c>
      <c r="V352">
        <v>17.600000000000001</v>
      </c>
      <c r="W352" s="36">
        <v>100</v>
      </c>
      <c r="Y352">
        <v>83.43</v>
      </c>
      <c r="Z352">
        <v>17.600000000000001</v>
      </c>
      <c r="AA352" s="36">
        <v>24.312086943653497</v>
      </c>
    </row>
    <row r="353" spans="1:27" x14ac:dyDescent="0.25">
      <c r="A353">
        <v>96.432599999999994</v>
      </c>
      <c r="B353">
        <v>17.649999999999999</v>
      </c>
      <c r="C353" s="36">
        <v>24.984990755257343</v>
      </c>
      <c r="E353">
        <v>101.12990000000001</v>
      </c>
      <c r="F353">
        <v>17.649999999999999</v>
      </c>
      <c r="G353" s="36">
        <v>25.279302012262246</v>
      </c>
      <c r="I353">
        <v>105.8248</v>
      </c>
      <c r="J353">
        <v>17.649999999999999</v>
      </c>
      <c r="K353" s="36">
        <v>25.616323380446829</v>
      </c>
      <c r="M353">
        <v>110.5591</v>
      </c>
      <c r="N353">
        <v>17.649999999999999</v>
      </c>
      <c r="O353" s="36">
        <v>26.023157131319152</v>
      </c>
      <c r="Q353">
        <v>115.30419999999999</v>
      </c>
      <c r="R353">
        <v>17.649999999999999</v>
      </c>
      <c r="S353" s="36">
        <v>26.559819235134452</v>
      </c>
      <c r="U353">
        <v>120.0808</v>
      </c>
      <c r="V353">
        <v>17.649999999999999</v>
      </c>
      <c r="W353" s="36">
        <v>55.351481831622756</v>
      </c>
      <c r="Y353">
        <v>83.43</v>
      </c>
      <c r="Z353">
        <v>17.649999999999999</v>
      </c>
      <c r="AA353" s="36">
        <v>24.31128679485478</v>
      </c>
    </row>
    <row r="354" spans="1:27" x14ac:dyDescent="0.25">
      <c r="A354">
        <v>96.432599999999994</v>
      </c>
      <c r="B354">
        <v>17.7</v>
      </c>
      <c r="C354" s="36">
        <v>24.983920806915275</v>
      </c>
      <c r="E354">
        <v>101.12990000000001</v>
      </c>
      <c r="F354">
        <v>17.7</v>
      </c>
      <c r="G354" s="36">
        <v>25.278069734946907</v>
      </c>
      <c r="I354">
        <v>105.8248</v>
      </c>
      <c r="J354">
        <v>17.7</v>
      </c>
      <c r="K354" s="36">
        <v>25.61485302232018</v>
      </c>
      <c r="M354">
        <v>110.5591</v>
      </c>
      <c r="N354">
        <v>17.7</v>
      </c>
      <c r="O354" s="36">
        <v>26.021283679267228</v>
      </c>
      <c r="Q354">
        <v>115.30419999999999</v>
      </c>
      <c r="R354">
        <v>17.7</v>
      </c>
      <c r="S354" s="36">
        <v>26.557032543526962</v>
      </c>
      <c r="U354">
        <v>120.0808</v>
      </c>
      <c r="V354">
        <v>17.7</v>
      </c>
      <c r="W354" s="36">
        <v>100</v>
      </c>
      <c r="Y354">
        <v>83.43</v>
      </c>
      <c r="Z354">
        <v>17.7</v>
      </c>
      <c r="AA354" s="36">
        <v>24.310486925728313</v>
      </c>
    </row>
    <row r="355" spans="1:27" x14ac:dyDescent="0.25">
      <c r="A355">
        <v>96.432599999999994</v>
      </c>
      <c r="B355">
        <v>17.75</v>
      </c>
      <c r="C355" s="36">
        <v>24.98285143305166</v>
      </c>
      <c r="E355">
        <v>101.12990000000001</v>
      </c>
      <c r="F355">
        <v>17.75</v>
      </c>
      <c r="G355" s="36">
        <v>25.276838278999683</v>
      </c>
      <c r="I355">
        <v>105.8248</v>
      </c>
      <c r="J355">
        <v>17.75</v>
      </c>
      <c r="K355" s="36">
        <v>25.613383957425256</v>
      </c>
      <c r="M355">
        <v>110.5591</v>
      </c>
      <c r="N355">
        <v>17.75</v>
      </c>
      <c r="O355" s="36">
        <v>26.019412666675567</v>
      </c>
      <c r="Q355">
        <v>115.30419999999999</v>
      </c>
      <c r="R355">
        <v>17.75</v>
      </c>
      <c r="S355" s="36">
        <v>26.554252949731868</v>
      </c>
      <c r="U355">
        <v>120.0808</v>
      </c>
      <c r="V355">
        <v>17.75</v>
      </c>
      <c r="W355" s="36">
        <v>27.839203197148688</v>
      </c>
      <c r="Y355">
        <v>83.43</v>
      </c>
      <c r="Z355">
        <v>17.75</v>
      </c>
      <c r="AA355" s="36">
        <v>24.309687336030645</v>
      </c>
    </row>
    <row r="356" spans="1:27" x14ac:dyDescent="0.25">
      <c r="A356">
        <v>96.432599999999994</v>
      </c>
      <c r="B356">
        <v>17.8</v>
      </c>
      <c r="C356" s="36">
        <v>24.98178263287771</v>
      </c>
      <c r="E356">
        <v>101.12990000000001</v>
      </c>
      <c r="F356">
        <v>17.8</v>
      </c>
      <c r="G356" s="36">
        <v>25.275607643003443</v>
      </c>
      <c r="I356">
        <v>105.8248</v>
      </c>
      <c r="J356">
        <v>17.8</v>
      </c>
      <c r="K356" s="36">
        <v>25.611916182775051</v>
      </c>
      <c r="M356">
        <v>110.5591</v>
      </c>
      <c r="N356">
        <v>17.8</v>
      </c>
      <c r="O356" s="36">
        <v>26.017544085048868</v>
      </c>
      <c r="Q356">
        <v>115.30419999999999</v>
      </c>
      <c r="R356">
        <v>17.8</v>
      </c>
      <c r="S356" s="36">
        <v>26.551480404162671</v>
      </c>
      <c r="U356">
        <v>120.0808</v>
      </c>
      <c r="V356">
        <v>17.8</v>
      </c>
      <c r="W356" s="36">
        <v>27.773991356777831</v>
      </c>
      <c r="Y356">
        <v>83.43</v>
      </c>
      <c r="Z356">
        <v>17.8</v>
      </c>
      <c r="AA356" s="36">
        <v>24.308888025518659</v>
      </c>
    </row>
    <row r="357" spans="1:27" x14ac:dyDescent="0.25">
      <c r="A357">
        <v>96.432599999999994</v>
      </c>
      <c r="B357">
        <v>17.850000000000001</v>
      </c>
      <c r="C357" s="36">
        <v>24.980714405606424</v>
      </c>
      <c r="E357">
        <v>101.12990000000001</v>
      </c>
      <c r="F357">
        <v>17.850000000000001</v>
      </c>
      <c r="G357" s="36">
        <v>25.274377825545095</v>
      </c>
      <c r="I357">
        <v>105.8248</v>
      </c>
      <c r="J357">
        <v>17.850000000000001</v>
      </c>
      <c r="K357" s="36">
        <v>25.610449695393967</v>
      </c>
      <c r="M357">
        <v>110.5591</v>
      </c>
      <c r="N357">
        <v>17.850000000000001</v>
      </c>
      <c r="O357" s="36">
        <v>26.0156779259407</v>
      </c>
      <c r="Q357">
        <v>115.30419999999999</v>
      </c>
      <c r="R357">
        <v>17.850000000000001</v>
      </c>
      <c r="S357" s="36">
        <v>26.548714857805589</v>
      </c>
      <c r="U357">
        <v>120.0808</v>
      </c>
      <c r="V357">
        <v>17.850000000000001</v>
      </c>
      <c r="W357" s="36">
        <v>27.738137807632814</v>
      </c>
      <c r="Y357">
        <v>83.43</v>
      </c>
      <c r="Z357">
        <v>17.850000000000001</v>
      </c>
      <c r="AA357" s="36">
        <v>24.308088993949603</v>
      </c>
    </row>
    <row r="358" spans="1:27" x14ac:dyDescent="0.25">
      <c r="A358">
        <v>96.432599999999994</v>
      </c>
      <c r="B358">
        <v>17.899999999999999</v>
      </c>
      <c r="C358" s="36">
        <v>24.979646750452574</v>
      </c>
      <c r="E358">
        <v>101.12990000000001</v>
      </c>
      <c r="F358">
        <v>17.899999999999999</v>
      </c>
      <c r="G358" s="36">
        <v>25.273148825215554</v>
      </c>
      <c r="I358">
        <v>105.8248</v>
      </c>
      <c r="J358">
        <v>17.899999999999999</v>
      </c>
      <c r="K358" s="36">
        <v>25.608984492317717</v>
      </c>
      <c r="M358">
        <v>110.5591</v>
      </c>
      <c r="N358">
        <v>17.899999999999999</v>
      </c>
      <c r="O358" s="36">
        <v>26.013814180953155</v>
      </c>
      <c r="Q358">
        <v>115.30419999999999</v>
      </c>
      <c r="R358">
        <v>17.899999999999999</v>
      </c>
      <c r="S358" s="36">
        <v>26.5459562622104</v>
      </c>
      <c r="U358">
        <v>120.0808</v>
      </c>
      <c r="V358">
        <v>17.899999999999999</v>
      </c>
      <c r="W358" s="36">
        <v>27.7102723661291</v>
      </c>
      <c r="Y358">
        <v>83.43</v>
      </c>
      <c r="Z358">
        <v>17.899999999999999</v>
      </c>
      <c r="AA358" s="36">
        <v>24.307290241081059</v>
      </c>
    </row>
    <row r="359" spans="1:27" x14ac:dyDescent="0.25">
      <c r="A359">
        <v>96.432599999999994</v>
      </c>
      <c r="B359">
        <v>17.95</v>
      </c>
      <c r="C359" s="36">
        <v>24.978579666632708</v>
      </c>
      <c r="E359">
        <v>101.12990000000001</v>
      </c>
      <c r="F359">
        <v>17.95</v>
      </c>
      <c r="G359" s="36">
        <v>25.271920640609736</v>
      </c>
      <c r="I359">
        <v>105.8248</v>
      </c>
      <c r="J359">
        <v>17.95</v>
      </c>
      <c r="K359" s="36">
        <v>25.607520570593291</v>
      </c>
      <c r="M359">
        <v>110.5591</v>
      </c>
      <c r="N359">
        <v>17.95</v>
      </c>
      <c r="O359" s="36">
        <v>26.011952841736459</v>
      </c>
      <c r="Q359">
        <v>115.30419999999999</v>
      </c>
      <c r="R359">
        <v>17.95</v>
      </c>
      <c r="S359" s="36">
        <v>26.543204569481361</v>
      </c>
      <c r="U359">
        <v>120.0808</v>
      </c>
      <c r="V359">
        <v>17.95</v>
      </c>
      <c r="W359" s="36">
        <v>27.686680312143945</v>
      </c>
      <c r="Y359">
        <v>83.43</v>
      </c>
      <c r="Z359">
        <v>17.95</v>
      </c>
      <c r="AA359" s="36">
        <v>24.306491766670959</v>
      </c>
    </row>
    <row r="360" spans="1:27" x14ac:dyDescent="0.25">
      <c r="A360">
        <v>96.432599999999994</v>
      </c>
      <c r="B360">
        <v>18</v>
      </c>
      <c r="C360" s="36">
        <v>24.977513153365141</v>
      </c>
      <c r="E360">
        <v>101.12990000000001</v>
      </c>
      <c r="F360">
        <v>18</v>
      </c>
      <c r="G360" s="36">
        <v>25.270693270326543</v>
      </c>
      <c r="I360">
        <v>105.8248</v>
      </c>
      <c r="J360">
        <v>18</v>
      </c>
      <c r="K360" s="36">
        <v>25.606057927278886</v>
      </c>
      <c r="M360">
        <v>110.5591</v>
      </c>
      <c r="N360">
        <v>18</v>
      </c>
      <c r="O360" s="36">
        <v>26.010093899988561</v>
      </c>
      <c r="Q360">
        <v>115.30419999999999</v>
      </c>
      <c r="R360">
        <v>18</v>
      </c>
      <c r="S360" s="36">
        <v>26.540459732268406</v>
      </c>
      <c r="U360">
        <v>120.0808</v>
      </c>
      <c r="V360">
        <v>18</v>
      </c>
      <c r="W360" s="36">
        <v>27.665859506658499</v>
      </c>
      <c r="Y360">
        <v>83.43</v>
      </c>
      <c r="Z360">
        <v>18</v>
      </c>
      <c r="AA360" s="36">
        <v>24.305693570477569</v>
      </c>
    </row>
    <row r="361" spans="1:27" x14ac:dyDescent="0.25">
      <c r="A361">
        <v>96.432599999999994</v>
      </c>
      <c r="B361">
        <v>18.05</v>
      </c>
      <c r="C361" s="36">
        <v>24.976447209869931</v>
      </c>
      <c r="E361">
        <v>101.12990000000001</v>
      </c>
      <c r="F361">
        <v>18.05</v>
      </c>
      <c r="G361" s="36">
        <v>25.269466712968836</v>
      </c>
      <c r="I361">
        <v>105.8248</v>
      </c>
      <c r="J361">
        <v>18.05</v>
      </c>
      <c r="K361" s="36">
        <v>25.604596559443848</v>
      </c>
      <c r="M361">
        <v>110.5591</v>
      </c>
      <c r="N361">
        <v>18.05</v>
      </c>
      <c r="O361" s="36">
        <v>26.008237347454759</v>
      </c>
      <c r="Q361">
        <v>115.30419999999999</v>
      </c>
      <c r="R361">
        <v>18.05</v>
      </c>
      <c r="S361" s="36">
        <v>26.537721703758471</v>
      </c>
      <c r="U361">
        <v>120.0808</v>
      </c>
      <c r="V361">
        <v>18.05</v>
      </c>
      <c r="W361" s="36">
        <v>27.647023895950788</v>
      </c>
      <c r="Y361">
        <v>83.43</v>
      </c>
      <c r="Z361">
        <v>18.05</v>
      </c>
      <c r="AA361" s="36">
        <v>24.304895652259521</v>
      </c>
    </row>
    <row r="362" spans="1:27" x14ac:dyDescent="0.25">
      <c r="A362">
        <v>96.432599999999994</v>
      </c>
      <c r="B362">
        <v>18.100000000000001</v>
      </c>
      <c r="C362" s="36">
        <v>24.975381835368921</v>
      </c>
      <c r="E362">
        <v>101.12990000000001</v>
      </c>
      <c r="F362">
        <v>18.100000000000001</v>
      </c>
      <c r="G362" s="36">
        <v>25.268240967143441</v>
      </c>
      <c r="I362">
        <v>105.8248</v>
      </c>
      <c r="J362">
        <v>18.100000000000001</v>
      </c>
      <c r="K362" s="36">
        <v>25.60313646416861</v>
      </c>
      <c r="M362">
        <v>110.5591</v>
      </c>
      <c r="N362">
        <v>18.100000000000001</v>
      </c>
      <c r="O362" s="36">
        <v>26.006383175927354</v>
      </c>
      <c r="Q362">
        <v>115.30419999999999</v>
      </c>
      <c r="R362">
        <v>18.100000000000001</v>
      </c>
      <c r="S362" s="36">
        <v>26.534990437667052</v>
      </c>
      <c r="U362">
        <v>120.0808</v>
      </c>
      <c r="V362">
        <v>18.100000000000001</v>
      </c>
      <c r="W362" s="36">
        <v>27.629700892003861</v>
      </c>
      <c r="Y362">
        <v>83.43</v>
      </c>
      <c r="Z362">
        <v>18.100000000000001</v>
      </c>
      <c r="AA362" s="36">
        <v>24.304098011775775</v>
      </c>
    </row>
    <row r="363" spans="1:27" x14ac:dyDescent="0.25">
      <c r="A363">
        <v>96.432599999999994</v>
      </c>
      <c r="B363">
        <v>18.149999999999999</v>
      </c>
      <c r="C363" s="36">
        <v>24.974317029085679</v>
      </c>
      <c r="E363">
        <v>101.12990000000001</v>
      </c>
      <c r="F363">
        <v>18.149999999999999</v>
      </c>
      <c r="G363" s="36">
        <v>25.267016031461104</v>
      </c>
      <c r="I363">
        <v>105.8248</v>
      </c>
      <c r="J363">
        <v>18.149999999999999</v>
      </c>
      <c r="K363" s="36">
        <v>25.601677638544636</v>
      </c>
      <c r="M363">
        <v>110.5591</v>
      </c>
      <c r="N363">
        <v>18.149999999999999</v>
      </c>
      <c r="O363" s="36">
        <v>26.004531377245229</v>
      </c>
      <c r="Q363">
        <v>115.30419999999999</v>
      </c>
      <c r="R363">
        <v>18.149999999999999</v>
      </c>
      <c r="S363" s="36">
        <v>26.532265888229791</v>
      </c>
      <c r="U363">
        <v>120.0808</v>
      </c>
      <c r="V363">
        <v>18.149999999999999</v>
      </c>
      <c r="W363" s="36">
        <v>27.613580092225043</v>
      </c>
      <c r="Y363">
        <v>83.43</v>
      </c>
      <c r="Z363">
        <v>18.149999999999999</v>
      </c>
      <c r="AA363" s="36">
        <v>24.303300648785623</v>
      </c>
    </row>
    <row r="364" spans="1:27" x14ac:dyDescent="0.25">
      <c r="A364">
        <v>96.432599999999994</v>
      </c>
      <c r="B364">
        <v>18.2</v>
      </c>
      <c r="C364" s="36">
        <v>24.973252790245528</v>
      </c>
      <c r="E364">
        <v>101.12990000000001</v>
      </c>
      <c r="F364">
        <v>18.2</v>
      </c>
      <c r="G364" s="36">
        <v>25.265791904536499</v>
      </c>
      <c r="I364">
        <v>105.8248</v>
      </c>
      <c r="J364">
        <v>18.2</v>
      </c>
      <c r="K364" s="36">
        <v>25.600220079674376</v>
      </c>
      <c r="M364">
        <v>110.5591</v>
      </c>
      <c r="N364">
        <v>18.2</v>
      </c>
      <c r="O364" s="36">
        <v>26.002681943293531</v>
      </c>
      <c r="Q364">
        <v>115.30419999999999</v>
      </c>
      <c r="R364">
        <v>18.2</v>
      </c>
      <c r="S364" s="36">
        <v>26.529548010194464</v>
      </c>
      <c r="U364">
        <v>120.0808</v>
      </c>
      <c r="V364">
        <v>18.2</v>
      </c>
      <c r="W364" s="36">
        <v>27.598444639312028</v>
      </c>
      <c r="Y364">
        <v>83.43</v>
      </c>
      <c r="Z364">
        <v>18.2</v>
      </c>
      <c r="AA364" s="36">
        <v>24.302503563048731</v>
      </c>
    </row>
    <row r="365" spans="1:27" x14ac:dyDescent="0.25">
      <c r="A365">
        <v>96.432599999999994</v>
      </c>
      <c r="B365">
        <v>18.25</v>
      </c>
      <c r="C365" s="36">
        <v>24.972189118075523</v>
      </c>
      <c r="E365">
        <v>101.12990000000001</v>
      </c>
      <c r="F365">
        <v>18.25</v>
      </c>
      <c r="G365" s="36">
        <v>25.264568584988211</v>
      </c>
      <c r="I365">
        <v>105.8248</v>
      </c>
      <c r="J365">
        <v>18.25</v>
      </c>
      <c r="K365" s="36">
        <v>25.598763784671178</v>
      </c>
      <c r="M365">
        <v>110.5591</v>
      </c>
      <c r="N365">
        <v>18.25</v>
      </c>
      <c r="O365" s="36">
        <v>26.000834866003252</v>
      </c>
      <c r="Q365">
        <v>115.30419999999999</v>
      </c>
      <c r="R365">
        <v>18.25</v>
      </c>
      <c r="S365" s="36">
        <v>26.526836758812898</v>
      </c>
      <c r="U365">
        <v>120.0808</v>
      </c>
      <c r="V365">
        <v>18.25</v>
      </c>
      <c r="W365" s="36">
        <v>27.584135949143644</v>
      </c>
      <c r="Y365">
        <v>83.43</v>
      </c>
      <c r="Z365">
        <v>18.25</v>
      </c>
      <c r="AA365" s="36">
        <v>24.301706754325075</v>
      </c>
    </row>
    <row r="366" spans="1:27" x14ac:dyDescent="0.25">
      <c r="A366">
        <v>96.432599999999994</v>
      </c>
      <c r="B366">
        <v>18.3</v>
      </c>
      <c r="C366" s="36">
        <v>24.971126011804458</v>
      </c>
      <c r="E366">
        <v>101.12990000000001</v>
      </c>
      <c r="F366">
        <v>18.3</v>
      </c>
      <c r="G366" s="36">
        <v>25.26334607143869</v>
      </c>
      <c r="I366">
        <v>105.8248</v>
      </c>
      <c r="J366">
        <v>18.3</v>
      </c>
      <c r="K366" s="36">
        <v>25.59730875065927</v>
      </c>
      <c r="M366">
        <v>110.5591</v>
      </c>
      <c r="N366">
        <v>18.3</v>
      </c>
      <c r="O366" s="36">
        <v>25.998990137350898</v>
      </c>
      <c r="Q366">
        <v>115.30419999999999</v>
      </c>
      <c r="R366">
        <v>18.3</v>
      </c>
      <c r="S366" s="36">
        <v>26.524132089833216</v>
      </c>
      <c r="U366">
        <v>120.0808</v>
      </c>
      <c r="V366">
        <v>18.3</v>
      </c>
      <c r="W366" s="36">
        <v>27.570533893134538</v>
      </c>
      <c r="Y366">
        <v>83.43</v>
      </c>
      <c r="Z366">
        <v>18.3</v>
      </c>
      <c r="AA366" s="36">
        <v>24.300910222374988</v>
      </c>
    </row>
    <row r="367" spans="1:27" x14ac:dyDescent="0.25">
      <c r="A367">
        <v>96.432599999999994</v>
      </c>
      <c r="B367">
        <v>18.350000000000001</v>
      </c>
      <c r="C367" s="36">
        <v>24.970063470662851</v>
      </c>
      <c r="E367">
        <v>101.12990000000001</v>
      </c>
      <c r="F367">
        <v>18.350000000000001</v>
      </c>
      <c r="G367" s="36">
        <v>25.262124362514292</v>
      </c>
      <c r="I367">
        <v>105.8248</v>
      </c>
      <c r="J367">
        <v>18.350000000000001</v>
      </c>
      <c r="K367" s="36">
        <v>25.595854974773655</v>
      </c>
      <c r="M367">
        <v>110.5591</v>
      </c>
      <c r="N367">
        <v>18.350000000000001</v>
      </c>
      <c r="O367" s="36">
        <v>25.997147749358156</v>
      </c>
      <c r="Q367">
        <v>115.30419999999999</v>
      </c>
      <c r="R367">
        <v>18.350000000000001</v>
      </c>
      <c r="S367" s="36">
        <v>26.521433959492118</v>
      </c>
      <c r="U367">
        <v>120.0808</v>
      </c>
      <c r="V367">
        <v>18.350000000000001</v>
      </c>
      <c r="W367" s="36">
        <v>27.557544886014348</v>
      </c>
      <c r="Y367">
        <v>83.43</v>
      </c>
      <c r="Z367">
        <v>18.350000000000001</v>
      </c>
      <c r="AA367" s="36">
        <v>24.300113966959138</v>
      </c>
    </row>
    <row r="368" spans="1:27" x14ac:dyDescent="0.25">
      <c r="A368">
        <v>96.432599999999994</v>
      </c>
      <c r="B368">
        <v>18.399999999999999</v>
      </c>
      <c r="C368" s="36">
        <v>24.969001493882942</v>
      </c>
      <c r="E368">
        <v>101.12990000000001</v>
      </c>
      <c r="F368">
        <v>18.399999999999999</v>
      </c>
      <c r="G368" s="36">
        <v>25.260903456845206</v>
      </c>
      <c r="I368">
        <v>105.8248</v>
      </c>
      <c r="J368">
        <v>18.399999999999999</v>
      </c>
      <c r="K368" s="36">
        <v>25.59440245416009</v>
      </c>
      <c r="M368">
        <v>110.5591</v>
      </c>
      <c r="N368">
        <v>18.399999999999999</v>
      </c>
      <c r="O368" s="36">
        <v>25.995307694091476</v>
      </c>
      <c r="Q368">
        <v>115.30419999999999</v>
      </c>
      <c r="R368">
        <v>18.399999999999999</v>
      </c>
      <c r="S368" s="36">
        <v>26.518742324507414</v>
      </c>
      <c r="U368">
        <v>120.0808</v>
      </c>
      <c r="V368">
        <v>18.399999999999999</v>
      </c>
      <c r="W368" s="36">
        <v>27.545094335680293</v>
      </c>
      <c r="Y368">
        <v>83.43</v>
      </c>
      <c r="Z368">
        <v>18.399999999999999</v>
      </c>
      <c r="AA368" s="36">
        <v>24.299317987838538</v>
      </c>
    </row>
    <row r="369" spans="1:27" x14ac:dyDescent="0.25">
      <c r="A369">
        <v>96.432599999999994</v>
      </c>
      <c r="B369">
        <v>18.45</v>
      </c>
      <c r="C369" s="36">
        <v>24.967940080698686</v>
      </c>
      <c r="E369">
        <v>101.12990000000001</v>
      </c>
      <c r="F369">
        <v>18.45</v>
      </c>
      <c r="G369" s="36">
        <v>25.259683353065483</v>
      </c>
      <c r="I369">
        <v>105.8248</v>
      </c>
      <c r="J369">
        <v>18.45</v>
      </c>
      <c r="K369" s="36">
        <v>25.592951185975039</v>
      </c>
      <c r="M369">
        <v>110.5591</v>
      </c>
      <c r="N369">
        <v>18.45</v>
      </c>
      <c r="O369" s="36">
        <v>25.993469963661759</v>
      </c>
      <c r="Q369">
        <v>115.30419999999999</v>
      </c>
      <c r="R369">
        <v>18.45</v>
      </c>
      <c r="S369" s="36">
        <v>26.516057142070618</v>
      </c>
      <c r="U369">
        <v>120.0808</v>
      </c>
      <c r="V369">
        <v>18.45</v>
      </c>
      <c r="W369" s="36">
        <v>27.533121648494173</v>
      </c>
      <c r="Y369">
        <v>83.43</v>
      </c>
      <c r="Z369">
        <v>18.45</v>
      </c>
      <c r="AA369" s="36">
        <v>24.298522284774531</v>
      </c>
    </row>
    <row r="370" spans="1:27" x14ac:dyDescent="0.25">
      <c r="A370">
        <v>96.432599999999994</v>
      </c>
      <c r="B370">
        <v>18.5</v>
      </c>
      <c r="C370" s="36">
        <v>24.966879230345761</v>
      </c>
      <c r="E370">
        <v>101.12990000000001</v>
      </c>
      <c r="F370">
        <v>18.5</v>
      </c>
      <c r="G370" s="36">
        <v>25.258464049812989</v>
      </c>
      <c r="I370">
        <v>105.8248</v>
      </c>
      <c r="J370">
        <v>18.5</v>
      </c>
      <c r="K370" s="36">
        <v>25.591501167385573</v>
      </c>
      <c r="M370">
        <v>110.5591</v>
      </c>
      <c r="N370">
        <v>18.5</v>
      </c>
      <c r="O370" s="36">
        <v>25.991634550224045</v>
      </c>
      <c r="Q370">
        <v>115.30419999999999</v>
      </c>
      <c r="R370">
        <v>18.5</v>
      </c>
      <c r="S370" s="36">
        <v>26.513378369839746</v>
      </c>
      <c r="U370">
        <v>120.0808</v>
      </c>
      <c r="V370">
        <v>18.5</v>
      </c>
      <c r="W370" s="36">
        <v>27.52157680625432</v>
      </c>
      <c r="Y370">
        <v>83.43</v>
      </c>
      <c r="Z370">
        <v>18.5</v>
      </c>
      <c r="AA370" s="36">
        <v>24.297726857528804</v>
      </c>
    </row>
    <row r="371" spans="1:27" x14ac:dyDescent="0.25">
      <c r="A371">
        <v>96.432599999999994</v>
      </c>
      <c r="B371">
        <v>18.55</v>
      </c>
      <c r="C371" s="36">
        <v>24.965818942061528</v>
      </c>
      <c r="E371">
        <v>101.12990000000001</v>
      </c>
      <c r="F371">
        <v>18.55</v>
      </c>
      <c r="G371" s="36">
        <v>25.257245545729415</v>
      </c>
      <c r="I371">
        <v>105.8248</v>
      </c>
      <c r="J371">
        <v>18.55</v>
      </c>
      <c r="K371" s="36">
        <v>25.590052395569352</v>
      </c>
      <c r="M371">
        <v>110.5591</v>
      </c>
      <c r="N371">
        <v>18.55</v>
      </c>
      <c r="O371" s="36">
        <v>25.989801445977054</v>
      </c>
      <c r="Q371">
        <v>115.30419999999999</v>
      </c>
      <c r="R371">
        <v>18.55</v>
      </c>
      <c r="S371" s="36">
        <v>26.510705965932235</v>
      </c>
      <c r="U371">
        <v>120.0808</v>
      </c>
      <c r="V371">
        <v>18.55</v>
      </c>
      <c r="W371" s="36">
        <v>27.510417949591794</v>
      </c>
      <c r="Y371">
        <v>83.43</v>
      </c>
      <c r="Z371">
        <v>18.55</v>
      </c>
      <c r="AA371" s="36">
        <v>24.296931705863379</v>
      </c>
    </row>
    <row r="372" spans="1:27" x14ac:dyDescent="0.25">
      <c r="A372">
        <v>96.432599999999994</v>
      </c>
      <c r="B372">
        <v>18.600000000000001</v>
      </c>
      <c r="C372" s="36">
        <v>24.964759215085071</v>
      </c>
      <c r="E372">
        <v>101.12990000000001</v>
      </c>
      <c r="F372">
        <v>18.600000000000001</v>
      </c>
      <c r="G372" s="36">
        <v>25.256027839460231</v>
      </c>
      <c r="I372">
        <v>105.8248</v>
      </c>
      <c r="J372">
        <v>18.600000000000001</v>
      </c>
      <c r="K372" s="36">
        <v>25.588604867714558</v>
      </c>
      <c r="M372">
        <v>110.5591</v>
      </c>
      <c r="N372">
        <v>18.600000000000001</v>
      </c>
      <c r="O372" s="36">
        <v>25.987970643162992</v>
      </c>
      <c r="Q372">
        <v>115.30419999999999</v>
      </c>
      <c r="R372">
        <v>18.600000000000001</v>
      </c>
      <c r="S372" s="36">
        <v>26.508039888918002</v>
      </c>
      <c r="U372">
        <v>120.0808</v>
      </c>
      <c r="V372">
        <v>18.600000000000001</v>
      </c>
      <c r="W372" s="36">
        <v>27.499609628155422</v>
      </c>
      <c r="Y372">
        <v>83.43</v>
      </c>
      <c r="Z372">
        <v>18.600000000000001</v>
      </c>
      <c r="AA372" s="36">
        <v>24.296136829540618</v>
      </c>
    </row>
    <row r="373" spans="1:27" x14ac:dyDescent="0.25">
      <c r="A373">
        <v>96.432599999999994</v>
      </c>
      <c r="B373">
        <v>18.649999999999999</v>
      </c>
      <c r="C373" s="36">
        <v>24.963700048657152</v>
      </c>
      <c r="E373">
        <v>101.12990000000001</v>
      </c>
      <c r="F373">
        <v>18.649999999999999</v>
      </c>
      <c r="G373" s="36">
        <v>25.25481092965472</v>
      </c>
      <c r="I373">
        <v>105.8248</v>
      </c>
      <c r="J373">
        <v>18.649999999999999</v>
      </c>
      <c r="K373" s="36">
        <v>25.587158581019832</v>
      </c>
      <c r="M373">
        <v>110.5591</v>
      </c>
      <c r="N373">
        <v>18.649999999999999</v>
      </c>
      <c r="O373" s="36">
        <v>25.986142134067101</v>
      </c>
      <c r="Q373">
        <v>115.30419999999999</v>
      </c>
      <c r="R373">
        <v>18.649999999999999</v>
      </c>
      <c r="S373" s="36">
        <v>26.505380097812612</v>
      </c>
      <c r="U373">
        <v>120.0808</v>
      </c>
      <c r="V373">
        <v>18.649999999999999</v>
      </c>
      <c r="W373" s="36">
        <v>27.489121505623594</v>
      </c>
      <c r="Y373">
        <v>83.43</v>
      </c>
      <c r="Z373">
        <v>18.649999999999999</v>
      </c>
      <c r="AA373" s="36">
        <v>24.295342228323207</v>
      </c>
    </row>
    <row r="374" spans="1:27" x14ac:dyDescent="0.25">
      <c r="A374">
        <v>96.432599999999994</v>
      </c>
      <c r="B374">
        <v>18.7</v>
      </c>
      <c r="C374" s="36">
        <v>24.962641442020249</v>
      </c>
      <c r="E374">
        <v>101.12990000000001</v>
      </c>
      <c r="F374">
        <v>18.7</v>
      </c>
      <c r="G374" s="36">
        <v>25.253594814965918</v>
      </c>
      <c r="I374">
        <v>105.8248</v>
      </c>
      <c r="J374">
        <v>18.7</v>
      </c>
      <c r="K374" s="36">
        <v>25.58571353269425</v>
      </c>
      <c r="M374">
        <v>110.5591</v>
      </c>
      <c r="N374">
        <v>18.7</v>
      </c>
      <c r="O374" s="36">
        <v>25.984315911017397</v>
      </c>
      <c r="Q374">
        <v>115.30419999999999</v>
      </c>
      <c r="R374">
        <v>18.7</v>
      </c>
      <c r="S374" s="36">
        <v>26.50272655207063</v>
      </c>
      <c r="U374">
        <v>120.0808</v>
      </c>
      <c r="V374">
        <v>18.7</v>
      </c>
      <c r="W374" s="36">
        <v>27.478927382890667</v>
      </c>
      <c r="Y374">
        <v>83.43</v>
      </c>
      <c r="Z374">
        <v>18.7</v>
      </c>
      <c r="AA374" s="36">
        <v>24.294547901974191</v>
      </c>
    </row>
    <row r="375" spans="1:27" x14ac:dyDescent="0.25">
      <c r="A375">
        <v>96.432599999999994</v>
      </c>
      <c r="B375">
        <v>18.75</v>
      </c>
      <c r="C375" s="36">
        <v>24.961583394418497</v>
      </c>
      <c r="E375">
        <v>101.12990000000001</v>
      </c>
      <c r="F375">
        <v>18.75</v>
      </c>
      <c r="G375" s="36">
        <v>25.252379494050608</v>
      </c>
      <c r="I375">
        <v>105.8248</v>
      </c>
      <c r="J375">
        <v>18.75</v>
      </c>
      <c r="K375" s="36">
        <v>25.584269719957224</v>
      </c>
      <c r="M375">
        <v>110.5591</v>
      </c>
      <c r="N375">
        <v>18.75</v>
      </c>
      <c r="O375" s="36">
        <v>25.982491966384288</v>
      </c>
      <c r="Q375">
        <v>115.30419999999999</v>
      </c>
      <c r="R375">
        <v>18.75</v>
      </c>
      <c r="S375" s="36">
        <v>26.500079211579052</v>
      </c>
      <c r="U375">
        <v>120.0808</v>
      </c>
      <c r="V375">
        <v>18.75</v>
      </c>
      <c r="W375" s="36">
        <v>27.469004448797406</v>
      </c>
      <c r="Y375">
        <v>83.43</v>
      </c>
      <c r="Z375">
        <v>18.75</v>
      </c>
      <c r="AA375" s="36">
        <v>24.293753850256923</v>
      </c>
    </row>
    <row r="376" spans="1:27" x14ac:dyDescent="0.25">
      <c r="A376">
        <v>96.432599999999994</v>
      </c>
      <c r="B376">
        <v>18.8</v>
      </c>
      <c r="C376" s="36">
        <v>24.960525905097715</v>
      </c>
      <c r="E376">
        <v>101.12990000000001</v>
      </c>
      <c r="F376">
        <v>18.8</v>
      </c>
      <c r="G376" s="36">
        <v>25.251164965569323</v>
      </c>
      <c r="I376">
        <v>105.8248</v>
      </c>
      <c r="J376">
        <v>18.8</v>
      </c>
      <c r="K376" s="36">
        <v>25.582827140038464</v>
      </c>
      <c r="M376">
        <v>110.5591</v>
      </c>
      <c r="N376">
        <v>18.8</v>
      </c>
      <c r="O376" s="36">
        <v>25.980670292580257</v>
      </c>
      <c r="Q376">
        <v>115.30419999999999</v>
      </c>
      <c r="R376">
        <v>18.8</v>
      </c>
      <c r="S376" s="36">
        <v>26.49743803665087</v>
      </c>
      <c r="U376">
        <v>120.0808</v>
      </c>
      <c r="V376">
        <v>18.8</v>
      </c>
      <c r="W376" s="36">
        <v>27.459332696792533</v>
      </c>
      <c r="Y376">
        <v>83.43</v>
      </c>
      <c r="Z376">
        <v>18.8</v>
      </c>
      <c r="AA376" s="36">
        <v>24.292960072935109</v>
      </c>
    </row>
    <row r="377" spans="1:27" x14ac:dyDescent="0.25">
      <c r="A377">
        <v>96.432599999999994</v>
      </c>
      <c r="B377">
        <v>18.850000000000001</v>
      </c>
      <c r="C377" s="36">
        <v>24.959468973305412</v>
      </c>
      <c r="E377">
        <v>101.12990000000001</v>
      </c>
      <c r="F377">
        <v>18.850000000000001</v>
      </c>
      <c r="G377" s="36">
        <v>25.24995122818633</v>
      </c>
      <c r="I377">
        <v>105.8248</v>
      </c>
      <c r="J377">
        <v>18.850000000000001</v>
      </c>
      <c r="K377" s="36">
        <v>25.581385790177958</v>
      </c>
      <c r="M377">
        <v>110.5591</v>
      </c>
      <c r="N377">
        <v>18.850000000000001</v>
      </c>
      <c r="O377" s="36">
        <v>25.978850882059586</v>
      </c>
      <c r="Q377">
        <v>115.30419999999999</v>
      </c>
      <c r="R377">
        <v>18.850000000000001</v>
      </c>
      <c r="S377" s="36">
        <v>26.494802988018808</v>
      </c>
      <c r="U377">
        <v>120.0808</v>
      </c>
      <c r="V377">
        <v>18.850000000000001</v>
      </c>
      <c r="W377" s="36">
        <v>27.449894464707143</v>
      </c>
      <c r="Y377">
        <v>83.43</v>
      </c>
      <c r="Z377">
        <v>18.850000000000001</v>
      </c>
      <c r="AA377" s="36">
        <v>24.292166569772778</v>
      </c>
    </row>
    <row r="378" spans="1:27" x14ac:dyDescent="0.25">
      <c r="A378">
        <v>96.432599999999994</v>
      </c>
      <c r="B378">
        <v>18.899999999999999</v>
      </c>
      <c r="C378" s="36">
        <v>24.958412598290764</v>
      </c>
      <c r="E378">
        <v>101.12990000000001</v>
      </c>
      <c r="F378">
        <v>18.899999999999999</v>
      </c>
      <c r="G378" s="36">
        <v>25.248738280569572</v>
      </c>
      <c r="I378">
        <v>105.8248</v>
      </c>
      <c r="J378">
        <v>18.899999999999999</v>
      </c>
      <c r="K378" s="36">
        <v>25.579945667625889</v>
      </c>
      <c r="M378">
        <v>110.5591</v>
      </c>
      <c r="N378">
        <v>18.899999999999999</v>
      </c>
      <c r="O378" s="36">
        <v>25.977033727317952</v>
      </c>
      <c r="Q378">
        <v>115.30419999999999</v>
      </c>
      <c r="R378">
        <v>18.899999999999999</v>
      </c>
      <c r="S378" s="36">
        <v>26.492174026829094</v>
      </c>
      <c r="U378">
        <v>120.0808</v>
      </c>
      <c r="V378">
        <v>18.899999999999999</v>
      </c>
      <c r="W378" s="36">
        <v>27.440674067301082</v>
      </c>
      <c r="Y378">
        <v>83.43</v>
      </c>
      <c r="Z378">
        <v>18.899999999999999</v>
      </c>
      <c r="AA378" s="36">
        <v>24.2913733405343</v>
      </c>
    </row>
    <row r="379" spans="1:27" x14ac:dyDescent="0.25">
      <c r="A379">
        <v>96.432599999999994</v>
      </c>
      <c r="B379">
        <v>18.95</v>
      </c>
      <c r="C379" s="36">
        <v>24.957356779304586</v>
      </c>
      <c r="E379">
        <v>101.12990000000001</v>
      </c>
      <c r="F379">
        <v>18.95</v>
      </c>
      <c r="G379" s="36">
        <v>25.247526121390742</v>
      </c>
      <c r="I379">
        <v>105.8248</v>
      </c>
      <c r="J379">
        <v>18.95</v>
      </c>
      <c r="K379" s="36">
        <v>25.578506769642562</v>
      </c>
      <c r="M379">
        <v>110.5591</v>
      </c>
      <c r="N379">
        <v>18.95</v>
      </c>
      <c r="O379" s="36">
        <v>25.975218820892213</v>
      </c>
      <c r="Q379">
        <v>115.30419999999999</v>
      </c>
      <c r="R379">
        <v>18.95</v>
      </c>
      <c r="S379" s="36">
        <v>26.489551114635418</v>
      </c>
      <c r="U379">
        <v>120.0808</v>
      </c>
      <c r="V379">
        <v>18.95</v>
      </c>
      <c r="W379" s="36">
        <v>27.431657499699583</v>
      </c>
      <c r="Y379">
        <v>83.43</v>
      </c>
      <c r="Z379">
        <v>18.95</v>
      </c>
      <c r="AA379" s="36">
        <v>24.29058038498437</v>
      </c>
    </row>
    <row r="380" spans="1:27" x14ac:dyDescent="0.25">
      <c r="A380">
        <v>96.432599999999994</v>
      </c>
      <c r="B380">
        <v>19</v>
      </c>
      <c r="C380" s="36">
        <v>24.956301515599389</v>
      </c>
      <c r="E380">
        <v>101.12990000000001</v>
      </c>
      <c r="F380">
        <v>19</v>
      </c>
      <c r="G380" s="36">
        <v>25.246314749325165</v>
      </c>
      <c r="I380">
        <v>105.8248</v>
      </c>
      <c r="J380">
        <v>19</v>
      </c>
      <c r="K380" s="36">
        <v>25.577069093498405</v>
      </c>
      <c r="M380">
        <v>110.5591</v>
      </c>
      <c r="N380">
        <v>19</v>
      </c>
      <c r="O380" s="36">
        <v>25.973406155359985</v>
      </c>
      <c r="Q380">
        <v>115.30419999999999</v>
      </c>
      <c r="R380">
        <v>19</v>
      </c>
      <c r="S380" s="36">
        <v>26.486934213392988</v>
      </c>
      <c r="U380">
        <v>120.0808</v>
      </c>
      <c r="V380">
        <v>19</v>
      </c>
      <c r="W380" s="36">
        <v>27.422832195688549</v>
      </c>
      <c r="Y380">
        <v>83.43</v>
      </c>
      <c r="Z380">
        <v>19</v>
      </c>
      <c r="AA380" s="36">
        <v>24.289787702888017</v>
      </c>
    </row>
    <row r="381" spans="1:27" x14ac:dyDescent="0.25">
      <c r="A381">
        <v>96.432599999999994</v>
      </c>
      <c r="B381">
        <v>19.05</v>
      </c>
      <c r="C381" s="36">
        <v>24.955246806429297</v>
      </c>
      <c r="E381">
        <v>101.12990000000001</v>
      </c>
      <c r="F381">
        <v>19.05</v>
      </c>
      <c r="G381" s="36">
        <v>25.245104163051867</v>
      </c>
      <c r="I381">
        <v>105.8248</v>
      </c>
      <c r="J381">
        <v>19.05</v>
      </c>
      <c r="K381" s="36">
        <v>25.575632636473877</v>
      </c>
      <c r="M381">
        <v>110.5591</v>
      </c>
      <c r="N381">
        <v>19.05</v>
      </c>
      <c r="O381" s="36">
        <v>25.971595723339419</v>
      </c>
      <c r="Q381">
        <v>115.30419999999999</v>
      </c>
      <c r="R381">
        <v>19.05</v>
      </c>
      <c r="S381" s="36">
        <v>26.484323285452639</v>
      </c>
      <c r="U381">
        <v>120.0808</v>
      </c>
      <c r="V381">
        <v>19.05</v>
      </c>
      <c r="W381" s="36">
        <v>27.414186828952825</v>
      </c>
      <c r="Y381">
        <v>83.43</v>
      </c>
      <c r="Z381">
        <v>19.05</v>
      </c>
      <c r="AA381" s="36">
        <v>24.288995294010594</v>
      </c>
    </row>
    <row r="382" spans="1:27" x14ac:dyDescent="0.25">
      <c r="A382">
        <v>96.432599999999994</v>
      </c>
      <c r="B382">
        <v>19.100000000000001</v>
      </c>
      <c r="C382" s="36">
        <v>24.954192651050132</v>
      </c>
      <c r="E382">
        <v>101.12990000000001</v>
      </c>
      <c r="F382">
        <v>19.100000000000001</v>
      </c>
      <c r="G382" s="36">
        <v>25.243894361253506</v>
      </c>
      <c r="I382">
        <v>105.8248</v>
      </c>
      <c r="J382">
        <v>19.100000000000001</v>
      </c>
      <c r="K382" s="36">
        <v>25.574197395859411</v>
      </c>
      <c r="M382">
        <v>110.5591</v>
      </c>
      <c r="N382">
        <v>19.100000000000001</v>
      </c>
      <c r="O382" s="36">
        <v>25.969787517488822</v>
      </c>
      <c r="Q382">
        <v>115.30419999999999</v>
      </c>
      <c r="R382">
        <v>19.100000000000001</v>
      </c>
      <c r="S382" s="36">
        <v>26.481718293555186</v>
      </c>
      <c r="U382">
        <v>120.0808</v>
      </c>
      <c r="V382">
        <v>19.100000000000001</v>
      </c>
      <c r="W382" s="36">
        <v>27.405711148285871</v>
      </c>
      <c r="Y382">
        <v>83.43</v>
      </c>
      <c r="Z382">
        <v>19.100000000000001</v>
      </c>
      <c r="AA382" s="36">
        <v>24.288203158117803</v>
      </c>
    </row>
    <row r="383" spans="1:27" x14ac:dyDescent="0.25">
      <c r="A383">
        <v>96.432599999999994</v>
      </c>
      <c r="B383">
        <v>19.149999999999999</v>
      </c>
      <c r="C383" s="36">
        <v>24.953139048719311</v>
      </c>
      <c r="E383">
        <v>101.12990000000001</v>
      </c>
      <c r="F383">
        <v>19.149999999999999</v>
      </c>
      <c r="G383" s="36">
        <v>25.242685342616404</v>
      </c>
      <c r="I383">
        <v>105.8248</v>
      </c>
      <c r="J383">
        <v>19.149999999999999</v>
      </c>
      <c r="K383" s="36">
        <v>25.572763368955407</v>
      </c>
      <c r="M383">
        <v>110.5591</v>
      </c>
      <c r="N383">
        <v>19.149999999999999</v>
      </c>
      <c r="O383" s="36">
        <v>25.967981530506414</v>
      </c>
      <c r="Q383">
        <v>115.30419999999999</v>
      </c>
      <c r="R383">
        <v>19.149999999999999</v>
      </c>
      <c r="S383" s="36">
        <v>26.4791192008257</v>
      </c>
      <c r="U383">
        <v>120.0808</v>
      </c>
      <c r="V383">
        <v>19.149999999999999</v>
      </c>
      <c r="W383" s="36">
        <v>27.397395839931857</v>
      </c>
      <c r="Y383">
        <v>83.43</v>
      </c>
      <c r="Z383">
        <v>19.149999999999999</v>
      </c>
      <c r="AA383" s="36">
        <v>24.287411294975655</v>
      </c>
    </row>
    <row r="384" spans="1:27" x14ac:dyDescent="0.25">
      <c r="A384">
        <v>96.432599999999994</v>
      </c>
      <c r="B384">
        <v>19.2</v>
      </c>
      <c r="C384" s="36">
        <v>24.952085998695917</v>
      </c>
      <c r="E384">
        <v>101.12990000000001</v>
      </c>
      <c r="F384">
        <v>19.2</v>
      </c>
      <c r="G384" s="36">
        <v>25.241477105830477</v>
      </c>
      <c r="I384">
        <v>105.8248</v>
      </c>
      <c r="J384">
        <v>19.2</v>
      </c>
      <c r="K384" s="36">
        <v>25.571330553072144</v>
      </c>
      <c r="M384">
        <v>110.5591</v>
      </c>
      <c r="N384">
        <v>19.2</v>
      </c>
      <c r="O384" s="36">
        <v>25.966177755129987</v>
      </c>
      <c r="Q384">
        <v>115.30419999999999</v>
      </c>
      <c r="R384">
        <v>19.2</v>
      </c>
      <c r="S384" s="36">
        <v>26.476525970768048</v>
      </c>
      <c r="U384">
        <v>120.0808</v>
      </c>
      <c r="V384">
        <v>19.2</v>
      </c>
      <c r="W384" s="36">
        <v>27.389232411793039</v>
      </c>
      <c r="Y384">
        <v>83.43</v>
      </c>
      <c r="Z384">
        <v>19.2</v>
      </c>
      <c r="AA384" s="36">
        <v>24.2866197043505</v>
      </c>
    </row>
    <row r="385" spans="1:27" x14ac:dyDescent="0.25">
      <c r="A385">
        <v>96.432599999999994</v>
      </c>
      <c r="B385">
        <v>19.25</v>
      </c>
      <c r="C385" s="36">
        <v>24.951033500240662</v>
      </c>
      <c r="E385">
        <v>101.12990000000001</v>
      </c>
      <c r="F385">
        <v>19.25</v>
      </c>
      <c r="G385" s="36">
        <v>25.24026964958928</v>
      </c>
      <c r="I385">
        <v>105.8248</v>
      </c>
      <c r="J385">
        <v>19.25</v>
      </c>
      <c r="K385" s="36">
        <v>25.569898945529733</v>
      </c>
      <c r="M385">
        <v>110.5591</v>
      </c>
      <c r="N385">
        <v>19.25</v>
      </c>
      <c r="O385" s="36">
        <v>25.964376184136622</v>
      </c>
      <c r="Q385">
        <v>115.30419999999999</v>
      </c>
      <c r="R385">
        <v>19.25</v>
      </c>
      <c r="S385" s="36">
        <v>26.47393856725947</v>
      </c>
      <c r="U385">
        <v>120.0808</v>
      </c>
      <c r="V385">
        <v>19.25</v>
      </c>
      <c r="W385" s="36">
        <v>27.381213095401222</v>
      </c>
      <c r="Y385">
        <v>83.43</v>
      </c>
      <c r="Z385">
        <v>19.25</v>
      </c>
      <c r="AA385" s="36">
        <v>24.285828386009015</v>
      </c>
    </row>
    <row r="386" spans="1:27" x14ac:dyDescent="0.25">
      <c r="A386">
        <v>96.432599999999994</v>
      </c>
      <c r="B386">
        <v>19.3</v>
      </c>
      <c r="C386" s="36">
        <v>24.949981552615885</v>
      </c>
      <c r="E386">
        <v>101.12990000000001</v>
      </c>
      <c r="F386">
        <v>19.3</v>
      </c>
      <c r="G386" s="36">
        <v>25.239062972589952</v>
      </c>
      <c r="I386">
        <v>105.8248</v>
      </c>
      <c r="J386">
        <v>19.3</v>
      </c>
      <c r="K386" s="36">
        <v>25.56846854365806</v>
      </c>
      <c r="M386">
        <v>110.5591</v>
      </c>
      <c r="N386">
        <v>19.3</v>
      </c>
      <c r="O386" s="36">
        <v>25.962576810342377</v>
      </c>
      <c r="Q386">
        <v>115.30419999999999</v>
      </c>
      <c r="R386">
        <v>19.3</v>
      </c>
      <c r="S386" s="36">
        <v>26.471356954545229</v>
      </c>
      <c r="U386">
        <v>120.0808</v>
      </c>
      <c r="V386">
        <v>19.3</v>
      </c>
      <c r="W386" s="36">
        <v>27.37333076243209</v>
      </c>
      <c r="Y386">
        <v>83.43</v>
      </c>
      <c r="Z386">
        <v>19.3</v>
      </c>
      <c r="AA386" s="36">
        <v>24.285037339718201</v>
      </c>
    </row>
    <row r="387" spans="1:27" x14ac:dyDescent="0.25">
      <c r="A387">
        <v>96.432599999999994</v>
      </c>
      <c r="B387">
        <v>19.350000000000001</v>
      </c>
      <c r="C387" s="36">
        <v>24.948930155085559</v>
      </c>
      <c r="E387">
        <v>101.12990000000001</v>
      </c>
      <c r="F387">
        <v>19.350000000000001</v>
      </c>
      <c r="G387" s="36">
        <v>25.237857073533217</v>
      </c>
      <c r="I387">
        <v>105.8248</v>
      </c>
      <c r="J387">
        <v>19.350000000000001</v>
      </c>
      <c r="K387" s="36">
        <v>25.56703934479679</v>
      </c>
      <c r="M387">
        <v>110.5591</v>
      </c>
      <c r="N387">
        <v>19.350000000000001</v>
      </c>
      <c r="O387" s="36">
        <v>25.960779626601987</v>
      </c>
      <c r="Q387">
        <v>115.30419999999999</v>
      </c>
      <c r="R387">
        <v>19.350000000000001</v>
      </c>
      <c r="S387" s="36">
        <v>26.468781097233393</v>
      </c>
      <c r="U387">
        <v>120.0808</v>
      </c>
      <c r="V387">
        <v>19.350000000000001</v>
      </c>
      <c r="W387" s="36">
        <v>27.365578853209385</v>
      </c>
      <c r="Y387">
        <v>83.43</v>
      </c>
      <c r="Z387">
        <v>19.350000000000001</v>
      </c>
      <c r="AA387" s="36">
        <v>24.284246565245393</v>
      </c>
    </row>
    <row r="388" spans="1:27" x14ac:dyDescent="0.25">
      <c r="A388">
        <v>96.432599999999994</v>
      </c>
      <c r="B388">
        <v>19.399999999999999</v>
      </c>
      <c r="C388" s="36">
        <v>24.947879306915244</v>
      </c>
      <c r="E388">
        <v>101.12990000000001</v>
      </c>
      <c r="F388">
        <v>19.399999999999999</v>
      </c>
      <c r="G388" s="36">
        <v>25.236651951123378</v>
      </c>
      <c r="I388">
        <v>105.8248</v>
      </c>
      <c r="J388">
        <v>19.399999999999999</v>
      </c>
      <c r="K388" s="36">
        <v>25.565611346295238</v>
      </c>
      <c r="M388">
        <v>110.5591</v>
      </c>
      <c r="N388">
        <v>19.399999999999999</v>
      </c>
      <c r="O388" s="36">
        <v>25.958984625808643</v>
      </c>
      <c r="Q388">
        <v>115.30419999999999</v>
      </c>
      <c r="R388">
        <v>19.399999999999999</v>
      </c>
      <c r="S388" s="36">
        <v>26.466210960289725</v>
      </c>
      <c r="U388">
        <v>120.0808</v>
      </c>
      <c r="V388">
        <v>19.399999999999999</v>
      </c>
      <c r="W388" s="36">
        <v>27.357951315158878</v>
      </c>
      <c r="Y388">
        <v>83.43</v>
      </c>
      <c r="Z388">
        <v>19.399999999999999</v>
      </c>
      <c r="AA388" s="36">
        <v>24.283456062358244</v>
      </c>
    </row>
    <row r="389" spans="1:27" x14ac:dyDescent="0.25">
      <c r="A389">
        <v>96.432599999999994</v>
      </c>
      <c r="B389">
        <v>19.45</v>
      </c>
      <c r="C389" s="36">
        <v>24.946829007372148</v>
      </c>
      <c r="E389">
        <v>101.12990000000001</v>
      </c>
      <c r="F389">
        <v>19.45</v>
      </c>
      <c r="G389" s="36">
        <v>25.235447604068288</v>
      </c>
      <c r="I389">
        <v>105.8248</v>
      </c>
      <c r="J389">
        <v>19.45</v>
      </c>
      <c r="K389" s="36">
        <v>25.564184545512376</v>
      </c>
      <c r="M389">
        <v>110.5591</v>
      </c>
      <c r="N389">
        <v>19.45</v>
      </c>
      <c r="O389" s="36">
        <v>25.957191800893593</v>
      </c>
      <c r="Q389">
        <v>115.30419999999999</v>
      </c>
      <c r="R389">
        <v>19.45</v>
      </c>
      <c r="S389" s="36">
        <v>26.463646509032625</v>
      </c>
      <c r="U389">
        <v>120.0808</v>
      </c>
      <c r="V389">
        <v>19.45</v>
      </c>
      <c r="W389" s="36">
        <v>27.350442549570815</v>
      </c>
      <c r="Y389">
        <v>83.43</v>
      </c>
      <c r="Z389">
        <v>19.45</v>
      </c>
      <c r="AA389" s="36">
        <v>24.28266583082474</v>
      </c>
    </row>
    <row r="390" spans="1:27" x14ac:dyDescent="0.25">
      <c r="A390">
        <v>96.432599999999994</v>
      </c>
      <c r="B390">
        <v>19.5</v>
      </c>
      <c r="C390" s="36">
        <v>24.945779255725071</v>
      </c>
      <c r="E390">
        <v>101.12990000000001</v>
      </c>
      <c r="F390">
        <v>19.5</v>
      </c>
      <c r="G390" s="36">
        <v>25.234244031079331</v>
      </c>
      <c r="I390">
        <v>105.8248</v>
      </c>
      <c r="J390">
        <v>19.5</v>
      </c>
      <c r="K390" s="36">
        <v>25.562758939816753</v>
      </c>
      <c r="M390">
        <v>110.5591</v>
      </c>
      <c r="N390">
        <v>19.5</v>
      </c>
      <c r="O390" s="36">
        <v>25.955401144825949</v>
      </c>
      <c r="Q390">
        <v>115.30419999999999</v>
      </c>
      <c r="R390">
        <v>19.5</v>
      </c>
      <c r="S390" s="36">
        <v>26.461087709128218</v>
      </c>
      <c r="U390">
        <v>120.0808</v>
      </c>
      <c r="V390">
        <v>19.5</v>
      </c>
      <c r="W390" s="36">
        <v>27.343047365339732</v>
      </c>
      <c r="Y390">
        <v>83.43</v>
      </c>
      <c r="Z390">
        <v>19.5</v>
      </c>
      <c r="AA390" s="36">
        <v>24.281875870413181</v>
      </c>
    </row>
    <row r="391" spans="1:27" x14ac:dyDescent="0.25">
      <c r="A391">
        <v>96.432599999999994</v>
      </c>
      <c r="B391">
        <v>19.55</v>
      </c>
      <c r="C391" s="36">
        <v>24.944730051244424</v>
      </c>
      <c r="E391">
        <v>101.12990000000001</v>
      </c>
      <c r="F391">
        <v>19.55</v>
      </c>
      <c r="G391" s="36">
        <v>25.233041230871443</v>
      </c>
      <c r="I391">
        <v>105.8248</v>
      </c>
      <c r="J391">
        <v>19.55</v>
      </c>
      <c r="K391" s="36">
        <v>25.561334526586478</v>
      </c>
      <c r="M391">
        <v>110.5591</v>
      </c>
      <c r="N391">
        <v>19.55</v>
      </c>
      <c r="O391" s="36">
        <v>25.953612650612353</v>
      </c>
      <c r="Q391">
        <v>115.30419999999999</v>
      </c>
      <c r="R391">
        <v>19.55</v>
      </c>
      <c r="S391" s="36">
        <v>26.458534526585439</v>
      </c>
      <c r="U391">
        <v>120.0808</v>
      </c>
      <c r="V391">
        <v>19.55</v>
      </c>
      <c r="W391" s="36">
        <v>27.335760938594845</v>
      </c>
      <c r="Y391">
        <v>83.43</v>
      </c>
      <c r="Z391">
        <v>19.55</v>
      </c>
      <c r="AA391" s="36">
        <v>24.281086180892206</v>
      </c>
    </row>
    <row r="392" spans="1:27" x14ac:dyDescent="0.25">
      <c r="A392">
        <v>96.432599999999994</v>
      </c>
      <c r="B392">
        <v>19.600000000000001</v>
      </c>
      <c r="C392" s="36">
        <v>24.943681393202201</v>
      </c>
      <c r="E392">
        <v>101.12990000000001</v>
      </c>
      <c r="F392">
        <v>19.600000000000001</v>
      </c>
      <c r="G392" s="36">
        <v>25.231839202163059</v>
      </c>
      <c r="I392">
        <v>105.8248</v>
      </c>
      <c r="J392">
        <v>19.600000000000001</v>
      </c>
      <c r="K392" s="36">
        <v>25.559911303209127</v>
      </c>
      <c r="M392">
        <v>110.5591</v>
      </c>
      <c r="N392">
        <v>19.600000000000001</v>
      </c>
      <c r="O392" s="36">
        <v>25.951826311296713</v>
      </c>
      <c r="Q392">
        <v>115.30419999999999</v>
      </c>
      <c r="R392">
        <v>19.600000000000001</v>
      </c>
      <c r="S392" s="36">
        <v>26.455986927751326</v>
      </c>
      <c r="U392">
        <v>120.0808</v>
      </c>
      <c r="V392">
        <v>19.600000000000001</v>
      </c>
      <c r="W392" s="36">
        <v>27.328578777330566</v>
      </c>
      <c r="Y392">
        <v>83.43</v>
      </c>
      <c r="Z392">
        <v>19.600000000000001</v>
      </c>
      <c r="AA392" s="36">
        <v>24.280296762030769</v>
      </c>
    </row>
    <row r="393" spans="1:27" x14ac:dyDescent="0.25">
      <c r="A393">
        <v>96.432599999999994</v>
      </c>
      <c r="B393">
        <v>19.649999999999999</v>
      </c>
      <c r="C393" s="36">
        <v>24.942633280872016</v>
      </c>
      <c r="E393">
        <v>101.12990000000001</v>
      </c>
      <c r="F393">
        <v>19.649999999999999</v>
      </c>
      <c r="G393" s="36">
        <v>25.230637943676133</v>
      </c>
      <c r="I393">
        <v>105.8248</v>
      </c>
      <c r="J393">
        <v>19.649999999999999</v>
      </c>
      <c r="K393" s="36">
        <v>25.558489267081757</v>
      </c>
      <c r="M393">
        <v>110.5591</v>
      </c>
      <c r="N393">
        <v>19.649999999999999</v>
      </c>
      <c r="O393" s="36">
        <v>25.950042119959953</v>
      </c>
      <c r="Q393">
        <v>115.30419999999999</v>
      </c>
      <c r="R393">
        <v>19.649999999999999</v>
      </c>
      <c r="S393" s="36">
        <v>26.453444879306264</v>
      </c>
      <c r="U393">
        <v>120.0808</v>
      </c>
      <c r="V393">
        <v>19.649999999999999</v>
      </c>
      <c r="W393" s="36">
        <v>27.321496690299142</v>
      </c>
      <c r="Y393">
        <v>83.43</v>
      </c>
      <c r="Z393">
        <v>19.649999999999999</v>
      </c>
      <c r="AA393" s="36">
        <v>24.279507613598145</v>
      </c>
    </row>
    <row r="394" spans="1:27" x14ac:dyDescent="0.25">
      <c r="A394">
        <v>96.432599999999994</v>
      </c>
      <c r="B394">
        <v>19.7</v>
      </c>
      <c r="C394" s="36">
        <v>24.941585713529058</v>
      </c>
      <c r="E394">
        <v>101.12990000000001</v>
      </c>
      <c r="F394">
        <v>19.7</v>
      </c>
      <c r="G394" s="36">
        <v>25.22943745413609</v>
      </c>
      <c r="I394">
        <v>105.8248</v>
      </c>
      <c r="J394">
        <v>19.7</v>
      </c>
      <c r="K394" s="36">
        <v>25.557068415610789</v>
      </c>
      <c r="M394">
        <v>110.5591</v>
      </c>
      <c r="N394">
        <v>19.7</v>
      </c>
      <c r="O394" s="36">
        <v>25.948260069719666</v>
      </c>
      <c r="Q394">
        <v>115.30419999999999</v>
      </c>
      <c r="R394">
        <v>19.7</v>
      </c>
      <c r="S394" s="36">
        <v>26.45090834825946</v>
      </c>
      <c r="U394">
        <v>120.0808</v>
      </c>
      <c r="V394">
        <v>19.7</v>
      </c>
      <c r="W394" s="36">
        <v>27.314510759555223</v>
      </c>
      <c r="Y394">
        <v>83.43</v>
      </c>
      <c r="Z394">
        <v>19.7</v>
      </c>
      <c r="AA394" s="36">
        <v>24.278718735363942</v>
      </c>
    </row>
    <row r="395" spans="1:27" x14ac:dyDescent="0.25">
      <c r="A395">
        <v>96.432599999999994</v>
      </c>
      <c r="B395">
        <v>19.75</v>
      </c>
      <c r="C395" s="36">
        <v>24.940538690450083</v>
      </c>
      <c r="E395">
        <v>101.12990000000001</v>
      </c>
      <c r="F395">
        <v>19.75</v>
      </c>
      <c r="G395" s="36">
        <v>25.228237732271825</v>
      </c>
      <c r="I395">
        <v>105.8248</v>
      </c>
      <c r="J395">
        <v>19.75</v>
      </c>
      <c r="K395" s="36">
        <v>25.555648746212015</v>
      </c>
      <c r="M395">
        <v>110.5591</v>
      </c>
      <c r="N395">
        <v>19.75</v>
      </c>
      <c r="O395" s="36">
        <v>25.946480153729922</v>
      </c>
      <c r="Q395">
        <v>115.30419999999999</v>
      </c>
      <c r="R395">
        <v>19.75</v>
      </c>
      <c r="S395" s="36">
        <v>26.448377301944383</v>
      </c>
      <c r="U395">
        <v>120.0808</v>
      </c>
      <c r="V395">
        <v>19.75</v>
      </c>
      <c r="W395" s="36">
        <v>27.307617316140607</v>
      </c>
      <c r="Y395">
        <v>83.43</v>
      </c>
      <c r="Z395">
        <v>19.75</v>
      </c>
      <c r="AA395" s="36">
        <v>24.27793012709807</v>
      </c>
    </row>
    <row r="396" spans="1:27" x14ac:dyDescent="0.25">
      <c r="A396">
        <v>96.432599999999994</v>
      </c>
      <c r="B396">
        <v>19.8</v>
      </c>
      <c r="C396" s="36">
        <v>24.939492210913453</v>
      </c>
      <c r="E396">
        <v>101.12990000000001</v>
      </c>
      <c r="F396">
        <v>19.8</v>
      </c>
      <c r="G396" s="36">
        <v>25.227038776815736</v>
      </c>
      <c r="I396">
        <v>105.8248</v>
      </c>
      <c r="J396">
        <v>19.8</v>
      </c>
      <c r="K396" s="36">
        <v>25.554230256310525</v>
      </c>
      <c r="M396">
        <v>110.5591</v>
      </c>
      <c r="N396">
        <v>19.8</v>
      </c>
      <c r="O396" s="36">
        <v>25.944702365180976</v>
      </c>
      <c r="Q396">
        <v>115.30419999999999</v>
      </c>
      <c r="R396">
        <v>19.8</v>
      </c>
      <c r="S396" s="36">
        <v>26.445851708014295</v>
      </c>
      <c r="U396">
        <v>120.0808</v>
      </c>
      <c r="V396">
        <v>19.8</v>
      </c>
      <c r="W396" s="36">
        <v>27.30081291848181</v>
      </c>
      <c r="Y396">
        <v>83.43</v>
      </c>
      <c r="Z396">
        <v>19.8</v>
      </c>
      <c r="AA396" s="36">
        <v>24.277141788570788</v>
      </c>
    </row>
    <row r="397" spans="1:27" x14ac:dyDescent="0.25">
      <c r="A397">
        <v>96.432599999999994</v>
      </c>
      <c r="B397">
        <v>19.850000000000001</v>
      </c>
      <c r="C397" s="36">
        <v>24.938446274199098</v>
      </c>
      <c r="E397">
        <v>101.12990000000001</v>
      </c>
      <c r="F397">
        <v>19.850000000000001</v>
      </c>
      <c r="G397" s="36">
        <v>25.225840586503626</v>
      </c>
      <c r="I397">
        <v>105.8248</v>
      </c>
      <c r="J397">
        <v>19.850000000000001</v>
      </c>
      <c r="K397" s="36">
        <v>25.552812943340662</v>
      </c>
      <c r="M397">
        <v>110.5591</v>
      </c>
      <c r="N397">
        <v>19.850000000000001</v>
      </c>
      <c r="O397" s="36">
        <v>25.94292669729894</v>
      </c>
      <c r="Q397">
        <v>115.30419999999999</v>
      </c>
      <c r="R397">
        <v>19.850000000000001</v>
      </c>
      <c r="S397" s="36">
        <v>26.443331534437952</v>
      </c>
      <c r="U397">
        <v>120.0808</v>
      </c>
      <c r="V397">
        <v>19.850000000000001</v>
      </c>
      <c r="W397" s="36">
        <v>27.294094333139139</v>
      </c>
      <c r="Y397">
        <v>83.43</v>
      </c>
      <c r="Z397">
        <v>19.850000000000001</v>
      </c>
      <c r="AA397" s="36">
        <v>24.276353719552649</v>
      </c>
    </row>
    <row r="398" spans="1:27" x14ac:dyDescent="0.25">
      <c r="A398">
        <v>96.432599999999994</v>
      </c>
      <c r="B398">
        <v>19.899999999999999</v>
      </c>
      <c r="C398" s="36">
        <v>24.937400879588509</v>
      </c>
      <c r="E398">
        <v>101.12990000000001</v>
      </c>
      <c r="F398">
        <v>19.899999999999999</v>
      </c>
      <c r="G398" s="36">
        <v>25.224643160074748</v>
      </c>
      <c r="I398">
        <v>105.8248</v>
      </c>
      <c r="J398">
        <v>19.899999999999999</v>
      </c>
      <c r="K398" s="36">
        <v>25.551396804745973</v>
      </c>
      <c r="M398">
        <v>110.5591</v>
      </c>
      <c r="N398">
        <v>19.899999999999999</v>
      </c>
      <c r="O398" s="36">
        <v>25.941153143345634</v>
      </c>
      <c r="Q398">
        <v>115.30419999999999</v>
      </c>
      <c r="R398">
        <v>19.899999999999999</v>
      </c>
      <c r="S398" s="36">
        <v>26.440816749495241</v>
      </c>
      <c r="U398">
        <v>120.0808</v>
      </c>
      <c r="V398">
        <v>19.899999999999999</v>
      </c>
      <c r="W398" s="36">
        <v>27.287458517601674</v>
      </c>
      <c r="Y398">
        <v>83.43</v>
      </c>
      <c r="Z398">
        <v>19.899999999999999</v>
      </c>
      <c r="AA398" s="36">
        <v>24.275565919814543</v>
      </c>
    </row>
    <row r="399" spans="1:27" x14ac:dyDescent="0.25">
      <c r="A399">
        <v>96.432599999999994</v>
      </c>
      <c r="B399">
        <v>19.95</v>
      </c>
      <c r="C399" s="36">
        <v>24.936356026364756</v>
      </c>
      <c r="E399">
        <v>101.12990000000001</v>
      </c>
      <c r="F399">
        <v>19.95</v>
      </c>
      <c r="G399" s="36">
        <v>25.223446496271791</v>
      </c>
      <c r="I399">
        <v>105.8248</v>
      </c>
      <c r="J399">
        <v>19.95</v>
      </c>
      <c r="K399" s="36">
        <v>25.549981837979193</v>
      </c>
      <c r="M399">
        <v>110.5591</v>
      </c>
      <c r="N399">
        <v>19.95</v>
      </c>
      <c r="O399" s="36">
        <v>25.939381696618202</v>
      </c>
      <c r="Q399">
        <v>115.30419999999999</v>
      </c>
      <c r="R399">
        <v>19.95</v>
      </c>
      <c r="S399" s="36">
        <v>26.438307321773078</v>
      </c>
      <c r="U399">
        <v>120.0808</v>
      </c>
      <c r="V399">
        <v>19.95</v>
      </c>
      <c r="W399" s="36">
        <v>27.280902604868942</v>
      </c>
      <c r="Y399">
        <v>83.43</v>
      </c>
      <c r="Z399">
        <v>19.95</v>
      </c>
      <c r="AA399" s="36">
        <v>24.274778389127672</v>
      </c>
    </row>
    <row r="400" spans="1:27" x14ac:dyDescent="0.25">
      <c r="A400">
        <v>96.432599999999994</v>
      </c>
      <c r="B400">
        <v>20</v>
      </c>
      <c r="C400" s="36">
        <v>24.93531171381245</v>
      </c>
      <c r="E400">
        <v>101.12990000000001</v>
      </c>
      <c r="F400">
        <v>20</v>
      </c>
      <c r="G400" s="36">
        <v>25.222250593840847</v>
      </c>
      <c r="I400">
        <v>105.8248</v>
      </c>
      <c r="J400">
        <v>20</v>
      </c>
      <c r="K400" s="36">
        <v>25.548568040502147</v>
      </c>
      <c r="M400">
        <v>110.5591</v>
      </c>
      <c r="N400">
        <v>20</v>
      </c>
      <c r="O400" s="36">
        <v>25.937612350448951</v>
      </c>
      <c r="Q400">
        <v>115.30419999999999</v>
      </c>
      <c r="R400">
        <v>20</v>
      </c>
      <c r="S400" s="36">
        <v>26.435803220161119</v>
      </c>
      <c r="U400">
        <v>120.0808</v>
      </c>
      <c r="V400">
        <v>20</v>
      </c>
      <c r="W400" s="36">
        <v>27.274423889597003</v>
      </c>
      <c r="Y400">
        <v>83.43</v>
      </c>
      <c r="Z400">
        <v>20</v>
      </c>
      <c r="AA400" s="36">
        <v>24.273991127263557</v>
      </c>
    </row>
    <row r="401" spans="1:27" x14ac:dyDescent="0.25">
      <c r="A401">
        <v>96.432599999999994</v>
      </c>
      <c r="B401">
        <v>20.05</v>
      </c>
      <c r="C401" s="36">
        <v>24.934267941217769</v>
      </c>
      <c r="E401">
        <v>101.12990000000001</v>
      </c>
      <c r="F401">
        <v>20.05</v>
      </c>
      <c r="G401" s="36">
        <v>25.221055451531392</v>
      </c>
      <c r="I401">
        <v>105.8248</v>
      </c>
      <c r="J401">
        <v>20.05</v>
      </c>
      <c r="K401" s="36">
        <v>25.547155409785752</v>
      </c>
      <c r="M401">
        <v>110.5591</v>
      </c>
      <c r="N401">
        <v>20.05</v>
      </c>
      <c r="O401" s="36">
        <v>25.935845098205036</v>
      </c>
      <c r="Q401">
        <v>115.30419999999999</v>
      </c>
      <c r="R401">
        <v>20.05</v>
      </c>
      <c r="S401" s="36">
        <v>26.433304413847825</v>
      </c>
      <c r="U401">
        <v>120.0808</v>
      </c>
      <c r="V401">
        <v>20.05</v>
      </c>
      <c r="W401" s="36">
        <v>27.268019815619933</v>
      </c>
      <c r="Y401">
        <v>83.43</v>
      </c>
      <c r="Z401">
        <v>20.05</v>
      </c>
      <c r="AA401" s="36">
        <v>24.273204133994042</v>
      </c>
    </row>
    <row r="402" spans="1:27" x14ac:dyDescent="0.25">
      <c r="A402">
        <v>96.432599999999994</v>
      </c>
      <c r="B402">
        <v>20.100000000000001</v>
      </c>
      <c r="C402" s="36">
        <v>24.933224707868447</v>
      </c>
      <c r="E402">
        <v>101.12990000000001</v>
      </c>
      <c r="F402">
        <v>20.100000000000001</v>
      </c>
      <c r="G402" s="36">
        <v>25.219861068096304</v>
      </c>
      <c r="I402">
        <v>105.8248</v>
      </c>
      <c r="J402">
        <v>20.100000000000001</v>
      </c>
      <c r="K402" s="36">
        <v>25.545743943309933</v>
      </c>
      <c r="M402">
        <v>110.5591</v>
      </c>
      <c r="N402">
        <v>20.100000000000001</v>
      </c>
      <c r="O402" s="36">
        <v>25.934079933288213</v>
      </c>
      <c r="Q402">
        <v>115.30419999999999</v>
      </c>
      <c r="R402">
        <v>20.100000000000001</v>
      </c>
      <c r="S402" s="36">
        <v>26.430810872316396</v>
      </c>
      <c r="U402">
        <v>120.0808</v>
      </c>
      <c r="V402">
        <v>20.100000000000001</v>
      </c>
      <c r="W402" s="36">
        <v>27.261687964682778</v>
      </c>
      <c r="Y402">
        <v>83.43</v>
      </c>
      <c r="Z402">
        <v>20.100000000000001</v>
      </c>
      <c r="AA402" s="36">
        <v>24.272417409091279</v>
      </c>
    </row>
    <row r="403" spans="1:27" x14ac:dyDescent="0.25">
      <c r="A403">
        <v>96.432599999999994</v>
      </c>
      <c r="B403">
        <v>20.149999999999999</v>
      </c>
      <c r="C403" s="36">
        <v>24.932182013053751</v>
      </c>
      <c r="E403">
        <v>101.12990000000001</v>
      </c>
      <c r="F403">
        <v>20.149999999999999</v>
      </c>
      <c r="G403" s="36">
        <v>25.218667442291824</v>
      </c>
      <c r="I403">
        <v>105.8248</v>
      </c>
      <c r="J403">
        <v>20.149999999999999</v>
      </c>
      <c r="K403" s="36">
        <v>25.544333638563621</v>
      </c>
      <c r="M403">
        <v>110.5591</v>
      </c>
      <c r="N403">
        <v>20.149999999999999</v>
      </c>
      <c r="O403" s="36">
        <v>25.932316849134619</v>
      </c>
      <c r="Q403">
        <v>115.30419999999999</v>
      </c>
      <c r="R403">
        <v>20.149999999999999</v>
      </c>
      <c r="S403" s="36">
        <v>26.428322565340849</v>
      </c>
      <c r="U403">
        <v>120.0808</v>
      </c>
      <c r="V403">
        <v>20.149999999999999</v>
      </c>
      <c r="W403" s="36">
        <v>27.255426046245631</v>
      </c>
      <c r="Y403">
        <v>83.43</v>
      </c>
      <c r="Z403">
        <v>20.149999999999999</v>
      </c>
      <c r="AA403" s="36">
        <v>24.271630952327754</v>
      </c>
    </row>
    <row r="404" spans="1:27" x14ac:dyDescent="0.25">
      <c r="A404">
        <v>96.432599999999994</v>
      </c>
      <c r="B404">
        <v>20.2</v>
      </c>
      <c r="C404" s="36">
        <v>24.931139856064505</v>
      </c>
      <c r="E404">
        <v>101.12990000000001</v>
      </c>
      <c r="F404">
        <v>20.2</v>
      </c>
      <c r="G404" s="36">
        <v>25.21747457287757</v>
      </c>
      <c r="I404">
        <v>105.8248</v>
      </c>
      <c r="J404">
        <v>20.2</v>
      </c>
      <c r="K404" s="36">
        <v>25.542924493044669</v>
      </c>
      <c r="M404">
        <v>110.5591</v>
      </c>
      <c r="N404">
        <v>20.2</v>
      </c>
      <c r="O404" s="36">
        <v>25.930555839214495</v>
      </c>
      <c r="Q404">
        <v>115.30419999999999</v>
      </c>
      <c r="R404">
        <v>20.2</v>
      </c>
      <c r="S404" s="36">
        <v>26.425839462982172</v>
      </c>
      <c r="U404">
        <v>120.0808</v>
      </c>
      <c r="V404">
        <v>20.2</v>
      </c>
      <c r="W404" s="36">
        <v>27.249231888236814</v>
      </c>
      <c r="Y404">
        <v>83.43</v>
      </c>
      <c r="Z404">
        <v>20.2</v>
      </c>
      <c r="AA404" s="36">
        <v>24.270844763476244</v>
      </c>
    </row>
    <row r="405" spans="1:27" x14ac:dyDescent="0.25">
      <c r="A405">
        <v>96.432599999999994</v>
      </c>
      <c r="B405">
        <v>20.25</v>
      </c>
      <c r="C405" s="36">
        <v>24.930098236193054</v>
      </c>
      <c r="E405">
        <v>101.12990000000001</v>
      </c>
      <c r="F405">
        <v>20.25</v>
      </c>
      <c r="G405" s="36">
        <v>25.216282458616462</v>
      </c>
      <c r="I405">
        <v>105.8248</v>
      </c>
      <c r="J405">
        <v>20.25</v>
      </c>
      <c r="K405" s="36">
        <v>25.541516504259835</v>
      </c>
      <c r="M405">
        <v>110.5591</v>
      </c>
      <c r="N405">
        <v>20.25</v>
      </c>
      <c r="O405" s="36">
        <v>25.928796897031937</v>
      </c>
      <c r="Q405">
        <v>115.30419999999999</v>
      </c>
      <c r="R405">
        <v>20.25</v>
      </c>
      <c r="S405" s="36">
        <v>26.423361535584526</v>
      </c>
      <c r="U405">
        <v>120.0808</v>
      </c>
      <c r="V405">
        <v>20.25</v>
      </c>
      <c r="W405" s="36">
        <v>27.243103428649349</v>
      </c>
      <c r="Y405">
        <v>83.43</v>
      </c>
      <c r="Z405">
        <v>20.25</v>
      </c>
      <c r="AA405" s="36">
        <v>24.270058842309865</v>
      </c>
    </row>
    <row r="406" spans="1:27" x14ac:dyDescent="0.25">
      <c r="A406">
        <v>96.432599999999994</v>
      </c>
      <c r="B406">
        <v>20.3</v>
      </c>
      <c r="C406" s="36">
        <v>24.929057152733282</v>
      </c>
      <c r="E406">
        <v>101.12990000000001</v>
      </c>
      <c r="F406">
        <v>20.3</v>
      </c>
      <c r="G406" s="36">
        <v>25.215091098274804</v>
      </c>
      <c r="I406">
        <v>105.8248</v>
      </c>
      <c r="J406">
        <v>20.3</v>
      </c>
      <c r="K406" s="36">
        <v>25.540109669724703</v>
      </c>
      <c r="M406">
        <v>110.5591</v>
      </c>
      <c r="N406">
        <v>20.3</v>
      </c>
      <c r="O406" s="36">
        <v>25.927040016124661</v>
      </c>
      <c r="Q406">
        <v>115.30419999999999</v>
      </c>
      <c r="R406">
        <v>20.3</v>
      </c>
      <c r="S406" s="36">
        <v>26.420888753771475</v>
      </c>
      <c r="U406">
        <v>120.0808</v>
      </c>
      <c r="V406">
        <v>20.3</v>
      </c>
      <c r="W406" s="36">
        <v>27.237038707888807</v>
      </c>
      <c r="Y406">
        <v>83.43</v>
      </c>
      <c r="Z406">
        <v>20.3</v>
      </c>
      <c r="AA406" s="36">
        <v>24.269273188602035</v>
      </c>
    </row>
    <row r="407" spans="1:27" x14ac:dyDescent="0.25">
      <c r="A407">
        <v>96.432599999999994</v>
      </c>
      <c r="B407">
        <v>20.350000000000001</v>
      </c>
      <c r="C407" s="36">
        <v>24.928016604980598</v>
      </c>
      <c r="E407">
        <v>101.12990000000001</v>
      </c>
      <c r="F407">
        <v>20.350000000000001</v>
      </c>
      <c r="G407" s="36">
        <v>25.213900490622191</v>
      </c>
      <c r="I407">
        <v>105.8248</v>
      </c>
      <c r="J407">
        <v>20.350000000000001</v>
      </c>
      <c r="K407" s="36">
        <v>25.538703986963693</v>
      </c>
      <c r="M407">
        <v>110.5591</v>
      </c>
      <c r="N407">
        <v>20.350000000000001</v>
      </c>
      <c r="O407" s="36">
        <v>25.925285190063747</v>
      </c>
      <c r="Q407">
        <v>115.30419999999999</v>
      </c>
      <c r="R407">
        <v>20.350000000000001</v>
      </c>
      <c r="S407" s="36">
        <v>26.418421088442386</v>
      </c>
      <c r="U407">
        <v>120.0808</v>
      </c>
      <c r="V407">
        <v>20.350000000000001</v>
      </c>
      <c r="W407" s="36">
        <v>27.231035861791373</v>
      </c>
      <c r="Y407">
        <v>83.43</v>
      </c>
      <c r="Z407">
        <v>20.350000000000001</v>
      </c>
      <c r="AA407" s="36">
        <v>24.26848780212649</v>
      </c>
    </row>
    <row r="408" spans="1:27" x14ac:dyDescent="0.25">
      <c r="A408">
        <v>96.432599999999994</v>
      </c>
      <c r="B408">
        <v>20.399999999999999</v>
      </c>
      <c r="C408" s="36">
        <v>24.926976592231945</v>
      </c>
      <c r="E408">
        <v>101.12990000000001</v>
      </c>
      <c r="F408">
        <v>20.399999999999999</v>
      </c>
      <c r="G408" s="36">
        <v>25.212710634431541</v>
      </c>
      <c r="I408">
        <v>105.8248</v>
      </c>
      <c r="J408">
        <v>20.399999999999999</v>
      </c>
      <c r="K408" s="36">
        <v>25.537299453509956</v>
      </c>
      <c r="M408">
        <v>110.5591</v>
      </c>
      <c r="N408">
        <v>20.399999999999999</v>
      </c>
      <c r="O408" s="36">
        <v>25.923532412453444</v>
      </c>
      <c r="Q408">
        <v>115.30419999999999</v>
      </c>
      <c r="R408">
        <v>20.399999999999999</v>
      </c>
      <c r="S408" s="36">
        <v>26.415958510768757</v>
      </c>
      <c r="U408">
        <v>120.0808</v>
      </c>
      <c r="V408">
        <v>20.399999999999999</v>
      </c>
      <c r="W408" s="36">
        <v>27.225093115242885</v>
      </c>
      <c r="Y408">
        <v>83.43</v>
      </c>
      <c r="Z408">
        <v>20.399999999999999</v>
      </c>
      <c r="AA408" s="36">
        <v>24.267702682657283</v>
      </c>
    </row>
    <row r="409" spans="1:27" x14ac:dyDescent="0.25">
      <c r="A409">
        <v>96.432599999999994</v>
      </c>
      <c r="B409">
        <v>20.45</v>
      </c>
      <c r="C409" s="36">
        <v>24.925937113785764</v>
      </c>
      <c r="E409">
        <v>101.12990000000001</v>
      </c>
      <c r="F409">
        <v>20.45</v>
      </c>
      <c r="G409" s="36">
        <v>25.211521528479057</v>
      </c>
      <c r="I409">
        <v>105.8248</v>
      </c>
      <c r="J409">
        <v>20.45</v>
      </c>
      <c r="K409" s="36">
        <v>25.535896066905391</v>
      </c>
      <c r="M409">
        <v>110.5591</v>
      </c>
      <c r="N409">
        <v>20.45</v>
      </c>
      <c r="O409" s="36">
        <v>25.921781676930856</v>
      </c>
      <c r="Q409">
        <v>115.30419999999999</v>
      </c>
      <c r="R409">
        <v>20.45</v>
      </c>
      <c r="S409" s="36">
        <v>26.413500992190691</v>
      </c>
      <c r="U409">
        <v>120.0808</v>
      </c>
      <c r="V409">
        <v>20.45</v>
      </c>
      <c r="W409" s="36">
        <v>27.219208776335627</v>
      </c>
      <c r="Y409">
        <v>83.43</v>
      </c>
      <c r="Z409">
        <v>20.45</v>
      </c>
      <c r="AA409" s="36">
        <v>24.266917829968772</v>
      </c>
    </row>
    <row r="410" spans="1:27" x14ac:dyDescent="0.25">
      <c r="A410">
        <v>96.432599999999994</v>
      </c>
      <c r="B410">
        <v>20.5</v>
      </c>
      <c r="C410" s="36">
        <v>24.924898168942033</v>
      </c>
      <c r="E410">
        <v>101.12990000000001</v>
      </c>
      <c r="F410">
        <v>20.5</v>
      </c>
      <c r="G410" s="36">
        <v>25.210333171544239</v>
      </c>
      <c r="I410">
        <v>105.8248</v>
      </c>
      <c r="J410">
        <v>20.5</v>
      </c>
      <c r="K410" s="36">
        <v>25.534493824700551</v>
      </c>
      <c r="M410">
        <v>110.5591</v>
      </c>
      <c r="N410">
        <v>20.5</v>
      </c>
      <c r="O410" s="36">
        <v>25.920032977165771</v>
      </c>
      <c r="Q410">
        <v>115.30419999999999</v>
      </c>
      <c r="R410">
        <v>20.5</v>
      </c>
      <c r="S410" s="36">
        <v>26.411048504413419</v>
      </c>
      <c r="U410">
        <v>120.0808</v>
      </c>
      <c r="V410">
        <v>20.5</v>
      </c>
      <c r="W410" s="36">
        <v>27.213381231009048</v>
      </c>
      <c r="Y410">
        <v>83.43</v>
      </c>
      <c r="Z410">
        <v>20.5</v>
      </c>
      <c r="AA410" s="36">
        <v>24.26613324383564</v>
      </c>
    </row>
    <row r="411" spans="1:27" x14ac:dyDescent="0.25">
      <c r="A411">
        <v>96.432599999999994</v>
      </c>
      <c r="B411">
        <v>20.55</v>
      </c>
      <c r="C411" s="36">
        <v>24.923859757002219</v>
      </c>
      <c r="E411">
        <v>101.12990000000001</v>
      </c>
      <c r="F411">
        <v>20.55</v>
      </c>
      <c r="G411" s="36">
        <v>25.209145562409844</v>
      </c>
      <c r="I411">
        <v>105.8248</v>
      </c>
      <c r="J411">
        <v>20.55</v>
      </c>
      <c r="K411" s="36">
        <v>25.533092724454633</v>
      </c>
      <c r="M411">
        <v>110.5591</v>
      </c>
      <c r="N411">
        <v>20.55</v>
      </c>
      <c r="O411" s="36">
        <v>25.918286306860391</v>
      </c>
      <c r="Q411">
        <v>115.30419999999999</v>
      </c>
      <c r="R411">
        <v>20.55</v>
      </c>
      <c r="S411" s="36">
        <v>26.408601019403871</v>
      </c>
      <c r="U411">
        <v>120.0808</v>
      </c>
      <c r="V411">
        <v>20.55</v>
      </c>
      <c r="W411" s="36">
        <v>27.207608938126736</v>
      </c>
      <c r="Y411">
        <v>83.43</v>
      </c>
      <c r="Z411">
        <v>20.55</v>
      </c>
      <c r="AA411" s="36">
        <v>24.26534892403286</v>
      </c>
    </row>
    <row r="412" spans="1:27" x14ac:dyDescent="0.25">
      <c r="A412">
        <v>96.432599999999994</v>
      </c>
      <c r="B412">
        <v>20.6</v>
      </c>
      <c r="C412" s="36">
        <v>24.92282187726931</v>
      </c>
      <c r="E412">
        <v>101.12990000000001</v>
      </c>
      <c r="F412">
        <v>20.6</v>
      </c>
      <c r="G412" s="36">
        <v>25.207958699861905</v>
      </c>
      <c r="I412">
        <v>105.8248</v>
      </c>
      <c r="J412">
        <v>20.6</v>
      </c>
      <c r="K412" s="36">
        <v>25.531692763735403</v>
      </c>
      <c r="M412">
        <v>110.5591</v>
      </c>
      <c r="N412">
        <v>20.6</v>
      </c>
      <c r="O412" s="36">
        <v>25.916541659749125</v>
      </c>
      <c r="Q412">
        <v>115.30419999999999</v>
      </c>
      <c r="R412">
        <v>20.6</v>
      </c>
      <c r="S412" s="36">
        <v>26.406158509387268</v>
      </c>
      <c r="U412">
        <v>120.0808</v>
      </c>
      <c r="V412">
        <v>20.6</v>
      </c>
      <c r="W412" s="36">
        <v>27.201890424945841</v>
      </c>
      <c r="Y412">
        <v>83.43</v>
      </c>
      <c r="Z412">
        <v>20.6</v>
      </c>
      <c r="AA412" s="36">
        <v>24.264564870335743</v>
      </c>
    </row>
    <row r="413" spans="1:27" x14ac:dyDescent="0.25">
      <c r="A413">
        <v>96.432599999999994</v>
      </c>
      <c r="B413">
        <v>20.65</v>
      </c>
      <c r="C413" s="36">
        <v>24.92178452904777</v>
      </c>
      <c r="E413">
        <v>101.12990000000001</v>
      </c>
      <c r="F413">
        <v>20.65</v>
      </c>
      <c r="G413" s="36">
        <v>25.206772582689677</v>
      </c>
      <c r="I413">
        <v>105.8248</v>
      </c>
      <c r="J413">
        <v>20.65</v>
      </c>
      <c r="K413" s="36">
        <v>25.530293940119222</v>
      </c>
      <c r="M413">
        <v>110.5591</v>
      </c>
      <c r="N413">
        <v>20.65</v>
      </c>
      <c r="O413" s="36">
        <v>25.914799029598328</v>
      </c>
      <c r="Q413">
        <v>115.30419999999999</v>
      </c>
      <c r="R413">
        <v>20.65</v>
      </c>
      <c r="S413" s="36">
        <v>26.40372094684388</v>
      </c>
      <c r="U413">
        <v>120.0808</v>
      </c>
      <c r="V413">
        <v>20.65</v>
      </c>
      <c r="W413" s="36">
        <v>27.196224282942676</v>
      </c>
      <c r="Y413">
        <v>83.43</v>
      </c>
      <c r="Z413">
        <v>20.65</v>
      </c>
      <c r="AA413" s="36">
        <v>24.263781082519902</v>
      </c>
    </row>
    <row r="414" spans="1:27" x14ac:dyDescent="0.25">
      <c r="A414">
        <v>96.432599999999994</v>
      </c>
      <c r="B414">
        <v>20.7</v>
      </c>
      <c r="C414" s="36">
        <v>24.920747711643589</v>
      </c>
      <c r="E414">
        <v>101.12990000000001</v>
      </c>
      <c r="F414">
        <v>20.7</v>
      </c>
      <c r="G414" s="36">
        <v>25.205587209685682</v>
      </c>
      <c r="I414">
        <v>105.8248</v>
      </c>
      <c r="J414">
        <v>20.7</v>
      </c>
      <c r="K414" s="36">
        <v>25.528896251190911</v>
      </c>
      <c r="M414">
        <v>110.5591</v>
      </c>
      <c r="N414">
        <v>20.7</v>
      </c>
      <c r="O414" s="36">
        <v>25.913058410206105</v>
      </c>
      <c r="Q414">
        <v>115.30419999999999</v>
      </c>
      <c r="R414">
        <v>20.7</v>
      </c>
      <c r="S414" s="36">
        <v>26.401288304505641</v>
      </c>
      <c r="U414">
        <v>120.0808</v>
      </c>
      <c r="V414">
        <v>20.7</v>
      </c>
      <c r="W414" s="36">
        <v>27.190609163960062</v>
      </c>
      <c r="Y414">
        <v>83.43</v>
      </c>
      <c r="Z414">
        <v>20.7</v>
      </c>
      <c r="AA414" s="36">
        <v>24.262997560361246</v>
      </c>
    </row>
    <row r="415" spans="1:27" x14ac:dyDescent="0.25">
      <c r="A415">
        <v>96.432599999999994</v>
      </c>
      <c r="B415">
        <v>20.75</v>
      </c>
      <c r="C415" s="36">
        <v>24.919711424364223</v>
      </c>
      <c r="E415">
        <v>101.12990000000001</v>
      </c>
      <c r="F415">
        <v>20.75</v>
      </c>
      <c r="G415" s="36">
        <v>25.204402579645645</v>
      </c>
      <c r="I415">
        <v>105.8248</v>
      </c>
      <c r="J415">
        <v>20.75</v>
      </c>
      <c r="K415" s="36">
        <v>25.527499694543774</v>
      </c>
      <c r="M415">
        <v>110.5591</v>
      </c>
      <c r="N415">
        <v>20.75</v>
      </c>
      <c r="O415" s="36">
        <v>25.911319795402076</v>
      </c>
      <c r="Q415">
        <v>115.30419999999999</v>
      </c>
      <c r="R415">
        <v>20.75</v>
      </c>
      <c r="S415" s="36">
        <v>26.398860555353082</v>
      </c>
      <c r="U415">
        <v>120.0808</v>
      </c>
      <c r="V415">
        <v>20.75</v>
      </c>
      <c r="W415" s="36">
        <v>27.185043776646687</v>
      </c>
      <c r="Y415">
        <v>83.43</v>
      </c>
      <c r="Z415">
        <v>20.75</v>
      </c>
      <c r="AA415" s="36">
        <v>24.262214303636004</v>
      </c>
    </row>
    <row r="416" spans="1:27" x14ac:dyDescent="0.25">
      <c r="A416">
        <v>96.432599999999994</v>
      </c>
      <c r="B416">
        <v>20.8</v>
      </c>
      <c r="C416" s="36">
        <v>24.918675666518634</v>
      </c>
      <c r="E416">
        <v>101.12990000000001</v>
      </c>
      <c r="F416">
        <v>20.8</v>
      </c>
      <c r="G416" s="36">
        <v>25.203218691368505</v>
      </c>
      <c r="I416">
        <v>105.8248</v>
      </c>
      <c r="J416">
        <v>20.8</v>
      </c>
      <c r="K416" s="36">
        <v>25.526104267779544</v>
      </c>
      <c r="M416">
        <v>110.5591</v>
      </c>
      <c r="N416">
        <v>20.8</v>
      </c>
      <c r="O416" s="36">
        <v>25.909583179047132</v>
      </c>
      <c r="Q416">
        <v>115.30419999999999</v>
      </c>
      <c r="R416">
        <v>20.8</v>
      </c>
      <c r="S416" s="36">
        <v>26.396437672612045</v>
      </c>
      <c r="U416">
        <v>120.0808</v>
      </c>
      <c r="V416">
        <v>20.8</v>
      </c>
      <c r="W416" s="36">
        <v>27.179526883162232</v>
      </c>
      <c r="Y416">
        <v>83.43</v>
      </c>
      <c r="Z416">
        <v>20.8</v>
      </c>
      <c r="AA416" s="36">
        <v>24.261431312120724</v>
      </c>
    </row>
    <row r="417" spans="1:27" x14ac:dyDescent="0.25">
      <c r="A417">
        <v>96.432599999999994</v>
      </c>
      <c r="B417">
        <v>20.85</v>
      </c>
      <c r="C417" s="36">
        <v>24.917640437417251</v>
      </c>
      <c r="E417">
        <v>101.12990000000001</v>
      </c>
      <c r="F417">
        <v>20.85</v>
      </c>
      <c r="G417" s="36">
        <v>25.202035543656404</v>
      </c>
      <c r="I417">
        <v>105.8248</v>
      </c>
      <c r="J417">
        <v>20.85</v>
      </c>
      <c r="K417" s="36">
        <v>25.524709968508311</v>
      </c>
      <c r="M417">
        <v>110.5591</v>
      </c>
      <c r="N417">
        <v>20.85</v>
      </c>
      <c r="O417" s="36">
        <v>25.907848555033251</v>
      </c>
      <c r="Q417">
        <v>115.30419999999999</v>
      </c>
      <c r="R417">
        <v>20.85</v>
      </c>
      <c r="S417" s="36">
        <v>26.394019629750687</v>
      </c>
      <c r="U417">
        <v>120.0808</v>
      </c>
      <c r="V417">
        <v>20.85</v>
      </c>
      <c r="W417" s="36">
        <v>27.174057296124097</v>
      </c>
      <c r="Y417">
        <v>83.43</v>
      </c>
      <c r="Z417">
        <v>20.85</v>
      </c>
      <c r="AA417" s="36">
        <v>24.260648585592246</v>
      </c>
    </row>
    <row r="418" spans="1:27" x14ac:dyDescent="0.25">
      <c r="A418">
        <v>96.432599999999994</v>
      </c>
      <c r="B418">
        <v>20.9</v>
      </c>
      <c r="C418" s="36">
        <v>24.916605736371991</v>
      </c>
      <c r="E418">
        <v>101.12990000000001</v>
      </c>
      <c r="F418">
        <v>20.9</v>
      </c>
      <c r="G418" s="36">
        <v>25.200853135314667</v>
      </c>
      <c r="I418">
        <v>105.8248</v>
      </c>
      <c r="J418">
        <v>20.9</v>
      </c>
      <c r="K418" s="36">
        <v>25.523316794348538</v>
      </c>
      <c r="M418">
        <v>110.5591</v>
      </c>
      <c r="N418">
        <v>20.9</v>
      </c>
      <c r="O418" s="36">
        <v>25.906115917283248</v>
      </c>
      <c r="Q418">
        <v>115.30419999999999</v>
      </c>
      <c r="R418">
        <v>20.9</v>
      </c>
      <c r="S418" s="36">
        <v>26.391606400476331</v>
      </c>
      <c r="U418">
        <v>120.0808</v>
      </c>
      <c r="V418">
        <v>20.9</v>
      </c>
      <c r="W418" s="36">
        <v>27.168633875774496</v>
      </c>
      <c r="Y418">
        <v>83.43</v>
      </c>
      <c r="Z418">
        <v>20.9</v>
      </c>
      <c r="AA418" s="36">
        <v>24.259866123827731</v>
      </c>
    </row>
    <row r="419" spans="1:27" x14ac:dyDescent="0.25">
      <c r="A419">
        <v>96.432599999999994</v>
      </c>
      <c r="B419">
        <v>20.95</v>
      </c>
      <c r="C419" s="36">
        <v>24.91557156269624</v>
      </c>
      <c r="E419">
        <v>101.12990000000001</v>
      </c>
      <c r="F419">
        <v>20.95</v>
      </c>
      <c r="G419" s="36">
        <v>25.199671465151798</v>
      </c>
      <c r="I419">
        <v>105.8248</v>
      </c>
      <c r="J419">
        <v>20.95</v>
      </c>
      <c r="K419" s="36">
        <v>25.521924742926963</v>
      </c>
      <c r="M419">
        <v>110.5591</v>
      </c>
      <c r="N419">
        <v>20.95</v>
      </c>
      <c r="O419" s="36">
        <v>25.904385259750558</v>
      </c>
      <c r="Q419">
        <v>115.30419999999999</v>
      </c>
      <c r="R419">
        <v>20.95</v>
      </c>
      <c r="S419" s="36">
        <v>26.389197958732531</v>
      </c>
      <c r="U419">
        <v>120.0808</v>
      </c>
      <c r="V419">
        <v>20.95</v>
      </c>
      <c r="W419" s="36">
        <v>27.163255527348888</v>
      </c>
      <c r="Y419">
        <v>83.43</v>
      </c>
      <c r="Z419">
        <v>20.95</v>
      </c>
      <c r="AA419" s="36">
        <v>24.259083926604628</v>
      </c>
    </row>
    <row r="420" spans="1:27" x14ac:dyDescent="0.25">
      <c r="A420">
        <v>96.432599999999994</v>
      </c>
      <c r="B420">
        <v>21</v>
      </c>
      <c r="C420" s="36">
        <v>24.914537915704848</v>
      </c>
      <c r="E420">
        <v>101.12990000000001</v>
      </c>
      <c r="F420">
        <v>21</v>
      </c>
      <c r="G420" s="36">
        <v>25.198490531979459</v>
      </c>
      <c r="I420">
        <v>105.8248</v>
      </c>
      <c r="J420">
        <v>21</v>
      </c>
      <c r="K420" s="36">
        <v>25.520533811878611</v>
      </c>
      <c r="M420">
        <v>110.5591</v>
      </c>
      <c r="N420">
        <v>21</v>
      </c>
      <c r="O420" s="36">
        <v>25.902656576419052</v>
      </c>
      <c r="Q420">
        <v>115.30419999999999</v>
      </c>
      <c r="R420">
        <v>21</v>
      </c>
      <c r="S420" s="36">
        <v>26.386794278696051</v>
      </c>
      <c r="U420">
        <v>120.0808</v>
      </c>
      <c r="V420">
        <v>21</v>
      </c>
      <c r="W420" s="36">
        <v>27.157921198628348</v>
      </c>
      <c r="Y420">
        <v>83.43</v>
      </c>
      <c r="Z420">
        <v>21</v>
      </c>
      <c r="AA420" s="36">
        <v>24.258301993700716</v>
      </c>
    </row>
    <row r="421" spans="1:27" x14ac:dyDescent="0.25">
      <c r="A421">
        <v>96.432599999999994</v>
      </c>
      <c r="B421">
        <v>21.05</v>
      </c>
      <c r="C421" s="36">
        <v>24.913504794714132</v>
      </c>
      <c r="E421">
        <v>101.12990000000001</v>
      </c>
      <c r="F421">
        <v>21.05</v>
      </c>
      <c r="G421" s="36">
        <v>25.197310334612464</v>
      </c>
      <c r="I421">
        <v>105.8248</v>
      </c>
      <c r="J421">
        <v>21.05</v>
      </c>
      <c r="K421" s="36">
        <v>25.519143998846697</v>
      </c>
      <c r="M421">
        <v>110.5591</v>
      </c>
      <c r="N421">
        <v>21.05</v>
      </c>
      <c r="O421" s="36">
        <v>25.900929861302785</v>
      </c>
      <c r="Q421">
        <v>115.30419999999999</v>
      </c>
      <c r="R421">
        <v>21.05</v>
      </c>
      <c r="S421" s="36">
        <v>26.384395334774052</v>
      </c>
      <c r="U421">
        <v>120.0808</v>
      </c>
      <c r="V421">
        <v>21.05</v>
      </c>
      <c r="W421" s="36">
        <v>27.152629877660633</v>
      </c>
      <c r="Y421">
        <v>83.43</v>
      </c>
      <c r="Z421">
        <v>21.05</v>
      </c>
      <c r="AA421" s="36">
        <v>24.25752032489407</v>
      </c>
    </row>
    <row r="422" spans="1:27" x14ac:dyDescent="0.25">
      <c r="A422">
        <v>96.432599999999994</v>
      </c>
      <c r="B422">
        <v>21.1</v>
      </c>
      <c r="C422" s="36">
        <v>24.912472199041883</v>
      </c>
      <c r="E422">
        <v>101.12990000000001</v>
      </c>
      <c r="F422">
        <v>21.1</v>
      </c>
      <c r="G422" s="36">
        <v>25.196130871868782</v>
      </c>
      <c r="I422">
        <v>105.8248</v>
      </c>
      <c r="J422">
        <v>21.1</v>
      </c>
      <c r="K422" s="36">
        <v>25.517755301482634</v>
      </c>
      <c r="M422">
        <v>110.5591</v>
      </c>
      <c r="N422">
        <v>21.1</v>
      </c>
      <c r="O422" s="36">
        <v>25.899205108445809</v>
      </c>
      <c r="Q422">
        <v>115.30419999999999</v>
      </c>
      <c r="R422">
        <v>21.1</v>
      </c>
      <c r="S422" s="36">
        <v>26.382001101601094</v>
      </c>
      <c r="U422">
        <v>120.0808</v>
      </c>
      <c r="V422">
        <v>21.1</v>
      </c>
      <c r="W422" s="36">
        <v>27.147380590635642</v>
      </c>
      <c r="Y422">
        <v>83.43</v>
      </c>
      <c r="Z422">
        <v>21.1</v>
      </c>
      <c r="AA422" s="36">
        <v>24.256738919963066</v>
      </c>
    </row>
    <row r="423" spans="1:27" x14ac:dyDescent="0.25">
      <c r="A423">
        <v>96.432599999999994</v>
      </c>
      <c r="B423">
        <v>21.15</v>
      </c>
      <c r="C423" s="36">
        <v>24.911440128007321</v>
      </c>
      <c r="E423">
        <v>101.12990000000001</v>
      </c>
      <c r="F423">
        <v>21.15</v>
      </c>
      <c r="G423" s="36">
        <v>25.194952142569495</v>
      </c>
      <c r="I423">
        <v>105.8248</v>
      </c>
      <c r="J423">
        <v>21.15</v>
      </c>
      <c r="K423" s="36">
        <v>25.516367717445974</v>
      </c>
      <c r="M423">
        <v>110.5591</v>
      </c>
      <c r="N423">
        <v>21.15</v>
      </c>
      <c r="O423" s="36">
        <v>25.897482311921955</v>
      </c>
      <c r="Q423">
        <v>115.30419999999999</v>
      </c>
      <c r="R423">
        <v>21.15</v>
      </c>
      <c r="S423" s="36">
        <v>26.379611554036437</v>
      </c>
      <c r="U423">
        <v>120.0808</v>
      </c>
      <c r="V423">
        <v>21.15</v>
      </c>
      <c r="W423" s="36">
        <v>27.14217239990321</v>
      </c>
      <c r="Y423">
        <v>83.43</v>
      </c>
      <c r="Z423">
        <v>21.15</v>
      </c>
      <c r="AA423" s="36">
        <v>24.255957778686383</v>
      </c>
    </row>
    <row r="424" spans="1:27" x14ac:dyDescent="0.25">
      <c r="A424">
        <v>96.432599999999994</v>
      </c>
      <c r="B424">
        <v>21.2</v>
      </c>
      <c r="C424" s="36">
        <v>24.910408580931144</v>
      </c>
      <c r="E424">
        <v>101.12990000000001</v>
      </c>
      <c r="F424">
        <v>21.2</v>
      </c>
      <c r="G424" s="36">
        <v>25.193774145538807</v>
      </c>
      <c r="I424">
        <v>105.8248</v>
      </c>
      <c r="J424">
        <v>21.2</v>
      </c>
      <c r="K424" s="36">
        <v>25.514981244404368</v>
      </c>
      <c r="M424">
        <v>110.5591</v>
      </c>
      <c r="N424">
        <v>21.2</v>
      </c>
      <c r="O424" s="36">
        <v>25.895761465834628</v>
      </c>
      <c r="Q424">
        <v>115.30419999999999</v>
      </c>
      <c r="R424">
        <v>21.2</v>
      </c>
      <c r="S424" s="36">
        <v>26.377226667161203</v>
      </c>
      <c r="U424">
        <v>120.0808</v>
      </c>
      <c r="V424">
        <v>21.2</v>
      </c>
      <c r="W424" s="36">
        <v>27.137004402120795</v>
      </c>
      <c r="Y424">
        <v>83.43</v>
      </c>
      <c r="Z424">
        <v>21.2</v>
      </c>
      <c r="AA424" s="36">
        <v>24.255176900843018</v>
      </c>
    </row>
    <row r="425" spans="1:27" x14ac:dyDescent="0.25">
      <c r="A425">
        <v>96.432599999999994</v>
      </c>
      <c r="B425">
        <v>21.25</v>
      </c>
      <c r="C425" s="36">
        <v>24.909377557135485</v>
      </c>
      <c r="E425">
        <v>101.12990000000001</v>
      </c>
      <c r="F425">
        <v>21.25</v>
      </c>
      <c r="G425" s="36">
        <v>25.192596879604025</v>
      </c>
      <c r="I425">
        <v>105.8248</v>
      </c>
      <c r="J425">
        <v>21.25</v>
      </c>
      <c r="K425" s="36">
        <v>25.51359588003352</v>
      </c>
      <c r="M425">
        <v>110.5591</v>
      </c>
      <c r="N425">
        <v>21.25</v>
      </c>
      <c r="O425" s="36">
        <v>25.894042564316596</v>
      </c>
      <c r="Q425">
        <v>115.30419999999999</v>
      </c>
      <c r="R425">
        <v>21.25</v>
      </c>
      <c r="S425" s="36">
        <v>26.374846416275645</v>
      </c>
      <c r="U425">
        <v>120.0808</v>
      </c>
      <c r="V425">
        <v>21.25</v>
      </c>
      <c r="W425" s="36">
        <v>27.13187572652209</v>
      </c>
      <c r="Y425">
        <v>83.43</v>
      </c>
      <c r="Z425">
        <v>21.25</v>
      </c>
      <c r="AA425" s="36">
        <v>24.254396286212259</v>
      </c>
    </row>
    <row r="426" spans="1:27" x14ac:dyDescent="0.25">
      <c r="A426">
        <v>96.432599999999994</v>
      </c>
      <c r="B426">
        <v>21.3</v>
      </c>
      <c r="C426" s="36">
        <v>24.908347055943924</v>
      </c>
      <c r="E426">
        <v>101.12990000000001</v>
      </c>
      <c r="F426">
        <v>21.3</v>
      </c>
      <c r="G426" s="36">
        <v>25.191420343595556</v>
      </c>
      <c r="I426">
        <v>105.8248</v>
      </c>
      <c r="J426">
        <v>21.3</v>
      </c>
      <c r="K426" s="36">
        <v>25.512211622017176</v>
      </c>
      <c r="M426">
        <v>110.5591</v>
      </c>
      <c r="N426">
        <v>21.3</v>
      </c>
      <c r="O426" s="36">
        <v>25.892325601529784</v>
      </c>
      <c r="Q426">
        <v>115.30419999999999</v>
      </c>
      <c r="R426">
        <v>21.3</v>
      </c>
      <c r="S426" s="36">
        <v>26.372470776896527</v>
      </c>
      <c r="U426">
        <v>120.0808</v>
      </c>
      <c r="V426">
        <v>21.3</v>
      </c>
      <c r="W426" s="36">
        <v>27.126785533295873</v>
      </c>
      <c r="Y426">
        <v>83.43</v>
      </c>
      <c r="Z426">
        <v>21.3</v>
      </c>
      <c r="AA426" s="36">
        <v>24.253615934573709</v>
      </c>
    </row>
    <row r="427" spans="1:27" x14ac:dyDescent="0.25">
      <c r="A427">
        <v>96.432599999999994</v>
      </c>
      <c r="B427">
        <v>21.35</v>
      </c>
      <c r="C427" s="36">
        <v>24.907317076681462</v>
      </c>
      <c r="E427">
        <v>101.12990000000001</v>
      </c>
      <c r="F427">
        <v>21.35</v>
      </c>
      <c r="G427" s="36">
        <v>25.190244536346885</v>
      </c>
      <c r="I427">
        <v>105.8248</v>
      </c>
      <c r="J427">
        <v>21.35</v>
      </c>
      <c r="K427" s="36">
        <v>25.510828468047048</v>
      </c>
      <c r="M427">
        <v>110.5591</v>
      </c>
      <c r="N427">
        <v>21.35</v>
      </c>
      <c r="O427" s="36">
        <v>25.890610571665093</v>
      </c>
      <c r="Q427">
        <v>115.30419999999999</v>
      </c>
      <c r="R427">
        <v>21.35</v>
      </c>
      <c r="S427" s="36">
        <v>26.370099724754379</v>
      </c>
      <c r="U427">
        <v>120.0808</v>
      </c>
      <c r="V427">
        <v>21.35</v>
      </c>
      <c r="W427" s="36">
        <v>27.121733012067331</v>
      </c>
      <c r="Y427">
        <v>83.43</v>
      </c>
      <c r="Z427">
        <v>21.35</v>
      </c>
      <c r="AA427" s="36">
        <v>24.252835845707256</v>
      </c>
    </row>
    <row r="428" spans="1:27" x14ac:dyDescent="0.25">
      <c r="A428">
        <v>96.432599999999994</v>
      </c>
      <c r="B428">
        <v>21.4</v>
      </c>
      <c r="C428" s="36">
        <v>24.906287618674558</v>
      </c>
      <c r="E428">
        <v>101.12990000000001</v>
      </c>
      <c r="F428">
        <v>21.4</v>
      </c>
      <c r="G428" s="36">
        <v>25.189069456694565</v>
      </c>
      <c r="I428">
        <v>105.8248</v>
      </c>
      <c r="J428">
        <v>21.4</v>
      </c>
      <c r="K428" s="36">
        <v>25.509446415822815</v>
      </c>
      <c r="M428">
        <v>110.5591</v>
      </c>
      <c r="N428">
        <v>21.4</v>
      </c>
      <c r="O428" s="36">
        <v>25.888897468942162</v>
      </c>
      <c r="Q428">
        <v>115.30419999999999</v>
      </c>
      <c r="R428">
        <v>21.4</v>
      </c>
      <c r="S428" s="36">
        <v>26.367733235790983</v>
      </c>
      <c r="U428">
        <v>120.0808</v>
      </c>
      <c r="V428">
        <v>21.4</v>
      </c>
      <c r="W428" s="36">
        <v>27.116717380473837</v>
      </c>
      <c r="Y428">
        <v>83.43</v>
      </c>
      <c r="Z428">
        <v>21.4</v>
      </c>
      <c r="AA428" s="36">
        <v>24.252056019393109</v>
      </c>
    </row>
    <row r="429" spans="1:27" x14ac:dyDescent="0.25">
      <c r="A429">
        <v>96.432599999999994</v>
      </c>
      <c r="B429">
        <v>21.45</v>
      </c>
      <c r="C429" s="36">
        <v>24.905258681251091</v>
      </c>
      <c r="E429">
        <v>101.12990000000001</v>
      </c>
      <c r="F429">
        <v>21.45</v>
      </c>
      <c r="G429" s="36">
        <v>25.187895103478223</v>
      </c>
      <c r="I429">
        <v>105.8248</v>
      </c>
      <c r="J429">
        <v>21.45</v>
      </c>
      <c r="K429" s="36">
        <v>25.508065463052034</v>
      </c>
      <c r="M429">
        <v>110.5591</v>
      </c>
      <c r="N429">
        <v>21.45</v>
      </c>
      <c r="O429" s="36">
        <v>25.887186287609204</v>
      </c>
      <c r="Q429">
        <v>115.30419999999999</v>
      </c>
      <c r="R429">
        <v>21.45</v>
      </c>
      <c r="S429" s="36">
        <v>26.365371286156769</v>
      </c>
      <c r="U429">
        <v>120.0808</v>
      </c>
      <c r="V429">
        <v>21.45</v>
      </c>
      <c r="W429" s="36">
        <v>27.111737882828066</v>
      </c>
      <c r="Y429">
        <v>83.43</v>
      </c>
      <c r="Z429">
        <v>21.45</v>
      </c>
      <c r="AA429" s="36">
        <v>24.251276455411755</v>
      </c>
    </row>
    <row r="430" spans="1:27" x14ac:dyDescent="0.25">
      <c r="A430">
        <v>96.432599999999994</v>
      </c>
      <c r="B430">
        <v>21.5</v>
      </c>
      <c r="C430" s="36">
        <v>24.904230263740367</v>
      </c>
      <c r="E430">
        <v>101.12990000000001</v>
      </c>
      <c r="F430">
        <v>21.5</v>
      </c>
      <c r="G430" s="36">
        <v>25.186721475540509</v>
      </c>
      <c r="I430">
        <v>105.8248</v>
      </c>
      <c r="J430">
        <v>21.5</v>
      </c>
      <c r="K430" s="36">
        <v>25.506685607450162</v>
      </c>
      <c r="M430">
        <v>110.5591</v>
      </c>
      <c r="N430">
        <v>21.5</v>
      </c>
      <c r="O430" s="36">
        <v>25.885477021942805</v>
      </c>
      <c r="Q430">
        <v>115.30419999999999</v>
      </c>
      <c r="R430">
        <v>21.5</v>
      </c>
      <c r="S430" s="36">
        <v>26.363013852208262</v>
      </c>
      <c r="U430">
        <v>120.0808</v>
      </c>
      <c r="V430">
        <v>21.5</v>
      </c>
      <c r="W430" s="36">
        <v>27.106793788862113</v>
      </c>
      <c r="Y430">
        <v>83.43</v>
      </c>
      <c r="Z430">
        <v>21.5</v>
      </c>
      <c r="AA430" s="36">
        <v>24.250497153544018</v>
      </c>
    </row>
    <row r="431" spans="1:27" x14ac:dyDescent="0.25">
      <c r="A431">
        <v>96.432599999999994</v>
      </c>
      <c r="B431">
        <v>21.55</v>
      </c>
      <c r="C431" s="36">
        <v>24.90320236547311</v>
      </c>
      <c r="E431">
        <v>101.12990000000001</v>
      </c>
      <c r="F431">
        <v>21.55</v>
      </c>
      <c r="G431" s="36">
        <v>25.185548571727146</v>
      </c>
      <c r="I431">
        <v>105.8248</v>
      </c>
      <c r="J431">
        <v>21.55</v>
      </c>
      <c r="K431" s="36">
        <v>25.505306846740471</v>
      </c>
      <c r="M431">
        <v>110.5591</v>
      </c>
      <c r="N431">
        <v>21.55</v>
      </c>
      <c r="O431" s="36">
        <v>25.883769666247698</v>
      </c>
      <c r="Q431">
        <v>115.30419999999999</v>
      </c>
      <c r="R431">
        <v>21.55</v>
      </c>
      <c r="S431" s="36">
        <v>26.360660910505693</v>
      </c>
      <c r="U431">
        <v>120.0808</v>
      </c>
      <c r="V431">
        <v>21.55</v>
      </c>
      <c r="W431" s="36">
        <v>27.101884392546452</v>
      </c>
      <c r="Y431">
        <v>83.43</v>
      </c>
      <c r="Z431">
        <v>21.55</v>
      </c>
      <c r="AA431" s="36">
        <v>24.249718113570975</v>
      </c>
    </row>
    <row r="432" spans="1:27" x14ac:dyDescent="0.25">
      <c r="A432">
        <v>96.432599999999994</v>
      </c>
      <c r="B432">
        <v>21.6</v>
      </c>
      <c r="C432" s="36">
        <v>24.902174985781468</v>
      </c>
      <c r="E432">
        <v>101.12990000000001</v>
      </c>
      <c r="F432">
        <v>21.6</v>
      </c>
      <c r="G432" s="36">
        <v>25.184376390886861</v>
      </c>
      <c r="I432">
        <v>105.8248</v>
      </c>
      <c r="J432">
        <v>21.6</v>
      </c>
      <c r="K432" s="36">
        <v>25.50392917865403</v>
      </c>
      <c r="M432">
        <v>110.5591</v>
      </c>
      <c r="N432">
        <v>21.6</v>
      </c>
      <c r="O432" s="36">
        <v>25.882064214856605</v>
      </c>
      <c r="Q432">
        <v>115.30419999999999</v>
      </c>
      <c r="R432">
        <v>21.6</v>
      </c>
      <c r="S432" s="36">
        <v>26.358312437810429</v>
      </c>
      <c r="U432">
        <v>120.0808</v>
      </c>
      <c r="V432">
        <v>21.6</v>
      </c>
      <c r="W432" s="36">
        <v>27.097009010978756</v>
      </c>
      <c r="Y432">
        <v>83.43</v>
      </c>
      <c r="Z432">
        <v>21.6</v>
      </c>
      <c r="AA432" s="36">
        <v>24.248939335274056</v>
      </c>
    </row>
    <row r="433" spans="1:27" x14ac:dyDescent="0.25">
      <c r="A433">
        <v>96.432599999999994</v>
      </c>
      <c r="B433">
        <v>21.65</v>
      </c>
      <c r="C433" s="36">
        <v>24.901148123998986</v>
      </c>
      <c r="E433">
        <v>101.12990000000001</v>
      </c>
      <c r="F433">
        <v>21.65</v>
      </c>
      <c r="G433" s="36">
        <v>25.183204931871387</v>
      </c>
      <c r="I433">
        <v>105.8248</v>
      </c>
      <c r="J433">
        <v>21.65</v>
      </c>
      <c r="K433" s="36">
        <v>25.502552600929675</v>
      </c>
      <c r="M433">
        <v>110.5591</v>
      </c>
      <c r="N433">
        <v>21.65</v>
      </c>
      <c r="O433" s="36">
        <v>25.880360662130016</v>
      </c>
      <c r="Q433">
        <v>115.30419999999999</v>
      </c>
      <c r="R433">
        <v>21.65</v>
      </c>
      <c r="S433" s="36">
        <v>26.355968411082699</v>
      </c>
      <c r="U433">
        <v>120.0808</v>
      </c>
      <c r="V433">
        <v>21.65</v>
      </c>
      <c r="W433" s="36">
        <v>27.092166983337147</v>
      </c>
      <c r="Y433">
        <v>83.43</v>
      </c>
      <c r="Z433">
        <v>21.65</v>
      </c>
      <c r="AA433" s="36">
        <v>24.248160818434936</v>
      </c>
    </row>
    <row r="434" spans="1:27" x14ac:dyDescent="0.25">
      <c r="A434">
        <v>96.432599999999994</v>
      </c>
      <c r="B434">
        <v>21.7</v>
      </c>
      <c r="C434" s="36">
        <v>24.900121779460651</v>
      </c>
      <c r="E434">
        <v>101.12990000000001</v>
      </c>
      <c r="F434">
        <v>21.7</v>
      </c>
      <c r="G434" s="36">
        <v>25.182034193535486</v>
      </c>
      <c r="I434">
        <v>105.8248</v>
      </c>
      <c r="J434">
        <v>21.7</v>
      </c>
      <c r="K434" s="36">
        <v>25.501177111313943</v>
      </c>
      <c r="M434">
        <v>110.5591</v>
      </c>
      <c r="N434">
        <v>21.7</v>
      </c>
      <c r="O434" s="36">
        <v>25.878659002456057</v>
      </c>
      <c r="Q434">
        <v>115.30419999999999</v>
      </c>
      <c r="R434">
        <v>21.7</v>
      </c>
      <c r="S434" s="36">
        <v>26.353628807479094</v>
      </c>
      <c r="U434">
        <v>120.0808</v>
      </c>
      <c r="V434">
        <v>21.7</v>
      </c>
      <c r="W434" s="36">
        <v>27.087357669893763</v>
      </c>
      <c r="Y434">
        <v>83.43</v>
      </c>
      <c r="Z434">
        <v>21.7</v>
      </c>
      <c r="AA434" s="36">
        <v>24.247382562835632</v>
      </c>
    </row>
    <row r="435" spans="1:27" x14ac:dyDescent="0.25">
      <c r="A435">
        <v>96.432599999999994</v>
      </c>
      <c r="B435">
        <v>21.75</v>
      </c>
      <c r="C435" s="36">
        <v>24.899095951502822</v>
      </c>
      <c r="E435">
        <v>101.12990000000001</v>
      </c>
      <c r="F435">
        <v>21.75</v>
      </c>
      <c r="G435" s="36">
        <v>25.180864174736904</v>
      </c>
      <c r="I435">
        <v>105.8248</v>
      </c>
      <c r="J435">
        <v>21.75</v>
      </c>
      <c r="K435" s="36">
        <v>25.499802707561074</v>
      </c>
      <c r="M435">
        <v>110.5591</v>
      </c>
      <c r="N435">
        <v>21.75</v>
      </c>
      <c r="O435" s="36">
        <v>25.876959230250201</v>
      </c>
      <c r="Q435">
        <v>115.30419999999999</v>
      </c>
      <c r="R435">
        <v>21.75</v>
      </c>
      <c r="S435" s="36">
        <v>26.351293604350339</v>
      </c>
      <c r="U435">
        <v>120.0808</v>
      </c>
      <c r="V435">
        <v>21.75</v>
      </c>
      <c r="W435" s="36">
        <v>27.082580451084059</v>
      </c>
      <c r="Y435">
        <v>83.43</v>
      </c>
      <c r="Z435">
        <v>21.75</v>
      </c>
      <c r="AA435" s="36">
        <v>24.24660456825843</v>
      </c>
    </row>
    <row r="436" spans="1:27" x14ac:dyDescent="0.25">
      <c r="A436">
        <v>96.432599999999994</v>
      </c>
      <c r="B436">
        <v>21.8</v>
      </c>
      <c r="C436" s="36">
        <v>24.898070639463263</v>
      </c>
      <c r="E436">
        <v>101.12990000000001</v>
      </c>
      <c r="F436">
        <v>21.8</v>
      </c>
      <c r="G436" s="36">
        <v>25.179694874336366</v>
      </c>
      <c r="I436">
        <v>105.8248</v>
      </c>
      <c r="J436">
        <v>21.8</v>
      </c>
      <c r="K436" s="36">
        <v>25.498429387432942</v>
      </c>
      <c r="M436">
        <v>110.5591</v>
      </c>
      <c r="N436">
        <v>21.8</v>
      </c>
      <c r="O436" s="36">
        <v>25.875261339955181</v>
      </c>
      <c r="Q436">
        <v>115.30419999999999</v>
      </c>
      <c r="R436">
        <v>21.8</v>
      </c>
      <c r="S436" s="36">
        <v>26.348962779238924</v>
      </c>
      <c r="U436">
        <v>120.0808</v>
      </c>
      <c r="V436">
        <v>21.8</v>
      </c>
      <c r="W436" s="36">
        <v>27.077834726628442</v>
      </c>
      <c r="Y436">
        <v>83.43</v>
      </c>
      <c r="Z436">
        <v>21.8</v>
      </c>
      <c r="AA436" s="36">
        <v>24.245826834485928</v>
      </c>
    </row>
    <row r="437" spans="1:27" x14ac:dyDescent="0.25">
      <c r="A437">
        <v>96.432599999999994</v>
      </c>
      <c r="B437">
        <v>21.85</v>
      </c>
      <c r="C437" s="36">
        <v>24.897045842681155</v>
      </c>
      <c r="E437">
        <v>101.12990000000001</v>
      </c>
      <c r="F437">
        <v>21.85</v>
      </c>
      <c r="G437" s="36">
        <v>25.178526291197556</v>
      </c>
      <c r="I437">
        <v>105.8248</v>
      </c>
      <c r="J437">
        <v>21.85</v>
      </c>
      <c r="K437" s="36">
        <v>25.497057148699049</v>
      </c>
      <c r="M437">
        <v>110.5591</v>
      </c>
      <c r="N437">
        <v>21.85</v>
      </c>
      <c r="O437" s="36">
        <v>25.87356532604074</v>
      </c>
      <c r="Q437">
        <v>115.30419999999999</v>
      </c>
      <c r="R437">
        <v>21.85</v>
      </c>
      <c r="S437" s="36">
        <v>26.346636309876864</v>
      </c>
      <c r="U437">
        <v>120.0808</v>
      </c>
      <c r="V437">
        <v>21.85</v>
      </c>
      <c r="W437" s="36">
        <v>27.073119914702374</v>
      </c>
      <c r="Y437">
        <v>83.43</v>
      </c>
      <c r="Z437">
        <v>21.85</v>
      </c>
      <c r="AA437" s="36">
        <v>24.245049361301028</v>
      </c>
    </row>
    <row r="438" spans="1:27" x14ac:dyDescent="0.25">
      <c r="A438">
        <v>96.432599999999994</v>
      </c>
      <c r="B438">
        <v>21.9</v>
      </c>
      <c r="C438" s="36">
        <v>24.896021560497058</v>
      </c>
      <c r="E438">
        <v>101.12990000000001</v>
      </c>
      <c r="F438">
        <v>21.9</v>
      </c>
      <c r="G438" s="36">
        <v>25.177358424187158</v>
      </c>
      <c r="I438">
        <v>105.8248</v>
      </c>
      <c r="J438">
        <v>21.9</v>
      </c>
      <c r="K438" s="36">
        <v>25.495685989136451</v>
      </c>
      <c r="M438">
        <v>110.5591</v>
      </c>
      <c r="N438">
        <v>21.9</v>
      </c>
      <c r="O438" s="36">
        <v>25.871871183003485</v>
      </c>
      <c r="Q438">
        <v>115.30419999999999</v>
      </c>
      <c r="R438">
        <v>21.9</v>
      </c>
      <c r="S438" s="36">
        <v>26.344314174183499</v>
      </c>
      <c r="U438">
        <v>120.0808</v>
      </c>
      <c r="V438">
        <v>21.9</v>
      </c>
      <c r="W438" s="36">
        <v>27.068435451151892</v>
      </c>
      <c r="Y438">
        <v>83.43</v>
      </c>
      <c r="Z438">
        <v>21.9</v>
      </c>
      <c r="AA438" s="36">
        <v>24.244272148486907</v>
      </c>
    </row>
    <row r="439" spans="1:27" x14ac:dyDescent="0.25">
      <c r="A439">
        <v>96.432599999999994</v>
      </c>
      <c r="B439">
        <v>21.95</v>
      </c>
      <c r="C439" s="36">
        <v>24.894997792252919</v>
      </c>
      <c r="E439">
        <v>101.12990000000001</v>
      </c>
      <c r="F439">
        <v>21.95</v>
      </c>
      <c r="G439" s="36">
        <v>25.176191272174766</v>
      </c>
      <c r="I439">
        <v>105.8248</v>
      </c>
      <c r="J439">
        <v>21.95</v>
      </c>
      <c r="K439" s="36">
        <v>25.494315906529756</v>
      </c>
      <c r="M439">
        <v>110.5591</v>
      </c>
      <c r="N439">
        <v>21.95</v>
      </c>
      <c r="O439" s="36">
        <v>25.870178905366686</v>
      </c>
      <c r="Q439">
        <v>115.30419999999999</v>
      </c>
      <c r="R439">
        <v>21.95</v>
      </c>
      <c r="S439" s="36">
        <v>26.341996350263216</v>
      </c>
      <c r="U439">
        <v>120.0808</v>
      </c>
      <c r="V439">
        <v>21.95</v>
      </c>
      <c r="W439" s="36">
        <v>27.063780788751433</v>
      </c>
      <c r="Y439">
        <v>83.43</v>
      </c>
      <c r="Z439">
        <v>21.95</v>
      </c>
      <c r="AA439" s="36">
        <v>24.243495195827052</v>
      </c>
    </row>
    <row r="440" spans="1:27" x14ac:dyDescent="0.25">
      <c r="A440">
        <v>96.432599999999994</v>
      </c>
      <c r="B440">
        <v>22</v>
      </c>
      <c r="C440" s="36">
        <v>24.893974537292063</v>
      </c>
      <c r="E440">
        <v>101.12990000000001</v>
      </c>
      <c r="F440">
        <v>22</v>
      </c>
      <c r="G440" s="36">
        <v>25.175024834032936</v>
      </c>
      <c r="I440">
        <v>105.8248</v>
      </c>
      <c r="J440">
        <v>22</v>
      </c>
      <c r="K440" s="36">
        <v>25.492946898671072</v>
      </c>
      <c r="M440">
        <v>110.5591</v>
      </c>
      <c r="N440">
        <v>22</v>
      </c>
      <c r="O440" s="36">
        <v>25.868488487680107</v>
      </c>
      <c r="Q440">
        <v>115.30419999999999</v>
      </c>
      <c r="R440">
        <v>22</v>
      </c>
      <c r="S440" s="36">
        <v>26.339682816403407</v>
      </c>
      <c r="U440">
        <v>120.0808</v>
      </c>
      <c r="V440">
        <v>22</v>
      </c>
      <c r="W440" s="36">
        <v>27.059155396501264</v>
      </c>
      <c r="Y440">
        <v>83.43</v>
      </c>
      <c r="Z440">
        <v>22</v>
      </c>
      <c r="AA440" s="36">
        <v>24.242718503105237</v>
      </c>
    </row>
    <row r="441" spans="1:27" x14ac:dyDescent="0.25">
      <c r="A441">
        <v>96.432599999999994</v>
      </c>
      <c r="B441">
        <v>22.05</v>
      </c>
      <c r="C441" s="36">
        <v>24.89295179495922</v>
      </c>
      <c r="E441">
        <v>101.12990000000001</v>
      </c>
      <c r="F441">
        <v>22.05</v>
      </c>
      <c r="G441" s="36">
        <v>25.173859108637142</v>
      </c>
      <c r="I441">
        <v>105.8248</v>
      </c>
      <c r="J441">
        <v>22.05</v>
      </c>
      <c r="K441" s="36">
        <v>25.491578963359967</v>
      </c>
      <c r="M441">
        <v>110.5591</v>
      </c>
      <c r="N441">
        <v>22.05</v>
      </c>
      <c r="O441" s="36">
        <v>25.86679992451981</v>
      </c>
      <c r="Q441">
        <v>115.30419999999999</v>
      </c>
      <c r="R441">
        <v>22.05</v>
      </c>
      <c r="S441" s="36">
        <v>26.337373551072208</v>
      </c>
      <c r="U441">
        <v>120.0808</v>
      </c>
      <c r="V441">
        <v>22.05</v>
      </c>
      <c r="W441" s="36">
        <v>27.05455875896206</v>
      </c>
      <c r="Y441">
        <v>83.43</v>
      </c>
      <c r="Z441">
        <v>22.05</v>
      </c>
      <c r="AA441" s="36">
        <v>24.241942070105541</v>
      </c>
    </row>
    <row r="442" spans="1:27" x14ac:dyDescent="0.25">
      <c r="A442">
        <v>96.432599999999994</v>
      </c>
      <c r="B442">
        <v>22.1</v>
      </c>
      <c r="C442" s="36">
        <v>24.891929564600471</v>
      </c>
      <c r="E442">
        <v>101.12990000000001</v>
      </c>
      <c r="F442">
        <v>22.1</v>
      </c>
      <c r="G442" s="36">
        <v>25.172694094865779</v>
      </c>
      <c r="I442">
        <v>105.8248</v>
      </c>
      <c r="J442">
        <v>22.1</v>
      </c>
      <c r="K442" s="36">
        <v>25.490212098403457</v>
      </c>
      <c r="M442">
        <v>110.5591</v>
      </c>
      <c r="N442">
        <v>22.1</v>
      </c>
      <c r="O442" s="36">
        <v>25.865113210487987</v>
      </c>
      <c r="Q442">
        <v>115.30419999999999</v>
      </c>
      <c r="R442">
        <v>22.1</v>
      </c>
      <c r="S442" s="36">
        <v>26.335068532916502</v>
      </c>
      <c r="U442">
        <v>120.0808</v>
      </c>
      <c r="V442">
        <v>22.1</v>
      </c>
      <c r="W442" s="36">
        <v>27.049990375624024</v>
      </c>
      <c r="Y442">
        <v>83.43</v>
      </c>
      <c r="Z442">
        <v>22.1</v>
      </c>
      <c r="AA442" s="36">
        <v>24.241165896612319</v>
      </c>
    </row>
    <row r="443" spans="1:27" x14ac:dyDescent="0.25">
      <c r="A443">
        <v>96.432599999999994</v>
      </c>
      <c r="B443">
        <v>22.15</v>
      </c>
      <c r="C443" s="36">
        <v>24.89090784556328</v>
      </c>
      <c r="E443">
        <v>101.12990000000001</v>
      </c>
      <c r="F443">
        <v>22.15</v>
      </c>
      <c r="G443" s="36">
        <v>25.171529791600154</v>
      </c>
      <c r="I443">
        <v>105.8248</v>
      </c>
      <c r="J443">
        <v>22.15</v>
      </c>
      <c r="K443" s="36">
        <v>25.488846301615943</v>
      </c>
      <c r="M443">
        <v>110.5591</v>
      </c>
      <c r="N443">
        <v>22.15</v>
      </c>
      <c r="O443" s="36">
        <v>25.863428340212792</v>
      </c>
      <c r="Q443">
        <v>115.30419999999999</v>
      </c>
      <c r="R443">
        <v>22.15</v>
      </c>
      <c r="S443" s="36">
        <v>26.332767740759785</v>
      </c>
      <c r="U443">
        <v>120.0808</v>
      </c>
      <c r="V443">
        <v>22.15</v>
      </c>
      <c r="W443" s="36">
        <v>27.045449760308529</v>
      </c>
      <c r="Y443">
        <v>83.43</v>
      </c>
      <c r="Z443">
        <v>22.15</v>
      </c>
      <c r="AA443" s="36">
        <v>24.24038998241025</v>
      </c>
    </row>
    <row r="444" spans="1:27" x14ac:dyDescent="0.25">
      <c r="A444">
        <v>96.432599999999994</v>
      </c>
      <c r="B444">
        <v>22.2</v>
      </c>
      <c r="C444" s="36">
        <v>24.889886637196469</v>
      </c>
      <c r="E444">
        <v>101.12990000000001</v>
      </c>
      <c r="F444">
        <v>22.2</v>
      </c>
      <c r="G444" s="36">
        <v>25.170366197724473</v>
      </c>
      <c r="I444">
        <v>105.8248</v>
      </c>
      <c r="J444">
        <v>22.2</v>
      </c>
      <c r="K444" s="36">
        <v>25.487481570819188</v>
      </c>
      <c r="M444">
        <v>110.5591</v>
      </c>
      <c r="N444">
        <v>22.2</v>
      </c>
      <c r="O444" s="36">
        <v>25.861745308348162</v>
      </c>
      <c r="Q444">
        <v>115.30419999999999</v>
      </c>
      <c r="R444">
        <v>22.2</v>
      </c>
      <c r="S444" s="36">
        <v>26.330471153600175</v>
      </c>
      <c r="U444">
        <v>120.0808</v>
      </c>
      <c r="V444">
        <v>22.2</v>
      </c>
      <c r="W444" s="36">
        <v>27.040936440600426</v>
      </c>
      <c r="Y444">
        <v>83.43</v>
      </c>
      <c r="Z444">
        <v>22.2</v>
      </c>
      <c r="AA444" s="36">
        <v>24.239614327284276</v>
      </c>
    </row>
    <row r="445" spans="1:27" x14ac:dyDescent="0.25">
      <c r="A445">
        <v>96.432599999999994</v>
      </c>
      <c r="B445">
        <v>22.25</v>
      </c>
      <c r="C445" s="36">
        <v>24.888865938850241</v>
      </c>
      <c r="E445">
        <v>101.12990000000001</v>
      </c>
      <c r="F445">
        <v>22.25</v>
      </c>
      <c r="G445" s="36">
        <v>25.169203312125813</v>
      </c>
      <c r="I445">
        <v>105.8248</v>
      </c>
      <c r="J445">
        <v>22.25</v>
      </c>
      <c r="K445" s="36">
        <v>25.486117903842295</v>
      </c>
      <c r="M445">
        <v>110.5591</v>
      </c>
      <c r="N445">
        <v>22.25</v>
      </c>
      <c r="O445" s="36">
        <v>25.860064109573649</v>
      </c>
      <c r="Q445">
        <v>115.30419999999999</v>
      </c>
      <c r="R445">
        <v>22.25</v>
      </c>
      <c r="S445" s="36">
        <v>26.328178750608377</v>
      </c>
      <c r="U445">
        <v>120.0808</v>
      </c>
      <c r="V445">
        <v>22.25</v>
      </c>
      <c r="W445" s="36">
        <v>27.036449957308623</v>
      </c>
      <c r="Y445">
        <v>83.43</v>
      </c>
      <c r="Z445">
        <v>22.25</v>
      </c>
      <c r="AA445" s="36">
        <v>24.238838931019647</v>
      </c>
    </row>
    <row r="446" spans="1:27" x14ac:dyDescent="0.25">
      <c r="A446">
        <v>96.432599999999994</v>
      </c>
      <c r="B446">
        <v>22.3</v>
      </c>
      <c r="C446" s="36">
        <v>24.887845749876156</v>
      </c>
      <c r="E446">
        <v>101.12990000000001</v>
      </c>
      <c r="F446">
        <v>22.3</v>
      </c>
      <c r="G446" s="36">
        <v>25.168041133694139</v>
      </c>
      <c r="I446">
        <v>105.8248</v>
      </c>
      <c r="J446">
        <v>22.3</v>
      </c>
      <c r="K446" s="36">
        <v>25.484755298521648</v>
      </c>
      <c r="M446">
        <v>110.5591</v>
      </c>
      <c r="N446">
        <v>22.3</v>
      </c>
      <c r="O446" s="36">
        <v>25.858384738594232</v>
      </c>
      <c r="Q446">
        <v>115.30419999999999</v>
      </c>
      <c r="R446">
        <v>22.3</v>
      </c>
      <c r="S446" s="36">
        <v>26.325890511125699</v>
      </c>
      <c r="U446">
        <v>120.0808</v>
      </c>
      <c r="V446">
        <v>22.3</v>
      </c>
      <c r="W446" s="36">
        <v>27.031989863953822</v>
      </c>
      <c r="Y446">
        <v>83.43</v>
      </c>
      <c r="Z446">
        <v>22.3</v>
      </c>
      <c r="AA446" s="36">
        <v>24.238063793401896</v>
      </c>
    </row>
    <row r="447" spans="1:27" x14ac:dyDescent="0.25">
      <c r="A447">
        <v>96.432599999999994</v>
      </c>
      <c r="B447">
        <v>22.35</v>
      </c>
      <c r="C447" s="36">
        <v>24.886826069627109</v>
      </c>
      <c r="E447">
        <v>101.12990000000001</v>
      </c>
      <c r="F447">
        <v>22.35</v>
      </c>
      <c r="G447" s="36">
        <v>25.166879661322284</v>
      </c>
      <c r="I447">
        <v>105.8248</v>
      </c>
      <c r="J447">
        <v>22.35</v>
      </c>
      <c r="K447" s="36">
        <v>25.483393752700895</v>
      </c>
      <c r="M447">
        <v>110.5591</v>
      </c>
      <c r="N447">
        <v>22.35</v>
      </c>
      <c r="O447" s="36">
        <v>25.856707190140167</v>
      </c>
      <c r="Q447">
        <v>115.30419999999999</v>
      </c>
      <c r="R447">
        <v>22.35</v>
      </c>
      <c r="S447" s="36">
        <v>26.323606414662152</v>
      </c>
      <c r="U447">
        <v>120.0808</v>
      </c>
      <c r="V447">
        <v>22.35</v>
      </c>
      <c r="W447" s="36">
        <v>27.027555726281367</v>
      </c>
      <c r="Y447">
        <v>83.43</v>
      </c>
      <c r="Z447">
        <v>22.35</v>
      </c>
      <c r="AA447" s="36">
        <v>24.237288914216855</v>
      </c>
    </row>
    <row r="448" spans="1:27" x14ac:dyDescent="0.25">
      <c r="A448">
        <v>96.432599999999994</v>
      </c>
      <c r="B448">
        <v>22.4</v>
      </c>
      <c r="C448" s="36">
        <v>24.885806897457378</v>
      </c>
      <c r="E448">
        <v>101.12990000000001</v>
      </c>
      <c r="F448">
        <v>22.4</v>
      </c>
      <c r="G448" s="36">
        <v>25.165718893905932</v>
      </c>
      <c r="I448">
        <v>105.8248</v>
      </c>
      <c r="J448">
        <v>22.4</v>
      </c>
      <c r="K448" s="36">
        <v>25.482033264230907</v>
      </c>
      <c r="M448">
        <v>110.5591</v>
      </c>
      <c r="N448">
        <v>22.4</v>
      </c>
      <c r="O448" s="36">
        <v>25.855031458966785</v>
      </c>
      <c r="Q448">
        <v>115.30419999999999</v>
      </c>
      <c r="R448">
        <v>22.4</v>
      </c>
      <c r="S448" s="36">
        <v>26.321326440894453</v>
      </c>
      <c r="U448">
        <v>120.0808</v>
      </c>
      <c r="V448">
        <v>22.4</v>
      </c>
      <c r="W448" s="36">
        <v>27.023147121797837</v>
      </c>
      <c r="Y448">
        <v>83.43</v>
      </c>
      <c r="Z448">
        <v>22.4</v>
      </c>
      <c r="AA448" s="36">
        <v>24.236514293250643</v>
      </c>
    </row>
    <row r="449" spans="1:27" x14ac:dyDescent="0.25">
      <c r="A449">
        <v>96.432599999999994</v>
      </c>
      <c r="B449">
        <v>22.45</v>
      </c>
      <c r="C449" s="36">
        <v>24.884788232722563</v>
      </c>
      <c r="E449">
        <v>101.12990000000001</v>
      </c>
      <c r="F449">
        <v>22.45</v>
      </c>
      <c r="G449" s="36">
        <v>25.164558830343609</v>
      </c>
      <c r="I449">
        <v>105.8248</v>
      </c>
      <c r="J449">
        <v>22.45</v>
      </c>
      <c r="K449" s="36">
        <v>25.480673830969764</v>
      </c>
      <c r="M449">
        <v>110.5591</v>
      </c>
      <c r="N449">
        <v>22.45</v>
      </c>
      <c r="O449" s="36">
        <v>25.853357539854393</v>
      </c>
      <c r="Q449">
        <v>115.30419999999999</v>
      </c>
      <c r="R449">
        <v>22.45</v>
      </c>
      <c r="S449" s="36">
        <v>26.319050569664221</v>
      </c>
      <c r="U449">
        <v>120.0808</v>
      </c>
      <c r="V449">
        <v>22.45</v>
      </c>
      <c r="W449" s="36">
        <v>27.018763639329983</v>
      </c>
      <c r="Y449">
        <v>83.43</v>
      </c>
      <c r="Z449">
        <v>22.45</v>
      </c>
      <c r="AA449" s="36">
        <v>24.235739930289668</v>
      </c>
    </row>
    <row r="450" spans="1:27" x14ac:dyDescent="0.25">
      <c r="A450">
        <v>96.432599999999994</v>
      </c>
      <c r="B450">
        <v>22.5</v>
      </c>
      <c r="C450" s="36">
        <v>24.88377007477963</v>
      </c>
      <c r="E450">
        <v>101.12990000000001</v>
      </c>
      <c r="F450">
        <v>22.5</v>
      </c>
      <c r="G450" s="36">
        <v>25.163399469536692</v>
      </c>
      <c r="I450">
        <v>105.8248</v>
      </c>
      <c r="J450">
        <v>22.5</v>
      </c>
      <c r="K450" s="36">
        <v>25.479315450782671</v>
      </c>
      <c r="M450">
        <v>110.5591</v>
      </c>
      <c r="N450">
        <v>22.5</v>
      </c>
      <c r="O450" s="36">
        <v>25.851685427608029</v>
      </c>
      <c r="Q450">
        <v>115.30419999999999</v>
      </c>
      <c r="R450">
        <v>22.5</v>
      </c>
      <c r="S450" s="36">
        <v>26.316778780976026</v>
      </c>
      <c r="U450">
        <v>120.0808</v>
      </c>
      <c r="V450">
        <v>22.5</v>
      </c>
      <c r="W450" s="36">
        <v>27.01440487860474</v>
      </c>
      <c r="Y450">
        <v>83.43</v>
      </c>
      <c r="Z450">
        <v>22.5</v>
      </c>
      <c r="AA450" s="36">
        <v>24.234965825120629</v>
      </c>
    </row>
    <row r="451" spans="1:27" x14ac:dyDescent="0.25">
      <c r="A451">
        <v>96.432599999999994</v>
      </c>
      <c r="B451">
        <v>22.55</v>
      </c>
      <c r="C451" s="36">
        <v>24.882752422986865</v>
      </c>
      <c r="E451">
        <v>101.12990000000001</v>
      </c>
      <c r="F451">
        <v>22.55</v>
      </c>
      <c r="G451" s="36">
        <v>25.16224081038936</v>
      </c>
      <c r="I451">
        <v>105.8248</v>
      </c>
      <c r="J451">
        <v>22.55</v>
      </c>
      <c r="K451" s="36">
        <v>25.477958121541981</v>
      </c>
      <c r="M451">
        <v>110.5591</v>
      </c>
      <c r="N451">
        <v>22.55</v>
      </c>
      <c r="O451" s="36">
        <v>25.85001511705735</v>
      </c>
      <c r="Q451">
        <v>115.30419999999999</v>
      </c>
      <c r="R451">
        <v>22.55</v>
      </c>
      <c r="S451" s="36">
        <v>26.314511054995613</v>
      </c>
      <c r="U451">
        <v>120.0808</v>
      </c>
      <c r="V451">
        <v>22.55</v>
      </c>
      <c r="W451" s="36">
        <v>27.010070449849021</v>
      </c>
      <c r="Y451">
        <v>83.43</v>
      </c>
      <c r="Z451">
        <v>22.55</v>
      </c>
      <c r="AA451" s="36">
        <v>24.234191977530511</v>
      </c>
    </row>
    <row r="452" spans="1:27" x14ac:dyDescent="0.25">
      <c r="A452">
        <v>96.432599999999994</v>
      </c>
      <c r="B452">
        <v>22.6</v>
      </c>
      <c r="C452" s="36">
        <v>24.88173527670391</v>
      </c>
      <c r="E452">
        <v>101.12990000000001</v>
      </c>
      <c r="F452">
        <v>22.6</v>
      </c>
      <c r="G452" s="36">
        <v>25.161082851808608</v>
      </c>
      <c r="I452">
        <v>105.8248</v>
      </c>
      <c r="J452">
        <v>22.6</v>
      </c>
      <c r="K452" s="36">
        <v>25.476601841127138</v>
      </c>
      <c r="M452">
        <v>110.5591</v>
      </c>
      <c r="N452">
        <v>22.6</v>
      </c>
      <c r="O452" s="36">
        <v>25.848346603056449</v>
      </c>
      <c r="Q452">
        <v>115.30419999999999</v>
      </c>
      <c r="R452">
        <v>22.6</v>
      </c>
      <c r="S452" s="36">
        <v>26.312247372048073</v>
      </c>
      <c r="U452">
        <v>120.0808</v>
      </c>
      <c r="V452">
        <v>22.6</v>
      </c>
      <c r="W452" s="36">
        <v>27.005759973408153</v>
      </c>
      <c r="Y452">
        <v>83.43</v>
      </c>
      <c r="Z452">
        <v>22.6</v>
      </c>
      <c r="AA452" s="36">
        <v>24.2334183873066</v>
      </c>
    </row>
    <row r="453" spans="1:27" x14ac:dyDescent="0.25">
      <c r="A453">
        <v>96.432599999999994</v>
      </c>
      <c r="B453">
        <v>22.65</v>
      </c>
      <c r="C453" s="36">
        <v>24.880718635291721</v>
      </c>
      <c r="E453">
        <v>101.12990000000001</v>
      </c>
      <c r="F453">
        <v>22.65</v>
      </c>
      <c r="G453" s="36">
        <v>25.159925592704273</v>
      </c>
      <c r="I453">
        <v>105.8248</v>
      </c>
      <c r="J453">
        <v>22.65</v>
      </c>
      <c r="K453" s="36">
        <v>25.47524660742463</v>
      </c>
      <c r="M453">
        <v>110.5591</v>
      </c>
      <c r="N453">
        <v>22.65</v>
      </c>
      <c r="O453" s="36">
        <v>25.84667988048372</v>
      </c>
      <c r="Q453">
        <v>115.30419999999999</v>
      </c>
      <c r="R453">
        <v>22.65</v>
      </c>
      <c r="S453" s="36">
        <v>26.309987712616067</v>
      </c>
      <c r="U453">
        <v>120.0808</v>
      </c>
      <c r="V453">
        <v>22.65</v>
      </c>
      <c r="W453" s="36">
        <v>27.001473079382208</v>
      </c>
      <c r="Y453">
        <v>83.43</v>
      </c>
      <c r="Z453">
        <v>22.65</v>
      </c>
      <c r="AA453" s="36">
        <v>24.23264505423645</v>
      </c>
    </row>
    <row r="454" spans="1:27" x14ac:dyDescent="0.25">
      <c r="A454">
        <v>96.432599999999994</v>
      </c>
      <c r="B454">
        <v>22.7</v>
      </c>
      <c r="C454" s="36">
        <v>24.8797024981126</v>
      </c>
      <c r="E454">
        <v>101.12990000000001</v>
      </c>
      <c r="F454">
        <v>22.7</v>
      </c>
      <c r="G454" s="36">
        <v>25.158769031988935</v>
      </c>
      <c r="I454">
        <v>105.8248</v>
      </c>
      <c r="J454">
        <v>22.7</v>
      </c>
      <c r="K454" s="36">
        <v>25.473892418327981</v>
      </c>
      <c r="M454">
        <v>110.5591</v>
      </c>
      <c r="N454">
        <v>22.7</v>
      </c>
      <c r="O454" s="36">
        <v>25.845014944241637</v>
      </c>
      <c r="Q454">
        <v>115.30419999999999</v>
      </c>
      <c r="R454">
        <v>22.7</v>
      </c>
      <c r="S454" s="36">
        <v>26.307732057338018</v>
      </c>
      <c r="U454">
        <v>120.0808</v>
      </c>
      <c r="V454">
        <v>22.7</v>
      </c>
      <c r="W454" s="36">
        <v>26.997209407278493</v>
      </c>
      <c r="Y454">
        <v>83.43</v>
      </c>
      <c r="Z454">
        <v>22.7</v>
      </c>
      <c r="AA454" s="36">
        <v>24.231871978107915</v>
      </c>
    </row>
    <row r="455" spans="1:27" x14ac:dyDescent="0.25">
      <c r="A455">
        <v>96.432599999999994</v>
      </c>
      <c r="B455">
        <v>22.75</v>
      </c>
      <c r="C455" s="36">
        <v>24.87868686453016</v>
      </c>
      <c r="E455">
        <v>101.12990000000001</v>
      </c>
      <c r="F455">
        <v>22.75</v>
      </c>
      <c r="G455" s="36">
        <v>25.157613168577992</v>
      </c>
      <c r="I455">
        <v>105.8248</v>
      </c>
      <c r="J455">
        <v>22.75</v>
      </c>
      <c r="K455" s="36">
        <v>25.472539271737716</v>
      </c>
      <c r="M455">
        <v>110.5591</v>
      </c>
      <c r="N455">
        <v>22.75</v>
      </c>
      <c r="O455" s="36">
        <v>25.843351789256673</v>
      </c>
      <c r="Q455">
        <v>115.30419999999999</v>
      </c>
      <c r="R455">
        <v>22.75</v>
      </c>
      <c r="S455" s="36">
        <v>26.305480387006455</v>
      </c>
      <c r="U455">
        <v>120.0808</v>
      </c>
      <c r="V455">
        <v>22.75</v>
      </c>
      <c r="W455" s="36">
        <v>26.992968605680421</v>
      </c>
      <c r="Y455">
        <v>83.43</v>
      </c>
      <c r="Z455">
        <v>22.75</v>
      </c>
      <c r="AA455" s="36">
        <v>24.231099158709135</v>
      </c>
    </row>
    <row r="456" spans="1:27" x14ac:dyDescent="0.25">
      <c r="A456">
        <v>96.432599999999994</v>
      </c>
      <c r="B456">
        <v>22.8</v>
      </c>
      <c r="C456" s="36">
        <v>24.877671733909349</v>
      </c>
      <c r="E456">
        <v>101.12990000000001</v>
      </c>
      <c r="F456">
        <v>22.8</v>
      </c>
      <c r="G456" s="36">
        <v>25.156458001389602</v>
      </c>
      <c r="I456">
        <v>105.8248</v>
      </c>
      <c r="J456">
        <v>22.8</v>
      </c>
      <c r="K456" s="36">
        <v>25.471187165561314</v>
      </c>
      <c r="M456">
        <v>110.5591</v>
      </c>
      <c r="N456">
        <v>22.8</v>
      </c>
      <c r="O456" s="36">
        <v>25.841690410479085</v>
      </c>
      <c r="Q456">
        <v>115.30419999999999</v>
      </c>
      <c r="R456">
        <v>22.8</v>
      </c>
      <c r="S456" s="36">
        <v>26.303232682566229</v>
      </c>
      <c r="U456">
        <v>120.0808</v>
      </c>
      <c r="V456">
        <v>22.8</v>
      </c>
      <c r="W456" s="36">
        <v>26.988750331930543</v>
      </c>
      <c r="Y456">
        <v>83.43</v>
      </c>
      <c r="Z456">
        <v>22.8</v>
      </c>
      <c r="AA456" s="36">
        <v>24.230326595828537</v>
      </c>
    </row>
    <row r="457" spans="1:27" x14ac:dyDescent="0.25">
      <c r="A457">
        <v>96.432599999999994</v>
      </c>
      <c r="B457">
        <v>22.85</v>
      </c>
      <c r="C457" s="36">
        <v>24.876657105616413</v>
      </c>
      <c r="E457">
        <v>101.12990000000001</v>
      </c>
      <c r="F457">
        <v>22.85</v>
      </c>
      <c r="G457" s="36">
        <v>25.155303529344692</v>
      </c>
      <c r="I457">
        <v>105.8248</v>
      </c>
      <c r="J457">
        <v>22.85</v>
      </c>
      <c r="K457" s="36">
        <v>25.46983609771317</v>
      </c>
      <c r="M457">
        <v>110.5591</v>
      </c>
      <c r="N457">
        <v>22.85</v>
      </c>
      <c r="O457" s="36">
        <v>25.840030802882783</v>
      </c>
      <c r="Q457">
        <v>115.30419999999999</v>
      </c>
      <c r="R457">
        <v>22.85</v>
      </c>
      <c r="S457" s="36">
        <v>26.3009889251129</v>
      </c>
      <c r="U457">
        <v>120.0808</v>
      </c>
      <c r="V457">
        <v>22.85</v>
      </c>
      <c r="W457" s="36">
        <v>26.9845542518283</v>
      </c>
      <c r="Y457">
        <v>83.43</v>
      </c>
      <c r="Z457">
        <v>22.85</v>
      </c>
      <c r="AA457" s="36">
        <v>24.229554289254828</v>
      </c>
    </row>
    <row r="458" spans="1:27" x14ac:dyDescent="0.25">
      <c r="A458">
        <v>96.432599999999994</v>
      </c>
      <c r="B458">
        <v>22.9</v>
      </c>
      <c r="C458" s="36">
        <v>24.875642979018927</v>
      </c>
      <c r="E458">
        <v>101.12990000000001</v>
      </c>
      <c r="F458">
        <v>22.9</v>
      </c>
      <c r="G458" s="36">
        <v>25.154149751366948</v>
      </c>
      <c r="I458">
        <v>105.8248</v>
      </c>
      <c r="J458">
        <v>22.9</v>
      </c>
      <c r="K458" s="36">
        <v>25.468486066114586</v>
      </c>
      <c r="M458">
        <v>110.5591</v>
      </c>
      <c r="N458">
        <v>22.9</v>
      </c>
      <c r="O458" s="36">
        <v>25.838372961465176</v>
      </c>
      <c r="Q458">
        <v>115.30419999999999</v>
      </c>
      <c r="R458">
        <v>22.9</v>
      </c>
      <c r="S458" s="36">
        <v>26.298749095891004</v>
      </c>
      <c r="U458">
        <v>120.0808</v>
      </c>
      <c r="V458">
        <v>22.9</v>
      </c>
      <c r="W458" s="36">
        <v>26.980380039340535</v>
      </c>
      <c r="Y458">
        <v>83.43</v>
      </c>
      <c r="Z458">
        <v>22.9</v>
      </c>
      <c r="AA458" s="36">
        <v>24.228782238777004</v>
      </c>
    </row>
    <row r="459" spans="1:27" x14ac:dyDescent="0.25">
      <c r="A459">
        <v>96.432599999999994</v>
      </c>
      <c r="B459">
        <v>22.95</v>
      </c>
      <c r="C459" s="36">
        <v>24.87462935348578</v>
      </c>
      <c r="E459">
        <v>101.12990000000001</v>
      </c>
      <c r="F459">
        <v>22.95</v>
      </c>
      <c r="G459" s="36">
        <v>25.152996666382798</v>
      </c>
      <c r="I459">
        <v>105.8248</v>
      </c>
      <c r="J459">
        <v>22.95</v>
      </c>
      <c r="K459" s="36">
        <v>25.467137068693738</v>
      </c>
      <c r="M459">
        <v>110.5591</v>
      </c>
      <c r="N459">
        <v>22.95</v>
      </c>
      <c r="O459" s="36">
        <v>25.836716881247</v>
      </c>
      <c r="Q459">
        <v>115.30419999999999</v>
      </c>
      <c r="R459">
        <v>22.95</v>
      </c>
      <c r="S459" s="36">
        <v>26.296513176292482</v>
      </c>
      <c r="U459">
        <v>120.0808</v>
      </c>
      <c r="V459">
        <v>22.95</v>
      </c>
      <c r="W459" s="36">
        <v>26.976227376324942</v>
      </c>
      <c r="Y459">
        <v>83.43</v>
      </c>
      <c r="Z459">
        <v>22.95</v>
      </c>
      <c r="AA459" s="36">
        <v>24.228010444184353</v>
      </c>
    </row>
    <row r="460" spans="1:27" x14ac:dyDescent="0.25">
      <c r="A460">
        <v>96.432599999999994</v>
      </c>
      <c r="B460">
        <v>23</v>
      </c>
      <c r="C460" s="36">
        <v>24.873616228387146</v>
      </c>
      <c r="E460">
        <v>101.12990000000001</v>
      </c>
      <c r="F460">
        <v>23</v>
      </c>
      <c r="G460" s="36">
        <v>25.151844273321409</v>
      </c>
      <c r="I460">
        <v>105.8248</v>
      </c>
      <c r="J460">
        <v>23</v>
      </c>
      <c r="K460" s="36">
        <v>25.465789103385607</v>
      </c>
      <c r="M460">
        <v>110.5591</v>
      </c>
      <c r="N460">
        <v>23</v>
      </c>
      <c r="O460" s="36">
        <v>25.835062557272206</v>
      </c>
      <c r="Q460">
        <v>115.30419999999999</v>
      </c>
      <c r="R460">
        <v>23</v>
      </c>
      <c r="S460" s="36">
        <v>26.294281147855006</v>
      </c>
      <c r="U460">
        <v>120.0808</v>
      </c>
      <c r="V460">
        <v>23</v>
      </c>
      <c r="W460" s="36">
        <v>26.972095952265395</v>
      </c>
      <c r="Y460">
        <v>83.43</v>
      </c>
      <c r="Z460">
        <v>23</v>
      </c>
      <c r="AA460" s="36">
        <v>24.227238905266425</v>
      </c>
    </row>
    <row r="461" spans="1:27" x14ac:dyDescent="0.25">
      <c r="A461">
        <v>96.432599999999994</v>
      </c>
      <c r="B461">
        <v>23.05</v>
      </c>
      <c r="C461" s="36">
        <v>24.872603603094522</v>
      </c>
      <c r="E461">
        <v>101.12990000000001</v>
      </c>
      <c r="F461">
        <v>23.05</v>
      </c>
      <c r="G461" s="36">
        <v>25.150692571114654</v>
      </c>
      <c r="I461">
        <v>105.8248</v>
      </c>
      <c r="J461">
        <v>23.05</v>
      </c>
      <c r="K461" s="36">
        <v>25.46444216813202</v>
      </c>
      <c r="M461">
        <v>110.5591</v>
      </c>
      <c r="N461">
        <v>23.05</v>
      </c>
      <c r="O461" s="36">
        <v>25.833409984607748</v>
      </c>
      <c r="Q461">
        <v>115.30419999999999</v>
      </c>
      <c r="R461">
        <v>23.05</v>
      </c>
      <c r="S461" s="36">
        <v>26.292052992260412</v>
      </c>
      <c r="U461">
        <v>120.0808</v>
      </c>
      <c r="V461">
        <v>23.05</v>
      </c>
      <c r="W461" s="36">
        <v>26.967985464018387</v>
      </c>
      <c r="Y461">
        <v>83.43</v>
      </c>
      <c r="Z461">
        <v>23.05</v>
      </c>
      <c r="AA461" s="36">
        <v>24.226467621813079</v>
      </c>
    </row>
    <row r="462" spans="1:27" x14ac:dyDescent="0.25">
      <c r="A462">
        <v>96.432599999999994</v>
      </c>
      <c r="B462">
        <v>23.1</v>
      </c>
      <c r="C462" s="36">
        <v>24.87159147698069</v>
      </c>
      <c r="E462">
        <v>101.12990000000001</v>
      </c>
      <c r="F462">
        <v>23.1</v>
      </c>
      <c r="G462" s="36">
        <v>25.149541558697145</v>
      </c>
      <c r="I462">
        <v>105.8248</v>
      </c>
      <c r="J462">
        <v>23.1</v>
      </c>
      <c r="K462" s="36">
        <v>25.463096260881521</v>
      </c>
      <c r="M462">
        <v>110.5591</v>
      </c>
      <c r="N462">
        <v>23.1</v>
      </c>
      <c r="O462" s="36">
        <v>25.831759158343505</v>
      </c>
      <c r="Q462">
        <v>115.30419999999999</v>
      </c>
      <c r="R462">
        <v>23.1</v>
      </c>
      <c r="S462" s="36">
        <v>26.28982869133316</v>
      </c>
      <c r="U462">
        <v>120.0808</v>
      </c>
      <c r="V462">
        <v>23.1</v>
      </c>
      <c r="W462" s="36">
        <v>26.963895615570486</v>
      </c>
      <c r="Y462">
        <v>83.43</v>
      </c>
      <c r="Z462">
        <v>23.1</v>
      </c>
      <c r="AA462" s="36">
        <v>24.22569659361444</v>
      </c>
    </row>
    <row r="463" spans="1:27" x14ac:dyDescent="0.25">
      <c r="A463">
        <v>96.432599999999994</v>
      </c>
      <c r="B463">
        <v>23.15</v>
      </c>
      <c r="C463" s="36">
        <v>24.870579849419737</v>
      </c>
      <c r="E463">
        <v>101.12990000000001</v>
      </c>
      <c r="F463">
        <v>23.15</v>
      </c>
      <c r="G463" s="36">
        <v>25.148391235006194</v>
      </c>
      <c r="I463">
        <v>105.8248</v>
      </c>
      <c r="J463">
        <v>23.15</v>
      </c>
      <c r="K463" s="36">
        <v>25.461751379589444</v>
      </c>
      <c r="M463">
        <v>110.5591</v>
      </c>
      <c r="N463">
        <v>23.15</v>
      </c>
      <c r="O463" s="36">
        <v>25.830110073592063</v>
      </c>
      <c r="Q463">
        <v>115.30419999999999</v>
      </c>
      <c r="R463">
        <v>23.15</v>
      </c>
      <c r="S463" s="36">
        <v>26.287608227038746</v>
      </c>
      <c r="U463">
        <v>120.0808</v>
      </c>
      <c r="V463">
        <v>23.15</v>
      </c>
      <c r="W463" s="36">
        <v>26.95982611780569</v>
      </c>
      <c r="Y463">
        <v>83.43</v>
      </c>
      <c r="Z463">
        <v>23.15</v>
      </c>
      <c r="AA463" s="36">
        <v>24.224925820460932</v>
      </c>
    </row>
    <row r="464" spans="1:27" x14ac:dyDescent="0.25">
      <c r="A464">
        <v>96.432599999999994</v>
      </c>
      <c r="B464">
        <v>23.2</v>
      </c>
      <c r="C464" s="36">
        <v>24.869568719787029</v>
      </c>
      <c r="E464">
        <v>101.12990000000001</v>
      </c>
      <c r="F464">
        <v>23.2</v>
      </c>
      <c r="G464" s="36">
        <v>25.147241598981807</v>
      </c>
      <c r="I464">
        <v>105.8248</v>
      </c>
      <c r="J464">
        <v>23.2</v>
      </c>
      <c r="K464" s="36">
        <v>25.460407522217785</v>
      </c>
      <c r="M464">
        <v>110.5591</v>
      </c>
      <c r="N464">
        <v>23.2</v>
      </c>
      <c r="O464" s="36">
        <v>25.828462725488635</v>
      </c>
      <c r="Q464">
        <v>115.30419999999999</v>
      </c>
      <c r="R464">
        <v>23.2</v>
      </c>
      <c r="S464" s="36">
        <v>26.28539158148217</v>
      </c>
      <c r="U464">
        <v>120.0808</v>
      </c>
      <c r="V464">
        <v>23.2</v>
      </c>
      <c r="W464" s="36">
        <v>26.955776688282704</v>
      </c>
      <c r="Y464">
        <v>83.43</v>
      </c>
      <c r="Z464">
        <v>23.2</v>
      </c>
      <c r="AA464" s="36">
        <v>24.224155302143238</v>
      </c>
    </row>
    <row r="465" spans="1:27" x14ac:dyDescent="0.25">
      <c r="A465">
        <v>96.432599999999994</v>
      </c>
      <c r="B465">
        <v>23.25</v>
      </c>
      <c r="C465" s="36">
        <v>24.868558087459231</v>
      </c>
      <c r="E465">
        <v>101.12990000000001</v>
      </c>
      <c r="F465">
        <v>23.25</v>
      </c>
      <c r="G465" s="36">
        <v>25.146092649566679</v>
      </c>
      <c r="I465">
        <v>105.8248</v>
      </c>
      <c r="J465">
        <v>23.25</v>
      </c>
      <c r="K465" s="36">
        <v>25.45906468673526</v>
      </c>
      <c r="M465">
        <v>110.5591</v>
      </c>
      <c r="N465">
        <v>23.25</v>
      </c>
      <c r="O465" s="36">
        <v>25.826817109190845</v>
      </c>
      <c r="Q465">
        <v>115.30419999999999</v>
      </c>
      <c r="R465">
        <v>23.25</v>
      </c>
      <c r="S465" s="36">
        <v>26.283178736906461</v>
      </c>
      <c r="U465">
        <v>120.0808</v>
      </c>
      <c r="V465">
        <v>23.25</v>
      </c>
      <c r="W465" s="36">
        <v>26.951747051021098</v>
      </c>
      <c r="Y465">
        <v>83.43</v>
      </c>
      <c r="Z465">
        <v>23.25</v>
      </c>
      <c r="AA465" s="36">
        <v>24.223385038452342</v>
      </c>
    </row>
    <row r="466" spans="1:27" x14ac:dyDescent="0.25">
      <c r="A466">
        <v>96.432599999999994</v>
      </c>
      <c r="B466">
        <v>23.3</v>
      </c>
      <c r="C466" s="36">
        <v>24.867547951814274</v>
      </c>
      <c r="E466">
        <v>101.12990000000001</v>
      </c>
      <c r="F466">
        <v>23.3</v>
      </c>
      <c r="G466" s="36">
        <v>25.144944385706175</v>
      </c>
      <c r="I466">
        <v>105.8248</v>
      </c>
      <c r="J466">
        <v>23.3</v>
      </c>
      <c r="K466" s="36">
        <v>25.457722871117205</v>
      </c>
      <c r="M466">
        <v>110.5591</v>
      </c>
      <c r="N466">
        <v>23.3</v>
      </c>
      <c r="O466" s="36">
        <v>25.82517321987865</v>
      </c>
      <c r="Q466">
        <v>115.30419999999999</v>
      </c>
      <c r="R466">
        <v>23.3</v>
      </c>
      <c r="S466" s="36">
        <v>26.280969675691203</v>
      </c>
      <c r="U466">
        <v>120.0808</v>
      </c>
      <c r="V466">
        <v>23.3</v>
      </c>
      <c r="W466" s="36">
        <v>26.947736936296469</v>
      </c>
      <c r="Y466">
        <v>83.43</v>
      </c>
      <c r="Z466">
        <v>23.3</v>
      </c>
      <c r="AA466" s="36">
        <v>24.222615029179494</v>
      </c>
    </row>
    <row r="467" spans="1:27" x14ac:dyDescent="0.25">
      <c r="A467">
        <v>96.432599999999994</v>
      </c>
      <c r="B467">
        <v>23.35</v>
      </c>
      <c r="C467" s="36">
        <v>24.866538312231409</v>
      </c>
      <c r="E467">
        <v>101.12990000000001</v>
      </c>
      <c r="F467">
        <v>23.35</v>
      </c>
      <c r="G467" s="36">
        <v>25.143796806348337</v>
      </c>
      <c r="I467">
        <v>105.8248</v>
      </c>
      <c r="J467">
        <v>23.35</v>
      </c>
      <c r="K467" s="36">
        <v>25.456382073345583</v>
      </c>
      <c r="M467">
        <v>110.5591</v>
      </c>
      <c r="N467">
        <v>23.35</v>
      </c>
      <c r="O467" s="36">
        <v>25.823531052754159</v>
      </c>
      <c r="Q467">
        <v>115.30419999999999</v>
      </c>
      <c r="R467">
        <v>23.35</v>
      </c>
      <c r="S467" s="36">
        <v>26.278764380351028</v>
      </c>
      <c r="U467">
        <v>120.0808</v>
      </c>
      <c r="V467">
        <v>23.35</v>
      </c>
      <c r="W467" s="36">
        <v>26.943746080443692</v>
      </c>
      <c r="Y467">
        <v>83.43</v>
      </c>
      <c r="Z467">
        <v>23.35</v>
      </c>
      <c r="AA467" s="36">
        <v>24.221845274116252</v>
      </c>
    </row>
    <row r="468" spans="1:27" x14ac:dyDescent="0.25">
      <c r="A468">
        <v>96.432599999999994</v>
      </c>
      <c r="B468">
        <v>23.4</v>
      </c>
      <c r="C468" s="36">
        <v>24.865529168091097</v>
      </c>
      <c r="E468">
        <v>101.12990000000001</v>
      </c>
      <c r="F468">
        <v>23.4</v>
      </c>
      <c r="G468" s="36">
        <v>25.142649910443875</v>
      </c>
      <c r="I468">
        <v>105.8248</v>
      </c>
      <c r="J468">
        <v>23.4</v>
      </c>
      <c r="K468" s="36">
        <v>25.45504229140893</v>
      </c>
      <c r="M468">
        <v>110.5591</v>
      </c>
      <c r="N468">
        <v>23.4</v>
      </c>
      <c r="O468" s="36">
        <v>25.821890603041489</v>
      </c>
      <c r="Q468">
        <v>115.30419999999999</v>
      </c>
      <c r="R468">
        <v>23.4</v>
      </c>
      <c r="S468" s="36">
        <v>26.276562833534175</v>
      </c>
      <c r="U468">
        <v>120.0808</v>
      </c>
      <c r="V468">
        <v>23.4</v>
      </c>
      <c r="W468" s="36">
        <v>26.93977422566811</v>
      </c>
      <c r="Y468">
        <v>83.43</v>
      </c>
      <c r="Z468">
        <v>23.4</v>
      </c>
      <c r="AA468" s="36">
        <v>24.221075773054416</v>
      </c>
    </row>
    <row r="469" spans="1:27" x14ac:dyDescent="0.25">
      <c r="A469">
        <v>96.432599999999994</v>
      </c>
      <c r="B469">
        <v>23.45</v>
      </c>
      <c r="C469" s="36">
        <v>24.864520518775137</v>
      </c>
      <c r="E469">
        <v>101.12990000000001</v>
      </c>
      <c r="F469">
        <v>23.45</v>
      </c>
      <c r="G469" s="36">
        <v>25.141503696946124</v>
      </c>
      <c r="I469">
        <v>105.8248</v>
      </c>
      <c r="J469">
        <v>23.45</v>
      </c>
      <c r="K469" s="36">
        <v>25.453703523302359</v>
      </c>
      <c r="M469">
        <v>110.5591</v>
      </c>
      <c r="N469">
        <v>23.45</v>
      </c>
      <c r="O469" s="36">
        <v>25.820251865986645</v>
      </c>
      <c r="Q469">
        <v>115.30419999999999</v>
      </c>
      <c r="R469">
        <v>23.45</v>
      </c>
      <c r="S469" s="36">
        <v>26.274365018021133</v>
      </c>
      <c r="U469">
        <v>120.0808</v>
      </c>
      <c r="V469">
        <v>23.45</v>
      </c>
      <c r="W469" s="36">
        <v>26.935821119864269</v>
      </c>
      <c r="Y469">
        <v>83.43</v>
      </c>
      <c r="Z469">
        <v>23.45</v>
      </c>
      <c r="AA469" s="36">
        <v>24.220306525786089</v>
      </c>
    </row>
    <row r="470" spans="1:27" x14ac:dyDescent="0.25">
      <c r="A470">
        <v>96.432599999999994</v>
      </c>
      <c r="B470">
        <v>23.5</v>
      </c>
      <c r="C470" s="36">
        <v>24.863512363666558</v>
      </c>
      <c r="E470">
        <v>101.12990000000001</v>
      </c>
      <c r="F470">
        <v>23.5</v>
      </c>
      <c r="G470" s="36">
        <v>25.140358164811065</v>
      </c>
      <c r="I470">
        <v>105.8248</v>
      </c>
      <c r="J470">
        <v>23.5</v>
      </c>
      <c r="K470" s="36">
        <v>25.452365767027494</v>
      </c>
      <c r="M470">
        <v>110.5591</v>
      </c>
      <c r="N470">
        <v>23.5</v>
      </c>
      <c r="O470" s="36">
        <v>25.818614836857368</v>
      </c>
      <c r="Q470">
        <v>115.30419999999999</v>
      </c>
      <c r="R470">
        <v>23.5</v>
      </c>
      <c r="S470" s="36">
        <v>26.272170916723145</v>
      </c>
      <c r="U470">
        <v>120.0808</v>
      </c>
      <c r="V470">
        <v>23.5</v>
      </c>
      <c r="W470" s="36">
        <v>26.931886516441651</v>
      </c>
      <c r="Y470">
        <v>83.43</v>
      </c>
      <c r="Z470">
        <v>23.5</v>
      </c>
      <c r="AA470" s="36">
        <v>24.219537532103647</v>
      </c>
    </row>
    <row r="471" spans="1:27" x14ac:dyDescent="0.25">
      <c r="A471">
        <v>96.432599999999994</v>
      </c>
      <c r="B471">
        <v>23.55</v>
      </c>
      <c r="C471" s="36">
        <v>24.862504702149661</v>
      </c>
      <c r="E471">
        <v>101.12990000000001</v>
      </c>
      <c r="F471">
        <v>23.55</v>
      </c>
      <c r="G471" s="36">
        <v>25.139213312997331</v>
      </c>
      <c r="I471">
        <v>105.8248</v>
      </c>
      <c r="J471">
        <v>23.55</v>
      </c>
      <c r="K471" s="36">
        <v>25.451029020592468</v>
      </c>
      <c r="M471">
        <v>110.5591</v>
      </c>
      <c r="N471">
        <v>23.55</v>
      </c>
      <c r="O471" s="36">
        <v>25.816979510942986</v>
      </c>
      <c r="Q471">
        <v>115.30419999999999</v>
      </c>
      <c r="R471">
        <v>23.55</v>
      </c>
      <c r="S471" s="36">
        <v>26.269980512680878</v>
      </c>
      <c r="U471">
        <v>120.0808</v>
      </c>
      <c r="V471">
        <v>23.55</v>
      </c>
      <c r="W471" s="36">
        <v>26.927970174157394</v>
      </c>
      <c r="Y471">
        <v>83.43</v>
      </c>
      <c r="Z471">
        <v>23.55</v>
      </c>
      <c r="AA471" s="36">
        <v>24.218768791799754</v>
      </c>
    </row>
    <row r="472" spans="1:27" x14ac:dyDescent="0.25">
      <c r="A472">
        <v>96.432599999999994</v>
      </c>
      <c r="B472">
        <v>23.6</v>
      </c>
      <c r="C472" s="36">
        <v>24.861497533610027</v>
      </c>
      <c r="E472">
        <v>101.12990000000001</v>
      </c>
      <c r="F472">
        <v>23.6</v>
      </c>
      <c r="G472" s="36">
        <v>25.138069140466154</v>
      </c>
      <c r="I472">
        <v>105.8248</v>
      </c>
      <c r="J472">
        <v>23.6</v>
      </c>
      <c r="K472" s="36">
        <v>25.449693282011868</v>
      </c>
      <c r="M472">
        <v>110.5591</v>
      </c>
      <c r="N472">
        <v>23.6</v>
      </c>
      <c r="O472" s="36">
        <v>25.815345883554297</v>
      </c>
      <c r="Q472">
        <v>115.30419999999999</v>
      </c>
      <c r="R472">
        <v>23.6</v>
      </c>
      <c r="S472" s="36">
        <v>26.26779378906306</v>
      </c>
      <c r="U472">
        <v>120.0808</v>
      </c>
      <c r="V472">
        <v>23.6</v>
      </c>
      <c r="W472" s="36">
        <v>26.92407185695534</v>
      </c>
      <c r="Y472">
        <v>83.43</v>
      </c>
      <c r="Z472">
        <v>23.6</v>
      </c>
      <c r="AA472" s="36">
        <v>24.218000304667335</v>
      </c>
    </row>
    <row r="473" spans="1:27" x14ac:dyDescent="0.25">
      <c r="A473">
        <v>96.432599999999994</v>
      </c>
      <c r="B473">
        <v>23.65</v>
      </c>
      <c r="C473" s="36">
        <v>24.860490857434478</v>
      </c>
      <c r="E473">
        <v>101.12990000000001</v>
      </c>
      <c r="F473">
        <v>23.65</v>
      </c>
      <c r="G473" s="36">
        <v>25.136925646181385</v>
      </c>
      <c r="I473">
        <v>105.8248</v>
      </c>
      <c r="J473">
        <v>23.65</v>
      </c>
      <c r="K473" s="36">
        <v>25.448358549306739</v>
      </c>
      <c r="M473">
        <v>110.5591</v>
      </c>
      <c r="N473">
        <v>23.65</v>
      </c>
      <c r="O473" s="36">
        <v>25.813713950023427</v>
      </c>
      <c r="Q473">
        <v>115.30419999999999</v>
      </c>
      <c r="R473">
        <v>23.65</v>
      </c>
      <c r="S473" s="36">
        <v>26.265610729165086</v>
      </c>
      <c r="U473">
        <v>120.0808</v>
      </c>
      <c r="V473">
        <v>23.65</v>
      </c>
      <c r="W473" s="36">
        <v>26.92019133381131</v>
      </c>
      <c r="Y473">
        <v>83.43</v>
      </c>
      <c r="Z473">
        <v>23.65</v>
      </c>
      <c r="AA473" s="36">
        <v>24.217232070499595</v>
      </c>
    </row>
    <row r="474" spans="1:27" x14ac:dyDescent="0.25">
      <c r="A474">
        <v>96.432599999999994</v>
      </c>
      <c r="B474">
        <v>23.7</v>
      </c>
      <c r="C474" s="36">
        <v>24.859484673011075</v>
      </c>
      <c r="E474">
        <v>101.12990000000001</v>
      </c>
      <c r="F474">
        <v>23.7</v>
      </c>
      <c r="G474" s="36">
        <v>25.13578282910948</v>
      </c>
      <c r="I474">
        <v>105.8248</v>
      </c>
      <c r="J474">
        <v>23.7</v>
      </c>
      <c r="K474" s="36">
        <v>25.447024820504502</v>
      </c>
      <c r="M474">
        <v>110.5591</v>
      </c>
      <c r="N474">
        <v>23.7</v>
      </c>
      <c r="O474" s="36">
        <v>25.812083705703689</v>
      </c>
      <c r="Q474">
        <v>115.30419999999999</v>
      </c>
      <c r="R474">
        <v>23.7</v>
      </c>
      <c r="S474" s="36">
        <v>26.263431316407743</v>
      </c>
      <c r="U474">
        <v>120.0808</v>
      </c>
      <c r="V474">
        <v>23.7</v>
      </c>
      <c r="W474" s="36">
        <v>26.916328378584204</v>
      </c>
      <c r="Y474">
        <v>83.43</v>
      </c>
      <c r="Z474">
        <v>23.7</v>
      </c>
      <c r="AA474" s="36">
        <v>24.216464089090028</v>
      </c>
    </row>
    <row r="475" spans="1:27" x14ac:dyDescent="0.25">
      <c r="A475">
        <v>96.432599999999994</v>
      </c>
      <c r="B475">
        <v>23.75</v>
      </c>
      <c r="C475" s="36">
        <v>24.858478979729171</v>
      </c>
      <c r="E475">
        <v>101.12990000000001</v>
      </c>
      <c r="F475">
        <v>23.75</v>
      </c>
      <c r="G475" s="36">
        <v>25.134640688219488</v>
      </c>
      <c r="I475">
        <v>105.8248</v>
      </c>
      <c r="J475">
        <v>23.75</v>
      </c>
      <c r="K475" s="36">
        <v>25.445692093639007</v>
      </c>
      <c r="M475">
        <v>110.5591</v>
      </c>
      <c r="N475">
        <v>23.75</v>
      </c>
      <c r="O475" s="36">
        <v>25.810455145969435</v>
      </c>
      <c r="Q475">
        <v>115.30419999999999</v>
      </c>
      <c r="R475">
        <v>23.75</v>
      </c>
      <c r="S475" s="36">
        <v>26.261255534335866</v>
      </c>
      <c r="U475">
        <v>120.0808</v>
      </c>
      <c r="V475">
        <v>23.75</v>
      </c>
      <c r="W475" s="36">
        <v>26.912482769872934</v>
      </c>
      <c r="Y475">
        <v>83.43</v>
      </c>
      <c r="Z475">
        <v>23.75</v>
      </c>
      <c r="AA475" s="36">
        <v>24.215696360232393</v>
      </c>
    </row>
    <row r="476" spans="1:27" x14ac:dyDescent="0.25">
      <c r="A476">
        <v>96.432599999999994</v>
      </c>
      <c r="B476">
        <v>23.8</v>
      </c>
      <c r="C476" s="36">
        <v>24.857473776979329</v>
      </c>
      <c r="E476">
        <v>101.12990000000001</v>
      </c>
      <c r="F476">
        <v>23.8</v>
      </c>
      <c r="G476" s="36">
        <v>25.133499222483053</v>
      </c>
      <c r="I476">
        <v>105.8248</v>
      </c>
      <c r="J476">
        <v>23.8</v>
      </c>
      <c r="K476" s="36">
        <v>25.444360366750402</v>
      </c>
      <c r="M476">
        <v>110.5591</v>
      </c>
      <c r="N476">
        <v>23.8</v>
      </c>
      <c r="O476" s="36">
        <v>25.808828266215961</v>
      </c>
      <c r="Q476">
        <v>115.30419999999999</v>
      </c>
      <c r="R476">
        <v>23.8</v>
      </c>
      <c r="S476" s="36">
        <v>26.259083366617048</v>
      </c>
      <c r="U476">
        <v>120.0808</v>
      </c>
      <c r="V476">
        <v>23.8</v>
      </c>
      <c r="W476" s="36">
        <v>26.908654290878236</v>
      </c>
      <c r="Y476">
        <v>83.43</v>
      </c>
      <c r="Z476">
        <v>23.8</v>
      </c>
      <c r="AA476" s="36">
        <v>24.214928883720738</v>
      </c>
    </row>
    <row r="477" spans="1:27" x14ac:dyDescent="0.25">
      <c r="A477">
        <v>96.432599999999994</v>
      </c>
      <c r="B477">
        <v>23.85</v>
      </c>
      <c r="C477" s="36">
        <v>24.85646906415338</v>
      </c>
      <c r="E477">
        <v>101.12990000000001</v>
      </c>
      <c r="F477">
        <v>23.85</v>
      </c>
      <c r="G477" s="36">
        <v>25.132358430874362</v>
      </c>
      <c r="I477">
        <v>105.8248</v>
      </c>
      <c r="J477">
        <v>23.85</v>
      </c>
      <c r="K477" s="36">
        <v>25.443029637885193</v>
      </c>
      <c r="M477">
        <v>110.5591</v>
      </c>
      <c r="N477">
        <v>23.85</v>
      </c>
      <c r="O477" s="36">
        <v>25.807203061859337</v>
      </c>
      <c r="Q477">
        <v>115.30419999999999</v>
      </c>
      <c r="R477">
        <v>23.85</v>
      </c>
      <c r="S477" s="36">
        <v>26.256914797040363</v>
      </c>
      <c r="U477">
        <v>120.0808</v>
      </c>
      <c r="V477">
        <v>23.85</v>
      </c>
      <c r="W477" s="36">
        <v>26.90484272927025</v>
      </c>
      <c r="Y477">
        <v>83.43</v>
      </c>
      <c r="Z477">
        <v>23.85</v>
      </c>
      <c r="AA477" s="36">
        <v>24.214161659349369</v>
      </c>
    </row>
    <row r="478" spans="1:27" x14ac:dyDescent="0.25">
      <c r="A478">
        <v>96.432599999999994</v>
      </c>
      <c r="B478">
        <v>23.9</v>
      </c>
      <c r="C478" s="36">
        <v>24.85546484064437</v>
      </c>
      <c r="E478">
        <v>101.12990000000001</v>
      </c>
      <c r="F478">
        <v>23.9</v>
      </c>
      <c r="G478" s="36">
        <v>25.131218312370208</v>
      </c>
      <c r="I478">
        <v>105.8248</v>
      </c>
      <c r="J478">
        <v>23.9</v>
      </c>
      <c r="K478" s="36">
        <v>25.441699905096169</v>
      </c>
      <c r="M478">
        <v>110.5591</v>
      </c>
      <c r="N478">
        <v>23.9</v>
      </c>
      <c r="O478" s="36">
        <v>25.80557952833631</v>
      </c>
      <c r="Q478">
        <v>115.30419999999999</v>
      </c>
      <c r="R478">
        <v>23.9</v>
      </c>
      <c r="S478" s="36">
        <v>26.254749809515108</v>
      </c>
      <c r="U478">
        <v>120.0808</v>
      </c>
      <c r="V478">
        <v>23.9</v>
      </c>
      <c r="W478" s="36">
        <v>26.901047877060407</v>
      </c>
      <c r="Y478">
        <v>83.43</v>
      </c>
      <c r="Z478">
        <v>23.9</v>
      </c>
      <c r="AA478" s="36">
        <v>24.213394686912874</v>
      </c>
    </row>
    <row r="479" spans="1:27" x14ac:dyDescent="0.25">
      <c r="A479">
        <v>96.432599999999994</v>
      </c>
      <c r="B479">
        <v>23.95</v>
      </c>
      <c r="C479" s="36">
        <v>24.85446110584661</v>
      </c>
      <c r="E479">
        <v>101.12990000000001</v>
      </c>
      <c r="F479">
        <v>23.95</v>
      </c>
      <c r="G479" s="36">
        <v>25.130078865949923</v>
      </c>
      <c r="I479">
        <v>105.8248</v>
      </c>
      <c r="J479">
        <v>23.95</v>
      </c>
      <c r="K479" s="36">
        <v>25.440371166442393</v>
      </c>
      <c r="M479">
        <v>110.5591</v>
      </c>
      <c r="N479">
        <v>23.95</v>
      </c>
      <c r="O479" s="36">
        <v>25.803957661104128</v>
      </c>
      <c r="Q479">
        <v>115.30419999999999</v>
      </c>
      <c r="R479">
        <v>23.95</v>
      </c>
      <c r="S479" s="36">
        <v>26.252588388069579</v>
      </c>
      <c r="U479">
        <v>120.0808</v>
      </c>
      <c r="V479">
        <v>23.95</v>
      </c>
      <c r="W479" s="36">
        <v>26.897269530478269</v>
      </c>
      <c r="Y479">
        <v>83.43</v>
      </c>
      <c r="Z479">
        <v>23.95</v>
      </c>
      <c r="AA479" s="36">
        <v>24.212627966206124</v>
      </c>
    </row>
    <row r="480" spans="1:27" x14ac:dyDescent="0.25">
      <c r="A480">
        <v>96.432599999999994</v>
      </c>
      <c r="B480">
        <v>24</v>
      </c>
      <c r="C480" s="36">
        <v>24.853457859155625</v>
      </c>
      <c r="E480">
        <v>101.12990000000001</v>
      </c>
      <c r="F480">
        <v>24</v>
      </c>
      <c r="G480" s="36">
        <v>25.128940090595389</v>
      </c>
      <c r="I480">
        <v>105.8248</v>
      </c>
      <c r="J480">
        <v>24</v>
      </c>
      <c r="K480" s="36">
        <v>25.439043419989151</v>
      </c>
      <c r="M480">
        <v>110.5591</v>
      </c>
      <c r="N480">
        <v>24</v>
      </c>
      <c r="O480" s="36">
        <v>25.802337455640462</v>
      </c>
      <c r="Q480">
        <v>115.30419999999999</v>
      </c>
      <c r="R480">
        <v>24</v>
      </c>
      <c r="S480" s="36">
        <v>26.250430516849796</v>
      </c>
      <c r="U480">
        <v>120.0808</v>
      </c>
      <c r="V480">
        <v>24</v>
      </c>
      <c r="W480" s="36">
        <v>26.893507489852819</v>
      </c>
      <c r="Y480">
        <v>83.43</v>
      </c>
      <c r="Z480">
        <v>24</v>
      </c>
      <c r="AA480" s="36">
        <v>24.211861497024252</v>
      </c>
    </row>
    <row r="481" spans="1:27" x14ac:dyDescent="0.25">
      <c r="A481">
        <v>96.432599999999994</v>
      </c>
      <c r="B481">
        <v>24.05</v>
      </c>
      <c r="C481" s="36">
        <v>24.852455099968175</v>
      </c>
      <c r="E481">
        <v>101.12990000000001</v>
      </c>
      <c r="F481">
        <v>24.05</v>
      </c>
      <c r="G481" s="36">
        <v>25.127801985291022</v>
      </c>
      <c r="I481">
        <v>105.8248</v>
      </c>
      <c r="J481">
        <v>24.05</v>
      </c>
      <c r="K481" s="36">
        <v>25.437716663807951</v>
      </c>
      <c r="M481">
        <v>110.5591</v>
      </c>
      <c r="N481">
        <v>24.05</v>
      </c>
      <c r="O481" s="36">
        <v>25.800718907443244</v>
      </c>
      <c r="Q481">
        <v>115.30419999999999</v>
      </c>
      <c r="R481">
        <v>24.05</v>
      </c>
      <c r="S481" s="36">
        <v>26.248276180118339</v>
      </c>
      <c r="U481">
        <v>120.0808</v>
      </c>
      <c r="V481">
        <v>24.05</v>
      </c>
      <c r="W481" s="36">
        <v>26.889761559497913</v>
      </c>
      <c r="Y481">
        <v>83.43</v>
      </c>
      <c r="Z481">
        <v>24.05</v>
      </c>
      <c r="AA481" s="36">
        <v>24.211095279162663</v>
      </c>
    </row>
    <row r="482" spans="1:27" x14ac:dyDescent="0.25">
      <c r="A482">
        <v>96.432599999999994</v>
      </c>
      <c r="B482">
        <v>24.1</v>
      </c>
      <c r="C482" s="36">
        <v>24.851452827682252</v>
      </c>
      <c r="E482">
        <v>101.12990000000001</v>
      </c>
      <c r="F482">
        <v>24.1</v>
      </c>
      <c r="G482" s="36">
        <v>25.126664549023786</v>
      </c>
      <c r="I482">
        <v>105.8248</v>
      </c>
      <c r="J482">
        <v>24.1</v>
      </c>
      <c r="K482" s="36">
        <v>25.436390895976476</v>
      </c>
      <c r="M482">
        <v>110.5591</v>
      </c>
      <c r="N482">
        <v>24.1</v>
      </c>
      <c r="O482" s="36">
        <v>25.799102012030552</v>
      </c>
      <c r="Q482">
        <v>115.30419999999999</v>
      </c>
      <c r="R482">
        <v>24.1</v>
      </c>
      <c r="S482" s="36">
        <v>26.246125362253125</v>
      </c>
      <c r="U482">
        <v>120.0808</v>
      </c>
      <c r="V482">
        <v>24.1</v>
      </c>
      <c r="W482" s="36">
        <v>26.886031547601892</v>
      </c>
      <c r="Y482">
        <v>83.43</v>
      </c>
      <c r="Z482">
        <v>24.1</v>
      </c>
      <c r="AA482" s="36">
        <v>24.210329312417041</v>
      </c>
    </row>
    <row r="483" spans="1:27" x14ac:dyDescent="0.25">
      <c r="A483">
        <v>96.432599999999994</v>
      </c>
      <c r="B483">
        <v>24.15</v>
      </c>
      <c r="C483" s="36">
        <v>24.85045104169706</v>
      </c>
      <c r="E483">
        <v>101.12990000000001</v>
      </c>
      <c r="F483">
        <v>24.15</v>
      </c>
      <c r="G483" s="36">
        <v>25.125527780783155</v>
      </c>
      <c r="I483">
        <v>105.8248</v>
      </c>
      <c r="J483">
        <v>24.15</v>
      </c>
      <c r="K483" s="36">
        <v>25.435066114578571</v>
      </c>
      <c r="M483">
        <v>110.5591</v>
      </c>
      <c r="N483">
        <v>24.15</v>
      </c>
      <c r="O483" s="36">
        <v>25.797486764940494</v>
      </c>
      <c r="Q483">
        <v>115.30419999999999</v>
      </c>
      <c r="R483">
        <v>24.15</v>
      </c>
      <c r="S483" s="36">
        <v>26.243978047746261</v>
      </c>
      <c r="U483">
        <v>120.0808</v>
      </c>
      <c r="V483">
        <v>24.15</v>
      </c>
      <c r="W483" s="36">
        <v>26.882317266121042</v>
      </c>
      <c r="Y483">
        <v>83.43</v>
      </c>
      <c r="Z483">
        <v>24.15</v>
      </c>
      <c r="AA483" s="36">
        <v>24.209563596583347</v>
      </c>
    </row>
    <row r="484" spans="1:27" x14ac:dyDescent="0.25">
      <c r="A484">
        <v>96.432599999999994</v>
      </c>
      <c r="B484">
        <v>24.2</v>
      </c>
      <c r="C484" s="36">
        <v>24.849449741413022</v>
      </c>
      <c r="E484">
        <v>101.12990000000001</v>
      </c>
      <c r="F484">
        <v>24.2</v>
      </c>
      <c r="G484" s="36">
        <v>25.124391679561118</v>
      </c>
      <c r="I484">
        <v>105.8248</v>
      </c>
      <c r="J484">
        <v>24.2</v>
      </c>
      <c r="K484" s="36">
        <v>25.433742317704201</v>
      </c>
      <c r="M484">
        <v>110.5591</v>
      </c>
      <c r="N484">
        <v>24.2</v>
      </c>
      <c r="O484" s="36">
        <v>25.795873161731063</v>
      </c>
      <c r="Q484">
        <v>115.30419999999999</v>
      </c>
      <c r="R484">
        <v>24.2</v>
      </c>
      <c r="S484" s="36">
        <v>26.241834221202836</v>
      </c>
      <c r="U484">
        <v>120.0808</v>
      </c>
      <c r="V484">
        <v>24.2</v>
      </c>
      <c r="W484" s="36">
        <v>26.878618530676885</v>
      </c>
      <c r="Y484">
        <v>83.43</v>
      </c>
      <c r="Z484">
        <v>24.2</v>
      </c>
      <c r="AA484" s="36">
        <v>24.208798131457808</v>
      </c>
    </row>
    <row r="485" spans="1:27" x14ac:dyDescent="0.25">
      <c r="A485">
        <v>96.432599999999994</v>
      </c>
      <c r="B485">
        <v>24.25</v>
      </c>
      <c r="C485" s="36">
        <v>24.848448926231789</v>
      </c>
      <c r="E485">
        <v>101.12990000000001</v>
      </c>
      <c r="F485">
        <v>24.25</v>
      </c>
      <c r="G485" s="36">
        <v>25.12325624435217</v>
      </c>
      <c r="I485">
        <v>105.8248</v>
      </c>
      <c r="J485">
        <v>24.25</v>
      </c>
      <c r="K485" s="36">
        <v>25.432419503449438</v>
      </c>
      <c r="M485">
        <v>110.5591</v>
      </c>
      <c r="N485">
        <v>24.25</v>
      </c>
      <c r="O485" s="36">
        <v>25.794261197980006</v>
      </c>
      <c r="Q485">
        <v>115.30419999999999</v>
      </c>
      <c r="R485">
        <v>24.25</v>
      </c>
      <c r="S485" s="36">
        <v>26.239693867339806</v>
      </c>
      <c r="U485">
        <v>120.0808</v>
      </c>
      <c r="V485">
        <v>24.25</v>
      </c>
      <c r="W485" s="36">
        <v>26.874935160456872</v>
      </c>
      <c r="Y485">
        <v>83.43</v>
      </c>
      <c r="Z485">
        <v>24.25</v>
      </c>
      <c r="AA485" s="36">
        <v>24.208032916836913</v>
      </c>
    </row>
    <row r="486" spans="1:27" x14ac:dyDescent="0.25">
      <c r="A486">
        <v>96.432599999999994</v>
      </c>
      <c r="B486">
        <v>24.3</v>
      </c>
      <c r="C486" s="36">
        <v>24.847448595556212</v>
      </c>
      <c r="E486">
        <v>101.12990000000001</v>
      </c>
      <c r="F486">
        <v>24.3</v>
      </c>
      <c r="G486" s="36">
        <v>25.122121474153303</v>
      </c>
      <c r="I486">
        <v>105.8248</v>
      </c>
      <c r="J486">
        <v>24.3</v>
      </c>
      <c r="K486" s="36">
        <v>25.431097669916412</v>
      </c>
      <c r="M486">
        <v>110.5591</v>
      </c>
      <c r="N486">
        <v>24.3</v>
      </c>
      <c r="O486" s="36">
        <v>25.792650869284756</v>
      </c>
      <c r="Q486">
        <v>115.30419999999999</v>
      </c>
      <c r="R486">
        <v>24.3</v>
      </c>
      <c r="S486" s="36">
        <v>26.237556970984837</v>
      </c>
      <c r="U486">
        <v>120.0808</v>
      </c>
      <c r="V486">
        <v>24.3</v>
      </c>
      <c r="W486" s="36">
        <v>26.871266978118673</v>
      </c>
      <c r="Y486">
        <v>83.43</v>
      </c>
      <c r="Z486">
        <v>24.3</v>
      </c>
      <c r="AA486" s="36">
        <v>24.207267952517434</v>
      </c>
    </row>
    <row r="487" spans="1:27" x14ac:dyDescent="0.25">
      <c r="A487">
        <v>96.432599999999994</v>
      </c>
      <c r="B487">
        <v>24.35</v>
      </c>
      <c r="C487" s="36">
        <v>24.846448748790362</v>
      </c>
      <c r="E487">
        <v>101.12990000000001</v>
      </c>
      <c r="F487">
        <v>24.35</v>
      </c>
      <c r="G487" s="36">
        <v>25.120987367963998</v>
      </c>
      <c r="I487">
        <v>105.8248</v>
      </c>
      <c r="J487">
        <v>24.35</v>
      </c>
      <c r="K487" s="36">
        <v>25.429776815213305</v>
      </c>
      <c r="M487">
        <v>110.5591</v>
      </c>
      <c r="N487">
        <v>24.35</v>
      </c>
      <c r="O487" s="36">
        <v>25.791042171262248</v>
      </c>
      <c r="Q487">
        <v>115.30419999999999</v>
      </c>
      <c r="R487">
        <v>24.35</v>
      </c>
      <c r="S487" s="36">
        <v>26.23542351707523</v>
      </c>
      <c r="U487">
        <v>120.0808</v>
      </c>
      <c r="V487">
        <v>24.35</v>
      </c>
      <c r="W487" s="36">
        <v>26.867613809697716</v>
      </c>
      <c r="Y487">
        <v>83.43</v>
      </c>
      <c r="Z487">
        <v>24.35</v>
      </c>
      <c r="AA487" s="36">
        <v>24.20650323829641</v>
      </c>
    </row>
    <row r="488" spans="1:27" x14ac:dyDescent="0.25">
      <c r="A488">
        <v>96.432599999999994</v>
      </c>
      <c r="B488">
        <v>24.4</v>
      </c>
      <c r="C488" s="36">
        <v>24.845449385339503</v>
      </c>
      <c r="E488">
        <v>101.12990000000001</v>
      </c>
      <c r="F488">
        <v>24.4</v>
      </c>
      <c r="G488" s="36">
        <v>25.119853924786209</v>
      </c>
      <c r="I488">
        <v>105.8248</v>
      </c>
      <c r="J488">
        <v>24.4</v>
      </c>
      <c r="K488" s="36">
        <v>25.428456937454335</v>
      </c>
      <c r="M488">
        <v>110.5591</v>
      </c>
      <c r="N488">
        <v>24.4</v>
      </c>
      <c r="O488" s="36">
        <v>25.789435099548818</v>
      </c>
      <c r="Q488">
        <v>115.30419999999999</v>
      </c>
      <c r="R488">
        <v>24.4</v>
      </c>
      <c r="S488" s="36">
        <v>26.233293490656763</v>
      </c>
      <c r="U488">
        <v>120.0808</v>
      </c>
      <c r="V488">
        <v>24.4</v>
      </c>
      <c r="W488" s="36">
        <v>26.863975484517784</v>
      </c>
      <c r="Y488">
        <v>83.43</v>
      </c>
      <c r="Z488">
        <v>24.4</v>
      </c>
      <c r="AA488" s="36">
        <v>24.205738773971156</v>
      </c>
    </row>
    <row r="489" spans="1:27" x14ac:dyDescent="0.25">
      <c r="A489">
        <v>96.432599999999994</v>
      </c>
      <c r="B489">
        <v>24.45</v>
      </c>
      <c r="C489" s="36">
        <v>24.844450504610112</v>
      </c>
      <c r="E489">
        <v>101.12990000000001</v>
      </c>
      <c r="F489">
        <v>24.45</v>
      </c>
      <c r="G489" s="36">
        <v>25.118721143624366</v>
      </c>
      <c r="I489">
        <v>105.8248</v>
      </c>
      <c r="J489">
        <v>24.45</v>
      </c>
      <c r="K489" s="36">
        <v>25.427138034759693</v>
      </c>
      <c r="M489">
        <v>110.5591</v>
      </c>
      <c r="N489">
        <v>24.45</v>
      </c>
      <c r="O489" s="36">
        <v>25.787829649800095</v>
      </c>
      <c r="Q489">
        <v>115.30419999999999</v>
      </c>
      <c r="R489">
        <v>24.45</v>
      </c>
      <c r="S489" s="36">
        <v>26.231166876882622</v>
      </c>
      <c r="U489">
        <v>120.0808</v>
      </c>
      <c r="V489">
        <v>24.45</v>
      </c>
      <c r="W489" s="36">
        <v>26.860351835104616</v>
      </c>
      <c r="Y489">
        <v>83.43</v>
      </c>
      <c r="Z489">
        <v>24.45</v>
      </c>
      <c r="AA489" s="36">
        <v>24.204974559339234</v>
      </c>
    </row>
    <row r="490" spans="1:27" x14ac:dyDescent="0.25">
      <c r="A490">
        <v>96.432599999999994</v>
      </c>
      <c r="B490">
        <v>24.5</v>
      </c>
      <c r="C490" s="36">
        <v>24.843452106009853</v>
      </c>
      <c r="E490">
        <v>101.12990000000001</v>
      </c>
      <c r="F490">
        <v>24.5</v>
      </c>
      <c r="G490" s="36">
        <v>25.117589023485362</v>
      </c>
      <c r="I490">
        <v>105.8248</v>
      </c>
      <c r="J490">
        <v>24.5</v>
      </c>
      <c r="K490" s="36">
        <v>25.425820105255532</v>
      </c>
      <c r="M490">
        <v>110.5591</v>
      </c>
      <c r="N490">
        <v>24.5</v>
      </c>
      <c r="O490" s="36">
        <v>25.786225817690902</v>
      </c>
      <c r="Q490">
        <v>115.30419999999999</v>
      </c>
      <c r="R490">
        <v>24.5</v>
      </c>
      <c r="S490" s="36">
        <v>26.229043661012341</v>
      </c>
      <c r="U490">
        <v>120.0808</v>
      </c>
      <c r="V490">
        <v>24.5</v>
      </c>
      <c r="W490" s="36">
        <v>26.856742697102646</v>
      </c>
      <c r="Y490">
        <v>83.43</v>
      </c>
      <c r="Z490">
        <v>24.5</v>
      </c>
      <c r="AA490" s="36">
        <v>24.204210594198507</v>
      </c>
    </row>
    <row r="491" spans="1:27" x14ac:dyDescent="0.25">
      <c r="A491">
        <v>96.432599999999994</v>
      </c>
      <c r="B491">
        <v>24.55</v>
      </c>
      <c r="C491" s="36">
        <v>24.84245418894761</v>
      </c>
      <c r="E491">
        <v>101.12990000000001</v>
      </c>
      <c r="F491">
        <v>24.55</v>
      </c>
      <c r="G491" s="36">
        <v>25.116457563378535</v>
      </c>
      <c r="I491">
        <v>105.8248</v>
      </c>
      <c r="J491">
        <v>24.55</v>
      </c>
      <c r="K491" s="36">
        <v>25.424503147073953</v>
      </c>
      <c r="M491">
        <v>110.5591</v>
      </c>
      <c r="N491">
        <v>24.55</v>
      </c>
      <c r="O491" s="36">
        <v>25.784623598915051</v>
      </c>
      <c r="Q491">
        <v>115.30419999999999</v>
      </c>
      <c r="R491">
        <v>24.55</v>
      </c>
      <c r="S491" s="36">
        <v>26.226923828410726</v>
      </c>
      <c r="U491">
        <v>120.0808</v>
      </c>
      <c r="V491">
        <v>24.55</v>
      </c>
      <c r="W491" s="36">
        <v>26.853147909194167</v>
      </c>
      <c r="Y491">
        <v>83.43</v>
      </c>
      <c r="Z491">
        <v>24.55</v>
      </c>
      <c r="AA491" s="36">
        <v>24.203446878347076</v>
      </c>
    </row>
    <row r="492" spans="1:27" x14ac:dyDescent="0.25">
      <c r="A492">
        <v>96.432599999999994</v>
      </c>
      <c r="B492">
        <v>24.6</v>
      </c>
      <c r="C492" s="36">
        <v>24.841456752833416</v>
      </c>
      <c r="E492">
        <v>101.12990000000001</v>
      </c>
      <c r="F492">
        <v>24.6</v>
      </c>
      <c r="G492" s="36">
        <v>25.115326762315675</v>
      </c>
      <c r="I492">
        <v>105.8248</v>
      </c>
      <c r="J492">
        <v>24.6</v>
      </c>
      <c r="K492" s="36">
        <v>25.423187158352967</v>
      </c>
      <c r="M492">
        <v>110.5591</v>
      </c>
      <c r="N492">
        <v>24.6</v>
      </c>
      <c r="O492" s="36">
        <v>25.78302298918533</v>
      </c>
      <c r="Q492">
        <v>115.30419999999999</v>
      </c>
      <c r="R492">
        <v>24.6</v>
      </c>
      <c r="S492" s="36">
        <v>26.224807364546795</v>
      </c>
      <c r="U492">
        <v>120.0808</v>
      </c>
      <c r="V492">
        <v>24.6</v>
      </c>
      <c r="W492" s="36">
        <v>26.849567313021382</v>
      </c>
      <c r="Y492">
        <v>83.43</v>
      </c>
      <c r="Z492">
        <v>24.6</v>
      </c>
      <c r="AA492" s="36">
        <v>24.202683411583326</v>
      </c>
    </row>
    <row r="493" spans="1:27" x14ac:dyDescent="0.25">
      <c r="A493">
        <v>96.432599999999994</v>
      </c>
      <c r="B493">
        <v>24.65</v>
      </c>
      <c r="C493" s="36">
        <v>24.84045979707853</v>
      </c>
      <c r="E493">
        <v>101.12990000000001</v>
      </c>
      <c r="F493">
        <v>24.65</v>
      </c>
      <c r="G493" s="36">
        <v>25.114196619311013</v>
      </c>
      <c r="I493">
        <v>105.8248</v>
      </c>
      <c r="J493">
        <v>24.65</v>
      </c>
      <c r="K493" s="36">
        <v>25.421872137236484</v>
      </c>
      <c r="M493">
        <v>110.5591</v>
      </c>
      <c r="N493">
        <v>24.65</v>
      </c>
      <c r="O493" s="36">
        <v>25.781423984233339</v>
      </c>
      <c r="Q493">
        <v>115.30419999999999</v>
      </c>
      <c r="R493">
        <v>24.65</v>
      </c>
      <c r="S493" s="36">
        <v>26.222694254992756</v>
      </c>
      <c r="U493">
        <v>120.0808</v>
      </c>
      <c r="V493">
        <v>24.65</v>
      </c>
      <c r="W493" s="36">
        <v>26.846000753111007</v>
      </c>
      <c r="Y493">
        <v>83.43</v>
      </c>
      <c r="Z493">
        <v>24.65</v>
      </c>
      <c r="AA493" s="36">
        <v>24.201920193705913</v>
      </c>
    </row>
    <row r="494" spans="1:27" x14ac:dyDescent="0.25">
      <c r="A494">
        <v>96.432599999999994</v>
      </c>
      <c r="B494">
        <v>24.7</v>
      </c>
      <c r="C494" s="36">
        <v>24.839463321095383</v>
      </c>
      <c r="E494">
        <v>101.12990000000001</v>
      </c>
      <c r="F494">
        <v>24.7</v>
      </c>
      <c r="G494" s="36">
        <v>25.113067133381197</v>
      </c>
      <c r="I494">
        <v>105.8248</v>
      </c>
      <c r="J494">
        <v>24.7</v>
      </c>
      <c r="K494" s="36">
        <v>25.420558081874244</v>
      </c>
      <c r="M494">
        <v>110.5591</v>
      </c>
      <c r="N494">
        <v>24.7</v>
      </c>
      <c r="O494" s="36">
        <v>25.77982657980936</v>
      </c>
      <c r="Q494">
        <v>115.30419999999999</v>
      </c>
      <c r="R494">
        <v>24.7</v>
      </c>
      <c r="S494" s="36">
        <v>26.220584485423007</v>
      </c>
      <c r="U494">
        <v>120.0808</v>
      </c>
      <c r="V494">
        <v>24.7</v>
      </c>
      <c r="W494" s="36">
        <v>26.842448076801247</v>
      </c>
      <c r="Y494">
        <v>83.43</v>
      </c>
      <c r="Z494">
        <v>24.7</v>
      </c>
      <c r="AA494" s="36">
        <v>24.201157224513747</v>
      </c>
    </row>
    <row r="495" spans="1:27" x14ac:dyDescent="0.25">
      <c r="A495">
        <v>96.432599999999994</v>
      </c>
      <c r="B495">
        <v>24.75</v>
      </c>
      <c r="C495" s="36">
        <v>24.838467324297586</v>
      </c>
      <c r="E495">
        <v>101.12990000000001</v>
      </c>
      <c r="F495">
        <v>24.75</v>
      </c>
      <c r="G495" s="36">
        <v>25.111938303545305</v>
      </c>
      <c r="I495">
        <v>105.8248</v>
      </c>
      <c r="J495">
        <v>24.75</v>
      </c>
      <c r="K495" s="36">
        <v>25.419244990421845</v>
      </c>
      <c r="M495">
        <v>110.5591</v>
      </c>
      <c r="N495">
        <v>24.75</v>
      </c>
      <c r="O495" s="36">
        <v>25.778230771682274</v>
      </c>
      <c r="Q495">
        <v>115.30419999999999</v>
      </c>
      <c r="R495">
        <v>24.75</v>
      </c>
      <c r="S495" s="36">
        <v>26.218478041613071</v>
      </c>
      <c r="U495">
        <v>120.0808</v>
      </c>
      <c r="V495">
        <v>24.75</v>
      </c>
      <c r="W495" s="36">
        <v>26.83890913417105</v>
      </c>
      <c r="Y495">
        <v>83.43</v>
      </c>
      <c r="Z495">
        <v>24.75</v>
      </c>
      <c r="AA495" s="36">
        <v>24.200394503806006</v>
      </c>
    </row>
    <row r="496" spans="1:27" x14ac:dyDescent="0.25">
      <c r="A496">
        <v>96.432599999999994</v>
      </c>
      <c r="B496">
        <v>24.8</v>
      </c>
      <c r="C496" s="36">
        <v>24.837471806099938</v>
      </c>
      <c r="E496">
        <v>101.12990000000001</v>
      </c>
      <c r="F496">
        <v>24.8</v>
      </c>
      <c r="G496" s="36">
        <v>25.110810128824813</v>
      </c>
      <c r="I496">
        <v>105.8248</v>
      </c>
      <c r="J496">
        <v>24.8</v>
      </c>
      <c r="K496" s="36">
        <v>25.417932861040704</v>
      </c>
      <c r="M496">
        <v>110.5591</v>
      </c>
      <c r="N496">
        <v>24.8</v>
      </c>
      <c r="O496" s="36">
        <v>25.776636555639431</v>
      </c>
      <c r="Q496">
        <v>115.30419999999999</v>
      </c>
      <c r="R496">
        <v>24.8</v>
      </c>
      <c r="S496" s="36">
        <v>26.216374909438645</v>
      </c>
      <c r="U496">
        <v>120.0808</v>
      </c>
      <c r="V496">
        <v>24.8</v>
      </c>
      <c r="W496" s="36">
        <v>26.835383777971948</v>
      </c>
      <c r="Y496">
        <v>83.43</v>
      </c>
      <c r="Z496">
        <v>24.8</v>
      </c>
      <c r="AA496" s="36">
        <v>24.199632031382148</v>
      </c>
    </row>
    <row r="497" spans="1:27" x14ac:dyDescent="0.25">
      <c r="A497">
        <v>96.432599999999994</v>
      </c>
      <c r="B497">
        <v>24.85</v>
      </c>
      <c r="C497" s="36">
        <v>24.836476765918402</v>
      </c>
      <c r="E497">
        <v>101.12990000000001</v>
      </c>
      <c r="F497">
        <v>24.85</v>
      </c>
      <c r="G497" s="36">
        <v>25.109682608243617</v>
      </c>
      <c r="I497">
        <v>105.8248</v>
      </c>
      <c r="J497">
        <v>24.85</v>
      </c>
      <c r="K497" s="36">
        <v>25.416621691897983</v>
      </c>
      <c r="M497">
        <v>110.5591</v>
      </c>
      <c r="N497">
        <v>24.85</v>
      </c>
      <c r="O497" s="36">
        <v>25.775043927486543</v>
      </c>
      <c r="Q497">
        <v>115.30419999999999</v>
      </c>
      <c r="R497">
        <v>24.85</v>
      </c>
      <c r="S497" s="36">
        <v>26.214275074874628</v>
      </c>
      <c r="U497">
        <v>120.0808</v>
      </c>
      <c r="V497">
        <v>24.85</v>
      </c>
      <c r="W497" s="36">
        <v>26.831871863561705</v>
      </c>
      <c r="Y497">
        <v>83.43</v>
      </c>
      <c r="Z497">
        <v>24.85</v>
      </c>
      <c r="AA497" s="36">
        <v>24.198869807041874</v>
      </c>
    </row>
    <row r="498" spans="1:27" x14ac:dyDescent="0.25">
      <c r="A498">
        <v>96.432599999999994</v>
      </c>
      <c r="B498">
        <v>24.9</v>
      </c>
      <c r="C498" s="36">
        <v>24.835482203170113</v>
      </c>
      <c r="E498">
        <v>101.12990000000001</v>
      </c>
      <c r="F498">
        <v>24.9</v>
      </c>
      <c r="G498" s="36">
        <v>25.108555740827992</v>
      </c>
      <c r="I498">
        <v>105.8248</v>
      </c>
      <c r="J498">
        <v>24.9</v>
      </c>
      <c r="K498" s="36">
        <v>25.415311481166647</v>
      </c>
      <c r="M498">
        <v>110.5591</v>
      </c>
      <c r="N498">
        <v>24.9</v>
      </c>
      <c r="O498" s="36">
        <v>25.773452883047572</v>
      </c>
      <c r="Q498">
        <v>115.30419999999999</v>
      </c>
      <c r="R498">
        <v>24.9</v>
      </c>
      <c r="S498" s="36">
        <v>26.212178523994091</v>
      </c>
      <c r="U498">
        <v>120.0808</v>
      </c>
      <c r="V498">
        <v>24.9</v>
      </c>
      <c r="W498" s="36">
        <v>26.828373248840201</v>
      </c>
      <c r="Y498">
        <v>83.43</v>
      </c>
      <c r="Z498">
        <v>24.9</v>
      </c>
      <c r="AA498" s="36">
        <v>24.198107830585169</v>
      </c>
    </row>
    <row r="499" spans="1:27" x14ac:dyDescent="0.25">
      <c r="A499">
        <v>96.432599999999994</v>
      </c>
      <c r="B499">
        <v>24.95</v>
      </c>
      <c r="C499" s="36">
        <v>24.834488117273377</v>
      </c>
      <c r="E499">
        <v>101.12990000000001</v>
      </c>
      <c r="F499">
        <v>24.95</v>
      </c>
      <c r="G499" s="36">
        <v>25.107429525606609</v>
      </c>
      <c r="I499">
        <v>105.8248</v>
      </c>
      <c r="J499">
        <v>24.95</v>
      </c>
      <c r="K499" s="36">
        <v>25.41400222702535</v>
      </c>
      <c r="M499">
        <v>110.5591</v>
      </c>
      <c r="N499">
        <v>24.95</v>
      </c>
      <c r="O499" s="36">
        <v>25.771863418164607</v>
      </c>
      <c r="Q499">
        <v>115.30419999999999</v>
      </c>
      <c r="R499">
        <v>24.95</v>
      </c>
      <c r="S499" s="36">
        <v>26.21008524296737</v>
      </c>
      <c r="U499">
        <v>120.0808</v>
      </c>
      <c r="V499">
        <v>24.95</v>
      </c>
      <c r="W499" s="36">
        <v>26.824887794187521</v>
      </c>
      <c r="Y499">
        <v>83.43</v>
      </c>
      <c r="Z499">
        <v>24.95</v>
      </c>
      <c r="AA499" s="36">
        <v>24.197346101812276</v>
      </c>
    </row>
    <row r="500" spans="1:27" x14ac:dyDescent="0.25">
      <c r="A500">
        <v>96.432599999999994</v>
      </c>
      <c r="B500">
        <v>25</v>
      </c>
      <c r="C500" s="36">
        <v>24.833494507647682</v>
      </c>
      <c r="E500">
        <v>101.12990000000001</v>
      </c>
      <c r="F500">
        <v>25</v>
      </c>
      <c r="G500" s="36">
        <v>25.106303961610525</v>
      </c>
      <c r="I500">
        <v>105.8248</v>
      </c>
      <c r="J500">
        <v>25</v>
      </c>
      <c r="K500" s="36">
        <v>25.412693927658495</v>
      </c>
      <c r="M500">
        <v>110.5591</v>
      </c>
      <c r="N500">
        <v>25</v>
      </c>
      <c r="O500" s="36">
        <v>25.770275528697766</v>
      </c>
      <c r="Q500">
        <v>115.30419999999999</v>
      </c>
      <c r="R500">
        <v>25</v>
      </c>
      <c r="S500" s="36">
        <v>26.207995218061107</v>
      </c>
      <c r="U500">
        <v>120.0808</v>
      </c>
      <c r="V500">
        <v>25</v>
      </c>
      <c r="W500" s="36">
        <v>26.821415362403563</v>
      </c>
      <c r="Y500">
        <v>83.43</v>
      </c>
      <c r="Z500">
        <v>25</v>
      </c>
      <c r="AA500" s="36">
        <v>24.196584620523694</v>
      </c>
    </row>
    <row r="501" spans="1:27" x14ac:dyDescent="0.25">
      <c r="A501">
        <v>96.432599999999994</v>
      </c>
      <c r="B501">
        <v>25.05</v>
      </c>
      <c r="C501" s="36">
        <v>24.832501373713651</v>
      </c>
      <c r="E501">
        <v>101.12990000000001</v>
      </c>
      <c r="F501">
        <v>25.05</v>
      </c>
      <c r="G501" s="36">
        <v>25.105179047873154</v>
      </c>
      <c r="I501">
        <v>105.8248</v>
      </c>
      <c r="J501">
        <v>25.05</v>
      </c>
      <c r="K501" s="36">
        <v>25.411386581256142</v>
      </c>
      <c r="M501">
        <v>110.5591</v>
      </c>
      <c r="N501">
        <v>25.05</v>
      </c>
      <c r="O501" s="36">
        <v>25.768689210525096</v>
      </c>
      <c r="Q501">
        <v>115.30419999999999</v>
      </c>
      <c r="R501">
        <v>25.05</v>
      </c>
      <c r="S501" s="36">
        <v>26.205908435637291</v>
      </c>
      <c r="U501">
        <v>120.0808</v>
      </c>
      <c r="V501">
        <v>25.05</v>
      </c>
      <c r="W501" s="36">
        <v>26.817955818649938</v>
      </c>
      <c r="Y501">
        <v>83.43</v>
      </c>
      <c r="Z501">
        <v>25.05</v>
      </c>
      <c r="AA501" s="36">
        <v>24.195823386520196</v>
      </c>
    </row>
    <row r="502" spans="1:27" x14ac:dyDescent="0.25">
      <c r="A502">
        <v>96.432599999999994</v>
      </c>
      <c r="B502">
        <v>25.1</v>
      </c>
      <c r="C502" s="36">
        <v>24.831508714893079</v>
      </c>
      <c r="E502">
        <v>101.12990000000001</v>
      </c>
      <c r="F502">
        <v>25.1</v>
      </c>
      <c r="G502" s="36">
        <v>25.104054783430268</v>
      </c>
      <c r="I502">
        <v>105.8248</v>
      </c>
      <c r="J502">
        <v>25.1</v>
      </c>
      <c r="K502" s="36">
        <v>25.41008018601401</v>
      </c>
      <c r="M502">
        <v>110.5591</v>
      </c>
      <c r="N502">
        <v>25.1</v>
      </c>
      <c r="O502" s="36">
        <v>25.767104459542452</v>
      </c>
      <c r="Q502">
        <v>115.30419999999999</v>
      </c>
      <c r="R502">
        <v>25.1</v>
      </c>
      <c r="S502" s="36">
        <v>26.203824882152361</v>
      </c>
      <c r="U502">
        <v>120.0808</v>
      </c>
      <c r="V502">
        <v>25.1</v>
      </c>
      <c r="W502" s="36">
        <v>26.814509030393392</v>
      </c>
      <c r="Y502">
        <v>83.43</v>
      </c>
      <c r="Z502">
        <v>25.1</v>
      </c>
      <c r="AA502" s="36">
        <v>24.195062399602815</v>
      </c>
    </row>
    <row r="503" spans="1:27" x14ac:dyDescent="0.25">
      <c r="A503">
        <v>96.432599999999994</v>
      </c>
      <c r="B503">
        <v>25.15</v>
      </c>
      <c r="C503" s="36">
        <v>24.830516530608925</v>
      </c>
      <c r="E503">
        <v>101.12990000000001</v>
      </c>
      <c r="F503">
        <v>25.15</v>
      </c>
      <c r="G503" s="36">
        <v>25.102931167320016</v>
      </c>
      <c r="I503">
        <v>105.8248</v>
      </c>
      <c r="J503">
        <v>25.15</v>
      </c>
      <c r="K503" s="36">
        <v>25.408774740133463</v>
      </c>
      <c r="M503">
        <v>110.5591</v>
      </c>
      <c r="N503">
        <v>25.15</v>
      </c>
      <c r="O503" s="36">
        <v>25.765521271663381</v>
      </c>
      <c r="Q503">
        <v>115.30419999999999</v>
      </c>
      <c r="R503">
        <v>25.15</v>
      </c>
      <c r="S503" s="36">
        <v>26.201744544156298</v>
      </c>
      <c r="U503">
        <v>120.0808</v>
      </c>
      <c r="V503">
        <v>25.15</v>
      </c>
      <c r="W503" s="36">
        <v>26.811074867351039</v>
      </c>
      <c r="Y503">
        <v>83.43</v>
      </c>
      <c r="Z503">
        <v>25.15</v>
      </c>
      <c r="AA503" s="36">
        <v>24.194301659572837</v>
      </c>
    </row>
    <row r="504" spans="1:27" x14ac:dyDescent="0.25">
      <c r="A504">
        <v>96.432599999999994</v>
      </c>
      <c r="B504">
        <v>25.2</v>
      </c>
      <c r="C504" s="36">
        <v>24.829524820285279</v>
      </c>
      <c r="E504">
        <v>101.12990000000001</v>
      </c>
      <c r="F504">
        <v>25.2</v>
      </c>
      <c r="G504" s="36">
        <v>25.101808198582869</v>
      </c>
      <c r="I504">
        <v>105.8248</v>
      </c>
      <c r="J504">
        <v>25.2</v>
      </c>
      <c r="K504" s="36">
        <v>25.407470241821461</v>
      </c>
      <c r="M504">
        <v>110.5591</v>
      </c>
      <c r="N504">
        <v>25.2</v>
      </c>
      <c r="O504" s="36">
        <v>25.763939642819047</v>
      </c>
      <c r="Q504">
        <v>115.30419999999999</v>
      </c>
      <c r="R504">
        <v>25.2</v>
      </c>
      <c r="S504" s="36">
        <v>26.199667408291699</v>
      </c>
      <c r="U504">
        <v>120.0808</v>
      </c>
      <c r="V504">
        <v>25.2</v>
      </c>
      <c r="W504" s="36">
        <v>26.807653201437237</v>
      </c>
      <c r="Y504">
        <v>83.43</v>
      </c>
      <c r="Z504">
        <v>25.2</v>
      </c>
      <c r="AA504" s="36">
        <v>24.193541166231828</v>
      </c>
    </row>
    <row r="505" spans="1:27" x14ac:dyDescent="0.25">
      <c r="A505">
        <v>96.432599999999994</v>
      </c>
      <c r="B505">
        <v>25.25</v>
      </c>
      <c r="C505" s="36">
        <v>24.828533583347401</v>
      </c>
      <c r="E505">
        <v>101.12990000000001</v>
      </c>
      <c r="F505">
        <v>25.25</v>
      </c>
      <c r="G505" s="36">
        <v>25.10068587626165</v>
      </c>
      <c r="I505">
        <v>105.8248</v>
      </c>
      <c r="J505">
        <v>25.25</v>
      </c>
      <c r="K505" s="36">
        <v>25.406166689290561</v>
      </c>
      <c r="M505">
        <v>110.5591</v>
      </c>
      <c r="N505">
        <v>25.25</v>
      </c>
      <c r="O505" s="36">
        <v>25.762359568958075</v>
      </c>
      <c r="Q505">
        <v>115.30419999999999</v>
      </c>
      <c r="R505">
        <v>25.25</v>
      </c>
      <c r="S505" s="36">
        <v>26.197593461292897</v>
      </c>
      <c r="U505">
        <v>120.0808</v>
      </c>
      <c r="V505">
        <v>25.25</v>
      </c>
      <c r="W505" s="36">
        <v>26.80424390671212</v>
      </c>
      <c r="Y505">
        <v>83.43</v>
      </c>
      <c r="Z505">
        <v>25.25</v>
      </c>
      <c r="AA505" s="36">
        <v>24.192780919381594</v>
      </c>
    </row>
    <row r="506" spans="1:27" x14ac:dyDescent="0.25">
      <c r="A506">
        <v>96.432599999999994</v>
      </c>
      <c r="B506">
        <v>25.3</v>
      </c>
      <c r="C506" s="36">
        <v>24.827542819221684</v>
      </c>
      <c r="E506">
        <v>101.12990000000001</v>
      </c>
      <c r="F506">
        <v>25.3</v>
      </c>
      <c r="G506" s="36">
        <v>25.099564199401506</v>
      </c>
      <c r="I506">
        <v>105.8248</v>
      </c>
      <c r="J506">
        <v>25.3</v>
      </c>
      <c r="K506" s="36">
        <v>25.404864080758877</v>
      </c>
      <c r="M506">
        <v>110.5591</v>
      </c>
      <c r="N506">
        <v>25.3</v>
      </c>
      <c r="O506" s="36">
        <v>25.760781046046503</v>
      </c>
      <c r="Q506">
        <v>115.30419999999999</v>
      </c>
      <c r="R506">
        <v>25.3</v>
      </c>
      <c r="S506" s="36">
        <v>26.195522689985118</v>
      </c>
      <c r="U506">
        <v>120.0808</v>
      </c>
      <c r="V506">
        <v>25.3</v>
      </c>
      <c r="W506" s="36">
        <v>26.800846859331607</v>
      </c>
      <c r="Y506">
        <v>83.43</v>
      </c>
      <c r="Z506">
        <v>25.3</v>
      </c>
      <c r="AA506" s="36">
        <v>24.192020918824223</v>
      </c>
    </row>
    <row r="507" spans="1:27" x14ac:dyDescent="0.25">
      <c r="A507">
        <v>96.432599999999994</v>
      </c>
      <c r="B507">
        <v>25.35</v>
      </c>
      <c r="C507" s="36">
        <v>24.826552527335675</v>
      </c>
      <c r="E507">
        <v>101.12990000000001</v>
      </c>
      <c r="F507">
        <v>25.35</v>
      </c>
      <c r="G507" s="36">
        <v>25.098443167049915</v>
      </c>
      <c r="I507">
        <v>105.8248</v>
      </c>
      <c r="J507">
        <v>25.35</v>
      </c>
      <c r="K507" s="36">
        <v>25.403562414450043</v>
      </c>
      <c r="M507">
        <v>110.5591</v>
      </c>
      <c r="N507">
        <v>25.35</v>
      </c>
      <c r="O507" s="36">
        <v>25.759204070067636</v>
      </c>
      <c r="Q507">
        <v>115.30419999999999</v>
      </c>
      <c r="R507">
        <v>25.35</v>
      </c>
      <c r="S507" s="36">
        <v>26.193455081283521</v>
      </c>
      <c r="U507">
        <v>120.0808</v>
      </c>
      <c r="V507">
        <v>25.35</v>
      </c>
      <c r="W507" s="36">
        <v>26.797461937498916</v>
      </c>
      <c r="Y507">
        <v>83.43</v>
      </c>
      <c r="Z507">
        <v>25.35</v>
      </c>
      <c r="AA507" s="36">
        <v>24.19126116436205</v>
      </c>
    </row>
    <row r="508" spans="1:27" x14ac:dyDescent="0.25">
      <c r="A508">
        <v>96.432599999999994</v>
      </c>
      <c r="B508">
        <v>25.4</v>
      </c>
      <c r="C508" s="36">
        <v>24.825562707118046</v>
      </c>
      <c r="E508">
        <v>101.12990000000001</v>
      </c>
      <c r="F508">
        <v>25.4</v>
      </c>
      <c r="G508" s="36">
        <v>25.097322778256668</v>
      </c>
      <c r="I508">
        <v>105.8248</v>
      </c>
      <c r="J508">
        <v>25.4</v>
      </c>
      <c r="K508" s="36">
        <v>25.402261688593224</v>
      </c>
      <c r="M508">
        <v>110.5591</v>
      </c>
      <c r="N508">
        <v>25.4</v>
      </c>
      <c r="O508" s="36">
        <v>25.757628637021956</v>
      </c>
      <c r="Q508">
        <v>115.30419999999999</v>
      </c>
      <c r="R508">
        <v>25.4</v>
      </c>
      <c r="S508" s="36">
        <v>26.191390622192454</v>
      </c>
      <c r="U508">
        <v>120.0808</v>
      </c>
      <c r="V508">
        <v>25.4</v>
      </c>
      <c r="W508" s="36">
        <v>26.794089021417513</v>
      </c>
      <c r="Y508">
        <v>83.43</v>
      </c>
      <c r="Z508">
        <v>25.4</v>
      </c>
      <c r="AA508" s="36">
        <v>24.190501655797664</v>
      </c>
    </row>
    <row r="509" spans="1:27" x14ac:dyDescent="0.25">
      <c r="A509">
        <v>96.432599999999994</v>
      </c>
      <c r="B509">
        <v>25.45</v>
      </c>
      <c r="C509" s="36">
        <v>24.824573357998624</v>
      </c>
      <c r="E509">
        <v>101.12990000000001</v>
      </c>
      <c r="F509">
        <v>25.45</v>
      </c>
      <c r="G509" s="36">
        <v>25.096203032073849</v>
      </c>
      <c r="I509">
        <v>105.8248</v>
      </c>
      <c r="J509">
        <v>25.45</v>
      </c>
      <c r="K509" s="36">
        <v>25.40096190142307</v>
      </c>
      <c r="M509">
        <v>110.5591</v>
      </c>
      <c r="N509">
        <v>25.45</v>
      </c>
      <c r="O509" s="36">
        <v>25.756054742927027</v>
      </c>
      <c r="Q509">
        <v>115.30419999999999</v>
      </c>
      <c r="R509">
        <v>25.45</v>
      </c>
      <c r="S509" s="36">
        <v>26.189329299804513</v>
      </c>
      <c r="U509">
        <v>120.0808</v>
      </c>
      <c r="V509">
        <v>25.45</v>
      </c>
      <c r="W509" s="36">
        <v>26.79072799324549</v>
      </c>
      <c r="Y509">
        <v>83.43</v>
      </c>
      <c r="Z509">
        <v>25.45</v>
      </c>
      <c r="AA509" s="36">
        <v>24.189742392933933</v>
      </c>
    </row>
    <row r="510" spans="1:27" x14ac:dyDescent="0.25">
      <c r="A510">
        <v>96.432599999999994</v>
      </c>
      <c r="B510">
        <v>25.5</v>
      </c>
      <c r="C510" s="36">
        <v>24.82358447940835</v>
      </c>
      <c r="E510">
        <v>101.12990000000001</v>
      </c>
      <c r="F510">
        <v>25.5</v>
      </c>
      <c r="G510" s="36">
        <v>25.095083927555855</v>
      </c>
      <c r="I510">
        <v>105.8248</v>
      </c>
      <c r="J510">
        <v>25.5</v>
      </c>
      <c r="K510" s="36">
        <v>25.399663051179687</v>
      </c>
      <c r="M510">
        <v>110.5591</v>
      </c>
      <c r="N510">
        <v>25.5</v>
      </c>
      <c r="O510" s="36">
        <v>25.75448238381739</v>
      </c>
      <c r="Q510">
        <v>115.30419999999999</v>
      </c>
      <c r="R510">
        <v>25.5</v>
      </c>
      <c r="S510" s="36">
        <v>26.187271101299803</v>
      </c>
      <c r="U510">
        <v>120.0808</v>
      </c>
      <c r="V510">
        <v>25.5</v>
      </c>
      <c r="W510" s="36">
        <v>26.787378737051117</v>
      </c>
      <c r="Y510">
        <v>83.43</v>
      </c>
      <c r="Z510">
        <v>25.5</v>
      </c>
      <c r="AA510" s="36">
        <v>24.188983375573972</v>
      </c>
    </row>
    <row r="511" spans="1:27" x14ac:dyDescent="0.25">
      <c r="A511">
        <v>96.432599999999994</v>
      </c>
      <c r="B511">
        <v>25.55</v>
      </c>
      <c r="C511" s="36">
        <v>24.822596070779305</v>
      </c>
      <c r="E511">
        <v>101.12990000000001</v>
      </c>
      <c r="F511">
        <v>25.55</v>
      </c>
      <c r="G511" s="36">
        <v>25.093965463759371</v>
      </c>
      <c r="I511">
        <v>105.8248</v>
      </c>
      <c r="J511">
        <v>25.55</v>
      </c>
      <c r="K511" s="36">
        <v>25.398365136108616</v>
      </c>
      <c r="M511">
        <v>110.5591</v>
      </c>
      <c r="N511">
        <v>25.55</v>
      </c>
      <c r="O511" s="36">
        <v>25.752911555744443</v>
      </c>
      <c r="Q511">
        <v>115.30419999999999</v>
      </c>
      <c r="R511">
        <v>25.55</v>
      </c>
      <c r="S511" s="36">
        <v>26.185216013944988</v>
      </c>
      <c r="U511">
        <v>120.0808</v>
      </c>
      <c r="V511">
        <v>25.55</v>
      </c>
      <c r="W511" s="36">
        <v>26.784041138769915</v>
      </c>
      <c r="Y511">
        <v>83.43</v>
      </c>
      <c r="Z511">
        <v>25.55</v>
      </c>
      <c r="AA511" s="36">
        <v>24.188224603521157</v>
      </c>
    </row>
    <row r="512" spans="1:27" x14ac:dyDescent="0.25">
      <c r="A512">
        <v>96.432599999999994</v>
      </c>
      <c r="B512">
        <v>25.6</v>
      </c>
      <c r="C512" s="36">
        <v>24.8216081315447</v>
      </c>
      <c r="E512">
        <v>101.12990000000001</v>
      </c>
      <c r="F512">
        <v>25.6</v>
      </c>
      <c r="G512" s="36">
        <v>25.092847639743365</v>
      </c>
      <c r="I512">
        <v>105.8248</v>
      </c>
      <c r="J512">
        <v>25.6</v>
      </c>
      <c r="K512" s="36">
        <v>25.397068154460847</v>
      </c>
      <c r="M512">
        <v>110.5591</v>
      </c>
      <c r="N512">
        <v>25.6</v>
      </c>
      <c r="O512" s="36">
        <v>25.751342254776386</v>
      </c>
      <c r="Q512">
        <v>115.30419999999999</v>
      </c>
      <c r="R512">
        <v>25.6</v>
      </c>
      <c r="S512" s="36">
        <v>26.183164025092566</v>
      </c>
      <c r="U512">
        <v>120.0808</v>
      </c>
      <c r="V512">
        <v>25.6</v>
      </c>
      <c r="W512" s="36">
        <v>26.780715086162807</v>
      </c>
      <c r="Y512">
        <v>83.43</v>
      </c>
      <c r="Z512">
        <v>25.6</v>
      </c>
      <c r="AA512" s="36">
        <v>24.187466076579117</v>
      </c>
    </row>
    <row r="513" spans="1:27" x14ac:dyDescent="0.25">
      <c r="A513">
        <v>96.432599999999994</v>
      </c>
      <c r="B513">
        <v>25.65</v>
      </c>
      <c r="C513" s="36">
        <v>24.820620661138868</v>
      </c>
      <c r="E513">
        <v>101.12990000000001</v>
      </c>
      <c r="F513">
        <v>25.65</v>
      </c>
      <c r="G513" s="36">
        <v>25.091730454569074</v>
      </c>
      <c r="I513">
        <v>105.8248</v>
      </c>
      <c r="J513">
        <v>25.65</v>
      </c>
      <c r="K513" s="36">
        <v>25.395772104492732</v>
      </c>
      <c r="M513">
        <v>110.5591</v>
      </c>
      <c r="N513">
        <v>25.65</v>
      </c>
      <c r="O513" s="36">
        <v>25.749774476998059</v>
      </c>
      <c r="Q513">
        <v>115.30419999999999</v>
      </c>
      <c r="R513">
        <v>25.65</v>
      </c>
      <c r="S513" s="36">
        <v>26.181115122180064</v>
      </c>
      <c r="U513">
        <v>120.0808</v>
      </c>
      <c r="V513">
        <v>25.65</v>
      </c>
      <c r="W513" s="36">
        <v>26.777400468775426</v>
      </c>
      <c r="Y513">
        <v>83.43</v>
      </c>
      <c r="Z513">
        <v>25.65</v>
      </c>
      <c r="AA513" s="36">
        <v>24.18670779455174</v>
      </c>
    </row>
    <row r="514" spans="1:27" x14ac:dyDescent="0.25">
      <c r="A514">
        <v>96.432599999999994</v>
      </c>
      <c r="B514">
        <v>25.7</v>
      </c>
      <c r="C514" s="36">
        <v>24.819633658997258</v>
      </c>
      <c r="E514">
        <v>101.12990000000001</v>
      </c>
      <c r="F514">
        <v>25.7</v>
      </c>
      <c r="G514" s="36">
        <v>25.090613907300025</v>
      </c>
      <c r="I514">
        <v>105.8248</v>
      </c>
      <c r="J514">
        <v>25.7</v>
      </c>
      <c r="K514" s="36">
        <v>25.394476984465999</v>
      </c>
      <c r="M514">
        <v>110.5591</v>
      </c>
      <c r="N514">
        <v>25.7</v>
      </c>
      <c r="O514" s="36">
        <v>25.748208218510886</v>
      </c>
      <c r="Q514">
        <v>115.30419999999999</v>
      </c>
      <c r="R514">
        <v>25.7</v>
      </c>
      <c r="S514" s="36">
        <v>26.179069292729174</v>
      </c>
      <c r="U514">
        <v>120.0808</v>
      </c>
      <c r="V514">
        <v>25.7</v>
      </c>
      <c r="W514" s="36">
        <v>26.774097177898735</v>
      </c>
      <c r="Y514">
        <v>83.43</v>
      </c>
      <c r="Z514">
        <v>25.7</v>
      </c>
      <c r="AA514" s="36">
        <v>24.185949757243176</v>
      </c>
    </row>
    <row r="515" spans="1:27" x14ac:dyDescent="0.25">
      <c r="A515">
        <v>96.432599999999994</v>
      </c>
      <c r="B515">
        <v>25.75</v>
      </c>
      <c r="C515" s="36">
        <v>24.818647124556435</v>
      </c>
      <c r="E515">
        <v>101.12990000000001</v>
      </c>
      <c r="F515">
        <v>25.75</v>
      </c>
      <c r="G515" s="36">
        <v>25.089497997001967</v>
      </c>
      <c r="I515">
        <v>105.8248</v>
      </c>
      <c r="J515">
        <v>25.75</v>
      </c>
      <c r="K515" s="36">
        <v>25.393182792647732</v>
      </c>
      <c r="M515">
        <v>110.5591</v>
      </c>
      <c r="N515">
        <v>25.75</v>
      </c>
      <c r="O515" s="36">
        <v>25.746643475432794</v>
      </c>
      <c r="Q515">
        <v>115.30419999999999</v>
      </c>
      <c r="R515">
        <v>25.75</v>
      </c>
      <c r="S515" s="36">
        <v>26.177026524345038</v>
      </c>
      <c r="U515">
        <v>120.0808</v>
      </c>
      <c r="V515">
        <v>25.75</v>
      </c>
      <c r="W515" s="36">
        <v>26.770805106530673</v>
      </c>
      <c r="Y515">
        <v>83.43</v>
      </c>
      <c r="Z515">
        <v>25.75</v>
      </c>
      <c r="AA515" s="36">
        <v>24.185191964457836</v>
      </c>
    </row>
    <row r="516" spans="1:27" x14ac:dyDescent="0.25">
      <c r="A516">
        <v>96.432599999999994</v>
      </c>
      <c r="B516">
        <v>25.8</v>
      </c>
      <c r="C516" s="36">
        <v>24.817661057254092</v>
      </c>
      <c r="E516">
        <v>101.12990000000001</v>
      </c>
      <c r="F516">
        <v>25.8</v>
      </c>
      <c r="G516" s="36">
        <v>25.088382722742935</v>
      </c>
      <c r="I516">
        <v>105.8248</v>
      </c>
      <c r="J516">
        <v>25.8</v>
      </c>
      <c r="K516" s="36">
        <v>25.391889527310337</v>
      </c>
      <c r="M516">
        <v>110.5591</v>
      </c>
      <c r="N516">
        <v>25.8</v>
      </c>
      <c r="O516" s="36">
        <v>25.745080243898055</v>
      </c>
      <c r="Q516">
        <v>115.30419999999999</v>
      </c>
      <c r="R516">
        <v>25.8</v>
      </c>
      <c r="S516" s="36">
        <v>26.174986804715413</v>
      </c>
      <c r="U516">
        <v>120.0808</v>
      </c>
      <c r="V516">
        <v>25.8</v>
      </c>
      <c r="W516" s="36">
        <v>26.767524149338847</v>
      </c>
      <c r="Y516">
        <v>83.43</v>
      </c>
      <c r="Z516">
        <v>25.8</v>
      </c>
      <c r="AA516" s="36">
        <v>24.184434416000371</v>
      </c>
    </row>
    <row r="517" spans="1:27" x14ac:dyDescent="0.25">
      <c r="A517">
        <v>96.432599999999994</v>
      </c>
      <c r="B517">
        <v>25.85</v>
      </c>
      <c r="C517" s="36">
        <v>24.816675456529019</v>
      </c>
      <c r="E517">
        <v>101.12990000000001</v>
      </c>
      <c r="F517">
        <v>25.85</v>
      </c>
      <c r="G517" s="36">
        <v>25.087268083593205</v>
      </c>
      <c r="I517">
        <v>105.8248</v>
      </c>
      <c r="J517">
        <v>25.85</v>
      </c>
      <c r="K517" s="36">
        <v>25.390597186731522</v>
      </c>
      <c r="M517">
        <v>110.5591</v>
      </c>
      <c r="N517">
        <v>25.85</v>
      </c>
      <c r="O517" s="36">
        <v>25.743518520057236</v>
      </c>
      <c r="Q517">
        <v>115.30419999999999</v>
      </c>
      <c r="R517">
        <v>25.85</v>
      </c>
      <c r="S517" s="36">
        <v>26.172950121609947</v>
      </c>
      <c r="U517">
        <v>120.0808</v>
      </c>
      <c r="V517">
        <v>25.85</v>
      </c>
      <c r="W517" s="36">
        <v>26.764254202624311</v>
      </c>
      <c r="Y517">
        <v>83.43</v>
      </c>
      <c r="Z517">
        <v>25.85</v>
      </c>
      <c r="AA517" s="36">
        <v>24.183677111675699</v>
      </c>
    </row>
    <row r="518" spans="1:27" x14ac:dyDescent="0.25">
      <c r="A518">
        <v>96.432599999999994</v>
      </c>
      <c r="B518">
        <v>25.9</v>
      </c>
      <c r="C518" s="36">
        <v>24.815690321821133</v>
      </c>
      <c r="E518">
        <v>101.12990000000001</v>
      </c>
      <c r="F518">
        <v>25.9</v>
      </c>
      <c r="G518" s="36">
        <v>25.08615407862527</v>
      </c>
      <c r="I518">
        <v>105.8248</v>
      </c>
      <c r="J518">
        <v>25.9</v>
      </c>
      <c r="K518" s="36">
        <v>25.389305769194269</v>
      </c>
      <c r="M518">
        <v>110.5591</v>
      </c>
      <c r="N518">
        <v>25.9</v>
      </c>
      <c r="O518" s="36">
        <v>25.741958300077108</v>
      </c>
      <c r="Q518">
        <v>115.30419999999999</v>
      </c>
      <c r="R518">
        <v>25.9</v>
      </c>
      <c r="S518" s="36">
        <v>26.17091646287939</v>
      </c>
      <c r="U518">
        <v>120.0808</v>
      </c>
      <c r="V518">
        <v>25.9</v>
      </c>
      <c r="W518" s="36">
        <v>26.760995164286353</v>
      </c>
      <c r="Y518">
        <v>83.43</v>
      </c>
      <c r="Z518">
        <v>25.9</v>
      </c>
      <c r="AA518" s="36">
        <v>24.182920051288992</v>
      </c>
    </row>
    <row r="519" spans="1:27" x14ac:dyDescent="0.25">
      <c r="A519">
        <v>96.432599999999994</v>
      </c>
      <c r="B519">
        <v>25.95</v>
      </c>
      <c r="C519" s="36">
        <v>24.814705652571426</v>
      </c>
      <c r="E519">
        <v>101.12990000000001</v>
      </c>
      <c r="F519">
        <v>25.95</v>
      </c>
      <c r="G519" s="36">
        <v>25.085040706913883</v>
      </c>
      <c r="I519">
        <v>105.8248</v>
      </c>
      <c r="J519">
        <v>25.95</v>
      </c>
      <c r="K519" s="36">
        <v>25.38801527298682</v>
      </c>
      <c r="M519">
        <v>110.5591</v>
      </c>
      <c r="N519">
        <v>25.95</v>
      </c>
      <c r="O519" s="36">
        <v>25.740399580140508</v>
      </c>
      <c r="Q519">
        <v>115.30419999999999</v>
      </c>
      <c r="R519">
        <v>25.95</v>
      </c>
      <c r="S519" s="36">
        <v>26.168885816454861</v>
      </c>
      <c r="U519">
        <v>120.0808</v>
      </c>
      <c r="V519">
        <v>25.95</v>
      </c>
      <c r="W519" s="36">
        <v>26.757746933788262</v>
      </c>
      <c r="Y519">
        <v>83.43</v>
      </c>
      <c r="Z519">
        <v>25.95</v>
      </c>
      <c r="AA519" s="36">
        <v>24.182163234645671</v>
      </c>
    </row>
    <row r="520" spans="1:27" x14ac:dyDescent="0.25">
      <c r="A520">
        <v>96.432599999999994</v>
      </c>
      <c r="B520">
        <v>26</v>
      </c>
      <c r="C520" s="36">
        <v>24.813721448222019</v>
      </c>
      <c r="E520">
        <v>101.12990000000001</v>
      </c>
      <c r="F520">
        <v>26</v>
      </c>
      <c r="G520" s="36">
        <v>25.083927967535988</v>
      </c>
      <c r="I520">
        <v>105.8248</v>
      </c>
      <c r="J520">
        <v>26</v>
      </c>
      <c r="K520" s="36">
        <v>25.386725696402657</v>
      </c>
      <c r="M520">
        <v>110.5591</v>
      </c>
      <c r="N520">
        <v>26</v>
      </c>
      <c r="O520" s="36">
        <v>25.738842356446288</v>
      </c>
      <c r="Q520">
        <v>115.30419999999999</v>
      </c>
      <c r="R520">
        <v>26</v>
      </c>
      <c r="S520" s="36">
        <v>26.166858170347105</v>
      </c>
      <c r="U520">
        <v>120.0808</v>
      </c>
      <c r="V520">
        <v>26</v>
      </c>
      <c r="W520" s="36">
        <v>26.754509412123916</v>
      </c>
      <c r="Y520">
        <v>83.43</v>
      </c>
      <c r="Z520">
        <v>26</v>
      </c>
      <c r="AA520" s="36">
        <v>24.181406661551428</v>
      </c>
    </row>
    <row r="521" spans="1:27" x14ac:dyDescent="0.25">
      <c r="A521">
        <v>96.432599999999994</v>
      </c>
      <c r="B521">
        <v>26.05</v>
      </c>
      <c r="C521" s="36">
        <v>24.81273770821613</v>
      </c>
      <c r="E521">
        <v>101.12990000000001</v>
      </c>
      <c r="F521">
        <v>26.05</v>
      </c>
      <c r="G521" s="36">
        <v>25.082815859570768</v>
      </c>
      <c r="I521">
        <v>105.8248</v>
      </c>
      <c r="J521">
        <v>26.05</v>
      </c>
      <c r="K521" s="36">
        <v>25.385437037740463</v>
      </c>
      <c r="M521">
        <v>110.5591</v>
      </c>
      <c r="N521">
        <v>26.05</v>
      </c>
      <c r="O521" s="36">
        <v>25.73728662520919</v>
      </c>
      <c r="Q521">
        <v>115.30419999999999</v>
      </c>
      <c r="R521">
        <v>26.05</v>
      </c>
      <c r="S521" s="36">
        <v>26.164833512645728</v>
      </c>
      <c r="U521">
        <v>120.0808</v>
      </c>
      <c r="V521">
        <v>26.05</v>
      </c>
      <c r="W521" s="36">
        <v>26.751282501785489</v>
      </c>
      <c r="Y521">
        <v>83.43</v>
      </c>
      <c r="Z521">
        <v>26.05</v>
      </c>
      <c r="AA521" s="36">
        <v>24.180650331812185</v>
      </c>
    </row>
    <row r="522" spans="1:27" x14ac:dyDescent="0.25">
      <c r="A522">
        <v>96.432599999999994</v>
      </c>
      <c r="B522">
        <v>26.1</v>
      </c>
      <c r="C522" s="36">
        <v>24.811754431998057</v>
      </c>
      <c r="E522">
        <v>101.12990000000001</v>
      </c>
      <c r="F522">
        <v>26.1</v>
      </c>
      <c r="G522" s="36">
        <v>25.081704382099609</v>
      </c>
      <c r="I522">
        <v>105.8248</v>
      </c>
      <c r="J522">
        <v>26.1</v>
      </c>
      <c r="K522" s="36">
        <v>25.384149295304113</v>
      </c>
      <c r="M522">
        <v>110.5591</v>
      </c>
      <c r="N522">
        <v>26.1</v>
      </c>
      <c r="O522" s="36">
        <v>25.735732382659791</v>
      </c>
      <c r="Q522">
        <v>115.30419999999999</v>
      </c>
      <c r="R522">
        <v>26.1</v>
      </c>
      <c r="S522" s="36">
        <v>26.162811831518535</v>
      </c>
      <c r="U522">
        <v>120.0808</v>
      </c>
      <c r="V522">
        <v>26.1</v>
      </c>
      <c r="W522" s="36">
        <v>26.748066106731834</v>
      </c>
      <c r="Y522">
        <v>83.43</v>
      </c>
      <c r="Z522">
        <v>26.1</v>
      </c>
      <c r="AA522" s="36">
        <v>24.179894245234127</v>
      </c>
    </row>
    <row r="523" spans="1:27" x14ac:dyDescent="0.25">
      <c r="A523">
        <v>96.432599999999994</v>
      </c>
      <c r="B523">
        <v>26.15</v>
      </c>
      <c r="C523" s="36">
        <v>24.810771619013206</v>
      </c>
      <c r="E523">
        <v>101.12990000000001</v>
      </c>
      <c r="F523">
        <v>26.15</v>
      </c>
      <c r="G523" s="36">
        <v>25.080593534206091</v>
      </c>
      <c r="I523">
        <v>105.8248</v>
      </c>
      <c r="J523">
        <v>26.15</v>
      </c>
      <c r="K523" s="36">
        <v>25.382862467402667</v>
      </c>
      <c r="M523">
        <v>110.5591</v>
      </c>
      <c r="N523">
        <v>26.15</v>
      </c>
      <c r="O523" s="36">
        <v>25.734179625044369</v>
      </c>
      <c r="Q523">
        <v>115.30419999999999</v>
      </c>
      <c r="R523">
        <v>26.15</v>
      </c>
      <c r="S523" s="36">
        <v>26.160793115210758</v>
      </c>
      <c r="U523">
        <v>120.0808</v>
      </c>
      <c r="V523">
        <v>26.15</v>
      </c>
      <c r="W523" s="36">
        <v>26.744860132357818</v>
      </c>
      <c r="Y523">
        <v>83.43</v>
      </c>
      <c r="Z523">
        <v>26.15</v>
      </c>
      <c r="AA523" s="36">
        <v>24.17913840162371</v>
      </c>
    </row>
    <row r="524" spans="1:27" x14ac:dyDescent="0.25">
      <c r="A524">
        <v>96.432599999999994</v>
      </c>
      <c r="B524">
        <v>26.2</v>
      </c>
      <c r="C524" s="36">
        <v>24.809789268708073</v>
      </c>
      <c r="E524">
        <v>101.12990000000001</v>
      </c>
      <c r="F524">
        <v>26.2</v>
      </c>
      <c r="G524" s="36">
        <v>25.079483314975977</v>
      </c>
      <c r="I524">
        <v>105.8248</v>
      </c>
      <c r="J524">
        <v>26.2</v>
      </c>
      <c r="K524" s="36">
        <v>25.381576552350293</v>
      </c>
      <c r="M524">
        <v>110.5591</v>
      </c>
      <c r="N524">
        <v>26.2</v>
      </c>
      <c r="O524" s="36">
        <v>25.732628348624843</v>
      </c>
      <c r="Q524">
        <v>115.30419999999999</v>
      </c>
      <c r="R524">
        <v>26.2</v>
      </c>
      <c r="S524" s="36">
        <v>26.158777352044378</v>
      </c>
      <c r="U524">
        <v>120.0808</v>
      </c>
      <c r="V524">
        <v>26.2</v>
      </c>
      <c r="W524" s="36">
        <v>26.741664485464494</v>
      </c>
      <c r="Y524">
        <v>83.43</v>
      </c>
      <c r="Z524">
        <v>26.2</v>
      </c>
      <c r="AA524" s="36">
        <v>24.178382800787606</v>
      </c>
    </row>
    <row r="525" spans="1:27" x14ac:dyDescent="0.25">
      <c r="A525">
        <v>96.432599999999994</v>
      </c>
      <c r="B525">
        <v>26.25</v>
      </c>
      <c r="C525" s="36">
        <v>24.808807380530236</v>
      </c>
      <c r="E525">
        <v>101.12990000000001</v>
      </c>
      <c r="F525">
        <v>26.25</v>
      </c>
      <c r="G525" s="36">
        <v>25.078373723497251</v>
      </c>
      <c r="I525">
        <v>105.8248</v>
      </c>
      <c r="J525">
        <v>26.25</v>
      </c>
      <c r="K525" s="36">
        <v>25.380291548466321</v>
      </c>
      <c r="M525">
        <v>110.5591</v>
      </c>
      <c r="N525">
        <v>26.25</v>
      </c>
      <c r="O525" s="36">
        <v>25.731078549678649</v>
      </c>
      <c r="Q525">
        <v>115.30419999999999</v>
      </c>
      <c r="R525">
        <v>26.25</v>
      </c>
      <c r="S525" s="36">
        <v>26.156764530417416</v>
      </c>
      <c r="U525">
        <v>120.0808</v>
      </c>
      <c r="V525">
        <v>26.25</v>
      </c>
      <c r="W525" s="36">
        <v>26.738479074229936</v>
      </c>
      <c r="Y525">
        <v>83.43</v>
      </c>
      <c r="Z525">
        <v>26.25</v>
      </c>
      <c r="AA525" s="36">
        <v>24.177627442532774</v>
      </c>
    </row>
    <row r="526" spans="1:27" x14ac:dyDescent="0.25">
      <c r="A526">
        <v>96.432599999999994</v>
      </c>
      <c r="B526">
        <v>26.3</v>
      </c>
      <c r="C526" s="36">
        <v>24.807825953928351</v>
      </c>
      <c r="E526">
        <v>101.12990000000001</v>
      </c>
      <c r="F526">
        <v>26.3</v>
      </c>
      <c r="G526" s="36">
        <v>25.077264758860046</v>
      </c>
      <c r="I526">
        <v>105.8248</v>
      </c>
      <c r="J526">
        <v>26.3</v>
      </c>
      <c r="K526" s="36">
        <v>25.379007454075161</v>
      </c>
      <c r="M526">
        <v>110.5591</v>
      </c>
      <c r="N526">
        <v>26.3</v>
      </c>
      <c r="O526" s="36">
        <v>25.729530224498696</v>
      </c>
      <c r="Q526">
        <v>115.30419999999999</v>
      </c>
      <c r="R526">
        <v>26.3</v>
      </c>
      <c r="S526" s="36">
        <v>26.154754638803258</v>
      </c>
      <c r="U526">
        <v>120.0808</v>
      </c>
      <c r="V526">
        <v>26.3</v>
      </c>
      <c r="W526" s="36">
        <v>26.735303808181079</v>
      </c>
      <c r="Y526">
        <v>83.43</v>
      </c>
      <c r="Z526">
        <v>26.3</v>
      </c>
      <c r="AA526" s="36">
        <v>24.176872326666405</v>
      </c>
    </row>
    <row r="527" spans="1:27" x14ac:dyDescent="0.25">
      <c r="A527">
        <v>96.432599999999994</v>
      </c>
      <c r="B527">
        <v>26.35</v>
      </c>
      <c r="C527" s="36">
        <v>24.806844988352172</v>
      </c>
      <c r="E527">
        <v>101.12990000000001</v>
      </c>
      <c r="F527">
        <v>26.35</v>
      </c>
      <c r="G527" s="36">
        <v>25.076156420156654</v>
      </c>
      <c r="I527">
        <v>105.8248</v>
      </c>
      <c r="J527">
        <v>26.35</v>
      </c>
      <c r="K527" s="36">
        <v>25.377724267506309</v>
      </c>
      <c r="M527">
        <v>110.5591</v>
      </c>
      <c r="N527">
        <v>26.35</v>
      </c>
      <c r="O527" s="36">
        <v>25.727983369393222</v>
      </c>
      <c r="Q527">
        <v>115.30419999999999</v>
      </c>
      <c r="R527">
        <v>26.35</v>
      </c>
      <c r="S527" s="36">
        <v>26.152747665749924</v>
      </c>
      <c r="U527">
        <v>120.0808</v>
      </c>
      <c r="V527">
        <v>26.35</v>
      </c>
      <c r="W527" s="36">
        <v>26.732138598165971</v>
      </c>
      <c r="Y527">
        <v>83.43</v>
      </c>
      <c r="Z527">
        <v>26.35</v>
      </c>
      <c r="AA527" s="36">
        <v>24.176117452995946</v>
      </c>
    </row>
    <row r="528" spans="1:27" x14ac:dyDescent="0.25">
      <c r="A528">
        <v>96.432599999999994</v>
      </c>
      <c r="B528">
        <v>26.4</v>
      </c>
      <c r="C528" s="36">
        <v>24.805864483252517</v>
      </c>
      <c r="E528">
        <v>101.12990000000001</v>
      </c>
      <c r="F528">
        <v>26.4</v>
      </c>
      <c r="G528" s="36">
        <v>25.075048706481578</v>
      </c>
      <c r="I528">
        <v>105.8248</v>
      </c>
      <c r="J528">
        <v>26.4</v>
      </c>
      <c r="K528" s="36">
        <v>25.376441987094321</v>
      </c>
      <c r="M528">
        <v>110.5591</v>
      </c>
      <c r="N528">
        <v>26.4</v>
      </c>
      <c r="O528" s="36">
        <v>25.726437980685759</v>
      </c>
      <c r="Q528">
        <v>115.30419999999999</v>
      </c>
      <c r="R528">
        <v>26.4</v>
      </c>
      <c r="S528" s="36">
        <v>26.150743599879483</v>
      </c>
      <c r="U528">
        <v>120.0808</v>
      </c>
      <c r="V528">
        <v>26.4</v>
      </c>
      <c r="W528" s="36">
        <v>26.728983356327134</v>
      </c>
      <c r="Y528">
        <v>83.43</v>
      </c>
      <c r="Z528">
        <v>26.4</v>
      </c>
      <c r="AA528" s="36">
        <v>24.175362821329092</v>
      </c>
    </row>
    <row r="529" spans="1:27" x14ac:dyDescent="0.25">
      <c r="A529">
        <v>96.432599999999994</v>
      </c>
      <c r="B529">
        <v>26.45</v>
      </c>
      <c r="C529" s="36">
        <v>24.804884438081288</v>
      </c>
      <c r="E529">
        <v>101.12990000000001</v>
      </c>
      <c r="F529">
        <v>26.45</v>
      </c>
      <c r="G529" s="36">
        <v>25.073941616931432</v>
      </c>
      <c r="I529">
        <v>105.8248</v>
      </c>
      <c r="J529">
        <v>26.45</v>
      </c>
      <c r="K529" s="36">
        <v>25.375160611178789</v>
      </c>
      <c r="M529">
        <v>110.5591</v>
      </c>
      <c r="N529">
        <v>26.45</v>
      </c>
      <c r="O529" s="36">
        <v>25.724894054715019</v>
      </c>
      <c r="Q529">
        <v>115.30419999999999</v>
      </c>
      <c r="R529">
        <v>26.45</v>
      </c>
      <c r="S529" s="36">
        <v>26.148742429887282</v>
      </c>
      <c r="U529">
        <v>120.0808</v>
      </c>
      <c r="V529">
        <v>26.45</v>
      </c>
      <c r="W529" s="36">
        <v>26.725837996075239</v>
      </c>
      <c r="Y529">
        <v>83.43</v>
      </c>
      <c r="Z529">
        <v>26.45</v>
      </c>
      <c r="AA529" s="36">
        <v>24.174608431473793</v>
      </c>
    </row>
    <row r="530" spans="1:27" x14ac:dyDescent="0.25">
      <c r="A530">
        <v>96.432599999999994</v>
      </c>
      <c r="B530">
        <v>26.5</v>
      </c>
      <c r="C530" s="36">
        <v>24.803904852291456</v>
      </c>
      <c r="E530">
        <v>101.12990000000001</v>
      </c>
      <c r="F530">
        <v>26.5</v>
      </c>
      <c r="G530" s="36">
        <v>25.072835150605002</v>
      </c>
      <c r="I530">
        <v>105.8248</v>
      </c>
      <c r="J530">
        <v>26.5</v>
      </c>
      <c r="K530" s="36">
        <v>25.373880138104322</v>
      </c>
      <c r="M530">
        <v>110.5591</v>
      </c>
      <c r="N530">
        <v>26.5</v>
      </c>
      <c r="O530" s="36">
        <v>25.723351587834784</v>
      </c>
      <c r="Q530">
        <v>115.30419999999999</v>
      </c>
      <c r="R530">
        <v>26.5</v>
      </c>
      <c r="S530" s="36">
        <v>26.146744144541369</v>
      </c>
      <c r="U530">
        <v>120.0808</v>
      </c>
      <c r="V530">
        <v>26.5</v>
      </c>
      <c r="W530" s="36">
        <v>26.72270243206377</v>
      </c>
      <c r="Y530">
        <v>83.43</v>
      </c>
      <c r="Z530">
        <v>26.5</v>
      </c>
      <c r="AA530" s="36">
        <v>24.173854283238246</v>
      </c>
    </row>
    <row r="531" spans="1:27" x14ac:dyDescent="0.25">
      <c r="A531">
        <v>96.432599999999994</v>
      </c>
      <c r="B531">
        <v>26.55</v>
      </c>
      <c r="C531" s="36">
        <v>24.802925725337065</v>
      </c>
      <c r="E531">
        <v>101.12990000000001</v>
      </c>
      <c r="F531">
        <v>26.55</v>
      </c>
      <c r="G531" s="36">
        <v>25.071729306603213</v>
      </c>
      <c r="I531">
        <v>105.8248</v>
      </c>
      <c r="J531">
        <v>26.55</v>
      </c>
      <c r="K531" s="36">
        <v>25.372600566220523</v>
      </c>
      <c r="M531">
        <v>110.5591</v>
      </c>
      <c r="N531">
        <v>26.55</v>
      </c>
      <c r="O531" s="36">
        <v>25.721810576413862</v>
      </c>
      <c r="Q531">
        <v>115.30419999999999</v>
      </c>
      <c r="R531">
        <v>26.55</v>
      </c>
      <c r="S531" s="36">
        <v>26.144748732681784</v>
      </c>
      <c r="U531">
        <v>120.0808</v>
      </c>
      <c r="V531">
        <v>26.55</v>
      </c>
      <c r="W531" s="36">
        <v>26.719576580164158</v>
      </c>
      <c r="Y531">
        <v>83.43</v>
      </c>
      <c r="Z531">
        <v>26.55</v>
      </c>
      <c r="AA531" s="36">
        <v>24.173100376430895</v>
      </c>
    </row>
    <row r="532" spans="1:27" x14ac:dyDescent="0.25">
      <c r="A532">
        <v>96.432599999999994</v>
      </c>
      <c r="B532">
        <v>26.6</v>
      </c>
      <c r="C532" s="36">
        <v>24.801947056673221</v>
      </c>
      <c r="E532">
        <v>101.12990000000001</v>
      </c>
      <c r="F532">
        <v>26.6</v>
      </c>
      <c r="G532" s="36">
        <v>25.070624084029124</v>
      </c>
      <c r="I532">
        <v>105.8248</v>
      </c>
      <c r="J532">
        <v>26.6</v>
      </c>
      <c r="K532" s="36">
        <v>25.371321893881966</v>
      </c>
      <c r="M532">
        <v>110.5591</v>
      </c>
      <c r="N532">
        <v>26.6</v>
      </c>
      <c r="O532" s="36">
        <v>25.720271016835976</v>
      </c>
      <c r="Q532">
        <v>115.30419999999999</v>
      </c>
      <c r="R532">
        <v>26.6</v>
      </c>
      <c r="S532" s="36">
        <v>26.142756183219962</v>
      </c>
      <c r="U532">
        <v>120.0808</v>
      </c>
      <c r="V532">
        <v>26.6</v>
      </c>
      <c r="W532" s="36">
        <v>26.716460357441573</v>
      </c>
      <c r="Y532">
        <v>83.43</v>
      </c>
      <c r="Z532">
        <v>26.6</v>
      </c>
      <c r="AA532" s="36">
        <v>24.172346710860438</v>
      </c>
    </row>
    <row r="533" spans="1:27" x14ac:dyDescent="0.25">
      <c r="A533">
        <v>96.432599999999994</v>
      </c>
      <c r="B533">
        <v>26.65</v>
      </c>
      <c r="C533" s="36">
        <v>24.800968845756099</v>
      </c>
      <c r="E533">
        <v>101.12990000000001</v>
      </c>
      <c r="F533">
        <v>26.65</v>
      </c>
      <c r="G533" s="36">
        <v>25.069519481987925</v>
      </c>
      <c r="I533">
        <v>105.8248</v>
      </c>
      <c r="J533">
        <v>26.65</v>
      </c>
      <c r="K533" s="36">
        <v>25.370044119448181</v>
      </c>
      <c r="M533">
        <v>110.5591</v>
      </c>
      <c r="N533">
        <v>26.65</v>
      </c>
      <c r="O533" s="36">
        <v>25.718732905499692</v>
      </c>
      <c r="Q533">
        <v>115.30419999999999</v>
      </c>
      <c r="R533">
        <v>26.65</v>
      </c>
      <c r="S533" s="36">
        <v>26.140766485138073</v>
      </c>
      <c r="U533">
        <v>120.0808</v>
      </c>
      <c r="V533">
        <v>26.65</v>
      </c>
      <c r="W533" s="36">
        <v>26.713353682131373</v>
      </c>
      <c r="Y533">
        <v>83.43</v>
      </c>
      <c r="Z533">
        <v>26.65</v>
      </c>
      <c r="AA533" s="36">
        <v>24.171593286335817</v>
      </c>
    </row>
    <row r="534" spans="1:27" x14ac:dyDescent="0.25">
      <c r="A534">
        <v>96.432599999999994</v>
      </c>
      <c r="B534">
        <v>26.7</v>
      </c>
      <c r="C534" s="36">
        <v>24.799991092042923</v>
      </c>
      <c r="E534">
        <v>101.12990000000001</v>
      </c>
      <c r="F534">
        <v>26.7</v>
      </c>
      <c r="G534" s="36">
        <v>25.068415499586919</v>
      </c>
      <c r="I534">
        <v>105.8248</v>
      </c>
      <c r="J534">
        <v>26.7</v>
      </c>
      <c r="K534" s="36">
        <v>25.368767241283642</v>
      </c>
      <c r="M534">
        <v>110.5591</v>
      </c>
      <c r="N534">
        <v>26.7</v>
      </c>
      <c r="O534" s="36">
        <v>25.717196238818318</v>
      </c>
      <c r="Q534">
        <v>115.30419999999999</v>
      </c>
      <c r="R534">
        <v>26.7</v>
      </c>
      <c r="S534" s="36">
        <v>26.138779627488365</v>
      </c>
      <c r="U534">
        <v>120.0808</v>
      </c>
      <c r="V534">
        <v>26.7</v>
      </c>
      <c r="W534" s="36">
        <v>26.710256473616159</v>
      </c>
      <c r="Y534">
        <v>83.43</v>
      </c>
      <c r="Z534">
        <v>26.7</v>
      </c>
      <c r="AA534" s="36">
        <v>24.170840102666222</v>
      </c>
    </row>
    <row r="535" spans="1:27" x14ac:dyDescent="0.25">
      <c r="A535">
        <v>96.432599999999994</v>
      </c>
      <c r="B535">
        <v>26.75</v>
      </c>
      <c r="C535" s="36">
        <v>24.799013794991996</v>
      </c>
      <c r="E535">
        <v>101.12990000000001</v>
      </c>
      <c r="F535">
        <v>26.75</v>
      </c>
      <c r="G535" s="36">
        <v>25.067312135935534</v>
      </c>
      <c r="I535">
        <v>105.8248</v>
      </c>
      <c r="J535">
        <v>26.75</v>
      </c>
      <c r="K535" s="36">
        <v>25.367491257757703</v>
      </c>
      <c r="M535">
        <v>110.5591</v>
      </c>
      <c r="N535">
        <v>26.75</v>
      </c>
      <c r="O535" s="36">
        <v>25.715661013219815</v>
      </c>
      <c r="Q535">
        <v>115.30419999999999</v>
      </c>
      <c r="R535">
        <v>26.75</v>
      </c>
      <c r="S535" s="36">
        <v>26.136795599392606</v>
      </c>
      <c r="U535">
        <v>120.0808</v>
      </c>
      <c r="V535">
        <v>26.75</v>
      </c>
      <c r="W535" s="36">
        <v>26.707168652403364</v>
      </c>
      <c r="Y535">
        <v>83.43</v>
      </c>
      <c r="Z535">
        <v>26.75</v>
      </c>
      <c r="AA535" s="36">
        <v>24.170087159661094</v>
      </c>
    </row>
    <row r="536" spans="1:27" x14ac:dyDescent="0.25">
      <c r="A536">
        <v>96.432599999999994</v>
      </c>
      <c r="B536">
        <v>26.8</v>
      </c>
      <c r="C536" s="36">
        <v>24.798036954062653</v>
      </c>
      <c r="E536">
        <v>101.12990000000001</v>
      </c>
      <c r="F536">
        <v>26.8</v>
      </c>
      <c r="G536" s="36">
        <v>25.066209390145289</v>
      </c>
      <c r="I536">
        <v>105.8248</v>
      </c>
      <c r="J536">
        <v>26.8</v>
      </c>
      <c r="K536" s="36">
        <v>25.366216167244644</v>
      </c>
      <c r="M536">
        <v>110.5591</v>
      </c>
      <c r="N536">
        <v>26.8</v>
      </c>
      <c r="O536" s="36">
        <v>25.714127225146751</v>
      </c>
      <c r="Q536">
        <v>115.30419999999999</v>
      </c>
      <c r="R536">
        <v>26.8</v>
      </c>
      <c r="S536" s="36">
        <v>26.134814390041434</v>
      </c>
      <c r="U536">
        <v>120.0808</v>
      </c>
      <c r="V536">
        <v>26.8</v>
      </c>
      <c r="W536" s="36">
        <v>26.7040901401034</v>
      </c>
      <c r="Y536">
        <v>83.43</v>
      </c>
      <c r="Z536">
        <v>26.8</v>
      </c>
      <c r="AA536" s="36">
        <v>24.16933445713012</v>
      </c>
    </row>
    <row r="537" spans="1:27" x14ac:dyDescent="0.25">
      <c r="A537">
        <v>96.432599999999994</v>
      </c>
      <c r="B537">
        <v>26.85</v>
      </c>
      <c r="C537" s="36">
        <v>24.797060568715299</v>
      </c>
      <c r="E537">
        <v>101.12990000000001</v>
      </c>
      <c r="F537">
        <v>26.85</v>
      </c>
      <c r="G537" s="36">
        <v>25.065107261329835</v>
      </c>
      <c r="I537">
        <v>105.8248</v>
      </c>
      <c r="J537">
        <v>26.85</v>
      </c>
      <c r="K537" s="36">
        <v>25.364941968123592</v>
      </c>
      <c r="M537">
        <v>110.5591</v>
      </c>
      <c r="N537">
        <v>26.85</v>
      </c>
      <c r="O537" s="36">
        <v>25.712594871056179</v>
      </c>
      <c r="Q537">
        <v>115.30419999999999</v>
      </c>
      <c r="R537">
        <v>26.85</v>
      </c>
      <c r="S537" s="36">
        <v>26.132835988693703</v>
      </c>
      <c r="U537">
        <v>120.0808</v>
      </c>
      <c r="V537">
        <v>26.85</v>
      </c>
      <c r="W537" s="36">
        <v>26.701020859408342</v>
      </c>
      <c r="Y537">
        <v>83.43</v>
      </c>
      <c r="Z537">
        <v>26.85</v>
      </c>
      <c r="AA537" s="36">
        <v>24.168581994883226</v>
      </c>
    </row>
    <row r="538" spans="1:27" x14ac:dyDescent="0.25">
      <c r="A538">
        <v>96.432599999999994</v>
      </c>
      <c r="B538">
        <v>26.9</v>
      </c>
      <c r="C538" s="36">
        <v>24.796084638411379</v>
      </c>
      <c r="E538">
        <v>101.12990000000001</v>
      </c>
      <c r="F538">
        <v>26.9</v>
      </c>
      <c r="G538" s="36">
        <v>25.064005748604878</v>
      </c>
      <c r="I538">
        <v>105.8248</v>
      </c>
      <c r="J538">
        <v>26.9</v>
      </c>
      <c r="K538" s="36">
        <v>25.36366865877854</v>
      </c>
      <c r="M538">
        <v>110.5591</v>
      </c>
      <c r="N538">
        <v>26.9</v>
      </c>
      <c r="O538" s="36">
        <v>25.711063947419575</v>
      </c>
      <c r="Q538">
        <v>115.30419999999999</v>
      </c>
      <c r="R538">
        <v>26.9</v>
      </c>
      <c r="S538" s="36">
        <v>26.130860384675984</v>
      </c>
      <c r="U538">
        <v>120.0808</v>
      </c>
      <c r="V538">
        <v>26.9</v>
      </c>
      <c r="W538" s="36">
        <v>26.697960734071231</v>
      </c>
      <c r="Y538">
        <v>83.43</v>
      </c>
      <c r="Z538">
        <v>26.9</v>
      </c>
      <c r="AA538" s="36">
        <v>24.167829772730595</v>
      </c>
    </row>
    <row r="539" spans="1:27" x14ac:dyDescent="0.25">
      <c r="A539">
        <v>96.432599999999994</v>
      </c>
      <c r="B539">
        <v>26.95</v>
      </c>
      <c r="C539" s="36">
        <v>24.795109162613389</v>
      </c>
      <c r="E539">
        <v>101.12990000000001</v>
      </c>
      <c r="F539">
        <v>26.95</v>
      </c>
      <c r="G539" s="36">
        <v>25.062904851088227</v>
      </c>
      <c r="I539">
        <v>105.8248</v>
      </c>
      <c r="J539">
        <v>26.95</v>
      </c>
      <c r="K539" s="36">
        <v>25.362396237598297</v>
      </c>
      <c r="M539">
        <v>110.5591</v>
      </c>
      <c r="N539">
        <v>26.95</v>
      </c>
      <c r="O539" s="36">
        <v>25.709534450722732</v>
      </c>
      <c r="Q539">
        <v>115.30419999999999</v>
      </c>
      <c r="R539">
        <v>26.95</v>
      </c>
      <c r="S539" s="36">
        <v>26.128887567381874</v>
      </c>
      <c r="U539">
        <v>120.0808</v>
      </c>
      <c r="V539">
        <v>26.95</v>
      </c>
      <c r="W539" s="36">
        <v>26.69490968888574</v>
      </c>
      <c r="Y539">
        <v>83.43</v>
      </c>
      <c r="Z539">
        <v>26.95</v>
      </c>
      <c r="AA539" s="36">
        <v>24.167077790482651</v>
      </c>
    </row>
    <row r="540" spans="1:27" x14ac:dyDescent="0.25">
      <c r="A540">
        <v>96.432599999999994</v>
      </c>
      <c r="B540">
        <v>27</v>
      </c>
      <c r="C540" s="36">
        <v>24.79413414078487</v>
      </c>
      <c r="E540">
        <v>101.12990000000001</v>
      </c>
      <c r="F540">
        <v>27</v>
      </c>
      <c r="G540" s="36">
        <v>25.061804567899785</v>
      </c>
      <c r="I540">
        <v>105.8248</v>
      </c>
      <c r="J540">
        <v>27</v>
      </c>
      <c r="K540" s="36">
        <v>25.36112470297649</v>
      </c>
      <c r="M540">
        <v>110.5591</v>
      </c>
      <c r="N540">
        <v>27</v>
      </c>
      <c r="O540" s="36">
        <v>25.708006377465715</v>
      </c>
      <c r="Q540">
        <v>115.30419999999999</v>
      </c>
      <c r="R540">
        <v>27</v>
      </c>
      <c r="S540" s="36">
        <v>26.126917526271466</v>
      </c>
      <c r="U540">
        <v>120.0808</v>
      </c>
      <c r="V540">
        <v>27</v>
      </c>
      <c r="W540" s="36">
        <v>26.691867649666449</v>
      </c>
      <c r="Y540">
        <v>83.43</v>
      </c>
      <c r="Z540">
        <v>27</v>
      </c>
      <c r="AA540" s="36">
        <v>24.166326047950061</v>
      </c>
    </row>
    <row r="541" spans="1:27" x14ac:dyDescent="0.25">
      <c r="A541">
        <v>96.432599999999994</v>
      </c>
      <c r="B541">
        <v>27.05</v>
      </c>
      <c r="C541" s="36">
        <v>24.793159572390394</v>
      </c>
      <c r="E541">
        <v>101.12990000000001</v>
      </c>
      <c r="F541">
        <v>27.05</v>
      </c>
      <c r="G541" s="36">
        <v>25.060704898161504</v>
      </c>
      <c r="I541">
        <v>105.8248</v>
      </c>
      <c r="J541">
        <v>27.05</v>
      </c>
      <c r="K541" s="36">
        <v>25.35985405331153</v>
      </c>
      <c r="M541">
        <v>110.5591</v>
      </c>
      <c r="N541">
        <v>27.05</v>
      </c>
      <c r="O541" s="36">
        <v>25.706479724162762</v>
      </c>
      <c r="Q541">
        <v>115.30419999999999</v>
      </c>
      <c r="R541">
        <v>27.05</v>
      </c>
      <c r="S541" s="36">
        <v>26.124950250870743</v>
      </c>
      <c r="U541">
        <v>120.0808</v>
      </c>
      <c r="V541">
        <v>27.05</v>
      </c>
      <c r="W541" s="36">
        <v>26.688834543229547</v>
      </c>
      <c r="Y541">
        <v>83.43</v>
      </c>
      <c r="Z541">
        <v>27.05</v>
      </c>
      <c r="AA541" s="36">
        <v>24.165574544943738</v>
      </c>
    </row>
    <row r="542" spans="1:27" x14ac:dyDescent="0.25">
      <c r="A542">
        <v>96.432599999999994</v>
      </c>
      <c r="B542">
        <v>27.1</v>
      </c>
      <c r="C542" s="36">
        <v>24.792185456895588</v>
      </c>
      <c r="E542">
        <v>101.12990000000001</v>
      </c>
      <c r="F542">
        <v>27.1</v>
      </c>
      <c r="G542" s="36">
        <v>25.05960584099741</v>
      </c>
      <c r="I542">
        <v>105.8248</v>
      </c>
      <c r="J542">
        <v>27.1</v>
      </c>
      <c r="K542" s="36">
        <v>25.358584287006611</v>
      </c>
      <c r="M542">
        <v>110.5591</v>
      </c>
      <c r="N542">
        <v>27.1</v>
      </c>
      <c r="O542" s="36">
        <v>25.704954487342189</v>
      </c>
      <c r="Q542">
        <v>115.30419999999999</v>
      </c>
      <c r="R542">
        <v>27.1</v>
      </c>
      <c r="S542" s="36">
        <v>26.12298573077102</v>
      </c>
      <c r="U542">
        <v>120.0808</v>
      </c>
      <c r="V542">
        <v>27.1</v>
      </c>
      <c r="W542" s="36">
        <v>26.685810297374015</v>
      </c>
      <c r="Y542">
        <v>83.43</v>
      </c>
      <c r="Z542">
        <v>27.1</v>
      </c>
      <c r="AA542" s="36">
        <v>24.164823281274845</v>
      </c>
    </row>
    <row r="543" spans="1:27" x14ac:dyDescent="0.25">
      <c r="A543">
        <v>96.432599999999994</v>
      </c>
      <c r="B543">
        <v>27.15</v>
      </c>
      <c r="C543" s="36">
        <v>24.791211793767093</v>
      </c>
      <c r="E543">
        <v>101.12990000000001</v>
      </c>
      <c r="F543">
        <v>27.15</v>
      </c>
      <c r="G543" s="36">
        <v>25.058507395533599</v>
      </c>
      <c r="I543">
        <v>105.8248</v>
      </c>
      <c r="J543">
        <v>27.15</v>
      </c>
      <c r="K543" s="36">
        <v>25.357315402469659</v>
      </c>
      <c r="M543">
        <v>110.5591</v>
      </c>
      <c r="N543">
        <v>27.15</v>
      </c>
      <c r="O543" s="36">
        <v>25.703430663546346</v>
      </c>
      <c r="Q543">
        <v>115.30419999999999</v>
      </c>
      <c r="R543">
        <v>27.15</v>
      </c>
      <c r="S543" s="36">
        <v>26.121023955628353</v>
      </c>
      <c r="U543">
        <v>120.0808</v>
      </c>
      <c r="V543">
        <v>27.15</v>
      </c>
      <c r="W543" s="36">
        <v>26.682794840863213</v>
      </c>
      <c r="Y543">
        <v>83.43</v>
      </c>
      <c r="Z543">
        <v>27.15</v>
      </c>
      <c r="AA543" s="36">
        <v>24.164072256754778</v>
      </c>
    </row>
    <row r="544" spans="1:27" x14ac:dyDescent="0.25">
      <c r="A544">
        <v>96.432599999999994</v>
      </c>
      <c r="B544">
        <v>27.2</v>
      </c>
      <c r="C544" s="36">
        <v>24.790238582472597</v>
      </c>
      <c r="E544">
        <v>101.12990000000001</v>
      </c>
      <c r="F544">
        <v>27.2</v>
      </c>
      <c r="G544" s="36">
        <v>25.057409560898201</v>
      </c>
      <c r="I544">
        <v>105.8248</v>
      </c>
      <c r="J544">
        <v>27.2</v>
      </c>
      <c r="K544" s="36">
        <v>25.356047398113333</v>
      </c>
      <c r="M544">
        <v>110.5591</v>
      </c>
      <c r="N544">
        <v>27.2</v>
      </c>
      <c r="O544" s="36">
        <v>25.701908249331481</v>
      </c>
      <c r="Q544">
        <v>115.30419999999999</v>
      </c>
      <c r="R544">
        <v>27.2</v>
      </c>
      <c r="S544" s="36">
        <v>26.119064915162987</v>
      </c>
      <c r="U544">
        <v>120.0808</v>
      </c>
      <c r="V544">
        <v>27.2</v>
      </c>
      <c r="W544" s="36">
        <v>26.679788103407045</v>
      </c>
      <c r="Y544">
        <v>83.43</v>
      </c>
      <c r="Z544">
        <v>27.2</v>
      </c>
      <c r="AA544" s="36">
        <v>24.163321471195186</v>
      </c>
    </row>
    <row r="545" spans="1:27" x14ac:dyDescent="0.25">
      <c r="A545">
        <v>96.432599999999994</v>
      </c>
      <c r="B545">
        <v>27.25</v>
      </c>
      <c r="C545" s="36">
        <v>24.789265822480825</v>
      </c>
      <c r="E545">
        <v>101.12990000000001</v>
      </c>
      <c r="F545">
        <v>27.25</v>
      </c>
      <c r="G545" s="36">
        <v>25.05631233622141</v>
      </c>
      <c r="I545">
        <v>105.8248</v>
      </c>
      <c r="J545">
        <v>27.25</v>
      </c>
      <c r="K545" s="36">
        <v>25.354780272355029</v>
      </c>
      <c r="M545">
        <v>110.5591</v>
      </c>
      <c r="N545">
        <v>27.25</v>
      </c>
      <c r="O545" s="36">
        <v>25.700387241267741</v>
      </c>
      <c r="Q545">
        <v>115.30419999999999</v>
      </c>
      <c r="R545">
        <v>27.25</v>
      </c>
      <c r="S545" s="36">
        <v>26.117108599158811</v>
      </c>
      <c r="U545">
        <v>120.0808</v>
      </c>
      <c r="V545">
        <v>27.25</v>
      </c>
      <c r="W545" s="36">
        <v>26.6767900156444</v>
      </c>
      <c r="Y545">
        <v>83.43</v>
      </c>
      <c r="Z545">
        <v>27.25</v>
      </c>
      <c r="AA545" s="36">
        <v>24.162570924407959</v>
      </c>
    </row>
    <row r="546" spans="1:27" x14ac:dyDescent="0.25">
      <c r="A546">
        <v>96.432599999999994</v>
      </c>
      <c r="B546">
        <v>27.3</v>
      </c>
      <c r="C546" s="36">
        <v>24.7882935132615</v>
      </c>
      <c r="E546">
        <v>101.12990000000001</v>
      </c>
      <c r="F546">
        <v>27.3</v>
      </c>
      <c r="G546" s="36">
        <v>25.055215720635442</v>
      </c>
      <c r="I546">
        <v>105.8248</v>
      </c>
      <c r="J546">
        <v>27.3</v>
      </c>
      <c r="K546" s="36">
        <v>25.353514023616793</v>
      </c>
      <c r="M546">
        <v>110.5591</v>
      </c>
      <c r="N546">
        <v>27.3</v>
      </c>
      <c r="O546" s="36">
        <v>25.698867635939024</v>
      </c>
      <c r="Q546">
        <v>115.30419999999999</v>
      </c>
      <c r="R546">
        <v>27.3</v>
      </c>
      <c r="S546" s="36">
        <v>26.11515499746281</v>
      </c>
      <c r="U546">
        <v>120.0808</v>
      </c>
      <c r="V546">
        <v>27.3</v>
      </c>
      <c r="W546" s="36">
        <v>26.673800509126028</v>
      </c>
      <c r="Y546">
        <v>83.43</v>
      </c>
      <c r="Z546">
        <v>27.3</v>
      </c>
      <c r="AA546" s="36">
        <v>24.161820616205222</v>
      </c>
    </row>
    <row r="547" spans="1:27" x14ac:dyDescent="0.25">
      <c r="A547">
        <v>96.432599999999994</v>
      </c>
      <c r="B547">
        <v>27.35</v>
      </c>
      <c r="C547" s="36">
        <v>24.787321654285407</v>
      </c>
      <c r="E547">
        <v>101.12990000000001</v>
      </c>
      <c r="F547">
        <v>27.35</v>
      </c>
      <c r="G547" s="36">
        <v>25.054119713274556</v>
      </c>
      <c r="I547">
        <v>105.8248</v>
      </c>
      <c r="J547">
        <v>27.35</v>
      </c>
      <c r="K547" s="36">
        <v>25.352248650325365</v>
      </c>
      <c r="M547">
        <v>110.5591</v>
      </c>
      <c r="N547">
        <v>27.35</v>
      </c>
      <c r="O547" s="36">
        <v>25.697349429942932</v>
      </c>
      <c r="Q547">
        <v>115.30419999999999</v>
      </c>
      <c r="R547">
        <v>27.35</v>
      </c>
      <c r="S547" s="36">
        <v>26.113204099984497</v>
      </c>
      <c r="U547">
        <v>120.0808</v>
      </c>
      <c r="V547">
        <v>27.35</v>
      </c>
      <c r="W547" s="36">
        <v>26.670819516297954</v>
      </c>
      <c r="Y547">
        <v>83.43</v>
      </c>
      <c r="Z547">
        <v>27.35</v>
      </c>
      <c r="AA547" s="36">
        <v>24.161070546399351</v>
      </c>
    </row>
    <row r="548" spans="1:27" x14ac:dyDescent="0.25">
      <c r="A548">
        <v>96.432599999999994</v>
      </c>
      <c r="B548">
        <v>27.4</v>
      </c>
      <c r="C548" s="36">
        <v>24.786350245024323</v>
      </c>
      <c r="E548">
        <v>101.12990000000001</v>
      </c>
      <c r="F548">
        <v>27.4</v>
      </c>
      <c r="G548" s="36">
        <v>25.053024313275042</v>
      </c>
      <c r="I548">
        <v>105.8248</v>
      </c>
      <c r="J548">
        <v>27.4</v>
      </c>
      <c r="K548" s="36">
        <v>25.350984150912144</v>
      </c>
      <c r="M548">
        <v>110.5591</v>
      </c>
      <c r="N548">
        <v>27.4</v>
      </c>
      <c r="O548" s="36">
        <v>25.695832619890705</v>
      </c>
      <c r="Q548">
        <v>115.30419999999999</v>
      </c>
      <c r="R548">
        <v>27.4</v>
      </c>
      <c r="S548" s="36">
        <v>26.111255896695393</v>
      </c>
      <c r="U548">
        <v>120.0808</v>
      </c>
      <c r="V548">
        <v>27.4</v>
      </c>
      <c r="W548" s="36">
        <v>26.667846970485034</v>
      </c>
      <c r="Y548">
        <v>83.43</v>
      </c>
      <c r="Z548">
        <v>27.4</v>
      </c>
      <c r="AA548" s="36">
        <v>24.160320714802964</v>
      </c>
    </row>
    <row r="549" spans="1:27" x14ac:dyDescent="0.25">
      <c r="A549">
        <v>96.432599999999994</v>
      </c>
      <c r="B549">
        <v>27.45</v>
      </c>
      <c r="C549" s="36">
        <v>24.785379284951055</v>
      </c>
      <c r="E549">
        <v>101.12990000000001</v>
      </c>
      <c r="F549">
        <v>27.45</v>
      </c>
      <c r="G549" s="36">
        <v>25.051929519775189</v>
      </c>
      <c r="I549">
        <v>105.8248</v>
      </c>
      <c r="J549">
        <v>27.45</v>
      </c>
      <c r="K549" s="36">
        <v>25.349720523813147</v>
      </c>
      <c r="M549">
        <v>110.5591</v>
      </c>
      <c r="N549">
        <v>27.45</v>
      </c>
      <c r="O549" s="36">
        <v>25.694317202407117</v>
      </c>
      <c r="Q549">
        <v>115.30419999999999</v>
      </c>
      <c r="R549">
        <v>27.45</v>
      </c>
      <c r="S549" s="36">
        <v>26.109310377628503</v>
      </c>
      <c r="U549">
        <v>120.0808</v>
      </c>
      <c r="V549">
        <v>27.45</v>
      </c>
      <c r="W549" s="36">
        <v>26.664882805875216</v>
      </c>
      <c r="Y549">
        <v>83.43</v>
      </c>
      <c r="Z549">
        <v>27.45</v>
      </c>
      <c r="AA549" s="36">
        <v>24.159571121228915</v>
      </c>
    </row>
    <row r="550" spans="1:27" x14ac:dyDescent="0.25">
      <c r="A550">
        <v>96.432599999999994</v>
      </c>
      <c r="B550">
        <v>27.5</v>
      </c>
      <c r="C550" s="36">
        <v>24.784408773539429</v>
      </c>
      <c r="E550">
        <v>101.12990000000001</v>
      </c>
      <c r="F550">
        <v>27.5</v>
      </c>
      <c r="G550" s="36">
        <v>25.050835331915312</v>
      </c>
      <c r="I550">
        <v>105.8248</v>
      </c>
      <c r="J550">
        <v>27.5</v>
      </c>
      <c r="K550" s="36">
        <v>25.348457767469018</v>
      </c>
      <c r="M550">
        <v>110.5591</v>
      </c>
      <c r="N550">
        <v>27.5</v>
      </c>
      <c r="O550" s="36">
        <v>25.692803174130415</v>
      </c>
      <c r="Q550">
        <v>115.30419999999999</v>
      </c>
      <c r="R550">
        <v>27.5</v>
      </c>
      <c r="S550" s="36">
        <v>26.107367532877756</v>
      </c>
      <c r="U550">
        <v>120.0808</v>
      </c>
      <c r="V550">
        <v>27.5</v>
      </c>
      <c r="W550" s="36">
        <v>26.661926957503816</v>
      </c>
      <c r="Y550">
        <v>83.43</v>
      </c>
      <c r="Z550">
        <v>27.5</v>
      </c>
      <c r="AA550" s="36">
        <v>24.158821765490298</v>
      </c>
    </row>
    <row r="551" spans="1:27" x14ac:dyDescent="0.25">
      <c r="A551">
        <v>96.432599999999994</v>
      </c>
      <c r="B551">
        <v>27.55</v>
      </c>
      <c r="C551" s="36">
        <v>24.783438710264271</v>
      </c>
      <c r="E551">
        <v>101.12990000000001</v>
      </c>
      <c r="F551">
        <v>27.55</v>
      </c>
      <c r="G551" s="36">
        <v>25.049741748837739</v>
      </c>
      <c r="I551">
        <v>105.8248</v>
      </c>
      <c r="J551">
        <v>27.55</v>
      </c>
      <c r="K551" s="36">
        <v>25.347195880324978</v>
      </c>
      <c r="M551">
        <v>110.5591</v>
      </c>
      <c r="N551">
        <v>27.55</v>
      </c>
      <c r="O551" s="36">
        <v>25.691290531712237</v>
      </c>
      <c r="Q551">
        <v>115.30419999999999</v>
      </c>
      <c r="R551">
        <v>27.55</v>
      </c>
      <c r="S551" s="36">
        <v>26.10542735259753</v>
      </c>
      <c r="U551">
        <v>120.0808</v>
      </c>
      <c r="V551">
        <v>27.55</v>
      </c>
      <c r="W551" s="36">
        <v>26.658979361238497</v>
      </c>
      <c r="Y551">
        <v>83.43</v>
      </c>
      <c r="Z551">
        <v>27.55</v>
      </c>
      <c r="AA551" s="36">
        <v>24.158072647400456</v>
      </c>
    </row>
    <row r="552" spans="1:27" x14ac:dyDescent="0.25">
      <c r="A552">
        <v>96.432599999999994</v>
      </c>
      <c r="B552">
        <v>27.6</v>
      </c>
      <c r="C552" s="36">
        <v>24.782469094601431</v>
      </c>
      <c r="E552">
        <v>101.12990000000001</v>
      </c>
      <c r="F552">
        <v>27.6</v>
      </c>
      <c r="G552" s="36">
        <v>25.048648769686778</v>
      </c>
      <c r="I552">
        <v>105.8248</v>
      </c>
      <c r="J552">
        <v>27.6</v>
      </c>
      <c r="K552" s="36">
        <v>25.345934860830845</v>
      </c>
      <c r="M552">
        <v>110.5591</v>
      </c>
      <c r="N552">
        <v>27.6</v>
      </c>
      <c r="O552" s="36">
        <v>25.689779271817571</v>
      </c>
      <c r="Q552">
        <v>115.30419999999999</v>
      </c>
      <c r="R552">
        <v>27.6</v>
      </c>
      <c r="S552" s="36">
        <v>26.103489827002125</v>
      </c>
      <c r="U552">
        <v>120.0808</v>
      </c>
      <c r="V552">
        <v>27.6</v>
      </c>
      <c r="W552" s="36">
        <v>26.656039953764267</v>
      </c>
      <c r="Y552">
        <v>83.43</v>
      </c>
      <c r="Z552">
        <v>27.6</v>
      </c>
      <c r="AA552" s="36">
        <v>24.157323766772961</v>
      </c>
    </row>
    <row r="553" spans="1:27" x14ac:dyDescent="0.25">
      <c r="A553">
        <v>96.432599999999994</v>
      </c>
      <c r="B553">
        <v>27.65</v>
      </c>
      <c r="C553" s="36">
        <v>24.781499926027767</v>
      </c>
      <c r="E553">
        <v>101.12990000000001</v>
      </c>
      <c r="F553">
        <v>27.65</v>
      </c>
      <c r="G553" s="36">
        <v>25.047556393608751</v>
      </c>
      <c r="I553">
        <v>105.8248</v>
      </c>
      <c r="J553">
        <v>27.65</v>
      </c>
      <c r="K553" s="36">
        <v>25.344674707440983</v>
      </c>
      <c r="M553">
        <v>110.5591</v>
      </c>
      <c r="N553">
        <v>27.65</v>
      </c>
      <c r="O553" s="36">
        <v>25.688269391124624</v>
      </c>
      <c r="Q553">
        <v>115.30419999999999</v>
      </c>
      <c r="R553">
        <v>27.65</v>
      </c>
      <c r="S553" s="36">
        <v>26.101554946365219</v>
      </c>
      <c r="U553">
        <v>120.0808</v>
      </c>
      <c r="V553">
        <v>27.65</v>
      </c>
      <c r="W553" s="36">
        <v>26.653108672569104</v>
      </c>
      <c r="Y553">
        <v>83.43</v>
      </c>
      <c r="Z553">
        <v>27.65</v>
      </c>
      <c r="AA553" s="36">
        <v>24.156575123421629</v>
      </c>
    </row>
    <row r="554" spans="1:27" x14ac:dyDescent="0.25">
      <c r="A554">
        <v>96.432599999999994</v>
      </c>
      <c r="B554">
        <v>27.7</v>
      </c>
      <c r="C554" s="36">
        <v>24.780531204021134</v>
      </c>
      <c r="E554">
        <v>101.12990000000001</v>
      </c>
      <c r="F554">
        <v>27.7</v>
      </c>
      <c r="G554" s="36">
        <v>25.046464619751948</v>
      </c>
      <c r="I554">
        <v>105.8248</v>
      </c>
      <c r="J554">
        <v>27.7</v>
      </c>
      <c r="K554" s="36">
        <v>25.343415418614295</v>
      </c>
      <c r="M554">
        <v>110.5591</v>
      </c>
      <c r="N554">
        <v>27.7</v>
      </c>
      <c r="O554" s="36">
        <v>25.686760886324798</v>
      </c>
      <c r="Q554">
        <v>115.30419999999999</v>
      </c>
      <c r="R554">
        <v>27.7</v>
      </c>
      <c r="S554" s="36">
        <v>26.099622701019427</v>
      </c>
      <c r="U554">
        <v>120.0808</v>
      </c>
      <c r="V554">
        <v>27.7</v>
      </c>
      <c r="W554" s="36">
        <v>26.650185455929662</v>
      </c>
      <c r="Y554">
        <v>83.43</v>
      </c>
      <c r="Z554">
        <v>27.7</v>
      </c>
      <c r="AA554" s="36">
        <v>24.155826717160519</v>
      </c>
    </row>
    <row r="555" spans="1:27" x14ac:dyDescent="0.25">
      <c r="A555">
        <v>96.432599999999994</v>
      </c>
      <c r="B555">
        <v>27.75</v>
      </c>
      <c r="C555" s="36">
        <v>24.779562928060386</v>
      </c>
      <c r="E555">
        <v>101.12990000000001</v>
      </c>
      <c r="F555">
        <v>27.75</v>
      </c>
      <c r="G555" s="36">
        <v>25.045373447266648</v>
      </c>
      <c r="I555">
        <v>105.8248</v>
      </c>
      <c r="J555">
        <v>27.75</v>
      </c>
      <c r="K555" s="36">
        <v>25.342156992814211</v>
      </c>
      <c r="M555">
        <v>110.5591</v>
      </c>
      <c r="N555">
        <v>27.75</v>
      </c>
      <c r="O555" s="36">
        <v>25.685253754122581</v>
      </c>
      <c r="Q555">
        <v>115.30419999999999</v>
      </c>
      <c r="R555">
        <v>27.75</v>
      </c>
      <c r="S555" s="36">
        <v>26.097693081355747</v>
      </c>
      <c r="U555">
        <v>120.0808</v>
      </c>
      <c r="V555">
        <v>27.75</v>
      </c>
      <c r="W555" s="36">
        <v>26.647270242897566</v>
      </c>
      <c r="Y555">
        <v>83.43</v>
      </c>
      <c r="Z555">
        <v>27.75</v>
      </c>
      <c r="AA555" s="36">
        <v>24.155078547803924</v>
      </c>
    </row>
    <row r="556" spans="1:27" x14ac:dyDescent="0.25">
      <c r="A556">
        <v>96.432599999999994</v>
      </c>
      <c r="B556">
        <v>27.8</v>
      </c>
      <c r="C556" s="36">
        <v>24.778595097625395</v>
      </c>
      <c r="E556">
        <v>101.12990000000001</v>
      </c>
      <c r="F556">
        <v>27.8</v>
      </c>
      <c r="G556" s="36">
        <v>25.0442828753051</v>
      </c>
      <c r="I556">
        <v>105.8248</v>
      </c>
      <c r="J556">
        <v>27.8</v>
      </c>
      <c r="K556" s="36">
        <v>25.340899428508656</v>
      </c>
      <c r="M556">
        <v>110.5591</v>
      </c>
      <c r="N556">
        <v>27.8</v>
      </c>
      <c r="O556" s="36">
        <v>25.683747991235503</v>
      </c>
      <c r="Q556">
        <v>115.30419999999999</v>
      </c>
      <c r="R556">
        <v>27.8</v>
      </c>
      <c r="S556" s="36">
        <v>26.095766077823079</v>
      </c>
      <c r="U556">
        <v>120.0808</v>
      </c>
      <c r="V556">
        <v>27.8</v>
      </c>
      <c r="W556" s="36">
        <v>26.64436297328573</v>
      </c>
      <c r="Y556">
        <v>83.43</v>
      </c>
      <c r="Z556">
        <v>27.8</v>
      </c>
      <c r="AA556" s="36">
        <v>24.15433061516638</v>
      </c>
    </row>
    <row r="557" spans="1:27" x14ac:dyDescent="0.25">
      <c r="A557">
        <v>96.432599999999994</v>
      </c>
      <c r="B557">
        <v>27.85</v>
      </c>
      <c r="C557" s="36">
        <v>24.777627712197006</v>
      </c>
      <c r="E557">
        <v>101.12990000000001</v>
      </c>
      <c r="F557">
        <v>27.85</v>
      </c>
      <c r="G557" s="36">
        <v>25.043192903021531</v>
      </c>
      <c r="I557">
        <v>105.8248</v>
      </c>
      <c r="J557">
        <v>27.85</v>
      </c>
      <c r="K557" s="36">
        <v>25.339642724170034</v>
      </c>
      <c r="M557">
        <v>110.5591</v>
      </c>
      <c r="N557">
        <v>27.85</v>
      </c>
      <c r="O557" s="36">
        <v>25.682243594394048</v>
      </c>
      <c r="Q557">
        <v>115.30419999999999</v>
      </c>
      <c r="R557">
        <v>27.85</v>
      </c>
      <c r="S557" s="36">
        <v>26.09384168092777</v>
      </c>
      <c r="U557">
        <v>120.0808</v>
      </c>
      <c r="V557">
        <v>27.85</v>
      </c>
      <c r="W557" s="36">
        <v>26.641463587655185</v>
      </c>
      <c r="Y557">
        <v>83.43</v>
      </c>
      <c r="Z557">
        <v>27.85</v>
      </c>
      <c r="AA557" s="36">
        <v>24.15358291906265</v>
      </c>
    </row>
    <row r="558" spans="1:27" x14ac:dyDescent="0.25">
      <c r="A558">
        <v>96.432599999999994</v>
      </c>
      <c r="B558">
        <v>27.9</v>
      </c>
      <c r="C558" s="36">
        <v>24.776660771257088</v>
      </c>
      <c r="E558">
        <v>101.12990000000001</v>
      </c>
      <c r="F558">
        <v>27.9</v>
      </c>
      <c r="G558" s="36">
        <v>25.04210352957211</v>
      </c>
      <c r="I558">
        <v>105.8248</v>
      </c>
      <c r="J558">
        <v>27.9</v>
      </c>
      <c r="K558" s="36">
        <v>25.338386878275223</v>
      </c>
      <c r="M558">
        <v>110.5591</v>
      </c>
      <c r="N558">
        <v>27.9</v>
      </c>
      <c r="O558" s="36">
        <v>25.68074056034159</v>
      </c>
      <c r="Q558">
        <v>115.30419999999999</v>
      </c>
      <c r="R558">
        <v>27.9</v>
      </c>
      <c r="S558" s="36">
        <v>26.091919881233114</v>
      </c>
      <c r="U558">
        <v>120.0808</v>
      </c>
      <c r="V558">
        <v>27.9</v>
      </c>
      <c r="W558" s="36">
        <v>26.638572027302097</v>
      </c>
      <c r="Y558">
        <v>83.43</v>
      </c>
      <c r="Z558">
        <v>27.9</v>
      </c>
      <c r="AA558" s="36">
        <v>24.152835459307749</v>
      </c>
    </row>
    <row r="559" spans="1:27" x14ac:dyDescent="0.25">
      <c r="A559">
        <v>96.432599999999994</v>
      </c>
      <c r="B559">
        <v>27.95</v>
      </c>
      <c r="C559" s="36">
        <v>24.775694274288465</v>
      </c>
      <c r="E559">
        <v>101.12990000000001</v>
      </c>
      <c r="F559">
        <v>27.95</v>
      </c>
      <c r="G559" s="36">
        <v>25.041014754114975</v>
      </c>
      <c r="I559">
        <v>105.8248</v>
      </c>
      <c r="J559">
        <v>27.95</v>
      </c>
      <c r="K559" s="36">
        <v>25.337131889305549</v>
      </c>
      <c r="M559">
        <v>110.5591</v>
      </c>
      <c r="N559">
        <v>27.95</v>
      </c>
      <c r="O559" s="36">
        <v>25.679238885834312</v>
      </c>
      <c r="Q559">
        <v>115.30419999999999</v>
      </c>
      <c r="R559">
        <v>27.95</v>
      </c>
      <c r="S559" s="36">
        <v>26.090000669358847</v>
      </c>
      <c r="U559">
        <v>120.0808</v>
      </c>
      <c r="V559">
        <v>27.95</v>
      </c>
      <c r="W559" s="36">
        <v>26.635688234245194</v>
      </c>
      <c r="Y559">
        <v>83.43</v>
      </c>
      <c r="Z559">
        <v>27.95</v>
      </c>
      <c r="AA559" s="36">
        <v>24.152088235716921</v>
      </c>
    </row>
    <row r="560" spans="1:27" x14ac:dyDescent="0.25">
      <c r="A560">
        <v>96.432599999999994</v>
      </c>
      <c r="B560">
        <v>28</v>
      </c>
      <c r="C560" s="36">
        <v>24.774728220774978</v>
      </c>
      <c r="E560">
        <v>101.12990000000001</v>
      </c>
      <c r="F560">
        <v>28</v>
      </c>
      <c r="G560" s="36">
        <v>25.03992657581021</v>
      </c>
      <c r="I560">
        <v>105.8248</v>
      </c>
      <c r="J560">
        <v>28</v>
      </c>
      <c r="K560" s="36">
        <v>25.33587775574675</v>
      </c>
      <c r="M560">
        <v>110.5591</v>
      </c>
      <c r="N560">
        <v>28</v>
      </c>
      <c r="O560" s="36">
        <v>25.67773856764115</v>
      </c>
      <c r="Q560">
        <v>115.30419999999999</v>
      </c>
      <c r="R560">
        <v>28</v>
      </c>
      <c r="S560" s="36">
        <v>26.088084035980735</v>
      </c>
      <c r="U560">
        <v>120.0808</v>
      </c>
      <c r="V560">
        <v>28</v>
      </c>
      <c r="W560" s="36">
        <v>26.632812151213276</v>
      </c>
      <c r="Y560">
        <v>83.43</v>
      </c>
      <c r="Z560">
        <v>28</v>
      </c>
      <c r="AA560" s="36">
        <v>24.151341248105641</v>
      </c>
    </row>
    <row r="561" spans="1:27" x14ac:dyDescent="0.25">
      <c r="A561">
        <v>96.432599999999994</v>
      </c>
      <c r="B561">
        <v>28.05</v>
      </c>
      <c r="C561" s="36">
        <v>24.773762610201445</v>
      </c>
      <c r="E561">
        <v>101.12990000000001</v>
      </c>
      <c r="F561">
        <v>28.05</v>
      </c>
      <c r="G561" s="36">
        <v>25.038838993819834</v>
      </c>
      <c r="I561">
        <v>105.8248</v>
      </c>
      <c r="J561">
        <v>28.05</v>
      </c>
      <c r="K561" s="36">
        <v>25.334624476089001</v>
      </c>
      <c r="M561">
        <v>110.5591</v>
      </c>
      <c r="N561">
        <v>28.05</v>
      </c>
      <c r="O561" s="36">
        <v>25.676239602543706</v>
      </c>
      <c r="Q561">
        <v>115.30419999999999</v>
      </c>
      <c r="R561">
        <v>28.05</v>
      </c>
      <c r="S561" s="36">
        <v>26.086169971830042</v>
      </c>
      <c r="U561">
        <v>120.0808</v>
      </c>
      <c r="V561">
        <v>28.05</v>
      </c>
      <c r="W561" s="36">
        <v>26.629943721633133</v>
      </c>
      <c r="Y561">
        <v>83.43</v>
      </c>
      <c r="Z561">
        <v>28.05</v>
      </c>
      <c r="AA561" s="36">
        <v>24.150594496289632</v>
      </c>
    </row>
    <row r="562" spans="1:27" x14ac:dyDescent="0.25">
      <c r="A562">
        <v>96.432599999999994</v>
      </c>
      <c r="B562">
        <v>28.1</v>
      </c>
      <c r="C562" s="36">
        <v>24.772797442053673</v>
      </c>
      <c r="E562">
        <v>101.12990000000001</v>
      </c>
      <c r="F562">
        <v>28.1</v>
      </c>
      <c r="G562" s="36">
        <v>25.037752007307805</v>
      </c>
      <c r="I562">
        <v>105.8248</v>
      </c>
      <c r="J562">
        <v>28.1</v>
      </c>
      <c r="K562" s="36">
        <v>25.333372048826842</v>
      </c>
      <c r="M562">
        <v>110.5591</v>
      </c>
      <c r="N562">
        <v>28.1</v>
      </c>
      <c r="O562" s="36">
        <v>25.674741987336205</v>
      </c>
      <c r="Q562">
        <v>115.30419999999999</v>
      </c>
      <c r="R562">
        <v>28.1</v>
      </c>
      <c r="S562" s="36">
        <v>26.084258467693125</v>
      </c>
      <c r="U562">
        <v>120.0808</v>
      </c>
      <c r="V562">
        <v>28.1</v>
      </c>
      <c r="W562" s="36">
        <v>26.627082889617782</v>
      </c>
      <c r="Y562">
        <v>83.43</v>
      </c>
      <c r="Z562">
        <v>28.1</v>
      </c>
      <c r="AA562" s="36">
        <v>24.14984798008485</v>
      </c>
    </row>
    <row r="563" spans="1:27" x14ac:dyDescent="0.25">
      <c r="A563">
        <v>96.432599999999994</v>
      </c>
      <c r="B563">
        <v>28.15</v>
      </c>
      <c r="C563" s="36">
        <v>24.771832715818441</v>
      </c>
      <c r="E563">
        <v>101.12990000000001</v>
      </c>
      <c r="F563">
        <v>28.15</v>
      </c>
      <c r="G563" s="36">
        <v>25.036665615440018</v>
      </c>
      <c r="I563">
        <v>105.8248</v>
      </c>
      <c r="J563">
        <v>28.15</v>
      </c>
      <c r="K563" s="36">
        <v>25.332120472459216</v>
      </c>
      <c r="M563">
        <v>110.5591</v>
      </c>
      <c r="N563">
        <v>28.15</v>
      </c>
      <c r="O563" s="36">
        <v>25.673245718825395</v>
      </c>
      <c r="Q563">
        <v>115.30419999999999</v>
      </c>
      <c r="R563">
        <v>28.15</v>
      </c>
      <c r="S563" s="36">
        <v>26.082349514410925</v>
      </c>
      <c r="U563">
        <v>120.0808</v>
      </c>
      <c r="V563">
        <v>28.15</v>
      </c>
      <c r="W563" s="36">
        <v>26.624229599954756</v>
      </c>
      <c r="Y563">
        <v>83.43</v>
      </c>
      <c r="Z563">
        <v>28.15</v>
      </c>
      <c r="AA563" s="36">
        <v>24.149101699307479</v>
      </c>
    </row>
    <row r="564" spans="1:27" x14ac:dyDescent="0.25">
      <c r="A564">
        <v>96.432599999999994</v>
      </c>
      <c r="B564">
        <v>28.2</v>
      </c>
      <c r="C564" s="36">
        <v>24.770868430983505</v>
      </c>
      <c r="E564">
        <v>101.12990000000001</v>
      </c>
      <c r="F564">
        <v>28.2</v>
      </c>
      <c r="G564" s="36">
        <v>25.035579817384274</v>
      </c>
      <c r="I564">
        <v>105.8248</v>
      </c>
      <c r="J564">
        <v>28.2</v>
      </c>
      <c r="K564" s="36">
        <v>25.330869745489398</v>
      </c>
      <c r="M564">
        <v>110.5591</v>
      </c>
      <c r="N564">
        <v>28.2</v>
      </c>
      <c r="O564" s="36">
        <v>25.671750793830491</v>
      </c>
      <c r="Q564">
        <v>115.30419999999999</v>
      </c>
      <c r="R564">
        <v>28.2</v>
      </c>
      <c r="S564" s="36">
        <v>26.080443102878593</v>
      </c>
      <c r="U564">
        <v>120.0808</v>
      </c>
      <c r="V564">
        <v>28.2</v>
      </c>
      <c r="W564" s="36">
        <v>26.621383798094879</v>
      </c>
      <c r="Y564">
        <v>83.43</v>
      </c>
      <c r="Z564">
        <v>28.2</v>
      </c>
      <c r="AA564" s="36">
        <v>24.148355653773944</v>
      </c>
    </row>
    <row r="565" spans="1:27" x14ac:dyDescent="0.25">
      <c r="A565">
        <v>96.432599999999994</v>
      </c>
      <c r="B565">
        <v>28.25</v>
      </c>
      <c r="C565" s="36">
        <v>24.769904587037615</v>
      </c>
      <c r="E565">
        <v>101.12990000000001</v>
      </c>
      <c r="F565">
        <v>28.25</v>
      </c>
      <c r="G565" s="36">
        <v>25.034494612310304</v>
      </c>
      <c r="I565">
        <v>105.8248</v>
      </c>
      <c r="J565">
        <v>28.25</v>
      </c>
      <c r="K565" s="36">
        <v>25.329619866425006</v>
      </c>
      <c r="M565">
        <v>110.5591</v>
      </c>
      <c r="N565">
        <v>28.25</v>
      </c>
      <c r="O565" s="36">
        <v>25.670257209183113</v>
      </c>
      <c r="Q565">
        <v>115.30419999999999</v>
      </c>
      <c r="R565">
        <v>28.25</v>
      </c>
      <c r="S565" s="36">
        <v>26.078539224044942</v>
      </c>
      <c r="U565">
        <v>120.0808</v>
      </c>
      <c r="V565">
        <v>28.25</v>
      </c>
      <c r="W565" s="36">
        <v>26.618545430141079</v>
      </c>
      <c r="Y565">
        <v>83.43</v>
      </c>
      <c r="Z565">
        <v>28.25</v>
      </c>
      <c r="AA565" s="36">
        <v>24.147609843300902</v>
      </c>
    </row>
    <row r="566" spans="1:27" x14ac:dyDescent="0.25">
      <c r="A566">
        <v>96.432599999999994</v>
      </c>
      <c r="B566">
        <v>28.3</v>
      </c>
      <c r="C566" s="36">
        <v>24.768941183470474</v>
      </c>
      <c r="E566">
        <v>101.12990000000001</v>
      </c>
      <c r="F566">
        <v>28.3</v>
      </c>
      <c r="G566" s="36">
        <v>25.033409999389754</v>
      </c>
      <c r="I566">
        <v>105.8248</v>
      </c>
      <c r="J566">
        <v>28.3</v>
      </c>
      <c r="K566" s="36">
        <v>25.328370833778006</v>
      </c>
      <c r="M566">
        <v>110.5591</v>
      </c>
      <c r="N566">
        <v>28.3</v>
      </c>
      <c r="O566" s="36">
        <v>25.668764961727227</v>
      </c>
      <c r="Q566">
        <v>115.30419999999999</v>
      </c>
      <c r="R566">
        <v>28.3</v>
      </c>
      <c r="S566" s="36">
        <v>26.07663786891208</v>
      </c>
      <c r="U566">
        <v>120.0808</v>
      </c>
      <c r="V566">
        <v>28.3</v>
      </c>
      <c r="W566" s="36">
        <v>26.615714442837611</v>
      </c>
      <c r="Y566">
        <v>83.43</v>
      </c>
      <c r="Z566">
        <v>28.3</v>
      </c>
      <c r="AA566" s="36">
        <v>24.14686426770524</v>
      </c>
    </row>
    <row r="567" spans="1:27" x14ac:dyDescent="0.25">
      <c r="A567">
        <v>96.432599999999994</v>
      </c>
      <c r="B567">
        <v>28.35</v>
      </c>
      <c r="C567" s="36">
        <v>24.767978219772768</v>
      </c>
      <c r="E567">
        <v>101.12990000000001</v>
      </c>
      <c r="F567">
        <v>28.35</v>
      </c>
      <c r="G567" s="36">
        <v>25.032325977796166</v>
      </c>
      <c r="I567">
        <v>105.8248</v>
      </c>
      <c r="J567">
        <v>28.35</v>
      </c>
      <c r="K567" s="36">
        <v>25.32712264606463</v>
      </c>
      <c r="M567">
        <v>110.5591</v>
      </c>
      <c r="N567">
        <v>28.35</v>
      </c>
      <c r="O567" s="36">
        <v>25.667274048319054</v>
      </c>
      <c r="Q567">
        <v>115.30419999999999</v>
      </c>
      <c r="R567">
        <v>28.35</v>
      </c>
      <c r="S567" s="36">
        <v>26.07473902853496</v>
      </c>
      <c r="U567">
        <v>120.0808</v>
      </c>
      <c r="V567">
        <v>28.35</v>
      </c>
      <c r="W567" s="36">
        <v>26.612890783559351</v>
      </c>
      <c r="Y567">
        <v>83.43</v>
      </c>
      <c r="Z567">
        <v>28.35</v>
      </c>
      <c r="AA567" s="36">
        <v>24.146118926804093</v>
      </c>
    </row>
    <row r="568" spans="1:27" x14ac:dyDescent="0.25">
      <c r="A568">
        <v>96.432599999999994</v>
      </c>
      <c r="B568">
        <v>28.4</v>
      </c>
      <c r="C568" s="36">
        <v>24.767015695436147</v>
      </c>
      <c r="E568">
        <v>101.12990000000001</v>
      </c>
      <c r="F568">
        <v>28.4</v>
      </c>
      <c r="G568" s="36">
        <v>25.031242546704966</v>
      </c>
      <c r="I568">
        <v>105.8248</v>
      </c>
      <c r="J568">
        <v>28.4</v>
      </c>
      <c r="K568" s="36">
        <v>25.325875301805429</v>
      </c>
      <c r="M568">
        <v>110.5591</v>
      </c>
      <c r="N568">
        <v>28.4</v>
      </c>
      <c r="O568" s="36">
        <v>25.665784465827002</v>
      </c>
      <c r="Q568">
        <v>115.30419999999999</v>
      </c>
      <c r="R568">
        <v>28.4</v>
      </c>
      <c r="S568" s="36">
        <v>26.07284269402091</v>
      </c>
      <c r="U568">
        <v>120.0808</v>
      </c>
      <c r="V568">
        <v>28.4</v>
      </c>
      <c r="W568" s="36">
        <v>26.610074400301489</v>
      </c>
      <c r="Y568">
        <v>83.43</v>
      </c>
      <c r="Z568">
        <v>28.4</v>
      </c>
      <c r="AA568" s="36">
        <v>24.145373820414815</v>
      </c>
    </row>
    <row r="569" spans="1:27" x14ac:dyDescent="0.25">
      <c r="A569">
        <v>96.432599999999994</v>
      </c>
      <c r="B569">
        <v>28.45</v>
      </c>
      <c r="C569" s="36">
        <v>24.766053609953232</v>
      </c>
      <c r="E569">
        <v>101.12990000000001</v>
      </c>
      <c r="F569">
        <v>28.45</v>
      </c>
      <c r="G569" s="36">
        <v>25.03015970529351</v>
      </c>
      <c r="I569">
        <v>105.8248</v>
      </c>
      <c r="J569">
        <v>28.45</v>
      </c>
      <c r="K569" s="36">
        <v>25.3246287995252</v>
      </c>
      <c r="M569">
        <v>110.5591</v>
      </c>
      <c r="N569">
        <v>28.45</v>
      </c>
      <c r="O569" s="36">
        <v>25.664296211131632</v>
      </c>
      <c r="Q569">
        <v>115.30419999999999</v>
      </c>
      <c r="R569">
        <v>28.45</v>
      </c>
      <c r="S569" s="36">
        <v>26.070948856529245</v>
      </c>
      <c r="U569">
        <v>120.0808</v>
      </c>
      <c r="V569">
        <v>28.45</v>
      </c>
      <c r="W569" s="36">
        <v>26.607265241669246</v>
      </c>
      <c r="Y569">
        <v>83.43</v>
      </c>
      <c r="Z569">
        <v>28.45</v>
      </c>
      <c r="AA569" s="36">
        <v>24.144628948354992</v>
      </c>
    </row>
    <row r="570" spans="1:27" x14ac:dyDescent="0.25">
      <c r="A570">
        <v>96.432599999999994</v>
      </c>
      <c r="B570">
        <v>28.5</v>
      </c>
      <c r="C570" s="36">
        <v>24.765091962817586</v>
      </c>
      <c r="E570">
        <v>101.12990000000001</v>
      </c>
      <c r="F570">
        <v>28.5</v>
      </c>
      <c r="G570" s="36">
        <v>25.02907745274101</v>
      </c>
      <c r="I570">
        <v>105.8248</v>
      </c>
      <c r="J570">
        <v>28.5</v>
      </c>
      <c r="K570" s="36">
        <v>25.323383137753002</v>
      </c>
      <c r="M570">
        <v>110.5591</v>
      </c>
      <c r="N570">
        <v>28.5</v>
      </c>
      <c r="O570" s="36">
        <v>25.662809281125572</v>
      </c>
      <c r="Q570">
        <v>115.30419999999999</v>
      </c>
      <c r="R570">
        <v>28.5</v>
      </c>
      <c r="S570" s="36">
        <v>26.069057507270845</v>
      </c>
      <c r="U570">
        <v>120.0808</v>
      </c>
      <c r="V570">
        <v>28.5</v>
      </c>
      <c r="W570" s="36">
        <v>26.60446325686803</v>
      </c>
      <c r="Y570">
        <v>83.43</v>
      </c>
      <c r="Z570">
        <v>28.5</v>
      </c>
      <c r="AA570" s="36">
        <v>24.143884310442456</v>
      </c>
    </row>
    <row r="571" spans="1:27" x14ac:dyDescent="0.25">
      <c r="A571">
        <v>96.432599999999994</v>
      </c>
      <c r="B571">
        <v>28.55</v>
      </c>
      <c r="C571" s="36">
        <v>24.764130753523766</v>
      </c>
      <c r="E571">
        <v>101.12990000000001</v>
      </c>
      <c r="F571">
        <v>28.55</v>
      </c>
      <c r="G571" s="36">
        <v>25.027995788228562</v>
      </c>
      <c r="I571">
        <v>105.8248</v>
      </c>
      <c r="J571">
        <v>28.55</v>
      </c>
      <c r="K571" s="36">
        <v>25.322138315022141</v>
      </c>
      <c r="M571">
        <v>110.5591</v>
      </c>
      <c r="N571">
        <v>28.55</v>
      </c>
      <c r="O571" s="36">
        <v>25.661323672713454</v>
      </c>
      <c r="Q571">
        <v>115.30419999999999</v>
      </c>
      <c r="R571">
        <v>28.55</v>
      </c>
      <c r="S571" s="36">
        <v>26.067168637507688</v>
      </c>
      <c r="U571">
        <v>120.0808</v>
      </c>
      <c r="V571">
        <v>28.55</v>
      </c>
      <c r="W571" s="36">
        <v>26.601668395693551</v>
      </c>
      <c r="Y571">
        <v>83.43</v>
      </c>
      <c r="Z571">
        <v>28.55</v>
      </c>
      <c r="AA571" s="36">
        <v>24.143139906495261</v>
      </c>
    </row>
    <row r="572" spans="1:27" x14ac:dyDescent="0.25">
      <c r="A572">
        <v>96.432599999999994</v>
      </c>
      <c r="B572">
        <v>28.6</v>
      </c>
      <c r="C572" s="36">
        <v>24.763169981567263</v>
      </c>
      <c r="E572">
        <v>101.12990000000001</v>
      </c>
      <c r="F572">
        <v>28.6</v>
      </c>
      <c r="G572" s="36">
        <v>25.026914710939145</v>
      </c>
      <c r="I572">
        <v>105.8248</v>
      </c>
      <c r="J572">
        <v>28.6</v>
      </c>
      <c r="K572" s="36">
        <v>25.320894329870129</v>
      </c>
      <c r="M572">
        <v>110.5591</v>
      </c>
      <c r="N572">
        <v>28.6</v>
      </c>
      <c r="O572" s="36">
        <v>25.659839382811821</v>
      </c>
      <c r="Q572">
        <v>115.30419999999999</v>
      </c>
      <c r="R572">
        <v>28.6</v>
      </c>
      <c r="S572" s="36">
        <v>26.065282238552513</v>
      </c>
      <c r="U572">
        <v>120.0808</v>
      </c>
      <c r="V572">
        <v>28.6</v>
      </c>
      <c r="W572" s="36">
        <v>26.598880608522343</v>
      </c>
      <c r="Y572">
        <v>83.43</v>
      </c>
      <c r="Z572">
        <v>28.6</v>
      </c>
      <c r="AA572" s="36">
        <v>24.142395736331693</v>
      </c>
    </row>
    <row r="573" spans="1:27" x14ac:dyDescent="0.25">
      <c r="A573">
        <v>96.432599999999994</v>
      </c>
      <c r="B573">
        <v>28.65</v>
      </c>
      <c r="C573" s="36">
        <v>24.762209646444525</v>
      </c>
      <c r="E573">
        <v>101.12990000000001</v>
      </c>
      <c r="F573">
        <v>28.65</v>
      </c>
      <c r="G573" s="36">
        <v>25.025834220057607</v>
      </c>
      <c r="I573">
        <v>105.8248</v>
      </c>
      <c r="J573">
        <v>28.65</v>
      </c>
      <c r="K573" s="36">
        <v>25.319651180838669</v>
      </c>
      <c r="M573">
        <v>110.5591</v>
      </c>
      <c r="N573">
        <v>28.65</v>
      </c>
      <c r="O573" s="36">
        <v>25.658356408349139</v>
      </c>
      <c r="Q573">
        <v>115.30419999999999</v>
      </c>
      <c r="R573">
        <v>28.65</v>
      </c>
      <c r="S573" s="36">
        <v>26.063398301768299</v>
      </c>
      <c r="U573">
        <v>120.0808</v>
      </c>
      <c r="V573">
        <v>28.65</v>
      </c>
      <c r="W573" s="36">
        <v>26.59609984630238</v>
      </c>
      <c r="Y573">
        <v>83.43</v>
      </c>
      <c r="Z573">
        <v>28.65</v>
      </c>
      <c r="AA573" s="36">
        <v>24.141651799770269</v>
      </c>
    </row>
    <row r="574" spans="1:27" x14ac:dyDescent="0.25">
      <c r="A574">
        <v>96.432599999999994</v>
      </c>
      <c r="B574">
        <v>28.7</v>
      </c>
      <c r="C574" s="36">
        <v>24.761249747652961</v>
      </c>
      <c r="E574">
        <v>101.12990000000001</v>
      </c>
      <c r="F574">
        <v>28.7</v>
      </c>
      <c r="G574" s="36">
        <v>25.024754314770647</v>
      </c>
      <c r="I574">
        <v>105.8248</v>
      </c>
      <c r="J574">
        <v>28.7</v>
      </c>
      <c r="K574" s="36">
        <v>25.318408866473671</v>
      </c>
      <c r="M574">
        <v>110.5591</v>
      </c>
      <c r="N574">
        <v>28.7</v>
      </c>
      <c r="O574" s="36">
        <v>25.656874746265643</v>
      </c>
      <c r="Q574">
        <v>115.30419999999999</v>
      </c>
      <c r="R574">
        <v>28.7</v>
      </c>
      <c r="S574" s="36">
        <v>26.061516818567988</v>
      </c>
      <c r="U574">
        <v>120.0808</v>
      </c>
      <c r="V574">
        <v>28.7</v>
      </c>
      <c r="W574" s="36">
        <v>26.593326060543951</v>
      </c>
      <c r="Y574">
        <v>83.43</v>
      </c>
      <c r="Z574">
        <v>28.7</v>
      </c>
      <c r="AA574" s="36">
        <v>24.140908096629737</v>
      </c>
    </row>
    <row r="575" spans="1:27" x14ac:dyDescent="0.25">
      <c r="A575">
        <v>96.432599999999994</v>
      </c>
      <c r="B575">
        <v>28.75</v>
      </c>
      <c r="C575" s="36">
        <v>24.760290284690932</v>
      </c>
      <c r="E575">
        <v>101.12990000000001</v>
      </c>
      <c r="F575">
        <v>28.75</v>
      </c>
      <c r="G575" s="36">
        <v>25.02367499426683</v>
      </c>
      <c r="I575">
        <v>105.8248</v>
      </c>
      <c r="J575">
        <v>28.75</v>
      </c>
      <c r="K575" s="36">
        <v>25.317167385325206</v>
      </c>
      <c r="M575">
        <v>110.5591</v>
      </c>
      <c r="N575">
        <v>28.75</v>
      </c>
      <c r="O575" s="36">
        <v>25.655394393513333</v>
      </c>
      <c r="Q575">
        <v>115.30419999999999</v>
      </c>
      <c r="R575">
        <v>28.75</v>
      </c>
      <c r="S575" s="36">
        <v>26.059637780413986</v>
      </c>
      <c r="U575">
        <v>120.0808</v>
      </c>
      <c r="V575">
        <v>28.75</v>
      </c>
      <c r="W575" s="36">
        <v>26.590559203310594</v>
      </c>
      <c r="Y575">
        <v>83.43</v>
      </c>
      <c r="Z575">
        <v>28.75</v>
      </c>
      <c r="AA575" s="36">
        <v>24.140164626729085</v>
      </c>
    </row>
    <row r="576" spans="1:27" x14ac:dyDescent="0.25">
      <c r="A576">
        <v>96.432599999999994</v>
      </c>
      <c r="B576">
        <v>28.8</v>
      </c>
      <c r="C576" s="36">
        <v>24.759331257057738</v>
      </c>
      <c r="E576">
        <v>101.12990000000001</v>
      </c>
      <c r="F576">
        <v>28.8</v>
      </c>
      <c r="G576" s="36">
        <v>25.022596257736566</v>
      </c>
      <c r="I576">
        <v>105.8248</v>
      </c>
      <c r="J576">
        <v>28.8</v>
      </c>
      <c r="K576" s="36">
        <v>25.315926735947485</v>
      </c>
      <c r="M576">
        <v>110.5591</v>
      </c>
      <c r="N576">
        <v>28.8</v>
      </c>
      <c r="O576" s="36">
        <v>25.653915347055886</v>
      </c>
      <c r="Q576">
        <v>115.30419999999999</v>
      </c>
      <c r="R576">
        <v>28.8</v>
      </c>
      <c r="S576" s="36">
        <v>26.057761178817781</v>
      </c>
      <c r="U576">
        <v>120.0808</v>
      </c>
      <c r="V576">
        <v>28.8</v>
      </c>
      <c r="W576" s="36">
        <v>26.587799227210411</v>
      </c>
      <c r="Y576">
        <v>83.43</v>
      </c>
      <c r="Z576">
        <v>28.8</v>
      </c>
      <c r="AA576" s="36">
        <v>24.139421389887513</v>
      </c>
    </row>
    <row r="577" spans="1:27" x14ac:dyDescent="0.25">
      <c r="A577">
        <v>96.432599999999994</v>
      </c>
      <c r="B577">
        <v>28.85</v>
      </c>
      <c r="C577" s="36">
        <v>24.758372664253628</v>
      </c>
      <c r="E577">
        <v>101.12990000000001</v>
      </c>
      <c r="F577">
        <v>28.85</v>
      </c>
      <c r="G577" s="36">
        <v>25.021518104372117</v>
      </c>
      <c r="I577">
        <v>105.8248</v>
      </c>
      <c r="J577">
        <v>28.85</v>
      </c>
      <c r="K577" s="36">
        <v>25.314686916898864</v>
      </c>
      <c r="M577">
        <v>110.5591</v>
      </c>
      <c r="N577">
        <v>28.85</v>
      </c>
      <c r="O577" s="36">
        <v>25.652437603868602</v>
      </c>
      <c r="Q577">
        <v>115.30419999999999</v>
      </c>
      <c r="R577">
        <v>28.85</v>
      </c>
      <c r="S577" s="36">
        <v>26.055887005339621</v>
      </c>
      <c r="U577">
        <v>120.0808</v>
      </c>
      <c r="V577">
        <v>28.85</v>
      </c>
      <c r="W577" s="36">
        <v>26.585046085387386</v>
      </c>
      <c r="Y577">
        <v>83.43</v>
      </c>
      <c r="Z577">
        <v>28.85</v>
      </c>
      <c r="AA577" s="36">
        <v>24.138678385924461</v>
      </c>
    </row>
    <row r="578" spans="1:27" x14ac:dyDescent="0.25">
      <c r="A578">
        <v>96.432599999999994</v>
      </c>
      <c r="B578">
        <v>28.9</v>
      </c>
      <c r="C578" s="36">
        <v>24.757414505779792</v>
      </c>
      <c r="E578">
        <v>101.12990000000001</v>
      </c>
      <c r="F578">
        <v>28.9</v>
      </c>
      <c r="G578" s="36">
        <v>25.020440533367577</v>
      </c>
      <c r="I578">
        <v>105.8248</v>
      </c>
      <c r="J578">
        <v>28.9</v>
      </c>
      <c r="K578" s="36">
        <v>25.313447926741823</v>
      </c>
      <c r="M578">
        <v>110.5591</v>
      </c>
      <c r="N578">
        <v>28.9</v>
      </c>
      <c r="O578" s="36">
        <v>25.650961160938362</v>
      </c>
      <c r="Q578">
        <v>115.30419999999999</v>
      </c>
      <c r="R578">
        <v>28.9</v>
      </c>
      <c r="S578" s="36">
        <v>26.054015251588005</v>
      </c>
      <c r="U578">
        <v>120.0808</v>
      </c>
      <c r="V578">
        <v>28.9</v>
      </c>
      <c r="W578" s="36">
        <v>26.58229973151294</v>
      </c>
      <c r="Y578">
        <v>83.43</v>
      </c>
      <c r="Z578">
        <v>28.9</v>
      </c>
      <c r="AA578" s="36">
        <v>24.1379356146596</v>
      </c>
    </row>
    <row r="579" spans="1:27" x14ac:dyDescent="0.25">
      <c r="A579">
        <v>96.432599999999994</v>
      </c>
      <c r="B579">
        <v>28.95</v>
      </c>
      <c r="C579" s="36">
        <v>24.756456781138372</v>
      </c>
      <c r="E579">
        <v>101.12990000000001</v>
      </c>
      <c r="F579">
        <v>28.95</v>
      </c>
      <c r="G579" s="36">
        <v>25.019363543918875</v>
      </c>
      <c r="I579">
        <v>105.8248</v>
      </c>
      <c r="J579">
        <v>28.95</v>
      </c>
      <c r="K579" s="36">
        <v>25.312209764042922</v>
      </c>
      <c r="M579">
        <v>110.5591</v>
      </c>
      <c r="N579">
        <v>28.95</v>
      </c>
      <c r="O579" s="36">
        <v>25.649486015263498</v>
      </c>
      <c r="Q579">
        <v>115.30419999999999</v>
      </c>
      <c r="R579">
        <v>28.95</v>
      </c>
      <c r="S579" s="36">
        <v>26.052145909219405</v>
      </c>
      <c r="U579">
        <v>120.0808</v>
      </c>
      <c r="V579">
        <v>28.95</v>
      </c>
      <c r="W579" s="36">
        <v>26.579560119777721</v>
      </c>
      <c r="Y579">
        <v>83.43</v>
      </c>
      <c r="Z579">
        <v>28.95</v>
      </c>
      <c r="AA579" s="36">
        <v>24.137193075912826</v>
      </c>
    </row>
    <row r="580" spans="1:27" x14ac:dyDescent="0.25">
      <c r="A580">
        <v>96.432599999999994</v>
      </c>
      <c r="B580">
        <v>29</v>
      </c>
      <c r="C580" s="36">
        <v>24.755499489832424</v>
      </c>
      <c r="E580">
        <v>101.12990000000001</v>
      </c>
      <c r="F580">
        <v>29</v>
      </c>
      <c r="G580" s="36">
        <v>25.018287135223762</v>
      </c>
      <c r="I580">
        <v>105.8248</v>
      </c>
      <c r="J580">
        <v>29</v>
      </c>
      <c r="K580" s="36">
        <v>25.310972427372832</v>
      </c>
      <c r="M580">
        <v>110.5591</v>
      </c>
      <c r="N580">
        <v>29</v>
      </c>
      <c r="O580" s="36">
        <v>25.648012163853824</v>
      </c>
      <c r="Q580">
        <v>115.30419999999999</v>
      </c>
      <c r="R580">
        <v>29</v>
      </c>
      <c r="S580" s="36">
        <v>26.050278969937811</v>
      </c>
      <c r="U580">
        <v>120.0808</v>
      </c>
      <c r="V580">
        <v>29</v>
      </c>
      <c r="W580" s="36">
        <v>26.57682720488344</v>
      </c>
      <c r="Y580">
        <v>83.43</v>
      </c>
      <c r="Z580">
        <v>29</v>
      </c>
      <c r="AA580" s="36">
        <v>24.136450769504261</v>
      </c>
    </row>
    <row r="581" spans="1:27" x14ac:dyDescent="0.25">
      <c r="A581">
        <v>96.432599999999994</v>
      </c>
      <c r="B581">
        <v>29.05</v>
      </c>
      <c r="C581" s="36">
        <v>24.754542631365972</v>
      </c>
      <c r="E581">
        <v>101.12990000000001</v>
      </c>
      <c r="F581">
        <v>29.05</v>
      </c>
      <c r="G581" s="36">
        <v>25.017211306481826</v>
      </c>
      <c r="I581">
        <v>105.8248</v>
      </c>
      <c r="J581">
        <v>29.05</v>
      </c>
      <c r="K581" s="36">
        <v>25.30973591530627</v>
      </c>
      <c r="M581">
        <v>110.5591</v>
      </c>
      <c r="N581">
        <v>29.05</v>
      </c>
      <c r="O581" s="36">
        <v>25.646539603730499</v>
      </c>
      <c r="Q581">
        <v>115.30419999999999</v>
      </c>
      <c r="R581">
        <v>29.05</v>
      </c>
      <c r="S581" s="36">
        <v>26.048414425494411</v>
      </c>
      <c r="U581">
        <v>120.0808</v>
      </c>
      <c r="V581">
        <v>29.05</v>
      </c>
      <c r="W581" s="36">
        <v>26.574100942034963</v>
      </c>
      <c r="Y581">
        <v>83.43</v>
      </c>
      <c r="Z581">
        <v>29.05</v>
      </c>
      <c r="AA581" s="36">
        <v>24.135708695254262</v>
      </c>
    </row>
    <row r="582" spans="1:27" x14ac:dyDescent="0.25">
      <c r="A582">
        <v>96.432599999999994</v>
      </c>
      <c r="B582">
        <v>29.1</v>
      </c>
      <c r="C582" s="36">
        <v>24.753586205243934</v>
      </c>
      <c r="E582">
        <v>101.12990000000001</v>
      </c>
      <c r="F582">
        <v>29.1</v>
      </c>
      <c r="G582" s="36">
        <v>25.016136056894453</v>
      </c>
      <c r="I582">
        <v>105.8248</v>
      </c>
      <c r="J582">
        <v>29.1</v>
      </c>
      <c r="K582" s="36">
        <v>25.308500226422026</v>
      </c>
      <c r="M582">
        <v>110.5591</v>
      </c>
      <c r="N582">
        <v>29.1</v>
      </c>
      <c r="O582" s="36">
        <v>25.645068331926026</v>
      </c>
      <c r="Q582">
        <v>115.30419999999999</v>
      </c>
      <c r="R582">
        <v>29.1</v>
      </c>
      <c r="S582" s="36">
        <v>26.046552267687158</v>
      </c>
      <c r="U582">
        <v>120.0808</v>
      </c>
      <c r="V582">
        <v>29.1</v>
      </c>
      <c r="W582" s="36">
        <v>26.571381286932496</v>
      </c>
      <c r="Y582">
        <v>83.43</v>
      </c>
      <c r="Z582">
        <v>29.1</v>
      </c>
      <c r="AA582" s="36">
        <v>24.134966852983407</v>
      </c>
    </row>
    <row r="583" spans="1:27" x14ac:dyDescent="0.25">
      <c r="A583">
        <v>96.432599999999994</v>
      </c>
      <c r="B583">
        <v>29.15</v>
      </c>
      <c r="C583" s="36">
        <v>24.752630210972203</v>
      </c>
      <c r="E583">
        <v>101.12990000000001</v>
      </c>
      <c r="F583">
        <v>29.15</v>
      </c>
      <c r="G583" s="36">
        <v>25.01506138566485</v>
      </c>
      <c r="I583">
        <v>105.8248</v>
      </c>
      <c r="J583">
        <v>29.15</v>
      </c>
      <c r="K583" s="36">
        <v>25.307265359302914</v>
      </c>
      <c r="M583">
        <v>110.5591</v>
      </c>
      <c r="N583">
        <v>29.15</v>
      </c>
      <c r="O583" s="36">
        <v>25.643598345484143</v>
      </c>
      <c r="Q583">
        <v>115.30419999999999</v>
      </c>
      <c r="R583">
        <v>29.15</v>
      </c>
      <c r="S583" s="36">
        <v>26.044692488360447</v>
      </c>
      <c r="U583">
        <v>120.0808</v>
      </c>
      <c r="V583">
        <v>29.15</v>
      </c>
      <c r="W583" s="36">
        <v>26.568668195763987</v>
      </c>
      <c r="Y583">
        <v>83.43</v>
      </c>
      <c r="Z583">
        <v>29.15</v>
      </c>
      <c r="AA583" s="36">
        <v>24.1342252425125</v>
      </c>
    </row>
    <row r="584" spans="1:27" x14ac:dyDescent="0.25">
      <c r="A584">
        <v>96.432599999999994</v>
      </c>
      <c r="B584">
        <v>29.2</v>
      </c>
      <c r="C584" s="36">
        <v>24.751674648057563</v>
      </c>
      <c r="E584">
        <v>101.12990000000001</v>
      </c>
      <c r="F584">
        <v>29.2</v>
      </c>
      <c r="G584" s="36">
        <v>25.013987291998021</v>
      </c>
      <c r="I584">
        <v>105.8248</v>
      </c>
      <c r="J584">
        <v>29.2</v>
      </c>
      <c r="K584" s="36">
        <v>25.306031312535776</v>
      </c>
      <c r="M584">
        <v>110.5591</v>
      </c>
      <c r="N584">
        <v>29.2</v>
      </c>
      <c r="O584" s="36">
        <v>25.642129641459778</v>
      </c>
      <c r="Q584">
        <v>115.30419999999999</v>
      </c>
      <c r="R584">
        <v>29.2</v>
      </c>
      <c r="S584" s="36">
        <v>26.042835079404721</v>
      </c>
      <c r="U584">
        <v>120.0808</v>
      </c>
      <c r="V584">
        <v>29.2</v>
      </c>
      <c r="W584" s="36">
        <v>26.565961625197648</v>
      </c>
      <c r="Y584">
        <v>83.43</v>
      </c>
      <c r="Z584">
        <v>29.2</v>
      </c>
      <c r="AA584" s="36">
        <v>24.133483863662583</v>
      </c>
    </row>
    <row r="585" spans="1:27" x14ac:dyDescent="0.25">
      <c r="A585">
        <v>96.432599999999994</v>
      </c>
      <c r="B585">
        <v>29.25</v>
      </c>
      <c r="C585" s="36">
        <v>24.750719516007734</v>
      </c>
      <c r="E585">
        <v>101.12990000000001</v>
      </c>
      <c r="F585">
        <v>29.25</v>
      </c>
      <c r="G585" s="36">
        <v>25.012913775100767</v>
      </c>
      <c r="I585">
        <v>105.8248</v>
      </c>
      <c r="J585">
        <v>29.25</v>
      </c>
      <c r="K585" s="36">
        <v>25.304798084711447</v>
      </c>
      <c r="M585">
        <v>110.5591</v>
      </c>
      <c r="N585">
        <v>29.25</v>
      </c>
      <c r="O585" s="36">
        <v>25.640662216919026</v>
      </c>
      <c r="Q585">
        <v>115.30419999999999</v>
      </c>
      <c r="R585">
        <v>29.25</v>
      </c>
      <c r="S585" s="36">
        <v>26.040980032756138</v>
      </c>
      <c r="U585">
        <v>120.0808</v>
      </c>
      <c r="V585">
        <v>29.25</v>
      </c>
      <c r="W585" s="36">
        <v>26.56326153237459</v>
      </c>
      <c r="Y585">
        <v>83.43</v>
      </c>
      <c r="Z585">
        <v>29.25</v>
      </c>
      <c r="AA585" s="36">
        <v>24.13274271625491</v>
      </c>
    </row>
    <row r="586" spans="1:27" x14ac:dyDescent="0.25">
      <c r="A586">
        <v>96.432599999999994</v>
      </c>
      <c r="B586">
        <v>29.3</v>
      </c>
      <c r="C586" s="36">
        <v>24.749764814331375</v>
      </c>
      <c r="E586">
        <v>101.12990000000001</v>
      </c>
      <c r="F586">
        <v>29.3</v>
      </c>
      <c r="G586" s="36">
        <v>25.011840834181697</v>
      </c>
      <c r="I586">
        <v>105.8248</v>
      </c>
      <c r="J586">
        <v>29.3</v>
      </c>
      <c r="K586" s="36">
        <v>25.303565674424767</v>
      </c>
      <c r="M586">
        <v>110.5591</v>
      </c>
      <c r="N586">
        <v>29.3</v>
      </c>
      <c r="O586" s="36">
        <v>25.639196068939018</v>
      </c>
      <c r="Q586">
        <v>115.30419999999999</v>
      </c>
      <c r="R586">
        <v>29.3</v>
      </c>
      <c r="S586" s="36">
        <v>26.039127340396153</v>
      </c>
      <c r="U586">
        <v>120.0808</v>
      </c>
      <c r="V586">
        <v>29.3</v>
      </c>
      <c r="W586" s="36">
        <v>26.560567874901636</v>
      </c>
      <c r="Y586">
        <v>83.43</v>
      </c>
      <c r="Z586">
        <v>29.3</v>
      </c>
      <c r="AA586" s="36">
        <v>24.132001800110967</v>
      </c>
    </row>
    <row r="587" spans="1:27" x14ac:dyDescent="0.25">
      <c r="A587">
        <v>96.432599999999994</v>
      </c>
      <c r="B587">
        <v>29.35</v>
      </c>
      <c r="C587" s="36">
        <v>24.748810542538042</v>
      </c>
      <c r="E587">
        <v>101.12990000000001</v>
      </c>
      <c r="F587">
        <v>29.35</v>
      </c>
      <c r="G587" s="36">
        <v>25.010768468451182</v>
      </c>
      <c r="I587">
        <v>105.8248</v>
      </c>
      <c r="J587">
        <v>29.35</v>
      </c>
      <c r="K587" s="36">
        <v>25.302334080274544</v>
      </c>
      <c r="M587">
        <v>110.5591</v>
      </c>
      <c r="N587">
        <v>29.35</v>
      </c>
      <c r="O587" s="36">
        <v>25.637731194607941</v>
      </c>
      <c r="Q587">
        <v>115.30419999999999</v>
      </c>
      <c r="R587">
        <v>29.35</v>
      </c>
      <c r="S587" s="36">
        <v>26.037276994351245</v>
      </c>
      <c r="U587">
        <v>120.0808</v>
      </c>
      <c r="V587">
        <v>29.35</v>
      </c>
      <c r="W587" s="36">
        <v>26.557880610844343</v>
      </c>
      <c r="Y587">
        <v>83.43</v>
      </c>
      <c r="Z587">
        <v>29.35</v>
      </c>
      <c r="AA587" s="36">
        <v>24.131261115052467</v>
      </c>
    </row>
    <row r="588" spans="1:27" x14ac:dyDescent="0.25">
      <c r="A588">
        <v>96.432599999999994</v>
      </c>
      <c r="B588">
        <v>29.4</v>
      </c>
      <c r="C588" s="36">
        <v>24.747856700138225</v>
      </c>
      <c r="E588">
        <v>101.12990000000001</v>
      </c>
      <c r="F588">
        <v>29.4</v>
      </c>
      <c r="G588" s="36">
        <v>25.009696677121397</v>
      </c>
      <c r="I588">
        <v>105.8248</v>
      </c>
      <c r="J588">
        <v>29.4</v>
      </c>
      <c r="K588" s="36">
        <v>25.301103300863538</v>
      </c>
      <c r="M588">
        <v>110.5591</v>
      </c>
      <c r="N588">
        <v>29.4</v>
      </c>
      <c r="O588" s="36">
        <v>25.636267591024918</v>
      </c>
      <c r="Q588">
        <v>115.30419999999999</v>
      </c>
      <c r="R588">
        <v>29.4</v>
      </c>
      <c r="S588" s="36">
        <v>26.035428986692494</v>
      </c>
      <c r="U588">
        <v>120.0808</v>
      </c>
      <c r="V588">
        <v>29.4</v>
      </c>
      <c r="W588" s="36">
        <v>26.555199698719957</v>
      </c>
      <c r="Y588">
        <v>83.43</v>
      </c>
      <c r="Z588">
        <v>29.4</v>
      </c>
      <c r="AA588" s="36">
        <v>24.13052066090135</v>
      </c>
    </row>
    <row r="589" spans="1:27" x14ac:dyDescent="0.25">
      <c r="A589">
        <v>96.432599999999994</v>
      </c>
      <c r="B589">
        <v>29.45</v>
      </c>
      <c r="C589" s="36">
        <v>24.746903286643334</v>
      </c>
      <c r="E589">
        <v>101.12990000000001</v>
      </c>
      <c r="F589">
        <v>29.45</v>
      </c>
      <c r="G589" s="36">
        <v>25.008625459406289</v>
      </c>
      <c r="I589">
        <v>105.8248</v>
      </c>
      <c r="J589">
        <v>29.45</v>
      </c>
      <c r="K589" s="36">
        <v>25.299873334798463</v>
      </c>
      <c r="M589">
        <v>110.5591</v>
      </c>
      <c r="N589">
        <v>29.45</v>
      </c>
      <c r="O589" s="36">
        <v>25.634805255300005</v>
      </c>
      <c r="Q589">
        <v>115.30419999999999</v>
      </c>
      <c r="R589">
        <v>29.45</v>
      </c>
      <c r="S589" s="36">
        <v>26.03358330953526</v>
      </c>
      <c r="U589">
        <v>120.0808</v>
      </c>
      <c r="V589">
        <v>29.45</v>
      </c>
      <c r="W589" s="36">
        <v>26.552525097490779</v>
      </c>
      <c r="Y589">
        <v>83.43</v>
      </c>
      <c r="Z589">
        <v>29.45</v>
      </c>
      <c r="AA589" s="36">
        <v>24.12978043747977</v>
      </c>
    </row>
    <row r="590" spans="1:27" x14ac:dyDescent="0.25">
      <c r="A590">
        <v>96.432599999999994</v>
      </c>
      <c r="B590">
        <v>29.5</v>
      </c>
      <c r="C590" s="36">
        <v>24.745950301565681</v>
      </c>
      <c r="E590">
        <v>101.12990000000001</v>
      </c>
      <c r="F590">
        <v>29.5</v>
      </c>
      <c r="G590" s="36">
        <v>25.007554814521558</v>
      </c>
      <c r="I590">
        <v>105.8248</v>
      </c>
      <c r="J590">
        <v>29.5</v>
      </c>
      <c r="K590" s="36">
        <v>25.298644180689941</v>
      </c>
      <c r="M590">
        <v>110.5591</v>
      </c>
      <c r="N590">
        <v>29.5</v>
      </c>
      <c r="O590" s="36">
        <v>25.633344184554076</v>
      </c>
      <c r="Q590">
        <v>115.30419999999999</v>
      </c>
      <c r="R590">
        <v>29.5</v>
      </c>
      <c r="S590" s="36">
        <v>26.031739955038848</v>
      </c>
      <c r="U590">
        <v>120.0808</v>
      </c>
      <c r="V590">
        <v>29.5</v>
      </c>
      <c r="W590" s="36">
        <v>26.549856766557401</v>
      </c>
      <c r="Y590">
        <v>83.43</v>
      </c>
      <c r="Z590">
        <v>29.5</v>
      </c>
      <c r="AA590" s="36">
        <v>24.129040444610119</v>
      </c>
    </row>
    <row r="591" spans="1:27" x14ac:dyDescent="0.25">
      <c r="A591">
        <v>96.432599999999994</v>
      </c>
      <c r="B591">
        <v>29.55</v>
      </c>
      <c r="C591" s="36">
        <v>24.744997744418484</v>
      </c>
      <c r="E591">
        <v>101.12990000000001</v>
      </c>
      <c r="F591">
        <v>29.55</v>
      </c>
      <c r="G591" s="36">
        <v>25.006484741684691</v>
      </c>
      <c r="I591">
        <v>105.8248</v>
      </c>
      <c r="J591">
        <v>29.55</v>
      </c>
      <c r="K591" s="36">
        <v>25.297415837152517</v>
      </c>
      <c r="M591">
        <v>110.5591</v>
      </c>
      <c r="N591">
        <v>29.55</v>
      </c>
      <c r="O591" s="36">
        <v>25.631884375918801</v>
      </c>
      <c r="Q591">
        <v>115.30419999999999</v>
      </c>
      <c r="R591">
        <v>29.55</v>
      </c>
      <c r="S591" s="36">
        <v>26.029898915406154</v>
      </c>
      <c r="U591">
        <v>120.0808</v>
      </c>
      <c r="V591">
        <v>29.55</v>
      </c>
      <c r="W591" s="36">
        <v>26.547194665752251</v>
      </c>
      <c r="Y591">
        <v>83.43</v>
      </c>
      <c r="Z591">
        <v>29.55</v>
      </c>
      <c r="AA591" s="36">
        <v>24.128300682115004</v>
      </c>
    </row>
    <row r="592" spans="1:27" x14ac:dyDescent="0.25">
      <c r="A592">
        <v>96.432599999999994</v>
      </c>
      <c r="B592">
        <v>29.6</v>
      </c>
      <c r="C592" s="36">
        <v>24.74404561471589</v>
      </c>
      <c r="E592">
        <v>101.12990000000001</v>
      </c>
      <c r="F592">
        <v>29.6</v>
      </c>
      <c r="G592" s="36">
        <v>25.005415240114921</v>
      </c>
      <c r="I592">
        <v>105.8248</v>
      </c>
      <c r="J592">
        <v>29.6</v>
      </c>
      <c r="K592" s="36">
        <v>25.296188302804637</v>
      </c>
      <c r="M592">
        <v>110.5591</v>
      </c>
      <c r="N592">
        <v>29.6</v>
      </c>
      <c r="O592" s="36">
        <v>25.630425826536595</v>
      </c>
      <c r="Q592">
        <v>115.30419999999999</v>
      </c>
      <c r="R592">
        <v>29.6</v>
      </c>
      <c r="S592" s="36">
        <v>26.028060182883326</v>
      </c>
      <c r="U592">
        <v>120.0808</v>
      </c>
      <c r="V592">
        <v>29.6</v>
      </c>
      <c r="W592" s="36">
        <v>26.544538755333164</v>
      </c>
      <c r="Y592">
        <v>83.43</v>
      </c>
      <c r="Z592">
        <v>29.6</v>
      </c>
      <c r="AA592" s="36">
        <v>24.127561149817261</v>
      </c>
    </row>
    <row r="593" spans="1:27" x14ac:dyDescent="0.25">
      <c r="A593">
        <v>96.432599999999994</v>
      </c>
      <c r="B593">
        <v>29.65</v>
      </c>
      <c r="C593" s="36">
        <v>24.743093911972931</v>
      </c>
      <c r="E593">
        <v>101.12990000000001</v>
      </c>
      <c r="F593">
        <v>29.65</v>
      </c>
      <c r="G593" s="36">
        <v>25.004346309033235</v>
      </c>
      <c r="I593">
        <v>105.8248</v>
      </c>
      <c r="J593">
        <v>29.65</v>
      </c>
      <c r="K593" s="36">
        <v>25.294961576268619</v>
      </c>
      <c r="M593">
        <v>110.5591</v>
      </c>
      <c r="N593">
        <v>29.65</v>
      </c>
      <c r="O593" s="36">
        <v>25.628968533560549</v>
      </c>
      <c r="Q593">
        <v>115.30419999999999</v>
      </c>
      <c r="R593">
        <v>29.65</v>
      </c>
      <c r="S593" s="36">
        <v>26.026223749759421</v>
      </c>
      <c r="U593">
        <v>120.0808</v>
      </c>
      <c r="V593">
        <v>29.65</v>
      </c>
      <c r="W593" s="36">
        <v>26.541888995977125</v>
      </c>
      <c r="Y593">
        <v>83.43</v>
      </c>
      <c r="Z593">
        <v>29.65</v>
      </c>
      <c r="AA593" s="36">
        <v>24.126821847539937</v>
      </c>
    </row>
    <row r="594" spans="1:27" x14ac:dyDescent="0.25">
      <c r="A594">
        <v>96.432599999999994</v>
      </c>
      <c r="B594">
        <v>29.7</v>
      </c>
      <c r="C594" s="36">
        <v>24.742142635705566</v>
      </c>
      <c r="E594">
        <v>101.12990000000001</v>
      </c>
      <c r="F594">
        <v>29.7</v>
      </c>
      <c r="G594" s="36">
        <v>25.003277947662372</v>
      </c>
      <c r="I594">
        <v>105.8248</v>
      </c>
      <c r="J594">
        <v>29.7</v>
      </c>
      <c r="K594" s="36">
        <v>25.293735656170647</v>
      </c>
      <c r="M594">
        <v>110.5591</v>
      </c>
      <c r="N594">
        <v>29.7</v>
      </c>
      <c r="O594" s="36">
        <v>25.62751249415436</v>
      </c>
      <c r="Q594">
        <v>115.30419999999999</v>
      </c>
      <c r="R594">
        <v>29.7</v>
      </c>
      <c r="S594" s="36">
        <v>26.024389608366114</v>
      </c>
      <c r="U594">
        <v>120.0808</v>
      </c>
      <c r="V594">
        <v>29.7</v>
      </c>
      <c r="W594" s="36">
        <v>26.539245348774077</v>
      </c>
      <c r="Y594">
        <v>83.43</v>
      </c>
      <c r="Z594">
        <v>29.7</v>
      </c>
      <c r="AA594" s="36">
        <v>24.126082775106319</v>
      </c>
    </row>
    <row r="595" spans="1:27" x14ac:dyDescent="0.25">
      <c r="A595">
        <v>96.432599999999994</v>
      </c>
      <c r="B595">
        <v>29.75</v>
      </c>
      <c r="C595" s="36">
        <v>24.741191785430637</v>
      </c>
      <c r="E595">
        <v>101.12990000000001</v>
      </c>
      <c r="F595">
        <v>29.75</v>
      </c>
      <c r="G595" s="36">
        <v>25.002210155226816</v>
      </c>
      <c r="I595">
        <v>105.8248</v>
      </c>
      <c r="J595">
        <v>29.75</v>
      </c>
      <c r="K595" s="36">
        <v>25.292510541140757</v>
      </c>
      <c r="M595">
        <v>110.5591</v>
      </c>
      <c r="N595">
        <v>29.75</v>
      </c>
      <c r="O595" s="36">
        <v>25.626057705492315</v>
      </c>
      <c r="Q595">
        <v>115.30419999999999</v>
      </c>
      <c r="R595">
        <v>29.75</v>
      </c>
      <c r="S595" s="36">
        <v>26.022557751077304</v>
      </c>
      <c r="U595">
        <v>120.0808</v>
      </c>
      <c r="V595">
        <v>29.75</v>
      </c>
      <c r="W595" s="36">
        <v>26.536607775220933</v>
      </c>
      <c r="Y595">
        <v>83.43</v>
      </c>
      <c r="Z595">
        <v>29.75</v>
      </c>
      <c r="AA595" s="36">
        <v>24.125343932339909</v>
      </c>
    </row>
    <row r="596" spans="1:27" x14ac:dyDescent="0.25">
      <c r="A596">
        <v>96.432599999999994</v>
      </c>
      <c r="B596">
        <v>29.8</v>
      </c>
      <c r="C596" s="36">
        <v>24.740241360665891</v>
      </c>
      <c r="E596">
        <v>101.12990000000001</v>
      </c>
      <c r="F596">
        <v>29.8</v>
      </c>
      <c r="G596" s="36">
        <v>25.001142930952778</v>
      </c>
      <c r="I596">
        <v>105.8248</v>
      </c>
      <c r="J596">
        <v>29.8</v>
      </c>
      <c r="K596" s="36">
        <v>25.291286229812826</v>
      </c>
      <c r="M596">
        <v>110.5591</v>
      </c>
      <c r="N596">
        <v>29.8</v>
      </c>
      <c r="O596" s="36">
        <v>25.624604164759187</v>
      </c>
      <c r="Q596">
        <v>115.30419999999999</v>
      </c>
      <c r="R596">
        <v>29.8</v>
      </c>
      <c r="S596" s="36">
        <v>26.020728170308853</v>
      </c>
      <c r="U596">
        <v>120.0808</v>
      </c>
      <c r="V596">
        <v>29.8</v>
      </c>
      <c r="W596" s="36">
        <v>26.533976237215587</v>
      </c>
      <c r="Y596">
        <v>83.43</v>
      </c>
      <c r="Z596">
        <v>29.8</v>
      </c>
      <c r="AA596" s="36">
        <v>24.124605319064429</v>
      </c>
    </row>
    <row r="597" spans="1:27" x14ac:dyDescent="0.25">
      <c r="A597">
        <v>96.432599999999994</v>
      </c>
      <c r="B597">
        <v>29.85</v>
      </c>
      <c r="C597" s="36">
        <v>24.739291360929975</v>
      </c>
      <c r="E597">
        <v>101.12990000000001</v>
      </c>
      <c r="F597">
        <v>29.85</v>
      </c>
      <c r="G597" s="36">
        <v>25.000076274068221</v>
      </c>
      <c r="I597">
        <v>105.8248</v>
      </c>
      <c r="J597">
        <v>29.85</v>
      </c>
      <c r="K597" s="36">
        <v>25.290062720824533</v>
      </c>
      <c r="M597">
        <v>110.5591</v>
      </c>
      <c r="N597">
        <v>29.85</v>
      </c>
      <c r="O597" s="36">
        <v>25.623151869150231</v>
      </c>
      <c r="Q597">
        <v>115.30419999999999</v>
      </c>
      <c r="R597">
        <v>29.85</v>
      </c>
      <c r="S597" s="36">
        <v>26.018900858518236</v>
      </c>
      <c r="U597">
        <v>120.0808</v>
      </c>
      <c r="V597">
        <v>29.85</v>
      </c>
      <c r="W597" s="36">
        <v>26.531350697051121</v>
      </c>
      <c r="Y597">
        <v>83.43</v>
      </c>
      <c r="Z597">
        <v>29.85</v>
      </c>
      <c r="AA597" s="36">
        <v>24.12386693510382</v>
      </c>
    </row>
    <row r="598" spans="1:27" x14ac:dyDescent="0.25">
      <c r="A598">
        <v>96.432599999999994</v>
      </c>
      <c r="B598">
        <v>29.9</v>
      </c>
      <c r="C598" s="36">
        <v>24.738341785742431</v>
      </c>
      <c r="E598">
        <v>101.12990000000001</v>
      </c>
      <c r="F598">
        <v>29.9</v>
      </c>
      <c r="G598" s="36">
        <v>24.999010183802802</v>
      </c>
      <c r="I598">
        <v>105.8248</v>
      </c>
      <c r="J598">
        <v>29.9</v>
      </c>
      <c r="K598" s="36">
        <v>25.288840012817381</v>
      </c>
      <c r="M598">
        <v>110.5591</v>
      </c>
      <c r="N598">
        <v>29.9</v>
      </c>
      <c r="O598" s="36">
        <v>25.621700815871083</v>
      </c>
      <c r="Q598">
        <v>115.30419999999999</v>
      </c>
      <c r="R598">
        <v>29.9</v>
      </c>
      <c r="S598" s="36">
        <v>26.01707580820419</v>
      </c>
      <c r="U598">
        <v>120.0808</v>
      </c>
      <c r="V598">
        <v>29.9</v>
      </c>
      <c r="W598" s="36">
        <v>26.528731117410143</v>
      </c>
      <c r="Y598">
        <v>83.43</v>
      </c>
      <c r="Z598">
        <v>29.9</v>
      </c>
      <c r="AA598" s="36">
        <v>24.123128780282247</v>
      </c>
    </row>
    <row r="599" spans="1:27" x14ac:dyDescent="0.25">
      <c r="A599">
        <v>96.432599999999994</v>
      </c>
      <c r="B599">
        <v>29.95</v>
      </c>
      <c r="C599" s="36">
        <v>24.737392634623689</v>
      </c>
      <c r="E599">
        <v>101.12990000000001</v>
      </c>
      <c r="F599">
        <v>29.95</v>
      </c>
      <c r="G599" s="36">
        <v>24.997944659387937</v>
      </c>
      <c r="I599">
        <v>105.8248</v>
      </c>
      <c r="J599">
        <v>29.95</v>
      </c>
      <c r="K599" s="36">
        <v>25.287618104436657</v>
      </c>
      <c r="M599">
        <v>110.5591</v>
      </c>
      <c r="N599">
        <v>29.95</v>
      </c>
      <c r="O599" s="36">
        <v>25.620251002137749</v>
      </c>
      <c r="Q599">
        <v>115.30419999999999</v>
      </c>
      <c r="R599">
        <v>29.95</v>
      </c>
      <c r="S599" s="36">
        <v>26.015253011906484</v>
      </c>
      <c r="U599">
        <v>120.0808</v>
      </c>
      <c r="V599">
        <v>29.95</v>
      </c>
      <c r="W599" s="36">
        <v>26.526117461359082</v>
      </c>
      <c r="Y599">
        <v>83.43</v>
      </c>
      <c r="Z599">
        <v>29.95</v>
      </c>
      <c r="AA599" s="36">
        <v>24.122390854424104</v>
      </c>
    </row>
    <row r="600" spans="1:27" x14ac:dyDescent="0.25">
      <c r="A600">
        <v>96.432599999999994</v>
      </c>
      <c r="B600">
        <v>30</v>
      </c>
      <c r="C600" s="36">
        <v>24.736443907095072</v>
      </c>
      <c r="E600">
        <v>101.12990000000001</v>
      </c>
      <c r="F600">
        <v>30</v>
      </c>
      <c r="G600" s="36">
        <v>24.996879700056724</v>
      </c>
      <c r="I600">
        <v>105.8248</v>
      </c>
      <c r="J600">
        <v>30</v>
      </c>
      <c r="K600" s="36">
        <v>25.286396994331422</v>
      </c>
      <c r="M600">
        <v>110.5591</v>
      </c>
      <c r="N600">
        <v>30</v>
      </c>
      <c r="O600" s="36">
        <v>25.618802425176504</v>
      </c>
      <c r="Q600">
        <v>115.30419999999999</v>
      </c>
      <c r="R600">
        <v>30</v>
      </c>
      <c r="S600" s="36">
        <v>26.013432462205518</v>
      </c>
      <c r="U600">
        <v>120.0808</v>
      </c>
      <c r="V600">
        <v>30</v>
      </c>
      <c r="W600" s="36">
        <v>26.523509692342785</v>
      </c>
      <c r="Y600">
        <v>83.43</v>
      </c>
      <c r="Z600">
        <v>30</v>
      </c>
      <c r="AA600" s="36">
        <v>24.12165315735399</v>
      </c>
    </row>
    <row r="601" spans="1:27" x14ac:dyDescent="0.25">
      <c r="A601">
        <v>96.432599999999994</v>
      </c>
      <c r="B601">
        <v>30.05</v>
      </c>
      <c r="C601" s="36">
        <v>24.735495602678792</v>
      </c>
      <c r="E601">
        <v>101.12990000000001</v>
      </c>
      <c r="F601">
        <v>30.05</v>
      </c>
      <c r="G601" s="36">
        <v>24.99581530504399</v>
      </c>
      <c r="I601">
        <v>105.8248</v>
      </c>
      <c r="J601">
        <v>30.05</v>
      </c>
      <c r="K601" s="36">
        <v>25.285176681154496</v>
      </c>
      <c r="M601">
        <v>110.5591</v>
      </c>
      <c r="N601">
        <v>30.05</v>
      </c>
      <c r="O601" s="36">
        <v>25.617355082223892</v>
      </c>
      <c r="Q601">
        <v>115.30419999999999</v>
      </c>
      <c r="R601">
        <v>30.05</v>
      </c>
      <c r="S601" s="36">
        <v>26.01161415172205</v>
      </c>
      <c r="U601">
        <v>120.0808</v>
      </c>
      <c r="V601">
        <v>30.05</v>
      </c>
      <c r="W601" s="36">
        <v>26.520907774179026</v>
      </c>
      <c r="Y601">
        <v>83.43</v>
      </c>
      <c r="Z601">
        <v>30.05</v>
      </c>
      <c r="AA601" s="36">
        <v>24.120915688896737</v>
      </c>
    </row>
    <row r="602" spans="1:27" x14ac:dyDescent="0.25">
      <c r="A602">
        <v>96.432599999999994</v>
      </c>
      <c r="B602">
        <v>30.1</v>
      </c>
      <c r="C602" s="36">
        <v>24.734547720897947</v>
      </c>
      <c r="E602">
        <v>101.12990000000001</v>
      </c>
      <c r="F602">
        <v>30.1</v>
      </c>
      <c r="G602" s="36">
        <v>24.994751473586263</v>
      </c>
      <c r="I602">
        <v>105.8248</v>
      </c>
      <c r="J602">
        <v>30.1</v>
      </c>
      <c r="K602" s="36">
        <v>25.283957163562455</v>
      </c>
      <c r="M602">
        <v>110.5591</v>
      </c>
      <c r="N602">
        <v>30.1</v>
      </c>
      <c r="O602" s="36">
        <v>25.615908970526647</v>
      </c>
      <c r="Q602">
        <v>115.30419999999999</v>
      </c>
      <c r="R602">
        <v>30.1</v>
      </c>
      <c r="S602" s="36">
        <v>26.009798073116905</v>
      </c>
      <c r="U602">
        <v>120.0808</v>
      </c>
      <c r="V602">
        <v>30.1</v>
      </c>
      <c r="W602" s="36">
        <v>26.518311671053286</v>
      </c>
      <c r="Y602">
        <v>83.43</v>
      </c>
      <c r="Z602">
        <v>30.1</v>
      </c>
      <c r="AA602" s="36">
        <v>24.12017844887739</v>
      </c>
    </row>
    <row r="603" spans="1:27" x14ac:dyDescent="0.25">
      <c r="A603">
        <v>96.432599999999994</v>
      </c>
      <c r="B603">
        <v>30.15</v>
      </c>
      <c r="C603" s="36">
        <v>24.733600261276507</v>
      </c>
      <c r="E603">
        <v>101.12990000000001</v>
      </c>
      <c r="F603">
        <v>30.15</v>
      </c>
      <c r="G603" s="36">
        <v>24.993688204921771</v>
      </c>
      <c r="I603">
        <v>105.8248</v>
      </c>
      <c r="J603">
        <v>30.15</v>
      </c>
      <c r="K603" s="36">
        <v>25.282738440215589</v>
      </c>
      <c r="M603">
        <v>110.5591</v>
      </c>
      <c r="N603">
        <v>30.15</v>
      </c>
      <c r="O603" s="36">
        <v>25.614464087341599</v>
      </c>
      <c r="Q603">
        <v>115.30419999999999</v>
      </c>
      <c r="R603">
        <v>30.15</v>
      </c>
      <c r="S603" s="36">
        <v>26.007984219090659</v>
      </c>
      <c r="U603">
        <v>120.0808</v>
      </c>
      <c r="V603">
        <v>30.15</v>
      </c>
      <c r="W603" s="36">
        <v>26.515721347513512</v>
      </c>
      <c r="Y603">
        <v>83.43</v>
      </c>
      <c r="Z603">
        <v>30.15</v>
      </c>
      <c r="AA603" s="36">
        <v>24.119441437121214</v>
      </c>
    </row>
    <row r="604" spans="1:27" x14ac:dyDescent="0.25">
      <c r="A604">
        <v>96.432599999999994</v>
      </c>
      <c r="B604">
        <v>30.2</v>
      </c>
      <c r="C604" s="36">
        <v>24.732653223339341</v>
      </c>
      <c r="E604">
        <v>101.12990000000001</v>
      </c>
      <c r="F604">
        <v>30.2</v>
      </c>
      <c r="G604" s="36">
        <v>24.992625498290433</v>
      </c>
      <c r="I604">
        <v>105.8248</v>
      </c>
      <c r="J604">
        <v>30.2</v>
      </c>
      <c r="K604" s="36">
        <v>25.281520509777931</v>
      </c>
      <c r="M604">
        <v>110.5591</v>
      </c>
      <c r="N604">
        <v>30.2</v>
      </c>
      <c r="O604" s="36">
        <v>25.613020429935716</v>
      </c>
      <c r="Q604">
        <v>115.30419999999999</v>
      </c>
      <c r="R604">
        <v>30.2</v>
      </c>
      <c r="S604" s="36">
        <v>26.006172582383311</v>
      </c>
      <c r="U604">
        <v>120.0808</v>
      </c>
      <c r="V604">
        <v>30.2</v>
      </c>
      <c r="W604" s="36">
        <v>26.513136768464978</v>
      </c>
      <c r="Y604">
        <v>83.43</v>
      </c>
      <c r="Z604">
        <v>30.2</v>
      </c>
      <c r="AA604" s="36">
        <v>24.118704653453694</v>
      </c>
    </row>
    <row r="605" spans="1:27" x14ac:dyDescent="0.25">
      <c r="A605">
        <v>96.432599999999994</v>
      </c>
      <c r="B605">
        <v>30.25</v>
      </c>
      <c r="C605" s="36">
        <v>24.731706606612192</v>
      </c>
      <c r="E605">
        <v>101.12990000000001</v>
      </c>
      <c r="F605">
        <v>30.25</v>
      </c>
      <c r="G605" s="36">
        <v>24.991563352933866</v>
      </c>
      <c r="I605">
        <v>105.8248</v>
      </c>
      <c r="J605">
        <v>30.25</v>
      </c>
      <c r="K605" s="36">
        <v>25.280303370917188</v>
      </c>
      <c r="M605">
        <v>110.5591</v>
      </c>
      <c r="N605">
        <v>30.25</v>
      </c>
      <c r="O605" s="36">
        <v>25.611577995585968</v>
      </c>
      <c r="Q605">
        <v>115.30419999999999</v>
      </c>
      <c r="R605">
        <v>30.25</v>
      </c>
      <c r="S605" s="36">
        <v>26.004363155774048</v>
      </c>
      <c r="U605">
        <v>120.0808</v>
      </c>
      <c r="V605">
        <v>30.25</v>
      </c>
      <c r="W605" s="36">
        <v>26.510557899165331</v>
      </c>
      <c r="Y605">
        <v>83.43</v>
      </c>
      <c r="Z605">
        <v>30.25</v>
      </c>
      <c r="AA605" s="36">
        <v>24.117968097700533</v>
      </c>
    </row>
    <row r="606" spans="1:27" x14ac:dyDescent="0.25">
      <c r="A606">
        <v>96.432599999999994</v>
      </c>
      <c r="B606">
        <v>30.3</v>
      </c>
      <c r="C606" s="36">
        <v>24.730760410621667</v>
      </c>
      <c r="E606">
        <v>101.12990000000001</v>
      </c>
      <c r="F606">
        <v>30.3</v>
      </c>
      <c r="G606" s="36">
        <v>24.990501768095356</v>
      </c>
      <c r="I606">
        <v>105.8248</v>
      </c>
      <c r="J606">
        <v>30.3</v>
      </c>
      <c r="K606" s="36">
        <v>25.279087022304783</v>
      </c>
      <c r="M606">
        <v>110.5591</v>
      </c>
      <c r="N606">
        <v>30.3</v>
      </c>
      <c r="O606" s="36">
        <v>25.610136781579314</v>
      </c>
      <c r="Q606">
        <v>115.30419999999999</v>
      </c>
      <c r="R606">
        <v>30.3</v>
      </c>
      <c r="S606" s="36">
        <v>26.002555932080877</v>
      </c>
      <c r="U606">
        <v>120.0808</v>
      </c>
      <c r="V606">
        <v>30.3</v>
      </c>
      <c r="W606" s="36">
        <v>26.507984705219581</v>
      </c>
      <c r="Y606">
        <v>83.43</v>
      </c>
      <c r="Z606">
        <v>30.3</v>
      </c>
      <c r="AA606" s="36">
        <v>24.117231769687656</v>
      </c>
    </row>
    <row r="607" spans="1:27" x14ac:dyDescent="0.25">
      <c r="A607">
        <v>96.432599999999994</v>
      </c>
      <c r="B607">
        <v>30.35</v>
      </c>
      <c r="C607" s="36">
        <v>24.729814634895259</v>
      </c>
      <c r="E607">
        <v>101.12990000000001</v>
      </c>
      <c r="F607">
        <v>30.35</v>
      </c>
      <c r="G607" s="36">
        <v>24.989440743019884</v>
      </c>
      <c r="I607">
        <v>105.8248</v>
      </c>
      <c r="J607">
        <v>30.35</v>
      </c>
      <c r="K607" s="36">
        <v>25.277871462615792</v>
      </c>
      <c r="M607">
        <v>110.5591</v>
      </c>
      <c r="N607">
        <v>30.35</v>
      </c>
      <c r="O607" s="36">
        <v>25.608696785212654</v>
      </c>
      <c r="Q607">
        <v>115.30419999999999</v>
      </c>
      <c r="R607">
        <v>30.35</v>
      </c>
      <c r="S607" s="36">
        <v>26.000750904160398</v>
      </c>
      <c r="U607">
        <v>120.0808</v>
      </c>
      <c r="V607">
        <v>30.35</v>
      </c>
      <c r="W607" s="36">
        <v>26.505417152575337</v>
      </c>
      <c r="Y607">
        <v>83.43</v>
      </c>
      <c r="Z607">
        <v>30.35</v>
      </c>
      <c r="AA607" s="36">
        <v>24.1164956692412</v>
      </c>
    </row>
    <row r="608" spans="1:27" x14ac:dyDescent="0.25">
      <c r="A608">
        <v>96.432599999999994</v>
      </c>
      <c r="B608">
        <v>30.4</v>
      </c>
      <c r="C608" s="36">
        <v>24.728869278961334</v>
      </c>
      <c r="E608">
        <v>101.12990000000001</v>
      </c>
      <c r="F608">
        <v>30.4</v>
      </c>
      <c r="G608" s="36">
        <v>24.988380276954089</v>
      </c>
      <c r="I608">
        <v>105.8248</v>
      </c>
      <c r="J608">
        <v>30.4</v>
      </c>
      <c r="K608" s="36">
        <v>25.276656690528963</v>
      </c>
      <c r="M608">
        <v>110.5591</v>
      </c>
      <c r="N608">
        <v>30.4</v>
      </c>
      <c r="O608" s="36">
        <v>25.60725800379274</v>
      </c>
      <c r="Q608">
        <v>115.30419999999999</v>
      </c>
      <c r="R608">
        <v>30.4</v>
      </c>
      <c r="S608" s="36">
        <v>25.998948064907459</v>
      </c>
      <c r="U608">
        <v>120.0808</v>
      </c>
      <c r="V608">
        <v>30.4</v>
      </c>
      <c r="W608" s="36">
        <v>26.502855207518014</v>
      </c>
      <c r="Y608">
        <v>83.43</v>
      </c>
      <c r="Z608">
        <v>30.4</v>
      </c>
      <c r="AA608" s="36">
        <v>24.115759796187515</v>
      </c>
    </row>
    <row r="609" spans="1:27" x14ac:dyDescent="0.25">
      <c r="A609">
        <v>96.432599999999994</v>
      </c>
      <c r="B609">
        <v>30.45</v>
      </c>
      <c r="C609" s="36">
        <v>24.727924342349109</v>
      </c>
      <c r="E609">
        <v>101.12990000000001</v>
      </c>
      <c r="F609">
        <v>30.45</v>
      </c>
      <c r="G609" s="36">
        <v>24.987320369146296</v>
      </c>
      <c r="I609">
        <v>105.8248</v>
      </c>
      <c r="J609">
        <v>30.45</v>
      </c>
      <c r="K609" s="36">
        <v>25.275442704726689</v>
      </c>
      <c r="M609">
        <v>110.5591</v>
      </c>
      <c r="N609">
        <v>30.45</v>
      </c>
      <c r="O609" s="36">
        <v>25.605820434636197</v>
      </c>
      <c r="Q609">
        <v>115.30419999999999</v>
      </c>
      <c r="R609">
        <v>30.45</v>
      </c>
      <c r="S609" s="36">
        <v>25.997147407254939</v>
      </c>
      <c r="U609">
        <v>120.0808</v>
      </c>
      <c r="V609">
        <v>30.45</v>
      </c>
      <c r="W609" s="36">
        <v>26.500298836666158</v>
      </c>
      <c r="Y609">
        <v>83.43</v>
      </c>
      <c r="Z609">
        <v>30.45</v>
      </c>
      <c r="AA609" s="36">
        <v>24.115024150353179</v>
      </c>
    </row>
    <row r="610" spans="1:27" x14ac:dyDescent="0.25">
      <c r="A610">
        <v>96.432599999999994</v>
      </c>
      <c r="B610">
        <v>30.5</v>
      </c>
      <c r="C610" s="36">
        <v>24.726979824588703</v>
      </c>
      <c r="E610">
        <v>101.12990000000001</v>
      </c>
      <c r="F610">
        <v>30.5</v>
      </c>
      <c r="G610" s="36">
        <v>24.986261018846474</v>
      </c>
      <c r="I610">
        <v>105.8248</v>
      </c>
      <c r="J610">
        <v>30.5</v>
      </c>
      <c r="K610" s="36">
        <v>25.274229503894983</v>
      </c>
      <c r="M610">
        <v>110.5591</v>
      </c>
      <c r="N610">
        <v>30.5</v>
      </c>
      <c r="O610" s="36">
        <v>25.60438407506939</v>
      </c>
      <c r="Q610">
        <v>115.30419999999999</v>
      </c>
      <c r="R610">
        <v>30.5</v>
      </c>
      <c r="S610" s="36">
        <v>25.995348924173367</v>
      </c>
      <c r="U610">
        <v>120.0808</v>
      </c>
      <c r="V610">
        <v>30.5</v>
      </c>
      <c r="W610" s="36">
        <v>26.497748006966887</v>
      </c>
      <c r="Y610">
        <v>83.43</v>
      </c>
      <c r="Z610">
        <v>30.5</v>
      </c>
      <c r="AA610" s="36">
        <v>24.11428873156499</v>
      </c>
    </row>
    <row r="611" spans="1:27" x14ac:dyDescent="0.25">
      <c r="A611">
        <v>96.432599999999994</v>
      </c>
      <c r="B611">
        <v>30.55</v>
      </c>
      <c r="C611" s="36">
        <v>24.726035725211069</v>
      </c>
      <c r="E611">
        <v>101.12990000000001</v>
      </c>
      <c r="F611">
        <v>30.55</v>
      </c>
      <c r="G611" s="36">
        <v>24.985202225306264</v>
      </c>
      <c r="I611">
        <v>105.8248</v>
      </c>
      <c r="J611">
        <v>30.55</v>
      </c>
      <c r="K611" s="36">
        <v>25.273017086723495</v>
      </c>
      <c r="M611">
        <v>110.5591</v>
      </c>
      <c r="N611">
        <v>30.55</v>
      </c>
      <c r="O611" s="36">
        <v>25.602948922428432</v>
      </c>
      <c r="Q611">
        <v>115.30419999999999</v>
      </c>
      <c r="R611">
        <v>30.55</v>
      </c>
      <c r="S611" s="36">
        <v>25.993552608670747</v>
      </c>
      <c r="U611">
        <v>120.0808</v>
      </c>
      <c r="V611">
        <v>30.55</v>
      </c>
      <c r="W611" s="36">
        <v>26.495202685691357</v>
      </c>
      <c r="Y611">
        <v>83.43</v>
      </c>
      <c r="Z611">
        <v>30.55</v>
      </c>
      <c r="AA611" s="36">
        <v>24.113553539649939</v>
      </c>
    </row>
    <row r="612" spans="1:27" x14ac:dyDescent="0.25">
      <c r="A612">
        <v>96.432599999999994</v>
      </c>
      <c r="B612">
        <v>30.6</v>
      </c>
      <c r="C612" s="36">
        <v>24.725092043748042</v>
      </c>
      <c r="E612">
        <v>101.12990000000001</v>
      </c>
      <c r="F612">
        <v>30.6</v>
      </c>
      <c r="G612" s="36">
        <v>24.984143987778946</v>
      </c>
      <c r="I612">
        <v>105.8248</v>
      </c>
      <c r="J612">
        <v>30.6</v>
      </c>
      <c r="K612" s="36">
        <v>25.271805451905472</v>
      </c>
      <c r="M612">
        <v>110.5591</v>
      </c>
      <c r="N612">
        <v>30.6</v>
      </c>
      <c r="O612" s="36">
        <v>25.601514974059107</v>
      </c>
      <c r="Q612">
        <v>115.30419999999999</v>
      </c>
      <c r="R612">
        <v>30.6</v>
      </c>
      <c r="S612" s="36">
        <v>25.991758453792201</v>
      </c>
      <c r="U612">
        <v>120.0808</v>
      </c>
      <c r="V612">
        <v>30.6</v>
      </c>
      <c r="W612" s="36">
        <v>26.492662840430356</v>
      </c>
      <c r="Y612">
        <v>83.43</v>
      </c>
      <c r="Z612">
        <v>30.6</v>
      </c>
      <c r="AA612" s="36">
        <v>24.112818574435256</v>
      </c>
    </row>
    <row r="613" spans="1:27" x14ac:dyDescent="0.25">
      <c r="A613">
        <v>96.432599999999994</v>
      </c>
      <c r="B613">
        <v>30.65</v>
      </c>
      <c r="C613" s="36">
        <v>24.724148779732296</v>
      </c>
      <c r="E613">
        <v>101.12990000000001</v>
      </c>
      <c r="F613">
        <v>30.65</v>
      </c>
      <c r="G613" s="36">
        <v>24.983086305519471</v>
      </c>
      <c r="I613">
        <v>105.8248</v>
      </c>
      <c r="J613">
        <v>30.65</v>
      </c>
      <c r="K613" s="36">
        <v>25.270594598137734</v>
      </c>
      <c r="M613">
        <v>110.5591</v>
      </c>
      <c r="N613">
        <v>30.65</v>
      </c>
      <c r="O613" s="36">
        <v>25.600082227316854</v>
      </c>
      <c r="Q613">
        <v>115.30419999999999</v>
      </c>
      <c r="R613">
        <v>30.65</v>
      </c>
      <c r="S613" s="36">
        <v>25.989966452619747</v>
      </c>
      <c r="U613">
        <v>120.0808</v>
      </c>
      <c r="V613">
        <v>30.65</v>
      </c>
      <c r="W613" s="36">
        <v>26.49012843908994</v>
      </c>
      <c r="Y613">
        <v>83.43</v>
      </c>
      <c r="Z613">
        <v>30.65</v>
      </c>
      <c r="AA613" s="36">
        <v>24.112083835748379</v>
      </c>
    </row>
    <row r="614" spans="1:27" x14ac:dyDescent="0.25">
      <c r="A614">
        <v>96.432599999999994</v>
      </c>
      <c r="B614">
        <v>30.7</v>
      </c>
      <c r="C614" s="36">
        <v>24.723205932697397</v>
      </c>
      <c r="E614">
        <v>101.12990000000001</v>
      </c>
      <c r="F614">
        <v>30.7</v>
      </c>
      <c r="G614" s="36">
        <v>24.982029177784412</v>
      </c>
      <c r="I614">
        <v>105.8248</v>
      </c>
      <c r="J614">
        <v>30.7</v>
      </c>
      <c r="K614" s="36">
        <v>25.269384524120714</v>
      </c>
      <c r="M614">
        <v>110.5591</v>
      </c>
      <c r="N614">
        <v>30.7</v>
      </c>
      <c r="O614" s="36">
        <v>25.598650679566678</v>
      </c>
      <c r="Q614">
        <v>115.30419999999999</v>
      </c>
      <c r="R614">
        <v>30.7</v>
      </c>
      <c r="S614" s="36">
        <v>25.988176598271977</v>
      </c>
      <c r="U614">
        <v>120.0808</v>
      </c>
      <c r="V614">
        <v>30.7</v>
      </c>
      <c r="W614" s="36">
        <v>26.48759944988716</v>
      </c>
      <c r="Y614">
        <v>83.43</v>
      </c>
      <c r="Z614">
        <v>30.7</v>
      </c>
      <c r="AA614" s="36">
        <v>24.111349323416952</v>
      </c>
    </row>
    <row r="615" spans="1:27" x14ac:dyDescent="0.25">
      <c r="A615">
        <v>96.432599999999994</v>
      </c>
      <c r="B615">
        <v>30.75</v>
      </c>
      <c r="C615" s="36">
        <v>24.722263502177729</v>
      </c>
      <c r="E615">
        <v>101.12990000000001</v>
      </c>
      <c r="F615">
        <v>30.75</v>
      </c>
      <c r="G615" s="36">
        <v>24.980972603831979</v>
      </c>
      <c r="I615">
        <v>105.8248</v>
      </c>
      <c r="J615">
        <v>30.75</v>
      </c>
      <c r="K615" s="36">
        <v>25.268175228558373</v>
      </c>
      <c r="M615">
        <v>110.5591</v>
      </c>
      <c r="N615">
        <v>30.75</v>
      </c>
      <c r="O615" s="36">
        <v>25.597220328183099</v>
      </c>
      <c r="Q615">
        <v>115.30419999999999</v>
      </c>
      <c r="R615">
        <v>30.75</v>
      </c>
      <c r="S615" s="36">
        <v>25.986388883903835</v>
      </c>
      <c r="U615">
        <v>120.0808</v>
      </c>
      <c r="V615">
        <v>30.75</v>
      </c>
      <c r="W615" s="36">
        <v>26.485075841345886</v>
      </c>
      <c r="Y615">
        <v>83.43</v>
      </c>
      <c r="Z615">
        <v>30.75</v>
      </c>
      <c r="AA615" s="36">
        <v>24.110615037268854</v>
      </c>
    </row>
    <row r="616" spans="1:27" x14ac:dyDescent="0.25">
      <c r="A616">
        <v>96.432599999999994</v>
      </c>
      <c r="B616">
        <v>30.8</v>
      </c>
      <c r="C616" s="36">
        <v>24.721321487708561</v>
      </c>
      <c r="E616">
        <v>101.12990000000001</v>
      </c>
      <c r="F616">
        <v>30.8</v>
      </c>
      <c r="G616" s="36">
        <v>24.979916582922034</v>
      </c>
      <c r="I616">
        <v>105.8248</v>
      </c>
      <c r="J616">
        <v>30.8</v>
      </c>
      <c r="K616" s="36">
        <v>25.266966710158236</v>
      </c>
      <c r="M616">
        <v>110.5591</v>
      </c>
      <c r="N616">
        <v>30.8</v>
      </c>
      <c r="O616" s="36">
        <v>25.59579117055015</v>
      </c>
      <c r="Q616">
        <v>115.30419999999999</v>
      </c>
      <c r="R616">
        <v>30.8</v>
      </c>
      <c r="S616" s="36">
        <v>25.984603302706301</v>
      </c>
      <c r="U616">
        <v>120.0808</v>
      </c>
      <c r="V616">
        <v>30.8</v>
      </c>
      <c r="W616" s="36">
        <v>26.482557582292625</v>
      </c>
      <c r="Y616">
        <v>83.43</v>
      </c>
      <c r="Z616">
        <v>30.8</v>
      </c>
      <c r="AA616" s="36">
        <v>24.109880977132157</v>
      </c>
    </row>
    <row r="617" spans="1:27" x14ac:dyDescent="0.25">
      <c r="A617">
        <v>96.432599999999994</v>
      </c>
      <c r="B617">
        <v>30.85</v>
      </c>
      <c r="C617" s="36">
        <v>24.720379888825999</v>
      </c>
      <c r="E617">
        <v>101.12990000000001</v>
      </c>
      <c r="F617">
        <v>30.85</v>
      </c>
      <c r="G617" s="36">
        <v>24.978861114316047</v>
      </c>
      <c r="I617">
        <v>105.8248</v>
      </c>
      <c r="J617">
        <v>30.85</v>
      </c>
      <c r="K617" s="36">
        <v>25.265758967631367</v>
      </c>
      <c r="M617">
        <v>110.5591</v>
      </c>
      <c r="N617">
        <v>30.85</v>
      </c>
      <c r="O617" s="36">
        <v>25.594363204061306</v>
      </c>
      <c r="Q617">
        <v>115.30419999999999</v>
      </c>
      <c r="R617">
        <v>30.85</v>
      </c>
      <c r="S617" s="36">
        <v>25.982819847906171</v>
      </c>
      <c r="U617">
        <v>120.0808</v>
      </c>
      <c r="V617">
        <v>30.85</v>
      </c>
      <c r="W617" s="36">
        <v>26.48004464185254</v>
      </c>
      <c r="Y617">
        <v>83.43</v>
      </c>
      <c r="Z617">
        <v>30.85</v>
      </c>
      <c r="AA617" s="36">
        <v>24.109147142835162</v>
      </c>
    </row>
    <row r="618" spans="1:27" x14ac:dyDescent="0.25">
      <c r="A618">
        <v>96.432599999999994</v>
      </c>
      <c r="B618">
        <v>30.9</v>
      </c>
      <c r="C618" s="36">
        <v>24.719438705067006</v>
      </c>
      <c r="E618">
        <v>101.12990000000001</v>
      </c>
      <c r="F618">
        <v>30.9</v>
      </c>
      <c r="G618" s="36">
        <v>24.977806197277118</v>
      </c>
      <c r="I618">
        <v>105.8248</v>
      </c>
      <c r="J618">
        <v>30.9</v>
      </c>
      <c r="K618" s="36">
        <v>25.264551999692348</v>
      </c>
      <c r="M618">
        <v>110.5591</v>
      </c>
      <c r="N618">
        <v>30.9</v>
      </c>
      <c r="O618" s="36">
        <v>25.592936426119408</v>
      </c>
      <c r="Q618">
        <v>115.30419999999999</v>
      </c>
      <c r="R618">
        <v>30.9</v>
      </c>
      <c r="S618" s="36">
        <v>25.981038512765775</v>
      </c>
      <c r="U618">
        <v>120.0808</v>
      </c>
      <c r="V618">
        <v>30.9</v>
      </c>
      <c r="W618" s="36">
        <v>26.477536989445404</v>
      </c>
      <c r="Y618">
        <v>83.43</v>
      </c>
      <c r="Z618">
        <v>30.9</v>
      </c>
      <c r="AA618" s="36">
        <v>24.108413534206377</v>
      </c>
    </row>
    <row r="619" spans="1:27" x14ac:dyDescent="0.25">
      <c r="A619">
        <v>96.432599999999994</v>
      </c>
      <c r="B619">
        <v>30.95</v>
      </c>
      <c r="C619" s="36">
        <v>24.718497935969388</v>
      </c>
      <c r="E619">
        <v>101.12990000000001</v>
      </c>
      <c r="F619">
        <v>30.95</v>
      </c>
      <c r="G619" s="36">
        <v>24.976751831069969</v>
      </c>
      <c r="I619">
        <v>105.8248</v>
      </c>
      <c r="J619">
        <v>30.95</v>
      </c>
      <c r="K619" s="36">
        <v>25.26334580505927</v>
      </c>
      <c r="M619">
        <v>110.5591</v>
      </c>
      <c r="N619">
        <v>30.95</v>
      </c>
      <c r="O619" s="36">
        <v>25.591510834136663</v>
      </c>
      <c r="Q619">
        <v>115.30419999999999</v>
      </c>
      <c r="R619">
        <v>30.95</v>
      </c>
      <c r="S619" s="36">
        <v>25.979259290582707</v>
      </c>
      <c r="U619">
        <v>120.0808</v>
      </c>
      <c r="V619">
        <v>30.95</v>
      </c>
      <c r="W619" s="36">
        <v>26.4750345947817</v>
      </c>
      <c r="Y619">
        <v>83.43</v>
      </c>
      <c r="Z619">
        <v>30.95</v>
      </c>
      <c r="AA619" s="36">
        <v>24.107680151074522</v>
      </c>
    </row>
    <row r="620" spans="1:27" x14ac:dyDescent="0.25">
      <c r="A620">
        <v>96.432599999999994</v>
      </c>
      <c r="B620">
        <v>31</v>
      </c>
      <c r="C620" s="36">
        <v>24.717557581071794</v>
      </c>
      <c r="E620">
        <v>101.12990000000001</v>
      </c>
      <c r="F620">
        <v>31</v>
      </c>
      <c r="G620" s="36">
        <v>24.975698014960923</v>
      </c>
      <c r="I620">
        <v>105.8248</v>
      </c>
      <c r="J620">
        <v>31</v>
      </c>
      <c r="K620" s="36">
        <v>25.262140382453712</v>
      </c>
      <c r="M620">
        <v>110.5591</v>
      </c>
      <c r="N620">
        <v>31</v>
      </c>
      <c r="O620" s="36">
        <v>25.590086425534565</v>
      </c>
      <c r="Q620">
        <v>115.30419999999999</v>
      </c>
      <c r="R620">
        <v>31</v>
      </c>
      <c r="S620" s="36">
        <v>25.977482174689587</v>
      </c>
      <c r="U620">
        <v>120.0808</v>
      </c>
      <c r="V620">
        <v>31</v>
      </c>
      <c r="W620" s="36">
        <v>26.472537427858803</v>
      </c>
      <c r="Y620">
        <v>83.43</v>
      </c>
      <c r="Z620">
        <v>31</v>
      </c>
      <c r="AA620" s="36">
        <v>24.106946993268529</v>
      </c>
    </row>
    <row r="621" spans="1:27" x14ac:dyDescent="0.25">
      <c r="A621">
        <v>96.432599999999994</v>
      </c>
      <c r="B621">
        <v>31.05</v>
      </c>
      <c r="C621" s="36">
        <v>24.716617639913718</v>
      </c>
      <c r="E621">
        <v>101.12990000000001</v>
      </c>
      <c r="F621">
        <v>31.05</v>
      </c>
      <c r="G621" s="36">
        <v>24.97464474821793</v>
      </c>
      <c r="I621">
        <v>105.8248</v>
      </c>
      <c r="J621">
        <v>31.05</v>
      </c>
      <c r="K621" s="36">
        <v>25.260935730600746</v>
      </c>
      <c r="M621">
        <v>110.5591</v>
      </c>
      <c r="N621">
        <v>31.05</v>
      </c>
      <c r="O621" s="36">
        <v>25.588663197743855</v>
      </c>
      <c r="Q621">
        <v>115.30419999999999</v>
      </c>
      <c r="R621">
        <v>31.05</v>
      </c>
      <c r="S621" s="36">
        <v>25.97570715845378</v>
      </c>
      <c r="U621">
        <v>120.0808</v>
      </c>
      <c r="V621">
        <v>31.05</v>
      </c>
      <c r="W621" s="36">
        <v>26.470045458957113</v>
      </c>
      <c r="Y621">
        <v>83.43</v>
      </c>
      <c r="Z621">
        <v>31.05</v>
      </c>
      <c r="AA621" s="36">
        <v>24.106214060617553</v>
      </c>
    </row>
    <row r="622" spans="1:27" x14ac:dyDescent="0.25">
      <c r="A622">
        <v>96.432599999999994</v>
      </c>
      <c r="B622">
        <v>31.1</v>
      </c>
      <c r="C622" s="36">
        <v>24.715678112035505</v>
      </c>
      <c r="E622">
        <v>101.12990000000001</v>
      </c>
      <c r="F622">
        <v>31.1</v>
      </c>
      <c r="G622" s="36">
        <v>24.97359203011052</v>
      </c>
      <c r="I622">
        <v>105.8248</v>
      </c>
      <c r="J622">
        <v>31.1</v>
      </c>
      <c r="K622" s="36">
        <v>25.25973184822891</v>
      </c>
      <c r="M622">
        <v>110.5591</v>
      </c>
      <c r="N622">
        <v>31.1</v>
      </c>
      <c r="O622" s="36">
        <v>25.58724114820448</v>
      </c>
      <c r="Q622">
        <v>115.30419999999999</v>
      </c>
      <c r="R622">
        <v>31.1</v>
      </c>
      <c r="S622" s="36">
        <v>25.973934235277195</v>
      </c>
      <c r="U622">
        <v>120.0808</v>
      </c>
      <c r="V622">
        <v>31.1</v>
      </c>
      <c r="W622" s="36">
        <v>26.467558658636428</v>
      </c>
      <c r="Y622">
        <v>83.43</v>
      </c>
      <c r="Z622">
        <v>31.1</v>
      </c>
      <c r="AA622" s="36">
        <v>24.105481352950942</v>
      </c>
    </row>
    <row r="623" spans="1:27" x14ac:dyDescent="0.25">
      <c r="A623">
        <v>96.432599999999994</v>
      </c>
      <c r="B623">
        <v>31.15</v>
      </c>
      <c r="C623" s="36">
        <v>24.714738996978326</v>
      </c>
      <c r="E623">
        <v>101.12990000000001</v>
      </c>
      <c r="F623">
        <v>31.15</v>
      </c>
      <c r="G623" s="36">
        <v>24.972539859909837</v>
      </c>
      <c r="I623">
        <v>105.8248</v>
      </c>
      <c r="J623">
        <v>31.15</v>
      </c>
      <c r="K623" s="36">
        <v>25.2585287340702</v>
      </c>
      <c r="M623">
        <v>110.5591</v>
      </c>
      <c r="N623">
        <v>31.15</v>
      </c>
      <c r="O623" s="36">
        <v>25.58582027436556</v>
      </c>
      <c r="Q623">
        <v>115.30419999999999</v>
      </c>
      <c r="R623">
        <v>31.15</v>
      </c>
      <c r="S623" s="36">
        <v>25.972163398595949</v>
      </c>
      <c r="U623">
        <v>120.0808</v>
      </c>
      <c r="V623">
        <v>31.15</v>
      </c>
      <c r="W623" s="36">
        <v>26.465076997732226</v>
      </c>
      <c r="Y623">
        <v>83.43</v>
      </c>
      <c r="Z623">
        <v>31.15</v>
      </c>
      <c r="AA623" s="36">
        <v>24.104748870098284</v>
      </c>
    </row>
    <row r="624" spans="1:27" x14ac:dyDescent="0.25">
      <c r="A624">
        <v>96.432599999999994</v>
      </c>
      <c r="B624">
        <v>31.2</v>
      </c>
      <c r="C624" s="36">
        <v>24.713800294284198</v>
      </c>
      <c r="E624">
        <v>101.12990000000001</v>
      </c>
      <c r="F624">
        <v>31.2</v>
      </c>
      <c r="G624" s="36">
        <v>24.971488236888604</v>
      </c>
      <c r="I624">
        <v>105.8248</v>
      </c>
      <c r="J624">
        <v>31.2</v>
      </c>
      <c r="K624" s="36">
        <v>25.257326386860043</v>
      </c>
      <c r="M624">
        <v>110.5591</v>
      </c>
      <c r="N624">
        <v>31.2</v>
      </c>
      <c r="O624" s="36">
        <v>25.584400573685294</v>
      </c>
      <c r="Q624">
        <v>115.30419999999999</v>
      </c>
      <c r="R624">
        <v>31.2</v>
      </c>
      <c r="S624" s="36">
        <v>25.970394641880201</v>
      </c>
      <c r="U624">
        <v>120.0808</v>
      </c>
      <c r="V624">
        <v>31.2</v>
      </c>
      <c r="W624" s="36">
        <v>26.462600447352063</v>
      </c>
      <c r="Y624">
        <v>83.43</v>
      </c>
      <c r="Z624">
        <v>31.2</v>
      </c>
      <c r="AA624" s="36">
        <v>24.104016611889346</v>
      </c>
    </row>
    <row r="625" spans="1:27" x14ac:dyDescent="0.25">
      <c r="A625">
        <v>96.432599999999994</v>
      </c>
      <c r="B625">
        <v>31.25</v>
      </c>
      <c r="C625" s="36">
        <v>24.712862003495957</v>
      </c>
      <c r="E625">
        <v>101.12990000000001</v>
      </c>
      <c r="F625">
        <v>31.25</v>
      </c>
      <c r="G625" s="36">
        <v>24.970437160321154</v>
      </c>
      <c r="I625">
        <v>105.8248</v>
      </c>
      <c r="J625">
        <v>31.25</v>
      </c>
      <c r="K625" s="36">
        <v>25.256124805337322</v>
      </c>
      <c r="M625">
        <v>110.5591</v>
      </c>
      <c r="N625">
        <v>31.25</v>
      </c>
      <c r="O625" s="36">
        <v>25.582982043630977</v>
      </c>
      <c r="Q625">
        <v>115.30419999999999</v>
      </c>
      <c r="R625">
        <v>31.25</v>
      </c>
      <c r="S625" s="36">
        <v>25.968627958633878</v>
      </c>
      <c r="U625">
        <v>120.0808</v>
      </c>
      <c r="V625">
        <v>31.25</v>
      </c>
      <c r="W625" s="36">
        <v>26.46012897887206</v>
      </c>
      <c r="Y625">
        <v>83.43</v>
      </c>
      <c r="Z625">
        <v>31.25</v>
      </c>
      <c r="AA625" s="36">
        <v>24.103284578154128</v>
      </c>
    </row>
    <row r="626" spans="1:27" x14ac:dyDescent="0.25">
      <c r="A626">
        <v>96.432599999999994</v>
      </c>
      <c r="B626">
        <v>31.3</v>
      </c>
      <c r="C626" s="36">
        <v>24.711924124157303</v>
      </c>
      <c r="E626">
        <v>101.12990000000001</v>
      </c>
      <c r="F626">
        <v>31.3</v>
      </c>
      <c r="G626" s="36">
        <v>24.969386629483392</v>
      </c>
      <c r="I626">
        <v>105.8248</v>
      </c>
      <c r="J626">
        <v>31.3</v>
      </c>
      <c r="K626" s="36">
        <v>25.254923988244293</v>
      </c>
      <c r="M626">
        <v>110.5591</v>
      </c>
      <c r="N626">
        <v>31.3</v>
      </c>
      <c r="O626" s="36">
        <v>25.581564681678902</v>
      </c>
      <c r="Q626">
        <v>115.30419999999999</v>
      </c>
      <c r="R626">
        <v>31.3</v>
      </c>
      <c r="S626" s="36">
        <v>25.966863342394404</v>
      </c>
      <c r="U626">
        <v>120.0808</v>
      </c>
      <c r="V626">
        <v>31.3</v>
      </c>
      <c r="W626" s="36">
        <v>26.457662563933447</v>
      </c>
      <c r="Y626">
        <v>83.43</v>
      </c>
      <c r="Z626">
        <v>31.3</v>
      </c>
      <c r="AA626" s="36">
        <v>24.102552768722838</v>
      </c>
    </row>
    <row r="627" spans="1:27" x14ac:dyDescent="0.25">
      <c r="A627">
        <v>96.432599999999994</v>
      </c>
      <c r="B627">
        <v>31.35</v>
      </c>
      <c r="C627" s="36">
        <v>24.710986655812729</v>
      </c>
      <c r="E627">
        <v>101.12990000000001</v>
      </c>
      <c r="F627">
        <v>31.35</v>
      </c>
      <c r="G627" s="36">
        <v>24.968336643652783</v>
      </c>
      <c r="I627">
        <v>105.8248</v>
      </c>
      <c r="J627">
        <v>31.35</v>
      </c>
      <c r="K627" s="36">
        <v>25.253723934326654</v>
      </c>
      <c r="M627">
        <v>110.5591</v>
      </c>
      <c r="N627">
        <v>31.35</v>
      </c>
      <c r="O627" s="36">
        <v>25.580148485314375</v>
      </c>
      <c r="Q627">
        <v>115.30419999999999</v>
      </c>
      <c r="R627">
        <v>31.35</v>
      </c>
      <c r="S627" s="36">
        <v>25.965100786732489</v>
      </c>
      <c r="U627">
        <v>120.0808</v>
      </c>
      <c r="V627">
        <v>31.35</v>
      </c>
      <c r="W627" s="36">
        <v>26.455201174439075</v>
      </c>
      <c r="Y627">
        <v>83.43</v>
      </c>
      <c r="Z627">
        <v>31.35</v>
      </c>
      <c r="AA627" s="36">
        <v>24.101821183425884</v>
      </c>
    </row>
    <row r="628" spans="1:27" x14ac:dyDescent="0.25">
      <c r="A628">
        <v>96.432599999999994</v>
      </c>
      <c r="B628">
        <v>31.4</v>
      </c>
      <c r="C628" s="36">
        <v>24.710049598007586</v>
      </c>
      <c r="E628">
        <v>101.12990000000001</v>
      </c>
      <c r="F628">
        <v>31.4</v>
      </c>
      <c r="G628" s="36">
        <v>24.967287202108398</v>
      </c>
      <c r="I628">
        <v>105.8248</v>
      </c>
      <c r="J628">
        <v>31.4</v>
      </c>
      <c r="K628" s="36">
        <v>25.252524642333487</v>
      </c>
      <c r="M628">
        <v>110.5591</v>
      </c>
      <c r="N628">
        <v>31.4</v>
      </c>
      <c r="O628" s="36">
        <v>25.578733452031596</v>
      </c>
      <c r="Q628">
        <v>115.30419999999999</v>
      </c>
      <c r="R628">
        <v>31.4</v>
      </c>
      <c r="S628" s="36">
        <v>25.963340285251906</v>
      </c>
      <c r="U628">
        <v>120.0808</v>
      </c>
      <c r="V628">
        <v>31.4</v>
      </c>
      <c r="W628" s="36">
        <v>26.452744782550106</v>
      </c>
      <c r="Y628">
        <v>83.43</v>
      </c>
      <c r="Z628">
        <v>31.4</v>
      </c>
      <c r="AA628" s="36">
        <v>24.101089822093893</v>
      </c>
    </row>
    <row r="629" spans="1:27" x14ac:dyDescent="0.25">
      <c r="A629">
        <v>96.432599999999994</v>
      </c>
      <c r="B629">
        <v>31.45</v>
      </c>
      <c r="C629" s="36">
        <v>24.709112950288034</v>
      </c>
      <c r="E629">
        <v>101.12990000000001</v>
      </c>
      <c r="F629">
        <v>31.45</v>
      </c>
      <c r="G629" s="36">
        <v>24.966238304130851</v>
      </c>
      <c r="I629">
        <v>105.8248</v>
      </c>
      <c r="J629">
        <v>31.45</v>
      </c>
      <c r="K629" s="36">
        <v>25.251326111017239</v>
      </c>
      <c r="M629">
        <v>110.5591</v>
      </c>
      <c r="N629">
        <v>31.45</v>
      </c>
      <c r="O629" s="36">
        <v>25.577319579333668</v>
      </c>
      <c r="Q629">
        <v>115.30419999999999</v>
      </c>
      <c r="R629">
        <v>31.45</v>
      </c>
      <c r="S629" s="36">
        <v>25.961581831589186</v>
      </c>
      <c r="U629">
        <v>120.0808</v>
      </c>
      <c r="V629">
        <v>31.45</v>
      </c>
      <c r="W629" s="36">
        <v>26.450293360682689</v>
      </c>
      <c r="Y629">
        <v>83.43</v>
      </c>
      <c r="Z629">
        <v>31.45</v>
      </c>
      <c r="AA629" s="36">
        <v>24.100358684557698</v>
      </c>
    </row>
    <row r="630" spans="1:27" x14ac:dyDescent="0.25">
      <c r="A630">
        <v>96.432599999999994</v>
      </c>
      <c r="B630">
        <v>31.5</v>
      </c>
      <c r="C630" s="36">
        <v>24.70817671220107</v>
      </c>
      <c r="E630">
        <v>101.12990000000001</v>
      </c>
      <c r="F630">
        <v>31.5</v>
      </c>
      <c r="G630" s="36">
        <v>24.965189949002344</v>
      </c>
      <c r="I630">
        <v>105.8248</v>
      </c>
      <c r="J630">
        <v>31.5</v>
      </c>
      <c r="K630" s="36">
        <v>25.250128339133724</v>
      </c>
      <c r="M630">
        <v>110.5591</v>
      </c>
      <c r="N630">
        <v>31.5</v>
      </c>
      <c r="O630" s="36">
        <v>25.575906864732548</v>
      </c>
      <c r="Q630">
        <v>115.30419999999999</v>
      </c>
      <c r="R630">
        <v>31.5</v>
      </c>
      <c r="S630" s="36">
        <v>25.959825419413484</v>
      </c>
      <c r="U630">
        <v>120.0808</v>
      </c>
      <c r="V630">
        <v>31.5</v>
      </c>
      <c r="W630" s="36">
        <v>26.447846881504681</v>
      </c>
      <c r="Y630">
        <v>83.43</v>
      </c>
      <c r="Z630">
        <v>31.5</v>
      </c>
      <c r="AA630" s="36">
        <v>24.099627770648336</v>
      </c>
    </row>
    <row r="631" spans="1:27" x14ac:dyDescent="0.25">
      <c r="A631">
        <v>96.432599999999994</v>
      </c>
      <c r="B631">
        <v>31.55</v>
      </c>
      <c r="C631" s="36">
        <v>24.707240883294496</v>
      </c>
      <c r="E631">
        <v>101.12990000000001</v>
      </c>
      <c r="F631">
        <v>31.55</v>
      </c>
      <c r="G631" s="36">
        <v>24.964142136006615</v>
      </c>
      <c r="I631">
        <v>105.8248</v>
      </c>
      <c r="J631">
        <v>31.55</v>
      </c>
      <c r="K631" s="36">
        <v>25.248931325442125</v>
      </c>
      <c r="M631">
        <v>110.5591</v>
      </c>
      <c r="N631">
        <v>31.55</v>
      </c>
      <c r="O631" s="36">
        <v>25.574495305748968</v>
      </c>
      <c r="Q631">
        <v>115.30419999999999</v>
      </c>
      <c r="R631">
        <v>31.55</v>
      </c>
      <c r="S631" s="36">
        <v>25.958071042426237</v>
      </c>
      <c r="U631">
        <v>120.0808</v>
      </c>
      <c r="V631">
        <v>31.55</v>
      </c>
      <c r="W631" s="36">
        <v>26.445405317932476</v>
      </c>
      <c r="Y631">
        <v>83.43</v>
      </c>
      <c r="Z631">
        <v>31.55</v>
      </c>
      <c r="AA631" s="36">
        <v>24.098897080197077</v>
      </c>
    </row>
    <row r="632" spans="1:27" x14ac:dyDescent="0.25">
      <c r="A632">
        <v>96.432599999999994</v>
      </c>
      <c r="B632">
        <v>31.6</v>
      </c>
      <c r="C632" s="36">
        <v>24.706305463116955</v>
      </c>
      <c r="E632">
        <v>101.12990000000001</v>
      </c>
      <c r="F632">
        <v>31.6</v>
      </c>
      <c r="G632" s="36">
        <v>24.963094864428967</v>
      </c>
      <c r="I632">
        <v>105.8248</v>
      </c>
      <c r="J632">
        <v>31.6</v>
      </c>
      <c r="K632" s="36">
        <v>25.247735068704944</v>
      </c>
      <c r="M632">
        <v>110.5591</v>
      </c>
      <c r="N632">
        <v>31.6</v>
      </c>
      <c r="O632" s="36">
        <v>25.573084899912434</v>
      </c>
      <c r="Q632">
        <v>115.30419999999999</v>
      </c>
      <c r="R632">
        <v>31.6</v>
      </c>
      <c r="S632" s="36">
        <v>25.956318694361016</v>
      </c>
      <c r="U632">
        <v>120.0808</v>
      </c>
      <c r="V632">
        <v>31.6</v>
      </c>
      <c r="W632" s="36">
        <v>26.44296864312787</v>
      </c>
      <c r="Y632">
        <v>83.43</v>
      </c>
      <c r="Z632">
        <v>31.6</v>
      </c>
      <c r="AA632" s="36">
        <v>24.098166613035364</v>
      </c>
    </row>
    <row r="633" spans="1:27" x14ac:dyDescent="0.25">
      <c r="A633">
        <v>96.432599999999994</v>
      </c>
      <c r="B633">
        <v>31.65</v>
      </c>
      <c r="C633" s="36">
        <v>24.705370451217885</v>
      </c>
      <c r="E633">
        <v>101.12990000000001</v>
      </c>
      <c r="F633">
        <v>31.65</v>
      </c>
      <c r="G633" s="36">
        <v>24.962048133556266</v>
      </c>
      <c r="I633">
        <v>105.8248</v>
      </c>
      <c r="J633">
        <v>31.65</v>
      </c>
      <c r="K633" s="36">
        <v>25.246539567688032</v>
      </c>
      <c r="M633">
        <v>110.5591</v>
      </c>
      <c r="N633">
        <v>31.65</v>
      </c>
      <c r="O633" s="36">
        <v>25.571675644761168</v>
      </c>
      <c r="Q633">
        <v>115.30419999999999</v>
      </c>
      <c r="R633">
        <v>31.65</v>
      </c>
      <c r="S633" s="36">
        <v>25.954568368983264</v>
      </c>
      <c r="U633">
        <v>120.0808</v>
      </c>
      <c r="V633">
        <v>31.65</v>
      </c>
      <c r="W633" s="36">
        <v>26.440536830494885</v>
      </c>
      <c r="Y633">
        <v>83.43</v>
      </c>
      <c r="Z633">
        <v>31.65</v>
      </c>
      <c r="AA633" s="36">
        <v>24.09743636899487</v>
      </c>
    </row>
    <row r="634" spans="1:27" x14ac:dyDescent="0.25">
      <c r="A634">
        <v>96.432599999999994</v>
      </c>
      <c r="B634">
        <v>31.7</v>
      </c>
      <c r="C634" s="36">
        <v>24.704435847147568</v>
      </c>
      <c r="E634">
        <v>101.12990000000001</v>
      </c>
      <c r="F634">
        <v>31.7</v>
      </c>
      <c r="G634" s="36">
        <v>24.961001942676894</v>
      </c>
      <c r="I634">
        <v>105.8248</v>
      </c>
      <c r="J634">
        <v>31.7</v>
      </c>
      <c r="K634" s="36">
        <v>25.245344821160526</v>
      </c>
      <c r="M634">
        <v>110.5591</v>
      </c>
      <c r="N634">
        <v>31.7</v>
      </c>
      <c r="O634" s="36">
        <v>25.57026753784206</v>
      </c>
      <c r="Q634">
        <v>115.30419999999999</v>
      </c>
      <c r="R634">
        <v>31.7</v>
      </c>
      <c r="S634" s="36">
        <v>25.952820060090083</v>
      </c>
      <c r="U634">
        <v>120.0808</v>
      </c>
      <c r="V634">
        <v>31.7</v>
      </c>
      <c r="W634" s="36">
        <v>26.438109853676835</v>
      </c>
      <c r="Y634">
        <v>83.43</v>
      </c>
      <c r="Z634">
        <v>31.7</v>
      </c>
      <c r="AA634" s="36">
        <v>24.096706347907471</v>
      </c>
    </row>
    <row r="635" spans="1:27" x14ac:dyDescent="0.25">
      <c r="A635">
        <v>96.432599999999994</v>
      </c>
      <c r="B635">
        <v>31.75</v>
      </c>
      <c r="C635" s="36">
        <v>24.703501650457074</v>
      </c>
      <c r="E635">
        <v>101.12990000000001</v>
      </c>
      <c r="F635">
        <v>31.75</v>
      </c>
      <c r="G635" s="36">
        <v>24.959956291080804</v>
      </c>
      <c r="I635">
        <v>105.8248</v>
      </c>
      <c r="J635">
        <v>31.75</v>
      </c>
      <c r="K635" s="36">
        <v>25.244150827894902</v>
      </c>
      <c r="M635">
        <v>110.5591</v>
      </c>
      <c r="N635">
        <v>31.75</v>
      </c>
      <c r="O635" s="36">
        <v>25.568860576710623</v>
      </c>
      <c r="Q635">
        <v>115.30419999999999</v>
      </c>
      <c r="R635">
        <v>31.75</v>
      </c>
      <c r="S635" s="36">
        <v>25.951073761509974</v>
      </c>
      <c r="U635">
        <v>120.0808</v>
      </c>
      <c r="V635">
        <v>31.75</v>
      </c>
      <c r="W635" s="36">
        <v>26.435687686553209</v>
      </c>
      <c r="Y635">
        <v>83.43</v>
      </c>
      <c r="Z635">
        <v>31.75</v>
      </c>
      <c r="AA635" s="36">
        <v>24.095976549605258</v>
      </c>
    </row>
    <row r="636" spans="1:27" x14ac:dyDescent="0.25">
      <c r="A636">
        <v>96.432599999999994</v>
      </c>
      <c r="B636">
        <v>31.8</v>
      </c>
      <c r="C636" s="36">
        <v>24.702567860698299</v>
      </c>
      <c r="E636">
        <v>101.12990000000001</v>
      </c>
      <c r="F636">
        <v>31.8</v>
      </c>
      <c r="G636" s="36">
        <v>24.958911178059463</v>
      </c>
      <c r="I636">
        <v>105.8248</v>
      </c>
      <c r="J636">
        <v>31.8</v>
      </c>
      <c r="K636" s="36">
        <v>25.242957586666897</v>
      </c>
      <c r="M636">
        <v>110.5591</v>
      </c>
      <c r="N636">
        <v>31.8</v>
      </c>
      <c r="O636" s="36">
        <v>25.56745475893095</v>
      </c>
      <c r="Q636">
        <v>115.30419999999999</v>
      </c>
      <c r="R636">
        <v>31.8</v>
      </c>
      <c r="S636" s="36">
        <v>25.949329467102679</v>
      </c>
      <c r="U636">
        <v>120.0808</v>
      </c>
      <c r="V636">
        <v>31.8</v>
      </c>
      <c r="W636" s="36">
        <v>26.433270303236814</v>
      </c>
      <c r="Y636">
        <v>83.43</v>
      </c>
      <c r="Z636">
        <v>31.8</v>
      </c>
      <c r="AA636" s="36">
        <v>24.095246973920517</v>
      </c>
    </row>
    <row r="637" spans="1:27" x14ac:dyDescent="0.25">
      <c r="A637">
        <v>96.432599999999994</v>
      </c>
      <c r="B637">
        <v>31.85</v>
      </c>
      <c r="C637" s="36">
        <v>24.701634477423937</v>
      </c>
      <c r="E637">
        <v>101.12990000000001</v>
      </c>
      <c r="F637">
        <v>31.85</v>
      </c>
      <c r="G637" s="36">
        <v>24.957866602905881</v>
      </c>
      <c r="I637">
        <v>105.8248</v>
      </c>
      <c r="J637">
        <v>31.85</v>
      </c>
      <c r="K637" s="36">
        <v>25.241765096255531</v>
      </c>
      <c r="M637">
        <v>110.5591</v>
      </c>
      <c r="N637">
        <v>31.85</v>
      </c>
      <c r="O637" s="36">
        <v>25.566050082075691</v>
      </c>
      <c r="Q637">
        <v>115.30419999999999</v>
      </c>
      <c r="R637">
        <v>31.85</v>
      </c>
      <c r="S637" s="36">
        <v>25.947587170758887</v>
      </c>
      <c r="U637">
        <v>120.0808</v>
      </c>
      <c r="V637">
        <v>31.85</v>
      </c>
      <c r="W637" s="36">
        <v>26.430857678070819</v>
      </c>
      <c r="Y637">
        <v>83.43</v>
      </c>
      <c r="Z637">
        <v>31.85</v>
      </c>
      <c r="AA637" s="36">
        <v>24.094517620685739</v>
      </c>
    </row>
    <row r="638" spans="1:27" x14ac:dyDescent="0.25">
      <c r="A638">
        <v>96.432599999999994</v>
      </c>
      <c r="B638">
        <v>31.9</v>
      </c>
      <c r="C638" s="36">
        <v>24.70070150018751</v>
      </c>
      <c r="E638">
        <v>101.12990000000001</v>
      </c>
      <c r="F638">
        <v>31.9</v>
      </c>
      <c r="G638" s="36">
        <v>24.956822564914589</v>
      </c>
      <c r="I638">
        <v>105.8248</v>
      </c>
      <c r="J638">
        <v>31.9</v>
      </c>
      <c r="K638" s="36">
        <v>25.240573355443104</v>
      </c>
      <c r="M638">
        <v>110.5591</v>
      </c>
      <c r="N638">
        <v>31.9</v>
      </c>
      <c r="O638" s="36">
        <v>25.564646543725992</v>
      </c>
      <c r="Q638">
        <v>115.30419999999999</v>
      </c>
      <c r="R638">
        <v>31.9</v>
      </c>
      <c r="S638" s="36">
        <v>25.945846866400082</v>
      </c>
      <c r="U638">
        <v>120.0808</v>
      </c>
      <c r="V638">
        <v>31.9</v>
      </c>
      <c r="W638" s="36">
        <v>26.428449785625901</v>
      </c>
      <c r="Y638">
        <v>83.43</v>
      </c>
      <c r="Z638">
        <v>31.9</v>
      </c>
      <c r="AA638" s="36">
        <v>24.09378848973364</v>
      </c>
    </row>
    <row r="639" spans="1:27" x14ac:dyDescent="0.25">
      <c r="A639">
        <v>96.432599999999994</v>
      </c>
      <c r="B639">
        <v>31.95</v>
      </c>
      <c r="C639" s="36">
        <v>24.699768928543325</v>
      </c>
      <c r="E639">
        <v>101.12990000000001</v>
      </c>
      <c r="F639">
        <v>31.95</v>
      </c>
      <c r="G639" s="36">
        <v>24.955779063381645</v>
      </c>
      <c r="I639">
        <v>105.8248</v>
      </c>
      <c r="J639">
        <v>31.95</v>
      </c>
      <c r="K639" s="36">
        <v>25.23938236301516</v>
      </c>
      <c r="M639">
        <v>110.5591</v>
      </c>
      <c r="N639">
        <v>31.95</v>
      </c>
      <c r="O639" s="36">
        <v>25.563244141471458</v>
      </c>
      <c r="Q639">
        <v>115.30419999999999</v>
      </c>
      <c r="R639">
        <v>31.95</v>
      </c>
      <c r="S639" s="36">
        <v>25.944108547978296</v>
      </c>
      <c r="U639">
        <v>120.0808</v>
      </c>
      <c r="V639">
        <v>31.95</v>
      </c>
      <c r="W639" s="36">
        <v>26.426046600697457</v>
      </c>
      <c r="Y639">
        <v>83.43</v>
      </c>
      <c r="Z639">
        <v>31.95</v>
      </c>
      <c r="AA639" s="36">
        <v>24.093059580897116</v>
      </c>
    </row>
    <row r="640" spans="1:27" x14ac:dyDescent="0.25">
      <c r="A640">
        <v>96.432599999999994</v>
      </c>
      <c r="B640">
        <v>32</v>
      </c>
      <c r="C640" s="36">
        <v>24.698836762046501</v>
      </c>
      <c r="E640">
        <v>101.12990000000001</v>
      </c>
      <c r="F640">
        <v>32</v>
      </c>
      <c r="G640" s="36">
        <v>24.954736097604624</v>
      </c>
      <c r="I640">
        <v>105.8248</v>
      </c>
      <c r="J640">
        <v>32</v>
      </c>
      <c r="K640" s="36">
        <v>25.238192117760473</v>
      </c>
      <c r="M640">
        <v>110.5591</v>
      </c>
      <c r="N640">
        <v>32</v>
      </c>
      <c r="O640" s="36">
        <v>25.561842872910123</v>
      </c>
      <c r="Q640">
        <v>115.30419999999999</v>
      </c>
      <c r="R640">
        <v>32</v>
      </c>
      <c r="S640" s="36">
        <v>25.942372209475863</v>
      </c>
      <c r="U640">
        <v>120.0808</v>
      </c>
      <c r="V640">
        <v>32</v>
      </c>
      <c r="W640" s="36">
        <v>26.423648098302834</v>
      </c>
      <c r="Y640">
        <v>83.43</v>
      </c>
      <c r="Z640">
        <v>32</v>
      </c>
      <c r="AA640" s="36">
        <v>24.092330894009294</v>
      </c>
    </row>
    <row r="641" spans="1:27" x14ac:dyDescent="0.25">
      <c r="A641">
        <v>96.432599999999994</v>
      </c>
      <c r="B641">
        <v>32.049999999999997</v>
      </c>
      <c r="C641" s="36">
        <v>24.697905000252966</v>
      </c>
      <c r="E641">
        <v>101.12990000000001</v>
      </c>
      <c r="F641">
        <v>32.049999999999997</v>
      </c>
      <c r="G641" s="36">
        <v>24.953693666882607</v>
      </c>
      <c r="I641">
        <v>105.8248</v>
      </c>
      <c r="J641">
        <v>32.049999999999997</v>
      </c>
      <c r="K641" s="36">
        <v>25.23700261847107</v>
      </c>
      <c r="M641">
        <v>110.5591</v>
      </c>
      <c r="N641">
        <v>32.049999999999997</v>
      </c>
      <c r="O641" s="36">
        <v>25.560442735648376</v>
      </c>
      <c r="Q641">
        <v>115.30419999999999</v>
      </c>
      <c r="R641">
        <v>32.049999999999997</v>
      </c>
      <c r="S641" s="36">
        <v>25.940637844905282</v>
      </c>
      <c r="U641">
        <v>120.0808</v>
      </c>
      <c r="V641">
        <v>32.049999999999997</v>
      </c>
      <c r="W641" s="36">
        <v>26.421254253678551</v>
      </c>
      <c r="Y641">
        <v>83.43</v>
      </c>
      <c r="Z641">
        <v>32.049999999999997</v>
      </c>
      <c r="AA641" s="36">
        <v>24.091602428903489</v>
      </c>
    </row>
    <row r="642" spans="1:27" x14ac:dyDescent="0.25">
      <c r="A642">
        <v>96.432599999999994</v>
      </c>
      <c r="B642">
        <v>32.1</v>
      </c>
      <c r="C642" s="36">
        <v>24.696973642719431</v>
      </c>
      <c r="E642">
        <v>101.12990000000001</v>
      </c>
      <c r="F642">
        <v>32.1</v>
      </c>
      <c r="G642" s="36">
        <v>24.952651770516191</v>
      </c>
      <c r="I642">
        <v>105.8248</v>
      </c>
      <c r="J642">
        <v>32.1</v>
      </c>
      <c r="K642" s="36">
        <v>25.235813863942187</v>
      </c>
      <c r="M642">
        <v>110.5591</v>
      </c>
      <c r="N642">
        <v>32.1</v>
      </c>
      <c r="O642" s="36">
        <v>25.559043727300971</v>
      </c>
      <c r="Q642">
        <v>115.30419999999999</v>
      </c>
      <c r="R642">
        <v>32.1</v>
      </c>
      <c r="S642" s="36">
        <v>25.938905448308944</v>
      </c>
      <c r="U642">
        <v>120.0808</v>
      </c>
      <c r="V642">
        <v>32.1</v>
      </c>
      <c r="W642" s="36">
        <v>26.41886504227773</v>
      </c>
      <c r="Y642">
        <v>83.43</v>
      </c>
      <c r="Z642">
        <v>32.1</v>
      </c>
      <c r="AA642" s="36">
        <v>24.090874185413227</v>
      </c>
    </row>
    <row r="643" spans="1:27" x14ac:dyDescent="0.25">
      <c r="A643">
        <v>96.432599999999994</v>
      </c>
      <c r="B643">
        <v>32.15</v>
      </c>
      <c r="C643" s="36">
        <v>24.69604268900342</v>
      </c>
      <c r="E643">
        <v>101.12990000000001</v>
      </c>
      <c r="F643">
        <v>32.15</v>
      </c>
      <c r="G643" s="36">
        <v>24.951610407807479</v>
      </c>
      <c r="I643">
        <v>105.8248</v>
      </c>
      <c r="J643">
        <v>32.15</v>
      </c>
      <c r="K643" s="36">
        <v>25.234625852972243</v>
      </c>
      <c r="M643">
        <v>110.5591</v>
      </c>
      <c r="N643">
        <v>32.15</v>
      </c>
      <c r="O643" s="36">
        <v>25.557645845490935</v>
      </c>
      <c r="Q643">
        <v>115.30419999999999</v>
      </c>
      <c r="R643">
        <v>32.15</v>
      </c>
      <c r="S643" s="36">
        <v>25.937175013758953</v>
      </c>
      <c r="U643">
        <v>120.0808</v>
      </c>
      <c r="V643">
        <v>32.15</v>
      </c>
      <c r="W643" s="36">
        <v>26.416480439767305</v>
      </c>
      <c r="Y643">
        <v>83.43</v>
      </c>
      <c r="Z643">
        <v>32.15</v>
      </c>
      <c r="AA643" s="36">
        <v>24.090146163372236</v>
      </c>
    </row>
    <row r="644" spans="1:27" x14ac:dyDescent="0.25">
      <c r="A644">
        <v>96.432599999999994</v>
      </c>
      <c r="B644">
        <v>32.200000000000003</v>
      </c>
      <c r="C644" s="36">
        <v>24.695112138663248</v>
      </c>
      <c r="E644">
        <v>101.12990000000001</v>
      </c>
      <c r="F644">
        <v>32.200000000000003</v>
      </c>
      <c r="G644" s="36">
        <v>24.950569578060062</v>
      </c>
      <c r="I644">
        <v>105.8248</v>
      </c>
      <c r="J644">
        <v>32.200000000000003</v>
      </c>
      <c r="K644" s="36">
        <v>25.233438584362879</v>
      </c>
      <c r="M644">
        <v>110.5591</v>
      </c>
      <c r="N644">
        <v>32.200000000000003</v>
      </c>
      <c r="O644" s="36">
        <v>25.556249087849562</v>
      </c>
      <c r="Q644">
        <v>115.30419999999999</v>
      </c>
      <c r="R644">
        <v>32.200000000000003</v>
      </c>
      <c r="S644" s="36">
        <v>25.935446535356885</v>
      </c>
      <c r="U644">
        <v>120.0808</v>
      </c>
      <c r="V644">
        <v>32.200000000000003</v>
      </c>
      <c r="W644" s="36">
        <v>26.414100422025552</v>
      </c>
      <c r="Y644">
        <v>83.43</v>
      </c>
      <c r="Z644">
        <v>32.200000000000003</v>
      </c>
      <c r="AA644" s="36">
        <v>24.089418362614456</v>
      </c>
    </row>
    <row r="645" spans="1:27" x14ac:dyDescent="0.25">
      <c r="A645">
        <v>96.432599999999994</v>
      </c>
      <c r="B645">
        <v>32.25</v>
      </c>
      <c r="C645" s="36">
        <v>24.694181991258013</v>
      </c>
      <c r="E645">
        <v>101.12990000000001</v>
      </c>
      <c r="F645">
        <v>32.25</v>
      </c>
      <c r="G645" s="36">
        <v>24.949529280579039</v>
      </c>
      <c r="I645">
        <v>105.8248</v>
      </c>
      <c r="J645">
        <v>32.25</v>
      </c>
      <c r="K645" s="36">
        <v>25.232252056918913</v>
      </c>
      <c r="M645">
        <v>110.5591</v>
      </c>
      <c r="N645">
        <v>32.25</v>
      </c>
      <c r="O645" s="36">
        <v>25.554853452016363</v>
      </c>
      <c r="Q645">
        <v>115.30419999999999</v>
      </c>
      <c r="R645">
        <v>32.25</v>
      </c>
      <c r="S645" s="36">
        <v>25.93372000723366</v>
      </c>
      <c r="U645">
        <v>120.0808</v>
      </c>
      <c r="V645">
        <v>32.25</v>
      </c>
      <c r="W645" s="36">
        <v>26.411724965139491</v>
      </c>
      <c r="Y645">
        <v>83.43</v>
      </c>
      <c r="Z645">
        <v>32.25</v>
      </c>
      <c r="AA645" s="36">
        <v>24.088690782974023</v>
      </c>
    </row>
    <row r="646" spans="1:27" x14ac:dyDescent="0.25">
      <c r="A646">
        <v>96.432599999999994</v>
      </c>
      <c r="B646">
        <v>32.299999999999997</v>
      </c>
      <c r="C646" s="36">
        <v>24.693252246347623</v>
      </c>
      <c r="E646">
        <v>101.12990000000001</v>
      </c>
      <c r="F646">
        <v>32.299999999999997</v>
      </c>
      <c r="G646" s="36">
        <v>24.948489514670985</v>
      </c>
      <c r="I646">
        <v>105.8248</v>
      </c>
      <c r="J646">
        <v>32.299999999999997</v>
      </c>
      <c r="K646" s="36">
        <v>25.231066269448316</v>
      </c>
      <c r="M646">
        <v>110.5591</v>
      </c>
      <c r="N646">
        <v>32.299999999999997</v>
      </c>
      <c r="O646" s="36">
        <v>25.553458935639025</v>
      </c>
      <c r="Q646">
        <v>115.30419999999999</v>
      </c>
      <c r="R646">
        <v>32.299999999999997</v>
      </c>
      <c r="S646" s="36">
        <v>25.931995423549232</v>
      </c>
      <c r="U646">
        <v>120.0808</v>
      </c>
      <c r="V646">
        <v>32.299999999999997</v>
      </c>
      <c r="W646" s="36">
        <v>26.409354045402356</v>
      </c>
      <c r="Y646">
        <v>83.43</v>
      </c>
      <c r="Z646">
        <v>32.299999999999997</v>
      </c>
      <c r="AA646" s="36">
        <v>24.087963424285274</v>
      </c>
    </row>
    <row r="647" spans="1:27" x14ac:dyDescent="0.25">
      <c r="A647">
        <v>96.432599999999994</v>
      </c>
      <c r="B647">
        <v>32.35</v>
      </c>
      <c r="C647" s="36">
        <v>24.692322903492762</v>
      </c>
      <c r="E647">
        <v>101.12990000000001</v>
      </c>
      <c r="F647">
        <v>32.35</v>
      </c>
      <c r="G647" s="36">
        <v>24.947450279643981</v>
      </c>
      <c r="I647">
        <v>105.8248</v>
      </c>
      <c r="J647">
        <v>32.35</v>
      </c>
      <c r="K647" s="36">
        <v>25.229881220762234</v>
      </c>
      <c r="M647">
        <v>110.5591</v>
      </c>
      <c r="N647">
        <v>32.35</v>
      </c>
      <c r="O647" s="36">
        <v>25.552065536373377</v>
      </c>
      <c r="Q647">
        <v>115.30419999999999</v>
      </c>
      <c r="R647">
        <v>32.35</v>
      </c>
      <c r="S647" s="36">
        <v>25.930272778492487</v>
      </c>
      <c r="U647">
        <v>120.0808</v>
      </c>
      <c r="V647">
        <v>32.35</v>
      </c>
      <c r="W647" s="36">
        <v>26.406987639311097</v>
      </c>
      <c r="Y647">
        <v>83.43</v>
      </c>
      <c r="Z647">
        <v>32.35</v>
      </c>
      <c r="AA647" s="36">
        <v>24.087236286382758</v>
      </c>
    </row>
    <row r="648" spans="1:27" x14ac:dyDescent="0.25">
      <c r="A648">
        <v>96.432599999999994</v>
      </c>
      <c r="B648">
        <v>32.4</v>
      </c>
      <c r="C648" s="36">
        <v>24.691393962254914</v>
      </c>
      <c r="E648">
        <v>101.12990000000001</v>
      </c>
      <c r="F648">
        <v>32.4</v>
      </c>
      <c r="G648" s="36">
        <v>24.94641157480757</v>
      </c>
      <c r="I648">
        <v>105.8248</v>
      </c>
      <c r="J648">
        <v>32.4</v>
      </c>
      <c r="K648" s="36">
        <v>25.228696909674955</v>
      </c>
      <c r="M648">
        <v>110.5591</v>
      </c>
      <c r="N648">
        <v>32.4</v>
      </c>
      <c r="O648" s="36">
        <v>25.550673251883321</v>
      </c>
      <c r="Q648">
        <v>115.30419999999999</v>
      </c>
      <c r="R648">
        <v>32.4</v>
      </c>
      <c r="S648" s="36">
        <v>25.928552066280972</v>
      </c>
      <c r="U648">
        <v>120.0808</v>
      </c>
      <c r="V648">
        <v>32.4</v>
      </c>
      <c r="W648" s="36">
        <v>26.404625723563996</v>
      </c>
      <c r="Y648">
        <v>83.43</v>
      </c>
      <c r="Z648">
        <v>32.4</v>
      </c>
      <c r="AA648" s="36">
        <v>24.086509369101222</v>
      </c>
    </row>
    <row r="649" spans="1:27" x14ac:dyDescent="0.25">
      <c r="A649">
        <v>96.432599999999994</v>
      </c>
      <c r="B649">
        <v>32.450000000000003</v>
      </c>
      <c r="C649" s="36">
        <v>24.690465422196326</v>
      </c>
      <c r="E649">
        <v>101.12990000000001</v>
      </c>
      <c r="F649">
        <v>32.450000000000003</v>
      </c>
      <c r="G649" s="36">
        <v>24.945373399472782</v>
      </c>
      <c r="I649">
        <v>105.8248</v>
      </c>
      <c r="J649">
        <v>32.450000000000003</v>
      </c>
      <c r="K649" s="36">
        <v>25.227513335003895</v>
      </c>
      <c r="M649">
        <v>110.5591</v>
      </c>
      <c r="N649">
        <v>32.450000000000003</v>
      </c>
      <c r="O649" s="36">
        <v>25.549282079840857</v>
      </c>
      <c r="Q649">
        <v>115.30419999999999</v>
      </c>
      <c r="R649">
        <v>32.450000000000003</v>
      </c>
      <c r="S649" s="36">
        <v>25.926833281160729</v>
      </c>
      <c r="U649">
        <v>120.0808</v>
      </c>
      <c r="V649">
        <v>32.450000000000003</v>
      </c>
      <c r="W649" s="36">
        <v>26.402268275058212</v>
      </c>
      <c r="Y649">
        <v>83.43</v>
      </c>
      <c r="Z649">
        <v>32.450000000000003</v>
      </c>
      <c r="AA649" s="36">
        <v>24.085782672275617</v>
      </c>
    </row>
    <row r="650" spans="1:27" x14ac:dyDescent="0.25">
      <c r="A650">
        <v>96.432599999999994</v>
      </c>
      <c r="B650">
        <v>32.5</v>
      </c>
      <c r="C650" s="36">
        <v>24.68953728288006</v>
      </c>
      <c r="E650">
        <v>101.12990000000001</v>
      </c>
      <c r="F650">
        <v>32.5</v>
      </c>
      <c r="G650" s="36">
        <v>24.944335752952121</v>
      </c>
      <c r="I650">
        <v>105.8248</v>
      </c>
      <c r="J650">
        <v>32.5</v>
      </c>
      <c r="K650" s="36">
        <v>25.226330495569599</v>
      </c>
      <c r="M650">
        <v>110.5591</v>
      </c>
      <c r="N650">
        <v>32.5</v>
      </c>
      <c r="O650" s="36">
        <v>25.547892017925978</v>
      </c>
      <c r="Q650">
        <v>115.30419999999999</v>
      </c>
      <c r="R650">
        <v>32.5</v>
      </c>
      <c r="S650" s="36">
        <v>25.925116417406112</v>
      </c>
      <c r="U650">
        <v>120.0808</v>
      </c>
      <c r="V650">
        <v>32.5</v>
      </c>
      <c r="W650" s="36">
        <v>26.399915270887455</v>
      </c>
      <c r="Y650">
        <v>83.43</v>
      </c>
      <c r="Z650">
        <v>32.5</v>
      </c>
      <c r="AA650" s="36">
        <v>24.085056195741092</v>
      </c>
    </row>
    <row r="651" spans="1:27" x14ac:dyDescent="0.25">
      <c r="A651">
        <v>96.432599999999994</v>
      </c>
      <c r="B651">
        <v>32.549999999999997</v>
      </c>
      <c r="C651" s="36">
        <v>24.688609543869937</v>
      </c>
      <c r="E651">
        <v>101.12990000000001</v>
      </c>
      <c r="F651">
        <v>32.549999999999997</v>
      </c>
      <c r="G651" s="36">
        <v>24.94329863455955</v>
      </c>
      <c r="I651">
        <v>105.8248</v>
      </c>
      <c r="J651">
        <v>32.549999999999997</v>
      </c>
      <c r="K651" s="36">
        <v>25.225148390195727</v>
      </c>
      <c r="M651">
        <v>110.5591</v>
      </c>
      <c r="N651">
        <v>32.549999999999997</v>
      </c>
      <c r="O651" s="36">
        <v>25.546503063826663</v>
      </c>
      <c r="Q651">
        <v>115.30419999999999</v>
      </c>
      <c r="R651">
        <v>32.549999999999997</v>
      </c>
      <c r="S651" s="36">
        <v>25.923401469319575</v>
      </c>
      <c r="U651">
        <v>120.0808</v>
      </c>
      <c r="V651">
        <v>32.549999999999997</v>
      </c>
      <c r="W651" s="36">
        <v>26.397566688339619</v>
      </c>
      <c r="Y651">
        <v>83.43</v>
      </c>
      <c r="Z651">
        <v>32.549999999999997</v>
      </c>
      <c r="AA651" s="36">
        <v>24.084329939333006</v>
      </c>
    </row>
    <row r="652" spans="1:27" x14ac:dyDescent="0.25">
      <c r="A652">
        <v>96.432599999999994</v>
      </c>
      <c r="B652">
        <v>32.6</v>
      </c>
      <c r="C652" s="36">
        <v>24.687682204730553</v>
      </c>
      <c r="E652">
        <v>101.12990000000001</v>
      </c>
      <c r="F652">
        <v>32.6</v>
      </c>
      <c r="G652" s="36">
        <v>24.942262043610516</v>
      </c>
      <c r="I652">
        <v>105.8248</v>
      </c>
      <c r="J652">
        <v>32.6</v>
      </c>
      <c r="K652" s="36">
        <v>25.223967017709032</v>
      </c>
      <c r="M652">
        <v>110.5591</v>
      </c>
      <c r="N652">
        <v>32.6</v>
      </c>
      <c r="O652" s="36">
        <v>25.545115215238823</v>
      </c>
      <c r="Q652">
        <v>115.30419999999999</v>
      </c>
      <c r="R652">
        <v>32.6</v>
      </c>
      <c r="S652" s="36">
        <v>25.921688431231459</v>
      </c>
      <c r="U652">
        <v>120.0808</v>
      </c>
      <c r="V652">
        <v>32.6</v>
      </c>
      <c r="W652" s="36">
        <v>26.395222504894491</v>
      </c>
      <c r="Y652">
        <v>83.43</v>
      </c>
      <c r="Z652">
        <v>32.6</v>
      </c>
      <c r="AA652" s="36">
        <v>24.08360390288691</v>
      </c>
    </row>
    <row r="653" spans="1:27" x14ac:dyDescent="0.25">
      <c r="A653">
        <v>96.432599999999994</v>
      </c>
      <c r="B653">
        <v>32.65</v>
      </c>
      <c r="C653" s="36">
        <v>24.686755265027319</v>
      </c>
      <c r="E653">
        <v>101.12990000000001</v>
      </c>
      <c r="F653">
        <v>32.65</v>
      </c>
      <c r="G653" s="36">
        <v>24.941225979421894</v>
      </c>
      <c r="I653">
        <v>105.8248</v>
      </c>
      <c r="J653">
        <v>32.65</v>
      </c>
      <c r="K653" s="36">
        <v>25.222786376939361</v>
      </c>
      <c r="M653">
        <v>110.5591</v>
      </c>
      <c r="N653">
        <v>32.65</v>
      </c>
      <c r="O653" s="36">
        <v>25.543728469866306</v>
      </c>
      <c r="Q653">
        <v>115.30419999999999</v>
      </c>
      <c r="R653">
        <v>32.65</v>
      </c>
      <c r="S653" s="36">
        <v>25.919977297499848</v>
      </c>
      <c r="U653">
        <v>120.0808</v>
      </c>
      <c r="V653">
        <v>32.65</v>
      </c>
      <c r="W653" s="36">
        <v>26.392882698221541</v>
      </c>
      <c r="Y653">
        <v>83.43</v>
      </c>
      <c r="Z653">
        <v>32.65</v>
      </c>
      <c r="AA653" s="36">
        <v>24.082878086238566</v>
      </c>
    </row>
    <row r="654" spans="1:27" x14ac:dyDescent="0.25">
      <c r="A654">
        <v>96.432599999999994</v>
      </c>
      <c r="B654">
        <v>32.700000000000003</v>
      </c>
      <c r="C654" s="36">
        <v>24.685828724326367</v>
      </c>
      <c r="E654">
        <v>101.12990000000001</v>
      </c>
      <c r="F654">
        <v>32.700000000000003</v>
      </c>
      <c r="G654" s="36">
        <v>24.940190441312037</v>
      </c>
      <c r="I654">
        <v>105.8248</v>
      </c>
      <c r="J654">
        <v>32.700000000000003</v>
      </c>
      <c r="K654" s="36">
        <v>25.221606466719631</v>
      </c>
      <c r="M654">
        <v>110.5591</v>
      </c>
      <c r="N654">
        <v>32.700000000000003</v>
      </c>
      <c r="O654" s="36">
        <v>25.542342825420796</v>
      </c>
      <c r="Q654">
        <v>115.30419999999999</v>
      </c>
      <c r="R654">
        <v>32.700000000000003</v>
      </c>
      <c r="S654" s="36">
        <v>25.918268062510336</v>
      </c>
      <c r="U654">
        <v>120.0808</v>
      </c>
      <c r="V654">
        <v>32.700000000000003</v>
      </c>
      <c r="W654" s="36">
        <v>26.390547246177629</v>
      </c>
      <c r="Y654">
        <v>83.43</v>
      </c>
      <c r="Z654">
        <v>32.700000000000003</v>
      </c>
      <c r="AA654" s="36">
        <v>24.082152489223922</v>
      </c>
    </row>
    <row r="655" spans="1:27" x14ac:dyDescent="0.25">
      <c r="A655">
        <v>96.432599999999994</v>
      </c>
      <c r="B655">
        <v>32.75</v>
      </c>
      <c r="C655" s="36">
        <v>24.684902582194653</v>
      </c>
      <c r="E655">
        <v>101.12990000000001</v>
      </c>
      <c r="F655">
        <v>32.75</v>
      </c>
      <c r="G655" s="36">
        <v>24.939155428600753</v>
      </c>
      <c r="I655">
        <v>105.8248</v>
      </c>
      <c r="J655">
        <v>32.75</v>
      </c>
      <c r="K655" s="36">
        <v>25.220427285885837</v>
      </c>
      <c r="M655">
        <v>110.5591</v>
      </c>
      <c r="N655">
        <v>32.75</v>
      </c>
      <c r="O655" s="36">
        <v>25.540958279621837</v>
      </c>
      <c r="Q655">
        <v>115.30419999999999</v>
      </c>
      <c r="R655">
        <v>32.75</v>
      </c>
      <c r="S655" s="36">
        <v>25.916560720675875</v>
      </c>
      <c r="U655">
        <v>120.0808</v>
      </c>
      <c r="V655">
        <v>32.75</v>
      </c>
      <c r="W655" s="36">
        <v>26.388216126804828</v>
      </c>
      <c r="Y655">
        <v>83.43</v>
      </c>
      <c r="Z655">
        <v>32.75</v>
      </c>
      <c r="AA655" s="36">
        <v>24.081427111679144</v>
      </c>
    </row>
    <row r="656" spans="1:27" x14ac:dyDescent="0.25">
      <c r="A656">
        <v>96.432599999999994</v>
      </c>
      <c r="B656">
        <v>32.799999999999997</v>
      </c>
      <c r="C656" s="36">
        <v>24.683976838199875</v>
      </c>
      <c r="E656">
        <v>101.12990000000001</v>
      </c>
      <c r="F656">
        <v>32.799999999999997</v>
      </c>
      <c r="G656" s="36">
        <v>24.938120940609274</v>
      </c>
      <c r="I656">
        <v>105.8248</v>
      </c>
      <c r="J656">
        <v>32.799999999999997</v>
      </c>
      <c r="K656" s="36">
        <v>25.219248833277014</v>
      </c>
      <c r="M656">
        <v>110.5591</v>
      </c>
      <c r="N656">
        <v>32.799999999999997</v>
      </c>
      <c r="O656" s="36">
        <v>25.539574830196717</v>
      </c>
      <c r="Q656">
        <v>115.30419999999999</v>
      </c>
      <c r="R656">
        <v>32.799999999999997</v>
      </c>
      <c r="S656" s="36">
        <v>25.914855266436575</v>
      </c>
      <c r="U656">
        <v>120.0808</v>
      </c>
      <c r="V656">
        <v>32.799999999999997</v>
      </c>
      <c r="W656" s="36">
        <v>26.38588931832831</v>
      </c>
      <c r="Y656">
        <v>83.43</v>
      </c>
      <c r="Z656">
        <v>32.799999999999997</v>
      </c>
      <c r="AA656" s="36">
        <v>24.080701953440592</v>
      </c>
    </row>
    <row r="657" spans="1:27" x14ac:dyDescent="0.25">
      <c r="A657">
        <v>96.432599999999994</v>
      </c>
      <c r="B657">
        <v>32.85</v>
      </c>
      <c r="C657" s="36">
        <v>24.683051491910511</v>
      </c>
      <c r="E657">
        <v>101.12990000000001</v>
      </c>
      <c r="F657">
        <v>32.85</v>
      </c>
      <c r="G657" s="36">
        <v>24.937086976660304</v>
      </c>
      <c r="I657">
        <v>105.8248</v>
      </c>
      <c r="J657">
        <v>32.85</v>
      </c>
      <c r="K657" s="36">
        <v>25.218071107735266</v>
      </c>
      <c r="M657">
        <v>110.5591</v>
      </c>
      <c r="N657">
        <v>32.85</v>
      </c>
      <c r="O657" s="36">
        <v>25.538192474880521</v>
      </c>
      <c r="Q657">
        <v>115.30419999999999</v>
      </c>
      <c r="R657">
        <v>32.85</v>
      </c>
      <c r="S657" s="36">
        <v>25.913151694259493</v>
      </c>
      <c r="U657">
        <v>120.0808</v>
      </c>
      <c r="V657">
        <v>32.85</v>
      </c>
      <c r="W657" s="36">
        <v>26.383566799154163</v>
      </c>
      <c r="Y657">
        <v>83.43</v>
      </c>
      <c r="Z657">
        <v>32.85</v>
      </c>
      <c r="AA657" s="36">
        <v>24.079977014344809</v>
      </c>
    </row>
    <row r="658" spans="1:27" x14ac:dyDescent="0.25">
      <c r="A658">
        <v>96.432599999999994</v>
      </c>
      <c r="B658">
        <v>32.9</v>
      </c>
      <c r="C658" s="36">
        <v>24.682126542895816</v>
      </c>
      <c r="E658">
        <v>101.12990000000001</v>
      </c>
      <c r="F658">
        <v>32.9</v>
      </c>
      <c r="G658" s="36">
        <v>24.93605353607796</v>
      </c>
      <c r="I658">
        <v>105.8248</v>
      </c>
      <c r="J658">
        <v>32.9</v>
      </c>
      <c r="K658" s="36">
        <v>25.216894108105702</v>
      </c>
      <c r="M658">
        <v>110.5591</v>
      </c>
      <c r="N658">
        <v>32.9</v>
      </c>
      <c r="O658" s="36">
        <v>25.536811211416051</v>
      </c>
      <c r="Q658">
        <v>115.30419999999999</v>
      </c>
      <c r="R658">
        <v>32.9</v>
      </c>
      <c r="S658" s="36">
        <v>25.91144999863851</v>
      </c>
      <c r="U658">
        <v>120.0808</v>
      </c>
      <c r="V658">
        <v>32.9</v>
      </c>
      <c r="W658" s="36">
        <v>26.381248547867333</v>
      </c>
      <c r="Y658">
        <v>83.43</v>
      </c>
      <c r="Z658">
        <v>32.9</v>
      </c>
      <c r="AA658" s="36">
        <v>24.079252294228567</v>
      </c>
    </row>
    <row r="659" spans="1:27" x14ac:dyDescent="0.25">
      <c r="A659">
        <v>96.432599999999994</v>
      </c>
      <c r="B659">
        <v>32.950000000000003</v>
      </c>
      <c r="C659" s="36">
        <v>24.681201990725796</v>
      </c>
      <c r="E659">
        <v>101.12990000000001</v>
      </c>
      <c r="F659">
        <v>32.950000000000003</v>
      </c>
      <c r="G659" s="36">
        <v>24.935020618187799</v>
      </c>
      <c r="I659">
        <v>105.8248</v>
      </c>
      <c r="J659">
        <v>32.950000000000003</v>
      </c>
      <c r="K659" s="36">
        <v>25.215717833236461</v>
      </c>
      <c r="M659">
        <v>110.5591</v>
      </c>
      <c r="N659">
        <v>32.950000000000003</v>
      </c>
      <c r="O659" s="36">
        <v>25.535431037553764</v>
      </c>
      <c r="Q659">
        <v>115.30419999999999</v>
      </c>
      <c r="R659">
        <v>32.950000000000003</v>
      </c>
      <c r="S659" s="36">
        <v>25.909750174094079</v>
      </c>
      <c r="U659">
        <v>120.0808</v>
      </c>
      <c r="V659">
        <v>32.950000000000003</v>
      </c>
      <c r="W659" s="36">
        <v>26.378934543229512</v>
      </c>
      <c r="Y659">
        <v>83.43</v>
      </c>
      <c r="Z659">
        <v>32.950000000000003</v>
      </c>
      <c r="AA659" s="36">
        <v>24.078527792928821</v>
      </c>
    </row>
    <row r="660" spans="1:27" x14ac:dyDescent="0.25">
      <c r="A660">
        <v>96.432599999999994</v>
      </c>
      <c r="B660">
        <v>33</v>
      </c>
      <c r="C660" s="36">
        <v>24.680277834971225</v>
      </c>
      <c r="E660">
        <v>101.12990000000001</v>
      </c>
      <c r="F660">
        <v>33</v>
      </c>
      <c r="G660" s="36">
        <v>24.93398822231682</v>
      </c>
      <c r="I660">
        <v>105.8248</v>
      </c>
      <c r="J660">
        <v>33</v>
      </c>
      <c r="K660" s="36">
        <v>25.214542281978698</v>
      </c>
      <c r="M660">
        <v>110.5591</v>
      </c>
      <c r="N660">
        <v>33</v>
      </c>
      <c r="O660" s="36">
        <v>25.534051951051783</v>
      </c>
      <c r="Q660">
        <v>115.30419999999999</v>
      </c>
      <c r="R660">
        <v>33</v>
      </c>
      <c r="S660" s="36">
        <v>25.908052215173118</v>
      </c>
      <c r="U660">
        <v>120.0808</v>
      </c>
      <c r="V660">
        <v>33</v>
      </c>
      <c r="W660" s="36">
        <v>26.376624764177155</v>
      </c>
      <c r="Y660">
        <v>83.43</v>
      </c>
      <c r="Z660">
        <v>33</v>
      </c>
      <c r="AA660" s="36">
        <v>24.077803510282717</v>
      </c>
    </row>
    <row r="661" spans="1:27" x14ac:dyDescent="0.25">
      <c r="A661">
        <v>96.432599999999994</v>
      </c>
      <c r="B661">
        <v>33.049999999999997</v>
      </c>
      <c r="C661" s="36">
        <v>24.679354075203641</v>
      </c>
      <c r="E661">
        <v>101.12990000000001</v>
      </c>
      <c r="F661">
        <v>33.049999999999997</v>
      </c>
      <c r="G661" s="36">
        <v>24.932956347793432</v>
      </c>
      <c r="I661">
        <v>105.8248</v>
      </c>
      <c r="J661">
        <v>33.049999999999997</v>
      </c>
      <c r="K661" s="36">
        <v>25.213367453186564</v>
      </c>
      <c r="M661">
        <v>110.5591</v>
      </c>
      <c r="N661">
        <v>33.049999999999997</v>
      </c>
      <c r="O661" s="36">
        <v>25.532673949675825</v>
      </c>
      <c r="Q661">
        <v>115.30419999999999</v>
      </c>
      <c r="R661">
        <v>33.049999999999997</v>
      </c>
      <c r="S661" s="36">
        <v>25.906356116448773</v>
      </c>
      <c r="U661">
        <v>120.0808</v>
      </c>
      <c r="V661">
        <v>33.049999999999997</v>
      </c>
      <c r="W661" s="36">
        <v>26.374319189819477</v>
      </c>
      <c r="Y661">
        <v>83.43</v>
      </c>
      <c r="Z661">
        <v>33.049999999999997</v>
      </c>
      <c r="AA661" s="36">
        <v>24.077079446127613</v>
      </c>
    </row>
    <row r="662" spans="1:27" x14ac:dyDescent="0.25">
      <c r="A662">
        <v>96.432599999999994</v>
      </c>
      <c r="B662">
        <v>33.1</v>
      </c>
      <c r="C662" s="36">
        <v>24.67843071099535</v>
      </c>
      <c r="E662">
        <v>101.12990000000001</v>
      </c>
      <c r="F662">
        <v>33.1</v>
      </c>
      <c r="G662" s="36">
        <v>24.931924993947469</v>
      </c>
      <c r="I662">
        <v>105.8248</v>
      </c>
      <c r="J662">
        <v>33.1</v>
      </c>
      <c r="K662" s="36">
        <v>25.2121933457172</v>
      </c>
      <c r="M662">
        <v>110.5591</v>
      </c>
      <c r="N662">
        <v>33.1</v>
      </c>
      <c r="O662" s="36">
        <v>25.531297031199198</v>
      </c>
      <c r="Q662">
        <v>115.30419999999999</v>
      </c>
      <c r="R662">
        <v>33.1</v>
      </c>
      <c r="S662" s="36">
        <v>25.904661872520261</v>
      </c>
      <c r="U662">
        <v>120.0808</v>
      </c>
      <c r="V662">
        <v>33.1</v>
      </c>
      <c r="W662" s="36">
        <v>26.372017799436417</v>
      </c>
      <c r="Y662">
        <v>83.43</v>
      </c>
      <c r="Z662">
        <v>33.1</v>
      </c>
      <c r="AA662" s="36">
        <v>24.076355600301056</v>
      </c>
    </row>
    <row r="663" spans="1:27" x14ac:dyDescent="0.25">
      <c r="A663">
        <v>96.432599999999994</v>
      </c>
      <c r="B663">
        <v>33.15</v>
      </c>
      <c r="C663" s="36">
        <v>24.67750774191941</v>
      </c>
      <c r="E663">
        <v>101.12990000000001</v>
      </c>
      <c r="F663">
        <v>33.15</v>
      </c>
      <c r="G663" s="36">
        <v>24.930894160110181</v>
      </c>
      <c r="I663">
        <v>105.8248</v>
      </c>
      <c r="J663">
        <v>33.15</v>
      </c>
      <c r="K663" s="36">
        <v>25.211019958430736</v>
      </c>
      <c r="M663">
        <v>110.5591</v>
      </c>
      <c r="N663">
        <v>33.15</v>
      </c>
      <c r="O663" s="36">
        <v>25.529921193402735</v>
      </c>
      <c r="Q663">
        <v>115.30419999999999</v>
      </c>
      <c r="R663">
        <v>33.15</v>
      </c>
      <c r="S663" s="36">
        <v>25.902969478012722</v>
      </c>
      <c r="U663">
        <v>120.0808</v>
      </c>
      <c r="V663">
        <v>33.15</v>
      </c>
      <c r="W663" s="36">
        <v>26.369720572476748</v>
      </c>
      <c r="Y663">
        <v>83.43</v>
      </c>
      <c r="Z663">
        <v>33.15</v>
      </c>
      <c r="AA663" s="36">
        <v>24.075631972640803</v>
      </c>
    </row>
    <row r="664" spans="1:27" x14ac:dyDescent="0.25">
      <c r="A664">
        <v>96.432599999999994</v>
      </c>
      <c r="B664">
        <v>33.200000000000003</v>
      </c>
      <c r="C664" s="36">
        <v>24.676585167549632</v>
      </c>
      <c r="E664">
        <v>101.12990000000001</v>
      </c>
      <c r="F664">
        <v>33.200000000000003</v>
      </c>
      <c r="G664" s="36">
        <v>24.929863845614243</v>
      </c>
      <c r="I664">
        <v>105.8248</v>
      </c>
      <c r="J664">
        <v>33.200000000000003</v>
      </c>
      <c r="K664" s="36">
        <v>25.209847290190229</v>
      </c>
      <c r="M664">
        <v>110.5591</v>
      </c>
      <c r="N664">
        <v>33.200000000000003</v>
      </c>
      <c r="O664" s="36">
        <v>25.528546434074759</v>
      </c>
      <c r="Q664">
        <v>115.30419999999999</v>
      </c>
      <c r="R664">
        <v>33.200000000000003</v>
      </c>
      <c r="S664" s="36">
        <v>25.901278927577007</v>
      </c>
      <c r="U664">
        <v>120.0808</v>
      </c>
      <c r="V664">
        <v>33.200000000000003</v>
      </c>
      <c r="W664" s="36">
        <v>26.367427488556128</v>
      </c>
      <c r="Y664">
        <v>83.43</v>
      </c>
      <c r="Z664">
        <v>33.200000000000003</v>
      </c>
      <c r="AA664" s="36">
        <v>24.074908562984792</v>
      </c>
    </row>
    <row r="665" spans="1:27" x14ac:dyDescent="0.25">
      <c r="A665">
        <v>96.432599999999994</v>
      </c>
      <c r="B665">
        <v>33.25</v>
      </c>
      <c r="C665" s="36">
        <v>24.675662987460587</v>
      </c>
      <c r="E665">
        <v>101.12990000000001</v>
      </c>
      <c r="F665">
        <v>33.25</v>
      </c>
      <c r="G665" s="36">
        <v>24.928834049793721</v>
      </c>
      <c r="I665">
        <v>105.8248</v>
      </c>
      <c r="J665">
        <v>33.25</v>
      </c>
      <c r="K665" s="36">
        <v>25.208675339861742</v>
      </c>
      <c r="M665">
        <v>110.5591</v>
      </c>
      <c r="N665">
        <v>33.25</v>
      </c>
      <c r="O665" s="36">
        <v>25.52717275101109</v>
      </c>
      <c r="Q665">
        <v>115.30419999999999</v>
      </c>
      <c r="R665">
        <v>33.25</v>
      </c>
      <c r="S665" s="36">
        <v>25.899590215889521</v>
      </c>
      <c r="U665">
        <v>120.0808</v>
      </c>
      <c r="V665">
        <v>33.25</v>
      </c>
      <c r="W665" s="36">
        <v>26.365138527455258</v>
      </c>
      <c r="Y665">
        <v>83.43</v>
      </c>
      <c r="Z665">
        <v>33.25</v>
      </c>
      <c r="AA665" s="36">
        <v>24.074185371171172</v>
      </c>
    </row>
    <row r="666" spans="1:27" x14ac:dyDescent="0.25">
      <c r="A666">
        <v>96.432599999999994</v>
      </c>
      <c r="B666">
        <v>33.299999999999997</v>
      </c>
      <c r="C666" s="36">
        <v>24.674741201227611</v>
      </c>
      <c r="E666">
        <v>101.12990000000001</v>
      </c>
      <c r="F666">
        <v>33.299999999999997</v>
      </c>
      <c r="G666" s="36">
        <v>24.927804771984103</v>
      </c>
      <c r="I666">
        <v>105.8248</v>
      </c>
      <c r="J666">
        <v>33.299999999999997</v>
      </c>
      <c r="K666" s="36">
        <v>25.207504106314254</v>
      </c>
      <c r="M666">
        <v>110.5591</v>
      </c>
      <c r="N666">
        <v>33.299999999999997</v>
      </c>
      <c r="O666" s="36">
        <v>25.525800142014948</v>
      </c>
      <c r="Q666">
        <v>115.30419999999999</v>
      </c>
      <c r="R666">
        <v>33.299999999999997</v>
      </c>
      <c r="S666" s="36">
        <v>25.897903337652068</v>
      </c>
      <c r="U666">
        <v>120.0808</v>
      </c>
      <c r="V666">
        <v>33.299999999999997</v>
      </c>
      <c r="W666" s="36">
        <v>26.362853669117957</v>
      </c>
      <c r="Y666">
        <v>83.43</v>
      </c>
      <c r="Z666">
        <v>33.299999999999997</v>
      </c>
      <c r="AA666" s="36">
        <v>24.073462397038274</v>
      </c>
    </row>
    <row r="667" spans="1:27" x14ac:dyDescent="0.25">
      <c r="A667">
        <v>96.432599999999994</v>
      </c>
      <c r="B667">
        <v>33.35</v>
      </c>
      <c r="C667" s="36">
        <v>24.67381980842676</v>
      </c>
      <c r="E667">
        <v>101.12990000000001</v>
      </c>
      <c r="F667">
        <v>33.35</v>
      </c>
      <c r="G667" s="36">
        <v>24.926776011522261</v>
      </c>
      <c r="I667">
        <v>105.8248</v>
      </c>
      <c r="J667">
        <v>33.35</v>
      </c>
      <c r="K667" s="36">
        <v>25.206333588419689</v>
      </c>
      <c r="M667">
        <v>110.5591</v>
      </c>
      <c r="N667">
        <v>33.35</v>
      </c>
      <c r="O667" s="36">
        <v>25.524428604896951</v>
      </c>
      <c r="Q667">
        <v>115.30419999999999</v>
      </c>
      <c r="R667">
        <v>33.35</v>
      </c>
      <c r="S667" s="36">
        <v>25.896218287591644</v>
      </c>
      <c r="U667">
        <v>120.0808</v>
      </c>
      <c r="V667">
        <v>33.35</v>
      </c>
      <c r="W667" s="36">
        <v>26.360572893649373</v>
      </c>
      <c r="Y667">
        <v>83.43</v>
      </c>
      <c r="Z667">
        <v>33.35</v>
      </c>
      <c r="AA667" s="36">
        <v>24.072739640424647</v>
      </c>
    </row>
    <row r="668" spans="1:27" x14ac:dyDescent="0.25">
      <c r="A668">
        <v>96.432599999999994</v>
      </c>
      <c r="B668">
        <v>33.4</v>
      </c>
      <c r="C668" s="36">
        <v>24.672898808634873</v>
      </c>
      <c r="E668">
        <v>101.12990000000001</v>
      </c>
      <c r="F668">
        <v>33.4</v>
      </c>
      <c r="G668" s="36">
        <v>24.925747767746468</v>
      </c>
      <c r="I668">
        <v>105.8248</v>
      </c>
      <c r="J668">
        <v>33.4</v>
      </c>
      <c r="K668" s="36">
        <v>25.205163785052893</v>
      </c>
      <c r="M668">
        <v>110.5591</v>
      </c>
      <c r="N668">
        <v>33.4</v>
      </c>
      <c r="O668" s="36">
        <v>25.523058137475111</v>
      </c>
      <c r="Q668">
        <v>115.30419999999999</v>
      </c>
      <c r="R668">
        <v>33.4</v>
      </c>
      <c r="S668" s="36">
        <v>25.894535060460306</v>
      </c>
      <c r="U668">
        <v>120.0808</v>
      </c>
      <c r="V668">
        <v>33.4</v>
      </c>
      <c r="W668" s="36">
        <v>26.358296181314131</v>
      </c>
      <c r="Y668">
        <v>83.43</v>
      </c>
      <c r="Z668">
        <v>33.4</v>
      </c>
      <c r="AA668" s="36">
        <v>24.072017101169017</v>
      </c>
    </row>
    <row r="669" spans="1:27" x14ac:dyDescent="0.25">
      <c r="A669">
        <v>96.432599999999994</v>
      </c>
      <c r="B669">
        <v>33.450000000000003</v>
      </c>
      <c r="C669" s="36">
        <v>24.671978201429518</v>
      </c>
      <c r="E669">
        <v>101.12990000000001</v>
      </c>
      <c r="F669">
        <v>33.450000000000003</v>
      </c>
      <c r="G669" s="36">
        <v>24.924720039996394</v>
      </c>
      <c r="I669">
        <v>105.8248</v>
      </c>
      <c r="J669">
        <v>33.450000000000003</v>
      </c>
      <c r="K669" s="36">
        <v>25.203994695091612</v>
      </c>
      <c r="M669">
        <v>110.5591</v>
      </c>
      <c r="N669">
        <v>33.450000000000003</v>
      </c>
      <c r="O669" s="36">
        <v>25.521688737574731</v>
      </c>
      <c r="Q669">
        <v>115.30419999999999</v>
      </c>
      <c r="R669">
        <v>33.450000000000003</v>
      </c>
      <c r="S669" s="36">
        <v>25.892853651035008</v>
      </c>
      <c r="U669">
        <v>120.0808</v>
      </c>
      <c r="V669">
        <v>33.450000000000003</v>
      </c>
      <c r="W669" s="36">
        <v>26.356023512534602</v>
      </c>
      <c r="Y669">
        <v>83.43</v>
      </c>
      <c r="Z669">
        <v>33.450000000000003</v>
      </c>
      <c r="AA669" s="36">
        <v>24.07129477911031</v>
      </c>
    </row>
    <row r="670" spans="1:27" x14ac:dyDescent="0.25">
      <c r="A670">
        <v>96.432599999999994</v>
      </c>
      <c r="B670">
        <v>33.5</v>
      </c>
      <c r="C670" s="36">
        <v>24.671057986389012</v>
      </c>
      <c r="E670">
        <v>101.12990000000001</v>
      </c>
      <c r="F670">
        <v>33.5</v>
      </c>
      <c r="G670" s="36">
        <v>24.923692827613095</v>
      </c>
      <c r="I670">
        <v>105.8248</v>
      </c>
      <c r="J670">
        <v>33.5</v>
      </c>
      <c r="K670" s="36">
        <v>25.202826317416527</v>
      </c>
      <c r="M670">
        <v>110.5591</v>
      </c>
      <c r="N670">
        <v>33.5</v>
      </c>
      <c r="O670" s="36">
        <v>25.520320403028418</v>
      </c>
      <c r="Q670">
        <v>115.30419999999999</v>
      </c>
      <c r="R670">
        <v>33.5</v>
      </c>
      <c r="S670" s="36">
        <v>25.891174054117389</v>
      </c>
      <c r="U670">
        <v>120.0808</v>
      </c>
      <c r="V670">
        <v>33.5</v>
      </c>
      <c r="W670" s="36">
        <v>26.353754867889148</v>
      </c>
      <c r="Y670">
        <v>83.43</v>
      </c>
      <c r="Z670">
        <v>33.5</v>
      </c>
      <c r="AA670" s="36">
        <v>24.070572674087654</v>
      </c>
    </row>
    <row r="671" spans="1:27" x14ac:dyDescent="0.25">
      <c r="A671">
        <v>96.432599999999994</v>
      </c>
      <c r="B671">
        <v>33.549999999999997</v>
      </c>
      <c r="C671" s="36">
        <v>24.670138163092417</v>
      </c>
      <c r="E671">
        <v>101.12990000000001</v>
      </c>
      <c r="F671">
        <v>33.549999999999997</v>
      </c>
      <c r="G671" s="36">
        <v>24.92266612993901</v>
      </c>
      <c r="I671">
        <v>105.8248</v>
      </c>
      <c r="J671">
        <v>33.549999999999997</v>
      </c>
      <c r="K671" s="36">
        <v>25.201658650911178</v>
      </c>
      <c r="M671">
        <v>110.5591</v>
      </c>
      <c r="N671">
        <v>33.549999999999997</v>
      </c>
      <c r="O671" s="36">
        <v>25.518953131676032</v>
      </c>
      <c r="Q671">
        <v>115.30419999999999</v>
      </c>
      <c r="R671">
        <v>33.549999999999997</v>
      </c>
      <c r="S671" s="36">
        <v>25.889496264533676</v>
      </c>
      <c r="U671">
        <v>120.0808</v>
      </c>
      <c r="V671">
        <v>33.549999999999997</v>
      </c>
      <c r="W671" s="36">
        <v>26.351490228110269</v>
      </c>
      <c r="Y671">
        <v>83.43</v>
      </c>
      <c r="Z671">
        <v>33.549999999999997</v>
      </c>
      <c r="AA671" s="36">
        <v>24.069850785940361</v>
      </c>
    </row>
    <row r="672" spans="1:27" x14ac:dyDescent="0.25">
      <c r="A672">
        <v>96.432599999999994</v>
      </c>
      <c r="B672">
        <v>33.6</v>
      </c>
      <c r="C672" s="36">
        <v>24.669218731119539</v>
      </c>
      <c r="E672">
        <v>101.12990000000001</v>
      </c>
      <c r="F672">
        <v>33.6</v>
      </c>
      <c r="G672" s="36">
        <v>24.921639946317956</v>
      </c>
      <c r="I672">
        <v>105.8248</v>
      </c>
      <c r="J672">
        <v>33.6</v>
      </c>
      <c r="K672" s="36">
        <v>25.200491694462006</v>
      </c>
      <c r="M672">
        <v>110.5591</v>
      </c>
      <c r="N672">
        <v>33.6</v>
      </c>
      <c r="O672" s="36">
        <v>25.517586921364668</v>
      </c>
      <c r="Q672">
        <v>115.30419999999999</v>
      </c>
      <c r="R672">
        <v>33.6</v>
      </c>
      <c r="S672" s="36">
        <v>25.887820277134473</v>
      </c>
      <c r="U672">
        <v>120.0808</v>
      </c>
      <c r="V672">
        <v>33.6</v>
      </c>
      <c r="W672" s="36">
        <v>26.349229574083093</v>
      </c>
      <c r="Y672">
        <v>83.43</v>
      </c>
      <c r="Z672">
        <v>33.6</v>
      </c>
      <c r="AA672" s="36">
        <v>24.069129114507948</v>
      </c>
    </row>
    <row r="673" spans="1:27" x14ac:dyDescent="0.25">
      <c r="A673">
        <v>96.432599999999994</v>
      </c>
      <c r="B673">
        <v>33.65</v>
      </c>
      <c r="C673" s="36">
        <v>24.668299690050922</v>
      </c>
      <c r="E673">
        <v>101.12990000000001</v>
      </c>
      <c r="F673">
        <v>33.65</v>
      </c>
      <c r="G673" s="36">
        <v>24.920614276095133</v>
      </c>
      <c r="I673">
        <v>105.8248</v>
      </c>
      <c r="J673">
        <v>33.65</v>
      </c>
      <c r="K673" s="36">
        <v>25.199325446958316</v>
      </c>
      <c r="M673">
        <v>110.5591</v>
      </c>
      <c r="N673">
        <v>33.65</v>
      </c>
      <c r="O673" s="36">
        <v>25.516221769948604</v>
      </c>
      <c r="Q673">
        <v>115.30419999999999</v>
      </c>
      <c r="R673">
        <v>33.65</v>
      </c>
      <c r="S673" s="36">
        <v>25.886146086794596</v>
      </c>
      <c r="U673">
        <v>120.0808</v>
      </c>
      <c r="V673">
        <v>33.65</v>
      </c>
      <c r="W673" s="36">
        <v>26.34697288684351</v>
      </c>
      <c r="Y673">
        <v>83.43</v>
      </c>
      <c r="Z673">
        <v>33.65</v>
      </c>
      <c r="AA673" s="36">
        <v>24.068407659630125</v>
      </c>
    </row>
    <row r="674" spans="1:27" x14ac:dyDescent="0.25">
      <c r="A674">
        <v>96.432599999999994</v>
      </c>
      <c r="B674">
        <v>33.700000000000003</v>
      </c>
      <c r="C674" s="36">
        <v>24.667381039467848</v>
      </c>
      <c r="E674">
        <v>101.12990000000001</v>
      </c>
      <c r="F674">
        <v>33.700000000000003</v>
      </c>
      <c r="G674" s="36">
        <v>24.9195891186171</v>
      </c>
      <c r="I674">
        <v>105.8248</v>
      </c>
      <c r="J674">
        <v>33.700000000000003</v>
      </c>
      <c r="K674" s="36">
        <v>25.19815990729229</v>
      </c>
      <c r="M674">
        <v>110.5591</v>
      </c>
      <c r="N674">
        <v>33.700000000000003</v>
      </c>
      <c r="O674" s="36">
        <v>25.514857675289274</v>
      </c>
      <c r="Q674">
        <v>115.30419999999999</v>
      </c>
      <c r="R674">
        <v>33.700000000000003</v>
      </c>
      <c r="S674" s="36">
        <v>25.884473688412989</v>
      </c>
      <c r="U674">
        <v>120.0808</v>
      </c>
      <c r="V674">
        <v>33.700000000000003</v>
      </c>
      <c r="W674" s="36">
        <v>26.344720147576634</v>
      </c>
      <c r="Y674">
        <v>83.43</v>
      </c>
      <c r="Z674">
        <v>33.700000000000003</v>
      </c>
      <c r="AA674" s="36">
        <v>24.067686421146789</v>
      </c>
    </row>
    <row r="675" spans="1:27" x14ac:dyDescent="0.25">
      <c r="A675">
        <v>96.432599999999994</v>
      </c>
      <c r="B675">
        <v>33.75</v>
      </c>
      <c r="C675" s="36">
        <v>24.666462778952337</v>
      </c>
      <c r="E675">
        <v>101.12990000000001</v>
      </c>
      <c r="F675">
        <v>33.75</v>
      </c>
      <c r="G675" s="36">
        <v>24.9185644732318</v>
      </c>
      <c r="I675">
        <v>105.8248</v>
      </c>
      <c r="J675">
        <v>33.75</v>
      </c>
      <c r="K675" s="36">
        <v>25.196995074358931</v>
      </c>
      <c r="M675">
        <v>110.5591</v>
      </c>
      <c r="N675">
        <v>33.75</v>
      </c>
      <c r="O675" s="36">
        <v>25.513494635255238</v>
      </c>
      <c r="Q675">
        <v>115.30419999999999</v>
      </c>
      <c r="R675">
        <v>33.75</v>
      </c>
      <c r="S675" s="36">
        <v>25.882803076912456</v>
      </c>
      <c r="U675">
        <v>120.0808</v>
      </c>
      <c r="V675">
        <v>33.75</v>
      </c>
      <c r="W675" s="36">
        <v>26.342471337615113</v>
      </c>
      <c r="Y675">
        <v>83.43</v>
      </c>
      <c r="Z675">
        <v>33.75</v>
      </c>
      <c r="AA675" s="36">
        <v>24.066965398898034</v>
      </c>
    </row>
    <row r="676" spans="1:27" x14ac:dyDescent="0.25">
      <c r="A676">
        <v>96.432599999999994</v>
      </c>
      <c r="B676">
        <v>33.799999999999997</v>
      </c>
      <c r="C676" s="36">
        <v>24.665544908087146</v>
      </c>
      <c r="E676">
        <v>101.12990000000001</v>
      </c>
      <c r="F676">
        <v>33.799999999999997</v>
      </c>
      <c r="G676" s="36">
        <v>24.917540339288522</v>
      </c>
      <c r="I676">
        <v>105.8248</v>
      </c>
      <c r="J676">
        <v>33.799999999999997</v>
      </c>
      <c r="K676" s="36">
        <v>25.195830947056109</v>
      </c>
      <c r="M676">
        <v>110.5591</v>
      </c>
      <c r="N676">
        <v>33.799999999999997</v>
      </c>
      <c r="O676" s="36">
        <v>25.512132647722151</v>
      </c>
      <c r="Q676">
        <v>115.30419999999999</v>
      </c>
      <c r="R676">
        <v>33.799999999999997</v>
      </c>
      <c r="S676" s="36">
        <v>25.881134247239569</v>
      </c>
      <c r="U676">
        <v>120.0808</v>
      </c>
      <c r="V676">
        <v>33.799999999999997</v>
      </c>
      <c r="W676" s="36">
        <v>26.340226438437504</v>
      </c>
      <c r="Y676">
        <v>83.43</v>
      </c>
      <c r="Z676">
        <v>33.799999999999997</v>
      </c>
      <c r="AA676" s="36">
        <v>24.066244592724161</v>
      </c>
    </row>
    <row r="677" spans="1:27" x14ac:dyDescent="0.25">
      <c r="A677">
        <v>96.432599999999994</v>
      </c>
      <c r="B677">
        <v>33.85</v>
      </c>
      <c r="C677" s="36">
        <v>24.664627426455755</v>
      </c>
      <c r="E677">
        <v>101.12990000000001</v>
      </c>
      <c r="F677">
        <v>33.85</v>
      </c>
      <c r="G677" s="36">
        <v>24.916516716137931</v>
      </c>
      <c r="I677">
        <v>105.8248</v>
      </c>
      <c r="J677">
        <v>33.85</v>
      </c>
      <c r="K677" s="36">
        <v>25.194667524284522</v>
      </c>
      <c r="M677">
        <v>110.5591</v>
      </c>
      <c r="N677">
        <v>33.85</v>
      </c>
      <c r="O677" s="36">
        <v>25.510771710572712</v>
      </c>
      <c r="Q677">
        <v>115.30419999999999</v>
      </c>
      <c r="R677">
        <v>33.85</v>
      </c>
      <c r="S677" s="36">
        <v>25.879467194364533</v>
      </c>
      <c r="U677">
        <v>120.0808</v>
      </c>
      <c r="V677">
        <v>33.85</v>
      </c>
      <c r="W677" s="36">
        <v>26.337985431666745</v>
      </c>
      <c r="Y677">
        <v>83.43</v>
      </c>
      <c r="Z677">
        <v>33.85</v>
      </c>
      <c r="AA677" s="36">
        <v>24.065524002465636</v>
      </c>
    </row>
    <row r="678" spans="1:27" x14ac:dyDescent="0.25">
      <c r="A678">
        <v>96.432599999999994</v>
      </c>
      <c r="B678">
        <v>33.9</v>
      </c>
      <c r="C678" s="36">
        <v>24.663710333642396</v>
      </c>
      <c r="E678">
        <v>101.12990000000001</v>
      </c>
      <c r="F678">
        <v>33.9</v>
      </c>
      <c r="G678" s="36">
        <v>24.915493603132035</v>
      </c>
      <c r="I678">
        <v>105.8248</v>
      </c>
      <c r="J678">
        <v>33.9</v>
      </c>
      <c r="K678" s="36">
        <v>25.193504804947672</v>
      </c>
      <c r="M678">
        <v>110.5591</v>
      </c>
      <c r="N678">
        <v>33.9</v>
      </c>
      <c r="O678" s="36">
        <v>25.509411821696659</v>
      </c>
      <c r="Q678">
        <v>115.30419999999999</v>
      </c>
      <c r="R678">
        <v>33.9</v>
      </c>
      <c r="S678" s="36">
        <v>25.877801913280983</v>
      </c>
      <c r="U678">
        <v>120.0808</v>
      </c>
      <c r="V678">
        <v>33.9</v>
      </c>
      <c r="W678" s="36">
        <v>26.335748299068523</v>
      </c>
      <c r="Y678">
        <v>83.43</v>
      </c>
      <c r="Z678">
        <v>33.9</v>
      </c>
      <c r="AA678" s="36">
        <v>24.064803627963137</v>
      </c>
    </row>
    <row r="679" spans="1:27" x14ac:dyDescent="0.25">
      <c r="A679">
        <v>96.432599999999994</v>
      </c>
      <c r="B679">
        <v>33.950000000000003</v>
      </c>
      <c r="C679" s="36">
        <v>24.662793629232002</v>
      </c>
      <c r="E679">
        <v>101.12990000000001</v>
      </c>
      <c r="F679">
        <v>33.950000000000003</v>
      </c>
      <c r="G679" s="36">
        <v>24.914470999624207</v>
      </c>
      <c r="I679">
        <v>105.8248</v>
      </c>
      <c r="J679">
        <v>33.950000000000003</v>
      </c>
      <c r="K679" s="36">
        <v>25.192342787951883</v>
      </c>
      <c r="M679">
        <v>110.5591</v>
      </c>
      <c r="N679">
        <v>33.950000000000003</v>
      </c>
      <c r="O679" s="36">
        <v>25.508052978990708</v>
      </c>
      <c r="Q679">
        <v>115.30419999999999</v>
      </c>
      <c r="R679">
        <v>33.950000000000003</v>
      </c>
      <c r="S679" s="36">
        <v>25.876138399005853</v>
      </c>
      <c r="U679">
        <v>120.0808</v>
      </c>
      <c r="V679">
        <v>33.950000000000003</v>
      </c>
      <c r="W679" s="36">
        <v>26.333515022549733</v>
      </c>
      <c r="Y679">
        <v>83.43</v>
      </c>
      <c r="Z679">
        <v>33.950000000000003</v>
      </c>
      <c r="AA679" s="36">
        <v>24.06408346905754</v>
      </c>
    </row>
    <row r="680" spans="1:27" x14ac:dyDescent="0.25">
      <c r="A680">
        <v>96.432599999999994</v>
      </c>
      <c r="B680">
        <v>34</v>
      </c>
      <c r="C680" s="36">
        <v>24.661877312810255</v>
      </c>
      <c r="E680">
        <v>101.12990000000001</v>
      </c>
      <c r="F680">
        <v>34</v>
      </c>
      <c r="G680" s="36">
        <v>24.913448904969162</v>
      </c>
      <c r="I680">
        <v>105.8248</v>
      </c>
      <c r="J680">
        <v>34</v>
      </c>
      <c r="K680" s="36">
        <v>25.191181472206278</v>
      </c>
      <c r="M680">
        <v>110.5591</v>
      </c>
      <c r="N680">
        <v>34</v>
      </c>
      <c r="O680" s="36">
        <v>25.506695180358552</v>
      </c>
      <c r="Q680">
        <v>115.30419999999999</v>
      </c>
      <c r="R680">
        <v>34</v>
      </c>
      <c r="S680" s="36">
        <v>25.874476646579215</v>
      </c>
      <c r="U680">
        <v>120.0808</v>
      </c>
      <c r="V680">
        <v>34</v>
      </c>
      <c r="W680" s="36">
        <v>26.331285584156998</v>
      </c>
      <c r="Y680">
        <v>83.43</v>
      </c>
      <c r="Z680">
        <v>34</v>
      </c>
      <c r="AA680" s="36">
        <v>24.063363525589896</v>
      </c>
    </row>
    <row r="681" spans="1:27" x14ac:dyDescent="0.25">
      <c r="A681">
        <v>96.432599999999994</v>
      </c>
      <c r="B681">
        <v>34.049999999999997</v>
      </c>
      <c r="C681" s="36">
        <v>24.66096138396356</v>
      </c>
      <c r="E681">
        <v>101.12990000000001</v>
      </c>
      <c r="F681">
        <v>34.049999999999997</v>
      </c>
      <c r="G681" s="36">
        <v>24.912427318522948</v>
      </c>
      <c r="I681">
        <v>105.8248</v>
      </c>
      <c r="J681">
        <v>34.049999999999997</v>
      </c>
      <c r="K681" s="36">
        <v>25.19002085662278</v>
      </c>
      <c r="M681">
        <v>110.5591</v>
      </c>
      <c r="N681">
        <v>34.049999999999997</v>
      </c>
      <c r="O681" s="36">
        <v>25.505338423710803</v>
      </c>
      <c r="Q681">
        <v>115.30419999999999</v>
      </c>
      <c r="R681">
        <v>34.049999999999997</v>
      </c>
      <c r="S681" s="36">
        <v>25.872816651064159</v>
      </c>
      <c r="U681">
        <v>120.0808</v>
      </c>
      <c r="V681">
        <v>34.049999999999997</v>
      </c>
      <c r="W681" s="36">
        <v>26.329059966075118</v>
      </c>
      <c r="Y681">
        <v>83.43</v>
      </c>
      <c r="Z681">
        <v>34.049999999999997</v>
      </c>
      <c r="AA681" s="36">
        <v>24.06264379740146</v>
      </c>
    </row>
    <row r="682" spans="1:27" x14ac:dyDescent="0.25">
      <c r="A682">
        <v>96.432599999999994</v>
      </c>
      <c r="B682">
        <v>34.1</v>
      </c>
      <c r="C682" s="36">
        <v>24.660045842279043</v>
      </c>
      <c r="E682">
        <v>101.12990000000001</v>
      </c>
      <c r="F682">
        <v>34.1</v>
      </c>
      <c r="G682" s="36">
        <v>24.911406239642968</v>
      </c>
      <c r="I682">
        <v>105.8248</v>
      </c>
      <c r="J682">
        <v>34.1</v>
      </c>
      <c r="K682" s="36">
        <v>25.188860940116079</v>
      </c>
      <c r="M682">
        <v>110.5591</v>
      </c>
      <c r="N682">
        <v>34.1</v>
      </c>
      <c r="O682" s="36">
        <v>25.503982706964955</v>
      </c>
      <c r="Q682">
        <v>115.30419999999999</v>
      </c>
      <c r="R682">
        <v>34.1</v>
      </c>
      <c r="S682" s="36">
        <v>25.871158407546595</v>
      </c>
      <c r="U682">
        <v>120.0808</v>
      </c>
      <c r="V682">
        <v>34.1</v>
      </c>
      <c r="W682" s="36">
        <v>26.326838150625608</v>
      </c>
      <c r="Y682">
        <v>83.43</v>
      </c>
      <c r="Z682">
        <v>34.1</v>
      </c>
      <c r="AA682" s="36">
        <v>24.061924284333667</v>
      </c>
    </row>
    <row r="683" spans="1:27" x14ac:dyDescent="0.25">
      <c r="A683">
        <v>96.432599999999994</v>
      </c>
      <c r="B683">
        <v>34.15</v>
      </c>
      <c r="C683" s="36">
        <v>24.65913068734455</v>
      </c>
      <c r="E683">
        <v>101.12990000000001</v>
      </c>
      <c r="F683">
        <v>34.15</v>
      </c>
      <c r="G683" s="36">
        <v>24.910385667687962</v>
      </c>
      <c r="I683">
        <v>105.8248</v>
      </c>
      <c r="J683">
        <v>34.15</v>
      </c>
      <c r="K683" s="36">
        <v>25.187701721603641</v>
      </c>
      <c r="M683">
        <v>110.5591</v>
      </c>
      <c r="N683">
        <v>34.15</v>
      </c>
      <c r="O683" s="36">
        <v>25.502628028045397</v>
      </c>
      <c r="Q683">
        <v>115.30419999999999</v>
      </c>
      <c r="R683">
        <v>34.15</v>
      </c>
      <c r="S683" s="36">
        <v>25.869501911135149</v>
      </c>
      <c r="U683">
        <v>120.0808</v>
      </c>
      <c r="V683">
        <v>34.15</v>
      </c>
      <c r="W683" s="36">
        <v>26.324620120265259</v>
      </c>
      <c r="Y683">
        <v>83.43</v>
      </c>
      <c r="Z683">
        <v>34.15</v>
      </c>
      <c r="AA683" s="36">
        <v>24.061204986228159</v>
      </c>
    </row>
    <row r="684" spans="1:27" x14ac:dyDescent="0.25">
      <c r="A684">
        <v>96.432599999999994</v>
      </c>
      <c r="B684">
        <v>34.200000000000003</v>
      </c>
      <c r="C684" s="36">
        <v>24.658215918748642</v>
      </c>
      <c r="E684">
        <v>101.12990000000001</v>
      </c>
      <c r="F684">
        <v>34.200000000000003</v>
      </c>
      <c r="G684" s="36">
        <v>24.909365602017985</v>
      </c>
      <c r="I684">
        <v>105.8248</v>
      </c>
      <c r="J684">
        <v>34.200000000000003</v>
      </c>
      <c r="K684" s="36">
        <v>25.186543200005676</v>
      </c>
      <c r="M684">
        <v>110.5591</v>
      </c>
      <c r="N684">
        <v>34.200000000000003</v>
      </c>
      <c r="O684" s="36">
        <v>25.501274384883324</v>
      </c>
      <c r="Q684">
        <v>115.30419999999999</v>
      </c>
      <c r="R684">
        <v>34.200000000000003</v>
      </c>
      <c r="S684" s="36">
        <v>25.867847156961016</v>
      </c>
      <c r="U684">
        <v>120.0808</v>
      </c>
      <c r="V684">
        <v>34.200000000000003</v>
      </c>
      <c r="W684" s="36">
        <v>26.322405857584641</v>
      </c>
      <c r="Y684">
        <v>83.43</v>
      </c>
      <c r="Z684">
        <v>34.200000000000003</v>
      </c>
      <c r="AA684" s="36">
        <v>24.060485902926754</v>
      </c>
    </row>
    <row r="685" spans="1:27" x14ac:dyDescent="0.25">
      <c r="A685">
        <v>96.432599999999994</v>
      </c>
      <c r="B685">
        <v>34.25</v>
      </c>
      <c r="C685" s="36">
        <v>24.657301536080627</v>
      </c>
      <c r="E685">
        <v>101.12990000000001</v>
      </c>
      <c r="F685">
        <v>34.25</v>
      </c>
      <c r="G685" s="36">
        <v>24.908346041994442</v>
      </c>
      <c r="I685">
        <v>105.8248</v>
      </c>
      <c r="J685">
        <v>34.25</v>
      </c>
      <c r="K685" s="36">
        <v>25.185385374245183</v>
      </c>
      <c r="M685">
        <v>110.5591</v>
      </c>
      <c r="N685">
        <v>34.25</v>
      </c>
      <c r="O685" s="36">
        <v>25.499921775416745</v>
      </c>
      <c r="Q685">
        <v>115.30419999999999</v>
      </c>
      <c r="R685">
        <v>34.25</v>
      </c>
      <c r="S685" s="36">
        <v>25.866194140177758</v>
      </c>
      <c r="U685">
        <v>120.0808</v>
      </c>
      <c r="V685">
        <v>34.25</v>
      </c>
      <c r="W685" s="36">
        <v>26.320195345306708</v>
      </c>
      <c r="Y685">
        <v>83.43</v>
      </c>
      <c r="Z685">
        <v>34.25</v>
      </c>
      <c r="AA685" s="36">
        <v>24.059767034271466</v>
      </c>
    </row>
    <row r="686" spans="1:27" x14ac:dyDescent="0.25">
      <c r="A686">
        <v>96.432599999999994</v>
      </c>
      <c r="B686">
        <v>34.299999999999997</v>
      </c>
      <c r="C686" s="36">
        <v>24.656387538930488</v>
      </c>
      <c r="E686">
        <v>101.12990000000001</v>
      </c>
      <c r="F686">
        <v>34.299999999999997</v>
      </c>
      <c r="G686" s="36">
        <v>24.907326986980049</v>
      </c>
      <c r="I686">
        <v>105.8248</v>
      </c>
      <c r="J686">
        <v>34.299999999999997</v>
      </c>
      <c r="K686" s="36">
        <v>25.184228243247869</v>
      </c>
      <c r="M686">
        <v>110.5591</v>
      </c>
      <c r="N686">
        <v>34.299999999999997</v>
      </c>
      <c r="O686" s="36">
        <v>25.498570197590432</v>
      </c>
      <c r="Q686">
        <v>115.30419999999999</v>
      </c>
      <c r="R686">
        <v>34.299999999999997</v>
      </c>
      <c r="S686" s="36">
        <v>25.864542855961233</v>
      </c>
      <c r="U686">
        <v>120.0808</v>
      </c>
      <c r="V686">
        <v>34.299999999999997</v>
      </c>
      <c r="W686" s="36">
        <v>26.317988566285408</v>
      </c>
      <c r="Y686">
        <v>83.43</v>
      </c>
      <c r="Z686">
        <v>34.299999999999997</v>
      </c>
      <c r="AA686" s="36">
        <v>24.05904838010451</v>
      </c>
    </row>
    <row r="687" spans="1:27" x14ac:dyDescent="0.25">
      <c r="A687">
        <v>96.432599999999994</v>
      </c>
      <c r="B687">
        <v>34.35</v>
      </c>
      <c r="C687" s="36">
        <v>24.655473926888956</v>
      </c>
      <c r="E687">
        <v>101.12990000000001</v>
      </c>
      <c r="F687">
        <v>34.35</v>
      </c>
      <c r="G687" s="36">
        <v>24.906308436338847</v>
      </c>
      <c r="I687">
        <v>105.8248</v>
      </c>
      <c r="J687">
        <v>34.35</v>
      </c>
      <c r="K687" s="36">
        <v>25.183071805942173</v>
      </c>
      <c r="M687">
        <v>110.5591</v>
      </c>
      <c r="N687">
        <v>34.35</v>
      </c>
      <c r="O687" s="36">
        <v>25.497219649355895</v>
      </c>
      <c r="Q687">
        <v>115.30419999999999</v>
      </c>
      <c r="R687">
        <v>34.35</v>
      </c>
      <c r="S687" s="36">
        <v>25.86289329950942</v>
      </c>
      <c r="U687">
        <v>120.0808</v>
      </c>
      <c r="V687">
        <v>34.35</v>
      </c>
      <c r="W687" s="36">
        <v>26.31578550350428</v>
      </c>
      <c r="Y687">
        <v>83.43</v>
      </c>
      <c r="Z687">
        <v>34.35</v>
      </c>
      <c r="AA687" s="36">
        <v>24.058329940268273</v>
      </c>
    </row>
    <row r="688" spans="1:27" x14ac:dyDescent="0.25">
      <c r="A688">
        <v>96.432599999999994</v>
      </c>
      <c r="B688">
        <v>34.4</v>
      </c>
      <c r="C688" s="36">
        <v>24.654560699547464</v>
      </c>
      <c r="E688">
        <v>101.12990000000001</v>
      </c>
      <c r="F688">
        <v>34.4</v>
      </c>
      <c r="G688" s="36">
        <v>24.9052903894362</v>
      </c>
      <c r="I688">
        <v>105.8248</v>
      </c>
      <c r="J688">
        <v>34.4</v>
      </c>
      <c r="K688" s="36">
        <v>25.181916061259283</v>
      </c>
      <c r="M688">
        <v>110.5591</v>
      </c>
      <c r="N688">
        <v>34.4</v>
      </c>
      <c r="O688" s="36">
        <v>25.49587012867137</v>
      </c>
      <c r="Q688">
        <v>115.30419999999999</v>
      </c>
      <c r="R688">
        <v>34.4</v>
      </c>
      <c r="S688" s="36">
        <v>25.861245466042259</v>
      </c>
      <c r="U688">
        <v>120.0808</v>
      </c>
      <c r="V688">
        <v>34.4</v>
      </c>
      <c r="W688" s="36">
        <v>26.313586140075095</v>
      </c>
      <c r="Y688">
        <v>83.43</v>
      </c>
      <c r="Z688">
        <v>34.4</v>
      </c>
      <c r="AA688" s="36">
        <v>24.05761171460534</v>
      </c>
    </row>
    <row r="689" spans="1:27" x14ac:dyDescent="0.25">
      <c r="A689">
        <v>96.432599999999994</v>
      </c>
      <c r="B689">
        <v>34.450000000000003</v>
      </c>
      <c r="C689" s="36">
        <v>24.653647856498157</v>
      </c>
      <c r="E689">
        <v>101.12990000000001</v>
      </c>
      <c r="F689">
        <v>34.450000000000003</v>
      </c>
      <c r="G689" s="36">
        <v>24.904272845638765</v>
      </c>
      <c r="I689">
        <v>105.8248</v>
      </c>
      <c r="J689">
        <v>34.450000000000003</v>
      </c>
      <c r="K689" s="36">
        <v>25.180761008133064</v>
      </c>
      <c r="M689">
        <v>110.5591</v>
      </c>
      <c r="N689">
        <v>34.450000000000003</v>
      </c>
      <c r="O689" s="36">
        <v>25.494521633501744</v>
      </c>
      <c r="Q689">
        <v>115.30419999999999</v>
      </c>
      <c r="R689">
        <v>34.450000000000003</v>
      </c>
      <c r="S689" s="36">
        <v>25.859599350801542</v>
      </c>
      <c r="U689">
        <v>120.0808</v>
      </c>
      <c r="V689">
        <v>34.450000000000003</v>
      </c>
      <c r="W689" s="36">
        <v>26.311390459236495</v>
      </c>
      <c r="Y689">
        <v>83.43</v>
      </c>
      <c r="Z689">
        <v>34.450000000000003</v>
      </c>
      <c r="AA689" s="36">
        <v>24.05689370295848</v>
      </c>
    </row>
    <row r="690" spans="1:27" x14ac:dyDescent="0.25">
      <c r="A690">
        <v>96.432599999999994</v>
      </c>
      <c r="B690">
        <v>34.5</v>
      </c>
      <c r="C690" s="36">
        <v>24.652735397333888</v>
      </c>
      <c r="E690">
        <v>101.12990000000001</v>
      </c>
      <c r="F690">
        <v>34.5</v>
      </c>
      <c r="G690" s="36">
        <v>24.90325580431454</v>
      </c>
      <c r="I690">
        <v>105.8248</v>
      </c>
      <c r="J690">
        <v>34.5</v>
      </c>
      <c r="K690" s="36">
        <v>25.179606645500115</v>
      </c>
      <c r="M690">
        <v>110.5591</v>
      </c>
      <c r="N690">
        <v>34.5</v>
      </c>
      <c r="O690" s="36">
        <v>25.493174161818562</v>
      </c>
      <c r="Q690">
        <v>115.30419999999999</v>
      </c>
      <c r="R690">
        <v>34.5</v>
      </c>
      <c r="S690" s="36">
        <v>25.857954949050772</v>
      </c>
      <c r="U690">
        <v>120.0808</v>
      </c>
      <c r="V690">
        <v>34.5</v>
      </c>
      <c r="W690" s="36">
        <v>26.309198444352685</v>
      </c>
      <c r="Y690">
        <v>83.43</v>
      </c>
      <c r="Z690">
        <v>34.5</v>
      </c>
      <c r="AA690" s="36">
        <v>24.056175905170662</v>
      </c>
    </row>
    <row r="691" spans="1:27" x14ac:dyDescent="0.25">
      <c r="A691">
        <v>96.432599999999994</v>
      </c>
      <c r="B691">
        <v>34.549999999999997</v>
      </c>
      <c r="C691" s="36">
        <v>24.651823321648227</v>
      </c>
      <c r="E691">
        <v>101.12990000000001</v>
      </c>
      <c r="F691">
        <v>34.549999999999997</v>
      </c>
      <c r="G691" s="36">
        <v>24.902239264832801</v>
      </c>
      <c r="I691">
        <v>105.8248</v>
      </c>
      <c r="J691">
        <v>34.549999999999997</v>
      </c>
      <c r="K691" s="36">
        <v>25.178452972299706</v>
      </c>
      <c r="M691">
        <v>110.5591</v>
      </c>
      <c r="N691">
        <v>34.549999999999997</v>
      </c>
      <c r="O691" s="36">
        <v>25.491827711600003</v>
      </c>
      <c r="Q691">
        <v>115.30419999999999</v>
      </c>
      <c r="R691">
        <v>34.549999999999997</v>
      </c>
      <c r="S691" s="36">
        <v>25.856312256074997</v>
      </c>
      <c r="U691">
        <v>120.0808</v>
      </c>
      <c r="V691">
        <v>34.549999999999997</v>
      </c>
      <c r="W691" s="36">
        <v>26.307010078912118</v>
      </c>
      <c r="Y691">
        <v>83.43</v>
      </c>
      <c r="Z691">
        <v>34.549999999999997</v>
      </c>
      <c r="AA691" s="36">
        <v>24.055458321085037</v>
      </c>
    </row>
    <row r="692" spans="1:27" x14ac:dyDescent="0.25">
      <c r="A692">
        <v>96.432599999999994</v>
      </c>
      <c r="B692">
        <v>34.6</v>
      </c>
      <c r="C692" s="36">
        <v>24.650911629035438</v>
      </c>
      <c r="E692">
        <v>101.12990000000001</v>
      </c>
      <c r="F692">
        <v>34.6</v>
      </c>
      <c r="G692" s="36">
        <v>24.901223226564134</v>
      </c>
      <c r="I692">
        <v>105.8248</v>
      </c>
      <c r="J692">
        <v>34.6</v>
      </c>
      <c r="K692" s="36">
        <v>25.177299987473791</v>
      </c>
      <c r="M692">
        <v>110.5591</v>
      </c>
      <c r="N692">
        <v>34.6</v>
      </c>
      <c r="O692" s="36">
        <v>25.490482280830793</v>
      </c>
      <c r="Q692">
        <v>115.30419999999999</v>
      </c>
      <c r="R692">
        <v>34.6</v>
      </c>
      <c r="S692" s="36">
        <v>25.854671267180688</v>
      </c>
      <c r="U692">
        <v>120.0808</v>
      </c>
      <c r="V692">
        <v>34.6</v>
      </c>
      <c r="W692" s="36">
        <v>26.304825346526187</v>
      </c>
      <c r="Y692">
        <v>83.43</v>
      </c>
      <c r="Z692">
        <v>34.6</v>
      </c>
      <c r="AA692" s="36">
        <v>24.054740950544939</v>
      </c>
    </row>
    <row r="693" spans="1:27" x14ac:dyDescent="0.25">
      <c r="A693">
        <v>96.432599999999994</v>
      </c>
      <c r="B693">
        <v>34.65</v>
      </c>
      <c r="C693" s="36">
        <v>24.650000319090502</v>
      </c>
      <c r="E693">
        <v>101.12990000000001</v>
      </c>
      <c r="F693">
        <v>34.65</v>
      </c>
      <c r="G693" s="36">
        <v>24.900207688880428</v>
      </c>
      <c r="I693">
        <v>105.8248</v>
      </c>
      <c r="J693">
        <v>34.65</v>
      </c>
      <c r="K693" s="36">
        <v>25.176147689967024</v>
      </c>
      <c r="M693">
        <v>110.5591</v>
      </c>
      <c r="N693">
        <v>34.65</v>
      </c>
      <c r="O693" s="36">
        <v>25.489137867502262</v>
      </c>
      <c r="Q693">
        <v>115.30419999999999</v>
      </c>
      <c r="R693">
        <v>34.65</v>
      </c>
      <c r="S693" s="36">
        <v>25.853031977695625</v>
      </c>
      <c r="U693">
        <v>120.0808</v>
      </c>
      <c r="V693">
        <v>34.65</v>
      </c>
      <c r="W693" s="36">
        <v>26.302644230927953</v>
      </c>
      <c r="Y693">
        <v>83.43</v>
      </c>
      <c r="Z693">
        <v>34.65</v>
      </c>
      <c r="AA693" s="36">
        <v>24.054023793393903</v>
      </c>
    </row>
    <row r="694" spans="1:27" x14ac:dyDescent="0.25">
      <c r="A694">
        <v>96.432599999999994</v>
      </c>
      <c r="B694">
        <v>34.700000000000003</v>
      </c>
      <c r="C694" s="36">
        <v>24.649089391409092</v>
      </c>
      <c r="E694">
        <v>101.12990000000001</v>
      </c>
      <c r="F694">
        <v>34.700000000000003</v>
      </c>
      <c r="G694" s="36">
        <v>24.899192651154866</v>
      </c>
      <c r="I694">
        <v>105.8248</v>
      </c>
      <c r="J694">
        <v>34.700000000000003</v>
      </c>
      <c r="K694" s="36">
        <v>25.174996078726682</v>
      </c>
      <c r="M694">
        <v>110.5591</v>
      </c>
      <c r="N694">
        <v>34.700000000000003</v>
      </c>
      <c r="O694" s="36">
        <v>25.487794469612219</v>
      </c>
      <c r="Q694">
        <v>115.30419999999999</v>
      </c>
      <c r="R694">
        <v>34.700000000000003</v>
      </c>
      <c r="S694" s="36">
        <v>25.851394382968731</v>
      </c>
      <c r="U694">
        <v>120.0808</v>
      </c>
      <c r="V694">
        <v>34.700000000000003</v>
      </c>
      <c r="W694" s="36">
        <v>26.300466715970884</v>
      </c>
      <c r="Y694">
        <v>83.43</v>
      </c>
      <c r="Z694">
        <v>34.700000000000003</v>
      </c>
      <c r="AA694" s="36">
        <v>24.053306849475629</v>
      </c>
    </row>
    <row r="695" spans="1:27" x14ac:dyDescent="0.25">
      <c r="A695">
        <v>96.432599999999994</v>
      </c>
      <c r="B695">
        <v>34.75</v>
      </c>
      <c r="C695" s="36">
        <v>24.648178845587598</v>
      </c>
      <c r="E695">
        <v>101.12990000000001</v>
      </c>
      <c r="F695">
        <v>34.75</v>
      </c>
      <c r="G695" s="36">
        <v>24.898178112761915</v>
      </c>
      <c r="I695">
        <v>105.8248</v>
      </c>
      <c r="J695">
        <v>34.75</v>
      </c>
      <c r="K695" s="36">
        <v>25.173845152702729</v>
      </c>
      <c r="M695">
        <v>110.5591</v>
      </c>
      <c r="N695">
        <v>34.75</v>
      </c>
      <c r="O695" s="36">
        <v>25.48645208516502</v>
      </c>
      <c r="Q695">
        <v>115.30419999999999</v>
      </c>
      <c r="R695">
        <v>34.75</v>
      </c>
      <c r="S695" s="36">
        <v>25.849758478369949</v>
      </c>
      <c r="U695">
        <v>120.0808</v>
      </c>
      <c r="V695">
        <v>34.75</v>
      </c>
      <c r="W695" s="36">
        <v>26.298292785627645</v>
      </c>
      <c r="Y695">
        <v>83.43</v>
      </c>
      <c r="Z695">
        <v>34.75</v>
      </c>
      <c r="AA695" s="36">
        <v>24.052590118634036</v>
      </c>
    </row>
    <row r="696" spans="1:27" x14ac:dyDescent="0.25">
      <c r="A696">
        <v>96.432599999999994</v>
      </c>
      <c r="B696">
        <v>34.799999999999997</v>
      </c>
      <c r="C696" s="36">
        <v>24.647268681223093</v>
      </c>
      <c r="E696">
        <v>101.12990000000001</v>
      </c>
      <c r="F696">
        <v>34.799999999999997</v>
      </c>
      <c r="G696" s="36">
        <v>24.897164073077345</v>
      </c>
      <c r="I696">
        <v>105.8248</v>
      </c>
      <c r="J696">
        <v>34.799999999999997</v>
      </c>
      <c r="K696" s="36">
        <v>25.172694910847767</v>
      </c>
      <c r="M696">
        <v>110.5591</v>
      </c>
      <c r="N696">
        <v>34.799999999999997</v>
      </c>
      <c r="O696" s="36">
        <v>25.485110712171437</v>
      </c>
      <c r="Q696">
        <v>115.30419999999999</v>
      </c>
      <c r="R696">
        <v>34.799999999999997</v>
      </c>
      <c r="S696" s="36">
        <v>25.848124259290113</v>
      </c>
      <c r="U696">
        <v>120.0808</v>
      </c>
      <c r="V696">
        <v>34.799999999999997</v>
      </c>
      <c r="W696" s="36">
        <v>26.296122423988805</v>
      </c>
      <c r="Y696">
        <v>83.43</v>
      </c>
      <c r="Z696">
        <v>34.799999999999997</v>
      </c>
      <c r="AA696" s="36">
        <v>24.051873600713204</v>
      </c>
    </row>
    <row r="697" spans="1:27" x14ac:dyDescent="0.25">
      <c r="A697">
        <v>96.432599999999994</v>
      </c>
      <c r="B697">
        <v>34.85</v>
      </c>
      <c r="C697" s="36">
        <v>24.646358897913359</v>
      </c>
      <c r="E697">
        <v>101.12990000000001</v>
      </c>
      <c r="F697">
        <v>34.85</v>
      </c>
      <c r="G697" s="36">
        <v>24.896150531478181</v>
      </c>
      <c r="I697">
        <v>105.8248</v>
      </c>
      <c r="J697">
        <v>34.85</v>
      </c>
      <c r="K697" s="36">
        <v>25.171545352117025</v>
      </c>
      <c r="M697">
        <v>110.5591</v>
      </c>
      <c r="N697">
        <v>34.85</v>
      </c>
      <c r="O697" s="36">
        <v>25.483770348648722</v>
      </c>
      <c r="Q697">
        <v>115.30419999999999</v>
      </c>
      <c r="R697">
        <v>34.85</v>
      </c>
      <c r="S697" s="36">
        <v>25.846491721140815</v>
      </c>
      <c r="U697">
        <v>120.0808</v>
      </c>
      <c r="V697">
        <v>34.85</v>
      </c>
      <c r="W697" s="36">
        <v>26.293955615261712</v>
      </c>
      <c r="Y697">
        <v>83.43</v>
      </c>
      <c r="Z697">
        <v>34.85</v>
      </c>
      <c r="AA697" s="36">
        <v>24.051157295557413</v>
      </c>
    </row>
    <row r="698" spans="1:27" x14ac:dyDescent="0.25">
      <c r="A698">
        <v>96.432599999999994</v>
      </c>
      <c r="B698">
        <v>34.9</v>
      </c>
      <c r="C698" s="36">
        <v>24.645449495256869</v>
      </c>
      <c r="E698">
        <v>101.12990000000001</v>
      </c>
      <c r="F698">
        <v>34.9</v>
      </c>
      <c r="G698" s="36">
        <v>24.895137487342751</v>
      </c>
      <c r="I698">
        <v>105.8248</v>
      </c>
      <c r="J698">
        <v>34.9</v>
      </c>
      <c r="K698" s="36">
        <v>25.170396475468369</v>
      </c>
      <c r="M698">
        <v>110.5591</v>
      </c>
      <c r="N698">
        <v>34.9</v>
      </c>
      <c r="O698" s="36">
        <v>25.482430992620525</v>
      </c>
      <c r="Q698">
        <v>115.30419999999999</v>
      </c>
      <c r="R698">
        <v>34.9</v>
      </c>
      <c r="S698" s="36">
        <v>25.844860859354277</v>
      </c>
      <c r="U698">
        <v>120.0808</v>
      </c>
      <c r="V698">
        <v>34.9</v>
      </c>
      <c r="W698" s="36">
        <v>26.291792343769192</v>
      </c>
      <c r="Y698">
        <v>83.43</v>
      </c>
      <c r="Z698">
        <v>34.9</v>
      </c>
      <c r="AA698" s="36">
        <v>24.050441203011122</v>
      </c>
    </row>
    <row r="699" spans="1:27" x14ac:dyDescent="0.25">
      <c r="A699">
        <v>96.432599999999994</v>
      </c>
      <c r="B699">
        <v>34.950000000000003</v>
      </c>
      <c r="C699" s="36">
        <v>24.644540472852793</v>
      </c>
      <c r="E699">
        <v>101.12990000000001</v>
      </c>
      <c r="F699">
        <v>34.950000000000003</v>
      </c>
      <c r="G699" s="36">
        <v>24.894124940050659</v>
      </c>
      <c r="I699">
        <v>105.8248</v>
      </c>
      <c r="J699">
        <v>34.950000000000003</v>
      </c>
      <c r="K699" s="36">
        <v>25.169248279862291</v>
      </c>
      <c r="M699">
        <v>110.5591</v>
      </c>
      <c r="N699">
        <v>34.950000000000003</v>
      </c>
      <c r="O699" s="36">
        <v>25.481092642116856</v>
      </c>
      <c r="Q699">
        <v>115.30419999999999</v>
      </c>
      <c r="R699">
        <v>34.950000000000003</v>
      </c>
      <c r="S699" s="36">
        <v>25.843231669383208</v>
      </c>
      <c r="U699">
        <v>120.0808</v>
      </c>
      <c r="V699">
        <v>34.950000000000003</v>
      </c>
      <c r="W699" s="36">
        <v>26.289632593948475</v>
      </c>
      <c r="Y699">
        <v>83.43</v>
      </c>
      <c r="Z699">
        <v>34.950000000000003</v>
      </c>
      <c r="AA699" s="36">
        <v>24.049725322918981</v>
      </c>
    </row>
    <row r="700" spans="1:27" x14ac:dyDescent="0.25">
      <c r="A700">
        <v>96.432599999999994</v>
      </c>
      <c r="B700">
        <v>35</v>
      </c>
      <c r="C700" s="36">
        <v>24.643631830300993</v>
      </c>
      <c r="E700">
        <v>101.12990000000001</v>
      </c>
      <c r="F700">
        <v>35</v>
      </c>
      <c r="G700" s="36">
        <v>24.893112888982767</v>
      </c>
      <c r="I700">
        <v>105.8248</v>
      </c>
      <c r="J700">
        <v>35</v>
      </c>
      <c r="K700" s="36">
        <v>25.168100764261855</v>
      </c>
      <c r="M700">
        <v>110.5591</v>
      </c>
      <c r="N700">
        <v>35</v>
      </c>
      <c r="O700" s="36">
        <v>25.479755295174112</v>
      </c>
      <c r="Q700">
        <v>115.30419999999999</v>
      </c>
      <c r="R700">
        <v>35</v>
      </c>
      <c r="S700" s="36">
        <v>25.841604146700689</v>
      </c>
      <c r="U700">
        <v>120.0808</v>
      </c>
      <c r="V700">
        <v>35</v>
      </c>
      <c r="W700" s="36">
        <v>26.287476350349987</v>
      </c>
      <c r="Y700">
        <v>83.43</v>
      </c>
      <c r="Z700">
        <v>35</v>
      </c>
      <c r="AA700" s="36">
        <v>24.049009655125825</v>
      </c>
    </row>
    <row r="701" spans="1:27" x14ac:dyDescent="0.25">
      <c r="A701">
        <v>96.432599999999994</v>
      </c>
      <c r="B701">
        <v>35.049999999999997</v>
      </c>
      <c r="C701" s="36">
        <v>24.642723567202026</v>
      </c>
      <c r="E701">
        <v>101.12990000000001</v>
      </c>
      <c r="F701">
        <v>35.049999999999997</v>
      </c>
      <c r="G701" s="36">
        <v>24.892101333521211</v>
      </c>
      <c r="I701">
        <v>105.8248</v>
      </c>
      <c r="J701">
        <v>35.049999999999997</v>
      </c>
      <c r="K701" s="36">
        <v>25.166953927632772</v>
      </c>
      <c r="M701">
        <v>110.5591</v>
      </c>
      <c r="N701">
        <v>35.049999999999997</v>
      </c>
      <c r="O701" s="36">
        <v>25.478418949834982</v>
      </c>
      <c r="Q701">
        <v>115.30419999999999</v>
      </c>
      <c r="R701">
        <v>35.049999999999997</v>
      </c>
      <c r="S701" s="36">
        <v>25.839978286800061</v>
      </c>
      <c r="U701">
        <v>120.0808</v>
      </c>
      <c r="V701">
        <v>35.049999999999997</v>
      </c>
      <c r="W701" s="36">
        <v>26.285323597636165</v>
      </c>
      <c r="Y701">
        <v>83.43</v>
      </c>
      <c r="Z701">
        <v>35.049999999999997</v>
      </c>
      <c r="AA701" s="36">
        <v>24.048294199476668</v>
      </c>
    </row>
    <row r="702" spans="1:27" x14ac:dyDescent="0.25">
      <c r="A702">
        <v>96.432599999999994</v>
      </c>
      <c r="B702">
        <v>35.1</v>
      </c>
      <c r="C702" s="36">
        <v>24.641815683157144</v>
      </c>
      <c r="E702">
        <v>101.12990000000001</v>
      </c>
      <c r="F702">
        <v>35.1</v>
      </c>
      <c r="G702" s="36">
        <v>24.8910902730494</v>
      </c>
      <c r="I702">
        <v>105.8248</v>
      </c>
      <c r="J702">
        <v>35.1</v>
      </c>
      <c r="K702" s="36">
        <v>25.165807768943314</v>
      </c>
      <c r="M702">
        <v>110.5591</v>
      </c>
      <c r="N702">
        <v>35.1</v>
      </c>
      <c r="O702" s="36">
        <v>25.477083604148465</v>
      </c>
      <c r="Q702">
        <v>115.30419999999999</v>
      </c>
      <c r="R702">
        <v>35.1</v>
      </c>
      <c r="S702" s="36">
        <v>25.838354085194744</v>
      </c>
      <c r="U702">
        <v>120.0808</v>
      </c>
      <c r="V702">
        <v>35.1</v>
      </c>
      <c r="W702" s="36">
        <v>26.2831743205804</v>
      </c>
      <c r="Y702">
        <v>83.43</v>
      </c>
      <c r="Z702">
        <v>35.1</v>
      </c>
      <c r="AA702" s="36">
        <v>24.047578955816721</v>
      </c>
    </row>
    <row r="703" spans="1:27" x14ac:dyDescent="0.25">
      <c r="A703">
        <v>96.432599999999994</v>
      </c>
      <c r="B703">
        <v>35.15</v>
      </c>
      <c r="C703" s="36">
        <v>24.640908177768264</v>
      </c>
      <c r="E703">
        <v>101.12990000000001</v>
      </c>
      <c r="F703">
        <v>35.15</v>
      </c>
      <c r="G703" s="36">
        <v>24.890079706951997</v>
      </c>
      <c r="I703">
        <v>105.8248</v>
      </c>
      <c r="J703">
        <v>35.15</v>
      </c>
      <c r="K703" s="36">
        <v>25.16466228716434</v>
      </c>
      <c r="M703">
        <v>110.5591</v>
      </c>
      <c r="N703">
        <v>35.15</v>
      </c>
      <c r="O703" s="36">
        <v>25.475749256169824</v>
      </c>
      <c r="Q703">
        <v>115.30419999999999</v>
      </c>
      <c r="R703">
        <v>35.15</v>
      </c>
      <c r="S703" s="36">
        <v>25.836731537418192</v>
      </c>
      <c r="U703">
        <v>120.0808</v>
      </c>
      <c r="V703">
        <v>35.15</v>
      </c>
      <c r="W703" s="36">
        <v>26.281028504065862</v>
      </c>
      <c r="Y703">
        <v>83.43</v>
      </c>
      <c r="Z703">
        <v>35.15</v>
      </c>
      <c r="AA703" s="36">
        <v>24.046863923991374</v>
      </c>
    </row>
    <row r="704" spans="1:27" x14ac:dyDescent="0.25">
      <c r="A704">
        <v>96.432599999999994</v>
      </c>
      <c r="B704">
        <v>35.200000000000003</v>
      </c>
      <c r="C704" s="36">
        <v>24.640001050638016</v>
      </c>
      <c r="E704">
        <v>101.12990000000001</v>
      </c>
      <c r="F704">
        <v>35.200000000000003</v>
      </c>
      <c r="G704" s="36">
        <v>24.88906963461492</v>
      </c>
      <c r="I704">
        <v>105.8248</v>
      </c>
      <c r="J704">
        <v>35.200000000000003</v>
      </c>
      <c r="K704" s="36">
        <v>25.163517481269288</v>
      </c>
      <c r="M704">
        <v>110.5591</v>
      </c>
      <c r="N704">
        <v>35.200000000000003</v>
      </c>
      <c r="O704" s="36">
        <v>25.474415903960555</v>
      </c>
      <c r="Q704">
        <v>115.30419999999999</v>
      </c>
      <c r="R704">
        <v>35.200000000000003</v>
      </c>
      <c r="S704" s="36">
        <v>25.835110639023689</v>
      </c>
      <c r="U704">
        <v>120.0808</v>
      </c>
      <c r="V704">
        <v>35.200000000000003</v>
      </c>
      <c r="W704" s="36">
        <v>26.278886133084409</v>
      </c>
      <c r="Y704">
        <v>83.43</v>
      </c>
      <c r="Z704">
        <v>35.200000000000003</v>
      </c>
      <c r="AA704" s="36">
        <v>24.04614910384619</v>
      </c>
    </row>
    <row r="705" spans="1:27" x14ac:dyDescent="0.25">
      <c r="A705">
        <v>96.432599999999994</v>
      </c>
      <c r="B705">
        <v>35.25</v>
      </c>
      <c r="C705" s="36">
        <v>24.639094301369699</v>
      </c>
      <c r="E705">
        <v>101.12990000000001</v>
      </c>
      <c r="F705">
        <v>35.25</v>
      </c>
      <c r="G705" s="36">
        <v>24.888060055425356</v>
      </c>
      <c r="I705">
        <v>105.8248</v>
      </c>
      <c r="J705">
        <v>35.25</v>
      </c>
      <c r="K705" s="36">
        <v>25.162373350234148</v>
      </c>
      <c r="M705">
        <v>110.5591</v>
      </c>
      <c r="N705">
        <v>35.25</v>
      </c>
      <c r="O705" s="36">
        <v>25.473083545588377</v>
      </c>
      <c r="Q705">
        <v>115.30419999999999</v>
      </c>
      <c r="R705">
        <v>35.25</v>
      </c>
      <c r="S705" s="36">
        <v>25.833491385584281</v>
      </c>
      <c r="U705">
        <v>120.0808</v>
      </c>
      <c r="V705">
        <v>35.25</v>
      </c>
      <c r="W705" s="36">
        <v>26.276747192735506</v>
      </c>
      <c r="Y705">
        <v>83.43</v>
      </c>
      <c r="Z705">
        <v>35.25</v>
      </c>
      <c r="AA705" s="36">
        <v>24.045434495226946</v>
      </c>
    </row>
    <row r="706" spans="1:27" x14ac:dyDescent="0.25">
      <c r="A706">
        <v>96.432599999999994</v>
      </c>
      <c r="B706">
        <v>35.299999999999997</v>
      </c>
      <c r="C706" s="36">
        <v>24.638187929567295</v>
      </c>
      <c r="E706">
        <v>101.12990000000001</v>
      </c>
      <c r="F706">
        <v>35.299999999999997</v>
      </c>
      <c r="G706" s="36">
        <v>24.887050968771725</v>
      </c>
      <c r="I706">
        <v>105.8248</v>
      </c>
      <c r="J706">
        <v>35.299999999999997</v>
      </c>
      <c r="K706" s="36">
        <v>25.161229893037483</v>
      </c>
      <c r="M706">
        <v>110.5591</v>
      </c>
      <c r="N706">
        <v>35.299999999999997</v>
      </c>
      <c r="O706" s="36">
        <v>25.471752179127193</v>
      </c>
      <c r="Q706">
        <v>115.30419999999999</v>
      </c>
      <c r="R706">
        <v>35.299999999999997</v>
      </c>
      <c r="S706" s="36">
        <v>25.831873772692624</v>
      </c>
      <c r="U706">
        <v>120.0808</v>
      </c>
      <c r="V706">
        <v>35.299999999999997</v>
      </c>
      <c r="W706" s="36">
        <v>26.274611668225162</v>
      </c>
      <c r="Y706">
        <v>83.43</v>
      </c>
      <c r="Z706">
        <v>35.299999999999997</v>
      </c>
      <c r="AA706" s="36">
        <v>24.044720097979567</v>
      </c>
    </row>
    <row r="707" spans="1:27" x14ac:dyDescent="0.25">
      <c r="A707">
        <v>96.432599999999994</v>
      </c>
      <c r="B707">
        <v>35.35</v>
      </c>
      <c r="C707" s="36">
        <v>24.637281934835485</v>
      </c>
      <c r="E707">
        <v>101.12990000000001</v>
      </c>
      <c r="F707">
        <v>35.35</v>
      </c>
      <c r="G707" s="36">
        <v>24.886042374043694</v>
      </c>
      <c r="I707">
        <v>105.8248</v>
      </c>
      <c r="J707">
        <v>35.35</v>
      </c>
      <c r="K707" s="36">
        <v>25.160087108660381</v>
      </c>
      <c r="M707">
        <v>110.5591</v>
      </c>
      <c r="N707">
        <v>35.35</v>
      </c>
      <c r="O707" s="36">
        <v>25.470421802657036</v>
      </c>
      <c r="Q707">
        <v>115.30419999999999</v>
      </c>
      <c r="R707">
        <v>35.35</v>
      </c>
      <c r="S707" s="36">
        <v>25.830257795960886</v>
      </c>
      <c r="U707">
        <v>120.0808</v>
      </c>
      <c r="V707">
        <v>35.35</v>
      </c>
      <c r="W707" s="36">
        <v>26.272479544864808</v>
      </c>
      <c r="Y707">
        <v>83.43</v>
      </c>
      <c r="Z707">
        <v>35.35</v>
      </c>
      <c r="AA707" s="36">
        <v>24.044005911950187</v>
      </c>
    </row>
    <row r="708" spans="1:27" x14ac:dyDescent="0.25">
      <c r="A708">
        <v>96.432599999999994</v>
      </c>
      <c r="B708">
        <v>35.4</v>
      </c>
      <c r="C708" s="36">
        <v>24.636376316779611</v>
      </c>
      <c r="E708">
        <v>101.12990000000001</v>
      </c>
      <c r="F708">
        <v>35.4</v>
      </c>
      <c r="G708" s="36">
        <v>24.885034270632197</v>
      </c>
      <c r="I708">
        <v>105.8248</v>
      </c>
      <c r="J708">
        <v>35.4</v>
      </c>
      <c r="K708" s="36">
        <v>25.158944996086479</v>
      </c>
      <c r="M708">
        <v>110.5591</v>
      </c>
      <c r="N708">
        <v>35.4</v>
      </c>
      <c r="O708" s="36">
        <v>25.46909241426409</v>
      </c>
      <c r="Q708">
        <v>115.30419999999999</v>
      </c>
      <c r="R708">
        <v>35.4</v>
      </c>
      <c r="S708" s="36">
        <v>25.828643451020589</v>
      </c>
      <c r="U708">
        <v>120.0808</v>
      </c>
      <c r="V708">
        <v>35.4</v>
      </c>
      <c r="W708" s="36">
        <v>26.270350808070322</v>
      </c>
      <c r="Y708">
        <v>83.43</v>
      </c>
      <c r="Z708">
        <v>35.4</v>
      </c>
      <c r="AA708" s="36">
        <v>24.043291936985113</v>
      </c>
    </row>
    <row r="709" spans="1:27" x14ac:dyDescent="0.25">
      <c r="A709">
        <v>96.432599999999994</v>
      </c>
      <c r="B709">
        <v>35.450000000000003</v>
      </c>
      <c r="C709" s="36">
        <v>24.6354710750057</v>
      </c>
      <c r="E709">
        <v>101.12990000000001</v>
      </c>
      <c r="F709">
        <v>35.450000000000003</v>
      </c>
      <c r="G709" s="36">
        <v>24.884026657929379</v>
      </c>
      <c r="I709">
        <v>105.8248</v>
      </c>
      <c r="J709">
        <v>35.450000000000003</v>
      </c>
      <c r="K709" s="36">
        <v>25.157803554301939</v>
      </c>
      <c r="M709">
        <v>110.5591</v>
      </c>
      <c r="N709">
        <v>35.450000000000003</v>
      </c>
      <c r="O709" s="36">
        <v>25.467764012040639</v>
      </c>
      <c r="Q709">
        <v>115.30419999999999</v>
      </c>
      <c r="R709">
        <v>35.450000000000003</v>
      </c>
      <c r="S709" s="36">
        <v>25.827030733522541</v>
      </c>
      <c r="U709">
        <v>120.0808</v>
      </c>
      <c r="V709">
        <v>35.450000000000003</v>
      </c>
      <c r="W709" s="36">
        <v>26.268225443360954</v>
      </c>
      <c r="Y709">
        <v>83.43</v>
      </c>
      <c r="Z709">
        <v>35.450000000000003</v>
      </c>
      <c r="AA709" s="36">
        <v>24.042578172930838</v>
      </c>
    </row>
    <row r="710" spans="1:27" x14ac:dyDescent="0.25">
      <c r="A710">
        <v>96.432599999999994</v>
      </c>
      <c r="B710">
        <v>35.5</v>
      </c>
      <c r="C710" s="36">
        <v>24.634566209120457</v>
      </c>
      <c r="E710">
        <v>101.12990000000001</v>
      </c>
      <c r="F710">
        <v>35.5</v>
      </c>
      <c r="G710" s="36">
        <v>24.883019535328646</v>
      </c>
      <c r="I710">
        <v>105.8248</v>
      </c>
      <c r="J710">
        <v>35.5</v>
      </c>
      <c r="K710" s="36">
        <v>25.156662782295438</v>
      </c>
      <c r="M710">
        <v>110.5591</v>
      </c>
      <c r="N710">
        <v>35.5</v>
      </c>
      <c r="O710" s="36">
        <v>25.466436594085025</v>
      </c>
      <c r="Q710">
        <v>115.30419999999999</v>
      </c>
      <c r="R710">
        <v>35.5</v>
      </c>
      <c r="S710" s="36">
        <v>25.825419639136676</v>
      </c>
      <c r="U710">
        <v>120.0808</v>
      </c>
      <c r="V710">
        <v>35.5</v>
      </c>
      <c r="W710" s="36">
        <v>26.266103436358328</v>
      </c>
      <c r="Y710">
        <v>83.43</v>
      </c>
      <c r="Z710">
        <v>35.5</v>
      </c>
      <c r="AA710" s="36">
        <v>24.041864619634037</v>
      </c>
    </row>
    <row r="711" spans="1:27" x14ac:dyDescent="0.25">
      <c r="A711">
        <v>96.432599999999994</v>
      </c>
      <c r="B711">
        <v>35.549999999999997</v>
      </c>
      <c r="C711" s="36">
        <v>24.633661718731247</v>
      </c>
      <c r="E711">
        <v>101.12990000000001</v>
      </c>
      <c r="F711">
        <v>35.549999999999997</v>
      </c>
      <c r="G711" s="36">
        <v>24.882012902224616</v>
      </c>
      <c r="I711">
        <v>105.8248</v>
      </c>
      <c r="J711">
        <v>35.549999999999997</v>
      </c>
      <c r="K711" s="36">
        <v>25.155522679058176</v>
      </c>
      <c r="M711">
        <v>110.5591</v>
      </c>
      <c r="N711">
        <v>35.549999999999997</v>
      </c>
      <c r="O711" s="36">
        <v>25.465110158501652</v>
      </c>
      <c r="Q711">
        <v>115.30419999999999</v>
      </c>
      <c r="R711">
        <v>35.549999999999997</v>
      </c>
      <c r="S711" s="36">
        <v>25.823810163551954</v>
      </c>
      <c r="U711">
        <v>120.0808</v>
      </c>
      <c r="V711">
        <v>35.549999999999997</v>
      </c>
      <c r="W711" s="36">
        <v>26.263984772785388</v>
      </c>
      <c r="Y711">
        <v>83.43</v>
      </c>
      <c r="Z711">
        <v>35.549999999999997</v>
      </c>
      <c r="AA711" s="36">
        <v>24.041151276941569</v>
      </c>
    </row>
    <row r="712" spans="1:27" x14ac:dyDescent="0.25">
      <c r="A712">
        <v>96.432599999999994</v>
      </c>
      <c r="B712">
        <v>35.6</v>
      </c>
      <c r="C712" s="36">
        <v>24.632757603446141</v>
      </c>
      <c r="E712">
        <v>101.12990000000001</v>
      </c>
      <c r="F712">
        <v>35.6</v>
      </c>
      <c r="G712" s="36">
        <v>24.88100675801315</v>
      </c>
      <c r="I712">
        <v>105.8248</v>
      </c>
      <c r="J712">
        <v>35.6</v>
      </c>
      <c r="K712" s="36">
        <v>25.154383243583833</v>
      </c>
      <c r="M712">
        <v>110.5591</v>
      </c>
      <c r="N712">
        <v>35.6</v>
      </c>
      <c r="O712" s="36">
        <v>25.46378470340094</v>
      </c>
      <c r="Q712">
        <v>115.30419999999999</v>
      </c>
      <c r="R712">
        <v>35.6</v>
      </c>
      <c r="S712" s="36">
        <v>25.822202302476253</v>
      </c>
      <c r="U712">
        <v>120.0808</v>
      </c>
      <c r="V712">
        <v>35.6</v>
      </c>
      <c r="W712" s="36">
        <v>26.261869438465453</v>
      </c>
      <c r="Y712">
        <v>83.43</v>
      </c>
      <c r="Z712">
        <v>35.6</v>
      </c>
      <c r="AA712" s="36">
        <v>24.04043814470047</v>
      </c>
    </row>
    <row r="713" spans="1:27" x14ac:dyDescent="0.25">
      <c r="A713">
        <v>96.432599999999994</v>
      </c>
      <c r="B713">
        <v>35.65</v>
      </c>
      <c r="C713" s="36">
        <v>24.631853862873857</v>
      </c>
      <c r="E713">
        <v>101.12990000000001</v>
      </c>
      <c r="F713">
        <v>35.65</v>
      </c>
      <c r="G713" s="36">
        <v>24.880001102091324</v>
      </c>
      <c r="I713">
        <v>105.8248</v>
      </c>
      <c r="J713">
        <v>35.65</v>
      </c>
      <c r="K713" s="36">
        <v>25.153244474868615</v>
      </c>
      <c r="M713">
        <v>110.5591</v>
      </c>
      <c r="N713">
        <v>35.65</v>
      </c>
      <c r="O713" s="36">
        <v>25.462460226899285</v>
      </c>
      <c r="Q713">
        <v>115.30419999999999</v>
      </c>
      <c r="R713">
        <v>35.65</v>
      </c>
      <c r="S713" s="36">
        <v>25.820596051636215</v>
      </c>
      <c r="U713">
        <v>120.0808</v>
      </c>
      <c r="V713">
        <v>35.65</v>
      </c>
      <c r="W713" s="36">
        <v>26.259757419321204</v>
      </c>
      <c r="Y713">
        <v>83.43</v>
      </c>
      <c r="Z713">
        <v>35.65</v>
      </c>
      <c r="AA713" s="36">
        <v>24.039725222757962</v>
      </c>
    </row>
    <row r="714" spans="1:27" x14ac:dyDescent="0.25">
      <c r="A714">
        <v>96.432599999999994</v>
      </c>
      <c r="B714">
        <v>35.700000000000003</v>
      </c>
      <c r="C714" s="36">
        <v>24.630950496623782</v>
      </c>
      <c r="E714">
        <v>101.12990000000001</v>
      </c>
      <c r="F714">
        <v>35.700000000000003</v>
      </c>
      <c r="G714" s="36">
        <v>24.87899593385746</v>
      </c>
      <c r="I714">
        <v>105.8248</v>
      </c>
      <c r="J714">
        <v>35.700000000000003</v>
      </c>
      <c r="K714" s="36">
        <v>25.152106371911177</v>
      </c>
      <c r="M714">
        <v>110.5591</v>
      </c>
      <c r="N714">
        <v>35.700000000000003</v>
      </c>
      <c r="O714" s="36">
        <v>25.461136727119072</v>
      </c>
      <c r="Q714">
        <v>115.30419999999999</v>
      </c>
      <c r="R714">
        <v>35.700000000000003</v>
      </c>
      <c r="S714" s="36">
        <v>25.818991406777183</v>
      </c>
      <c r="U714">
        <v>120.0808</v>
      </c>
      <c r="V714">
        <v>35.700000000000003</v>
      </c>
      <c r="W714" s="36">
        <v>26.257648701373739</v>
      </c>
      <c r="Y714">
        <v>83.43</v>
      </c>
      <c r="Z714">
        <v>35.700000000000003</v>
      </c>
      <c r="AA714" s="36">
        <v>24.039012510961445</v>
      </c>
    </row>
    <row r="715" spans="1:27" x14ac:dyDescent="0.25">
      <c r="A715">
        <v>96.432599999999994</v>
      </c>
      <c r="B715">
        <v>35.75</v>
      </c>
      <c r="C715" s="36">
        <v>24.630047504305985</v>
      </c>
      <c r="E715">
        <v>101.12990000000001</v>
      </c>
      <c r="F715">
        <v>35.75</v>
      </c>
      <c r="G715" s="36">
        <v>24.877991252711059</v>
      </c>
      <c r="I715">
        <v>105.8248</v>
      </c>
      <c r="J715">
        <v>35.75</v>
      </c>
      <c r="K715" s="36">
        <v>25.150968933712669</v>
      </c>
      <c r="M715">
        <v>110.5591</v>
      </c>
      <c r="N715">
        <v>35.75</v>
      </c>
      <c r="O715" s="36">
        <v>25.459814202188625</v>
      </c>
      <c r="Q715">
        <v>115.30419999999999</v>
      </c>
      <c r="R715">
        <v>35.75</v>
      </c>
      <c r="S715" s="36">
        <v>25.817388363663056</v>
      </c>
      <c r="U715">
        <v>120.0808</v>
      </c>
      <c r="V715">
        <v>35.75</v>
      </c>
      <c r="W715" s="36">
        <v>26.255543270741541</v>
      </c>
      <c r="Y715">
        <v>83.43</v>
      </c>
      <c r="Z715">
        <v>35.75</v>
      </c>
      <c r="AA715" s="36">
        <v>24.038300009158508</v>
      </c>
    </row>
    <row r="716" spans="1:27" x14ac:dyDescent="0.25">
      <c r="A716">
        <v>96.432599999999994</v>
      </c>
      <c r="B716">
        <v>35.799999999999997</v>
      </c>
      <c r="C716" s="36">
        <v>24.62914488553119</v>
      </c>
      <c r="E716">
        <v>101.12990000000001</v>
      </c>
      <c r="F716">
        <v>35.799999999999997</v>
      </c>
      <c r="G716" s="36">
        <v>24.87698705805288</v>
      </c>
      <c r="I716">
        <v>105.8248</v>
      </c>
      <c r="J716">
        <v>35.799999999999997</v>
      </c>
      <c r="K716" s="36">
        <v>25.149832159276706</v>
      </c>
      <c r="M716">
        <v>110.5591</v>
      </c>
      <c r="N716">
        <v>35.799999999999997</v>
      </c>
      <c r="O716" s="36">
        <v>25.458492650242164</v>
      </c>
      <c r="Q716">
        <v>115.30419999999999</v>
      </c>
      <c r="R716">
        <v>35.799999999999997</v>
      </c>
      <c r="S716" s="36">
        <v>25.815786918076167</v>
      </c>
      <c r="U716">
        <v>120.0808</v>
      </c>
      <c r="V716">
        <v>35.799999999999997</v>
      </c>
      <c r="W716" s="36">
        <v>26.25344111363966</v>
      </c>
      <c r="Y716">
        <v>83.43</v>
      </c>
      <c r="Z716">
        <v>35.799999999999997</v>
      </c>
      <c r="AA716" s="36">
        <v>24.037587717196917</v>
      </c>
    </row>
    <row r="717" spans="1:27" x14ac:dyDescent="0.25">
      <c r="A717">
        <v>96.432599999999994</v>
      </c>
      <c r="B717">
        <v>35.85</v>
      </c>
      <c r="C717" s="36">
        <v>24.628242639910802</v>
      </c>
      <c r="E717">
        <v>101.12990000000001</v>
      </c>
      <c r="F717">
        <v>35.85</v>
      </c>
      <c r="G717" s="36">
        <v>24.875983349284873</v>
      </c>
      <c r="I717">
        <v>105.8248</v>
      </c>
      <c r="J717">
        <v>35.85</v>
      </c>
      <c r="K717" s="36">
        <v>25.148696047609363</v>
      </c>
      <c r="M717">
        <v>110.5591</v>
      </c>
      <c r="N717">
        <v>35.85</v>
      </c>
      <c r="O717" s="36">
        <v>25.457172069419816</v>
      </c>
      <c r="Q717">
        <v>115.30419999999999</v>
      </c>
      <c r="R717">
        <v>35.85</v>
      </c>
      <c r="S717" s="36">
        <v>25.814187065817212</v>
      </c>
      <c r="U717">
        <v>120.0808</v>
      </c>
      <c r="V717">
        <v>35.85</v>
      </c>
      <c r="W717" s="36">
        <v>26.251342216378639</v>
      </c>
      <c r="Y717">
        <v>83.43</v>
      </c>
      <c r="Z717">
        <v>35.85</v>
      </c>
      <c r="AA717" s="36">
        <v>24.036875634924609</v>
      </c>
    </row>
    <row r="718" spans="1:27" x14ac:dyDescent="0.25">
      <c r="A718">
        <v>96.432599999999994</v>
      </c>
      <c r="B718">
        <v>35.9</v>
      </c>
      <c r="C718" s="36">
        <v>24.627340767056864</v>
      </c>
      <c r="E718">
        <v>101.12990000000001</v>
      </c>
      <c r="F718">
        <v>35.9</v>
      </c>
      <c r="G718" s="36">
        <v>24.87498012581019</v>
      </c>
      <c r="I718">
        <v>105.8248</v>
      </c>
      <c r="J718">
        <v>35.9</v>
      </c>
      <c r="K718" s="36">
        <v>25.14756059771916</v>
      </c>
      <c r="M718">
        <v>110.5591</v>
      </c>
      <c r="N718">
        <v>35.9</v>
      </c>
      <c r="O718" s="36">
        <v>25.45585245786755</v>
      </c>
      <c r="Q718">
        <v>115.30419999999999</v>
      </c>
      <c r="R718">
        <v>35.9</v>
      </c>
      <c r="S718" s="36">
        <v>25.812588802705093</v>
      </c>
      <c r="U718">
        <v>120.0808</v>
      </c>
      <c r="V718">
        <v>35.9</v>
      </c>
      <c r="W718" s="36">
        <v>26.249246565363695</v>
      </c>
      <c r="Y718">
        <v>83.43</v>
      </c>
      <c r="Z718">
        <v>35.9</v>
      </c>
      <c r="AA718" s="36">
        <v>24.036163762189712</v>
      </c>
    </row>
    <row r="719" spans="1:27" x14ac:dyDescent="0.25">
      <c r="A719">
        <v>96.432599999999994</v>
      </c>
      <c r="B719">
        <v>35.950000000000003</v>
      </c>
      <c r="C719" s="36">
        <v>24.626439266582107</v>
      </c>
      <c r="E719">
        <v>101.12990000000001</v>
      </c>
      <c r="F719">
        <v>35.950000000000003</v>
      </c>
      <c r="G719" s="36">
        <v>24.873977387033207</v>
      </c>
      <c r="I719">
        <v>105.8248</v>
      </c>
      <c r="J719">
        <v>35.950000000000003</v>
      </c>
      <c r="K719" s="36">
        <v>25.146425808617071</v>
      </c>
      <c r="M719">
        <v>110.5591</v>
      </c>
      <c r="N719">
        <v>35.950000000000003</v>
      </c>
      <c r="O719" s="36">
        <v>25.454533813737186</v>
      </c>
      <c r="Q719">
        <v>115.30419999999999</v>
      </c>
      <c r="R719">
        <v>35.950000000000003</v>
      </c>
      <c r="S719" s="36">
        <v>25.810992124576831</v>
      </c>
      <c r="U719">
        <v>120.0808</v>
      </c>
      <c r="V719">
        <v>35.950000000000003</v>
      </c>
      <c r="W719" s="36">
        <v>26.247154147093731</v>
      </c>
      <c r="Y719">
        <v>83.43</v>
      </c>
      <c r="Z719">
        <v>35.950000000000003</v>
      </c>
      <c r="AA719" s="36">
        <v>24.03545209884054</v>
      </c>
    </row>
    <row r="720" spans="1:27" x14ac:dyDescent="0.25">
      <c r="A720">
        <v>96.432599999999994</v>
      </c>
      <c r="B720">
        <v>36</v>
      </c>
      <c r="C720" s="36">
        <v>24.625538138099913</v>
      </c>
      <c r="E720">
        <v>101.12990000000001</v>
      </c>
      <c r="F720">
        <v>36</v>
      </c>
      <c r="G720" s="36">
        <v>24.872975132359482</v>
      </c>
      <c r="I720">
        <v>105.8248</v>
      </c>
      <c r="J720">
        <v>36</v>
      </c>
      <c r="K720" s="36">
        <v>25.14529167931649</v>
      </c>
      <c r="M720">
        <v>110.5591</v>
      </c>
      <c r="N720">
        <v>36</v>
      </c>
      <c r="O720" s="36">
        <v>25.453216135186349</v>
      </c>
      <c r="Q720">
        <v>115.30419999999999</v>
      </c>
      <c r="R720">
        <v>36</v>
      </c>
      <c r="S720" s="36">
        <v>25.809397027287456</v>
      </c>
      <c r="U720">
        <v>120.0808</v>
      </c>
      <c r="V720">
        <v>36</v>
      </c>
      <c r="W720" s="36">
        <v>26.245064948160501</v>
      </c>
      <c r="Y720">
        <v>83.43</v>
      </c>
      <c r="Z720">
        <v>36</v>
      </c>
      <c r="AA720" s="36">
        <v>24.034740644725566</v>
      </c>
    </row>
    <row r="721" spans="1:27" x14ac:dyDescent="0.25">
      <c r="A721">
        <v>96.432599999999994</v>
      </c>
      <c r="B721">
        <v>36.049999999999997</v>
      </c>
      <c r="C721" s="36">
        <v>24.624637381224314</v>
      </c>
      <c r="E721">
        <v>101.12990000000001</v>
      </c>
      <c r="F721">
        <v>36.049999999999997</v>
      </c>
      <c r="G721" s="36">
        <v>24.871973361195796</v>
      </c>
      <c r="I721">
        <v>105.8248</v>
      </c>
      <c r="J721">
        <v>36.049999999999997</v>
      </c>
      <c r="K721" s="36">
        <v>25.144158208833236</v>
      </c>
      <c r="M721">
        <v>110.5591</v>
      </c>
      <c r="N721">
        <v>36.049999999999997</v>
      </c>
      <c r="O721" s="36">
        <v>25.451899420378453</v>
      </c>
      <c r="Q721">
        <v>115.30419999999999</v>
      </c>
      <c r="R721">
        <v>36.049999999999997</v>
      </c>
      <c r="S721" s="36">
        <v>25.807803506709902</v>
      </c>
      <c r="U721">
        <v>120.0808</v>
      </c>
      <c r="V721">
        <v>36.049999999999997</v>
      </c>
      <c r="W721" s="36">
        <v>26.242978955247686</v>
      </c>
      <c r="Y721">
        <v>83.43</v>
      </c>
      <c r="Z721">
        <v>36.049999999999997</v>
      </c>
      <c r="AA721" s="36">
        <v>24.034029399693463</v>
      </c>
    </row>
    <row r="722" spans="1:27" x14ac:dyDescent="0.25">
      <c r="A722">
        <v>96.432599999999994</v>
      </c>
      <c r="B722">
        <v>36.1</v>
      </c>
      <c r="C722" s="36">
        <v>24.623736995570024</v>
      </c>
      <c r="E722">
        <v>101.12990000000001</v>
      </c>
      <c r="F722">
        <v>36.1</v>
      </c>
      <c r="G722" s="36">
        <v>24.870972072950096</v>
      </c>
      <c r="I722">
        <v>105.8248</v>
      </c>
      <c r="J722">
        <v>36.1</v>
      </c>
      <c r="K722" s="36">
        <v>25.143025396185553</v>
      </c>
      <c r="M722">
        <v>110.5591</v>
      </c>
      <c r="N722">
        <v>36.1</v>
      </c>
      <c r="O722" s="36">
        <v>25.450583667482661</v>
      </c>
      <c r="Q722">
        <v>115.30419999999999</v>
      </c>
      <c r="R722">
        <v>36.1</v>
      </c>
      <c r="S722" s="36">
        <v>25.806211558734876</v>
      </c>
      <c r="U722">
        <v>120.0808</v>
      </c>
      <c r="V722">
        <v>36.1</v>
      </c>
      <c r="W722" s="36">
        <v>26.24089615512997</v>
      </c>
      <c r="Y722">
        <v>83.43</v>
      </c>
      <c r="Z722">
        <v>36.1</v>
      </c>
      <c r="AA722" s="36">
        <v>24.033318363593075</v>
      </c>
    </row>
    <row r="723" spans="1:27" x14ac:dyDescent="0.25">
      <c r="A723">
        <v>96.432599999999994</v>
      </c>
      <c r="B723">
        <v>36.15</v>
      </c>
      <c r="C723" s="36">
        <v>24.622836980752382</v>
      </c>
      <c r="E723">
        <v>101.12990000000001</v>
      </c>
      <c r="F723">
        <v>36.15</v>
      </c>
      <c r="G723" s="36">
        <v>24.869971267031552</v>
      </c>
      <c r="I723">
        <v>105.8248</v>
      </c>
      <c r="J723">
        <v>36.15</v>
      </c>
      <c r="K723" s="36">
        <v>25.141893240394094</v>
      </c>
      <c r="M723">
        <v>110.5591</v>
      </c>
      <c r="N723">
        <v>36.15</v>
      </c>
      <c r="O723" s="36">
        <v>25.449268874673887</v>
      </c>
      <c r="Q723">
        <v>115.30419999999999</v>
      </c>
      <c r="R723">
        <v>36.15</v>
      </c>
      <c r="S723" s="36">
        <v>25.804621179270782</v>
      </c>
      <c r="U723">
        <v>120.0808</v>
      </c>
      <c r="V723">
        <v>36.15</v>
      </c>
      <c r="W723" s="36">
        <v>26.238816534672289</v>
      </c>
      <c r="Y723">
        <v>83.43</v>
      </c>
      <c r="Z723">
        <v>36.15</v>
      </c>
      <c r="AA723" s="36">
        <v>24.032607536273421</v>
      </c>
    </row>
    <row r="724" spans="1:27" x14ac:dyDescent="0.25">
      <c r="A724">
        <v>96.432599999999994</v>
      </c>
      <c r="B724">
        <v>36.200000000000003</v>
      </c>
      <c r="C724" s="36">
        <v>24.621937336387397</v>
      </c>
      <c r="E724">
        <v>101.12990000000001</v>
      </c>
      <c r="F724">
        <v>36.200000000000003</v>
      </c>
      <c r="G724" s="36">
        <v>24.868970942850492</v>
      </c>
      <c r="I724">
        <v>105.8248</v>
      </c>
      <c r="J724">
        <v>36.200000000000003</v>
      </c>
      <c r="K724" s="36">
        <v>25.140761740481913</v>
      </c>
      <c r="M724">
        <v>110.5591</v>
      </c>
      <c r="N724">
        <v>36.200000000000003</v>
      </c>
      <c r="O724" s="36">
        <v>25.447955040132737</v>
      </c>
      <c r="Q724">
        <v>115.30419999999999</v>
      </c>
      <c r="R724">
        <v>36.200000000000003</v>
      </c>
      <c r="S724" s="36">
        <v>25.803032364243595</v>
      </c>
      <c r="U724">
        <v>120.0808</v>
      </c>
      <c r="V724">
        <v>36.200000000000003</v>
      </c>
      <c r="W724" s="36">
        <v>26.236740080828859</v>
      </c>
      <c r="Y724">
        <v>83.43</v>
      </c>
      <c r="Z724">
        <v>36.200000000000003</v>
      </c>
      <c r="AA724" s="36">
        <v>24.031896917583701</v>
      </c>
    </row>
    <row r="725" spans="1:27" x14ac:dyDescent="0.25">
      <c r="A725">
        <v>96.432599999999994</v>
      </c>
      <c r="B725">
        <v>36.25</v>
      </c>
      <c r="C725" s="36">
        <v>24.621038062091738</v>
      </c>
      <c r="E725">
        <v>101.12990000000001</v>
      </c>
      <c r="F725">
        <v>36.25</v>
      </c>
      <c r="G725" s="36">
        <v>24.867971099818451</v>
      </c>
      <c r="I725">
        <v>105.8248</v>
      </c>
      <c r="J725">
        <v>36.25</v>
      </c>
      <c r="K725" s="36">
        <v>25.139630895474447</v>
      </c>
      <c r="M725">
        <v>110.5591</v>
      </c>
      <c r="N725">
        <v>36.25</v>
      </c>
      <c r="O725" s="36">
        <v>25.446642162045521</v>
      </c>
      <c r="Q725">
        <v>115.30419999999999</v>
      </c>
      <c r="R725">
        <v>36.25</v>
      </c>
      <c r="S725" s="36">
        <v>25.801445109596756</v>
      </c>
      <c r="U725">
        <v>120.0808</v>
      </c>
      <c r="V725">
        <v>36.25</v>
      </c>
      <c r="W725" s="36">
        <v>26.234666780642375</v>
      </c>
      <c r="Y725">
        <v>83.43</v>
      </c>
      <c r="Z725">
        <v>36.25</v>
      </c>
      <c r="AA725" s="36">
        <v>24.031186507373299</v>
      </c>
    </row>
    <row r="726" spans="1:27" x14ac:dyDescent="0.25">
      <c r="A726">
        <v>96.432599999999994</v>
      </c>
      <c r="B726">
        <v>36.299999999999997</v>
      </c>
      <c r="C726" s="36">
        <v>24.620139157482715</v>
      </c>
      <c r="E726">
        <v>101.12990000000001</v>
      </c>
      <c r="F726">
        <v>36.299999999999997</v>
      </c>
      <c r="G726" s="36">
        <v>24.866971737348138</v>
      </c>
      <c r="I726">
        <v>105.8248</v>
      </c>
      <c r="J726">
        <v>36.299999999999997</v>
      </c>
      <c r="K726" s="36">
        <v>25.138500704399519</v>
      </c>
      <c r="M726">
        <v>110.5591</v>
      </c>
      <c r="N726">
        <v>36.299999999999997</v>
      </c>
      <c r="O726" s="36">
        <v>25.445330238604171</v>
      </c>
      <c r="Q726">
        <v>115.30419999999999</v>
      </c>
      <c r="R726">
        <v>36.299999999999997</v>
      </c>
      <c r="S726" s="36">
        <v>25.799859411291077</v>
      </c>
      <c r="U726">
        <v>120.0808</v>
      </c>
      <c r="V726">
        <v>36.299999999999997</v>
      </c>
      <c r="W726" s="36">
        <v>26.232596621243186</v>
      </c>
      <c r="Y726">
        <v>83.43</v>
      </c>
      <c r="Z726">
        <v>36.299999999999997</v>
      </c>
      <c r="AA726" s="36">
        <v>24.030476305491771</v>
      </c>
    </row>
    <row r="727" spans="1:27" x14ac:dyDescent="0.25">
      <c r="A727">
        <v>96.432599999999994</v>
      </c>
      <c r="B727">
        <v>36.35</v>
      </c>
      <c r="C727" s="36">
        <v>24.619240622178292</v>
      </c>
      <c r="E727">
        <v>101.12990000000001</v>
      </c>
      <c r="F727">
        <v>36.35</v>
      </c>
      <c r="G727" s="36">
        <v>24.865972854853446</v>
      </c>
      <c r="I727">
        <v>105.8248</v>
      </c>
      <c r="J727">
        <v>36.35</v>
      </c>
      <c r="K727" s="36">
        <v>25.137371166287338</v>
      </c>
      <c r="M727">
        <v>110.5591</v>
      </c>
      <c r="N727">
        <v>36.35</v>
      </c>
      <c r="O727" s="36">
        <v>25.444019268006304</v>
      </c>
      <c r="Q727">
        <v>115.30419999999999</v>
      </c>
      <c r="R727">
        <v>36.35</v>
      </c>
      <c r="S727" s="36">
        <v>25.798275265304628</v>
      </c>
      <c r="U727">
        <v>120.0808</v>
      </c>
      <c r="V727">
        <v>36.35</v>
      </c>
      <c r="W727" s="36">
        <v>26.230529589848459</v>
      </c>
      <c r="Y727">
        <v>83.43</v>
      </c>
      <c r="Z727">
        <v>36.35</v>
      </c>
      <c r="AA727" s="36">
        <v>24.029766311788848</v>
      </c>
    </row>
    <row r="728" spans="1:27" x14ac:dyDescent="0.25">
      <c r="A728">
        <v>96.432599999999994</v>
      </c>
      <c r="B728">
        <v>36.4</v>
      </c>
      <c r="C728" s="36">
        <v>24.618342455797073</v>
      </c>
      <c r="E728">
        <v>101.12990000000001</v>
      </c>
      <c r="F728">
        <v>36.4</v>
      </c>
      <c r="G728" s="36">
        <v>24.864974451749429</v>
      </c>
      <c r="I728">
        <v>105.8248</v>
      </c>
      <c r="J728">
        <v>36.4</v>
      </c>
      <c r="K728" s="36">
        <v>25.136242280170467</v>
      </c>
      <c r="M728">
        <v>110.5591</v>
      </c>
      <c r="N728">
        <v>36.4</v>
      </c>
      <c r="O728" s="36">
        <v>25.442709248455113</v>
      </c>
      <c r="Q728">
        <v>115.30419999999999</v>
      </c>
      <c r="R728">
        <v>36.4</v>
      </c>
      <c r="S728" s="36">
        <v>25.796692667632662</v>
      </c>
      <c r="U728">
        <v>120.0808</v>
      </c>
      <c r="V728">
        <v>36.4</v>
      </c>
      <c r="W728" s="36">
        <v>26.228465673761335</v>
      </c>
      <c r="Y728">
        <v>83.43</v>
      </c>
      <c r="Z728">
        <v>36.4</v>
      </c>
      <c r="AA728" s="36">
        <v>24.029056526114449</v>
      </c>
    </row>
    <row r="729" spans="1:27" x14ac:dyDescent="0.25">
      <c r="A729">
        <v>96.432599999999994</v>
      </c>
      <c r="B729">
        <v>36.450000000000003</v>
      </c>
      <c r="C729" s="36">
        <v>24.61744465795832</v>
      </c>
      <c r="E729">
        <v>101.12990000000001</v>
      </c>
      <c r="F729">
        <v>36.450000000000003</v>
      </c>
      <c r="G729" s="36">
        <v>24.86397652745233</v>
      </c>
      <c r="I729">
        <v>105.8248</v>
      </c>
      <c r="J729">
        <v>36.450000000000003</v>
      </c>
      <c r="K729" s="36">
        <v>25.135114045083846</v>
      </c>
      <c r="M729">
        <v>110.5591</v>
      </c>
      <c r="N729">
        <v>36.450000000000003</v>
      </c>
      <c r="O729" s="36">
        <v>25.441400178159387</v>
      </c>
      <c r="Q729">
        <v>115.30419999999999</v>
      </c>
      <c r="R729">
        <v>36.450000000000003</v>
      </c>
      <c r="S729" s="36">
        <v>25.79511161428745</v>
      </c>
      <c r="U729">
        <v>120.0808</v>
      </c>
      <c r="V729">
        <v>36.450000000000003</v>
      </c>
      <c r="W729" s="36">
        <v>26.226404860370156</v>
      </c>
      <c r="Y729">
        <v>83.43</v>
      </c>
      <c r="Z729">
        <v>36.450000000000003</v>
      </c>
      <c r="AA729" s="36">
        <v>24.028346948318653</v>
      </c>
    </row>
    <row r="730" spans="1:27" x14ac:dyDescent="0.25">
      <c r="A730">
        <v>96.432599999999994</v>
      </c>
      <c r="B730">
        <v>36.5</v>
      </c>
      <c r="C730" s="36">
        <v>24.616547228281938</v>
      </c>
      <c r="E730">
        <v>101.12990000000001</v>
      </c>
      <c r="F730">
        <v>36.5</v>
      </c>
      <c r="G730" s="36">
        <v>24.862979081379557</v>
      </c>
      <c r="I730">
        <v>105.8248</v>
      </c>
      <c r="J730">
        <v>36.5</v>
      </c>
      <c r="K730" s="36">
        <v>25.133986460064754</v>
      </c>
      <c r="M730">
        <v>110.5591</v>
      </c>
      <c r="N730">
        <v>36.5</v>
      </c>
      <c r="O730" s="36">
        <v>25.440092055333476</v>
      </c>
      <c r="Q730">
        <v>115.30419999999999</v>
      </c>
      <c r="R730">
        <v>36.5</v>
      </c>
      <c r="S730" s="36">
        <v>25.793532101298243</v>
      </c>
      <c r="U730">
        <v>120.0808</v>
      </c>
      <c r="V730">
        <v>36.5</v>
      </c>
      <c r="W730" s="36">
        <v>26.224347137147674</v>
      </c>
      <c r="Y730">
        <v>83.43</v>
      </c>
      <c r="Z730">
        <v>36.5</v>
      </c>
      <c r="AA730" s="36">
        <v>24.027637578251735</v>
      </c>
    </row>
    <row r="731" spans="1:27" x14ac:dyDescent="0.25">
      <c r="A731">
        <v>96.432599999999994</v>
      </c>
      <c r="B731">
        <v>36.549999999999997</v>
      </c>
      <c r="C731" s="36">
        <v>24.615650166388466</v>
      </c>
      <c r="E731">
        <v>101.12990000000001</v>
      </c>
      <c r="F731">
        <v>36.549999999999997</v>
      </c>
      <c r="G731" s="36">
        <v>24.861982112949661</v>
      </c>
      <c r="I731">
        <v>105.8248</v>
      </c>
      <c r="J731">
        <v>36.549999999999997</v>
      </c>
      <c r="K731" s="36">
        <v>25.132859524152799</v>
      </c>
      <c r="M731">
        <v>110.5591</v>
      </c>
      <c r="N731">
        <v>36.549999999999997</v>
      </c>
      <c r="O731" s="36">
        <v>25.438784878197271</v>
      </c>
      <c r="Q731">
        <v>115.30419999999999</v>
      </c>
      <c r="R731">
        <v>36.549999999999997</v>
      </c>
      <c r="S731" s="36">
        <v>25.791954124711147</v>
      </c>
      <c r="U731">
        <v>120.0808</v>
      </c>
      <c r="V731">
        <v>36.549999999999997</v>
      </c>
      <c r="W731" s="36">
        <v>26.222292491650215</v>
      </c>
      <c r="Y731">
        <v>83.43</v>
      </c>
      <c r="Z731">
        <v>36.549999999999997</v>
      </c>
      <c r="AA731" s="36">
        <v>24.026928415764136</v>
      </c>
    </row>
    <row r="732" spans="1:27" x14ac:dyDescent="0.25">
      <c r="A732">
        <v>96.432599999999994</v>
      </c>
      <c r="B732">
        <v>36.6</v>
      </c>
      <c r="C732" s="36">
        <v>24.614753471899096</v>
      </c>
      <c r="E732">
        <v>101.12990000000001</v>
      </c>
      <c r="F732">
        <v>36.6</v>
      </c>
      <c r="G732" s="36">
        <v>24.86098562158239</v>
      </c>
      <c r="I732">
        <v>105.8248</v>
      </c>
      <c r="J732">
        <v>36.6</v>
      </c>
      <c r="K732" s="36">
        <v>25.131733236389966</v>
      </c>
      <c r="M732">
        <v>110.5591</v>
      </c>
      <c r="N732">
        <v>36.6</v>
      </c>
      <c r="O732" s="36">
        <v>25.437478644976167</v>
      </c>
      <c r="Q732">
        <v>115.30419999999999</v>
      </c>
      <c r="R732">
        <v>36.6</v>
      </c>
      <c r="S732" s="36">
        <v>25.790377680589028</v>
      </c>
      <c r="U732">
        <v>120.0808</v>
      </c>
      <c r="V732">
        <v>36.6</v>
      </c>
      <c r="W732" s="36">
        <v>26.22024091151696</v>
      </c>
      <c r="Y732">
        <v>83.43</v>
      </c>
      <c r="Z732">
        <v>36.6</v>
      </c>
      <c r="AA732" s="36">
        <v>24.026219460706471</v>
      </c>
    </row>
    <row r="733" spans="1:27" x14ac:dyDescent="0.25">
      <c r="A733">
        <v>96.432599999999994</v>
      </c>
      <c r="B733">
        <v>36.65</v>
      </c>
      <c r="C733" s="36">
        <v>24.613857144435659</v>
      </c>
      <c r="E733">
        <v>101.12990000000001</v>
      </c>
      <c r="F733">
        <v>36.65</v>
      </c>
      <c r="G733" s="36">
        <v>24.859989606698633</v>
      </c>
      <c r="I733">
        <v>105.8248</v>
      </c>
      <c r="J733">
        <v>36.65</v>
      </c>
      <c r="K733" s="36">
        <v>25.130607595820535</v>
      </c>
      <c r="M733">
        <v>110.5591</v>
      </c>
      <c r="N733">
        <v>36.65</v>
      </c>
      <c r="O733" s="36">
        <v>25.436173353901065</v>
      </c>
      <c r="Q733">
        <v>115.30419999999999</v>
      </c>
      <c r="R733">
        <v>36.65</v>
      </c>
      <c r="S733" s="36">
        <v>25.788802765011393</v>
      </c>
      <c r="U733">
        <v>120.0808</v>
      </c>
      <c r="V733">
        <v>36.65</v>
      </c>
      <c r="W733" s="36">
        <v>26.218192384469134</v>
      </c>
      <c r="Y733">
        <v>83.43</v>
      </c>
      <c r="Z733">
        <v>36.65</v>
      </c>
      <c r="AA733" s="36">
        <v>24.025510712929542</v>
      </c>
    </row>
    <row r="734" spans="1:27" x14ac:dyDescent="0.25">
      <c r="A734">
        <v>96.432599999999994</v>
      </c>
      <c r="B734">
        <v>36.700000000000003</v>
      </c>
      <c r="C734" s="36">
        <v>24.612961183620619</v>
      </c>
      <c r="E734">
        <v>101.12990000000001</v>
      </c>
      <c r="F734">
        <v>36.700000000000003</v>
      </c>
      <c r="G734" s="36">
        <v>24.858994067720435</v>
      </c>
      <c r="I734">
        <v>105.8248</v>
      </c>
      <c r="J734">
        <v>36.700000000000003</v>
      </c>
      <c r="K734" s="36">
        <v>25.129482601491116</v>
      </c>
      <c r="M734">
        <v>110.5591</v>
      </c>
      <c r="N734">
        <v>36.700000000000003</v>
      </c>
      <c r="O734" s="36">
        <v>25.43486900320832</v>
      </c>
      <c r="Q734">
        <v>115.30419999999999</v>
      </c>
      <c r="R734">
        <v>36.700000000000003</v>
      </c>
      <c r="S734" s="36">
        <v>25.787229374074322</v>
      </c>
      <c r="U734">
        <v>120.0808</v>
      </c>
      <c r="V734">
        <v>36.700000000000003</v>
      </c>
      <c r="W734" s="36">
        <v>26.216146898309248</v>
      </c>
      <c r="Y734">
        <v>83.43</v>
      </c>
      <c r="Z734">
        <v>36.700000000000003</v>
      </c>
      <c r="AA734" s="36">
        <v>24.024802172284311</v>
      </c>
    </row>
    <row r="735" spans="1:27" x14ac:dyDescent="0.25">
      <c r="A735">
        <v>96.432599999999994</v>
      </c>
      <c r="B735">
        <v>36.75</v>
      </c>
      <c r="C735" s="36">
        <v>24.612065589077087</v>
      </c>
      <c r="E735">
        <v>101.12990000000001</v>
      </c>
      <c r="F735">
        <v>36.75</v>
      </c>
      <c r="G735" s="36">
        <v>24.85799900407099</v>
      </c>
      <c r="I735">
        <v>105.8248</v>
      </c>
      <c r="J735">
        <v>36.75</v>
      </c>
      <c r="K735" s="36">
        <v>25.128358252450621</v>
      </c>
      <c r="M735">
        <v>110.5591</v>
      </c>
      <c r="N735">
        <v>36.75</v>
      </c>
      <c r="O735" s="36">
        <v>25.433565591139722</v>
      </c>
      <c r="Q735">
        <v>115.30419999999999</v>
      </c>
      <c r="R735">
        <v>36.75</v>
      </c>
      <c r="S735" s="36">
        <v>25.785657503890338</v>
      </c>
      <c r="U735">
        <v>120.0808</v>
      </c>
      <c r="V735">
        <v>36.75</v>
      </c>
      <c r="W735" s="36">
        <v>26.214104440920398</v>
      </c>
      <c r="Y735">
        <v>83.43</v>
      </c>
      <c r="Z735">
        <v>36.75</v>
      </c>
      <c r="AA735" s="36">
        <v>24.02409383862193</v>
      </c>
    </row>
    <row r="736" spans="1:27" x14ac:dyDescent="0.25">
      <c r="A736">
        <v>96.432599999999994</v>
      </c>
      <c r="B736">
        <v>36.799999999999997</v>
      </c>
      <c r="C736" s="36">
        <v>24.611170360428797</v>
      </c>
      <c r="E736">
        <v>101.12990000000001</v>
      </c>
      <c r="F736">
        <v>36.799999999999997</v>
      </c>
      <c r="G736" s="36">
        <v>24.857004415174654</v>
      </c>
      <c r="I736">
        <v>105.8248</v>
      </c>
      <c r="J736">
        <v>36.799999999999997</v>
      </c>
      <c r="K736" s="36">
        <v>25.127234547750287</v>
      </c>
      <c r="M736">
        <v>110.5591</v>
      </c>
      <c r="N736">
        <v>36.799999999999997</v>
      </c>
      <c r="O736" s="36">
        <v>25.432263115942504</v>
      </c>
      <c r="Q736">
        <v>115.30419999999999</v>
      </c>
      <c r="R736">
        <v>36.799999999999997</v>
      </c>
      <c r="S736" s="36">
        <v>25.784087150588345</v>
      </c>
      <c r="U736">
        <v>120.0808</v>
      </c>
      <c r="V736">
        <v>36.799999999999997</v>
      </c>
      <c r="W736" s="36">
        <v>26.212065000265447</v>
      </c>
      <c r="Y736">
        <v>83.43</v>
      </c>
      <c r="Z736">
        <v>36.799999999999997</v>
      </c>
      <c r="AA736" s="36">
        <v>24.023385711793715</v>
      </c>
    </row>
    <row r="737" spans="1:27" x14ac:dyDescent="0.25">
      <c r="A737">
        <v>96.432599999999994</v>
      </c>
      <c r="B737">
        <v>36.85</v>
      </c>
      <c r="C737" s="36">
        <v>24.61027549730013</v>
      </c>
      <c r="E737">
        <v>101.12990000000001</v>
      </c>
      <c r="F737">
        <v>36.85</v>
      </c>
      <c r="G737" s="36">
        <v>24.856010300456912</v>
      </c>
      <c r="I737">
        <v>105.8248</v>
      </c>
      <c r="J737">
        <v>36.85</v>
      </c>
      <c r="K737" s="36">
        <v>25.126111486443627</v>
      </c>
      <c r="M737">
        <v>110.5591</v>
      </c>
      <c r="N737">
        <v>36.85</v>
      </c>
      <c r="O737" s="36">
        <v>25.430961575869272</v>
      </c>
      <c r="Q737">
        <v>115.30419999999999</v>
      </c>
      <c r="R737">
        <v>36.85</v>
      </c>
      <c r="S737" s="36">
        <v>25.782518310313517</v>
      </c>
      <c r="U737">
        <v>120.0808</v>
      </c>
      <c r="V737">
        <v>36.85</v>
      </c>
      <c r="W737" s="36">
        <v>26.210028564386349</v>
      </c>
      <c r="Y737">
        <v>83.43</v>
      </c>
      <c r="Z737">
        <v>36.85</v>
      </c>
      <c r="AA737" s="36">
        <v>24.022677791651159</v>
      </c>
    </row>
    <row r="738" spans="1:27" x14ac:dyDescent="0.25">
      <c r="A738">
        <v>96.432599999999994</v>
      </c>
      <c r="B738">
        <v>36.9</v>
      </c>
      <c r="C738" s="36">
        <v>24.609380999316098</v>
      </c>
      <c r="E738">
        <v>101.12990000000001</v>
      </c>
      <c r="F738">
        <v>36.9</v>
      </c>
      <c r="G738" s="36">
        <v>24.855016659344411</v>
      </c>
      <c r="I738">
        <v>105.8248</v>
      </c>
      <c r="J738">
        <v>36.9</v>
      </c>
      <c r="K738" s="36">
        <v>25.124989067586455</v>
      </c>
      <c r="M738">
        <v>110.5591</v>
      </c>
      <c r="N738">
        <v>36.9</v>
      </c>
      <c r="O738" s="36">
        <v>25.42966096917803</v>
      </c>
      <c r="Q738">
        <v>115.30419999999999</v>
      </c>
      <c r="R738">
        <v>36.9</v>
      </c>
      <c r="S738" s="36">
        <v>25.780950979227178</v>
      </c>
      <c r="U738">
        <v>120.0808</v>
      </c>
      <c r="V738">
        <v>36.9</v>
      </c>
      <c r="W738" s="36">
        <v>26.2079951214034</v>
      </c>
      <c r="Y738">
        <v>83.43</v>
      </c>
      <c r="Z738">
        <v>36.9</v>
      </c>
      <c r="AA738" s="36">
        <v>24.021970078045939</v>
      </c>
    </row>
    <row r="739" spans="1:27" x14ac:dyDescent="0.25">
      <c r="A739">
        <v>96.432599999999994</v>
      </c>
      <c r="B739">
        <v>36.950000000000003</v>
      </c>
      <c r="C739" s="36">
        <v>24.608486866102329</v>
      </c>
      <c r="E739">
        <v>101.12990000000001</v>
      </c>
      <c r="F739">
        <v>36.950000000000003</v>
      </c>
      <c r="G739" s="36">
        <v>24.854023491264918</v>
      </c>
      <c r="I739">
        <v>105.8248</v>
      </c>
      <c r="J739">
        <v>36.950000000000003</v>
      </c>
      <c r="K739" s="36">
        <v>25.123867290236859</v>
      </c>
      <c r="M739">
        <v>110.5591</v>
      </c>
      <c r="N739">
        <v>36.950000000000003</v>
      </c>
      <c r="O739" s="36">
        <v>25.428361294132099</v>
      </c>
      <c r="Q739">
        <v>115.30419999999999</v>
      </c>
      <c r="R739">
        <v>36.950000000000003</v>
      </c>
      <c r="S739" s="36">
        <v>25.779385153506759</v>
      </c>
      <c r="U739">
        <v>120.0808</v>
      </c>
      <c r="V739">
        <v>36.950000000000003</v>
      </c>
      <c r="W739" s="36">
        <v>26.205964659514525</v>
      </c>
      <c r="Y739">
        <v>83.43</v>
      </c>
      <c r="Z739">
        <v>36.950000000000003</v>
      </c>
      <c r="AA739" s="36">
        <v>24.021262570829894</v>
      </c>
    </row>
    <row r="740" spans="1:27" x14ac:dyDescent="0.25">
      <c r="A740">
        <v>96.432599999999994</v>
      </c>
      <c r="B740">
        <v>37</v>
      </c>
      <c r="C740" s="36">
        <v>24.607593097285108</v>
      </c>
      <c r="E740">
        <v>101.12990000000001</v>
      </c>
      <c r="F740">
        <v>37</v>
      </c>
      <c r="G740" s="36">
        <v>24.853030795647356</v>
      </c>
      <c r="I740">
        <v>105.8248</v>
      </c>
      <c r="J740">
        <v>37</v>
      </c>
      <c r="K740" s="36">
        <v>25.122746153455211</v>
      </c>
      <c r="M740">
        <v>110.5591</v>
      </c>
      <c r="N740">
        <v>37</v>
      </c>
      <c r="O740" s="36">
        <v>25.427062549000155</v>
      </c>
      <c r="Q740">
        <v>115.30419999999999</v>
      </c>
      <c r="R740">
        <v>37</v>
      </c>
      <c r="S740" s="36">
        <v>25.777820829345639</v>
      </c>
      <c r="U740">
        <v>120.0808</v>
      </c>
      <c r="V740">
        <v>37</v>
      </c>
      <c r="W740" s="36">
        <v>26.203937166994585</v>
      </c>
      <c r="Y740">
        <v>83.43</v>
      </c>
      <c r="Z740">
        <v>37</v>
      </c>
      <c r="AA740" s="36">
        <v>24.020555269855048</v>
      </c>
    </row>
    <row r="741" spans="1:27" x14ac:dyDescent="0.25">
      <c r="A741">
        <v>96.432599999999994</v>
      </c>
      <c r="B741">
        <v>37.049999999999997</v>
      </c>
      <c r="C741" s="36">
        <v>24.606699692491325</v>
      </c>
      <c r="E741">
        <v>101.12990000000001</v>
      </c>
      <c r="F741">
        <v>37.049999999999997</v>
      </c>
      <c r="G741" s="36">
        <v>24.852038571921767</v>
      </c>
      <c r="I741">
        <v>105.8248</v>
      </c>
      <c r="J741">
        <v>37.049999999999997</v>
      </c>
      <c r="K741" s="36">
        <v>25.121625656304126</v>
      </c>
      <c r="M741">
        <v>110.5591</v>
      </c>
      <c r="N741">
        <v>37.049999999999997</v>
      </c>
      <c r="O741" s="36">
        <v>25.425764732056155</v>
      </c>
      <c r="Q741">
        <v>115.30419999999999</v>
      </c>
      <c r="R741">
        <v>37.049999999999997</v>
      </c>
      <c r="S741" s="36">
        <v>25.776258002953131</v>
      </c>
      <c r="U741">
        <v>120.0808</v>
      </c>
      <c r="V741">
        <v>37.049999999999997</v>
      </c>
      <c r="W741" s="36">
        <v>26.201912632194677</v>
      </c>
      <c r="Y741">
        <v>83.43</v>
      </c>
      <c r="Z741">
        <v>37.049999999999997</v>
      </c>
      <c r="AA741" s="36">
        <v>24.019848174973585</v>
      </c>
    </row>
    <row r="742" spans="1:27" x14ac:dyDescent="0.25">
      <c r="A742">
        <v>96.432599999999994</v>
      </c>
      <c r="B742">
        <v>37.1</v>
      </c>
      <c r="C742" s="36">
        <v>24.605806651348512</v>
      </c>
      <c r="E742">
        <v>101.12990000000001</v>
      </c>
      <c r="F742">
        <v>37.1</v>
      </c>
      <c r="G742" s="36">
        <v>24.851046819519333</v>
      </c>
      <c r="I742">
        <v>105.8248</v>
      </c>
      <c r="J742">
        <v>37.1</v>
      </c>
      <c r="K742" s="36">
        <v>25.120505797848505</v>
      </c>
      <c r="M742">
        <v>110.5591</v>
      </c>
      <c r="N742">
        <v>37.1</v>
      </c>
      <c r="O742" s="36">
        <v>25.424467841579357</v>
      </c>
      <c r="Q742">
        <v>115.30419999999999</v>
      </c>
      <c r="R742">
        <v>37.1</v>
      </c>
      <c r="S742" s="36">
        <v>25.774696670554309</v>
      </c>
      <c r="U742">
        <v>120.0808</v>
      </c>
      <c r="V742">
        <v>37.1</v>
      </c>
      <c r="W742" s="36">
        <v>26.199891043541381</v>
      </c>
      <c r="Y742">
        <v>83.43</v>
      </c>
      <c r="Z742">
        <v>37.1</v>
      </c>
      <c r="AA742" s="36">
        <v>24.019141286037872</v>
      </c>
    </row>
    <row r="743" spans="1:27" x14ac:dyDescent="0.25">
      <c r="A743">
        <v>96.432599999999994</v>
      </c>
      <c r="B743">
        <v>37.15</v>
      </c>
      <c r="C743" s="36">
        <v>24.604913973484823</v>
      </c>
      <c r="E743">
        <v>101.12990000000001</v>
      </c>
      <c r="F743">
        <v>37.15</v>
      </c>
      <c r="G743" s="36">
        <v>24.85005553787235</v>
      </c>
      <c r="I743">
        <v>105.8248</v>
      </c>
      <c r="J743">
        <v>37.15</v>
      </c>
      <c r="K743" s="36">
        <v>25.119386577155481</v>
      </c>
      <c r="M743">
        <v>110.5591</v>
      </c>
      <c r="N743">
        <v>37.15</v>
      </c>
      <c r="O743" s="36">
        <v>25.423171875854273</v>
      </c>
      <c r="Q743">
        <v>115.30419999999999</v>
      </c>
      <c r="R743">
        <v>37.15</v>
      </c>
      <c r="S743" s="36">
        <v>25.773136828389973</v>
      </c>
      <c r="U743">
        <v>120.0808</v>
      </c>
      <c r="V743">
        <v>37.15</v>
      </c>
      <c r="W743" s="36">
        <v>26.197872389536201</v>
      </c>
      <c r="Y743">
        <v>83.43</v>
      </c>
      <c r="Z743">
        <v>37.15</v>
      </c>
      <c r="AA743" s="36">
        <v>24.018434602900445</v>
      </c>
    </row>
    <row r="744" spans="1:27" x14ac:dyDescent="0.25">
      <c r="A744">
        <v>96.432599999999994</v>
      </c>
      <c r="B744">
        <v>37.200000000000003</v>
      </c>
      <c r="C744" s="36">
        <v>24.604021658529028</v>
      </c>
      <c r="E744">
        <v>101.12990000000001</v>
      </c>
      <c r="F744">
        <v>37.200000000000003</v>
      </c>
      <c r="G744" s="36">
        <v>24.849064726414248</v>
      </c>
      <c r="I744">
        <v>105.8248</v>
      </c>
      <c r="J744">
        <v>37.200000000000003</v>
      </c>
      <c r="K744" s="36">
        <v>25.118267993294438</v>
      </c>
      <c r="M744">
        <v>110.5591</v>
      </c>
      <c r="N744">
        <v>37.200000000000003</v>
      </c>
      <c r="O744" s="36">
        <v>25.421876833170636</v>
      </c>
      <c r="Q744">
        <v>115.30419999999999</v>
      </c>
      <c r="R744">
        <v>37.200000000000003</v>
      </c>
      <c r="S744" s="36">
        <v>25.771578472716513</v>
      </c>
      <c r="U744">
        <v>120.0808</v>
      </c>
      <c r="V744">
        <v>37.200000000000003</v>
      </c>
      <c r="W744" s="36">
        <v>26.195856658754742</v>
      </c>
      <c r="Y744">
        <v>83.43</v>
      </c>
      <c r="Z744">
        <v>37.200000000000003</v>
      </c>
      <c r="AA744" s="36">
        <v>24.01772812541402</v>
      </c>
    </row>
    <row r="745" spans="1:27" x14ac:dyDescent="0.25">
      <c r="A745">
        <v>96.432599999999994</v>
      </c>
      <c r="B745">
        <v>37.25</v>
      </c>
      <c r="C745" s="36">
        <v>24.603129706110536</v>
      </c>
      <c r="E745">
        <v>101.12990000000001</v>
      </c>
      <c r="F745">
        <v>37.25</v>
      </c>
      <c r="G745" s="36">
        <v>24.848074384579579</v>
      </c>
      <c r="I745">
        <v>105.8248</v>
      </c>
      <c r="J745">
        <v>37.25</v>
      </c>
      <c r="K745" s="36">
        <v>25.117150045336992</v>
      </c>
      <c r="M745">
        <v>110.5591</v>
      </c>
      <c r="N745">
        <v>37.25</v>
      </c>
      <c r="O745" s="36">
        <v>25.42058271182341</v>
      </c>
      <c r="Q745">
        <v>115.30419999999999</v>
      </c>
      <c r="R745">
        <v>37.25</v>
      </c>
      <c r="S745" s="36">
        <v>25.770021599805894</v>
      </c>
      <c r="U745">
        <v>120.0808</v>
      </c>
      <c r="V745">
        <v>37.25</v>
      </c>
      <c r="W745" s="36">
        <v>26.193843839846178</v>
      </c>
      <c r="Y745">
        <v>83.43</v>
      </c>
      <c r="Z745">
        <v>37.25</v>
      </c>
      <c r="AA745" s="36">
        <v>24.017021853431476</v>
      </c>
    </row>
    <row r="746" spans="1:27" x14ac:dyDescent="0.25">
      <c r="A746">
        <v>96.432599999999994</v>
      </c>
      <c r="B746">
        <v>37.299999999999997</v>
      </c>
      <c r="C746" s="36">
        <v>24.602238115859357</v>
      </c>
      <c r="E746">
        <v>101.12990000000001</v>
      </c>
      <c r="F746">
        <v>37.299999999999997</v>
      </c>
      <c r="G746" s="36">
        <v>24.84708451180401</v>
      </c>
      <c r="I746">
        <v>105.8248</v>
      </c>
      <c r="J746">
        <v>37.299999999999997</v>
      </c>
      <c r="K746" s="36">
        <v>25.116032732356992</v>
      </c>
      <c r="M746">
        <v>110.5591</v>
      </c>
      <c r="N746">
        <v>37.299999999999997</v>
      </c>
      <c r="O746" s="36">
        <v>25.419289510112755</v>
      </c>
      <c r="Q746">
        <v>115.30419999999999</v>
      </c>
      <c r="R746">
        <v>37.299999999999997</v>
      </c>
      <c r="S746" s="36">
        <v>25.768466205945451</v>
      </c>
      <c r="U746">
        <v>120.0808</v>
      </c>
      <c r="V746">
        <v>37.299999999999997</v>
      </c>
      <c r="W746" s="36">
        <v>26.191833921532499</v>
      </c>
      <c r="Y746">
        <v>83.43</v>
      </c>
      <c r="Z746">
        <v>37.299999999999997</v>
      </c>
      <c r="AA746" s="36">
        <v>24.016315786805873</v>
      </c>
    </row>
    <row r="747" spans="1:27" x14ac:dyDescent="0.25">
      <c r="A747">
        <v>96.432599999999994</v>
      </c>
      <c r="B747">
        <v>37.35</v>
      </c>
      <c r="C747" s="36">
        <v>24.601346887406137</v>
      </c>
      <c r="E747">
        <v>101.12990000000001</v>
      </c>
      <c r="F747">
        <v>37.35</v>
      </c>
      <c r="G747" s="36">
        <v>24.846095107524324</v>
      </c>
      <c r="I747">
        <v>105.8248</v>
      </c>
      <c r="J747">
        <v>37.35</v>
      </c>
      <c r="K747" s="36">
        <v>25.114916053430495</v>
      </c>
      <c r="M747">
        <v>110.5591</v>
      </c>
      <c r="N747">
        <v>37.35</v>
      </c>
      <c r="O747" s="36">
        <v>25.417997226343978</v>
      </c>
      <c r="Q747">
        <v>115.30419999999999</v>
      </c>
      <c r="R747">
        <v>37.35</v>
      </c>
      <c r="S747" s="36">
        <v>25.766912287437925</v>
      </c>
      <c r="U747">
        <v>120.0808</v>
      </c>
      <c r="V747">
        <v>37.35</v>
      </c>
      <c r="W747" s="36">
        <v>26.18982689260789</v>
      </c>
      <c r="Y747">
        <v>83.43</v>
      </c>
      <c r="Z747">
        <v>37.35</v>
      </c>
      <c r="AA747" s="36">
        <v>24.015609925390429</v>
      </c>
    </row>
    <row r="748" spans="1:27" x14ac:dyDescent="0.25">
      <c r="A748">
        <v>96.432599999999994</v>
      </c>
      <c r="B748">
        <v>37.4</v>
      </c>
      <c r="C748" s="36">
        <v>24.600456020382136</v>
      </c>
      <c r="E748">
        <v>101.12990000000001</v>
      </c>
      <c r="F748">
        <v>37.4</v>
      </c>
      <c r="G748" s="36">
        <v>24.845106171178411</v>
      </c>
      <c r="I748">
        <v>105.8248</v>
      </c>
      <c r="J748">
        <v>37.4</v>
      </c>
      <c r="K748" s="36">
        <v>25.113800007635778</v>
      </c>
      <c r="M748">
        <v>110.5591</v>
      </c>
      <c r="N748">
        <v>37.4</v>
      </c>
      <c r="O748" s="36">
        <v>25.416705858827548</v>
      </c>
      <c r="Q748">
        <v>115.30419999999999</v>
      </c>
      <c r="R748">
        <v>37.4</v>
      </c>
      <c r="S748" s="36">
        <v>25.765359840601267</v>
      </c>
      <c r="U748">
        <v>120.0808</v>
      </c>
      <c r="V748">
        <v>37.4</v>
      </c>
      <c r="W748" s="36">
        <v>26.187822741938103</v>
      </c>
      <c r="Y748">
        <v>83.43</v>
      </c>
      <c r="Z748">
        <v>37.4</v>
      </c>
      <c r="AA748" s="36">
        <v>24.014904269038549</v>
      </c>
    </row>
    <row r="749" spans="1:27" x14ac:dyDescent="0.25">
      <c r="A749">
        <v>96.432599999999994</v>
      </c>
      <c r="B749">
        <v>37.450000000000003</v>
      </c>
      <c r="C749" s="36">
        <v>24.599565514419229</v>
      </c>
      <c r="E749">
        <v>101.12990000000001</v>
      </c>
      <c r="F749">
        <v>37.450000000000003</v>
      </c>
      <c r="G749" s="36">
        <v>24.844117702205278</v>
      </c>
      <c r="I749">
        <v>105.8248</v>
      </c>
      <c r="J749">
        <v>37.450000000000003</v>
      </c>
      <c r="K749" s="36">
        <v>25.112684594053331</v>
      </c>
      <c r="M749">
        <v>110.5591</v>
      </c>
      <c r="N749">
        <v>37.450000000000003</v>
      </c>
      <c r="O749" s="36">
        <v>25.415415405879074</v>
      </c>
      <c r="Q749">
        <v>115.30419999999999</v>
      </c>
      <c r="R749">
        <v>37.450000000000003</v>
      </c>
      <c r="S749" s="36">
        <v>25.763808861768627</v>
      </c>
      <c r="U749">
        <v>120.0808</v>
      </c>
      <c r="V749">
        <v>37.450000000000003</v>
      </c>
      <c r="W749" s="36">
        <v>26.185821458459799</v>
      </c>
      <c r="Y749">
        <v>83.43</v>
      </c>
      <c r="Z749">
        <v>37.450000000000003</v>
      </c>
      <c r="AA749" s="36">
        <v>24.014198817603798</v>
      </c>
    </row>
    <row r="750" spans="1:27" x14ac:dyDescent="0.25">
      <c r="A750">
        <v>96.432599999999994</v>
      </c>
      <c r="B750">
        <v>37.5</v>
      </c>
      <c r="C750" s="36">
        <v>24.598675369149909</v>
      </c>
      <c r="E750">
        <v>101.12990000000001</v>
      </c>
      <c r="F750">
        <v>37.5</v>
      </c>
      <c r="G750" s="36">
        <v>24.843129700045029</v>
      </c>
      <c r="I750">
        <v>105.8248</v>
      </c>
      <c r="J750">
        <v>37.5</v>
      </c>
      <c r="K750" s="36">
        <v>25.111569811765829</v>
      </c>
      <c r="M750">
        <v>110.5591</v>
      </c>
      <c r="N750">
        <v>37.5</v>
      </c>
      <c r="O750" s="36">
        <v>25.414125865819241</v>
      </c>
      <c r="Q750">
        <v>115.30419999999999</v>
      </c>
      <c r="R750">
        <v>37.5</v>
      </c>
      <c r="S750" s="36">
        <v>25.762259347288207</v>
      </c>
      <c r="U750">
        <v>120.0808</v>
      </c>
      <c r="V750">
        <v>37.5</v>
      </c>
      <c r="W750" s="36">
        <v>26.183823031179916</v>
      </c>
      <c r="Y750">
        <v>83.43</v>
      </c>
      <c r="Z750">
        <v>37.5</v>
      </c>
      <c r="AA750" s="36">
        <v>24.013493570939925</v>
      </c>
    </row>
    <row r="751" spans="1:27" x14ac:dyDescent="0.25">
      <c r="A751">
        <v>96.432599999999994</v>
      </c>
      <c r="B751">
        <v>37.549999999999997</v>
      </c>
      <c r="C751" s="36">
        <v>24.597785584207273</v>
      </c>
      <c r="E751">
        <v>101.12990000000001</v>
      </c>
      <c r="F751">
        <v>37.549999999999997</v>
      </c>
      <c r="G751" s="36">
        <v>24.842142164138878</v>
      </c>
      <c r="I751">
        <v>105.8248</v>
      </c>
      <c r="J751">
        <v>37.549999999999997</v>
      </c>
      <c r="K751" s="36">
        <v>25.110455659858147</v>
      </c>
      <c r="M751">
        <v>110.5591</v>
      </c>
      <c r="N751">
        <v>37.549999999999997</v>
      </c>
      <c r="O751" s="36">
        <v>25.412837236973829</v>
      </c>
      <c r="Q751">
        <v>115.30419999999999</v>
      </c>
      <c r="R751">
        <v>37.549999999999997</v>
      </c>
      <c r="S751" s="36">
        <v>25.760711293523244</v>
      </c>
      <c r="U751">
        <v>120.0808</v>
      </c>
      <c r="V751">
        <v>37.549999999999997</v>
      </c>
      <c r="W751" s="36">
        <v>26.181827449175081</v>
      </c>
      <c r="Y751">
        <v>83.43</v>
      </c>
      <c r="Z751">
        <v>37.549999999999997</v>
      </c>
      <c r="AA751" s="36">
        <v>24.012788528900842</v>
      </c>
    </row>
    <row r="752" spans="1:27" x14ac:dyDescent="0.25">
      <c r="A752">
        <v>96.432599999999994</v>
      </c>
      <c r="B752">
        <v>37.6</v>
      </c>
      <c r="C752" s="36">
        <v>24.59689615922505</v>
      </c>
      <c r="E752">
        <v>101.12990000000001</v>
      </c>
      <c r="F752">
        <v>37.6</v>
      </c>
      <c r="G752" s="36">
        <v>24.841155093929128</v>
      </c>
      <c r="I752">
        <v>105.8248</v>
      </c>
      <c r="J752">
        <v>37.6</v>
      </c>
      <c r="K752" s="36">
        <v>25.10934213741735</v>
      </c>
      <c r="M752">
        <v>110.5591</v>
      </c>
      <c r="N752">
        <v>37.6</v>
      </c>
      <c r="O752" s="36">
        <v>25.411549517673681</v>
      </c>
      <c r="Q752">
        <v>115.30419999999999</v>
      </c>
      <c r="R752">
        <v>37.6</v>
      </c>
      <c r="S752" s="36">
        <v>25.759164696851851</v>
      </c>
      <c r="U752">
        <v>120.0808</v>
      </c>
      <c r="V752">
        <v>37.6</v>
      </c>
      <c r="W752" s="36">
        <v>26.179834701590934</v>
      </c>
      <c r="Y752">
        <v>83.43</v>
      </c>
      <c r="Z752">
        <v>37.6</v>
      </c>
      <c r="AA752" s="36">
        <v>24.012083691340621</v>
      </c>
    </row>
    <row r="753" spans="1:27" x14ac:dyDescent="0.25">
      <c r="A753">
        <v>96.432599999999994</v>
      </c>
      <c r="B753">
        <v>37.65</v>
      </c>
      <c r="C753" s="36">
        <v>24.596007093837564</v>
      </c>
      <c r="E753">
        <v>101.12990000000001</v>
      </c>
      <c r="F753">
        <v>37.65</v>
      </c>
      <c r="G753" s="36">
        <v>24.840168488859195</v>
      </c>
      <c r="I753">
        <v>105.8248</v>
      </c>
      <c r="J753">
        <v>37.65</v>
      </c>
      <c r="K753" s="36">
        <v>25.108229243532655</v>
      </c>
      <c r="M753">
        <v>110.5591</v>
      </c>
      <c r="N753">
        <v>37.65</v>
      </c>
      <c r="O753" s="36">
        <v>25.410262706254688</v>
      </c>
      <c r="Q753">
        <v>115.30419999999999</v>
      </c>
      <c r="R753">
        <v>37.65</v>
      </c>
      <c r="S753" s="36">
        <v>25.757619553666988</v>
      </c>
      <c r="U753">
        <v>120.0808</v>
      </c>
      <c r="V753">
        <v>37.65</v>
      </c>
      <c r="W753" s="36">
        <v>26.177844777641546</v>
      </c>
      <c r="Y753">
        <v>83.43</v>
      </c>
      <c r="Z753">
        <v>37.65</v>
      </c>
      <c r="AA753" s="36">
        <v>24.011379058113523</v>
      </c>
    </row>
    <row r="754" spans="1:27" x14ac:dyDescent="0.25">
      <c r="A754">
        <v>96.432599999999994</v>
      </c>
      <c r="B754">
        <v>37.700000000000003</v>
      </c>
      <c r="C754" s="36">
        <v>24.595118387679754</v>
      </c>
      <c r="E754">
        <v>101.12990000000001</v>
      </c>
      <c r="F754">
        <v>37.700000000000003</v>
      </c>
      <c r="G754" s="36">
        <v>24.839182348373569</v>
      </c>
      <c r="I754">
        <v>105.8248</v>
      </c>
      <c r="J754">
        <v>37.700000000000003</v>
      </c>
      <c r="K754" s="36">
        <v>25.107116977295476</v>
      </c>
      <c r="M754">
        <v>110.5591</v>
      </c>
      <c r="N754">
        <v>37.700000000000003</v>
      </c>
      <c r="O754" s="36">
        <v>25.40897680105774</v>
      </c>
      <c r="Q754">
        <v>115.30419999999999</v>
      </c>
      <c r="R754">
        <v>37.700000000000003</v>
      </c>
      <c r="S754" s="36">
        <v>25.756075860376324</v>
      </c>
      <c r="U754">
        <v>120.0808</v>
      </c>
      <c r="V754">
        <v>37.700000000000003</v>
      </c>
      <c r="W754" s="36">
        <v>26.175857666608884</v>
      </c>
      <c r="Y754">
        <v>83.43</v>
      </c>
      <c r="Z754">
        <v>37.700000000000003</v>
      </c>
      <c r="AA754" s="36">
        <v>24.010674629073964</v>
      </c>
    </row>
    <row r="755" spans="1:27" x14ac:dyDescent="0.25">
      <c r="A755">
        <v>96.432599999999994</v>
      </c>
      <c r="B755">
        <v>37.75</v>
      </c>
      <c r="C755" s="36">
        <v>24.594230040387171</v>
      </c>
      <c r="E755">
        <v>101.12990000000001</v>
      </c>
      <c r="F755">
        <v>37.75</v>
      </c>
      <c r="G755" s="36">
        <v>24.838196671917849</v>
      </c>
      <c r="I755">
        <v>105.8248</v>
      </c>
      <c r="J755">
        <v>37.75</v>
      </c>
      <c r="K755" s="36">
        <v>25.10600533779936</v>
      </c>
      <c r="M755">
        <v>110.5591</v>
      </c>
      <c r="N755">
        <v>37.75</v>
      </c>
      <c r="O755" s="36">
        <v>25.407691800428747</v>
      </c>
      <c r="Q755">
        <v>115.30419999999999</v>
      </c>
      <c r="R755">
        <v>37.75</v>
      </c>
      <c r="S755" s="36">
        <v>25.75453361340222</v>
      </c>
      <c r="U755">
        <v>120.0808</v>
      </c>
      <c r="V755">
        <v>37.75</v>
      </c>
      <c r="W755" s="36">
        <v>26.173873357842073</v>
      </c>
      <c r="Y755">
        <v>83.43</v>
      </c>
      <c r="Z755">
        <v>37.75</v>
      </c>
      <c r="AA755" s="36">
        <v>24.009970404076547</v>
      </c>
    </row>
    <row r="756" spans="1:27" x14ac:dyDescent="0.25">
      <c r="A756">
        <v>96.432599999999994</v>
      </c>
      <c r="B756">
        <v>37.799999999999997</v>
      </c>
      <c r="C756" s="36">
        <v>24.593342051595972</v>
      </c>
      <c r="E756">
        <v>101.12990000000001</v>
      </c>
      <c r="F756">
        <v>37.799999999999997</v>
      </c>
      <c r="G756" s="36">
        <v>24.837211458938704</v>
      </c>
      <c r="I756">
        <v>105.8248</v>
      </c>
      <c r="J756">
        <v>37.799999999999997</v>
      </c>
      <c r="K756" s="36">
        <v>25.104894324140044</v>
      </c>
      <c r="M756">
        <v>110.5591</v>
      </c>
      <c r="N756">
        <v>37.799999999999997</v>
      </c>
      <c r="O756" s="36">
        <v>25.406407702718578</v>
      </c>
      <c r="Q756">
        <v>115.30419999999999</v>
      </c>
      <c r="R756">
        <v>37.799999999999997</v>
      </c>
      <c r="S756" s="36">
        <v>25.752992809181585</v>
      </c>
      <c r="U756">
        <v>120.0808</v>
      </c>
      <c r="V756">
        <v>37.799999999999997</v>
      </c>
      <c r="W756" s="36">
        <v>26.171891840756953</v>
      </c>
      <c r="Y756">
        <v>83.43</v>
      </c>
      <c r="Z756">
        <v>37.799999999999997</v>
      </c>
      <c r="AA756" s="36">
        <v>24.009266382976026</v>
      </c>
    </row>
    <row r="757" spans="1:27" x14ac:dyDescent="0.25">
      <c r="A757">
        <v>96.432599999999994</v>
      </c>
      <c r="B757">
        <v>37.85</v>
      </c>
      <c r="C757" s="36">
        <v>24.592454420942904</v>
      </c>
      <c r="E757">
        <v>101.12990000000001</v>
      </c>
      <c r="F757">
        <v>37.85</v>
      </c>
      <c r="G757" s="36">
        <v>24.83622670888391</v>
      </c>
      <c r="I757">
        <v>105.8248</v>
      </c>
      <c r="J757">
        <v>37.85</v>
      </c>
      <c r="K757" s="36">
        <v>25.103783935415382</v>
      </c>
      <c r="M757">
        <v>110.5591</v>
      </c>
      <c r="N757">
        <v>37.85</v>
      </c>
      <c r="O757" s="36">
        <v>25.405124506283059</v>
      </c>
      <c r="Q757">
        <v>115.30419999999999</v>
      </c>
      <c r="R757">
        <v>37.85</v>
      </c>
      <c r="S757" s="36">
        <v>25.751453444165822</v>
      </c>
      <c r="U757">
        <v>120.0808</v>
      </c>
      <c r="V757">
        <v>37.85</v>
      </c>
      <c r="W757" s="36">
        <v>26.169913104835413</v>
      </c>
      <c r="Y757">
        <v>83.43</v>
      </c>
      <c r="Z757">
        <v>37.85</v>
      </c>
      <c r="AA757" s="36">
        <v>24.008562565627333</v>
      </c>
    </row>
    <row r="758" spans="1:27" x14ac:dyDescent="0.25">
      <c r="A758">
        <v>96.432599999999994</v>
      </c>
      <c r="B758">
        <v>37.9</v>
      </c>
      <c r="C758" s="36">
        <v>24.591567148065348</v>
      </c>
      <c r="E758">
        <v>101.12990000000001</v>
      </c>
      <c r="F758">
        <v>37.9</v>
      </c>
      <c r="G758" s="36">
        <v>24.835242421202295</v>
      </c>
      <c r="I758">
        <v>105.8248</v>
      </c>
      <c r="J758">
        <v>37.9</v>
      </c>
      <c r="K758" s="36">
        <v>25.102674170725383</v>
      </c>
      <c r="M758">
        <v>110.5591</v>
      </c>
      <c r="N758">
        <v>37.9</v>
      </c>
      <c r="O758" s="36">
        <v>25.403842209482956</v>
      </c>
      <c r="Q758">
        <v>115.30419999999999</v>
      </c>
      <c r="R758">
        <v>37.9</v>
      </c>
      <c r="S758" s="36">
        <v>25.749915514820746</v>
      </c>
      <c r="U758">
        <v>120.0808</v>
      </c>
      <c r="V758">
        <v>37.9</v>
      </c>
      <c r="W758" s="36">
        <v>26.167937139624811</v>
      </c>
      <c r="Y758">
        <v>83.43</v>
      </c>
      <c r="Z758">
        <v>37.9</v>
      </c>
      <c r="AA758" s="36">
        <v>24.00785895188557</v>
      </c>
    </row>
    <row r="759" spans="1:27" x14ac:dyDescent="0.25">
      <c r="A759">
        <v>96.432599999999994</v>
      </c>
      <c r="B759">
        <v>37.950000000000003</v>
      </c>
      <c r="C759" s="36">
        <v>24.590680232601258</v>
      </c>
      <c r="E759">
        <v>101.12990000000001</v>
      </c>
      <c r="F759">
        <v>37.950000000000003</v>
      </c>
      <c r="G759" s="36">
        <v>24.83425859534379</v>
      </c>
      <c r="I759">
        <v>105.8248</v>
      </c>
      <c r="J759">
        <v>37.950000000000003</v>
      </c>
      <c r="K759" s="36">
        <v>25.101565029172189</v>
      </c>
      <c r="M759">
        <v>110.5591</v>
      </c>
      <c r="N759">
        <v>37.950000000000003</v>
      </c>
      <c r="O759" s="36">
        <v>25.402560810683955</v>
      </c>
      <c r="Q759">
        <v>115.30419999999999</v>
      </c>
      <c r="R759">
        <v>37.950000000000003</v>
      </c>
      <c r="S759" s="36">
        <v>25.748379017626483</v>
      </c>
      <c r="U759">
        <v>120.0808</v>
      </c>
      <c r="V759">
        <v>37.950000000000003</v>
      </c>
      <c r="W759" s="36">
        <v>26.165963934737491</v>
      </c>
      <c r="Y759">
        <v>83.43</v>
      </c>
      <c r="Z759">
        <v>37.950000000000003</v>
      </c>
      <c r="AA759" s="36">
        <v>24.007155541606</v>
      </c>
    </row>
    <row r="760" spans="1:27" x14ac:dyDescent="0.25">
      <c r="A760">
        <v>96.432599999999994</v>
      </c>
      <c r="B760">
        <v>38</v>
      </c>
      <c r="C760" s="36">
        <v>24.589793674189217</v>
      </c>
      <c r="E760">
        <v>101.12990000000001</v>
      </c>
      <c r="F760">
        <v>38</v>
      </c>
      <c r="G760" s="36">
        <v>24.833275230759387</v>
      </c>
      <c r="I760">
        <v>105.8248</v>
      </c>
      <c r="J760">
        <v>38</v>
      </c>
      <c r="K760" s="36">
        <v>25.100456509860059</v>
      </c>
      <c r="M760">
        <v>110.5591</v>
      </c>
      <c r="N760">
        <v>38</v>
      </c>
      <c r="O760" s="36">
        <v>25.401280308256627</v>
      </c>
      <c r="Q760">
        <v>115.30419999999999</v>
      </c>
      <c r="R760">
        <v>38</v>
      </c>
      <c r="S760" s="36">
        <v>25.74684394907743</v>
      </c>
      <c r="U760">
        <v>120.0808</v>
      </c>
      <c r="V760">
        <v>38</v>
      </c>
      <c r="W760" s="36">
        <v>26.163993479850092</v>
      </c>
      <c r="Y760">
        <v>83.43</v>
      </c>
      <c r="Z760">
        <v>38</v>
      </c>
      <c r="AA760" s="36">
        <v>24.006452334644063</v>
      </c>
    </row>
    <row r="761" spans="1:27" x14ac:dyDescent="0.25">
      <c r="A761">
        <v>96.432599999999994</v>
      </c>
      <c r="B761">
        <v>38.049999999999997</v>
      </c>
      <c r="C761" s="36">
        <v>24.588907472468374</v>
      </c>
      <c r="E761">
        <v>101.12990000000001</v>
      </c>
      <c r="F761">
        <v>38.049999999999997</v>
      </c>
      <c r="G761" s="36">
        <v>24.832292326901172</v>
      </c>
      <c r="I761">
        <v>105.8248</v>
      </c>
      <c r="J761">
        <v>38.049999999999997</v>
      </c>
      <c r="K761" s="36">
        <v>25.099348611895383</v>
      </c>
      <c r="M761">
        <v>110.5591</v>
      </c>
      <c r="N761">
        <v>38.049999999999997</v>
      </c>
      <c r="O761" s="36">
        <v>25.400000700576424</v>
      </c>
      <c r="Q761">
        <v>115.30419999999999</v>
      </c>
      <c r="R761">
        <v>38.049999999999997</v>
      </c>
      <c r="S761" s="36">
        <v>25.745310305682118</v>
      </c>
      <c r="U761">
        <v>120.0808</v>
      </c>
      <c r="V761">
        <v>38.049999999999997</v>
      </c>
      <c r="W761" s="36">
        <v>26.16202576470312</v>
      </c>
      <c r="Y761">
        <v>83.43</v>
      </c>
      <c r="Z761">
        <v>38.049999999999997</v>
      </c>
      <c r="AA761" s="36">
        <v>24.005749330855366</v>
      </c>
    </row>
    <row r="762" spans="1:27" x14ac:dyDescent="0.25">
      <c r="A762">
        <v>96.432599999999994</v>
      </c>
      <c r="B762">
        <v>38.1</v>
      </c>
      <c r="C762" s="36">
        <v>24.588021627078515</v>
      </c>
      <c r="E762">
        <v>101.12990000000001</v>
      </c>
      <c r="F762">
        <v>38.1</v>
      </c>
      <c r="G762" s="36">
        <v>24.831309883222268</v>
      </c>
      <c r="I762">
        <v>105.8248</v>
      </c>
      <c r="J762">
        <v>38.1</v>
      </c>
      <c r="K762" s="36">
        <v>25.098241334386657</v>
      </c>
      <c r="M762">
        <v>110.5591</v>
      </c>
      <c r="N762">
        <v>38.1</v>
      </c>
      <c r="O762" s="36">
        <v>25.398721986023627</v>
      </c>
      <c r="Q762">
        <v>115.30419999999999</v>
      </c>
      <c r="R762">
        <v>38.1</v>
      </c>
      <c r="S762" s="36">
        <v>25.743778083963186</v>
      </c>
      <c r="U762">
        <v>120.0808</v>
      </c>
      <c r="V762">
        <v>38.1</v>
      </c>
      <c r="W762" s="36">
        <v>26.160060779100299</v>
      </c>
      <c r="Y762">
        <v>83.43</v>
      </c>
      <c r="Z762">
        <v>38.1</v>
      </c>
      <c r="AA762" s="36">
        <v>24.005046530095683</v>
      </c>
    </row>
    <row r="763" spans="1:27" x14ac:dyDescent="0.25">
      <c r="A763">
        <v>96.432599999999994</v>
      </c>
      <c r="B763">
        <v>38.15</v>
      </c>
      <c r="C763" s="36">
        <v>24.587136137659989</v>
      </c>
      <c r="E763">
        <v>101.12990000000001</v>
      </c>
      <c r="F763">
        <v>38.15</v>
      </c>
      <c r="G763" s="36">
        <v>24.830327899176897</v>
      </c>
      <c r="I763">
        <v>105.8248</v>
      </c>
      <c r="J763">
        <v>38.15</v>
      </c>
      <c r="K763" s="36">
        <v>25.09713467644448</v>
      </c>
      <c r="M763">
        <v>110.5591</v>
      </c>
      <c r="N763">
        <v>38.15</v>
      </c>
      <c r="O763" s="36">
        <v>25.39744416298339</v>
      </c>
      <c r="Q763">
        <v>115.30419999999999</v>
      </c>
      <c r="R763">
        <v>38.15</v>
      </c>
      <c r="S763" s="36">
        <v>25.742247280457264</v>
      </c>
      <c r="U763">
        <v>120.0808</v>
      </c>
      <c r="V763">
        <v>38.15</v>
      </c>
      <c r="W763" s="36">
        <v>26.158098512908076</v>
      </c>
      <c r="Y763">
        <v>83.43</v>
      </c>
      <c r="Z763">
        <v>38.15</v>
      </c>
      <c r="AA763" s="36">
        <v>24.004343932220941</v>
      </c>
    </row>
    <row r="764" spans="1:27" x14ac:dyDescent="0.25">
      <c r="A764">
        <v>96.432599999999994</v>
      </c>
      <c r="B764">
        <v>38.200000000000003</v>
      </c>
      <c r="C764" s="36">
        <v>24.586251003853768</v>
      </c>
      <c r="E764">
        <v>101.12990000000001</v>
      </c>
      <c r="F764">
        <v>38.200000000000003</v>
      </c>
      <c r="G764" s="36">
        <v>24.829346374220314</v>
      </c>
      <c r="I764">
        <v>105.8248</v>
      </c>
      <c r="J764">
        <v>38.200000000000003</v>
      </c>
      <c r="K764" s="36">
        <v>25.096028637181554</v>
      </c>
      <c r="M764">
        <v>110.5591</v>
      </c>
      <c r="N764">
        <v>38.200000000000003</v>
      </c>
      <c r="O764" s="36">
        <v>25.396167229845645</v>
      </c>
      <c r="Q764">
        <v>115.30419999999999</v>
      </c>
      <c r="R764">
        <v>38.200000000000003</v>
      </c>
      <c r="S764" s="36">
        <v>25.740717891714905</v>
      </c>
      <c r="U764">
        <v>120.0808</v>
      </c>
      <c r="V764">
        <v>38.200000000000003</v>
      </c>
      <c r="W764" s="36">
        <v>26.156138956055067</v>
      </c>
      <c r="Y764">
        <v>83.43</v>
      </c>
      <c r="Z764">
        <v>38.200000000000003</v>
      </c>
      <c r="AA764" s="36">
        <v>24.003641537087262</v>
      </c>
    </row>
    <row r="765" spans="1:27" x14ac:dyDescent="0.25">
      <c r="A765">
        <v>96.432599999999994</v>
      </c>
      <c r="B765">
        <v>38.25</v>
      </c>
      <c r="C765" s="36">
        <v>24.585366225301403</v>
      </c>
      <c r="E765">
        <v>101.12990000000001</v>
      </c>
      <c r="F765">
        <v>38.25</v>
      </c>
      <c r="G765" s="36">
        <v>24.82836530780887</v>
      </c>
      <c r="I765">
        <v>105.8248</v>
      </c>
      <c r="J765">
        <v>38.25</v>
      </c>
      <c r="K765" s="36">
        <v>25.094923215712672</v>
      </c>
      <c r="M765">
        <v>110.5591</v>
      </c>
      <c r="N765">
        <v>38.25</v>
      </c>
      <c r="O765" s="36">
        <v>25.394891185005132</v>
      </c>
      <c r="Q765">
        <v>115.30419999999999</v>
      </c>
      <c r="R765">
        <v>38.25</v>
      </c>
      <c r="S765" s="36">
        <v>25.739189914300525</v>
      </c>
      <c r="U765">
        <v>120.0808</v>
      </c>
      <c r="V765">
        <v>38.25</v>
      </c>
      <c r="W765" s="36">
        <v>26.154182098531574</v>
      </c>
      <c r="Y765">
        <v>83.43</v>
      </c>
      <c r="Z765">
        <v>38.25</v>
      </c>
      <c r="AA765" s="36">
        <v>24.002939344550914</v>
      </c>
    </row>
    <row r="766" spans="1:27" x14ac:dyDescent="0.25">
      <c r="A766">
        <v>96.432599999999994</v>
      </c>
      <c r="B766">
        <v>38.299999999999997</v>
      </c>
      <c r="C766" s="36">
        <v>24.58448180164504</v>
      </c>
      <c r="E766">
        <v>101.12990000000001</v>
      </c>
      <c r="F766">
        <v>38.299999999999997</v>
      </c>
      <c r="G766" s="36">
        <v>24.827384699399946</v>
      </c>
      <c r="I766">
        <v>105.8248</v>
      </c>
      <c r="J766">
        <v>38.299999999999997</v>
      </c>
      <c r="K766" s="36">
        <v>25.093818411154714</v>
      </c>
      <c r="M766">
        <v>110.5591</v>
      </c>
      <c r="N766">
        <v>38.299999999999997</v>
      </c>
      <c r="O766" s="36">
        <v>25.393616026861359</v>
      </c>
      <c r="Q766">
        <v>115.30419999999999</v>
      </c>
      <c r="R766">
        <v>38.299999999999997</v>
      </c>
      <c r="S766" s="36">
        <v>25.737663344792292</v>
      </c>
      <c r="U766">
        <v>120.0808</v>
      </c>
      <c r="V766">
        <v>38.299999999999997</v>
      </c>
      <c r="W766" s="36">
        <v>26.152227930388936</v>
      </c>
      <c r="Y766">
        <v>83.43</v>
      </c>
      <c r="Z766">
        <v>38.299999999999997</v>
      </c>
      <c r="AA766" s="36">
        <v>24.002237354468335</v>
      </c>
    </row>
    <row r="767" spans="1:27" x14ac:dyDescent="0.25">
      <c r="A767">
        <v>96.432599999999994</v>
      </c>
      <c r="B767">
        <v>38.35</v>
      </c>
      <c r="C767" s="36">
        <v>24.583597732527412</v>
      </c>
      <c r="E767">
        <v>101.12990000000001</v>
      </c>
      <c r="F767">
        <v>38.35</v>
      </c>
      <c r="G767" s="36">
        <v>24.82640454845199</v>
      </c>
      <c r="I767">
        <v>105.8248</v>
      </c>
      <c r="J767">
        <v>38.35</v>
      </c>
      <c r="K767" s="36">
        <v>25.092714222626629</v>
      </c>
      <c r="M767">
        <v>110.5591</v>
      </c>
      <c r="N767">
        <v>38.35</v>
      </c>
      <c r="O767" s="36">
        <v>25.392341753818581</v>
      </c>
      <c r="Q767">
        <v>115.30419999999999</v>
      </c>
      <c r="R767">
        <v>38.35</v>
      </c>
      <c r="S767" s="36">
        <v>25.736138179782078</v>
      </c>
      <c r="U767">
        <v>120.0808</v>
      </c>
      <c r="V767">
        <v>38.35</v>
      </c>
      <c r="W767" s="36">
        <v>26.150276441739166</v>
      </c>
      <c r="Y767">
        <v>83.43</v>
      </c>
      <c r="Z767">
        <v>38.35</v>
      </c>
      <c r="AA767" s="36">
        <v>24.001535566696134</v>
      </c>
    </row>
    <row r="768" spans="1:27" x14ac:dyDescent="0.25">
      <c r="A768">
        <v>96.432599999999994</v>
      </c>
      <c r="B768">
        <v>38.4</v>
      </c>
      <c r="C768" s="36">
        <v>24.582714017591865</v>
      </c>
      <c r="E768">
        <v>101.12990000000001</v>
      </c>
      <c r="F768">
        <v>38.4</v>
      </c>
      <c r="G768" s="36">
        <v>24.825424854424497</v>
      </c>
      <c r="I768">
        <v>105.8248</v>
      </c>
      <c r="J768">
        <v>38.4</v>
      </c>
      <c r="K768" s="36">
        <v>25.091610649249443</v>
      </c>
      <c r="M768">
        <v>110.5591</v>
      </c>
      <c r="N768">
        <v>38.4</v>
      </c>
      <c r="O768" s="36">
        <v>25.391068364285815</v>
      </c>
      <c r="Q768">
        <v>115.30419999999999</v>
      </c>
      <c r="R768">
        <v>38.4</v>
      </c>
      <c r="S768" s="36">
        <v>25.734614415875374</v>
      </c>
      <c r="U768">
        <v>120.0808</v>
      </c>
      <c r="V768">
        <v>38.4</v>
      </c>
      <c r="W768" s="36">
        <v>26.148327622754302</v>
      </c>
      <c r="Y768">
        <v>83.43</v>
      </c>
      <c r="Z768">
        <v>38.4</v>
      </c>
      <c r="AA768" s="36">
        <v>24.000833981091088</v>
      </c>
    </row>
    <row r="769" spans="1:27" x14ac:dyDescent="0.25">
      <c r="A769">
        <v>96.432599999999994</v>
      </c>
      <c r="B769">
        <v>38.450000000000003</v>
      </c>
      <c r="C769" s="36">
        <v>24.581830656482303</v>
      </c>
      <c r="E769">
        <v>101.12990000000001</v>
      </c>
      <c r="F769">
        <v>38.450000000000003</v>
      </c>
      <c r="G769" s="36">
        <v>24.824445616778025</v>
      </c>
      <c r="I769">
        <v>105.8248</v>
      </c>
      <c r="J769">
        <v>38.450000000000003</v>
      </c>
      <c r="K769" s="36">
        <v>25.09050769014625</v>
      </c>
      <c r="M769">
        <v>110.5591</v>
      </c>
      <c r="N769">
        <v>38.450000000000003</v>
      </c>
      <c r="O769" s="36">
        <v>25.389795856676749</v>
      </c>
      <c r="Q769">
        <v>115.30419999999999</v>
      </c>
      <c r="R769">
        <v>38.450000000000003</v>
      </c>
      <c r="S769" s="36">
        <v>25.733092049691212</v>
      </c>
      <c r="U769">
        <v>120.0808</v>
      </c>
      <c r="V769">
        <v>38.450000000000003</v>
      </c>
      <c r="W769" s="36">
        <v>26.146381463666</v>
      </c>
      <c r="Y769">
        <v>83.43</v>
      </c>
      <c r="Z769">
        <v>38.450000000000003</v>
      </c>
      <c r="AA769" s="36">
        <v>24.000132597510135</v>
      </c>
    </row>
    <row r="770" spans="1:27" x14ac:dyDescent="0.25">
      <c r="A770">
        <v>96.432599999999994</v>
      </c>
      <c r="B770">
        <v>38.5</v>
      </c>
      <c r="C770" s="36">
        <v>24.580947648843239</v>
      </c>
      <c r="E770">
        <v>101.12990000000001</v>
      </c>
      <c r="F770">
        <v>38.5</v>
      </c>
      <c r="G770" s="36">
        <v>24.823466834974155</v>
      </c>
      <c r="I770">
        <v>105.8248</v>
      </c>
      <c r="J770">
        <v>38.5</v>
      </c>
      <c r="K770" s="36">
        <v>25.089405344442191</v>
      </c>
      <c r="M770">
        <v>110.5591</v>
      </c>
      <c r="N770">
        <v>38.5</v>
      </c>
      <c r="O770" s="36">
        <v>25.388524229409793</v>
      </c>
      <c r="Q770">
        <v>115.30419999999999</v>
      </c>
      <c r="R770">
        <v>38.5</v>
      </c>
      <c r="S770" s="36">
        <v>25.731571077862082</v>
      </c>
      <c r="U770">
        <v>120.0808</v>
      </c>
      <c r="V770">
        <v>38.5</v>
      </c>
      <c r="W770" s="36">
        <v>26.144437954764939</v>
      </c>
      <c r="Y770">
        <v>83.43</v>
      </c>
      <c r="Z770">
        <v>38.5</v>
      </c>
      <c r="AA770" s="36">
        <v>23.999431415810371</v>
      </c>
    </row>
    <row r="771" spans="1:27" x14ac:dyDescent="0.25">
      <c r="A771">
        <v>96.432599999999994</v>
      </c>
      <c r="B771">
        <v>38.549999999999997</v>
      </c>
      <c r="C771" s="36">
        <v>24.580064994319763</v>
      </c>
      <c r="E771">
        <v>101.12990000000001</v>
      </c>
      <c r="F771">
        <v>38.549999999999997</v>
      </c>
      <c r="G771" s="36">
        <v>24.822488508475541</v>
      </c>
      <c r="I771">
        <v>105.8248</v>
      </c>
      <c r="J771">
        <v>38.549999999999997</v>
      </c>
      <c r="K771" s="36">
        <v>25.088303611264468</v>
      </c>
      <c r="M771">
        <v>110.5591</v>
      </c>
      <c r="N771">
        <v>38.549999999999997</v>
      </c>
      <c r="O771" s="36">
        <v>25.387253480908026</v>
      </c>
      <c r="Q771">
        <v>115.30419999999999</v>
      </c>
      <c r="R771">
        <v>38.549999999999997</v>
      </c>
      <c r="S771" s="36">
        <v>25.730051497033863</v>
      </c>
      <c r="U771">
        <v>120.0808</v>
      </c>
      <c r="V771">
        <v>38.549999999999997</v>
      </c>
      <c r="W771" s="36">
        <v>26.142497086400418</v>
      </c>
      <c r="Y771">
        <v>83.43</v>
      </c>
      <c r="Z771">
        <v>38.549999999999997</v>
      </c>
      <c r="AA771" s="36">
        <v>23.998730435849076</v>
      </c>
    </row>
    <row r="772" spans="1:27" x14ac:dyDescent="0.25">
      <c r="A772">
        <v>96.432599999999994</v>
      </c>
      <c r="B772">
        <v>38.6</v>
      </c>
      <c r="C772" s="36">
        <v>24.579182692557556</v>
      </c>
      <c r="E772">
        <v>101.12990000000001</v>
      </c>
      <c r="F772">
        <v>38.6</v>
      </c>
      <c r="G772" s="36">
        <v>24.82151063674586</v>
      </c>
      <c r="I772">
        <v>105.8248</v>
      </c>
      <c r="J772">
        <v>38.6</v>
      </c>
      <c r="K772" s="36">
        <v>25.087202489742321</v>
      </c>
      <c r="M772">
        <v>110.5591</v>
      </c>
      <c r="N772">
        <v>38.6</v>
      </c>
      <c r="O772" s="36">
        <v>25.38598360959918</v>
      </c>
      <c r="Q772">
        <v>115.30419999999999</v>
      </c>
      <c r="R772">
        <v>38.6</v>
      </c>
      <c r="S772" s="36">
        <v>25.72853330386576</v>
      </c>
      <c r="U772">
        <v>120.0808</v>
      </c>
      <c r="V772">
        <v>38.6</v>
      </c>
      <c r="W772" s="36">
        <v>26.140558848979751</v>
      </c>
      <c r="Y772">
        <v>83.43</v>
      </c>
      <c r="Z772">
        <v>38.6</v>
      </c>
      <c r="AA772" s="36">
        <v>23.998029657483688</v>
      </c>
    </row>
    <row r="773" spans="1:27" x14ac:dyDescent="0.25">
      <c r="A773">
        <v>96.432599999999994</v>
      </c>
      <c r="B773">
        <v>38.65</v>
      </c>
      <c r="C773" s="36">
        <v>24.578300743202874</v>
      </c>
      <c r="E773">
        <v>101.12990000000001</v>
      </c>
      <c r="F773">
        <v>38.65</v>
      </c>
      <c r="G773" s="36">
        <v>24.820533219249821</v>
      </c>
      <c r="I773">
        <v>105.8248</v>
      </c>
      <c r="J773">
        <v>38.65</v>
      </c>
      <c r="K773" s="36">
        <v>25.086101979007033</v>
      </c>
      <c r="M773">
        <v>110.5591</v>
      </c>
      <c r="N773">
        <v>38.65</v>
      </c>
      <c r="O773" s="36">
        <v>25.384714613915619</v>
      </c>
      <c r="Q773">
        <v>115.30419999999999</v>
      </c>
      <c r="R773">
        <v>38.65</v>
      </c>
      <c r="S773" s="36">
        <v>25.727016495030217</v>
      </c>
      <c r="U773">
        <v>120.0808</v>
      </c>
      <c r="V773">
        <v>38.65</v>
      </c>
      <c r="W773" s="36">
        <v>26.138623232967905</v>
      </c>
      <c r="Y773">
        <v>83.43</v>
      </c>
      <c r="Z773">
        <v>38.65</v>
      </c>
      <c r="AA773" s="36">
        <v>23.997329080571799</v>
      </c>
    </row>
    <row r="774" spans="1:27" x14ac:dyDescent="0.25">
      <c r="A774">
        <v>96.432599999999994</v>
      </c>
      <c r="B774">
        <v>38.700000000000003</v>
      </c>
      <c r="C774" s="36">
        <v>24.577419145902564</v>
      </c>
      <c r="E774">
        <v>101.12990000000001</v>
      </c>
      <c r="F774">
        <v>38.700000000000003</v>
      </c>
      <c r="G774" s="36">
        <v>24.81955625545319</v>
      </c>
      <c r="I774">
        <v>105.8248</v>
      </c>
      <c r="J774">
        <v>38.700000000000003</v>
      </c>
      <c r="K774" s="36">
        <v>25.085002078191902</v>
      </c>
      <c r="M774">
        <v>110.5591</v>
      </c>
      <c r="N774">
        <v>38.700000000000003</v>
      </c>
      <c r="O774" s="36">
        <v>25.38344649229434</v>
      </c>
      <c r="Q774">
        <v>115.30419999999999</v>
      </c>
      <c r="R774">
        <v>38.700000000000003</v>
      </c>
      <c r="S774" s="36">
        <v>25.725501067212836</v>
      </c>
      <c r="U774">
        <v>120.0808</v>
      </c>
      <c r="V774">
        <v>38.700000000000003</v>
      </c>
      <c r="W774" s="36">
        <v>26.136690228886923</v>
      </c>
      <c r="Y774">
        <v>83.43</v>
      </c>
      <c r="Z774">
        <v>38.700000000000003</v>
      </c>
      <c r="AA774" s="36">
        <v>23.996628704971172</v>
      </c>
    </row>
    <row r="775" spans="1:27" x14ac:dyDescent="0.25">
      <c r="A775">
        <v>96.432599999999994</v>
      </c>
      <c r="B775">
        <v>38.75</v>
      </c>
      <c r="C775" s="36">
        <v>24.576537900304043</v>
      </c>
      <c r="E775">
        <v>101.12990000000001</v>
      </c>
      <c r="F775">
        <v>38.75</v>
      </c>
      <c r="G775" s="36">
        <v>24.818579744822745</v>
      </c>
      <c r="I775">
        <v>105.8248</v>
      </c>
      <c r="J775">
        <v>38.75</v>
      </c>
      <c r="K775" s="36">
        <v>25.083902786432262</v>
      </c>
      <c r="M775">
        <v>110.5591</v>
      </c>
      <c r="N775">
        <v>38.75</v>
      </c>
      <c r="O775" s="36">
        <v>25.382179243176921</v>
      </c>
      <c r="Q775">
        <v>115.30419999999999</v>
      </c>
      <c r="R775">
        <v>38.75</v>
      </c>
      <c r="S775" s="36">
        <v>25.72398701711235</v>
      </c>
      <c r="U775">
        <v>120.0808</v>
      </c>
      <c r="V775">
        <v>38.75</v>
      </c>
      <c r="W775" s="36">
        <v>26.13475982731546</v>
      </c>
      <c r="Y775">
        <v>83.43</v>
      </c>
      <c r="Z775">
        <v>38.75</v>
      </c>
      <c r="AA775" s="36">
        <v>23.995928530539743</v>
      </c>
    </row>
    <row r="776" spans="1:27" x14ac:dyDescent="0.25">
      <c r="A776">
        <v>96.432599999999994</v>
      </c>
      <c r="B776">
        <v>38.799999999999997</v>
      </c>
      <c r="C776" s="36">
        <v>24.575657006055334</v>
      </c>
      <c r="E776">
        <v>101.12990000000001</v>
      </c>
      <c r="F776">
        <v>38.799999999999997</v>
      </c>
      <c r="G776" s="36">
        <v>24.817603686826306</v>
      </c>
      <c r="I776">
        <v>105.8248</v>
      </c>
      <c r="J776">
        <v>38.799999999999997</v>
      </c>
      <c r="K776" s="36">
        <v>25.082804102865474</v>
      </c>
      <c r="M776">
        <v>110.5591</v>
      </c>
      <c r="N776">
        <v>38.799999999999997</v>
      </c>
      <c r="O776" s="36">
        <v>25.380912865009527</v>
      </c>
      <c r="Q776">
        <v>115.30419999999999</v>
      </c>
      <c r="R776">
        <v>38.799999999999997</v>
      </c>
      <c r="S776" s="36">
        <v>25.722474341440467</v>
      </c>
      <c r="U776">
        <v>120.0808</v>
      </c>
      <c r="V776">
        <v>38.799999999999997</v>
      </c>
      <c r="W776" s="36">
        <v>26.132832018888365</v>
      </c>
      <c r="Y776">
        <v>83.43</v>
      </c>
      <c r="Z776">
        <v>38.799999999999997</v>
      </c>
      <c r="AA776" s="36">
        <v>23.995228557135601</v>
      </c>
    </row>
    <row r="777" spans="1:27" x14ac:dyDescent="0.25">
      <c r="A777">
        <v>96.432599999999994</v>
      </c>
      <c r="B777">
        <v>38.85</v>
      </c>
      <c r="C777" s="36">
        <v>24.574776462804994</v>
      </c>
      <c r="E777">
        <v>101.12990000000001</v>
      </c>
      <c r="F777">
        <v>38.85</v>
      </c>
      <c r="G777" s="36">
        <v>24.816628080932716</v>
      </c>
      <c r="I777">
        <v>105.8248</v>
      </c>
      <c r="J777">
        <v>38.85</v>
      </c>
      <c r="K777" s="36">
        <v>25.08170602663089</v>
      </c>
      <c r="M777">
        <v>110.5591</v>
      </c>
      <c r="N777">
        <v>38.85</v>
      </c>
      <c r="O777" s="36">
        <v>25.379647356242877</v>
      </c>
      <c r="Q777">
        <v>115.30419999999999</v>
      </c>
      <c r="R777">
        <v>38.85</v>
      </c>
      <c r="S777" s="36">
        <v>25.720963036921894</v>
      </c>
      <c r="U777">
        <v>120.0808</v>
      </c>
      <c r="V777">
        <v>38.85</v>
      </c>
      <c r="W777" s="36">
        <v>26.130906794296173</v>
      </c>
      <c r="Y777">
        <v>83.43</v>
      </c>
      <c r="Z777">
        <v>38.85</v>
      </c>
      <c r="AA777" s="36">
        <v>23.994528784617003</v>
      </c>
    </row>
    <row r="778" spans="1:27" x14ac:dyDescent="0.25">
      <c r="A778">
        <v>96.432599999999994</v>
      </c>
      <c r="B778">
        <v>38.9</v>
      </c>
      <c r="C778" s="36">
        <v>24.573896270202201</v>
      </c>
      <c r="E778">
        <v>101.12990000000001</v>
      </c>
      <c r="F778">
        <v>38.9</v>
      </c>
      <c r="G778" s="36">
        <v>24.81565292661185</v>
      </c>
      <c r="I778">
        <v>105.8248</v>
      </c>
      <c r="J778">
        <v>38.9</v>
      </c>
      <c r="K778" s="36">
        <v>25.080608556869887</v>
      </c>
      <c r="M778">
        <v>110.5591</v>
      </c>
      <c r="N778">
        <v>38.9</v>
      </c>
      <c r="O778" s="36">
        <v>25.378382715332243</v>
      </c>
      <c r="Q778">
        <v>115.30419999999999</v>
      </c>
      <c r="R778">
        <v>38.9</v>
      </c>
      <c r="S778" s="36">
        <v>25.719453100294178</v>
      </c>
      <c r="U778">
        <v>120.0808</v>
      </c>
      <c r="V778">
        <v>38.9</v>
      </c>
      <c r="W778" s="36">
        <v>26.128984144284615</v>
      </c>
      <c r="Y778">
        <v>83.43</v>
      </c>
      <c r="Z778">
        <v>38.9</v>
      </c>
      <c r="AA778" s="36">
        <v>23.993829212842368</v>
      </c>
    </row>
    <row r="779" spans="1:27" x14ac:dyDescent="0.25">
      <c r="A779">
        <v>96.432599999999994</v>
      </c>
      <c r="B779">
        <v>38.950000000000003</v>
      </c>
      <c r="C779" s="36">
        <v>24.573016427896675</v>
      </c>
      <c r="E779">
        <v>101.12990000000001</v>
      </c>
      <c r="F779">
        <v>38.950000000000003</v>
      </c>
      <c r="G779" s="36">
        <v>24.814678223334585</v>
      </c>
      <c r="I779">
        <v>105.8248</v>
      </c>
      <c r="J779">
        <v>38.950000000000003</v>
      </c>
      <c r="K779" s="36">
        <v>25.079511692725816</v>
      </c>
      <c r="M779">
        <v>110.5591</v>
      </c>
      <c r="N779">
        <v>38.950000000000003</v>
      </c>
      <c r="O779" s="36">
        <v>25.377118940737414</v>
      </c>
      <c r="Q779">
        <v>115.30419999999999</v>
      </c>
      <c r="R779">
        <v>38.950000000000003</v>
      </c>
      <c r="S779" s="36">
        <v>25.717944528307711</v>
      </c>
      <c r="U779">
        <v>120.0808</v>
      </c>
      <c r="V779">
        <v>38.950000000000003</v>
      </c>
      <c r="W779" s="36">
        <v>26.127064059654252</v>
      </c>
      <c r="Y779">
        <v>83.43</v>
      </c>
      <c r="Z779">
        <v>38.950000000000003</v>
      </c>
      <c r="AA779" s="36">
        <v>23.993129841670285</v>
      </c>
    </row>
    <row r="780" spans="1:27" x14ac:dyDescent="0.25">
      <c r="A780">
        <v>96.432599999999994</v>
      </c>
      <c r="B780">
        <v>39</v>
      </c>
      <c r="C780" s="36">
        <v>24.572136935538737</v>
      </c>
      <c r="E780">
        <v>101.12990000000001</v>
      </c>
      <c r="F780">
        <v>39</v>
      </c>
      <c r="G780" s="36">
        <v>24.813703970572845</v>
      </c>
      <c r="I780">
        <v>105.8248</v>
      </c>
      <c r="J780">
        <v>39</v>
      </c>
      <c r="K780" s="36">
        <v>25.078415433344034</v>
      </c>
      <c r="M780">
        <v>110.5591</v>
      </c>
      <c r="N780">
        <v>39</v>
      </c>
      <c r="O780" s="36">
        <v>25.37585603092268</v>
      </c>
      <c r="Q780">
        <v>115.30419999999999</v>
      </c>
      <c r="R780">
        <v>39</v>
      </c>
      <c r="S780" s="36">
        <v>25.716437317725607</v>
      </c>
      <c r="U780">
        <v>120.0808</v>
      </c>
      <c r="V780">
        <v>39</v>
      </c>
      <c r="W780" s="36">
        <v>26.125146531259901</v>
      </c>
      <c r="Y780">
        <v>83.43</v>
      </c>
      <c r="Z780">
        <v>39</v>
      </c>
      <c r="AA780" s="36">
        <v>23.992430670959489</v>
      </c>
    </row>
    <row r="781" spans="1:27" x14ac:dyDescent="0.25">
      <c r="A781">
        <v>96.432599999999994</v>
      </c>
      <c r="B781">
        <v>39.049999999999997</v>
      </c>
      <c r="C781" s="36">
        <v>24.571257792779267</v>
      </c>
      <c r="E781">
        <v>101.12990000000001</v>
      </c>
      <c r="F781">
        <v>39.049999999999997</v>
      </c>
      <c r="G781" s="36">
        <v>24.812730167799543</v>
      </c>
      <c r="I781">
        <v>105.8248</v>
      </c>
      <c r="J781">
        <v>39.049999999999997</v>
      </c>
      <c r="K781" s="36">
        <v>25.077319777871885</v>
      </c>
      <c r="M781">
        <v>110.5591</v>
      </c>
      <c r="N781">
        <v>39.049999999999997</v>
      </c>
      <c r="O781" s="36">
        <v>25.374593984356828</v>
      </c>
      <c r="Q781">
        <v>115.30419999999999</v>
      </c>
      <c r="R781">
        <v>39.049999999999997</v>
      </c>
      <c r="S781" s="36">
        <v>25.714931465323666</v>
      </c>
      <c r="U781">
        <v>120.0808</v>
      </c>
      <c r="V781">
        <v>39.049999999999997</v>
      </c>
      <c r="W781" s="36">
        <v>26.123231550010299</v>
      </c>
      <c r="Y781">
        <v>83.43</v>
      </c>
      <c r="Z781">
        <v>39.049999999999997</v>
      </c>
      <c r="AA781" s="36">
        <v>23.991731700568902</v>
      </c>
    </row>
    <row r="782" spans="1:27" x14ac:dyDescent="0.25">
      <c r="A782">
        <v>96.432599999999994</v>
      </c>
      <c r="B782">
        <v>39.1</v>
      </c>
      <c r="C782" s="36">
        <v>24.570378999269707</v>
      </c>
      <c r="E782">
        <v>101.12990000000001</v>
      </c>
      <c r="F782">
        <v>39.1</v>
      </c>
      <c r="G782" s="36">
        <v>24.811756814488625</v>
      </c>
      <c r="I782">
        <v>105.8248</v>
      </c>
      <c r="J782">
        <v>39.1</v>
      </c>
      <c r="K782" s="36">
        <v>25.07622472545869</v>
      </c>
      <c r="M782">
        <v>110.5591</v>
      </c>
      <c r="N782">
        <v>39.1</v>
      </c>
      <c r="O782" s="36">
        <v>25.373332799513097</v>
      </c>
      <c r="Q782">
        <v>115.30419999999999</v>
      </c>
      <c r="R782">
        <v>39.1</v>
      </c>
      <c r="S782" s="36">
        <v>25.713426967890268</v>
      </c>
      <c r="U782">
        <v>120.0808</v>
      </c>
      <c r="V782">
        <v>39.1</v>
      </c>
      <c r="W782" s="36">
        <v>26.121319106867595</v>
      </c>
      <c r="Y782">
        <v>83.43</v>
      </c>
      <c r="Z782">
        <v>39.1</v>
      </c>
      <c r="AA782" s="36">
        <v>23.991032930357587</v>
      </c>
    </row>
    <row r="783" spans="1:27" x14ac:dyDescent="0.25">
      <c r="A783">
        <v>96.432599999999994</v>
      </c>
      <c r="B783">
        <v>39.15</v>
      </c>
      <c r="C783" s="36">
        <v>24.569500554662095</v>
      </c>
      <c r="E783">
        <v>101.12990000000001</v>
      </c>
      <c r="F783">
        <v>39.15</v>
      </c>
      <c r="G783" s="36">
        <v>24.810783910115035</v>
      </c>
      <c r="I783">
        <v>105.8248</v>
      </c>
      <c r="J783">
        <v>39.15</v>
      </c>
      <c r="K783" s="36">
        <v>25.075130275255727</v>
      </c>
      <c r="M783">
        <v>110.5591</v>
      </c>
      <c r="N783">
        <v>39.15</v>
      </c>
      <c r="O783" s="36">
        <v>25.372072474869192</v>
      </c>
      <c r="Q783">
        <v>115.30419999999999</v>
      </c>
      <c r="R783">
        <v>39.15</v>
      </c>
      <c r="S783" s="36">
        <v>25.711923822226343</v>
      </c>
      <c r="U783">
        <v>120.0808</v>
      </c>
      <c r="V783">
        <v>39.15</v>
      </c>
      <c r="W783" s="36">
        <v>26.11940919284692</v>
      </c>
      <c r="Y783">
        <v>83.43</v>
      </c>
      <c r="Z783">
        <v>39.15</v>
      </c>
      <c r="AA783" s="36">
        <v>23.990334360184782</v>
      </c>
    </row>
    <row r="784" spans="1:27" x14ac:dyDescent="0.25">
      <c r="A784">
        <v>96.432599999999994</v>
      </c>
      <c r="B784">
        <v>39.200000000000003</v>
      </c>
      <c r="C784" s="36">
        <v>24.56862245860901</v>
      </c>
      <c r="E784">
        <v>101.12990000000001</v>
      </c>
      <c r="F784">
        <v>39.200000000000003</v>
      </c>
      <c r="G784" s="36">
        <v>24.809811454154733</v>
      </c>
      <c r="I784">
        <v>105.8248</v>
      </c>
      <c r="J784">
        <v>39.200000000000003</v>
      </c>
      <c r="K784" s="36">
        <v>25.074036426416264</v>
      </c>
      <c r="M784">
        <v>110.5591</v>
      </c>
      <c r="N784">
        <v>39.200000000000003</v>
      </c>
      <c r="O784" s="36">
        <v>25.370813008907241</v>
      </c>
      <c r="Q784">
        <v>115.30419999999999</v>
      </c>
      <c r="R784">
        <v>39.200000000000003</v>
      </c>
      <c r="S784" s="36">
        <v>25.710422025145281</v>
      </c>
      <c r="U784">
        <v>120.0808</v>
      </c>
      <c r="V784">
        <v>39.200000000000003</v>
      </c>
      <c r="W784" s="36">
        <v>26.11750179901599</v>
      </c>
      <c r="Y784">
        <v>83.43</v>
      </c>
      <c r="Z784">
        <v>39.200000000000003</v>
      </c>
      <c r="AA784" s="36">
        <v>23.989635989909875</v>
      </c>
    </row>
    <row r="785" spans="1:27" x14ac:dyDescent="0.25">
      <c r="A785">
        <v>96.432599999999994</v>
      </c>
      <c r="B785">
        <v>39.25</v>
      </c>
      <c r="C785" s="36">
        <v>24.567744710763634</v>
      </c>
      <c r="E785">
        <v>101.12990000000001</v>
      </c>
      <c r="F785">
        <v>39.25</v>
      </c>
      <c r="G785" s="36">
        <v>24.808839446084683</v>
      </c>
      <c r="I785">
        <v>105.8248</v>
      </c>
      <c r="J785">
        <v>39.25</v>
      </c>
      <c r="K785" s="36">
        <v>25.072943178095503</v>
      </c>
      <c r="M785">
        <v>110.5591</v>
      </c>
      <c r="N785">
        <v>39.25</v>
      </c>
      <c r="O785" s="36">
        <v>25.369554400113792</v>
      </c>
      <c r="Q785">
        <v>115.30419999999999</v>
      </c>
      <c r="R785">
        <v>39.25</v>
      </c>
      <c r="S785" s="36">
        <v>25.708921573472868</v>
      </c>
      <c r="U785">
        <v>120.0808</v>
      </c>
      <c r="V785">
        <v>39.25</v>
      </c>
      <c r="W785" s="36">
        <v>26.115596916494631</v>
      </c>
      <c r="Y785">
        <v>83.43</v>
      </c>
      <c r="Z785">
        <v>39.25</v>
      </c>
      <c r="AA785" s="36">
        <v>23.988937819392429</v>
      </c>
    </row>
    <row r="786" spans="1:27" x14ac:dyDescent="0.25">
      <c r="A786">
        <v>96.432599999999994</v>
      </c>
      <c r="B786">
        <v>39.299999999999997</v>
      </c>
      <c r="C786" s="36">
        <v>24.566867310779671</v>
      </c>
      <c r="E786">
        <v>101.12990000000001</v>
      </c>
      <c r="F786">
        <v>39.299999999999997</v>
      </c>
      <c r="G786" s="36">
        <v>24.807867885382841</v>
      </c>
      <c r="I786">
        <v>105.8248</v>
      </c>
      <c r="J786">
        <v>39.299999999999997</v>
      </c>
      <c r="K786" s="36">
        <v>25.071850529450622</v>
      </c>
      <c r="M786">
        <v>110.5591</v>
      </c>
      <c r="N786">
        <v>39.299999999999997</v>
      </c>
      <c r="O786" s="36">
        <v>25.368296646979775</v>
      </c>
      <c r="Q786">
        <v>115.30419999999999</v>
      </c>
      <c r="R786">
        <v>39.299999999999997</v>
      </c>
      <c r="S786" s="36">
        <v>25.707422464047212</v>
      </c>
      <c r="U786">
        <v>120.0808</v>
      </c>
      <c r="V786">
        <v>39.299999999999997</v>
      </c>
      <c r="W786" s="36">
        <v>26.113694536454382</v>
      </c>
      <c r="Y786">
        <v>83.43</v>
      </c>
      <c r="Z786">
        <v>39.299999999999997</v>
      </c>
      <c r="AA786" s="36">
        <v>23.988239848492167</v>
      </c>
    </row>
    <row r="787" spans="1:27" x14ac:dyDescent="0.25">
      <c r="A787">
        <v>96.432599999999994</v>
      </c>
      <c r="B787">
        <v>39.35</v>
      </c>
      <c r="C787" s="36">
        <v>24.565990258311427</v>
      </c>
      <c r="E787">
        <v>101.12990000000001</v>
      </c>
      <c r="F787">
        <v>39.35</v>
      </c>
      <c r="G787" s="36">
        <v>24.806896771528184</v>
      </c>
      <c r="I787">
        <v>105.8248</v>
      </c>
      <c r="J787">
        <v>39.35</v>
      </c>
      <c r="K787" s="36">
        <v>25.070758479640727</v>
      </c>
      <c r="M787">
        <v>110.5591</v>
      </c>
      <c r="N787">
        <v>39.35</v>
      </c>
      <c r="O787" s="36">
        <v>25.367039748000522</v>
      </c>
      <c r="Q787">
        <v>115.30419999999999</v>
      </c>
      <c r="R787">
        <v>39.35</v>
      </c>
      <c r="S787" s="36">
        <v>25.705924693718707</v>
      </c>
      <c r="U787">
        <v>120.0808</v>
      </c>
      <c r="V787">
        <v>39.35</v>
      </c>
      <c r="W787" s="36">
        <v>26.111794650118053</v>
      </c>
      <c r="Y787">
        <v>83.43</v>
      </c>
      <c r="Z787">
        <v>39.35</v>
      </c>
      <c r="AA787" s="36">
        <v>23.987542077068959</v>
      </c>
    </row>
    <row r="788" spans="1:27" x14ac:dyDescent="0.25">
      <c r="A788">
        <v>96.432599999999994</v>
      </c>
      <c r="B788">
        <v>39.4</v>
      </c>
      <c r="C788" s="36">
        <v>24.565113553013752</v>
      </c>
      <c r="E788">
        <v>101.12990000000001</v>
      </c>
      <c r="F788">
        <v>39.4</v>
      </c>
      <c r="G788" s="36">
        <v>24.805926104000669</v>
      </c>
      <c r="I788">
        <v>105.8248</v>
      </c>
      <c r="J788">
        <v>39.4</v>
      </c>
      <c r="K788" s="36">
        <v>25.069667027826881</v>
      </c>
      <c r="M788">
        <v>110.5591</v>
      </c>
      <c r="N788">
        <v>39.4</v>
      </c>
      <c r="O788" s="36">
        <v>25.365783701675692</v>
      </c>
      <c r="Q788">
        <v>115.30419999999999</v>
      </c>
      <c r="R788">
        <v>39.4</v>
      </c>
      <c r="S788" s="36">
        <v>25.704428259349914</v>
      </c>
      <c r="U788">
        <v>120.0808</v>
      </c>
      <c r="V788">
        <v>39.4</v>
      </c>
      <c r="W788" s="36">
        <v>26.109897248759353</v>
      </c>
      <c r="Y788">
        <v>83.43</v>
      </c>
      <c r="Z788">
        <v>39.4</v>
      </c>
      <c r="AA788" s="36">
        <v>23.986844504982855</v>
      </c>
    </row>
    <row r="789" spans="1:27" x14ac:dyDescent="0.25">
      <c r="A789">
        <v>96.432599999999994</v>
      </c>
      <c r="B789">
        <v>39.450000000000003</v>
      </c>
      <c r="C789" s="36">
        <v>24.56423719454207</v>
      </c>
      <c r="E789">
        <v>101.12990000000001</v>
      </c>
      <c r="F789">
        <v>39.450000000000003</v>
      </c>
      <c r="G789" s="36">
        <v>24.804955882281252</v>
      </c>
      <c r="I789">
        <v>105.8248</v>
      </c>
      <c r="J789">
        <v>39.450000000000003</v>
      </c>
      <c r="K789" s="36">
        <v>25.068576173172065</v>
      </c>
      <c r="M789">
        <v>110.5591</v>
      </c>
      <c r="N789">
        <v>39.450000000000003</v>
      </c>
      <c r="O789" s="36">
        <v>25.364528506509327</v>
      </c>
      <c r="Q789">
        <v>115.30419999999999</v>
      </c>
      <c r="R789">
        <v>39.450000000000003</v>
      </c>
      <c r="S789" s="36">
        <v>25.702933157815554</v>
      </c>
      <c r="U789">
        <v>120.0808</v>
      </c>
      <c r="V789">
        <v>39.450000000000003</v>
      </c>
      <c r="W789" s="36">
        <v>26.108002323702408</v>
      </c>
      <c r="Y789">
        <v>83.43</v>
      </c>
      <c r="Z789">
        <v>39.450000000000003</v>
      </c>
      <c r="AA789" s="36">
        <v>23.986147132094047</v>
      </c>
    </row>
    <row r="790" spans="1:27" x14ac:dyDescent="0.25">
      <c r="A790">
        <v>96.432599999999994</v>
      </c>
      <c r="B790">
        <v>39.5</v>
      </c>
      <c r="C790" s="36">
        <v>24.563361182552356</v>
      </c>
      <c r="E790">
        <v>101.12990000000001</v>
      </c>
      <c r="F790">
        <v>39.5</v>
      </c>
      <c r="G790" s="36">
        <v>24.803986105851887</v>
      </c>
      <c r="I790">
        <v>105.8248</v>
      </c>
      <c r="J790">
        <v>39.5</v>
      </c>
      <c r="K790" s="36">
        <v>25.0674859148412</v>
      </c>
      <c r="M790">
        <v>110.5591</v>
      </c>
      <c r="N790">
        <v>39.5</v>
      </c>
      <c r="O790" s="36">
        <v>25.363274161009763</v>
      </c>
      <c r="Q790">
        <v>115.30419999999999</v>
      </c>
      <c r="R790">
        <v>39.5</v>
      </c>
      <c r="S790" s="36">
        <v>25.701439386002392</v>
      </c>
      <c r="U790">
        <v>120.0808</v>
      </c>
      <c r="V790">
        <v>39.5</v>
      </c>
      <c r="W790" s="36">
        <v>26.106109866321447</v>
      </c>
      <c r="Y790">
        <v>83.43</v>
      </c>
      <c r="Z790">
        <v>39.5</v>
      </c>
      <c r="AA790" s="36">
        <v>23.985449958262901</v>
      </c>
    </row>
    <row r="791" spans="1:27" x14ac:dyDescent="0.25">
      <c r="A791">
        <v>96.432599999999994</v>
      </c>
      <c r="B791">
        <v>39.549999999999997</v>
      </c>
      <c r="C791" s="36">
        <v>24.562485516701145</v>
      </c>
      <c r="E791">
        <v>101.12990000000001</v>
      </c>
      <c r="F791">
        <v>39.549999999999997</v>
      </c>
      <c r="G791" s="36">
        <v>24.803016774195498</v>
      </c>
      <c r="I791">
        <v>105.8248</v>
      </c>
      <c r="J791">
        <v>39.549999999999997</v>
      </c>
      <c r="K791" s="36">
        <v>25.066396252001123</v>
      </c>
      <c r="M791">
        <v>110.5591</v>
      </c>
      <c r="N791">
        <v>39.549999999999997</v>
      </c>
      <c r="O791" s="36">
        <v>25.362020663689652</v>
      </c>
      <c r="Q791">
        <v>115.30419999999999</v>
      </c>
      <c r="R791">
        <v>39.549999999999997</v>
      </c>
      <c r="S791" s="36">
        <v>25.699946940809184</v>
      </c>
      <c r="U791">
        <v>120.0808</v>
      </c>
      <c r="V791">
        <v>39.549999999999997</v>
      </c>
      <c r="W791" s="36">
        <v>26.104219868040296</v>
      </c>
      <c r="Y791">
        <v>83.43</v>
      </c>
      <c r="Z791">
        <v>39.549999999999997</v>
      </c>
      <c r="AA791" s="36">
        <v>23.984752983349939</v>
      </c>
    </row>
    <row r="792" spans="1:27" x14ac:dyDescent="0.25">
      <c r="A792">
        <v>96.432599999999994</v>
      </c>
      <c r="B792">
        <v>39.6</v>
      </c>
      <c r="C792" s="36">
        <v>24.56161019664555</v>
      </c>
      <c r="E792">
        <v>101.12990000000001</v>
      </c>
      <c r="F792">
        <v>39.6</v>
      </c>
      <c r="G792" s="36">
        <v>24.802047886796029</v>
      </c>
      <c r="I792">
        <v>105.8248</v>
      </c>
      <c r="J792">
        <v>39.6</v>
      </c>
      <c r="K792" s="36">
        <v>25.065307183820586</v>
      </c>
      <c r="M792">
        <v>110.5591</v>
      </c>
      <c r="N792">
        <v>39.6</v>
      </c>
      <c r="O792" s="36">
        <v>25.360768013065936</v>
      </c>
      <c r="Q792">
        <v>115.30419999999999</v>
      </c>
      <c r="R792">
        <v>39.6</v>
      </c>
      <c r="S792" s="36">
        <v>25.698455819146659</v>
      </c>
      <c r="U792">
        <v>120.0808</v>
      </c>
      <c r="V792">
        <v>39.6</v>
      </c>
      <c r="W792" s="36">
        <v>26.102332320332067</v>
      </c>
      <c r="Y792">
        <v>83.43</v>
      </c>
      <c r="Z792">
        <v>39.6</v>
      </c>
      <c r="AA792" s="36">
        <v>23.984056207215847</v>
      </c>
    </row>
    <row r="793" spans="1:27" x14ac:dyDescent="0.25">
      <c r="A793">
        <v>96.432599999999994</v>
      </c>
      <c r="B793">
        <v>39.65</v>
      </c>
      <c r="C793" s="36">
        <v>24.560735222043213</v>
      </c>
      <c r="E793">
        <v>101.12990000000001</v>
      </c>
      <c r="F793">
        <v>39.65</v>
      </c>
      <c r="G793" s="36">
        <v>24.801079443138374</v>
      </c>
      <c r="I793">
        <v>105.8248</v>
      </c>
      <c r="J793">
        <v>39.65</v>
      </c>
      <c r="K793" s="36">
        <v>25.064218709470264</v>
      </c>
      <c r="M793">
        <v>110.5591</v>
      </c>
      <c r="N793">
        <v>39.65</v>
      </c>
      <c r="O793" s="36">
        <v>25.359516207659841</v>
      </c>
      <c r="Q793">
        <v>115.30419999999999</v>
      </c>
      <c r="R793">
        <v>39.65</v>
      </c>
      <c r="S793" s="36">
        <v>25.696966017937392</v>
      </c>
      <c r="U793">
        <v>120.0808</v>
      </c>
      <c r="V793">
        <v>39.65</v>
      </c>
      <c r="W793" s="36">
        <v>26.10044721471872</v>
      </c>
      <c r="Y793">
        <v>83.43</v>
      </c>
      <c r="Z793">
        <v>39.65</v>
      </c>
      <c r="AA793" s="36">
        <v>23.983359629721452</v>
      </c>
    </row>
    <row r="794" spans="1:27" x14ac:dyDescent="0.25">
      <c r="A794">
        <v>96.432599999999994</v>
      </c>
      <c r="B794">
        <v>39.700000000000003</v>
      </c>
      <c r="C794" s="36">
        <v>24.559860592552358</v>
      </c>
      <c r="E794">
        <v>101.12990000000001</v>
      </c>
      <c r="F794">
        <v>39.700000000000003</v>
      </c>
      <c r="G794" s="36">
        <v>24.800111442708431</v>
      </c>
      <c r="I794">
        <v>105.8248</v>
      </c>
      <c r="J794">
        <v>39.700000000000003</v>
      </c>
      <c r="K794" s="36">
        <v>25.063130828122702</v>
      </c>
      <c r="M794">
        <v>110.5591</v>
      </c>
      <c r="N794">
        <v>39.700000000000003</v>
      </c>
      <c r="O794" s="36">
        <v>25.358265245996829</v>
      </c>
      <c r="Q794">
        <v>115.30419999999999</v>
      </c>
      <c r="R794">
        <v>39.700000000000003</v>
      </c>
      <c r="S794" s="36">
        <v>25.695477534115756</v>
      </c>
      <c r="U794">
        <v>120.0808</v>
      </c>
      <c r="V794">
        <v>39.700000000000003</v>
      </c>
      <c r="W794" s="36">
        <v>26.098564542770653</v>
      </c>
      <c r="Y794">
        <v>83.43</v>
      </c>
      <c r="Z794">
        <v>39.700000000000003</v>
      </c>
      <c r="AA794" s="36">
        <v>23.982663250727771</v>
      </c>
    </row>
    <row r="795" spans="1:27" x14ac:dyDescent="0.25">
      <c r="A795">
        <v>96.432599999999994</v>
      </c>
      <c r="B795">
        <v>39.75</v>
      </c>
      <c r="C795" s="36">
        <v>24.558986307831749</v>
      </c>
      <c r="E795">
        <v>101.12990000000001</v>
      </c>
      <c r="F795">
        <v>39.75</v>
      </c>
      <c r="G795" s="36">
        <v>24.799143884993068</v>
      </c>
      <c r="I795">
        <v>105.8248</v>
      </c>
      <c r="J795">
        <v>39.75</v>
      </c>
      <c r="K795" s="36">
        <v>25.062043538952377</v>
      </c>
      <c r="M795">
        <v>110.5591</v>
      </c>
      <c r="N795">
        <v>39.75</v>
      </c>
      <c r="O795" s="36">
        <v>25.35701512660663</v>
      </c>
      <c r="Q795">
        <v>115.30419999999999</v>
      </c>
      <c r="R795">
        <v>39.75</v>
      </c>
      <c r="S795" s="36">
        <v>25.693990364627897</v>
      </c>
      <c r="U795">
        <v>120.0808</v>
      </c>
      <c r="V795">
        <v>39.75</v>
      </c>
      <c r="W795" s="36">
        <v>26.096684296106382</v>
      </c>
      <c r="Y795">
        <v>83.43</v>
      </c>
      <c r="Z795">
        <v>39.75</v>
      </c>
      <c r="AA795" s="36">
        <v>23.981967070095955</v>
      </c>
    </row>
    <row r="796" spans="1:27" x14ac:dyDescent="0.25">
      <c r="A796">
        <v>96.432599999999994</v>
      </c>
      <c r="B796">
        <v>39.799999999999997</v>
      </c>
      <c r="C796" s="36">
        <v>24.558112367540701</v>
      </c>
      <c r="E796">
        <v>101.12990000000001</v>
      </c>
      <c r="F796">
        <v>39.799999999999997</v>
      </c>
      <c r="G796" s="36">
        <v>24.798176769480129</v>
      </c>
      <c r="I796">
        <v>105.8248</v>
      </c>
      <c r="J796">
        <v>39.799999999999997</v>
      </c>
      <c r="K796" s="36">
        <v>25.060956841135646</v>
      </c>
      <c r="M796">
        <v>110.5591</v>
      </c>
      <c r="N796">
        <v>39.799999999999997</v>
      </c>
      <c r="O796" s="36">
        <v>25.355765848023161</v>
      </c>
      <c r="Q796">
        <v>115.30419999999999</v>
      </c>
      <c r="R796">
        <v>39.799999999999997</v>
      </c>
      <c r="S796" s="36">
        <v>25.692504506431618</v>
      </c>
      <c r="U796">
        <v>120.0808</v>
      </c>
      <c r="V796">
        <v>39.799999999999997</v>
      </c>
      <c r="W796" s="36">
        <v>26.094806466392093</v>
      </c>
      <c r="Y796">
        <v>83.43</v>
      </c>
      <c r="Z796">
        <v>39.799999999999997</v>
      </c>
      <c r="AA796" s="36">
        <v>23.981271087687322</v>
      </c>
    </row>
    <row r="797" spans="1:27" x14ac:dyDescent="0.25">
      <c r="A797">
        <v>96.432599999999994</v>
      </c>
      <c r="B797">
        <v>39.85</v>
      </c>
      <c r="C797" s="36">
        <v>24.557238771339101</v>
      </c>
      <c r="E797">
        <v>101.12990000000001</v>
      </c>
      <c r="F797">
        <v>39.85</v>
      </c>
      <c r="G797" s="36">
        <v>24.797210095658432</v>
      </c>
      <c r="I797">
        <v>105.8248</v>
      </c>
      <c r="J797">
        <v>39.85</v>
      </c>
      <c r="K797" s="36">
        <v>25.05987073385074</v>
      </c>
      <c r="M797">
        <v>110.5591</v>
      </c>
      <c r="N797">
        <v>39.85</v>
      </c>
      <c r="O797" s="36">
        <v>25.354517408784567</v>
      </c>
      <c r="Q797">
        <v>115.30419999999999</v>
      </c>
      <c r="R797">
        <v>39.85</v>
      </c>
      <c r="S797" s="36">
        <v>25.691019956496358</v>
      </c>
      <c r="U797">
        <v>120.0808</v>
      </c>
      <c r="V797">
        <v>39.85</v>
      </c>
      <c r="W797" s="36">
        <v>26.092931045341306</v>
      </c>
      <c r="Y797">
        <v>83.43</v>
      </c>
      <c r="Z797">
        <v>39.85</v>
      </c>
      <c r="AA797" s="36">
        <v>23.980575303363349</v>
      </c>
    </row>
    <row r="798" spans="1:27" x14ac:dyDescent="0.25">
      <c r="A798">
        <v>96.432599999999994</v>
      </c>
      <c r="B798">
        <v>39.9</v>
      </c>
      <c r="C798" s="36">
        <v>24.556365518887358</v>
      </c>
      <c r="E798">
        <v>101.12990000000001</v>
      </c>
      <c r="F798">
        <v>39.9</v>
      </c>
      <c r="G798" s="36">
        <v>24.796243863017764</v>
      </c>
      <c r="I798">
        <v>105.8248</v>
      </c>
      <c r="J798">
        <v>39.9</v>
      </c>
      <c r="K798" s="36">
        <v>25.058785216277787</v>
      </c>
      <c r="M798">
        <v>110.5591</v>
      </c>
      <c r="N798">
        <v>39.9</v>
      </c>
      <c r="O798" s="36">
        <v>25.353269807433175</v>
      </c>
      <c r="Q798">
        <v>115.30419999999999</v>
      </c>
      <c r="R798">
        <v>39.9</v>
      </c>
      <c r="S798" s="36">
        <v>25.689536711803104</v>
      </c>
      <c r="U798">
        <v>120.0808</v>
      </c>
      <c r="V798">
        <v>39.9</v>
      </c>
      <c r="W798" s="36">
        <v>26.091058024714489</v>
      </c>
      <c r="Y798">
        <v>83.43</v>
      </c>
      <c r="Z798">
        <v>39.9</v>
      </c>
      <c r="AA798" s="36">
        <v>23.979879716985678</v>
      </c>
    </row>
    <row r="799" spans="1:27" x14ac:dyDescent="0.25">
      <c r="A799">
        <v>96.432599999999994</v>
      </c>
      <c r="B799">
        <v>39.950000000000003</v>
      </c>
      <c r="C799" s="36">
        <v>24.555492609846461</v>
      </c>
      <c r="E799">
        <v>101.12990000000001</v>
      </c>
      <c r="F799">
        <v>39.950000000000003</v>
      </c>
      <c r="G799" s="36">
        <v>24.795278071048894</v>
      </c>
      <c r="I799">
        <v>105.8248</v>
      </c>
      <c r="J799">
        <v>39.950000000000003</v>
      </c>
      <c r="K799" s="36">
        <v>25.05770028759877</v>
      </c>
      <c r="M799">
        <v>110.5591</v>
      </c>
      <c r="N799">
        <v>39.950000000000003</v>
      </c>
      <c r="O799" s="36">
        <v>25.352023042515476</v>
      </c>
      <c r="Q799">
        <v>115.30419999999999</v>
      </c>
      <c r="R799">
        <v>39.950000000000003</v>
      </c>
      <c r="S799" s="36">
        <v>25.688054769344337</v>
      </c>
      <c r="U799">
        <v>120.0808</v>
      </c>
      <c r="V799">
        <v>39.950000000000003</v>
      </c>
      <c r="W799" s="36">
        <v>26.089187396318632</v>
      </c>
      <c r="Y799">
        <v>83.43</v>
      </c>
      <c r="Z799">
        <v>39.950000000000003</v>
      </c>
      <c r="AA799" s="36">
        <v>23.979184328416093</v>
      </c>
    </row>
    <row r="800" spans="1:27" x14ac:dyDescent="0.25">
      <c r="A800">
        <v>96.432599999999994</v>
      </c>
      <c r="B800">
        <v>40</v>
      </c>
      <c r="C800" s="36">
        <v>24.554620043877925</v>
      </c>
      <c r="E800">
        <v>101.12990000000001</v>
      </c>
      <c r="F800">
        <v>40</v>
      </c>
      <c r="G800" s="36">
        <v>24.794312719243543</v>
      </c>
      <c r="I800">
        <v>105.8248</v>
      </c>
      <c r="J800">
        <v>40</v>
      </c>
      <c r="K800" s="36">
        <v>25.056615946997553</v>
      </c>
      <c r="M800">
        <v>110.5591</v>
      </c>
      <c r="N800">
        <v>40</v>
      </c>
      <c r="O800" s="36">
        <v>25.35077711258214</v>
      </c>
      <c r="Q800">
        <v>115.30419999999999</v>
      </c>
      <c r="R800">
        <v>40</v>
      </c>
      <c r="S800" s="36">
        <v>25.686574126123986</v>
      </c>
      <c r="U800">
        <v>120.0808</v>
      </c>
      <c r="V800">
        <v>40</v>
      </c>
      <c r="W800" s="36">
        <v>26.087319152006994</v>
      </c>
      <c r="Y800">
        <v>83.43</v>
      </c>
      <c r="Z800">
        <v>40</v>
      </c>
      <c r="AA800" s="36">
        <v>23.978489137516551</v>
      </c>
    </row>
    <row r="801" spans="1:27" x14ac:dyDescent="0.25">
      <c r="A801">
        <v>96.432599999999994</v>
      </c>
      <c r="B801">
        <v>40.049999999999997</v>
      </c>
      <c r="C801" s="36">
        <v>24.553747820643828</v>
      </c>
      <c r="E801">
        <v>101.12990000000001</v>
      </c>
      <c r="F801">
        <v>40.049999999999997</v>
      </c>
      <c r="G801" s="36">
        <v>24.793347807094388</v>
      </c>
      <c r="I801">
        <v>105.8248</v>
      </c>
      <c r="J801">
        <v>40.049999999999997</v>
      </c>
      <c r="K801" s="36">
        <v>25.055532193659854</v>
      </c>
      <c r="M801">
        <v>110.5591</v>
      </c>
      <c r="N801">
        <v>40.049999999999997</v>
      </c>
      <c r="O801" s="36">
        <v>25.349532016187943</v>
      </c>
      <c r="Q801">
        <v>115.30419999999999</v>
      </c>
      <c r="R801">
        <v>40.049999999999997</v>
      </c>
      <c r="S801" s="36">
        <v>25.685094779157343</v>
      </c>
      <c r="U801">
        <v>120.0808</v>
      </c>
      <c r="V801">
        <v>40.049999999999997</v>
      </c>
      <c r="W801" s="36">
        <v>26.085453283678628</v>
      </c>
      <c r="Y801">
        <v>83.43</v>
      </c>
      <c r="Z801">
        <v>40.049999999999997</v>
      </c>
      <c r="AA801" s="36">
        <v>23.977794144149161</v>
      </c>
    </row>
    <row r="802" spans="1:27" x14ac:dyDescent="0.25">
      <c r="A802">
        <v>96.432599999999994</v>
      </c>
      <c r="B802">
        <v>40.1</v>
      </c>
      <c r="C802" s="36">
        <v>24.552875939806782</v>
      </c>
      <c r="E802">
        <v>101.12990000000001</v>
      </c>
      <c r="F802">
        <v>40.1</v>
      </c>
      <c r="G802" s="36">
        <v>24.792383334095089</v>
      </c>
      <c r="I802">
        <v>105.8248</v>
      </c>
      <c r="J802">
        <v>40.1</v>
      </c>
      <c r="K802" s="36">
        <v>25.054449026773256</v>
      </c>
      <c r="M802">
        <v>110.5591</v>
      </c>
      <c r="N802">
        <v>40.1</v>
      </c>
      <c r="O802" s="36">
        <v>25.3482877518918</v>
      </c>
      <c r="Q802">
        <v>115.30419999999999</v>
      </c>
      <c r="R802">
        <v>40.1</v>
      </c>
      <c r="S802" s="36">
        <v>25.683616725471019</v>
      </c>
      <c r="U802">
        <v>120.0808</v>
      </c>
      <c r="V802">
        <v>40.1</v>
      </c>
      <c r="W802" s="36">
        <v>26.083589783278089</v>
      </c>
      <c r="Y802">
        <v>83.43</v>
      </c>
      <c r="Z802">
        <v>40.1</v>
      </c>
      <c r="AA802" s="36">
        <v>23.977099348176186</v>
      </c>
    </row>
    <row r="803" spans="1:27" x14ac:dyDescent="0.25">
      <c r="A803">
        <v>96.432599999999994</v>
      </c>
      <c r="B803">
        <v>40.15</v>
      </c>
      <c r="C803" s="36">
        <v>24.552004401029947</v>
      </c>
      <c r="E803">
        <v>101.12990000000001</v>
      </c>
      <c r="F803">
        <v>40.15</v>
      </c>
      <c r="G803" s="36">
        <v>24.791419299740248</v>
      </c>
      <c r="I803">
        <v>105.8248</v>
      </c>
      <c r="J803">
        <v>40.15</v>
      </c>
      <c r="K803" s="36">
        <v>25.053366445527168</v>
      </c>
      <c r="M803">
        <v>110.5591</v>
      </c>
      <c r="N803">
        <v>40.15</v>
      </c>
      <c r="O803" s="36">
        <v>25.347044318256735</v>
      </c>
      <c r="Q803">
        <v>115.30419999999999</v>
      </c>
      <c r="R803">
        <v>40.15</v>
      </c>
      <c r="S803" s="36">
        <v>25.682139962102873</v>
      </c>
      <c r="U803">
        <v>120.0808</v>
      </c>
      <c r="V803">
        <v>40.15</v>
      </c>
      <c r="W803" s="36">
        <v>26.081728642795063</v>
      </c>
      <c r="Y803">
        <v>83.43</v>
      </c>
      <c r="Z803">
        <v>40.15</v>
      </c>
      <c r="AA803" s="36">
        <v>23.976404749460052</v>
      </c>
    </row>
    <row r="804" spans="1:27" x14ac:dyDescent="0.25">
      <c r="A804">
        <v>96.432599999999994</v>
      </c>
      <c r="B804">
        <v>40.200000000000003</v>
      </c>
      <c r="C804" s="36">
        <v>24.551133203977034</v>
      </c>
      <c r="E804">
        <v>101.12990000000001</v>
      </c>
      <c r="F804">
        <v>40.200000000000003</v>
      </c>
      <c r="G804" s="36">
        <v>24.790455703525428</v>
      </c>
      <c r="I804">
        <v>105.8248</v>
      </c>
      <c r="J804">
        <v>40.200000000000003</v>
      </c>
      <c r="K804" s="36">
        <v>25.052284449112872</v>
      </c>
      <c r="M804">
        <v>110.5591</v>
      </c>
      <c r="N804">
        <v>40.200000000000003</v>
      </c>
      <c r="O804" s="36">
        <v>25.345801713849848</v>
      </c>
      <c r="Q804">
        <v>115.30419999999999</v>
      </c>
      <c r="R804">
        <v>40.200000000000003</v>
      </c>
      <c r="S804" s="36">
        <v>25.680664486101957</v>
      </c>
      <c r="U804">
        <v>120.0808</v>
      </c>
      <c r="V804">
        <v>40.200000000000003</v>
      </c>
      <c r="W804" s="36">
        <v>26.079869854264004</v>
      </c>
      <c r="Y804">
        <v>83.43</v>
      </c>
      <c r="Z804">
        <v>40.200000000000003</v>
      </c>
      <c r="AA804" s="36">
        <v>23.975710347863338</v>
      </c>
    </row>
    <row r="805" spans="1:27" x14ac:dyDescent="0.25">
      <c r="A805">
        <v>96.432599999999994</v>
      </c>
      <c r="B805">
        <v>40.25</v>
      </c>
      <c r="C805" s="36">
        <v>24.550262348312295</v>
      </c>
      <c r="E805">
        <v>101.12990000000001</v>
      </c>
      <c r="F805">
        <v>40.25</v>
      </c>
      <c r="G805" s="36">
        <v>24.789492544947144</v>
      </c>
      <c r="I805">
        <v>105.8248</v>
      </c>
      <c r="J805">
        <v>40.25</v>
      </c>
      <c r="K805" s="36">
        <v>25.051203036723464</v>
      </c>
      <c r="M805">
        <v>110.5591</v>
      </c>
      <c r="N805">
        <v>40.25</v>
      </c>
      <c r="O805" s="36">
        <v>25.34455993724233</v>
      </c>
      <c r="Q805">
        <v>115.30419999999999</v>
      </c>
      <c r="R805">
        <v>40.25</v>
      </c>
      <c r="S805" s="36">
        <v>25.679190294528485</v>
      </c>
      <c r="U805">
        <v>120.0808</v>
      </c>
      <c r="V805">
        <v>40.25</v>
      </c>
      <c r="W805" s="36">
        <v>26.078013409763763</v>
      </c>
      <c r="Y805">
        <v>83.43</v>
      </c>
      <c r="Z805">
        <v>40.25</v>
      </c>
      <c r="AA805" s="36">
        <v>23.97501614324878</v>
      </c>
    </row>
    <row r="806" spans="1:27" x14ac:dyDescent="0.25">
      <c r="A806">
        <v>96.432599999999994</v>
      </c>
      <c r="B806">
        <v>40.299999999999997</v>
      </c>
      <c r="C806" s="36">
        <v>24.549391833700515</v>
      </c>
      <c r="E806">
        <v>101.12990000000001</v>
      </c>
      <c r="F806">
        <v>40.299999999999997</v>
      </c>
      <c r="G806" s="36">
        <v>24.788529823502866</v>
      </c>
      <c r="I806">
        <v>105.8248</v>
      </c>
      <c r="J806">
        <v>40.299999999999997</v>
      </c>
      <c r="K806" s="36">
        <v>25.050122207553891</v>
      </c>
      <c r="M806">
        <v>110.5591</v>
      </c>
      <c r="N806">
        <v>40.299999999999997</v>
      </c>
      <c r="O806" s="36">
        <v>25.343318987009404</v>
      </c>
      <c r="Q806">
        <v>115.30419999999999</v>
      </c>
      <c r="R806">
        <v>40.299999999999997</v>
      </c>
      <c r="S806" s="36">
        <v>25.677717384453715</v>
      </c>
      <c r="U806">
        <v>120.0808</v>
      </c>
      <c r="V806">
        <v>40.299999999999997</v>
      </c>
      <c r="W806" s="36">
        <v>26.076159301417302</v>
      </c>
      <c r="Y806">
        <v>83.43</v>
      </c>
      <c r="Z806">
        <v>40.299999999999997</v>
      </c>
      <c r="AA806" s="36">
        <v>23.974322135479269</v>
      </c>
    </row>
    <row r="807" spans="1:27" x14ac:dyDescent="0.25">
      <c r="A807">
        <v>96.432599999999994</v>
      </c>
      <c r="B807">
        <v>40.35</v>
      </c>
      <c r="C807" s="36">
        <v>24.548521659807022</v>
      </c>
      <c r="E807">
        <v>101.12990000000001</v>
      </c>
      <c r="F807">
        <v>40.35</v>
      </c>
      <c r="G807" s="36">
        <v>24.787567538691004</v>
      </c>
      <c r="I807">
        <v>105.8248</v>
      </c>
      <c r="J807">
        <v>40.35</v>
      </c>
      <c r="K807" s="36">
        <v>25.049041960800906</v>
      </c>
      <c r="M807">
        <v>110.5591</v>
      </c>
      <c r="N807">
        <v>40.35</v>
      </c>
      <c r="O807" s="36">
        <v>25.342078861730354</v>
      </c>
      <c r="Q807">
        <v>115.30419999999999</v>
      </c>
      <c r="R807">
        <v>40.35</v>
      </c>
      <c r="S807" s="36">
        <v>25.676245752959939</v>
      </c>
      <c r="U807">
        <v>120.0808</v>
      </c>
      <c r="V807">
        <v>40.35</v>
      </c>
      <c r="W807" s="36">
        <v>26.074307521391301</v>
      </c>
      <c r="Y807">
        <v>83.43</v>
      </c>
      <c r="Z807">
        <v>40.35</v>
      </c>
      <c r="AA807" s="36">
        <v>23.973628324417859</v>
      </c>
    </row>
    <row r="808" spans="1:27" x14ac:dyDescent="0.25">
      <c r="A808">
        <v>96.432599999999994</v>
      </c>
      <c r="B808">
        <v>40.4</v>
      </c>
      <c r="C808" s="36">
        <v>24.547651826297692</v>
      </c>
      <c r="E808">
        <v>101.12990000000001</v>
      </c>
      <c r="F808">
        <v>40.4</v>
      </c>
      <c r="G808" s="36">
        <v>24.786605690010923</v>
      </c>
      <c r="I808">
        <v>105.8248</v>
      </c>
      <c r="J808">
        <v>40.4</v>
      </c>
      <c r="K808" s="36">
        <v>25.047962295663105</v>
      </c>
      <c r="M808">
        <v>110.5591</v>
      </c>
      <c r="N808">
        <v>40.4</v>
      </c>
      <c r="O808" s="36">
        <v>25.340839559988481</v>
      </c>
      <c r="Q808">
        <v>115.30419999999999</v>
      </c>
      <c r="R808">
        <v>40.4</v>
      </c>
      <c r="S808" s="36">
        <v>25.674775397140408</v>
      </c>
      <c r="U808">
        <v>120.0808</v>
      </c>
      <c r="V808">
        <v>40.4</v>
      </c>
      <c r="W808" s="36">
        <v>26.072458061895851</v>
      </c>
      <c r="Y808">
        <v>83.43</v>
      </c>
      <c r="Z808">
        <v>40.4</v>
      </c>
      <c r="AA808" s="36">
        <v>23.972934709927753</v>
      </c>
    </row>
    <row r="809" spans="1:27" x14ac:dyDescent="0.25">
      <c r="A809">
        <v>96.432599999999994</v>
      </c>
      <c r="B809">
        <v>40.450000000000003</v>
      </c>
      <c r="C809" s="36">
        <v>24.54678233283893</v>
      </c>
      <c r="E809">
        <v>101.12990000000001</v>
      </c>
      <c r="F809">
        <v>40.450000000000003</v>
      </c>
      <c r="G809" s="36">
        <v>24.785644276962923</v>
      </c>
      <c r="I809">
        <v>105.8248</v>
      </c>
      <c r="J809">
        <v>40.450000000000003</v>
      </c>
      <c r="K809" s="36">
        <v>25.046883211340877</v>
      </c>
      <c r="M809">
        <v>110.5591</v>
      </c>
      <c r="N809">
        <v>40.450000000000003</v>
      </c>
      <c r="O809" s="36">
        <v>25.339601080371079</v>
      </c>
      <c r="Q809">
        <v>115.30419999999999</v>
      </c>
      <c r="R809">
        <v>40.450000000000003</v>
      </c>
      <c r="S809" s="36">
        <v>25.673306314099282</v>
      </c>
      <c r="U809">
        <v>120.0808</v>
      </c>
      <c r="V809">
        <v>40.450000000000003</v>
      </c>
      <c r="W809" s="36">
        <v>26.070610915184087</v>
      </c>
      <c r="Y809">
        <v>83.43</v>
      </c>
      <c r="Z809">
        <v>40.450000000000003</v>
      </c>
      <c r="AA809" s="36">
        <v>23.972241291872312</v>
      </c>
    </row>
    <row r="810" spans="1:27" x14ac:dyDescent="0.25">
      <c r="A810">
        <v>96.432599999999994</v>
      </c>
      <c r="B810">
        <v>40.5</v>
      </c>
      <c r="C810" s="36">
        <v>24.545913179097681</v>
      </c>
      <c r="E810">
        <v>101.12990000000001</v>
      </c>
      <c r="F810">
        <v>40.5</v>
      </c>
      <c r="G810" s="36">
        <v>24.784683299048254</v>
      </c>
      <c r="I810">
        <v>105.8248</v>
      </c>
      <c r="J810">
        <v>40.5</v>
      </c>
      <c r="K810" s="36">
        <v>25.045804707036424</v>
      </c>
      <c r="M810">
        <v>110.5591</v>
      </c>
      <c r="N810">
        <v>40.5</v>
      </c>
      <c r="O810" s="36">
        <v>25.338363421469481</v>
      </c>
      <c r="Q810">
        <v>115.30419999999999</v>
      </c>
      <c r="R810">
        <v>40.5</v>
      </c>
      <c r="S810" s="36">
        <v>25.671838500951548</v>
      </c>
      <c r="U810">
        <v>120.0808</v>
      </c>
      <c r="V810">
        <v>40.5</v>
      </c>
      <c r="W810" s="36">
        <v>26.06876607355187</v>
      </c>
      <c r="Y810">
        <v>83.43</v>
      </c>
      <c r="Z810">
        <v>40.5</v>
      </c>
      <c r="AA810" s="36">
        <v>23.971548070115052</v>
      </c>
    </row>
    <row r="811" spans="1:27" x14ac:dyDescent="0.25">
      <c r="A811">
        <v>96.432599999999994</v>
      </c>
      <c r="B811">
        <v>40.549999999999997</v>
      </c>
      <c r="C811" s="36">
        <v>24.545044364741422</v>
      </c>
      <c r="E811">
        <v>101.12990000000001</v>
      </c>
      <c r="F811">
        <v>40.549999999999997</v>
      </c>
      <c r="G811" s="36">
        <v>24.783722755769087</v>
      </c>
      <c r="I811">
        <v>105.8248</v>
      </c>
      <c r="J811">
        <v>40.549999999999997</v>
      </c>
      <c r="K811" s="36">
        <v>25.044726781953766</v>
      </c>
      <c r="M811">
        <v>110.5591</v>
      </c>
      <c r="N811">
        <v>40.549999999999997</v>
      </c>
      <c r="O811" s="36">
        <v>25.337126581878938</v>
      </c>
      <c r="Q811">
        <v>115.30419999999999</v>
      </c>
      <c r="R811">
        <v>40.549999999999997</v>
      </c>
      <c r="S811" s="36">
        <v>25.670371954823008</v>
      </c>
      <c r="U811">
        <v>120.0808</v>
      </c>
      <c r="V811">
        <v>40.549999999999997</v>
      </c>
      <c r="W811" s="36">
        <v>26.06692352933749</v>
      </c>
      <c r="Y811">
        <v>83.43</v>
      </c>
      <c r="Z811">
        <v>40.549999999999997</v>
      </c>
      <c r="AA811" s="36">
        <v>23.970855044519638</v>
      </c>
    </row>
    <row r="812" spans="1:27" x14ac:dyDescent="0.25">
      <c r="A812">
        <v>96.432599999999994</v>
      </c>
      <c r="B812">
        <v>40.6</v>
      </c>
      <c r="C812" s="36">
        <v>24.544175889438158</v>
      </c>
      <c r="E812">
        <v>101.12990000000001</v>
      </c>
      <c r="F812">
        <v>40.6</v>
      </c>
      <c r="G812" s="36">
        <v>24.782762646628555</v>
      </c>
      <c r="I812">
        <v>105.8248</v>
      </c>
      <c r="J812">
        <v>40.6</v>
      </c>
      <c r="K812" s="36">
        <v>25.043649435298715</v>
      </c>
      <c r="M812">
        <v>110.5591</v>
      </c>
      <c r="N812">
        <v>40.6</v>
      </c>
      <c r="O812" s="36">
        <v>25.33589056019871</v>
      </c>
      <c r="Q812">
        <v>115.30419999999999</v>
      </c>
      <c r="R812">
        <v>40.6</v>
      </c>
      <c r="S812" s="36">
        <v>25.668906672850184</v>
      </c>
      <c r="U812">
        <v>120.0808</v>
      </c>
      <c r="V812">
        <v>40.6</v>
      </c>
      <c r="W812" s="36">
        <v>26.065083274921282</v>
      </c>
      <c r="Y812">
        <v>83.43</v>
      </c>
      <c r="Z812">
        <v>40.6</v>
      </c>
      <c r="AA812" s="36">
        <v>23.970162214949898</v>
      </c>
    </row>
    <row r="813" spans="1:27" x14ac:dyDescent="0.25">
      <c r="A813">
        <v>96.432599999999994</v>
      </c>
      <c r="B813">
        <v>40.65</v>
      </c>
      <c r="C813" s="36">
        <v>24.543307752856446</v>
      </c>
      <c r="E813">
        <v>101.12990000000001</v>
      </c>
      <c r="F813">
        <v>40.65</v>
      </c>
      <c r="G813" s="36">
        <v>24.781802971130695</v>
      </c>
      <c r="I813">
        <v>105.8248</v>
      </c>
      <c r="J813">
        <v>40.65</v>
      </c>
      <c r="K813" s="36">
        <v>25.042572666278847</v>
      </c>
      <c r="M813">
        <v>110.5591</v>
      </c>
      <c r="N813">
        <v>40.65</v>
      </c>
      <c r="O813" s="36">
        <v>25.334655355031966</v>
      </c>
      <c r="Q813">
        <v>115.30419999999999</v>
      </c>
      <c r="R813">
        <v>40.65</v>
      </c>
      <c r="S813" s="36">
        <v>25.667442652180277</v>
      </c>
      <c r="U813">
        <v>120.0808</v>
      </c>
      <c r="V813">
        <v>40.65</v>
      </c>
      <c r="W813" s="36">
        <v>26.063245302725363</v>
      </c>
      <c r="Y813">
        <v>83.43</v>
      </c>
      <c r="Z813">
        <v>40.65</v>
      </c>
      <c r="AA813" s="36">
        <v>23.96946958126982</v>
      </c>
    </row>
    <row r="814" spans="1:27" x14ac:dyDescent="0.25">
      <c r="A814">
        <v>96.432599999999994</v>
      </c>
      <c r="B814">
        <v>40.700000000000003</v>
      </c>
      <c r="C814" s="36">
        <v>24.542439954665362</v>
      </c>
      <c r="E814">
        <v>101.12990000000001</v>
      </c>
      <c r="F814">
        <v>40.700000000000003</v>
      </c>
      <c r="G814" s="36">
        <v>24.780843728780507</v>
      </c>
      <c r="I814">
        <v>105.8248</v>
      </c>
      <c r="J814">
        <v>40.700000000000003</v>
      </c>
      <c r="K814" s="36">
        <v>25.041496474103567</v>
      </c>
      <c r="M814">
        <v>110.5591</v>
      </c>
      <c r="N814">
        <v>40.700000000000003</v>
      </c>
      <c r="O814" s="36">
        <v>25.333420964985834</v>
      </c>
      <c r="Q814">
        <v>115.30419999999999</v>
      </c>
      <c r="R814">
        <v>40.700000000000003</v>
      </c>
      <c r="S814" s="36">
        <v>25.665979889971119</v>
      </c>
      <c r="U814">
        <v>120.0808</v>
      </c>
      <c r="V814">
        <v>40.700000000000003</v>
      </c>
      <c r="W814" s="36">
        <v>26.061409605213228</v>
      </c>
      <c r="Y814">
        <v>83.43</v>
      </c>
      <c r="Z814">
        <v>40.700000000000003</v>
      </c>
      <c r="AA814" s="36">
        <v>23.968777143343534</v>
      </c>
    </row>
    <row r="815" spans="1:27" x14ac:dyDescent="0.25">
      <c r="A815">
        <v>96.432599999999994</v>
      </c>
      <c r="B815">
        <v>40.75</v>
      </c>
      <c r="C815" s="36">
        <v>24.541572494534513</v>
      </c>
      <c r="E815">
        <v>101.12990000000001</v>
      </c>
      <c r="F815">
        <v>40.75</v>
      </c>
      <c r="G815" s="36">
        <v>24.779884919083887</v>
      </c>
      <c r="I815">
        <v>105.8248</v>
      </c>
      <c r="J815">
        <v>40.75</v>
      </c>
      <c r="K815" s="36">
        <v>25.040420857984039</v>
      </c>
      <c r="M815">
        <v>110.5591</v>
      </c>
      <c r="N815">
        <v>40.75</v>
      </c>
      <c r="O815" s="36">
        <v>25.332187388671354</v>
      </c>
      <c r="Q815">
        <v>115.30419999999999</v>
      </c>
      <c r="R815">
        <v>40.75</v>
      </c>
      <c r="S815" s="36">
        <v>25.664518383391091</v>
      </c>
      <c r="U815">
        <v>120.0808</v>
      </c>
      <c r="V815">
        <v>40.75</v>
      </c>
      <c r="W815" s="36">
        <v>26.059576174889564</v>
      </c>
      <c r="Y815">
        <v>83.43</v>
      </c>
      <c r="Z815">
        <v>40.75</v>
      </c>
      <c r="AA815" s="36">
        <v>23.968084901035326</v>
      </c>
    </row>
    <row r="816" spans="1:27" x14ac:dyDescent="0.25">
      <c r="A816">
        <v>96.432599999999994</v>
      </c>
      <c r="B816">
        <v>40.799999999999997</v>
      </c>
      <c r="C816" s="36">
        <v>24.540705372134038</v>
      </c>
      <c r="E816">
        <v>101.12990000000001</v>
      </c>
      <c r="F816">
        <v>40.799999999999997</v>
      </c>
      <c r="G816" s="36">
        <v>24.778926541547676</v>
      </c>
      <c r="I816">
        <v>105.8248</v>
      </c>
      <c r="J816">
        <v>40.799999999999997</v>
      </c>
      <c r="K816" s="36">
        <v>25.039345817133189</v>
      </c>
      <c r="M816">
        <v>110.5591</v>
      </c>
      <c r="N816">
        <v>40.799999999999997</v>
      </c>
      <c r="O816" s="36">
        <v>25.330954624703438</v>
      </c>
      <c r="Q816">
        <v>115.30419999999999</v>
      </c>
      <c r="R816">
        <v>40.799999999999997</v>
      </c>
      <c r="S816" s="36">
        <v>25.663058129619095</v>
      </c>
      <c r="U816">
        <v>120.0808</v>
      </c>
      <c r="V816">
        <v>40.799999999999997</v>
      </c>
      <c r="W816" s="36">
        <v>26.057745004299797</v>
      </c>
      <c r="Y816">
        <v>83.43</v>
      </c>
      <c r="Z816">
        <v>40.799999999999997</v>
      </c>
      <c r="AA816" s="36">
        <v>23.967392854209638</v>
      </c>
    </row>
    <row r="817" spans="1:27" x14ac:dyDescent="0.25">
      <c r="A817">
        <v>96.432599999999994</v>
      </c>
      <c r="B817">
        <v>40.85</v>
      </c>
      <c r="C817" s="36">
        <v>24.5398385871346</v>
      </c>
      <c r="E817">
        <v>101.12990000000001</v>
      </c>
      <c r="F817">
        <v>40.85</v>
      </c>
      <c r="G817" s="36">
        <v>24.777968595679638</v>
      </c>
      <c r="I817">
        <v>105.8248</v>
      </c>
      <c r="J817">
        <v>40.85</v>
      </c>
      <c r="K817" s="36">
        <v>25.03827135076574</v>
      </c>
      <c r="M817">
        <v>110.5591</v>
      </c>
      <c r="N817">
        <v>40.85</v>
      </c>
      <c r="O817" s="36">
        <v>25.32972267170091</v>
      </c>
      <c r="Q817">
        <v>115.30419999999999</v>
      </c>
      <c r="R817">
        <v>40.85</v>
      </c>
      <c r="S817" s="36">
        <v>25.661599125844496</v>
      </c>
      <c r="U817">
        <v>120.0808</v>
      </c>
      <c r="V817">
        <v>40.85</v>
      </c>
      <c r="W817" s="36">
        <v>26.055916086029896</v>
      </c>
      <c r="Y817">
        <v>83.43</v>
      </c>
      <c r="Z817">
        <v>40.85</v>
      </c>
      <c r="AA817" s="36">
        <v>23.966701002731075</v>
      </c>
    </row>
    <row r="818" spans="1:27" x14ac:dyDescent="0.25">
      <c r="A818">
        <v>96.432599999999994</v>
      </c>
      <c r="B818">
        <v>40.9</v>
      </c>
      <c r="C818" s="36">
        <v>24.538972139207392</v>
      </c>
      <c r="E818">
        <v>101.12990000000001</v>
      </c>
      <c r="F818">
        <v>40.9</v>
      </c>
      <c r="G818" s="36">
        <v>24.777011080988451</v>
      </c>
      <c r="I818">
        <v>105.8248</v>
      </c>
      <c r="J818">
        <v>40.9</v>
      </c>
      <c r="K818" s="36">
        <v>25.037197458098159</v>
      </c>
      <c r="M818">
        <v>110.5591</v>
      </c>
      <c r="N818">
        <v>40.9</v>
      </c>
      <c r="O818" s="36">
        <v>25.328491528286456</v>
      </c>
      <c r="Q818">
        <v>115.30419999999999</v>
      </c>
      <c r="R818">
        <v>40.9</v>
      </c>
      <c r="S818" s="36">
        <v>25.660141369267055</v>
      </c>
      <c r="U818">
        <v>120.0808</v>
      </c>
      <c r="V818">
        <v>40.9</v>
      </c>
      <c r="W818" s="36">
        <v>26.054089412705974</v>
      </c>
      <c r="Y818">
        <v>83.43</v>
      </c>
      <c r="Z818">
        <v>40.9</v>
      </c>
      <c r="AA818" s="36">
        <v>23.966009346464375</v>
      </c>
    </row>
    <row r="819" spans="1:27" x14ac:dyDescent="0.25">
      <c r="A819">
        <v>96.432599999999994</v>
      </c>
      <c r="B819">
        <v>40.950000000000003</v>
      </c>
      <c r="C819" s="36">
        <v>24.538106028024128</v>
      </c>
      <c r="E819">
        <v>101.12990000000001</v>
      </c>
      <c r="F819">
        <v>40.950000000000003</v>
      </c>
      <c r="G819" s="36">
        <v>24.776053996983723</v>
      </c>
      <c r="I819">
        <v>105.8248</v>
      </c>
      <c r="J819">
        <v>40.950000000000003</v>
      </c>
      <c r="K819" s="36">
        <v>25.036124138348679</v>
      </c>
      <c r="M819">
        <v>110.5591</v>
      </c>
      <c r="N819">
        <v>40.950000000000003</v>
      </c>
      <c r="O819" s="36">
        <v>25.327261193086617</v>
      </c>
      <c r="Q819">
        <v>115.30419999999999</v>
      </c>
      <c r="R819">
        <v>40.950000000000003</v>
      </c>
      <c r="S819" s="36">
        <v>25.658684857096898</v>
      </c>
      <c r="U819">
        <v>120.0808</v>
      </c>
      <c r="V819">
        <v>40.950000000000003</v>
      </c>
      <c r="W819" s="36">
        <v>26.052264976994071</v>
      </c>
      <c r="Y819">
        <v>83.43</v>
      </c>
      <c r="Z819">
        <v>40.950000000000003</v>
      </c>
      <c r="AA819" s="36">
        <v>23.965317885274452</v>
      </c>
    </row>
    <row r="820" spans="1:27" x14ac:dyDescent="0.25">
      <c r="A820">
        <v>96.432599999999994</v>
      </c>
      <c r="B820">
        <v>41</v>
      </c>
      <c r="C820" s="36">
        <v>24.53724025325706</v>
      </c>
      <c r="E820">
        <v>101.12990000000001</v>
      </c>
      <c r="F820">
        <v>41</v>
      </c>
      <c r="G820" s="36">
        <v>24.775097343175961</v>
      </c>
      <c r="I820">
        <v>105.8248</v>
      </c>
      <c r="J820">
        <v>41</v>
      </c>
      <c r="K820" s="36">
        <v>25.035051390737276</v>
      </c>
      <c r="M820">
        <v>110.5591</v>
      </c>
      <c r="N820">
        <v>41</v>
      </c>
      <c r="O820" s="36">
        <v>25.326031664731758</v>
      </c>
      <c r="Q820">
        <v>115.30419999999999</v>
      </c>
      <c r="R820">
        <v>41</v>
      </c>
      <c r="S820" s="36">
        <v>25.657229586554404</v>
      </c>
      <c r="U820">
        <v>120.0808</v>
      </c>
      <c r="V820">
        <v>41</v>
      </c>
      <c r="W820" s="36">
        <v>26.050442771599783</v>
      </c>
      <c r="Y820">
        <v>83.43</v>
      </c>
      <c r="Z820">
        <v>41</v>
      </c>
      <c r="AA820" s="36">
        <v>23.964626619026355</v>
      </c>
    </row>
    <row r="821" spans="1:27" x14ac:dyDescent="0.25">
      <c r="A821">
        <v>96.432599999999994</v>
      </c>
      <c r="B821">
        <v>41.05</v>
      </c>
      <c r="C821" s="36">
        <v>24.536374814578949</v>
      </c>
      <c r="E821">
        <v>101.12990000000001</v>
      </c>
      <c r="F821">
        <v>41.05</v>
      </c>
      <c r="G821" s="36">
        <v>24.774141119076603</v>
      </c>
      <c r="I821">
        <v>105.8248</v>
      </c>
      <c r="J821">
        <v>41.05</v>
      </c>
      <c r="K821" s="36">
        <v>25.033979214485694</v>
      </c>
      <c r="M821">
        <v>110.5591</v>
      </c>
      <c r="N821">
        <v>41.05</v>
      </c>
      <c r="O821" s="36">
        <v>25.324802941856092</v>
      </c>
      <c r="Q821">
        <v>115.30419999999999</v>
      </c>
      <c r="R821">
        <v>41.05</v>
      </c>
      <c r="S821" s="36">
        <v>25.655775554870264</v>
      </c>
      <c r="U821">
        <v>120.0808</v>
      </c>
      <c r="V821">
        <v>41.05</v>
      </c>
      <c r="W821" s="36">
        <v>26.048622789267981</v>
      </c>
      <c r="Y821">
        <v>83.43</v>
      </c>
      <c r="Z821">
        <v>41.05</v>
      </c>
      <c r="AA821" s="36">
        <v>23.96393554758529</v>
      </c>
    </row>
    <row r="822" spans="1:27" x14ac:dyDescent="0.25">
      <c r="A822">
        <v>96.432599999999994</v>
      </c>
      <c r="B822">
        <v>41.1</v>
      </c>
      <c r="C822" s="36">
        <v>24.535509711663082</v>
      </c>
      <c r="E822">
        <v>101.12990000000001</v>
      </c>
      <c r="F822">
        <v>41.1</v>
      </c>
      <c r="G822" s="36">
        <v>24.773185324197993</v>
      </c>
      <c r="I822">
        <v>105.8248</v>
      </c>
      <c r="J822">
        <v>41.1</v>
      </c>
      <c r="K822" s="36">
        <v>25.032907608817393</v>
      </c>
      <c r="M822">
        <v>110.5591</v>
      </c>
      <c r="N822">
        <v>41.1</v>
      </c>
      <c r="O822" s="36">
        <v>25.323575023097618</v>
      </c>
      <c r="Q822">
        <v>115.30419999999999</v>
      </c>
      <c r="R822">
        <v>41.1</v>
      </c>
      <c r="S822" s="36">
        <v>25.654322759285293</v>
      </c>
      <c r="U822">
        <v>120.0808</v>
      </c>
      <c r="V822">
        <v>41.1</v>
      </c>
      <c r="W822" s="36">
        <v>26.046805022782564</v>
      </c>
      <c r="Y822">
        <v>83.43</v>
      </c>
      <c r="Z822">
        <v>41.1</v>
      </c>
      <c r="AA822" s="36">
        <v>23.963244670816628</v>
      </c>
    </row>
    <row r="823" spans="1:27" x14ac:dyDescent="0.25">
      <c r="A823">
        <v>96.432599999999994</v>
      </c>
      <c r="B823">
        <v>41.15</v>
      </c>
      <c r="C823" s="36">
        <v>24.534644944183277</v>
      </c>
      <c r="E823">
        <v>101.12990000000001</v>
      </c>
      <c r="F823">
        <v>41.15</v>
      </c>
      <c r="G823" s="36">
        <v>24.772229958053384</v>
      </c>
      <c r="I823">
        <v>105.8248</v>
      </c>
      <c r="J823">
        <v>41.15</v>
      </c>
      <c r="K823" s="36">
        <v>25.031836572957591</v>
      </c>
      <c r="M823">
        <v>110.5591</v>
      </c>
      <c r="N823">
        <v>41.15</v>
      </c>
      <c r="O823" s="36">
        <v>25.322347907098148</v>
      </c>
      <c r="Q823">
        <v>115.30419999999999</v>
      </c>
      <c r="R823">
        <v>41.15</v>
      </c>
      <c r="S823" s="36">
        <v>25.652871197050494</v>
      </c>
      <c r="U823">
        <v>120.0808</v>
      </c>
      <c r="V823">
        <v>41.15</v>
      </c>
      <c r="W823" s="36">
        <v>26.044989464966076</v>
      </c>
      <c r="Y823">
        <v>83.43</v>
      </c>
      <c r="Z823">
        <v>41.15</v>
      </c>
      <c r="AA823" s="36">
        <v>23.962553988585874</v>
      </c>
    </row>
    <row r="824" spans="1:27" x14ac:dyDescent="0.25">
      <c r="A824">
        <v>96.432599999999994</v>
      </c>
      <c r="B824">
        <v>41.2</v>
      </c>
      <c r="C824" s="36">
        <v>24.533780511813863</v>
      </c>
      <c r="E824">
        <v>101.12990000000001</v>
      </c>
      <c r="F824">
        <v>41.2</v>
      </c>
      <c r="G824" s="36">
        <v>24.771275020156928</v>
      </c>
      <c r="I824">
        <v>105.8248</v>
      </c>
      <c r="J824">
        <v>41.2</v>
      </c>
      <c r="K824" s="36">
        <v>25.030766106133225</v>
      </c>
      <c r="M824">
        <v>110.5591</v>
      </c>
      <c r="N824">
        <v>41.2</v>
      </c>
      <c r="O824" s="36">
        <v>25.32112159250326</v>
      </c>
      <c r="Q824">
        <v>115.30419999999999</v>
      </c>
      <c r="R824">
        <v>41.2</v>
      </c>
      <c r="S824" s="36">
        <v>25.651420865426921</v>
      </c>
      <c r="U824">
        <v>120.0808</v>
      </c>
      <c r="V824">
        <v>41.2</v>
      </c>
      <c r="W824" s="36">
        <v>26.043176108679521</v>
      </c>
      <c r="Y824">
        <v>83.43</v>
      </c>
      <c r="Z824">
        <v>41.2</v>
      </c>
      <c r="AA824" s="36">
        <v>23.961863500758692</v>
      </c>
    </row>
    <row r="825" spans="1:27" x14ac:dyDescent="0.25">
      <c r="A825">
        <v>96.432599999999994</v>
      </c>
      <c r="B825">
        <v>41.25</v>
      </c>
      <c r="C825" s="36">
        <v>24.532916414229678</v>
      </c>
      <c r="E825">
        <v>101.12990000000001</v>
      </c>
      <c r="F825">
        <v>41.25</v>
      </c>
      <c r="G825" s="36">
        <v>24.770320510023691</v>
      </c>
      <c r="I825">
        <v>105.8248</v>
      </c>
      <c r="J825">
        <v>41.25</v>
      </c>
      <c r="K825" s="36">
        <v>25.029696207572954</v>
      </c>
      <c r="M825">
        <v>110.5591</v>
      </c>
      <c r="N825">
        <v>41.25</v>
      </c>
      <c r="O825" s="36">
        <v>25.319896077962312</v>
      </c>
      <c r="Q825">
        <v>115.30419999999999</v>
      </c>
      <c r="R825">
        <v>41.25</v>
      </c>
      <c r="S825" s="36">
        <v>25.649971761685673</v>
      </c>
      <c r="U825">
        <v>120.0808</v>
      </c>
      <c r="V825">
        <v>41.25</v>
      </c>
      <c r="W825" s="36">
        <v>26.041364946821989</v>
      </c>
      <c r="Y825">
        <v>83.43</v>
      </c>
      <c r="Z825">
        <v>41.25</v>
      </c>
      <c r="AA825" s="36">
        <v>23.961173207200904</v>
      </c>
    </row>
    <row r="826" spans="1:27" x14ac:dyDescent="0.25">
      <c r="A826">
        <v>96.432599999999994</v>
      </c>
      <c r="B826">
        <v>41.3</v>
      </c>
      <c r="C826" s="36">
        <v>24.532052651106099</v>
      </c>
      <c r="E826">
        <v>101.12990000000001</v>
      </c>
      <c r="F826">
        <v>41.3</v>
      </c>
      <c r="G826" s="36">
        <v>24.769366427169647</v>
      </c>
      <c r="I826">
        <v>105.8248</v>
      </c>
      <c r="J826">
        <v>41.3</v>
      </c>
      <c r="K826" s="36">
        <v>25.028626876507172</v>
      </c>
      <c r="M826">
        <v>110.5591</v>
      </c>
      <c r="N826">
        <v>41.3</v>
      </c>
      <c r="O826" s="36">
        <v>25.318671362128384</v>
      </c>
      <c r="Q826">
        <v>115.30419999999999</v>
      </c>
      <c r="R826">
        <v>41.3</v>
      </c>
      <c r="S826" s="36">
        <v>25.64852388310786</v>
      </c>
      <c r="U826">
        <v>120.0808</v>
      </c>
      <c r="V826">
        <v>41.3</v>
      </c>
      <c r="W826" s="36">
        <v>26.039555972330426</v>
      </c>
      <c r="Y826">
        <v>83.43</v>
      </c>
      <c r="Z826">
        <v>41.3</v>
      </c>
      <c r="AA826" s="36">
        <v>23.960483107778476</v>
      </c>
    </row>
    <row r="827" spans="1:27" x14ac:dyDescent="0.25">
      <c r="A827">
        <v>96.432599999999994</v>
      </c>
      <c r="B827">
        <v>41.35</v>
      </c>
      <c r="C827" s="36">
        <v>24.531189222119004</v>
      </c>
      <c r="E827">
        <v>101.12990000000001</v>
      </c>
      <c r="F827">
        <v>41.35</v>
      </c>
      <c r="G827" s="36">
        <v>24.768412771111649</v>
      </c>
      <c r="I827">
        <v>105.8248</v>
      </c>
      <c r="J827">
        <v>41.35</v>
      </c>
      <c r="K827" s="36">
        <v>25.027558112167974</v>
      </c>
      <c r="M827">
        <v>110.5591</v>
      </c>
      <c r="N827">
        <v>41.35</v>
      </c>
      <c r="O827" s="36">
        <v>25.317447443658331</v>
      </c>
      <c r="Q827">
        <v>115.30419999999999</v>
      </c>
      <c r="R827">
        <v>41.35</v>
      </c>
      <c r="S827" s="36">
        <v>25.647077226984475</v>
      </c>
      <c r="U827">
        <v>120.0808</v>
      </c>
      <c r="V827">
        <v>41.35</v>
      </c>
      <c r="W827" s="36">
        <v>26.037749178179315</v>
      </c>
      <c r="Y827">
        <v>83.43</v>
      </c>
      <c r="Z827">
        <v>41.35</v>
      </c>
      <c r="AA827" s="36">
        <v>23.959793202357528</v>
      </c>
    </row>
    <row r="828" spans="1:27" x14ac:dyDescent="0.25">
      <c r="A828">
        <v>96.432599999999994</v>
      </c>
      <c r="B828">
        <v>41.4</v>
      </c>
      <c r="C828" s="36">
        <v>24.530326126944797</v>
      </c>
      <c r="E828">
        <v>101.12990000000001</v>
      </c>
      <c r="F828">
        <v>41.4</v>
      </c>
      <c r="G828" s="36">
        <v>24.767459541367469</v>
      </c>
      <c r="I828">
        <v>105.8248</v>
      </c>
      <c r="J828">
        <v>41.4</v>
      </c>
      <c r="K828" s="36">
        <v>25.026489913789174</v>
      </c>
      <c r="M828">
        <v>110.5591</v>
      </c>
      <c r="N828">
        <v>41.4</v>
      </c>
      <c r="O828" s="36">
        <v>25.316224321212687</v>
      </c>
      <c r="Q828">
        <v>115.30419999999999</v>
      </c>
      <c r="R828">
        <v>41.4</v>
      </c>
      <c r="S828" s="36">
        <v>25.645631790616434</v>
      </c>
      <c r="U828">
        <v>120.0808</v>
      </c>
      <c r="V828">
        <v>41.4</v>
      </c>
      <c r="W828" s="36">
        <v>26.035944557380432</v>
      </c>
      <c r="Y828">
        <v>83.43</v>
      </c>
      <c r="Z828">
        <v>41.4</v>
      </c>
      <c r="AA828" s="36">
        <v>23.959103490804328</v>
      </c>
    </row>
    <row r="829" spans="1:27" x14ac:dyDescent="0.25">
      <c r="A829">
        <v>96.432599999999994</v>
      </c>
      <c r="B829">
        <v>41.45</v>
      </c>
      <c r="C829" s="36">
        <v>24.52946336526038</v>
      </c>
      <c r="E829">
        <v>101.12990000000001</v>
      </c>
      <c r="F829">
        <v>41.45</v>
      </c>
      <c r="G829" s="36">
        <v>24.766506737455767</v>
      </c>
      <c r="I829">
        <v>105.8248</v>
      </c>
      <c r="J829">
        <v>41.45</v>
      </c>
      <c r="K829" s="36">
        <v>25.025422280606286</v>
      </c>
      <c r="M829">
        <v>110.5591</v>
      </c>
      <c r="N829">
        <v>41.45</v>
      </c>
      <c r="O829" s="36">
        <v>25.315001993455734</v>
      </c>
      <c r="Q829">
        <v>115.30419999999999</v>
      </c>
      <c r="R829">
        <v>41.45</v>
      </c>
      <c r="S829" s="36">
        <v>25.644187571314472</v>
      </c>
      <c r="U829">
        <v>120.0808</v>
      </c>
      <c r="V829">
        <v>41.45</v>
      </c>
      <c r="W829" s="36">
        <v>26.03414210298255</v>
      </c>
      <c r="Y829">
        <v>83.43</v>
      </c>
      <c r="Z829">
        <v>41.45</v>
      </c>
      <c r="AA829" s="36">
        <v>23.958413972985298</v>
      </c>
    </row>
    <row r="830" spans="1:27" x14ac:dyDescent="0.25">
      <c r="A830">
        <v>96.432599999999994</v>
      </c>
      <c r="B830">
        <v>41.5</v>
      </c>
      <c r="C830" s="36">
        <v>24.528600936743189</v>
      </c>
      <c r="E830">
        <v>101.12990000000001</v>
      </c>
      <c r="F830">
        <v>41.5</v>
      </c>
      <c r="G830" s="36">
        <v>24.76555435889609</v>
      </c>
      <c r="I830">
        <v>105.8248</v>
      </c>
      <c r="J830">
        <v>41.5</v>
      </c>
      <c r="K830" s="36">
        <v>25.024355211856513</v>
      </c>
      <c r="M830">
        <v>110.5591</v>
      </c>
      <c r="N830">
        <v>41.5</v>
      </c>
      <c r="O830" s="36">
        <v>25.313780459055405</v>
      </c>
      <c r="Q830">
        <v>115.30419999999999</v>
      </c>
      <c r="R830">
        <v>41.5</v>
      </c>
      <c r="S830" s="36">
        <v>25.642744566399088</v>
      </c>
      <c r="U830">
        <v>120.0808</v>
      </c>
      <c r="V830">
        <v>41.5</v>
      </c>
      <c r="W830" s="36">
        <v>26.032341808071166</v>
      </c>
      <c r="Y830">
        <v>83.43</v>
      </c>
      <c r="Z830">
        <v>41.5</v>
      </c>
      <c r="AA830" s="36">
        <v>23.957724648767009</v>
      </c>
    </row>
    <row r="831" spans="1:27" x14ac:dyDescent="0.25">
      <c r="A831">
        <v>96.432599999999994</v>
      </c>
      <c r="B831">
        <v>41.55</v>
      </c>
      <c r="C831" s="36">
        <v>24.527738841071159</v>
      </c>
      <c r="E831">
        <v>101.12990000000001</v>
      </c>
      <c r="F831">
        <v>41.55</v>
      </c>
      <c r="G831" s="36">
        <v>24.764602405208873</v>
      </c>
      <c r="I831">
        <v>105.8248</v>
      </c>
      <c r="J831">
        <v>41.55</v>
      </c>
      <c r="K831" s="36">
        <v>25.023288706778768</v>
      </c>
      <c r="M831">
        <v>110.5591</v>
      </c>
      <c r="N831">
        <v>41.55</v>
      </c>
      <c r="O831" s="36">
        <v>25.312559716683346</v>
      </c>
      <c r="Q831">
        <v>115.30419999999999</v>
      </c>
      <c r="R831">
        <v>41.55</v>
      </c>
      <c r="S831" s="36">
        <v>25.64130277320054</v>
      </c>
      <c r="U831">
        <v>120.0808</v>
      </c>
      <c r="V831">
        <v>41.55</v>
      </c>
      <c r="W831" s="36">
        <v>26.030543665768228</v>
      </c>
      <c r="Y831">
        <v>83.43</v>
      </c>
      <c r="Z831">
        <v>41.55</v>
      </c>
      <c r="AA831" s="36">
        <v>23.957035518016184</v>
      </c>
    </row>
    <row r="832" spans="1:27" x14ac:dyDescent="0.25">
      <c r="A832">
        <v>96.432599999999994</v>
      </c>
      <c r="B832">
        <v>41.6</v>
      </c>
      <c r="C832" s="36">
        <v>24.526877077922737</v>
      </c>
      <c r="E832">
        <v>101.12990000000001</v>
      </c>
      <c r="F832">
        <v>41.6</v>
      </c>
      <c r="G832" s="36">
        <v>24.763650875915459</v>
      </c>
      <c r="I832">
        <v>105.8248</v>
      </c>
      <c r="J832">
        <v>41.6</v>
      </c>
      <c r="K832" s="36">
        <v>25.022222764613648</v>
      </c>
      <c r="M832">
        <v>110.5591</v>
      </c>
      <c r="N832">
        <v>41.6</v>
      </c>
      <c r="O832" s="36">
        <v>25.31133976501485</v>
      </c>
      <c r="Q832">
        <v>115.30419999999999</v>
      </c>
      <c r="R832">
        <v>41.6</v>
      </c>
      <c r="S832" s="36">
        <v>25.639862189058753</v>
      </c>
      <c r="U832">
        <v>120.0808</v>
      </c>
      <c r="V832">
        <v>41.6</v>
      </c>
      <c r="W832" s="36">
        <v>26.028747669231898</v>
      </c>
      <c r="Y832">
        <v>83.43</v>
      </c>
      <c r="Z832">
        <v>41.6</v>
      </c>
      <c r="AA832" s="36">
        <v>23.956346580599696</v>
      </c>
    </row>
    <row r="833" spans="1:27" x14ac:dyDescent="0.25">
      <c r="A833">
        <v>96.432599999999994</v>
      </c>
      <c r="B833">
        <v>41.65</v>
      </c>
      <c r="C833" s="36">
        <v>24.52601564697688</v>
      </c>
      <c r="E833">
        <v>101.12990000000001</v>
      </c>
      <c r="F833">
        <v>41.65</v>
      </c>
      <c r="G833" s="36">
        <v>24.762699770538056</v>
      </c>
      <c r="I833">
        <v>105.8248</v>
      </c>
      <c r="J833">
        <v>41.65</v>
      </c>
      <c r="K833" s="36">
        <v>25.02115738460342</v>
      </c>
      <c r="M833">
        <v>110.5591</v>
      </c>
      <c r="N833">
        <v>41.65</v>
      </c>
      <c r="O833" s="36">
        <v>25.310120602728865</v>
      </c>
      <c r="Q833">
        <v>115.30419999999999</v>
      </c>
      <c r="R833">
        <v>41.65</v>
      </c>
      <c r="S833" s="36">
        <v>25.638422811323295</v>
      </c>
      <c r="U833">
        <v>120.0808</v>
      </c>
      <c r="V833">
        <v>41.65</v>
      </c>
      <c r="W833" s="36">
        <v>26.026953811656234</v>
      </c>
      <c r="Y833">
        <v>83.43</v>
      </c>
      <c r="Z833">
        <v>41.65</v>
      </c>
      <c r="AA833" s="36">
        <v>23.955657836384564</v>
      </c>
    </row>
    <row r="834" spans="1:27" x14ac:dyDescent="0.25">
      <c r="A834">
        <v>96.432599999999994</v>
      </c>
      <c r="B834">
        <v>41.7</v>
      </c>
      <c r="C834" s="36">
        <v>24.525154547913058</v>
      </c>
      <c r="E834">
        <v>101.12990000000001</v>
      </c>
      <c r="F834">
        <v>41.7</v>
      </c>
      <c r="G834" s="36">
        <v>24.761749088599771</v>
      </c>
      <c r="I834">
        <v>105.8248</v>
      </c>
      <c r="J834">
        <v>41.7</v>
      </c>
      <c r="K834" s="36">
        <v>25.020092565992048</v>
      </c>
      <c r="M834">
        <v>110.5591</v>
      </c>
      <c r="N834">
        <v>41.7</v>
      </c>
      <c r="O834" s="36">
        <v>25.308902228507971</v>
      </c>
      <c r="Q834">
        <v>115.30419999999999</v>
      </c>
      <c r="R834">
        <v>41.7</v>
      </c>
      <c r="S834" s="36">
        <v>25.636984637353301</v>
      </c>
      <c r="U834">
        <v>120.0808</v>
      </c>
      <c r="V834">
        <v>41.7</v>
      </c>
      <c r="W834" s="36">
        <v>26.025162086270957</v>
      </c>
      <c r="Y834">
        <v>83.43</v>
      </c>
      <c r="Z834">
        <v>41.7</v>
      </c>
      <c r="AA834" s="36">
        <v>23.954969285237961</v>
      </c>
    </row>
    <row r="835" spans="1:27" x14ac:dyDescent="0.25">
      <c r="A835">
        <v>96.432599999999994</v>
      </c>
      <c r="B835">
        <v>41.75</v>
      </c>
      <c r="C835" s="36">
        <v>24.524293780411245</v>
      </c>
      <c r="E835">
        <v>101.12990000000001</v>
      </c>
      <c r="F835">
        <v>41.75</v>
      </c>
      <c r="G835" s="36">
        <v>24.760798829624576</v>
      </c>
      <c r="I835">
        <v>105.8248</v>
      </c>
      <c r="J835">
        <v>41.75</v>
      </c>
      <c r="K835" s="36">
        <v>25.01902830802516</v>
      </c>
      <c r="M835">
        <v>110.5591</v>
      </c>
      <c r="N835">
        <v>41.75</v>
      </c>
      <c r="O835" s="36">
        <v>25.307684641038367</v>
      </c>
      <c r="Q835">
        <v>115.30419999999999</v>
      </c>
      <c r="R835">
        <v>41.75</v>
      </c>
      <c r="S835" s="36">
        <v>25.635547664517457</v>
      </c>
      <c r="U835">
        <v>120.0808</v>
      </c>
      <c r="V835">
        <v>41.75</v>
      </c>
      <c r="W835" s="36">
        <v>26.023372486341223</v>
      </c>
      <c r="Y835">
        <v>83.43</v>
      </c>
      <c r="Z835">
        <v>41.75</v>
      </c>
      <c r="AA835" s="36">
        <v>23.954280927027209</v>
      </c>
    </row>
    <row r="836" spans="1:27" x14ac:dyDescent="0.25">
      <c r="A836">
        <v>96.432599999999994</v>
      </c>
      <c r="B836">
        <v>41.8</v>
      </c>
      <c r="C836" s="36">
        <v>24.523433344151918</v>
      </c>
      <c r="E836">
        <v>101.12990000000001</v>
      </c>
      <c r="F836">
        <v>41.8</v>
      </c>
      <c r="G836" s="36">
        <v>24.759848993137336</v>
      </c>
      <c r="I836">
        <v>105.8248</v>
      </c>
      <c r="J836">
        <v>41.8</v>
      </c>
      <c r="K836" s="36">
        <v>25.017964609950042</v>
      </c>
      <c r="M836">
        <v>110.5591</v>
      </c>
      <c r="N836">
        <v>41.8</v>
      </c>
      <c r="O836" s="36">
        <v>25.30646783900988</v>
      </c>
      <c r="Q836">
        <v>115.30419999999999</v>
      </c>
      <c r="R836">
        <v>41.8</v>
      </c>
      <c r="S836" s="36">
        <v>25.634111890193942</v>
      </c>
      <c r="U836">
        <v>120.0808</v>
      </c>
      <c r="V836">
        <v>41.8</v>
      </c>
      <c r="W836" s="36">
        <v>26.021585005167264</v>
      </c>
      <c r="Y836">
        <v>83.43</v>
      </c>
      <c r="Z836">
        <v>41.8</v>
      </c>
      <c r="AA836" s="36">
        <v>23.953592761619777</v>
      </c>
    </row>
    <row r="837" spans="1:27" x14ac:dyDescent="0.25">
      <c r="A837">
        <v>96.432599999999994</v>
      </c>
      <c r="B837">
        <v>41.85</v>
      </c>
      <c r="C837" s="36">
        <v>24.522573238816069</v>
      </c>
      <c r="E837">
        <v>101.12990000000001</v>
      </c>
      <c r="F837">
        <v>41.85</v>
      </c>
      <c r="G837" s="36">
        <v>24.758899578663794</v>
      </c>
      <c r="I837">
        <v>105.8248</v>
      </c>
      <c r="J837">
        <v>41.85</v>
      </c>
      <c r="K837" s="36">
        <v>25.016901471015668</v>
      </c>
      <c r="M837">
        <v>110.5591</v>
      </c>
      <c r="N837">
        <v>41.85</v>
      </c>
      <c r="O837" s="36">
        <v>25.305251821115892</v>
      </c>
      <c r="Q837">
        <v>115.30419999999999</v>
      </c>
      <c r="R837">
        <v>41.85</v>
      </c>
      <c r="S837" s="36">
        <v>25.632677311770365</v>
      </c>
      <c r="U837">
        <v>120.0808</v>
      </c>
      <c r="V837">
        <v>41.85</v>
      </c>
      <c r="W837" s="36">
        <v>26.019799636084258</v>
      </c>
      <c r="Y837">
        <v>83.43</v>
      </c>
      <c r="Z837">
        <v>41.85</v>
      </c>
      <c r="AA837" s="36">
        <v>23.952904788883284</v>
      </c>
    </row>
    <row r="838" spans="1:27" x14ac:dyDescent="0.25">
      <c r="A838">
        <v>96.432599999999994</v>
      </c>
      <c r="B838">
        <v>41.9</v>
      </c>
      <c r="C838" s="36">
        <v>24.521713464085174</v>
      </c>
      <c r="E838">
        <v>101.12990000000001</v>
      </c>
      <c r="F838">
        <v>41.9</v>
      </c>
      <c r="G838" s="36">
        <v>24.757950585730551</v>
      </c>
      <c r="I838">
        <v>105.8248</v>
      </c>
      <c r="J838">
        <v>41.9</v>
      </c>
      <c r="K838" s="36">
        <v>25.015838890472637</v>
      </c>
      <c r="M838">
        <v>110.5591</v>
      </c>
      <c r="N838">
        <v>41.9</v>
      </c>
      <c r="O838" s="36">
        <v>25.304036586053417</v>
      </c>
      <c r="Q838">
        <v>115.30419999999999</v>
      </c>
      <c r="R838">
        <v>41.9</v>
      </c>
      <c r="S838" s="36">
        <v>25.63124392664373</v>
      </c>
      <c r="U838">
        <v>120.0808</v>
      </c>
      <c r="V838">
        <v>41.9</v>
      </c>
      <c r="W838" s="36">
        <v>26.018016372461993</v>
      </c>
      <c r="Y838">
        <v>83.43</v>
      </c>
      <c r="Z838">
        <v>41.9</v>
      </c>
      <c r="AA838" s="36">
        <v>23.952217008685491</v>
      </c>
    </row>
    <row r="839" spans="1:27" x14ac:dyDescent="0.25">
      <c r="A839">
        <v>96.432599999999994</v>
      </c>
      <c r="B839">
        <v>41.95</v>
      </c>
      <c r="C839" s="36">
        <v>24.520854019641245</v>
      </c>
      <c r="E839">
        <v>101.12990000000001</v>
      </c>
      <c r="F839">
        <v>41.95</v>
      </c>
      <c r="G839" s="36">
        <v>24.757002013865105</v>
      </c>
      <c r="I839">
        <v>105.8248</v>
      </c>
      <c r="J839">
        <v>41.95</v>
      </c>
      <c r="K839" s="36">
        <v>25.014776867573229</v>
      </c>
      <c r="M839">
        <v>110.5591</v>
      </c>
      <c r="N839">
        <v>41.95</v>
      </c>
      <c r="O839" s="36">
        <v>25.302822132522987</v>
      </c>
      <c r="Q839">
        <v>115.30419999999999</v>
      </c>
      <c r="R839">
        <v>41.95</v>
      </c>
      <c r="S839" s="36">
        <v>25.629811732220396</v>
      </c>
      <c r="U839">
        <v>120.0808</v>
      </c>
      <c r="V839">
        <v>41.95</v>
      </c>
      <c r="W839" s="36">
        <v>26.016235207704622</v>
      </c>
      <c r="Y839">
        <v>83.43</v>
      </c>
      <c r="Z839">
        <v>41.95</v>
      </c>
      <c r="AA839" s="36">
        <v>23.951529420894321</v>
      </c>
    </row>
    <row r="840" spans="1:27" x14ac:dyDescent="0.25">
      <c r="A840">
        <v>96.432599999999994</v>
      </c>
      <c r="B840">
        <v>42</v>
      </c>
      <c r="C840" s="36">
        <v>24.519994905166762</v>
      </c>
      <c r="E840">
        <v>101.12990000000001</v>
      </c>
      <c r="F840">
        <v>42</v>
      </c>
      <c r="G840" s="36">
        <v>24.756053862595795</v>
      </c>
      <c r="I840">
        <v>105.8248</v>
      </c>
      <c r="J840">
        <v>42</v>
      </c>
      <c r="K840" s="36">
        <v>25.01371540157135</v>
      </c>
      <c r="M840">
        <v>110.5591</v>
      </c>
      <c r="N840">
        <v>42</v>
      </c>
      <c r="O840" s="36">
        <v>25.301608459228717</v>
      </c>
      <c r="Q840">
        <v>115.30419999999999</v>
      </c>
      <c r="R840">
        <v>42</v>
      </c>
      <c r="S840" s="36">
        <v>25.62838072591601</v>
      </c>
      <c r="U840">
        <v>120.0808</v>
      </c>
      <c r="V840">
        <v>42</v>
      </c>
      <c r="W840" s="36">
        <v>26.014456135250459</v>
      </c>
      <c r="Y840">
        <v>83.43</v>
      </c>
      <c r="Z840">
        <v>42</v>
      </c>
      <c r="AA840" s="36">
        <v>23.950842025377835</v>
      </c>
    </row>
    <row r="841" spans="1:27" x14ac:dyDescent="0.25">
      <c r="A841">
        <v>96.432599999999994</v>
      </c>
      <c r="B841">
        <v>42.05</v>
      </c>
      <c r="C841" s="36">
        <v>24.519136120344726</v>
      </c>
      <c r="E841">
        <v>101.12990000000001</v>
      </c>
      <c r="F841">
        <v>42.05</v>
      </c>
      <c r="G841" s="36">
        <v>24.755106131451853</v>
      </c>
      <c r="I841">
        <v>105.8248</v>
      </c>
      <c r="J841">
        <v>42.05</v>
      </c>
      <c r="K841" s="36">
        <v>25.012654491722561</v>
      </c>
      <c r="M841">
        <v>110.5591</v>
      </c>
      <c r="N841">
        <v>42.05</v>
      </c>
      <c r="O841" s="36">
        <v>25.300395564878251</v>
      </c>
      <c r="Q841">
        <v>115.30419999999999</v>
      </c>
      <c r="R841">
        <v>42.05</v>
      </c>
      <c r="S841" s="36">
        <v>25.626950905155468</v>
      </c>
      <c r="U841">
        <v>120.0808</v>
      </c>
      <c r="V841">
        <v>42.05</v>
      </c>
      <c r="W841" s="36">
        <v>26.012679148571682</v>
      </c>
      <c r="Y841">
        <v>83.43</v>
      </c>
      <c r="Z841">
        <v>42.05</v>
      </c>
      <c r="AA841" s="36">
        <v>23.950154822004251</v>
      </c>
    </row>
    <row r="842" spans="1:27" x14ac:dyDescent="0.25">
      <c r="A842">
        <v>96.432599999999994</v>
      </c>
      <c r="B842">
        <v>42.1</v>
      </c>
      <c r="C842" s="36">
        <v>24.51827766485864</v>
      </c>
      <c r="E842">
        <v>101.12990000000001</v>
      </c>
      <c r="F842">
        <v>42.1</v>
      </c>
      <c r="G842" s="36">
        <v>24.754158819963362</v>
      </c>
      <c r="I842">
        <v>105.8248</v>
      </c>
      <c r="J842">
        <v>42.1</v>
      </c>
      <c r="K842" s="36">
        <v>25.01159413728405</v>
      </c>
      <c r="M842">
        <v>110.5591</v>
      </c>
      <c r="N842">
        <v>42.1</v>
      </c>
      <c r="O842" s="36">
        <v>25.299183448182763</v>
      </c>
      <c r="Q842">
        <v>115.30419999999999</v>
      </c>
      <c r="R842">
        <v>42.1</v>
      </c>
      <c r="S842" s="36">
        <v>25.625522267372894</v>
      </c>
      <c r="U842">
        <v>120.0808</v>
      </c>
      <c r="V842">
        <v>42.1</v>
      </c>
      <c r="W842" s="36">
        <v>26.010904241174106</v>
      </c>
      <c r="Y842">
        <v>83.43</v>
      </c>
      <c r="Z842">
        <v>42.1</v>
      </c>
      <c r="AA842" s="36">
        <v>23.949467810641917</v>
      </c>
    </row>
    <row r="843" spans="1:27" x14ac:dyDescent="0.25">
      <c r="A843">
        <v>96.432599999999994</v>
      </c>
      <c r="B843">
        <v>42.15</v>
      </c>
      <c r="C843" s="36">
        <v>24.517419538392481</v>
      </c>
      <c r="E843">
        <v>101.12990000000001</v>
      </c>
      <c r="F843">
        <v>42.15</v>
      </c>
      <c r="G843" s="36">
        <v>24.75321192766128</v>
      </c>
      <c r="I843">
        <v>105.8248</v>
      </c>
      <c r="J843">
        <v>42.15</v>
      </c>
      <c r="K843" s="36">
        <v>25.010534337514645</v>
      </c>
      <c r="M843">
        <v>110.5591</v>
      </c>
      <c r="N843">
        <v>42.15</v>
      </c>
      <c r="O843" s="36">
        <v>25.297972107856939</v>
      </c>
      <c r="Q843">
        <v>115.30419999999999</v>
      </c>
      <c r="R843">
        <v>42.15</v>
      </c>
      <c r="S843" s="36">
        <v>25.624094810011552</v>
      </c>
      <c r="U843">
        <v>120.0808</v>
      </c>
      <c r="V843">
        <v>42.15</v>
      </c>
      <c r="W843" s="36">
        <v>26.009131406596989</v>
      </c>
      <c r="Y843">
        <v>83.43</v>
      </c>
      <c r="Z843">
        <v>42.15</v>
      </c>
      <c r="AA843" s="36">
        <v>23.948780991159349</v>
      </c>
    </row>
    <row r="844" spans="1:27" x14ac:dyDescent="0.25">
      <c r="A844">
        <v>96.432599999999994</v>
      </c>
      <c r="B844">
        <v>42.2</v>
      </c>
      <c r="C844" s="36">
        <v>24.516561740630756</v>
      </c>
      <c r="E844">
        <v>101.12990000000001</v>
      </c>
      <c r="F844">
        <v>42.2</v>
      </c>
      <c r="G844" s="36">
        <v>24.75226545407741</v>
      </c>
      <c r="I844">
        <v>105.8248</v>
      </c>
      <c r="J844">
        <v>42.2</v>
      </c>
      <c r="K844" s="36">
        <v>25.009475091674798</v>
      </c>
      <c r="M844">
        <v>110.5591</v>
      </c>
      <c r="N844">
        <v>42.2</v>
      </c>
      <c r="O844" s="36">
        <v>25.296761542618963</v>
      </c>
      <c r="Q844">
        <v>115.30419999999999</v>
      </c>
      <c r="R844">
        <v>42.2</v>
      </c>
      <c r="S844" s="36">
        <v>25.622668530523832</v>
      </c>
      <c r="U844">
        <v>120.0808</v>
      </c>
      <c r="V844">
        <v>42.2</v>
      </c>
      <c r="W844" s="36">
        <v>26.007360638412685</v>
      </c>
      <c r="Y844">
        <v>83.43</v>
      </c>
      <c r="Z844">
        <v>42.2</v>
      </c>
      <c r="AA844" s="36">
        <v>23.948094363425191</v>
      </c>
    </row>
    <row r="845" spans="1:27" x14ac:dyDescent="0.25">
      <c r="A845">
        <v>96.432599999999994</v>
      </c>
      <c r="B845">
        <v>42.25</v>
      </c>
      <c r="C845" s="36">
        <v>24.515704271258436</v>
      </c>
      <c r="E845">
        <v>101.12990000000001</v>
      </c>
      <c r="F845">
        <v>42.25</v>
      </c>
      <c r="G845" s="36">
        <v>24.751319398744435</v>
      </c>
      <c r="I845">
        <v>105.8248</v>
      </c>
      <c r="J845">
        <v>42.25</v>
      </c>
      <c r="K845" s="36">
        <v>25.00841639902659</v>
      </c>
      <c r="M845">
        <v>110.5591</v>
      </c>
      <c r="N845">
        <v>42.25</v>
      </c>
      <c r="O845" s="36">
        <v>25.295551751190498</v>
      </c>
      <c r="Q845">
        <v>115.30419999999999</v>
      </c>
      <c r="R845">
        <v>42.25</v>
      </c>
      <c r="S845" s="36">
        <v>25.621243426371191</v>
      </c>
      <c r="U845">
        <v>120.0808</v>
      </c>
      <c r="V845">
        <v>42.25</v>
      </c>
      <c r="W845" s="36">
        <v>26.005591930226519</v>
      </c>
      <c r="Y845">
        <v>83.43</v>
      </c>
      <c r="Z845">
        <v>42.25</v>
      </c>
      <c r="AA845" s="36">
        <v>23.947407927308259</v>
      </c>
    </row>
    <row r="846" spans="1:27" x14ac:dyDescent="0.25">
      <c r="A846">
        <v>96.432599999999994</v>
      </c>
      <c r="B846">
        <v>42.3</v>
      </c>
      <c r="C846" s="36">
        <v>24.514847129961023</v>
      </c>
      <c r="E846">
        <v>101.12990000000001</v>
      </c>
      <c r="F846">
        <v>42.3</v>
      </c>
      <c r="G846" s="36">
        <v>24.750373761195874</v>
      </c>
      <c r="I846">
        <v>105.8248</v>
      </c>
      <c r="J846">
        <v>42.3</v>
      </c>
      <c r="K846" s="36">
        <v>25.007358258833701</v>
      </c>
      <c r="M846">
        <v>110.5591</v>
      </c>
      <c r="N846">
        <v>42.3</v>
      </c>
      <c r="O846" s="36">
        <v>25.294342732296702</v>
      </c>
      <c r="Q846">
        <v>115.30419999999999</v>
      </c>
      <c r="R846">
        <v>42.3</v>
      </c>
      <c r="S846" s="36">
        <v>25.61981949502411</v>
      </c>
      <c r="U846">
        <v>120.0808</v>
      </c>
      <c r="V846">
        <v>42.3</v>
      </c>
      <c r="W846" s="36">
        <v>26.003825275676494</v>
      </c>
      <c r="Y846">
        <v>83.43</v>
      </c>
      <c r="Z846">
        <v>42.3</v>
      </c>
      <c r="AA846" s="36">
        <v>23.946721682677495</v>
      </c>
    </row>
    <row r="847" spans="1:27" x14ac:dyDescent="0.25">
      <c r="A847">
        <v>96.432599999999994</v>
      </c>
      <c r="B847">
        <v>42.35</v>
      </c>
      <c r="C847" s="36">
        <v>24.513990316424486</v>
      </c>
      <c r="E847">
        <v>101.12990000000001</v>
      </c>
      <c r="F847">
        <v>42.35</v>
      </c>
      <c r="G847" s="36">
        <v>24.749428540966111</v>
      </c>
      <c r="I847">
        <v>105.8248</v>
      </c>
      <c r="J847">
        <v>42.35</v>
      </c>
      <c r="K847" s="36">
        <v>25.006300670361448</v>
      </c>
      <c r="M847">
        <v>110.5591</v>
      </c>
      <c r="N847">
        <v>42.35</v>
      </c>
      <c r="O847" s="36">
        <v>25.293134484666169</v>
      </c>
      <c r="Q847">
        <v>115.30419999999999</v>
      </c>
      <c r="R847">
        <v>42.35</v>
      </c>
      <c r="S847" s="36">
        <v>25.618396733962051</v>
      </c>
      <c r="U847">
        <v>120.0808</v>
      </c>
      <c r="V847">
        <v>42.35</v>
      </c>
      <c r="W847" s="36">
        <v>26.002060668433046</v>
      </c>
      <c r="Y847">
        <v>83.43</v>
      </c>
      <c r="Z847">
        <v>42.35</v>
      </c>
      <c r="AA847" s="36">
        <v>23.946035629401987</v>
      </c>
    </row>
    <row r="848" spans="1:27" x14ac:dyDescent="0.25">
      <c r="A848">
        <v>96.432599999999994</v>
      </c>
      <c r="B848">
        <v>42.4</v>
      </c>
      <c r="C848" s="36">
        <v>24.513133830335281</v>
      </c>
      <c r="E848">
        <v>101.12990000000001</v>
      </c>
      <c r="F848">
        <v>42.4</v>
      </c>
      <c r="G848" s="36">
        <v>24.748483737590387</v>
      </c>
      <c r="I848">
        <v>105.8248</v>
      </c>
      <c r="J848">
        <v>42.4</v>
      </c>
      <c r="K848" s="36">
        <v>25.005243632876731</v>
      </c>
      <c r="M848">
        <v>110.5591</v>
      </c>
      <c r="N848">
        <v>42.4</v>
      </c>
      <c r="O848" s="36">
        <v>25.291927007030946</v>
      </c>
      <c r="Q848">
        <v>115.30419999999999</v>
      </c>
      <c r="R848">
        <v>42.4</v>
      </c>
      <c r="S848" s="36">
        <v>25.6169751406734</v>
      </c>
      <c r="U848">
        <v>120.0808</v>
      </c>
      <c r="V848">
        <v>42.4</v>
      </c>
      <c r="W848" s="36">
        <v>26.000298102198855</v>
      </c>
      <c r="Y848">
        <v>83.43</v>
      </c>
      <c r="Z848">
        <v>42.4</v>
      </c>
      <c r="AA848" s="36">
        <v>23.945349767350979</v>
      </c>
    </row>
    <row r="849" spans="1:27" x14ac:dyDescent="0.25">
      <c r="A849">
        <v>96.432599999999994</v>
      </c>
      <c r="B849">
        <v>42.45</v>
      </c>
      <c r="C849" s="36">
        <v>24.512277671380392</v>
      </c>
      <c r="E849">
        <v>101.12990000000001</v>
      </c>
      <c r="F849">
        <v>42.45</v>
      </c>
      <c r="G849" s="36">
        <v>24.747539350604786</v>
      </c>
      <c r="I849">
        <v>105.8248</v>
      </c>
      <c r="J849">
        <v>42.45</v>
      </c>
      <c r="K849" s="36">
        <v>25.004187145648061</v>
      </c>
      <c r="M849">
        <v>110.5591</v>
      </c>
      <c r="N849">
        <v>42.45</v>
      </c>
      <c r="O849" s="36">
        <v>25.290720298126516</v>
      </c>
      <c r="Q849">
        <v>115.30419999999999</v>
      </c>
      <c r="R849">
        <v>42.45</v>
      </c>
      <c r="S849" s="36">
        <v>25.615554712655452</v>
      </c>
      <c r="U849">
        <v>120.0808</v>
      </c>
      <c r="V849">
        <v>42.45</v>
      </c>
      <c r="W849" s="36">
        <v>25.998537570708603</v>
      </c>
      <c r="Y849">
        <v>83.43</v>
      </c>
      <c r="Z849">
        <v>42.45</v>
      </c>
      <c r="AA849" s="36">
        <v>23.944664096393861</v>
      </c>
    </row>
    <row r="850" spans="1:27" x14ac:dyDescent="0.25">
      <c r="A850">
        <v>96.432599999999994</v>
      </c>
      <c r="B850">
        <v>42.5</v>
      </c>
      <c r="C850" s="36">
        <v>24.511421839247266</v>
      </c>
      <c r="E850">
        <v>101.12990000000001</v>
      </c>
      <c r="F850">
        <v>42.5</v>
      </c>
      <c r="G850" s="36">
        <v>24.746595379546246</v>
      </c>
      <c r="I850">
        <v>105.8248</v>
      </c>
      <c r="J850">
        <v>42.5</v>
      </c>
      <c r="K850" s="36">
        <v>25.003131207945554</v>
      </c>
      <c r="M850">
        <v>110.5591</v>
      </c>
      <c r="N850">
        <v>42.5</v>
      </c>
      <c r="O850" s="36">
        <v>25.289514356691782</v>
      </c>
      <c r="Q850">
        <v>115.30419999999999</v>
      </c>
      <c r="R850">
        <v>42.5</v>
      </c>
      <c r="S850" s="36">
        <v>25.614135447414345</v>
      </c>
      <c r="U850">
        <v>120.0808</v>
      </c>
      <c r="V850">
        <v>42.5</v>
      </c>
      <c r="W850" s="36">
        <v>25.99677906772871</v>
      </c>
      <c r="Y850">
        <v>83.43</v>
      </c>
      <c r="Z850">
        <v>42.5</v>
      </c>
      <c r="AA850" s="36">
        <v>23.943978616400166</v>
      </c>
    </row>
    <row r="851" spans="1:27" x14ac:dyDescent="0.25">
      <c r="A851">
        <v>96.432599999999994</v>
      </c>
      <c r="B851">
        <v>42.55</v>
      </c>
      <c r="C851" s="36">
        <v>24.510566333623835</v>
      </c>
      <c r="E851">
        <v>101.12990000000001</v>
      </c>
      <c r="F851">
        <v>42.55</v>
      </c>
      <c r="G851" s="36">
        <v>24.745651823952535</v>
      </c>
      <c r="I851">
        <v>105.8248</v>
      </c>
      <c r="J851">
        <v>42.55</v>
      </c>
      <c r="K851" s="36">
        <v>25.002075819040915</v>
      </c>
      <c r="M851">
        <v>110.5591</v>
      </c>
      <c r="N851">
        <v>42.55</v>
      </c>
      <c r="O851" s="36">
        <v>25.288309181469057</v>
      </c>
      <c r="Q851">
        <v>115.30419999999999</v>
      </c>
      <c r="R851">
        <v>42.55</v>
      </c>
      <c r="S851" s="36">
        <v>25.612717342465011</v>
      </c>
      <c r="U851">
        <v>120.0808</v>
      </c>
      <c r="V851">
        <v>42.55</v>
      </c>
      <c r="W851" s="36">
        <v>25.99502258705715</v>
      </c>
      <c r="Y851">
        <v>83.43</v>
      </c>
      <c r="Z851">
        <v>42.55</v>
      </c>
      <c r="AA851" s="36">
        <v>23.943293327239569</v>
      </c>
    </row>
    <row r="852" spans="1:27" x14ac:dyDescent="0.25">
      <c r="A852">
        <v>96.432599999999994</v>
      </c>
      <c r="B852">
        <v>42.6</v>
      </c>
      <c r="C852" s="36">
        <v>24.509711154198545</v>
      </c>
      <c r="E852">
        <v>101.12990000000001</v>
      </c>
      <c r="F852">
        <v>42.6</v>
      </c>
      <c r="G852" s="36">
        <v>24.74470868336228</v>
      </c>
      <c r="I852">
        <v>105.8248</v>
      </c>
      <c r="J852">
        <v>42.6</v>
      </c>
      <c r="K852" s="36">
        <v>25.001020978207432</v>
      </c>
      <c r="M852">
        <v>110.5591</v>
      </c>
      <c r="N852">
        <v>42.6</v>
      </c>
      <c r="O852" s="36">
        <v>25.287104771204046</v>
      </c>
      <c r="Q852">
        <v>115.30419999999999</v>
      </c>
      <c r="R852">
        <v>42.6</v>
      </c>
      <c r="S852" s="36">
        <v>25.611300395331163</v>
      </c>
      <c r="U852">
        <v>120.0808</v>
      </c>
      <c r="V852">
        <v>42.6</v>
      </c>
      <c r="W852" s="36">
        <v>25.993268122523251</v>
      </c>
      <c r="Y852">
        <v>83.43</v>
      </c>
      <c r="Z852">
        <v>42.6</v>
      </c>
      <c r="AA852" s="36">
        <v>23.9426082287819</v>
      </c>
    </row>
    <row r="853" spans="1:27" x14ac:dyDescent="0.25">
      <c r="A853">
        <v>96.432599999999994</v>
      </c>
      <c r="B853">
        <v>42.65</v>
      </c>
      <c r="C853" s="36">
        <v>24.508856300660309</v>
      </c>
      <c r="E853">
        <v>101.12990000000001</v>
      </c>
      <c r="F853">
        <v>42.65</v>
      </c>
      <c r="G853" s="36">
        <v>24.743765957314963</v>
      </c>
      <c r="I853">
        <v>105.8248</v>
      </c>
      <c r="J853">
        <v>42.65</v>
      </c>
      <c r="K853" s="36">
        <v>24.999966684719976</v>
      </c>
      <c r="M853">
        <v>110.5591</v>
      </c>
      <c r="N853">
        <v>42.65</v>
      </c>
      <c r="O853" s="36">
        <v>25.285901124645846</v>
      </c>
      <c r="Q853">
        <v>115.30419999999999</v>
      </c>
      <c r="R853">
        <v>42.65</v>
      </c>
      <c r="S853" s="36">
        <v>25.60988460354519</v>
      </c>
      <c r="U853">
        <v>120.0808</v>
      </c>
      <c r="V853">
        <v>42.65</v>
      </c>
      <c r="W853" s="36">
        <v>25.991515667987382</v>
      </c>
      <c r="Y853">
        <v>83.43</v>
      </c>
      <c r="Z853">
        <v>42.65</v>
      </c>
      <c r="AA853" s="36">
        <v>23.941923320897121</v>
      </c>
    </row>
    <row r="854" spans="1:27" x14ac:dyDescent="0.25">
      <c r="A854">
        <v>96.432599999999994</v>
      </c>
      <c r="B854">
        <v>42.7</v>
      </c>
      <c r="C854" s="36">
        <v>24.508001772698538</v>
      </c>
      <c r="E854">
        <v>101.12990000000001</v>
      </c>
      <c r="F854">
        <v>42.7</v>
      </c>
      <c r="G854" s="36">
        <v>24.742823645350867</v>
      </c>
      <c r="I854">
        <v>105.8248</v>
      </c>
      <c r="J854">
        <v>42.7</v>
      </c>
      <c r="K854" s="36">
        <v>24.998912937854993</v>
      </c>
      <c r="M854">
        <v>110.5591</v>
      </c>
      <c r="N854">
        <v>42.7</v>
      </c>
      <c r="O854" s="36">
        <v>25.284698240546895</v>
      </c>
      <c r="Q854">
        <v>115.30419999999999</v>
      </c>
      <c r="R854">
        <v>42.7</v>
      </c>
      <c r="S854" s="36">
        <v>25.608469964648211</v>
      </c>
      <c r="U854">
        <v>120.0808</v>
      </c>
      <c r="V854">
        <v>42.7</v>
      </c>
      <c r="W854" s="36">
        <v>25.989765217340839</v>
      </c>
      <c r="Y854">
        <v>83.43</v>
      </c>
      <c r="Z854">
        <v>42.7</v>
      </c>
      <c r="AA854" s="36">
        <v>23.94123860345535</v>
      </c>
    </row>
    <row r="855" spans="1:27" x14ac:dyDescent="0.25">
      <c r="A855">
        <v>96.432599999999994</v>
      </c>
      <c r="B855">
        <v>42.75</v>
      </c>
      <c r="C855" s="36">
        <v>24.507147570003116</v>
      </c>
      <c r="E855">
        <v>101.12990000000001</v>
      </c>
      <c r="F855">
        <v>42.75</v>
      </c>
      <c r="G855" s="36">
        <v>24.741881747011146</v>
      </c>
      <c r="I855">
        <v>105.8248</v>
      </c>
      <c r="J855">
        <v>42.75</v>
      </c>
      <c r="K855" s="36">
        <v>24.997859736890526</v>
      </c>
      <c r="M855">
        <v>110.5591</v>
      </c>
      <c r="N855">
        <v>42.75</v>
      </c>
      <c r="O855" s="36">
        <v>25.283496117663017</v>
      </c>
      <c r="Q855">
        <v>115.30419999999999</v>
      </c>
      <c r="R855">
        <v>42.75</v>
      </c>
      <c r="S855" s="36">
        <v>25.607056476189925</v>
      </c>
      <c r="U855">
        <v>120.0808</v>
      </c>
      <c r="V855">
        <v>42.75</v>
      </c>
      <c r="W855" s="36">
        <v>25.988016764505556</v>
      </c>
      <c r="Y855">
        <v>83.43</v>
      </c>
      <c r="Z855">
        <v>42.75</v>
      </c>
      <c r="AA855" s="36">
        <v>23.940554076326848</v>
      </c>
    </row>
    <row r="856" spans="1:27" x14ac:dyDescent="0.25">
      <c r="A856">
        <v>96.432599999999994</v>
      </c>
      <c r="B856">
        <v>42.8</v>
      </c>
      <c r="C856" s="36">
        <v>24.506293692264421</v>
      </c>
      <c r="E856">
        <v>101.12990000000001</v>
      </c>
      <c r="F856">
        <v>42.8</v>
      </c>
      <c r="G856" s="36">
        <v>24.740940261837771</v>
      </c>
      <c r="I856">
        <v>105.8248</v>
      </c>
      <c r="J856">
        <v>42.8</v>
      </c>
      <c r="K856" s="36">
        <v>24.996807081106148</v>
      </c>
      <c r="M856">
        <v>110.5591</v>
      </c>
      <c r="N856">
        <v>42.8</v>
      </c>
      <c r="O856" s="36">
        <v>25.28229475475338</v>
      </c>
      <c r="Q856">
        <v>115.30419999999999</v>
      </c>
      <c r="R856">
        <v>42.8</v>
      </c>
      <c r="S856" s="36">
        <v>25.60564413572866</v>
      </c>
      <c r="U856">
        <v>120.0808</v>
      </c>
      <c r="V856">
        <v>42.8</v>
      </c>
      <c r="W856" s="36">
        <v>25.986270303433951</v>
      </c>
      <c r="Y856">
        <v>83.43</v>
      </c>
      <c r="Z856">
        <v>42.8</v>
      </c>
      <c r="AA856" s="36">
        <v>23.939869739382015</v>
      </c>
    </row>
    <row r="857" spans="1:27" x14ac:dyDescent="0.25">
      <c r="A857">
        <v>96.432599999999994</v>
      </c>
      <c r="B857">
        <v>42.85</v>
      </c>
      <c r="C857" s="36">
        <v>24.505440139173324</v>
      </c>
      <c r="E857">
        <v>101.12990000000001</v>
      </c>
      <c r="F857">
        <v>42.85</v>
      </c>
      <c r="G857" s="36">
        <v>24.73999918937356</v>
      </c>
      <c r="I857">
        <v>105.8248</v>
      </c>
      <c r="J857">
        <v>42.85</v>
      </c>
      <c r="K857" s="36">
        <v>24.995754969783025</v>
      </c>
      <c r="M857">
        <v>110.5591</v>
      </c>
      <c r="N857">
        <v>42.85</v>
      </c>
      <c r="O857" s="36">
        <v>25.281094150580451</v>
      </c>
      <c r="Q857">
        <v>115.30419999999999</v>
      </c>
      <c r="R857">
        <v>42.85</v>
      </c>
      <c r="S857" s="36">
        <v>25.604232940831263</v>
      </c>
      <c r="U857">
        <v>120.0808</v>
      </c>
      <c r="V857">
        <v>42.85</v>
      </c>
      <c r="W857" s="36">
        <v>25.984525828108623</v>
      </c>
      <c r="Y857">
        <v>83.43</v>
      </c>
      <c r="Z857">
        <v>42.85</v>
      </c>
      <c r="AA857" s="36">
        <v>23.939185592491395</v>
      </c>
    </row>
    <row r="858" spans="1:27" x14ac:dyDescent="0.25">
      <c r="A858">
        <v>96.432599999999994</v>
      </c>
      <c r="B858">
        <v>42.9</v>
      </c>
      <c r="C858" s="36">
        <v>24.50458691042116</v>
      </c>
      <c r="E858">
        <v>101.12990000000001</v>
      </c>
      <c r="F858">
        <v>42.9</v>
      </c>
      <c r="G858" s="36">
        <v>24.739058529162151</v>
      </c>
      <c r="I858">
        <v>105.8248</v>
      </c>
      <c r="J858">
        <v>42.9</v>
      </c>
      <c r="K858" s="36">
        <v>24.994703402203868</v>
      </c>
      <c r="M858">
        <v>110.5591</v>
      </c>
      <c r="N858">
        <v>42.9</v>
      </c>
      <c r="O858" s="36">
        <v>25.279894303910044</v>
      </c>
      <c r="Q858">
        <v>115.30419999999999</v>
      </c>
      <c r="R858">
        <v>42.9</v>
      </c>
      <c r="S858" s="36">
        <v>25.602822889073114</v>
      </c>
      <c r="U858">
        <v>120.0808</v>
      </c>
      <c r="V858">
        <v>42.9</v>
      </c>
      <c r="W858" s="36">
        <v>25.982783332542237</v>
      </c>
      <c r="Y858">
        <v>83.43</v>
      </c>
      <c r="Z858">
        <v>42.9</v>
      </c>
      <c r="AA858" s="36">
        <v>23.938501635525689</v>
      </c>
    </row>
    <row r="859" spans="1:27" x14ac:dyDescent="0.25">
      <c r="A859">
        <v>96.432599999999994</v>
      </c>
      <c r="B859">
        <v>42.95</v>
      </c>
      <c r="C859" s="36">
        <v>24.503734005699744</v>
      </c>
      <c r="E859">
        <v>101.12990000000001</v>
      </c>
      <c r="F859">
        <v>42.95</v>
      </c>
      <c r="G859" s="36">
        <v>24.738118280748012</v>
      </c>
      <c r="I859">
        <v>105.8248</v>
      </c>
      <c r="J859">
        <v>42.95</v>
      </c>
      <c r="K859" s="36">
        <v>24.993652377652953</v>
      </c>
      <c r="M859">
        <v>110.5591</v>
      </c>
      <c r="N859">
        <v>42.95</v>
      </c>
      <c r="O859" s="36">
        <v>25.278695213511295</v>
      </c>
      <c r="Q859">
        <v>115.30419999999999</v>
      </c>
      <c r="R859">
        <v>42.95</v>
      </c>
      <c r="S859" s="36">
        <v>25.601413978038021</v>
      </c>
      <c r="U859">
        <v>120.0808</v>
      </c>
      <c r="V859">
        <v>42.95</v>
      </c>
      <c r="W859" s="36">
        <v>25.981042810777279</v>
      </c>
      <c r="Y859">
        <v>83.43</v>
      </c>
      <c r="Z859">
        <v>42.95</v>
      </c>
      <c r="AA859" s="36">
        <v>23.937817868355726</v>
      </c>
    </row>
    <row r="860" spans="1:27" x14ac:dyDescent="0.25">
      <c r="A860">
        <v>96.432599999999994</v>
      </c>
      <c r="B860">
        <v>43</v>
      </c>
      <c r="C860" s="36">
        <v>24.502881424701403</v>
      </c>
      <c r="E860">
        <v>101.12990000000001</v>
      </c>
      <c r="F860">
        <v>43</v>
      </c>
      <c r="G860" s="36">
        <v>24.737178443676441</v>
      </c>
      <c r="I860">
        <v>105.8248</v>
      </c>
      <c r="J860">
        <v>43</v>
      </c>
      <c r="K860" s="36">
        <v>24.992601895416094</v>
      </c>
      <c r="M860">
        <v>110.5591</v>
      </c>
      <c r="N860">
        <v>43</v>
      </c>
      <c r="O860" s="36">
        <v>25.277496878156583</v>
      </c>
      <c r="Q860">
        <v>115.30419999999999</v>
      </c>
      <c r="R860">
        <v>43</v>
      </c>
      <c r="S860" s="36">
        <v>25.600006205318248</v>
      </c>
      <c r="U860">
        <v>120.0808</v>
      </c>
      <c r="V860">
        <v>43</v>
      </c>
      <c r="W860" s="36">
        <v>25.979304256885822</v>
      </c>
      <c r="Y860">
        <v>83.43</v>
      </c>
      <c r="Z860">
        <v>43</v>
      </c>
      <c r="AA860" s="36">
        <v>23.937134290852487</v>
      </c>
    </row>
    <row r="861" spans="1:27" x14ac:dyDescent="0.25">
      <c r="A861">
        <v>96.432599999999994</v>
      </c>
      <c r="B861">
        <v>43.05</v>
      </c>
      <c r="C861" s="36">
        <v>24.502029167118899</v>
      </c>
      <c r="E861">
        <v>101.12990000000001</v>
      </c>
      <c r="F861">
        <v>43.05</v>
      </c>
      <c r="G861" s="36">
        <v>24.736239017493563</v>
      </c>
      <c r="I861">
        <v>105.8248</v>
      </c>
      <c r="J861">
        <v>43.05</v>
      </c>
      <c r="K861" s="36">
        <v>24.991551954780657</v>
      </c>
      <c r="M861">
        <v>110.5591</v>
      </c>
      <c r="N861">
        <v>43.05</v>
      </c>
      <c r="O861" s="36">
        <v>25.27629929662162</v>
      </c>
      <c r="Q861">
        <v>115.30419999999999</v>
      </c>
      <c r="R861">
        <v>43.05</v>
      </c>
      <c r="S861" s="36">
        <v>25.59859956851443</v>
      </c>
      <c r="U861">
        <v>120.0808</v>
      </c>
      <c r="V861">
        <v>43.05</v>
      </c>
      <c r="W861" s="36">
        <v>25.977567664969342</v>
      </c>
      <c r="Y861">
        <v>83.43</v>
      </c>
      <c r="Z861">
        <v>43.05</v>
      </c>
      <c r="AA861" s="36">
        <v>23.936450902887092</v>
      </c>
    </row>
    <row r="862" spans="1:27" x14ac:dyDescent="0.25">
      <c r="A862">
        <v>96.432599999999994</v>
      </c>
      <c r="B862">
        <v>43.1</v>
      </c>
      <c r="C862" s="36">
        <v>24.501177232645507</v>
      </c>
      <c r="E862">
        <v>101.12990000000001</v>
      </c>
      <c r="F862">
        <v>43.1</v>
      </c>
      <c r="G862" s="36">
        <v>24.735300001746324</v>
      </c>
      <c r="I862">
        <v>105.8248</v>
      </c>
      <c r="J862">
        <v>43.1</v>
      </c>
      <c r="K862" s="36">
        <v>24.990502555035551</v>
      </c>
      <c r="M862">
        <v>110.5591</v>
      </c>
      <c r="N862">
        <v>43.1</v>
      </c>
      <c r="O862" s="36">
        <v>25.275102467685358</v>
      </c>
      <c r="Q862">
        <v>115.30419999999999</v>
      </c>
      <c r="R862">
        <v>43.1</v>
      </c>
      <c r="S862" s="36">
        <v>25.597194065235549</v>
      </c>
      <c r="U862">
        <v>120.0808</v>
      </c>
      <c r="V862">
        <v>43.1</v>
      </c>
      <c r="W862" s="36">
        <v>25.975833029158547</v>
      </c>
      <c r="Y862">
        <v>83.43</v>
      </c>
      <c r="Z862">
        <v>43.1</v>
      </c>
      <c r="AA862" s="36">
        <v>23.935767704330811</v>
      </c>
    </row>
    <row r="863" spans="1:27" x14ac:dyDescent="0.25">
      <c r="A863">
        <v>96.432599999999994</v>
      </c>
      <c r="B863">
        <v>43.15</v>
      </c>
      <c r="C863" s="36">
        <v>24.500325620974962</v>
      </c>
      <c r="E863">
        <v>101.12990000000001</v>
      </c>
      <c r="F863">
        <v>43.15</v>
      </c>
      <c r="G863" s="36">
        <v>24.734361395982482</v>
      </c>
      <c r="I863">
        <v>105.8248</v>
      </c>
      <c r="J863">
        <v>43.15</v>
      </c>
      <c r="K863" s="36">
        <v>24.989453695471205</v>
      </c>
      <c r="M863">
        <v>110.5591</v>
      </c>
      <c r="N863">
        <v>43.15</v>
      </c>
      <c r="O863" s="36">
        <v>25.273906390130009</v>
      </c>
      <c r="Q863">
        <v>115.30419999999999</v>
      </c>
      <c r="R863">
        <v>43.15</v>
      </c>
      <c r="S863" s="36">
        <v>25.595789693098865</v>
      </c>
      <c r="U863">
        <v>120.0808</v>
      </c>
      <c r="V863">
        <v>43.15</v>
      </c>
      <c r="W863" s="36">
        <v>25.974100343613117</v>
      </c>
      <c r="Y863">
        <v>83.43</v>
      </c>
      <c r="Z863">
        <v>43.15</v>
      </c>
      <c r="AA863" s="36">
        <v>23.93508469505505</v>
      </c>
    </row>
    <row r="864" spans="1:27" x14ac:dyDescent="0.25">
      <c r="A864">
        <v>96.432599999999994</v>
      </c>
      <c r="B864">
        <v>43.2</v>
      </c>
      <c r="C864" s="36">
        <v>24.499474331801476</v>
      </c>
      <c r="E864">
        <v>101.12990000000001</v>
      </c>
      <c r="F864">
        <v>43.2</v>
      </c>
      <c r="G864" s="36">
        <v>24.733423199750625</v>
      </c>
      <c r="I864">
        <v>105.8248</v>
      </c>
      <c r="J864">
        <v>43.2</v>
      </c>
      <c r="K864" s="36">
        <v>24.9884053753796</v>
      </c>
      <c r="M864">
        <v>110.5591</v>
      </c>
      <c r="N864">
        <v>43.2</v>
      </c>
      <c r="O864" s="36">
        <v>25.272711062741045</v>
      </c>
      <c r="Q864">
        <v>115.30419999999999</v>
      </c>
      <c r="R864">
        <v>43.2</v>
      </c>
      <c r="S864" s="36">
        <v>25.594386449729928</v>
      </c>
      <c r="U864">
        <v>120.0808</v>
      </c>
      <c r="V864">
        <v>43.2</v>
      </c>
      <c r="W864" s="36">
        <v>25.972369602521532</v>
      </c>
      <c r="Y864">
        <v>83.43</v>
      </c>
      <c r="Z864">
        <v>43.2</v>
      </c>
      <c r="AA864" s="36">
        <v>23.934401874931364</v>
      </c>
    </row>
    <row r="865" spans="1:27" x14ac:dyDescent="0.25">
      <c r="A865">
        <v>96.432599999999994</v>
      </c>
      <c r="B865">
        <v>43.25</v>
      </c>
      <c r="C865" s="36">
        <v>24.498623364819743</v>
      </c>
      <c r="E865">
        <v>101.12990000000001</v>
      </c>
      <c r="F865">
        <v>43.25</v>
      </c>
      <c r="G865" s="36">
        <v>24.732485412600155</v>
      </c>
      <c r="I865">
        <v>105.8248</v>
      </c>
      <c r="J865">
        <v>43.25</v>
      </c>
      <c r="K865" s="36">
        <v>24.987357594054235</v>
      </c>
      <c r="M865">
        <v>110.5591</v>
      </c>
      <c r="N865">
        <v>43.25</v>
      </c>
      <c r="O865" s="36">
        <v>25.271516484307163</v>
      </c>
      <c r="Q865">
        <v>115.30419999999999</v>
      </c>
      <c r="R865">
        <v>43.25</v>
      </c>
      <c r="S865" s="36">
        <v>25.592984332762484</v>
      </c>
      <c r="U865">
        <v>120.0808</v>
      </c>
      <c r="V865">
        <v>43.25</v>
      </c>
      <c r="W865" s="36">
        <v>25.97064080010086</v>
      </c>
      <c r="Y865">
        <v>83.43</v>
      </c>
      <c r="Z865">
        <v>43.25</v>
      </c>
      <c r="AA865" s="36">
        <v>23.933719243831447</v>
      </c>
    </row>
    <row r="866" spans="1:27" x14ac:dyDescent="0.25">
      <c r="A866">
        <v>96.432599999999994</v>
      </c>
      <c r="B866">
        <v>43.3</v>
      </c>
      <c r="C866" s="36">
        <v>24.497772719724924</v>
      </c>
      <c r="E866">
        <v>101.12990000000001</v>
      </c>
      <c r="F866">
        <v>43.3</v>
      </c>
      <c r="G866" s="36">
        <v>24.731548034081289</v>
      </c>
      <c r="I866">
        <v>105.8248</v>
      </c>
      <c r="J866">
        <v>43.3</v>
      </c>
      <c r="K866" s="36">
        <v>24.98631035079012</v>
      </c>
      <c r="M866">
        <v>110.5591</v>
      </c>
      <c r="N866">
        <v>43.3</v>
      </c>
      <c r="O866" s="36">
        <v>25.270322653620276</v>
      </c>
      <c r="Q866">
        <v>115.30419999999999</v>
      </c>
      <c r="R866">
        <v>43.3</v>
      </c>
      <c r="S866" s="36">
        <v>25.591583339838486</v>
      </c>
      <c r="U866">
        <v>120.0808</v>
      </c>
      <c r="V866">
        <v>43.3</v>
      </c>
      <c r="W866" s="36">
        <v>25.968913930596624</v>
      </c>
      <c r="Y866">
        <v>83.43</v>
      </c>
      <c r="Z866">
        <v>43.3</v>
      </c>
      <c r="AA866" s="36">
        <v>23.933036801627132</v>
      </c>
    </row>
    <row r="867" spans="1:27" x14ac:dyDescent="0.25">
      <c r="A867">
        <v>96.432599999999994</v>
      </c>
      <c r="B867">
        <v>43.35</v>
      </c>
      <c r="C867" s="36">
        <v>24.496922396212675</v>
      </c>
      <c r="E867">
        <v>101.12990000000001</v>
      </c>
      <c r="F867">
        <v>43.35</v>
      </c>
      <c r="G867" s="36">
        <v>24.730611063745041</v>
      </c>
      <c r="I867">
        <v>105.8248</v>
      </c>
      <c r="J867">
        <v>43.35</v>
      </c>
      <c r="K867" s="36">
        <v>24.985263644883794</v>
      </c>
      <c r="M867">
        <v>110.5591</v>
      </c>
      <c r="N867">
        <v>43.35</v>
      </c>
      <c r="O867" s="36">
        <v>25.269129569475506</v>
      </c>
      <c r="Q867">
        <v>115.30419999999999</v>
      </c>
      <c r="R867">
        <v>43.35</v>
      </c>
      <c r="S867" s="36">
        <v>25.590183468608011</v>
      </c>
      <c r="U867">
        <v>120.0808</v>
      </c>
      <c r="V867">
        <v>43.35</v>
      </c>
      <c r="W867" s="36">
        <v>25.967188988282512</v>
      </c>
      <c r="Y867">
        <v>83.43</v>
      </c>
      <c r="Z867">
        <v>43.35</v>
      </c>
      <c r="AA867" s="36">
        <v>23.932354548190396</v>
      </c>
    </row>
    <row r="868" spans="1:27" x14ac:dyDescent="0.25">
      <c r="A868">
        <v>96.432599999999994</v>
      </c>
      <c r="B868">
        <v>43.4</v>
      </c>
      <c r="C868" s="36">
        <v>24.49607239397908</v>
      </c>
      <c r="E868">
        <v>101.12990000000001</v>
      </c>
      <c r="F868">
        <v>43.4</v>
      </c>
      <c r="G868" s="36">
        <v>24.729674501143258</v>
      </c>
      <c r="I868">
        <v>105.8248</v>
      </c>
      <c r="J868">
        <v>43.4</v>
      </c>
      <c r="K868" s="36">
        <v>24.984217475633308</v>
      </c>
      <c r="M868">
        <v>110.5591</v>
      </c>
      <c r="N868">
        <v>43.4</v>
      </c>
      <c r="O868" s="36">
        <v>25.267937230671194</v>
      </c>
      <c r="Q868">
        <v>115.30419999999999</v>
      </c>
      <c r="R868">
        <v>43.4</v>
      </c>
      <c r="S868" s="36">
        <v>25.588784716729233</v>
      </c>
      <c r="U868">
        <v>120.0808</v>
      </c>
      <c r="V868">
        <v>43.4</v>
      </c>
      <c r="W868" s="36">
        <v>25.96546596746024</v>
      </c>
      <c r="Y868">
        <v>83.43</v>
      </c>
      <c r="Z868">
        <v>43.4</v>
      </c>
      <c r="AA868" s="36">
        <v>23.93167248339336</v>
      </c>
    </row>
    <row r="869" spans="1:27" x14ac:dyDescent="0.25">
      <c r="A869">
        <v>96.432599999999994</v>
      </c>
      <c r="B869">
        <v>43.45</v>
      </c>
      <c r="C869" s="36">
        <v>24.495222712720732</v>
      </c>
      <c r="E869">
        <v>101.12990000000001</v>
      </c>
      <c r="F869">
        <v>43.45</v>
      </c>
      <c r="G869" s="36">
        <v>24.728738345828585</v>
      </c>
      <c r="I869">
        <v>105.8248</v>
      </c>
      <c r="J869">
        <v>43.45</v>
      </c>
      <c r="K869" s="36">
        <v>24.983171842338223</v>
      </c>
      <c r="M869">
        <v>110.5591</v>
      </c>
      <c r="N869">
        <v>43.45</v>
      </c>
      <c r="O869" s="36">
        <v>25.266745636008835</v>
      </c>
      <c r="Q869">
        <v>115.30419999999999</v>
      </c>
      <c r="R869">
        <v>43.45</v>
      </c>
      <c r="S869" s="36">
        <v>25.5873870818684</v>
      </c>
      <c r="U869">
        <v>120.0808</v>
      </c>
      <c r="V869">
        <v>43.45</v>
      </c>
      <c r="W869" s="36">
        <v>25.963744862459347</v>
      </c>
      <c r="Y869">
        <v>83.43</v>
      </c>
      <c r="Z869">
        <v>43.45</v>
      </c>
      <c r="AA869" s="36">
        <v>23.930990607108292</v>
      </c>
    </row>
    <row r="870" spans="1:27" x14ac:dyDescent="0.25">
      <c r="A870">
        <v>96.432599999999994</v>
      </c>
      <c r="B870">
        <v>43.5</v>
      </c>
      <c r="C870" s="36">
        <v>24.494373352134687</v>
      </c>
      <c r="E870">
        <v>101.12990000000001</v>
      </c>
      <c r="F870">
        <v>43.5</v>
      </c>
      <c r="G870" s="36">
        <v>24.727802597354469</v>
      </c>
      <c r="I870">
        <v>105.8248</v>
      </c>
      <c r="J870">
        <v>43.5</v>
      </c>
      <c r="K870" s="36">
        <v>24.982126744299585</v>
      </c>
      <c r="M870">
        <v>110.5591</v>
      </c>
      <c r="N870">
        <v>43.5</v>
      </c>
      <c r="O870" s="36">
        <v>25.265554784293116</v>
      </c>
      <c r="Q870">
        <v>115.30419999999999</v>
      </c>
      <c r="R870">
        <v>43.5</v>
      </c>
      <c r="S870" s="36">
        <v>25.585990561699784</v>
      </c>
      <c r="U870">
        <v>120.0808</v>
      </c>
      <c r="V870">
        <v>43.5</v>
      </c>
      <c r="W870" s="36">
        <v>25.962025667637025</v>
      </c>
      <c r="Y870">
        <v>83.43</v>
      </c>
      <c r="Z870">
        <v>43.5</v>
      </c>
      <c r="AA870" s="36">
        <v>23.93030891920759</v>
      </c>
    </row>
    <row r="871" spans="1:27" x14ac:dyDescent="0.25">
      <c r="A871">
        <v>96.432599999999994</v>
      </c>
      <c r="B871">
        <v>43.55</v>
      </c>
      <c r="C871" s="36">
        <v>24.493524311918456</v>
      </c>
      <c r="E871">
        <v>101.12990000000001</v>
      </c>
      <c r="F871">
        <v>43.55</v>
      </c>
      <c r="G871" s="36">
        <v>24.726867255275167</v>
      </c>
      <c r="I871">
        <v>105.8248</v>
      </c>
      <c r="J871">
        <v>43.55</v>
      </c>
      <c r="K871" s="36">
        <v>24.981082180819971</v>
      </c>
      <c r="M871">
        <v>110.5591</v>
      </c>
      <c r="N871">
        <v>43.55</v>
      </c>
      <c r="O871" s="36">
        <v>25.26436467433189</v>
      </c>
      <c r="Q871">
        <v>115.30419999999999</v>
      </c>
      <c r="R871">
        <v>43.55</v>
      </c>
      <c r="S871" s="36">
        <v>25.584595153905656</v>
      </c>
      <c r="U871">
        <v>120.0808</v>
      </c>
      <c r="V871">
        <v>43.55</v>
      </c>
      <c r="W871" s="36">
        <v>25.960308377377888</v>
      </c>
      <c r="Y871">
        <v>83.43</v>
      </c>
      <c r="Z871">
        <v>43.55</v>
      </c>
      <c r="AA871" s="36">
        <v>23.929627419563797</v>
      </c>
    </row>
    <row r="872" spans="1:27" x14ac:dyDescent="0.25">
      <c r="A872">
        <v>96.432599999999994</v>
      </c>
      <c r="B872">
        <v>43.6</v>
      </c>
      <c r="C872" s="36">
        <v>24.492675591770034</v>
      </c>
      <c r="E872">
        <v>101.12990000000001</v>
      </c>
      <c r="F872">
        <v>43.6</v>
      </c>
      <c r="G872" s="36">
        <v>24.725932319145738</v>
      </c>
      <c r="I872">
        <v>105.8248</v>
      </c>
      <c r="J872">
        <v>43.6</v>
      </c>
      <c r="K872" s="36">
        <v>24.980038151203427</v>
      </c>
      <c r="M872">
        <v>110.5591</v>
      </c>
      <c r="N872">
        <v>43.6</v>
      </c>
      <c r="O872" s="36">
        <v>25.263175304936144</v>
      </c>
      <c r="Q872">
        <v>115.30419999999999</v>
      </c>
      <c r="R872">
        <v>43.6</v>
      </c>
      <c r="S872" s="36">
        <v>25.583200856176202</v>
      </c>
      <c r="U872">
        <v>120.0808</v>
      </c>
      <c r="V872">
        <v>43.6</v>
      </c>
      <c r="W872" s="36">
        <v>25.958592986093837</v>
      </c>
      <c r="Y872">
        <v>83.43</v>
      </c>
      <c r="Z872">
        <v>43.6</v>
      </c>
      <c r="AA872" s="36">
        <v>23.928946108049608</v>
      </c>
    </row>
    <row r="873" spans="1:27" x14ac:dyDescent="0.25">
      <c r="A873">
        <v>96.432599999999994</v>
      </c>
      <c r="B873">
        <v>43.65</v>
      </c>
      <c r="C873" s="36">
        <v>24.491827191387877</v>
      </c>
      <c r="E873">
        <v>101.12990000000001</v>
      </c>
      <c r="F873">
        <v>43.65</v>
      </c>
      <c r="G873" s="36">
        <v>24.724997788522039</v>
      </c>
      <c r="I873">
        <v>105.8248</v>
      </c>
      <c r="J873">
        <v>43.65</v>
      </c>
      <c r="K873" s="36">
        <v>24.9789946547555</v>
      </c>
      <c r="M873">
        <v>110.5591</v>
      </c>
      <c r="N873">
        <v>43.65</v>
      </c>
      <c r="O873" s="36">
        <v>25.261986674920021</v>
      </c>
      <c r="Q873">
        <v>115.30419999999999</v>
      </c>
      <c r="R873">
        <v>43.65</v>
      </c>
      <c r="S873" s="36">
        <v>25.581807666209539</v>
      </c>
      <c r="U873">
        <v>120.0808</v>
      </c>
      <c r="V873">
        <v>43.65</v>
      </c>
      <c r="W873" s="36">
        <v>25.95687948822383</v>
      </c>
      <c r="Y873">
        <v>83.43</v>
      </c>
      <c r="Z873">
        <v>43.65</v>
      </c>
      <c r="AA873" s="36">
        <v>23.92826498453784</v>
      </c>
    </row>
    <row r="874" spans="1:27" x14ac:dyDescent="0.25">
      <c r="A874">
        <v>96.432599999999994</v>
      </c>
      <c r="B874">
        <v>43.7</v>
      </c>
      <c r="C874" s="36">
        <v>24.490979110470899</v>
      </c>
      <c r="E874">
        <v>101.12990000000001</v>
      </c>
      <c r="F874">
        <v>43.7</v>
      </c>
      <c r="G874" s="36">
        <v>24.724063662960727</v>
      </c>
      <c r="I874">
        <v>105.8248</v>
      </c>
      <c r="J874">
        <v>43.7</v>
      </c>
      <c r="K874" s="36">
        <v>24.977951690783211</v>
      </c>
      <c r="M874">
        <v>110.5591</v>
      </c>
      <c r="N874">
        <v>43.7</v>
      </c>
      <c r="O874" s="36">
        <v>25.260798783100771</v>
      </c>
      <c r="Q874">
        <v>115.30419999999999</v>
      </c>
      <c r="R874">
        <v>43.7</v>
      </c>
      <c r="S874" s="36">
        <v>25.580415581711659</v>
      </c>
      <c r="U874">
        <v>120.0808</v>
      </c>
      <c r="V874">
        <v>43.7</v>
      </c>
      <c r="W874" s="36">
        <v>25.955167878233741</v>
      </c>
      <c r="Y874">
        <v>83.43</v>
      </c>
      <c r="Z874">
        <v>43.7</v>
      </c>
      <c r="AA874" s="36">
        <v>23.927584048901462</v>
      </c>
    </row>
    <row r="875" spans="1:27" x14ac:dyDescent="0.25">
      <c r="A875">
        <v>96.432599999999994</v>
      </c>
      <c r="B875">
        <v>43.75</v>
      </c>
      <c r="C875" s="36">
        <v>24.490131348718492</v>
      </c>
      <c r="E875">
        <v>101.12990000000001</v>
      </c>
      <c r="F875">
        <v>43.75</v>
      </c>
      <c r="G875" s="36">
        <v>24.723129942019252</v>
      </c>
      <c r="I875">
        <v>105.8248</v>
      </c>
      <c r="J875">
        <v>43.75</v>
      </c>
      <c r="K875" s="36">
        <v>24.976909258595082</v>
      </c>
      <c r="M875">
        <v>110.5591</v>
      </c>
      <c r="N875">
        <v>43.75</v>
      </c>
      <c r="O875" s="36">
        <v>25.259611628298796</v>
      </c>
      <c r="Q875">
        <v>115.30419999999999</v>
      </c>
      <c r="R875">
        <v>43.75</v>
      </c>
      <c r="S875" s="36">
        <v>25.579024600396384</v>
      </c>
      <c r="U875">
        <v>120.0808</v>
      </c>
      <c r="V875">
        <v>43.75</v>
      </c>
      <c r="W875" s="36">
        <v>25.953458150616132</v>
      </c>
      <c r="Y875">
        <v>83.43</v>
      </c>
      <c r="Z875">
        <v>43.75</v>
      </c>
      <c r="AA875" s="36">
        <v>23.926903301013581</v>
      </c>
    </row>
    <row r="876" spans="1:27" x14ac:dyDescent="0.25">
      <c r="A876">
        <v>96.432599999999994</v>
      </c>
      <c r="B876">
        <v>43.8</v>
      </c>
      <c r="C876" s="36">
        <v>24.489283905830504</v>
      </c>
      <c r="E876">
        <v>101.12990000000001</v>
      </c>
      <c r="F876">
        <v>43.8</v>
      </c>
      <c r="G876" s="36">
        <v>24.722196625255858</v>
      </c>
      <c r="I876">
        <v>105.8248</v>
      </c>
      <c r="J876">
        <v>43.8</v>
      </c>
      <c r="K876" s="36">
        <v>24.975867357501095</v>
      </c>
      <c r="M876">
        <v>110.5591</v>
      </c>
      <c r="N876">
        <v>43.8</v>
      </c>
      <c r="O876" s="36">
        <v>25.258425209337549</v>
      </c>
      <c r="Q876">
        <v>115.30419999999999</v>
      </c>
      <c r="R876">
        <v>43.8</v>
      </c>
      <c r="S876" s="36">
        <v>25.577634719985323</v>
      </c>
      <c r="U876">
        <v>120.0808</v>
      </c>
      <c r="V876">
        <v>43.8</v>
      </c>
      <c r="W876" s="36">
        <v>25.951750299890112</v>
      </c>
      <c r="Y876">
        <v>83.43</v>
      </c>
      <c r="Z876">
        <v>43.8</v>
      </c>
      <c r="AA876" s="36">
        <v>23.926222740747441</v>
      </c>
    </row>
    <row r="877" spans="1:27" x14ac:dyDescent="0.25">
      <c r="A877">
        <v>96.432599999999994</v>
      </c>
      <c r="B877">
        <v>43.85</v>
      </c>
      <c r="C877" s="36">
        <v>24.48843678150725</v>
      </c>
      <c r="E877">
        <v>101.12990000000001</v>
      </c>
      <c r="F877">
        <v>43.85</v>
      </c>
      <c r="G877" s="36">
        <v>24.721263712229586</v>
      </c>
      <c r="I877">
        <v>105.8248</v>
      </c>
      <c r="J877">
        <v>43.85</v>
      </c>
      <c r="K877" s="36">
        <v>24.974825986812714</v>
      </c>
      <c r="M877">
        <v>110.5591</v>
      </c>
      <c r="N877">
        <v>43.85</v>
      </c>
      <c r="O877" s="36">
        <v>25.257239525043627</v>
      </c>
      <c r="Q877">
        <v>115.30419999999999</v>
      </c>
      <c r="R877">
        <v>43.85</v>
      </c>
      <c r="S877" s="36">
        <v>25.576245938207865</v>
      </c>
      <c r="U877">
        <v>120.0808</v>
      </c>
      <c r="V877">
        <v>43.85</v>
      </c>
      <c r="W877" s="36">
        <v>25.950044320601144</v>
      </c>
      <c r="Y877">
        <v>83.43</v>
      </c>
      <c r="Z877">
        <v>43.85</v>
      </c>
      <c r="AA877" s="36">
        <v>23.925542367976441</v>
      </c>
    </row>
    <row r="878" spans="1:27" x14ac:dyDescent="0.25">
      <c r="A878">
        <v>96.432599999999994</v>
      </c>
      <c r="B878">
        <v>43.9</v>
      </c>
      <c r="C878" s="36">
        <v>24.487589975449509</v>
      </c>
      <c r="E878">
        <v>101.12990000000001</v>
      </c>
      <c r="F878">
        <v>43.9</v>
      </c>
      <c r="G878" s="36">
        <v>24.720331202500265</v>
      </c>
      <c r="I878">
        <v>105.8248</v>
      </c>
      <c r="J878">
        <v>43.9</v>
      </c>
      <c r="K878" s="36">
        <v>24.973785145842864</v>
      </c>
      <c r="M878">
        <v>110.5591</v>
      </c>
      <c r="N878">
        <v>43.9</v>
      </c>
      <c r="O878" s="36">
        <v>25.256054574246683</v>
      </c>
      <c r="Q878">
        <v>115.30419999999999</v>
      </c>
      <c r="R878">
        <v>43.9</v>
      </c>
      <c r="S878" s="36">
        <v>25.574858252801103</v>
      </c>
      <c r="U878">
        <v>120.0808</v>
      </c>
      <c r="V878">
        <v>43.9</v>
      </c>
      <c r="W878" s="36">
        <v>25.948340207320872</v>
      </c>
      <c r="Y878">
        <v>83.43</v>
      </c>
      <c r="Z878">
        <v>43.9</v>
      </c>
      <c r="AA878" s="36">
        <v>23.924862182574095</v>
      </c>
    </row>
    <row r="879" spans="1:27" x14ac:dyDescent="0.25">
      <c r="A879">
        <v>96.432599999999994</v>
      </c>
      <c r="B879">
        <v>43.95</v>
      </c>
      <c r="C879" s="36">
        <v>24.48674348735851</v>
      </c>
      <c r="E879">
        <v>101.12990000000001</v>
      </c>
      <c r="F879">
        <v>43.95</v>
      </c>
      <c r="G879" s="36">
        <v>24.719399095628514</v>
      </c>
      <c r="I879">
        <v>105.8248</v>
      </c>
      <c r="J879">
        <v>43.95</v>
      </c>
      <c r="K879" s="36">
        <v>24.972744833905939</v>
      </c>
      <c r="M879">
        <v>110.5591</v>
      </c>
      <c r="N879">
        <v>43.95</v>
      </c>
      <c r="O879" s="36">
        <v>25.254870355779442</v>
      </c>
      <c r="Q879">
        <v>115.30419999999999</v>
      </c>
      <c r="R879">
        <v>43.95</v>
      </c>
      <c r="S879" s="36">
        <v>25.573471661509831</v>
      </c>
      <c r="U879">
        <v>120.0808</v>
      </c>
      <c r="V879">
        <v>43.95</v>
      </c>
      <c r="W879" s="36">
        <v>25.946637954646928</v>
      </c>
      <c r="Y879">
        <v>83.43</v>
      </c>
      <c r="Z879">
        <v>43.95</v>
      </c>
      <c r="AA879" s="36">
        <v>23.924182184414075</v>
      </c>
    </row>
    <row r="880" spans="1:27" x14ac:dyDescent="0.25">
      <c r="A880">
        <v>96.432599999999994</v>
      </c>
      <c r="B880">
        <v>44</v>
      </c>
      <c r="C880" s="36">
        <v>24.485897316935951</v>
      </c>
      <c r="E880">
        <v>101.12990000000001</v>
      </c>
      <c r="F880">
        <v>44</v>
      </c>
      <c r="G880" s="36">
        <v>24.718467391175729</v>
      </c>
      <c r="I880">
        <v>105.8248</v>
      </c>
      <c r="J880">
        <v>44</v>
      </c>
      <c r="K880" s="36">
        <v>24.971705050317787</v>
      </c>
      <c r="M880">
        <v>110.5591</v>
      </c>
      <c r="N880">
        <v>44</v>
      </c>
      <c r="O880" s="36">
        <v>25.253686868477683</v>
      </c>
      <c r="Q880">
        <v>115.30419999999999</v>
      </c>
      <c r="R880">
        <v>44</v>
      </c>
      <c r="S880" s="36">
        <v>25.572086162086485</v>
      </c>
      <c r="U880">
        <v>120.0808</v>
      </c>
      <c r="V880">
        <v>44</v>
      </c>
      <c r="W880" s="36">
        <v>25.944937557202795</v>
      </c>
      <c r="Y880">
        <v>83.43</v>
      </c>
      <c r="Z880">
        <v>44</v>
      </c>
      <c r="AA880" s="36">
        <v>23.923502373370184</v>
      </c>
    </row>
    <row r="881" spans="1:27" x14ac:dyDescent="0.25">
      <c r="A881">
        <v>96.432599999999994</v>
      </c>
      <c r="B881">
        <v>44.05</v>
      </c>
      <c r="C881" s="36">
        <v>24.485051463883991</v>
      </c>
      <c r="E881">
        <v>101.12990000000001</v>
      </c>
      <c r="F881">
        <v>44.05</v>
      </c>
      <c r="G881" s="36">
        <v>24.717536088704097</v>
      </c>
      <c r="I881">
        <v>105.8248</v>
      </c>
      <c r="J881">
        <v>44.05</v>
      </c>
      <c r="K881" s="36">
        <v>24.970665794395725</v>
      </c>
      <c r="M881">
        <v>110.5591</v>
      </c>
      <c r="N881">
        <v>44.05</v>
      </c>
      <c r="O881" s="36">
        <v>25.252504111180247</v>
      </c>
      <c r="Q881">
        <v>115.30419999999999</v>
      </c>
      <c r="R881">
        <v>44.05</v>
      </c>
      <c r="S881" s="36">
        <v>25.570701752291114</v>
      </c>
      <c r="U881">
        <v>120.0808</v>
      </c>
      <c r="V881">
        <v>44.05</v>
      </c>
      <c r="W881" s="36">
        <v>25.943239009637594</v>
      </c>
      <c r="Y881">
        <v>83.43</v>
      </c>
      <c r="Z881">
        <v>44.05</v>
      </c>
      <c r="AA881" s="36">
        <v>23.922822749316374</v>
      </c>
    </row>
    <row r="882" spans="1:27" x14ac:dyDescent="0.25">
      <c r="A882">
        <v>96.432599999999994</v>
      </c>
      <c r="B882">
        <v>44.1</v>
      </c>
      <c r="C882" s="36">
        <v>24.48420592790524</v>
      </c>
      <c r="E882">
        <v>101.12990000000001</v>
      </c>
      <c r="F882">
        <v>44.1</v>
      </c>
      <c r="G882" s="36">
        <v>24.716605187776597</v>
      </c>
      <c r="I882">
        <v>105.8248</v>
      </c>
      <c r="J882">
        <v>44.1</v>
      </c>
      <c r="K882" s="36">
        <v>24.969627065458496</v>
      </c>
      <c r="M882">
        <v>110.5591</v>
      </c>
      <c r="N882">
        <v>44.1</v>
      </c>
      <c r="O882" s="36">
        <v>25.251322082729008</v>
      </c>
      <c r="Q882">
        <v>115.30419999999999</v>
      </c>
      <c r="R882">
        <v>44.1</v>
      </c>
      <c r="S882" s="36">
        <v>25.569318429891343</v>
      </c>
      <c r="U882">
        <v>120.0808</v>
      </c>
      <c r="V882">
        <v>44.1</v>
      </c>
      <c r="W882" s="36">
        <v>25.941542306625944</v>
      </c>
      <c r="Y882">
        <v>83.43</v>
      </c>
      <c r="Z882">
        <v>44.1</v>
      </c>
      <c r="AA882" s="36">
        <v>23.922143312126721</v>
      </c>
    </row>
    <row r="883" spans="1:27" x14ac:dyDescent="0.25">
      <c r="A883">
        <v>96.432599999999994</v>
      </c>
      <c r="B883">
        <v>44.15</v>
      </c>
      <c r="C883" s="36">
        <v>24.483360708702776</v>
      </c>
      <c r="E883">
        <v>101.12990000000001</v>
      </c>
      <c r="F883">
        <v>44.15</v>
      </c>
      <c r="G883" s="36">
        <v>24.715674687956966</v>
      </c>
      <c r="I883">
        <v>105.8248</v>
      </c>
      <c r="J883">
        <v>44.15</v>
      </c>
      <c r="K883" s="36">
        <v>24.968588862826309</v>
      </c>
      <c r="M883">
        <v>110.5591</v>
      </c>
      <c r="N883">
        <v>44.15</v>
      </c>
      <c r="O883" s="36">
        <v>25.250140781968856</v>
      </c>
      <c r="Q883">
        <v>115.30419999999999</v>
      </c>
      <c r="R883">
        <v>44.15</v>
      </c>
      <c r="S883" s="36">
        <v>25.567936192662348</v>
      </c>
      <c r="U883">
        <v>120.0808</v>
      </c>
      <c r="V883">
        <v>44.15</v>
      </c>
      <c r="W883" s="36">
        <v>25.939847442867755</v>
      </c>
      <c r="Y883">
        <v>83.43</v>
      </c>
      <c r="Z883">
        <v>44.15</v>
      </c>
      <c r="AA883" s="36">
        <v>23.921464061675447</v>
      </c>
    </row>
    <row r="884" spans="1:27" x14ac:dyDescent="0.25">
      <c r="A884">
        <v>96.432599999999994</v>
      </c>
      <c r="B884">
        <v>44.2</v>
      </c>
      <c r="C884" s="36">
        <v>24.482515805980114</v>
      </c>
      <c r="E884">
        <v>101.12990000000001</v>
      </c>
      <c r="F884">
        <v>44.2</v>
      </c>
      <c r="G884" s="36">
        <v>24.71474458880974</v>
      </c>
      <c r="I884">
        <v>105.8248</v>
      </c>
      <c r="J884">
        <v>44.2</v>
      </c>
      <c r="K884" s="36">
        <v>24.967551185820813</v>
      </c>
      <c r="M884">
        <v>110.5591</v>
      </c>
      <c r="N884">
        <v>44.2</v>
      </c>
      <c r="O884" s="36">
        <v>25.2489602077477</v>
      </c>
      <c r="Q884">
        <v>115.30419999999999</v>
      </c>
      <c r="R884">
        <v>44.2</v>
      </c>
      <c r="S884" s="36">
        <v>25.566555038386817</v>
      </c>
      <c r="U884">
        <v>120.0808</v>
      </c>
      <c r="V884">
        <v>44.2</v>
      </c>
      <c r="W884" s="36">
        <v>25.938154413088121</v>
      </c>
      <c r="Y884">
        <v>83.43</v>
      </c>
      <c r="Z884">
        <v>44.2</v>
      </c>
      <c r="AA884" s="36">
        <v>23.920784997836922</v>
      </c>
    </row>
    <row r="885" spans="1:27" x14ac:dyDescent="0.25">
      <c r="A885">
        <v>96.432599999999994</v>
      </c>
      <c r="B885">
        <v>44.25</v>
      </c>
      <c r="C885" s="36">
        <v>24.481671219441242</v>
      </c>
      <c r="E885">
        <v>101.12990000000001</v>
      </c>
      <c r="F885">
        <v>44.25</v>
      </c>
      <c r="G885" s="36">
        <v>24.71381488990022</v>
      </c>
      <c r="I885">
        <v>105.8248</v>
      </c>
      <c r="J885">
        <v>44.25</v>
      </c>
      <c r="K885" s="36">
        <v>24.966514033765087</v>
      </c>
      <c r="M885">
        <v>110.5591</v>
      </c>
      <c r="N885">
        <v>44.25</v>
      </c>
      <c r="O885" s="36">
        <v>25.247780358916469</v>
      </c>
      <c r="Q885">
        <v>115.30419999999999</v>
      </c>
      <c r="R885">
        <v>44.25</v>
      </c>
      <c r="S885" s="36">
        <v>25.565174964854879</v>
      </c>
      <c r="U885">
        <v>120.0808</v>
      </c>
      <c r="V885">
        <v>44.25</v>
      </c>
      <c r="W885" s="36">
        <v>25.936463212037097</v>
      </c>
      <c r="Y885">
        <v>83.43</v>
      </c>
      <c r="Z885">
        <v>44.25</v>
      </c>
      <c r="AA885" s="36">
        <v>23.920106120485631</v>
      </c>
    </row>
    <row r="886" spans="1:27" x14ac:dyDescent="0.25">
      <c r="A886">
        <v>96.432599999999994</v>
      </c>
      <c r="B886">
        <v>44.3</v>
      </c>
      <c r="C886" s="36">
        <v>24.480826948790597</v>
      </c>
      <c r="E886">
        <v>101.12990000000001</v>
      </c>
      <c r="F886">
        <v>44.3</v>
      </c>
      <c r="G886" s="36">
        <v>24.712885590794489</v>
      </c>
      <c r="I886">
        <v>105.8248</v>
      </c>
      <c r="J886">
        <v>44.3</v>
      </c>
      <c r="K886" s="36">
        <v>24.965477405983652</v>
      </c>
      <c r="M886">
        <v>110.5591</v>
      </c>
      <c r="N886">
        <v>44.3</v>
      </c>
      <c r="O886" s="36">
        <v>25.246601234329049</v>
      </c>
      <c r="Q886">
        <v>115.30419999999999</v>
      </c>
      <c r="R886">
        <v>44.3</v>
      </c>
      <c r="S886" s="36">
        <v>25.563795969864135</v>
      </c>
      <c r="U886">
        <v>120.0808</v>
      </c>
      <c r="V886">
        <v>44.3</v>
      </c>
      <c r="W886" s="36">
        <v>25.934773834489558</v>
      </c>
      <c r="Y886">
        <v>83.43</v>
      </c>
      <c r="Z886">
        <v>44.3</v>
      </c>
      <c r="AA886" s="36">
        <v>23.919427429496224</v>
      </c>
    </row>
    <row r="887" spans="1:27" x14ac:dyDescent="0.25">
      <c r="A887">
        <v>96.432599999999994</v>
      </c>
      <c r="B887">
        <v>44.35</v>
      </c>
      <c r="C887" s="36">
        <v>24.479982993733074</v>
      </c>
      <c r="E887">
        <v>101.12990000000001</v>
      </c>
      <c r="F887">
        <v>44.35</v>
      </c>
      <c r="G887" s="36">
        <v>24.711956691059392</v>
      </c>
      <c r="I887">
        <v>105.8248</v>
      </c>
      <c r="J887">
        <v>44.35</v>
      </c>
      <c r="K887" s="36">
        <v>24.964441301802445</v>
      </c>
      <c r="M887">
        <v>110.5591</v>
      </c>
      <c r="N887">
        <v>44.35</v>
      </c>
      <c r="O887" s="36">
        <v>25.245422832842351</v>
      </c>
      <c r="Q887">
        <v>115.30419999999999</v>
      </c>
      <c r="R887">
        <v>44.35</v>
      </c>
      <c r="S887" s="36">
        <v>25.562418051219563</v>
      </c>
      <c r="U887">
        <v>120.0808</v>
      </c>
      <c r="V887">
        <v>44.35</v>
      </c>
      <c r="W887" s="36">
        <v>25.933086275245021</v>
      </c>
      <c r="Y887">
        <v>83.43</v>
      </c>
      <c r="Z887">
        <v>44.35</v>
      </c>
      <c r="AA887" s="36">
        <v>23.918748924743465</v>
      </c>
    </row>
    <row r="888" spans="1:27" x14ac:dyDescent="0.25">
      <c r="A888">
        <v>96.432599999999994</v>
      </c>
      <c r="B888">
        <v>44.4</v>
      </c>
      <c r="C888" s="36">
        <v>24.479139353973999</v>
      </c>
      <c r="E888">
        <v>101.12990000000001</v>
      </c>
      <c r="F888">
        <v>44.4</v>
      </c>
      <c r="G888" s="36">
        <v>24.711028190262549</v>
      </c>
      <c r="I888">
        <v>105.8248</v>
      </c>
      <c r="J888">
        <v>44.4</v>
      </c>
      <c r="K888" s="36">
        <v>24.963405720548845</v>
      </c>
      <c r="M888">
        <v>110.5591</v>
      </c>
      <c r="N888">
        <v>44.4</v>
      </c>
      <c r="O888" s="36">
        <v>25.244245153316218</v>
      </c>
      <c r="Q888">
        <v>115.30419999999999</v>
      </c>
      <c r="R888">
        <v>44.4</v>
      </c>
      <c r="S888" s="36">
        <v>25.561041206733524</v>
      </c>
      <c r="U888">
        <v>120.0808</v>
      </c>
      <c r="V888">
        <v>44.4</v>
      </c>
      <c r="W888" s="36">
        <v>25.931400529127533</v>
      </c>
      <c r="Y888">
        <v>83.43</v>
      </c>
      <c r="Z888">
        <v>44.4</v>
      </c>
      <c r="AA888" s="36">
        <v>23.918070606102269</v>
      </c>
    </row>
    <row r="889" spans="1:27" x14ac:dyDescent="0.25">
      <c r="A889">
        <v>96.432599999999994</v>
      </c>
      <c r="B889">
        <v>44.45</v>
      </c>
      <c r="C889" s="36">
        <v>24.478296029219177</v>
      </c>
      <c r="E889">
        <v>101.12990000000001</v>
      </c>
      <c r="F889">
        <v>44.45</v>
      </c>
      <c r="G889" s="36">
        <v>24.710100087972368</v>
      </c>
      <c r="I889">
        <v>105.8248</v>
      </c>
      <c r="J889">
        <v>44.45</v>
      </c>
      <c r="K889" s="36">
        <v>24.962370661551645</v>
      </c>
      <c r="M889">
        <v>110.5591</v>
      </c>
      <c r="N889">
        <v>44.45</v>
      </c>
      <c r="O889" s="36">
        <v>25.243068194613478</v>
      </c>
      <c r="Q889">
        <v>115.30419999999999</v>
      </c>
      <c r="R889">
        <v>44.45</v>
      </c>
      <c r="S889" s="36">
        <v>25.559665434225696</v>
      </c>
      <c r="U889">
        <v>120.0808</v>
      </c>
      <c r="V889">
        <v>44.45</v>
      </c>
      <c r="W889" s="36">
        <v>25.929716590985414</v>
      </c>
      <c r="Y889">
        <v>83.43</v>
      </c>
      <c r="Z889">
        <v>44.45</v>
      </c>
      <c r="AA889" s="36">
        <v>23.917392473447688</v>
      </c>
    </row>
    <row r="890" spans="1:27" x14ac:dyDescent="0.25">
      <c r="A890">
        <v>96.432599999999994</v>
      </c>
      <c r="B890">
        <v>44.5</v>
      </c>
      <c r="C890" s="36">
        <v>24.477453019174845</v>
      </c>
      <c r="E890">
        <v>101.12990000000001</v>
      </c>
      <c r="F890">
        <v>44.5</v>
      </c>
      <c r="G890" s="36">
        <v>24.709172383757991</v>
      </c>
      <c r="I890">
        <v>105.8248</v>
      </c>
      <c r="J890">
        <v>44.5</v>
      </c>
      <c r="K890" s="36">
        <v>24.961336124141056</v>
      </c>
      <c r="M890">
        <v>110.5591</v>
      </c>
      <c r="N890">
        <v>44.5</v>
      </c>
      <c r="O890" s="36">
        <v>25.241891955599897</v>
      </c>
      <c r="Q890">
        <v>115.30419999999999</v>
      </c>
      <c r="R890">
        <v>44.5</v>
      </c>
      <c r="S890" s="36">
        <v>25.558290731523059</v>
      </c>
      <c r="U890">
        <v>120.0808</v>
      </c>
      <c r="V890">
        <v>44.5</v>
      </c>
      <c r="W890" s="36">
        <v>25.928034455691211</v>
      </c>
      <c r="Y890">
        <v>83.43</v>
      </c>
      <c r="Z890">
        <v>44.5</v>
      </c>
      <c r="AA890" s="36">
        <v>23.916714526654907</v>
      </c>
    </row>
    <row r="891" spans="1:27" x14ac:dyDescent="0.25">
      <c r="A891">
        <v>96.432599999999994</v>
      </c>
      <c r="B891">
        <v>44.55</v>
      </c>
      <c r="C891" s="36">
        <v>24.4766103235477</v>
      </c>
      <c r="E891">
        <v>101.12990000000001</v>
      </c>
      <c r="F891">
        <v>44.55</v>
      </c>
      <c r="G891" s="36">
        <v>24.708245077189343</v>
      </c>
      <c r="I891">
        <v>105.8248</v>
      </c>
      <c r="J891">
        <v>44.55</v>
      </c>
      <c r="K891" s="36">
        <v>24.96030210764869</v>
      </c>
      <c r="M891">
        <v>110.5591</v>
      </c>
      <c r="N891">
        <v>44.55</v>
      </c>
      <c r="O891" s="36">
        <v>25.24071643514419</v>
      </c>
      <c r="Q891">
        <v>115.30419999999999</v>
      </c>
      <c r="R891">
        <v>44.55</v>
      </c>
      <c r="S891" s="36">
        <v>25.556917096459856</v>
      </c>
      <c r="U891">
        <v>120.0808</v>
      </c>
      <c r="V891">
        <v>44.55</v>
      </c>
      <c r="W891" s="36">
        <v>25.926354118141433</v>
      </c>
      <c r="Y891">
        <v>83.43</v>
      </c>
      <c r="Z891">
        <v>44.55</v>
      </c>
      <c r="AA891" s="36">
        <v>23.916036765599252</v>
      </c>
    </row>
    <row r="892" spans="1:27" x14ac:dyDescent="0.25">
      <c r="A892">
        <v>96.432599999999994</v>
      </c>
      <c r="B892">
        <v>44.6</v>
      </c>
      <c r="C892" s="36">
        <v>24.475767942044875</v>
      </c>
      <c r="E892">
        <v>101.12990000000001</v>
      </c>
      <c r="F892">
        <v>44.6</v>
      </c>
      <c r="G892" s="36">
        <v>24.707318167837116</v>
      </c>
      <c r="I892">
        <v>105.8248</v>
      </c>
      <c r="J892">
        <v>44.6</v>
      </c>
      <c r="K892" s="36">
        <v>24.95926861140758</v>
      </c>
      <c r="M892">
        <v>110.5591</v>
      </c>
      <c r="N892">
        <v>44.6</v>
      </c>
      <c r="O892" s="36">
        <v>25.239541632117987</v>
      </c>
      <c r="Q892">
        <v>115.30419999999999</v>
      </c>
      <c r="R892">
        <v>44.6</v>
      </c>
      <c r="S892" s="36">
        <v>25.555544526877586</v>
      </c>
      <c r="U892">
        <v>120.0808</v>
      </c>
      <c r="V892">
        <v>44.6</v>
      </c>
      <c r="W892" s="36">
        <v>25.924675573256486</v>
      </c>
      <c r="Y892">
        <v>83.43</v>
      </c>
      <c r="Z892">
        <v>44.6</v>
      </c>
      <c r="AA892" s="36">
        <v>23.915359190156178</v>
      </c>
    </row>
    <row r="893" spans="1:27" x14ac:dyDescent="0.25">
      <c r="A893">
        <v>96.432599999999994</v>
      </c>
      <c r="B893">
        <v>44.65</v>
      </c>
      <c r="C893" s="36">
        <v>24.474925874373966</v>
      </c>
      <c r="E893">
        <v>101.12990000000001</v>
      </c>
      <c r="F893">
        <v>44.65</v>
      </c>
      <c r="G893" s="36">
        <v>24.70639165527275</v>
      </c>
      <c r="I893">
        <v>105.8248</v>
      </c>
      <c r="J893">
        <v>44.65</v>
      </c>
      <c r="K893" s="36">
        <v>24.958235634752164</v>
      </c>
      <c r="M893">
        <v>110.5591</v>
      </c>
      <c r="N893">
        <v>44.65</v>
      </c>
      <c r="O893" s="36">
        <v>25.238367545395846</v>
      </c>
      <c r="Q893">
        <v>115.30419999999999</v>
      </c>
      <c r="R893">
        <v>44.65</v>
      </c>
      <c r="S893" s="36">
        <v>25.554173020624894</v>
      </c>
      <c r="U893">
        <v>120.0808</v>
      </c>
      <c r="V893">
        <v>44.65</v>
      </c>
      <c r="W893" s="36">
        <v>25.922998815980431</v>
      </c>
      <c r="Y893">
        <v>83.43</v>
      </c>
      <c r="Z893">
        <v>44.65</v>
      </c>
      <c r="AA893" s="36">
        <v>23.914681800201286</v>
      </c>
    </row>
    <row r="894" spans="1:27" x14ac:dyDescent="0.25">
      <c r="A894">
        <v>96.432599999999994</v>
      </c>
      <c r="B894">
        <v>44.7</v>
      </c>
      <c r="C894" s="36">
        <v>24.474084120243003</v>
      </c>
      <c r="E894">
        <v>101.12990000000001</v>
      </c>
      <c r="F894">
        <v>44.7</v>
      </c>
      <c r="G894" s="36">
        <v>24.705465539068459</v>
      </c>
      <c r="I894">
        <v>105.8248</v>
      </c>
      <c r="J894">
        <v>44.7</v>
      </c>
      <c r="K894" s="36">
        <v>24.957203177018275</v>
      </c>
      <c r="M894">
        <v>110.5591</v>
      </c>
      <c r="N894">
        <v>44.7</v>
      </c>
      <c r="O894" s="36">
        <v>25.237194173855233</v>
      </c>
      <c r="Q894">
        <v>115.30419999999999</v>
      </c>
      <c r="R894">
        <v>44.7</v>
      </c>
      <c r="S894" s="36">
        <v>25.552802575557624</v>
      </c>
      <c r="U894">
        <v>120.0808</v>
      </c>
      <c r="V894">
        <v>44.7</v>
      </c>
      <c r="W894" s="36">
        <v>25.921323841280916</v>
      </c>
      <c r="Y894">
        <v>83.43</v>
      </c>
      <c r="Z894">
        <v>44.7</v>
      </c>
      <c r="AA894" s="36">
        <v>23.914004595610304</v>
      </c>
    </row>
    <row r="895" spans="1:27" x14ac:dyDescent="0.25">
      <c r="A895">
        <v>96.432599999999994</v>
      </c>
      <c r="B895">
        <v>44.75</v>
      </c>
      <c r="C895" s="36">
        <v>24.473242679360471</v>
      </c>
      <c r="E895">
        <v>101.12990000000001</v>
      </c>
      <c r="F895">
        <v>44.75</v>
      </c>
      <c r="G895" s="36">
        <v>24.704539818797198</v>
      </c>
      <c r="I895">
        <v>105.8248</v>
      </c>
      <c r="J895">
        <v>44.75</v>
      </c>
      <c r="K895" s="36">
        <v>24.956171237543142</v>
      </c>
      <c r="M895">
        <v>110.5591</v>
      </c>
      <c r="N895">
        <v>44.75</v>
      </c>
      <c r="O895" s="36">
        <v>25.236021516376493</v>
      </c>
      <c r="Q895">
        <v>115.30419999999999</v>
      </c>
      <c r="R895">
        <v>44.75</v>
      </c>
      <c r="S895" s="36">
        <v>25.551433189538738</v>
      </c>
      <c r="U895">
        <v>120.0808</v>
      </c>
      <c r="V895">
        <v>44.75</v>
      </c>
      <c r="W895" s="36">
        <v>25.919650644148973</v>
      </c>
      <c r="Y895">
        <v>83.43</v>
      </c>
      <c r="Z895">
        <v>44.75</v>
      </c>
      <c r="AA895" s="36">
        <v>23.91332757625911</v>
      </c>
    </row>
    <row r="896" spans="1:27" x14ac:dyDescent="0.25">
      <c r="A896">
        <v>96.432599999999994</v>
      </c>
      <c r="B896">
        <v>44.8</v>
      </c>
      <c r="C896" s="36">
        <v>24.472401551435286</v>
      </c>
      <c r="E896">
        <v>101.12990000000001</v>
      </c>
      <c r="F896">
        <v>44.8</v>
      </c>
      <c r="G896" s="36">
        <v>24.703614494032692</v>
      </c>
      <c r="I896">
        <v>105.8248</v>
      </c>
      <c r="J896">
        <v>44.8</v>
      </c>
      <c r="K896" s="36">
        <v>24.955139815665387</v>
      </c>
      <c r="M896">
        <v>110.5591</v>
      </c>
      <c r="N896">
        <v>44.8</v>
      </c>
      <c r="O896" s="36">
        <v>25.234849571842876</v>
      </c>
      <c r="Q896">
        <v>115.30419999999999</v>
      </c>
      <c r="R896">
        <v>44.8</v>
      </c>
      <c r="S896" s="36">
        <v>25.550064860438308</v>
      </c>
      <c r="U896">
        <v>120.0808</v>
      </c>
      <c r="V896">
        <v>44.8</v>
      </c>
      <c r="W896" s="36">
        <v>25.917979219598859</v>
      </c>
      <c r="Y896">
        <v>83.43</v>
      </c>
      <c r="Z896">
        <v>44.8</v>
      </c>
      <c r="AA896" s="36">
        <v>23.912650742023697</v>
      </c>
    </row>
    <row r="897" spans="1:27" x14ac:dyDescent="0.25">
      <c r="A897">
        <v>96.432599999999994</v>
      </c>
      <c r="B897">
        <v>44.85</v>
      </c>
      <c r="C897" s="36">
        <v>24.471560736176823</v>
      </c>
      <c r="E897">
        <v>101.12990000000001</v>
      </c>
      <c r="F897">
        <v>44.85</v>
      </c>
      <c r="G897" s="36">
        <v>24.702689564349413</v>
      </c>
      <c r="I897">
        <v>105.8248</v>
      </c>
      <c r="J897">
        <v>44.85</v>
      </c>
      <c r="K897" s="36">
        <v>24.954108910725022</v>
      </c>
      <c r="M897">
        <v>110.5591</v>
      </c>
      <c r="N897">
        <v>44.85</v>
      </c>
      <c r="O897" s="36">
        <v>25.233678339140514</v>
      </c>
      <c r="Q897">
        <v>115.30419999999999</v>
      </c>
      <c r="R897">
        <v>44.85</v>
      </c>
      <c r="S897" s="36">
        <v>25.548697586133439</v>
      </c>
      <c r="U897">
        <v>120.0808</v>
      </c>
      <c r="V897">
        <v>44.85</v>
      </c>
      <c r="W897" s="36">
        <v>25.916309562667927</v>
      </c>
      <c r="Y897">
        <v>83.43</v>
      </c>
      <c r="Z897">
        <v>44.85</v>
      </c>
      <c r="AA897" s="36">
        <v>23.91197409278022</v>
      </c>
    </row>
    <row r="898" spans="1:27" x14ac:dyDescent="0.25">
      <c r="A898">
        <v>96.432599999999994</v>
      </c>
      <c r="B898">
        <v>44.9</v>
      </c>
      <c r="C898" s="36">
        <v>24.470720233294891</v>
      </c>
      <c r="E898">
        <v>101.12990000000001</v>
      </c>
      <c r="F898">
        <v>44.9</v>
      </c>
      <c r="G898" s="36">
        <v>24.701765029322587</v>
      </c>
      <c r="I898">
        <v>105.8248</v>
      </c>
      <c r="J898">
        <v>44.9</v>
      </c>
      <c r="K898" s="36">
        <v>24.953078522063439</v>
      </c>
      <c r="M898">
        <v>110.5591</v>
      </c>
      <c r="N898">
        <v>44.9</v>
      </c>
      <c r="O898" s="36">
        <v>25.232507817158375</v>
      </c>
      <c r="Q898">
        <v>115.30419999999999</v>
      </c>
      <c r="R898">
        <v>44.9</v>
      </c>
      <c r="S898" s="36">
        <v>25.547331364508292</v>
      </c>
      <c r="U898">
        <v>120.0808</v>
      </c>
      <c r="V898">
        <v>44.9</v>
      </c>
      <c r="W898" s="36">
        <v>25.914641668416472</v>
      </c>
      <c r="Y898">
        <v>83.43</v>
      </c>
      <c r="Z898">
        <v>44.9</v>
      </c>
      <c r="AA898" s="36">
        <v>23.911297628404945</v>
      </c>
    </row>
    <row r="899" spans="1:27" x14ac:dyDescent="0.25">
      <c r="A899">
        <v>96.432599999999994</v>
      </c>
      <c r="B899">
        <v>44.95</v>
      </c>
      <c r="C899" s="36">
        <v>24.469880042499742</v>
      </c>
      <c r="E899">
        <v>101.12990000000001</v>
      </c>
      <c r="F899">
        <v>44.95</v>
      </c>
      <c r="G899" s="36">
        <v>24.700840888528187</v>
      </c>
      <c r="I899">
        <v>105.8248</v>
      </c>
      <c r="J899">
        <v>44.95</v>
      </c>
      <c r="K899" s="36">
        <v>24.952048649023411</v>
      </c>
      <c r="M899">
        <v>110.5591</v>
      </c>
      <c r="N899">
        <v>44.95</v>
      </c>
      <c r="O899" s="36">
        <v>25.231338004788309</v>
      </c>
      <c r="Q899">
        <v>115.30419999999999</v>
      </c>
      <c r="R899">
        <v>44.95</v>
      </c>
      <c r="S899" s="36">
        <v>25.545966193454017</v>
      </c>
      <c r="U899">
        <v>120.0808</v>
      </c>
      <c r="V899">
        <v>44.95</v>
      </c>
      <c r="W899" s="36">
        <v>25.912975531927589</v>
      </c>
      <c r="Y899">
        <v>83.43</v>
      </c>
      <c r="Z899">
        <v>44.95</v>
      </c>
      <c r="AA899" s="36">
        <v>23.910621348774281</v>
      </c>
    </row>
    <row r="900" spans="1:27" x14ac:dyDescent="0.25">
      <c r="A900">
        <v>96.432599999999994</v>
      </c>
      <c r="B900">
        <v>45</v>
      </c>
      <c r="C900" s="36">
        <v>24.469040163502068</v>
      </c>
      <c r="E900">
        <v>101.12990000000001</v>
      </c>
      <c r="F900">
        <v>45</v>
      </c>
      <c r="G900" s="36">
        <v>24.699917141542937</v>
      </c>
      <c r="I900">
        <v>105.8248</v>
      </c>
      <c r="J900">
        <v>45</v>
      </c>
      <c r="K900" s="36">
        <v>24.951019290949088</v>
      </c>
      <c r="M900">
        <v>110.5591</v>
      </c>
      <c r="N900">
        <v>45</v>
      </c>
      <c r="O900" s="36">
        <v>25.230168900925005</v>
      </c>
      <c r="Q900">
        <v>115.30419999999999</v>
      </c>
      <c r="R900">
        <v>45</v>
      </c>
      <c r="S900" s="36">
        <v>25.544602070868738</v>
      </c>
      <c r="U900">
        <v>120.0808</v>
      </c>
      <c r="V900">
        <v>45</v>
      </c>
      <c r="W900" s="36">
        <v>25.911311148307018</v>
      </c>
      <c r="Y900">
        <v>83.43</v>
      </c>
      <c r="Z900">
        <v>45</v>
      </c>
      <c r="AA900" s="36">
        <v>23.909945253764786</v>
      </c>
    </row>
    <row r="901" spans="1:27" x14ac:dyDescent="0.25">
      <c r="A901">
        <v>96.432599999999994</v>
      </c>
      <c r="B901">
        <v>45.05</v>
      </c>
      <c r="C901" s="36">
        <v>24.468200596013002</v>
      </c>
      <c r="E901">
        <v>101.12990000000001</v>
      </c>
      <c r="F901">
        <v>45.05</v>
      </c>
      <c r="G901" s="36">
        <v>24.698993787944303</v>
      </c>
      <c r="I901">
        <v>105.8248</v>
      </c>
      <c r="J901">
        <v>45.05</v>
      </c>
      <c r="K901" s="36">
        <v>24.949990447185993</v>
      </c>
      <c r="M901">
        <v>110.5591</v>
      </c>
      <c r="N901">
        <v>45.05</v>
      </c>
      <c r="O901" s="36">
        <v>25.229000504465976</v>
      </c>
      <c r="Q901">
        <v>115.30419999999999</v>
      </c>
      <c r="R901">
        <v>45.05</v>
      </c>
      <c r="S901" s="36">
        <v>25.543238994657504</v>
      </c>
      <c r="U901">
        <v>120.0808</v>
      </c>
      <c r="V901">
        <v>45.05</v>
      </c>
      <c r="W901" s="36">
        <v>25.909648512682978</v>
      </c>
      <c r="Y901">
        <v>83.43</v>
      </c>
      <c r="Z901">
        <v>45.05</v>
      </c>
      <c r="AA901" s="36">
        <v>23.909269343253133</v>
      </c>
    </row>
    <row r="902" spans="1:27" x14ac:dyDescent="0.25">
      <c r="A902">
        <v>96.432599999999994</v>
      </c>
      <c r="B902">
        <v>45.1</v>
      </c>
      <c r="C902" s="36">
        <v>24.467361339744123</v>
      </c>
      <c r="E902">
        <v>101.12990000000001</v>
      </c>
      <c r="F902">
        <v>45.1</v>
      </c>
      <c r="G902" s="36">
        <v>24.698070827310502</v>
      </c>
      <c r="I902">
        <v>105.8248</v>
      </c>
      <c r="J902">
        <v>45.1</v>
      </c>
      <c r="K902" s="36">
        <v>24.948962117081013</v>
      </c>
      <c r="M902">
        <v>110.5591</v>
      </c>
      <c r="N902">
        <v>45.1</v>
      </c>
      <c r="O902" s="36">
        <v>25.227832814311572</v>
      </c>
      <c r="Q902">
        <v>115.30419999999999</v>
      </c>
      <c r="R902">
        <v>45.1</v>
      </c>
      <c r="S902" s="36">
        <v>25.541876962732264</v>
      </c>
      <c r="U902">
        <v>120.0808</v>
      </c>
      <c r="V902">
        <v>45.1</v>
      </c>
      <c r="W902" s="36">
        <v>25.907987620206082</v>
      </c>
      <c r="Y902">
        <v>83.43</v>
      </c>
      <c r="Z902">
        <v>45.1</v>
      </c>
      <c r="AA902" s="36">
        <v>23.908593617116139</v>
      </c>
    </row>
    <row r="903" spans="1:27" x14ac:dyDescent="0.25">
      <c r="A903">
        <v>96.432599999999994</v>
      </c>
      <c r="B903">
        <v>45.15</v>
      </c>
      <c r="C903" s="36">
        <v>24.466522394407431</v>
      </c>
      <c r="E903">
        <v>101.12990000000001</v>
      </c>
      <c r="F903">
        <v>45.15</v>
      </c>
      <c r="G903" s="36">
        <v>24.697148259220494</v>
      </c>
      <c r="I903">
        <v>105.8248</v>
      </c>
      <c r="J903">
        <v>45.15</v>
      </c>
      <c r="K903" s="36">
        <v>24.9479342999824</v>
      </c>
      <c r="M903">
        <v>110.5591</v>
      </c>
      <c r="N903">
        <v>45.15</v>
      </c>
      <c r="O903" s="36">
        <v>25.226665829364951</v>
      </c>
      <c r="Q903">
        <v>115.30419999999999</v>
      </c>
      <c r="R903">
        <v>45.15</v>
      </c>
      <c r="S903" s="36">
        <v>25.540515973011839</v>
      </c>
      <c r="U903">
        <v>120.0808</v>
      </c>
      <c r="V903">
        <v>45.15</v>
      </c>
      <c r="W903" s="36">
        <v>25.906328466049114</v>
      </c>
      <c r="Y903">
        <v>83.43</v>
      </c>
      <c r="Z903">
        <v>45.15</v>
      </c>
      <c r="AA903" s="36">
        <v>23.907918075230757</v>
      </c>
    </row>
    <row r="904" spans="1:27" x14ac:dyDescent="0.25">
      <c r="A904">
        <v>96.432599999999994</v>
      </c>
      <c r="B904">
        <v>45.2</v>
      </c>
      <c r="C904" s="36">
        <v>24.465683759715379</v>
      </c>
      <c r="E904">
        <v>101.12990000000001</v>
      </c>
      <c r="F904">
        <v>45.2</v>
      </c>
      <c r="G904" s="36">
        <v>24.696226083253968</v>
      </c>
      <c r="I904">
        <v>105.8248</v>
      </c>
      <c r="J904">
        <v>45.2</v>
      </c>
      <c r="K904" s="36">
        <v>24.946906995239754</v>
      </c>
      <c r="M904">
        <v>110.5591</v>
      </c>
      <c r="N904">
        <v>45.2</v>
      </c>
      <c r="O904" s="36">
        <v>25.225499548532078</v>
      </c>
      <c r="Q904">
        <v>115.30419999999999</v>
      </c>
      <c r="R904">
        <v>45.2</v>
      </c>
      <c r="S904" s="36">
        <v>25.539156023421899</v>
      </c>
      <c r="U904">
        <v>120.0808</v>
      </c>
      <c r="V904">
        <v>45.2</v>
      </c>
      <c r="W904" s="36">
        <v>25.904671045406971</v>
      </c>
      <c r="Y904">
        <v>83.43</v>
      </c>
      <c r="Z904">
        <v>45.2</v>
      </c>
      <c r="AA904" s="36">
        <v>23.90724271747407</v>
      </c>
    </row>
    <row r="905" spans="1:27" x14ac:dyDescent="0.25">
      <c r="A905">
        <v>96.432599999999994</v>
      </c>
      <c r="B905">
        <v>45.25</v>
      </c>
      <c r="C905" s="36">
        <v>24.464845435380855</v>
      </c>
      <c r="E905">
        <v>101.12990000000001</v>
      </c>
      <c r="F905">
        <v>45.25</v>
      </c>
      <c r="G905" s="36">
        <v>24.695304298991367</v>
      </c>
      <c r="I905">
        <v>105.8248</v>
      </c>
      <c r="J905">
        <v>45.25</v>
      </c>
      <c r="K905" s="36">
        <v>24.945880202204069</v>
      </c>
      <c r="M905">
        <v>110.5591</v>
      </c>
      <c r="N905">
        <v>45.25</v>
      </c>
      <c r="O905" s="36">
        <v>25.224333970721709</v>
      </c>
      <c r="Q905">
        <v>115.30419999999999</v>
      </c>
      <c r="R905">
        <v>45.25</v>
      </c>
      <c r="S905" s="36">
        <v>25.537797111894914</v>
      </c>
      <c r="U905">
        <v>120.0808</v>
      </c>
      <c r="V905">
        <v>45.25</v>
      </c>
      <c r="W905" s="36">
        <v>25.90301535349645</v>
      </c>
      <c r="Y905">
        <v>83.43</v>
      </c>
      <c r="Z905">
        <v>45.25</v>
      </c>
      <c r="AA905" s="36">
        <v>23.906567543723291</v>
      </c>
    </row>
    <row r="906" spans="1:27" x14ac:dyDescent="0.25">
      <c r="A906">
        <v>96.432599999999994</v>
      </c>
      <c r="B906">
        <v>45.3</v>
      </c>
      <c r="C906" s="36">
        <v>24.464007421117163</v>
      </c>
      <c r="E906">
        <v>101.12990000000001</v>
      </c>
      <c r="F906">
        <v>45.3</v>
      </c>
      <c r="G906" s="36">
        <v>24.69438290601386</v>
      </c>
      <c r="I906">
        <v>105.8248</v>
      </c>
      <c r="J906">
        <v>45.3</v>
      </c>
      <c r="K906" s="36">
        <v>24.944853920227644</v>
      </c>
      <c r="M906">
        <v>110.5591</v>
      </c>
      <c r="N906">
        <v>45.3</v>
      </c>
      <c r="O906" s="36">
        <v>25.223169094845392</v>
      </c>
      <c r="Q906">
        <v>115.30419999999999</v>
      </c>
      <c r="R906">
        <v>45.3</v>
      </c>
      <c r="S906" s="36">
        <v>25.536439236370121</v>
      </c>
      <c r="U906">
        <v>120.0808</v>
      </c>
      <c r="V906">
        <v>45.3</v>
      </c>
      <c r="W906" s="36">
        <v>25.901361385556161</v>
      </c>
      <c r="Y906">
        <v>83.43</v>
      </c>
      <c r="Z906">
        <v>45.3</v>
      </c>
      <c r="AA906" s="36">
        <v>23.905892553855786</v>
      </c>
    </row>
    <row r="907" spans="1:27" x14ac:dyDescent="0.25">
      <c r="A907">
        <v>96.432599999999994</v>
      </c>
      <c r="B907">
        <v>45.35</v>
      </c>
      <c r="C907" s="36">
        <v>24.463169716638063</v>
      </c>
      <c r="E907">
        <v>101.12990000000001</v>
      </c>
      <c r="F907">
        <v>45.35</v>
      </c>
      <c r="G907" s="36">
        <v>24.693461903903362</v>
      </c>
      <c r="I907">
        <v>105.8248</v>
      </c>
      <c r="J907">
        <v>45.35</v>
      </c>
      <c r="K907" s="36">
        <v>24.943828148664156</v>
      </c>
      <c r="M907">
        <v>110.5591</v>
      </c>
      <c r="N907">
        <v>45.35</v>
      </c>
      <c r="O907" s="36">
        <v>25.22200491981744</v>
      </c>
      <c r="Q907">
        <v>115.30419999999999</v>
      </c>
      <c r="R907">
        <v>45.35</v>
      </c>
      <c r="S907" s="36">
        <v>25.53508239479352</v>
      </c>
      <c r="U907">
        <v>120.0808</v>
      </c>
      <c r="V907">
        <v>45.35</v>
      </c>
      <c r="W907" s="36">
        <v>25.899709136846344</v>
      </c>
      <c r="Y907">
        <v>83.43</v>
      </c>
      <c r="Z907">
        <v>45.35</v>
      </c>
      <c r="AA907" s="36">
        <v>23.905217747749028</v>
      </c>
    </row>
    <row r="908" spans="1:27" x14ac:dyDescent="0.25">
      <c r="A908">
        <v>96.432599999999994</v>
      </c>
      <c r="B908">
        <v>45.4</v>
      </c>
      <c r="C908" s="36">
        <v>24.462332321657751</v>
      </c>
      <c r="E908">
        <v>101.12990000000001</v>
      </c>
      <c r="F908">
        <v>45.4</v>
      </c>
      <c r="G908" s="36">
        <v>24.692541292242506</v>
      </c>
      <c r="I908">
        <v>105.8248</v>
      </c>
      <c r="J908">
        <v>45.4</v>
      </c>
      <c r="K908" s="36">
        <v>24.942802886868616</v>
      </c>
      <c r="M908">
        <v>110.5591</v>
      </c>
      <c r="N908">
        <v>45.4</v>
      </c>
      <c r="O908" s="36">
        <v>25.220841444554935</v>
      </c>
      <c r="Q908">
        <v>115.30419999999999</v>
      </c>
      <c r="R908">
        <v>45.4</v>
      </c>
      <c r="S908" s="36">
        <v>25.533726585117797</v>
      </c>
      <c r="U908">
        <v>120.0808</v>
      </c>
      <c r="V908">
        <v>45.4</v>
      </c>
      <c r="W908" s="36">
        <v>25.89805860264876</v>
      </c>
      <c r="Y908">
        <v>83.43</v>
      </c>
      <c r="Z908">
        <v>45.4</v>
      </c>
      <c r="AA908" s="36">
        <v>23.904543125280647</v>
      </c>
    </row>
    <row r="909" spans="1:27" x14ac:dyDescent="0.25">
      <c r="A909">
        <v>96.432599999999994</v>
      </c>
      <c r="B909">
        <v>45.45</v>
      </c>
      <c r="C909" s="36">
        <v>24.46149523589083</v>
      </c>
      <c r="E909">
        <v>101.12990000000001</v>
      </c>
      <c r="F909">
        <v>45.45</v>
      </c>
      <c r="G909" s="36">
        <v>24.691621070614673</v>
      </c>
      <c r="I909">
        <v>105.8248</v>
      </c>
      <c r="J909">
        <v>45.45</v>
      </c>
      <c r="K909" s="36">
        <v>24.941778134197371</v>
      </c>
      <c r="M909">
        <v>110.5591</v>
      </c>
      <c r="N909">
        <v>45.45</v>
      </c>
      <c r="O909" s="36">
        <v>25.219678667977725</v>
      </c>
      <c r="Q909">
        <v>115.30419999999999</v>
      </c>
      <c r="R909">
        <v>45.45</v>
      </c>
      <c r="S909" s="36">
        <v>25.532371805302361</v>
      </c>
      <c r="U909">
        <v>120.0808</v>
      </c>
      <c r="V909">
        <v>45.45</v>
      </c>
      <c r="W909" s="36">
        <v>25.896409778266573</v>
      </c>
      <c r="Y909">
        <v>83.43</v>
      </c>
      <c r="Z909">
        <v>45.45</v>
      </c>
      <c r="AA909" s="36">
        <v>23.903868686328391</v>
      </c>
    </row>
    <row r="910" spans="1:27" x14ac:dyDescent="0.25">
      <c r="A910">
        <v>96.432599999999994</v>
      </c>
      <c r="B910">
        <v>45.5</v>
      </c>
      <c r="C910" s="36">
        <v>24.460658459052361</v>
      </c>
      <c r="E910">
        <v>101.12990000000001</v>
      </c>
      <c r="F910">
        <v>45.5</v>
      </c>
      <c r="G910" s="36">
        <v>24.690701238603964</v>
      </c>
      <c r="I910">
        <v>105.8248</v>
      </c>
      <c r="J910">
        <v>45.5</v>
      </c>
      <c r="K910" s="36">
        <v>24.940753890008114</v>
      </c>
      <c r="M910">
        <v>110.5591</v>
      </c>
      <c r="N910">
        <v>45.5</v>
      </c>
      <c r="O910" s="36">
        <v>25.218516589008381</v>
      </c>
      <c r="Q910">
        <v>115.30419999999999</v>
      </c>
      <c r="R910">
        <v>45.5</v>
      </c>
      <c r="S910" s="36">
        <v>25.531018053313247</v>
      </c>
      <c r="U910">
        <v>120.0808</v>
      </c>
      <c r="V910">
        <v>45.5</v>
      </c>
      <c r="W910" s="36">
        <v>25.894762659024149</v>
      </c>
      <c r="Y910">
        <v>83.43</v>
      </c>
      <c r="Z910">
        <v>45.5</v>
      </c>
      <c r="AA910" s="36">
        <v>23.903194430770142</v>
      </c>
    </row>
    <row r="911" spans="1:27" x14ac:dyDescent="0.25">
      <c r="A911">
        <v>96.432599999999994</v>
      </c>
      <c r="B911">
        <v>45.55</v>
      </c>
      <c r="C911" s="36">
        <v>24.459821990857819</v>
      </c>
      <c r="E911">
        <v>101.12990000000001</v>
      </c>
      <c r="F911">
        <v>45.55</v>
      </c>
      <c r="G911" s="36">
        <v>24.689781795795209</v>
      </c>
      <c r="I911">
        <v>105.8248</v>
      </c>
      <c r="J911">
        <v>45.55</v>
      </c>
      <c r="K911" s="36">
        <v>24.939730153659859</v>
      </c>
      <c r="M911">
        <v>110.5591</v>
      </c>
      <c r="N911">
        <v>45.55</v>
      </c>
      <c r="O911" s="36">
        <v>25.217355206572233</v>
      </c>
      <c r="Q911">
        <v>115.30419999999999</v>
      </c>
      <c r="R911">
        <v>45.55</v>
      </c>
      <c r="S911" s="36">
        <v>25.529665327123116</v>
      </c>
      <c r="U911">
        <v>120.0808</v>
      </c>
      <c r="V911">
        <v>45.55</v>
      </c>
      <c r="W911" s="36">
        <v>25.89311724026701</v>
      </c>
      <c r="Y911">
        <v>83.43</v>
      </c>
      <c r="Z911">
        <v>45.55</v>
      </c>
      <c r="AA911" s="36">
        <v>23.902520358483923</v>
      </c>
    </row>
    <row r="912" spans="1:27" x14ac:dyDescent="0.25">
      <c r="A912">
        <v>96.432599999999994</v>
      </c>
      <c r="B912">
        <v>45.6</v>
      </c>
      <c r="C912" s="36">
        <v>24.458985831023117</v>
      </c>
      <c r="E912">
        <v>101.12990000000001</v>
      </c>
      <c r="F912">
        <v>45.6</v>
      </c>
      <c r="G912" s="36">
        <v>24.688862741773974</v>
      </c>
      <c r="I912">
        <v>105.8248</v>
      </c>
      <c r="J912">
        <v>45.6</v>
      </c>
      <c r="K912" s="36">
        <v>24.938706924512957</v>
      </c>
      <c r="M912">
        <v>110.5591</v>
      </c>
      <c r="N912">
        <v>45.6</v>
      </c>
      <c r="O912" s="36">
        <v>25.216194519597305</v>
      </c>
      <c r="Q912">
        <v>115.30419999999999</v>
      </c>
      <c r="R912">
        <v>45.6</v>
      </c>
      <c r="S912" s="36">
        <v>25.528313624711227</v>
      </c>
      <c r="U912">
        <v>120.0808</v>
      </c>
      <c r="V912">
        <v>45.6</v>
      </c>
      <c r="W912" s="36">
        <v>25.891473517361614</v>
      </c>
      <c r="Y912">
        <v>83.43</v>
      </c>
      <c r="Z912">
        <v>45.6</v>
      </c>
      <c r="AA912" s="36">
        <v>23.901846469347888</v>
      </c>
    </row>
    <row r="913" spans="1:27" x14ac:dyDescent="0.25">
      <c r="A913">
        <v>96.432599999999994</v>
      </c>
      <c r="B913">
        <v>45.65</v>
      </c>
      <c r="C913" s="36">
        <v>24.458149979264597</v>
      </c>
      <c r="E913">
        <v>101.12990000000001</v>
      </c>
      <c r="F913">
        <v>45.65</v>
      </c>
      <c r="G913" s="36">
        <v>24.687944076126538</v>
      </c>
      <c r="I913">
        <v>105.8248</v>
      </c>
      <c r="J913">
        <v>45.65</v>
      </c>
      <c r="K913" s="36">
        <v>24.937684201929084</v>
      </c>
      <c r="M913">
        <v>110.5591</v>
      </c>
      <c r="N913">
        <v>45.65</v>
      </c>
      <c r="O913" s="36">
        <v>25.215034527014375</v>
      </c>
      <c r="Q913">
        <v>115.30419999999999</v>
      </c>
      <c r="R913">
        <v>45.65</v>
      </c>
      <c r="S913" s="36">
        <v>25.526962944063406</v>
      </c>
      <c r="U913">
        <v>120.0808</v>
      </c>
      <c r="V913">
        <v>45.65</v>
      </c>
      <c r="W913" s="36">
        <v>25.889831485695279</v>
      </c>
      <c r="Y913">
        <v>83.43</v>
      </c>
      <c r="Z913">
        <v>45.65</v>
      </c>
      <c r="AA913" s="36">
        <v>23.901172763240311</v>
      </c>
    </row>
    <row r="914" spans="1:27" x14ac:dyDescent="0.25">
      <c r="A914">
        <v>96.432599999999994</v>
      </c>
      <c r="B914">
        <v>45.7</v>
      </c>
      <c r="C914" s="36">
        <v>24.457314435299022</v>
      </c>
      <c r="E914">
        <v>101.12990000000001</v>
      </c>
      <c r="F914">
        <v>45.7</v>
      </c>
      <c r="G914" s="36">
        <v>24.687025798439901</v>
      </c>
      <c r="I914">
        <v>105.8248</v>
      </c>
      <c r="J914">
        <v>45.7</v>
      </c>
      <c r="K914" s="36">
        <v>24.936661985271236</v>
      </c>
      <c r="M914">
        <v>110.5591</v>
      </c>
      <c r="N914">
        <v>45.7</v>
      </c>
      <c r="O914" s="36">
        <v>25.213875227756905</v>
      </c>
      <c r="Q914">
        <v>115.30419999999999</v>
      </c>
      <c r="R914">
        <v>45.7</v>
      </c>
      <c r="S914" s="36">
        <v>25.525613283171996</v>
      </c>
      <c r="U914">
        <v>120.0808</v>
      </c>
      <c r="V914">
        <v>45.7</v>
      </c>
      <c r="W914" s="36">
        <v>25.888191140676053</v>
      </c>
      <c r="Y914">
        <v>83.43</v>
      </c>
      <c r="Z914">
        <v>45.7</v>
      </c>
      <c r="AA914" s="36">
        <v>23.900499240039622</v>
      </c>
    </row>
    <row r="915" spans="1:27" x14ac:dyDescent="0.25">
      <c r="A915">
        <v>96.432599999999994</v>
      </c>
      <c r="B915">
        <v>45.75</v>
      </c>
      <c r="C915" s="36">
        <v>24.456479198843585</v>
      </c>
      <c r="E915">
        <v>101.12990000000001</v>
      </c>
      <c r="F915">
        <v>45.75</v>
      </c>
      <c r="G915" s="36">
        <v>24.686107908301803</v>
      </c>
      <c r="I915">
        <v>105.8248</v>
      </c>
      <c r="J915">
        <v>45.75</v>
      </c>
      <c r="K915" s="36">
        <v>24.935640273903712</v>
      </c>
      <c r="M915">
        <v>110.5591</v>
      </c>
      <c r="N915">
        <v>45.75</v>
      </c>
      <c r="O915" s="36">
        <v>25.21271662076105</v>
      </c>
      <c r="Q915">
        <v>115.30419999999999</v>
      </c>
      <c r="R915">
        <v>45.75</v>
      </c>
      <c r="S915" s="36">
        <v>25.524264640035852</v>
      </c>
      <c r="U915">
        <v>120.0808</v>
      </c>
      <c r="V915">
        <v>45.75</v>
      </c>
      <c r="W915" s="36">
        <v>25.88655247773254</v>
      </c>
      <c r="Y915">
        <v>83.43</v>
      </c>
      <c r="Z915">
        <v>45.75</v>
      </c>
      <c r="AA915" s="36">
        <v>23.899825899624357</v>
      </c>
    </row>
    <row r="916" spans="1:27" x14ac:dyDescent="0.25">
      <c r="A916">
        <v>96.432599999999994</v>
      </c>
      <c r="B916">
        <v>45.8</v>
      </c>
      <c r="C916" s="36">
        <v>24.45564426961591</v>
      </c>
      <c r="E916">
        <v>101.12990000000001</v>
      </c>
      <c r="F916">
        <v>45.8</v>
      </c>
      <c r="G916" s="36">
        <v>24.685190405300688</v>
      </c>
      <c r="I916">
        <v>105.8248</v>
      </c>
      <c r="J916">
        <v>45.8</v>
      </c>
      <c r="K916" s="36">
        <v>24.934619067192152</v>
      </c>
      <c r="M916">
        <v>110.5591</v>
      </c>
      <c r="N916">
        <v>45.8</v>
      </c>
      <c r="O916" s="36">
        <v>25.211558704965672</v>
      </c>
      <c r="Q916">
        <v>115.30419999999999</v>
      </c>
      <c r="R916">
        <v>45.8</v>
      </c>
      <c r="S916" s="36">
        <v>25.522917012660322</v>
      </c>
      <c r="U916">
        <v>120.0808</v>
      </c>
      <c r="V916">
        <v>45.8</v>
      </c>
      <c r="W916" s="36">
        <v>25.884915492313819</v>
      </c>
      <c r="Y916">
        <v>83.43</v>
      </c>
      <c r="Z916">
        <v>45.8</v>
      </c>
      <c r="AA916" s="36">
        <v>23.899152741873202</v>
      </c>
    </row>
    <row r="917" spans="1:27" x14ac:dyDescent="0.25">
      <c r="A917">
        <v>96.432599999999994</v>
      </c>
      <c r="B917">
        <v>45.85</v>
      </c>
      <c r="C917" s="36">
        <v>24.454809647334045</v>
      </c>
      <c r="E917">
        <v>101.12990000000001</v>
      </c>
      <c r="F917">
        <v>45.85</v>
      </c>
      <c r="G917" s="36">
        <v>24.684273289025711</v>
      </c>
      <c r="I917">
        <v>105.8248</v>
      </c>
      <c r="J917">
        <v>45.85</v>
      </c>
      <c r="K917" s="36">
        <v>24.933598364503485</v>
      </c>
      <c r="M917">
        <v>110.5591</v>
      </c>
      <c r="N917">
        <v>45.85</v>
      </c>
      <c r="O917" s="36">
        <v>25.210401479312299</v>
      </c>
      <c r="Q917">
        <v>115.30419999999999</v>
      </c>
      <c r="R917">
        <v>45.85</v>
      </c>
      <c r="S917" s="36">
        <v>25.521570399057168</v>
      </c>
      <c r="U917">
        <v>120.0808</v>
      </c>
      <c r="V917">
        <v>45.85</v>
      </c>
      <c r="W917" s="36">
        <v>25.883280179889287</v>
      </c>
      <c r="Y917">
        <v>83.43</v>
      </c>
      <c r="Z917">
        <v>45.85</v>
      </c>
      <c r="AA917" s="36">
        <v>23.898479766664966</v>
      </c>
    </row>
    <row r="918" spans="1:27" x14ac:dyDescent="0.25">
      <c r="A918">
        <v>96.432599999999994</v>
      </c>
      <c r="B918">
        <v>45.9</v>
      </c>
      <c r="C918" s="36">
        <v>24.45397533171645</v>
      </c>
      <c r="E918">
        <v>101.12990000000001</v>
      </c>
      <c r="F918">
        <v>45.9</v>
      </c>
      <c r="G918" s="36">
        <v>24.683356559066759</v>
      </c>
      <c r="I918">
        <v>105.8248</v>
      </c>
      <c r="J918">
        <v>45.9</v>
      </c>
      <c r="K918" s="36">
        <v>24.932578165205943</v>
      </c>
      <c r="M918">
        <v>110.5591</v>
      </c>
      <c r="N918">
        <v>45.9</v>
      </c>
      <c r="O918" s="36">
        <v>25.209244942745116</v>
      </c>
      <c r="Q918">
        <v>115.30419999999999</v>
      </c>
      <c r="R918">
        <v>45.9</v>
      </c>
      <c r="S918" s="36">
        <v>25.52022479724458</v>
      </c>
      <c r="U918">
        <v>120.0808</v>
      </c>
      <c r="V918">
        <v>45.9</v>
      </c>
      <c r="W918" s="36">
        <v>25.88164653594853</v>
      </c>
      <c r="Y918">
        <v>83.43</v>
      </c>
      <c r="Z918">
        <v>45.9</v>
      </c>
      <c r="AA918" s="36">
        <v>23.897806973878595</v>
      </c>
    </row>
    <row r="919" spans="1:27" x14ac:dyDescent="0.25">
      <c r="A919">
        <v>96.432599999999994</v>
      </c>
      <c r="B919">
        <v>45.95</v>
      </c>
      <c r="C919" s="36">
        <v>24.453141322482033</v>
      </c>
      <c r="E919">
        <v>101.12990000000001</v>
      </c>
      <c r="F919">
        <v>45.95</v>
      </c>
      <c r="G919" s="36">
        <v>24.682440215014424</v>
      </c>
      <c r="I919">
        <v>105.8248</v>
      </c>
      <c r="J919">
        <v>45.95</v>
      </c>
      <c r="K919" s="36">
        <v>24.931558468669078</v>
      </c>
      <c r="M919">
        <v>110.5591</v>
      </c>
      <c r="N919">
        <v>45.95</v>
      </c>
      <c r="O919" s="36">
        <v>25.208089094210983</v>
      </c>
      <c r="Q919">
        <v>115.30419999999999</v>
      </c>
      <c r="R919">
        <v>45.95</v>
      </c>
      <c r="S919" s="36">
        <v>25.518880205247147</v>
      </c>
      <c r="U919">
        <v>120.0808</v>
      </c>
      <c r="V919">
        <v>45.95</v>
      </c>
      <c r="W919" s="36">
        <v>25.88001455600125</v>
      </c>
      <c r="Y919">
        <v>83.43</v>
      </c>
      <c r="Z919">
        <v>45.95</v>
      </c>
      <c r="AA919" s="36">
        <v>23.897134363393157</v>
      </c>
    </row>
    <row r="920" spans="1:27" x14ac:dyDescent="0.25">
      <c r="A920">
        <v>96.432599999999994</v>
      </c>
      <c r="B920">
        <v>46</v>
      </c>
      <c r="C920" s="36">
        <v>24.452307619350098</v>
      </c>
      <c r="E920">
        <v>101.12990000000001</v>
      </c>
      <c r="F920">
        <v>46</v>
      </c>
      <c r="G920" s="36">
        <v>24.681524256460015</v>
      </c>
      <c r="I920">
        <v>105.8248</v>
      </c>
      <c r="J920">
        <v>46</v>
      </c>
      <c r="K920" s="36">
        <v>24.930539274263722</v>
      </c>
      <c r="M920">
        <v>110.5591</v>
      </c>
      <c r="N920">
        <v>46</v>
      </c>
      <c r="O920" s="36">
        <v>25.206933932659428</v>
      </c>
      <c r="Q920">
        <v>115.30419999999999</v>
      </c>
      <c r="R920">
        <v>46</v>
      </c>
      <c r="S920" s="36">
        <v>25.517536621095797</v>
      </c>
      <c r="U920">
        <v>120.0808</v>
      </c>
      <c r="V920">
        <v>46</v>
      </c>
      <c r="W920" s="36">
        <v>25.878384235577066</v>
      </c>
      <c r="Y920">
        <v>83.43</v>
      </c>
      <c r="Z920">
        <v>46</v>
      </c>
      <c r="AA920" s="36">
        <v>23.896461935087867</v>
      </c>
    </row>
    <row r="921" spans="1:27" x14ac:dyDescent="0.25">
      <c r="A921">
        <v>96.432599999999994</v>
      </c>
      <c r="B921">
        <v>46.05</v>
      </c>
      <c r="C921" s="36">
        <v>24.451474222040389</v>
      </c>
      <c r="E921">
        <v>101.12990000000001</v>
      </c>
      <c r="F921">
        <v>46.05</v>
      </c>
      <c r="G921" s="36">
        <v>24.680608682995548</v>
      </c>
      <c r="I921">
        <v>105.8248</v>
      </c>
      <c r="J921">
        <v>46.05</v>
      </c>
      <c r="K921" s="36">
        <v>24.929520581362013</v>
      </c>
      <c r="M921">
        <v>110.5591</v>
      </c>
      <c r="N921">
        <v>46.05</v>
      </c>
      <c r="O921" s="36">
        <v>25.205779457042567</v>
      </c>
      <c r="Q921">
        <v>115.30419999999999</v>
      </c>
      <c r="R921">
        <v>46.05</v>
      </c>
      <c r="S921" s="36">
        <v>25.516194042827802</v>
      </c>
      <c r="U921">
        <v>120.0808</v>
      </c>
      <c r="V921">
        <v>46.05</v>
      </c>
      <c r="W921" s="36">
        <v>25.876755570225416</v>
      </c>
      <c r="Y921">
        <v>83.43</v>
      </c>
      <c r="Z921">
        <v>46.05</v>
      </c>
      <c r="AA921" s="36">
        <v>23.895789688842047</v>
      </c>
    </row>
    <row r="922" spans="1:27" x14ac:dyDescent="0.25">
      <c r="A922">
        <v>96.432599999999994</v>
      </c>
      <c r="B922">
        <v>46.1</v>
      </c>
      <c r="C922" s="36">
        <v>24.450641130273066</v>
      </c>
      <c r="E922">
        <v>101.12990000000001</v>
      </c>
      <c r="F922">
        <v>46.1</v>
      </c>
      <c r="G922" s="36">
        <v>24.679693494213755</v>
      </c>
      <c r="I922">
        <v>105.8248</v>
      </c>
      <c r="J922">
        <v>46.1</v>
      </c>
      <c r="K922" s="36">
        <v>24.928502389337378</v>
      </c>
      <c r="M922">
        <v>110.5591</v>
      </c>
      <c r="N922">
        <v>46.1</v>
      </c>
      <c r="O922" s="36">
        <v>25.204625666315195</v>
      </c>
      <c r="Q922">
        <v>115.30419999999999</v>
      </c>
      <c r="R922">
        <v>46.1</v>
      </c>
      <c r="S922" s="36">
        <v>25.514852468486733</v>
      </c>
      <c r="U922">
        <v>120.0808</v>
      </c>
      <c r="V922">
        <v>46.1</v>
      </c>
      <c r="W922" s="36">
        <v>25.875128555515481</v>
      </c>
      <c r="Y922">
        <v>83.43</v>
      </c>
      <c r="Z922">
        <v>46.1</v>
      </c>
      <c r="AA922" s="36">
        <v>23.895117624535175</v>
      </c>
    </row>
    <row r="923" spans="1:27" x14ac:dyDescent="0.25">
      <c r="A923">
        <v>96.432599999999994</v>
      </c>
      <c r="B923">
        <v>46.15</v>
      </c>
      <c r="C923" s="36">
        <v>24.449808343768701</v>
      </c>
      <c r="E923">
        <v>101.12990000000001</v>
      </c>
      <c r="F923">
        <v>46.15</v>
      </c>
      <c r="G923" s="36">
        <v>24.678778689708057</v>
      </c>
      <c r="I923">
        <v>105.8248</v>
      </c>
      <c r="J923">
        <v>46.15</v>
      </c>
      <c r="K923" s="36">
        <v>24.927484697564516</v>
      </c>
      <c r="M923">
        <v>110.5591</v>
      </c>
      <c r="N923">
        <v>46.15</v>
      </c>
      <c r="O923" s="36">
        <v>25.203472559434701</v>
      </c>
      <c r="Q923">
        <v>115.30419999999999</v>
      </c>
      <c r="R923">
        <v>46.15</v>
      </c>
      <c r="S923" s="36">
        <v>25.513511896122427</v>
      </c>
      <c r="U923">
        <v>120.0808</v>
      </c>
      <c r="V923">
        <v>46.15</v>
      </c>
      <c r="W923" s="36">
        <v>25.873503187035986</v>
      </c>
      <c r="Y923">
        <v>83.43</v>
      </c>
      <c r="Z923">
        <v>46.15</v>
      </c>
      <c r="AA923" s="36">
        <v>23.894445742046841</v>
      </c>
    </row>
    <row r="924" spans="1:27" x14ac:dyDescent="0.25">
      <c r="A924">
        <v>96.432599999999994</v>
      </c>
      <c r="B924">
        <v>46.2</v>
      </c>
      <c r="C924" s="36">
        <v>24.448975862248293</v>
      </c>
      <c r="E924">
        <v>101.12990000000001</v>
      </c>
      <c r="F924">
        <v>46.2</v>
      </c>
      <c r="G924" s="36">
        <v>24.6778642690726</v>
      </c>
      <c r="I924">
        <v>105.8248</v>
      </c>
      <c r="J924">
        <v>46.2</v>
      </c>
      <c r="K924" s="36">
        <v>24.926467505419438</v>
      </c>
      <c r="M924">
        <v>110.5591</v>
      </c>
      <c r="N924">
        <v>46.2</v>
      </c>
      <c r="O924" s="36">
        <v>25.202320135361113</v>
      </c>
      <c r="Q924">
        <v>115.30419999999999</v>
      </c>
      <c r="R924">
        <v>46.2</v>
      </c>
      <c r="S924" s="36">
        <v>25.512172323790974</v>
      </c>
      <c r="U924">
        <v>120.0808</v>
      </c>
      <c r="V924">
        <v>46.2</v>
      </c>
      <c r="W924" s="36">
        <v>25.871879460395132</v>
      </c>
      <c r="Y924">
        <v>83.43</v>
      </c>
      <c r="Z924">
        <v>46.2</v>
      </c>
      <c r="AA924" s="36">
        <v>23.89377404125678</v>
      </c>
    </row>
    <row r="925" spans="1:27" x14ac:dyDescent="0.25">
      <c r="A925">
        <v>96.432599999999994</v>
      </c>
      <c r="B925">
        <v>46.25</v>
      </c>
      <c r="C925" s="36">
        <v>24.448143685433259</v>
      </c>
      <c r="E925">
        <v>101.12990000000001</v>
      </c>
      <c r="F925">
        <v>46.25</v>
      </c>
      <c r="G925" s="36">
        <v>24.676950231902232</v>
      </c>
      <c r="I925">
        <v>105.8248</v>
      </c>
      <c r="J925">
        <v>46.25</v>
      </c>
      <c r="K925" s="36">
        <v>24.925450812279411</v>
      </c>
      <c r="M925">
        <v>110.5591</v>
      </c>
      <c r="N925">
        <v>46.25</v>
      </c>
      <c r="O925" s="36">
        <v>25.201168393057028</v>
      </c>
      <c r="Q925">
        <v>115.30419999999999</v>
      </c>
      <c r="R925">
        <v>46.25</v>
      </c>
      <c r="S925" s="36">
        <v>25.510833749554671</v>
      </c>
      <c r="U925">
        <v>120.0808</v>
      </c>
      <c r="V925">
        <v>46.25</v>
      </c>
      <c r="W925" s="36">
        <v>25.870257371220458</v>
      </c>
      <c r="Y925">
        <v>83.43</v>
      </c>
      <c r="Z925">
        <v>46.25</v>
      </c>
      <c r="AA925" s="36">
        <v>23.893102522044845</v>
      </c>
    </row>
    <row r="926" spans="1:27" x14ac:dyDescent="0.25">
      <c r="A926">
        <v>96.432599999999994</v>
      </c>
      <c r="B926">
        <v>46.3</v>
      </c>
      <c r="C926" s="36">
        <v>24.447311813045435</v>
      </c>
      <c r="E926">
        <v>101.12990000000001</v>
      </c>
      <c r="F926">
        <v>46.3</v>
      </c>
      <c r="G926" s="36">
        <v>24.676036577792495</v>
      </c>
      <c r="I926">
        <v>105.8248</v>
      </c>
      <c r="J926">
        <v>46.3</v>
      </c>
      <c r="K926" s="36">
        <v>24.924434617522984</v>
      </c>
      <c r="M926">
        <v>110.5591</v>
      </c>
      <c r="N926">
        <v>46.3</v>
      </c>
      <c r="O926" s="36">
        <v>25.200017331487675</v>
      </c>
      <c r="Q926">
        <v>115.30419999999999</v>
      </c>
      <c r="R926">
        <v>46.3</v>
      </c>
      <c r="S926" s="36">
        <v>25.50949617148202</v>
      </c>
      <c r="U926">
        <v>120.0808</v>
      </c>
      <c r="V926">
        <v>46.3</v>
      </c>
      <c r="W926" s="36">
        <v>25.868636915158756</v>
      </c>
      <c r="Y926">
        <v>83.43</v>
      </c>
      <c r="Z926">
        <v>46.3</v>
      </c>
      <c r="AA926" s="36">
        <v>23.89243118429102</v>
      </c>
    </row>
    <row r="927" spans="1:27" x14ac:dyDescent="0.25">
      <c r="A927">
        <v>96.432599999999994</v>
      </c>
      <c r="B927">
        <v>46.35</v>
      </c>
      <c r="C927" s="36">
        <v>24.446480244807066</v>
      </c>
      <c r="E927">
        <v>101.12990000000001</v>
      </c>
      <c r="F927">
        <v>46.35</v>
      </c>
      <c r="G927" s="36">
        <v>24.675123306339632</v>
      </c>
      <c r="I927">
        <v>105.8248</v>
      </c>
      <c r="J927">
        <v>46.35</v>
      </c>
      <c r="K927" s="36">
        <v>24.923418920529983</v>
      </c>
      <c r="M927">
        <v>110.5591</v>
      </c>
      <c r="N927">
        <v>46.35</v>
      </c>
      <c r="O927" s="36">
        <v>25.198866949620843</v>
      </c>
      <c r="Q927">
        <v>115.30419999999999</v>
      </c>
      <c r="R927">
        <v>46.35</v>
      </c>
      <c r="S927" s="36">
        <v>25.508159587647675</v>
      </c>
      <c r="U927">
        <v>120.0808</v>
      </c>
      <c r="V927">
        <v>46.35</v>
      </c>
      <c r="W927" s="36">
        <v>25.86701808787587</v>
      </c>
      <c r="Y927">
        <v>83.43</v>
      </c>
      <c r="Z927">
        <v>46.35</v>
      </c>
      <c r="AA927" s="36">
        <v>23.891760027875428</v>
      </c>
    </row>
    <row r="928" spans="1:27" x14ac:dyDescent="0.25">
      <c r="A928">
        <v>96.432599999999994</v>
      </c>
      <c r="B928">
        <v>46.4</v>
      </c>
      <c r="C928" s="36">
        <v>24.445648980440822</v>
      </c>
      <c r="E928">
        <v>101.12990000000001</v>
      </c>
      <c r="F928">
        <v>46.4</v>
      </c>
      <c r="G928" s="36">
        <v>24.674210417140582</v>
      </c>
      <c r="I928">
        <v>105.8248</v>
      </c>
      <c r="J928">
        <v>46.4</v>
      </c>
      <c r="K928" s="36">
        <v>24.922403720681501</v>
      </c>
      <c r="M928">
        <v>110.5591</v>
      </c>
      <c r="N928">
        <v>46.4</v>
      </c>
      <c r="O928" s="36">
        <v>25.197717246426901</v>
      </c>
      <c r="Q928">
        <v>115.30419999999999</v>
      </c>
      <c r="R928">
        <v>46.4</v>
      </c>
      <c r="S928" s="36">
        <v>25.506823996132425</v>
      </c>
      <c r="U928">
        <v>120.0808</v>
      </c>
      <c r="V928">
        <v>46.4</v>
      </c>
      <c r="W928" s="36">
        <v>25.865400885056683</v>
      </c>
      <c r="Y928">
        <v>83.43</v>
      </c>
      <c r="Z928">
        <v>46.4</v>
      </c>
      <c r="AA928" s="36">
        <v>23.891089052678307</v>
      </c>
    </row>
    <row r="929" spans="1:27" x14ac:dyDescent="0.25">
      <c r="A929">
        <v>96.432599999999994</v>
      </c>
      <c r="B929">
        <v>46.45</v>
      </c>
      <c r="C929" s="36">
        <v>24.444818019669778</v>
      </c>
      <c r="E929">
        <v>101.12990000000001</v>
      </c>
      <c r="F929">
        <v>46.45</v>
      </c>
      <c r="G929" s="36">
        <v>24.673297909792996</v>
      </c>
      <c r="I929">
        <v>105.8248</v>
      </c>
      <c r="J929">
        <v>46.45</v>
      </c>
      <c r="K929" s="36">
        <v>24.921389017359893</v>
      </c>
      <c r="M929">
        <v>110.5591</v>
      </c>
      <c r="N929">
        <v>46.45</v>
      </c>
      <c r="O929" s="36">
        <v>25.196568220878785</v>
      </c>
      <c r="Q929">
        <v>115.30419999999999</v>
      </c>
      <c r="R929">
        <v>46.45</v>
      </c>
      <c r="S929" s="36">
        <v>25.505489395023158</v>
      </c>
      <c r="U929">
        <v>120.0808</v>
      </c>
      <c r="V929">
        <v>46.45</v>
      </c>
      <c r="W929" s="36">
        <v>25.863785302404903</v>
      </c>
      <c r="Y929">
        <v>83.43</v>
      </c>
      <c r="Z929">
        <v>46.45</v>
      </c>
      <c r="AA929" s="36">
        <v>23.890418258580038</v>
      </c>
    </row>
    <row r="930" spans="1:27" x14ac:dyDescent="0.25">
      <c r="A930">
        <v>96.432599999999994</v>
      </c>
      <c r="B930">
        <v>46.5</v>
      </c>
      <c r="C930" s="36">
        <v>24.443987362217428</v>
      </c>
      <c r="E930">
        <v>101.12990000000001</v>
      </c>
      <c r="F930">
        <v>46.5</v>
      </c>
      <c r="G930" s="36">
        <v>24.672385783895205</v>
      </c>
      <c r="I930">
        <v>105.8248</v>
      </c>
      <c r="J930">
        <v>46.5</v>
      </c>
      <c r="K930" s="36">
        <v>24.920374809948779</v>
      </c>
      <c r="M930">
        <v>110.5591</v>
      </c>
      <c r="N930">
        <v>46.5</v>
      </c>
      <c r="O930" s="36">
        <v>25.195419871952012</v>
      </c>
      <c r="Q930">
        <v>115.30419999999999</v>
      </c>
      <c r="R930">
        <v>46.5</v>
      </c>
      <c r="S930" s="36">
        <v>25.504155782412859</v>
      </c>
      <c r="U930">
        <v>120.0808</v>
      </c>
      <c r="V930">
        <v>46.5</v>
      </c>
      <c r="W930" s="36">
        <v>25.862171335643033</v>
      </c>
      <c r="Y930">
        <v>83.43</v>
      </c>
      <c r="Z930">
        <v>46.5</v>
      </c>
      <c r="AA930" s="36">
        <v>23.889747645461128</v>
      </c>
    </row>
    <row r="931" spans="1:27" x14ac:dyDescent="0.25">
      <c r="A931">
        <v>96.432599999999994</v>
      </c>
      <c r="B931">
        <v>46.55</v>
      </c>
      <c r="C931" s="36">
        <v>24.443157007807677</v>
      </c>
      <c r="E931">
        <v>101.12990000000001</v>
      </c>
      <c r="F931">
        <v>46.55</v>
      </c>
      <c r="G931" s="36">
        <v>24.671474039046245</v>
      </c>
      <c r="I931">
        <v>105.8248</v>
      </c>
      <c r="J931">
        <v>46.55</v>
      </c>
      <c r="K931" s="36">
        <v>24.919361097833026</v>
      </c>
      <c r="M931">
        <v>110.5591</v>
      </c>
      <c r="N931">
        <v>46.55</v>
      </c>
      <c r="O931" s="36">
        <v>25.19427219862461</v>
      </c>
      <c r="Q931">
        <v>115.30419999999999</v>
      </c>
      <c r="R931">
        <v>46.55</v>
      </c>
      <c r="S931" s="36">
        <v>25.502823156400559</v>
      </c>
      <c r="U931">
        <v>120.0808</v>
      </c>
      <c r="V931">
        <v>46.55</v>
      </c>
      <c r="W931" s="36">
        <v>25.860558980512209</v>
      </c>
      <c r="Y931">
        <v>83.43</v>
      </c>
      <c r="Z931">
        <v>46.55</v>
      </c>
      <c r="AA931" s="36">
        <v>23.889077213202206</v>
      </c>
    </row>
    <row r="932" spans="1:27" x14ac:dyDescent="0.25">
      <c r="A932">
        <v>96.432599999999994</v>
      </c>
      <c r="B932">
        <v>46.6</v>
      </c>
      <c r="C932" s="36">
        <v>24.442326956164848</v>
      </c>
      <c r="E932">
        <v>101.12990000000001</v>
      </c>
      <c r="F932">
        <v>46.6</v>
      </c>
      <c r="G932" s="36">
        <v>24.670562674845829</v>
      </c>
      <c r="I932">
        <v>105.8248</v>
      </c>
      <c r="J932">
        <v>46.6</v>
      </c>
      <c r="K932" s="36">
        <v>24.918347880398777</v>
      </c>
      <c r="M932">
        <v>110.5591</v>
      </c>
      <c r="N932">
        <v>46.6</v>
      </c>
      <c r="O932" s="36">
        <v>25.193125199877191</v>
      </c>
      <c r="Q932">
        <v>115.30419999999999</v>
      </c>
      <c r="R932">
        <v>46.6</v>
      </c>
      <c r="S932" s="36">
        <v>25.50149151509131</v>
      </c>
      <c r="U932">
        <v>120.0808</v>
      </c>
      <c r="V932">
        <v>46.6</v>
      </c>
      <c r="W932" s="36">
        <v>25.858948232772082</v>
      </c>
      <c r="Y932">
        <v>83.43</v>
      </c>
      <c r="Z932">
        <v>46.6</v>
      </c>
      <c r="AA932" s="36">
        <v>23.888406961684034</v>
      </c>
    </row>
    <row r="933" spans="1:27" x14ac:dyDescent="0.25">
      <c r="A933">
        <v>96.432599999999994</v>
      </c>
      <c r="B933">
        <v>46.65</v>
      </c>
      <c r="C933" s="36">
        <v>24.441497207013672</v>
      </c>
      <c r="E933">
        <v>101.12990000000001</v>
      </c>
      <c r="F933">
        <v>46.65</v>
      </c>
      <c r="G933" s="36">
        <v>24.66965169089438</v>
      </c>
      <c r="I933">
        <v>105.8248</v>
      </c>
      <c r="J933">
        <v>46.65</v>
      </c>
      <c r="K933" s="36">
        <v>24.917335157033406</v>
      </c>
      <c r="M933">
        <v>110.5591</v>
      </c>
      <c r="N933">
        <v>46.65</v>
      </c>
      <c r="O933" s="36">
        <v>25.191978874692854</v>
      </c>
      <c r="Q933">
        <v>115.30419999999999</v>
      </c>
      <c r="R933">
        <v>46.65</v>
      </c>
      <c r="S933" s="36">
        <v>25.500160856596167</v>
      </c>
      <c r="U933">
        <v>120.0808</v>
      </c>
      <c r="V933">
        <v>46.65</v>
      </c>
      <c r="W933" s="36">
        <v>25.857339088200735</v>
      </c>
      <c r="Y933">
        <v>83.43</v>
      </c>
      <c r="Z933">
        <v>46.65</v>
      </c>
      <c r="AA933" s="36">
        <v>23.887736890787501</v>
      </c>
    </row>
    <row r="934" spans="1:27" x14ac:dyDescent="0.25">
      <c r="A934">
        <v>96.432599999999994</v>
      </c>
      <c r="B934">
        <v>46.7</v>
      </c>
      <c r="C934" s="36">
        <v>24.440667760079275</v>
      </c>
      <c r="E934">
        <v>101.12990000000001</v>
      </c>
      <c r="F934">
        <v>46.7</v>
      </c>
      <c r="G934" s="36">
        <v>24.668741086792991</v>
      </c>
      <c r="I934">
        <v>105.8248</v>
      </c>
      <c r="J934">
        <v>46.7</v>
      </c>
      <c r="K934" s="36">
        <v>24.916322927125549</v>
      </c>
      <c r="M934">
        <v>110.5591</v>
      </c>
      <c r="N934">
        <v>46.7</v>
      </c>
      <c r="O934" s="36">
        <v>25.190833222057265</v>
      </c>
      <c r="Q934">
        <v>115.30419999999999</v>
      </c>
      <c r="R934">
        <v>46.7</v>
      </c>
      <c r="S934" s="36">
        <v>25.498831179032166</v>
      </c>
      <c r="U934">
        <v>120.0808</v>
      </c>
      <c r="V934">
        <v>46.7</v>
      </c>
      <c r="W934" s="36">
        <v>25.855731542594551</v>
      </c>
      <c r="Y934">
        <v>83.43</v>
      </c>
      <c r="Z934">
        <v>46.7</v>
      </c>
      <c r="AA934" s="36">
        <v>23.887067000393628</v>
      </c>
    </row>
    <row r="935" spans="1:27" x14ac:dyDescent="0.25">
      <c r="A935">
        <v>96.432599999999994</v>
      </c>
      <c r="B935">
        <v>46.75</v>
      </c>
      <c r="C935" s="36">
        <v>24.439838615087226</v>
      </c>
      <c r="E935">
        <v>101.12990000000001</v>
      </c>
      <c r="F935">
        <v>46.75</v>
      </c>
      <c r="G935" s="36">
        <v>24.667830862143457</v>
      </c>
      <c r="I935">
        <v>105.8248</v>
      </c>
      <c r="J935">
        <v>46.75</v>
      </c>
      <c r="K935" s="36">
        <v>24.915311190065069</v>
      </c>
      <c r="M935">
        <v>110.5591</v>
      </c>
      <c r="N935">
        <v>46.75</v>
      </c>
      <c r="O935" s="36">
        <v>25.18968824095856</v>
      </c>
      <c r="Q935">
        <v>115.30419999999999</v>
      </c>
      <c r="R935">
        <v>46.75</v>
      </c>
      <c r="S935" s="36">
        <v>25.497502480522275</v>
      </c>
      <c r="U935">
        <v>120.0808</v>
      </c>
      <c r="V935">
        <v>46.75</v>
      </c>
      <c r="W935" s="36">
        <v>25.85412559176811</v>
      </c>
      <c r="Y935">
        <v>83.43</v>
      </c>
      <c r="Z935">
        <v>46.75</v>
      </c>
      <c r="AA935" s="36">
        <v>23.88639729038357</v>
      </c>
    </row>
    <row r="936" spans="1:27" x14ac:dyDescent="0.25">
      <c r="A936">
        <v>96.432599999999994</v>
      </c>
      <c r="B936">
        <v>46.8</v>
      </c>
      <c r="C936" s="36">
        <v>24.439009771763477</v>
      </c>
      <c r="E936">
        <v>101.12990000000001</v>
      </c>
      <c r="F936">
        <v>46.8</v>
      </c>
      <c r="G936" s="36">
        <v>24.666921016548248</v>
      </c>
      <c r="I936">
        <v>105.8248</v>
      </c>
      <c r="J936">
        <v>46.8</v>
      </c>
      <c r="K936" s="36">
        <v>24.914299945243084</v>
      </c>
      <c r="M936">
        <v>110.5591</v>
      </c>
      <c r="N936">
        <v>46.8</v>
      </c>
      <c r="O936" s="36">
        <v>25.188543930387429</v>
      </c>
      <c r="Q936">
        <v>115.30419999999999</v>
      </c>
      <c r="R936">
        <v>46.8</v>
      </c>
      <c r="S936" s="36">
        <v>25.496174759195394</v>
      </c>
      <c r="U936">
        <v>120.0808</v>
      </c>
      <c r="V936">
        <v>46.8</v>
      </c>
      <c r="W936" s="36">
        <v>25.852521231554064</v>
      </c>
      <c r="Y936">
        <v>83.43</v>
      </c>
      <c r="Z936">
        <v>46.8</v>
      </c>
      <c r="AA936" s="36">
        <v>23.885727760638588</v>
      </c>
    </row>
    <row r="937" spans="1:27" x14ac:dyDescent="0.25">
      <c r="A937">
        <v>96.432599999999994</v>
      </c>
      <c r="B937">
        <v>46.85</v>
      </c>
      <c r="C937" s="36">
        <v>24.438181229834385</v>
      </c>
      <c r="E937">
        <v>101.12990000000001</v>
      </c>
      <c r="F937">
        <v>46.85</v>
      </c>
      <c r="G937" s="36">
        <v>24.666011549610513</v>
      </c>
      <c r="I937">
        <v>105.8248</v>
      </c>
      <c r="J937">
        <v>46.85</v>
      </c>
      <c r="K937" s="36">
        <v>24.913289192051938</v>
      </c>
      <c r="M937">
        <v>110.5591</v>
      </c>
      <c r="N937">
        <v>46.85</v>
      </c>
      <c r="O937" s="36">
        <v>25.187400289337024</v>
      </c>
      <c r="Q937">
        <v>115.30419999999999</v>
      </c>
      <c r="R937">
        <v>46.85</v>
      </c>
      <c r="S937" s="36">
        <v>25.49484801318631</v>
      </c>
      <c r="U937">
        <v>120.0808</v>
      </c>
      <c r="V937">
        <v>46.85</v>
      </c>
      <c r="W937" s="36">
        <v>25.850918457803065</v>
      </c>
      <c r="Y937">
        <v>83.43</v>
      </c>
      <c r="Z937">
        <v>46.85</v>
      </c>
      <c r="AA937" s="36">
        <v>23.885058411040095</v>
      </c>
    </row>
    <row r="938" spans="1:27" x14ac:dyDescent="0.25">
      <c r="A938">
        <v>96.432599999999994</v>
      </c>
      <c r="B938">
        <v>46.9</v>
      </c>
      <c r="C938" s="36">
        <v>24.437352989026731</v>
      </c>
      <c r="E938">
        <v>101.12990000000001</v>
      </c>
      <c r="F938">
        <v>46.9</v>
      </c>
      <c r="G938" s="36">
        <v>24.665102460934104</v>
      </c>
      <c r="I938">
        <v>105.8248</v>
      </c>
      <c r="J938">
        <v>46.9</v>
      </c>
      <c r="K938" s="36">
        <v>24.912278929885215</v>
      </c>
      <c r="M938">
        <v>110.5591</v>
      </c>
      <c r="N938">
        <v>46.9</v>
      </c>
      <c r="O938" s="36">
        <v>25.186257316802983</v>
      </c>
      <c r="Q938">
        <v>115.30419999999999</v>
      </c>
      <c r="R938">
        <v>46.9</v>
      </c>
      <c r="S938" s="36">
        <v>25.493522240635691</v>
      </c>
      <c r="U938">
        <v>120.0808</v>
      </c>
      <c r="V938">
        <v>46.9</v>
      </c>
      <c r="W938" s="36">
        <v>25.849317266383608</v>
      </c>
      <c r="Y938">
        <v>83.43</v>
      </c>
      <c r="Z938">
        <v>46.9</v>
      </c>
      <c r="AA938" s="36">
        <v>23.884389241469616</v>
      </c>
    </row>
    <row r="939" spans="1:27" x14ac:dyDescent="0.25">
      <c r="A939">
        <v>96.432599999999994</v>
      </c>
      <c r="B939">
        <v>46.95</v>
      </c>
      <c r="C939" s="36">
        <v>24.436525049067694</v>
      </c>
      <c r="E939">
        <v>101.12990000000001</v>
      </c>
      <c r="F939">
        <v>46.95</v>
      </c>
      <c r="G939" s="36">
        <v>24.664193750123541</v>
      </c>
      <c r="I939">
        <v>105.8248</v>
      </c>
      <c r="J939">
        <v>46.95</v>
      </c>
      <c r="K939" s="36">
        <v>24.911269158137735</v>
      </c>
      <c r="M939">
        <v>110.5591</v>
      </c>
      <c r="N939">
        <v>46.95</v>
      </c>
      <c r="O939" s="36">
        <v>25.185115011783459</v>
      </c>
      <c r="Q939">
        <v>115.30419999999999</v>
      </c>
      <c r="R939">
        <v>46.95</v>
      </c>
      <c r="S939" s="36">
        <v>25.492197439690027</v>
      </c>
      <c r="U939">
        <v>120.0808</v>
      </c>
      <c r="V939">
        <v>46.95</v>
      </c>
      <c r="W939" s="36">
        <v>25.847717653181963</v>
      </c>
      <c r="Y939">
        <v>83.43</v>
      </c>
      <c r="Z939">
        <v>46.95</v>
      </c>
      <c r="AA939" s="36">
        <v>23.883720251808807</v>
      </c>
    </row>
    <row r="940" spans="1:27" x14ac:dyDescent="0.25">
      <c r="A940">
        <v>96.432599999999994</v>
      </c>
      <c r="B940">
        <v>47</v>
      </c>
      <c r="C940" s="36">
        <v>24.435697409684852</v>
      </c>
      <c r="E940">
        <v>101.12990000000001</v>
      </c>
      <c r="F940">
        <v>47</v>
      </c>
      <c r="G940" s="36">
        <v>24.663285416784014</v>
      </c>
      <c r="I940">
        <v>105.8248</v>
      </c>
      <c r="J940">
        <v>47</v>
      </c>
      <c r="K940" s="36">
        <v>24.910259876205526</v>
      </c>
      <c r="M940">
        <v>110.5591</v>
      </c>
      <c r="N940">
        <v>47</v>
      </c>
      <c r="O940" s="36">
        <v>25.183973373279045</v>
      </c>
      <c r="Q940">
        <v>115.30419999999999</v>
      </c>
      <c r="R940">
        <v>47</v>
      </c>
      <c r="S940" s="36">
        <v>25.490873608501648</v>
      </c>
      <c r="U940">
        <v>120.0808</v>
      </c>
      <c r="V940">
        <v>47</v>
      </c>
      <c r="W940" s="36">
        <v>25.846119614102047</v>
      </c>
      <c r="Y940">
        <v>83.43</v>
      </c>
      <c r="Z940">
        <v>47</v>
      </c>
      <c r="AA940" s="36">
        <v>23.883051441939454</v>
      </c>
    </row>
    <row r="941" spans="1:27" x14ac:dyDescent="0.25">
      <c r="A941">
        <v>96.432599999999994</v>
      </c>
      <c r="B941">
        <v>47.05</v>
      </c>
      <c r="C941" s="36">
        <v>24.434870070606205</v>
      </c>
      <c r="E941">
        <v>101.12990000000001</v>
      </c>
      <c r="F941">
        <v>47.05</v>
      </c>
      <c r="G941" s="36">
        <v>24.662377460521402</v>
      </c>
      <c r="I941">
        <v>105.8248</v>
      </c>
      <c r="J941">
        <v>47.05</v>
      </c>
      <c r="K941" s="36">
        <v>24.909251083485845</v>
      </c>
      <c r="M941">
        <v>110.5591</v>
      </c>
      <c r="N941">
        <v>47.05</v>
      </c>
      <c r="O941" s="36">
        <v>25.18283240029281</v>
      </c>
      <c r="Q941">
        <v>115.30419999999999</v>
      </c>
      <c r="R941">
        <v>47.05</v>
      </c>
      <c r="S941" s="36">
        <v>25.489550745228659</v>
      </c>
      <c r="U941">
        <v>120.0808</v>
      </c>
      <c r="V941">
        <v>47.05</v>
      </c>
      <c r="W941" s="36">
        <v>25.844523145065324</v>
      </c>
      <c r="Y941">
        <v>83.43</v>
      </c>
      <c r="Z941">
        <v>47.05</v>
      </c>
      <c r="AA941" s="36">
        <v>23.882382811743472</v>
      </c>
    </row>
    <row r="942" spans="1:27" x14ac:dyDescent="0.25">
      <c r="A942">
        <v>96.432599999999994</v>
      </c>
      <c r="B942">
        <v>47.1</v>
      </c>
      <c r="C942" s="36">
        <v>24.434043031560137</v>
      </c>
      <c r="E942">
        <v>101.12990000000001</v>
      </c>
      <c r="F942">
        <v>47.1</v>
      </c>
      <c r="G942" s="36">
        <v>24.66146988094226</v>
      </c>
      <c r="I942">
        <v>105.8248</v>
      </c>
      <c r="J942">
        <v>47.1</v>
      </c>
      <c r="K942" s="36">
        <v>24.908242779377183</v>
      </c>
      <c r="M942">
        <v>110.5591</v>
      </c>
      <c r="N942">
        <v>47.1</v>
      </c>
      <c r="O942" s="36">
        <v>25.181692091830264</v>
      </c>
      <c r="Q942">
        <v>115.30419999999999</v>
      </c>
      <c r="R942">
        <v>47.1</v>
      </c>
      <c r="S942" s="36">
        <v>25.488228848034932</v>
      </c>
      <c r="U942">
        <v>120.0808</v>
      </c>
      <c r="V942">
        <v>47.1</v>
      </c>
      <c r="W942" s="36">
        <v>25.842928242010704</v>
      </c>
      <c r="Y942">
        <v>83.43</v>
      </c>
      <c r="Z942">
        <v>47.1</v>
      </c>
      <c r="AA942" s="36">
        <v>23.881714361102897</v>
      </c>
    </row>
    <row r="943" spans="1:27" x14ac:dyDescent="0.25">
      <c r="A943">
        <v>96.432599999999994</v>
      </c>
      <c r="B943">
        <v>47.15</v>
      </c>
      <c r="C943" s="36">
        <v>24.433216292275446</v>
      </c>
      <c r="E943">
        <v>101.12990000000001</v>
      </c>
      <c r="F943">
        <v>47.15</v>
      </c>
      <c r="G943" s="36">
        <v>24.660562677653814</v>
      </c>
      <c r="I943">
        <v>105.8248</v>
      </c>
      <c r="J943">
        <v>47.15</v>
      </c>
      <c r="K943" s="36">
        <v>24.90723496327923</v>
      </c>
      <c r="M943">
        <v>110.5591</v>
      </c>
      <c r="N943">
        <v>47.15</v>
      </c>
      <c r="O943" s="36">
        <v>25.180552446899384</v>
      </c>
      <c r="Q943">
        <v>115.30419999999999</v>
      </c>
      <c r="R943">
        <v>47.15</v>
      </c>
      <c r="S943" s="36">
        <v>25.4869079150901</v>
      </c>
      <c r="U943">
        <v>120.0808</v>
      </c>
      <c r="V943">
        <v>47.15</v>
      </c>
      <c r="W943" s="36">
        <v>25.841334900894442</v>
      </c>
      <c r="Y943">
        <v>83.43</v>
      </c>
      <c r="Z943">
        <v>47.15</v>
      </c>
      <c r="AA943" s="36">
        <v>23.881046089899893</v>
      </c>
    </row>
    <row r="944" spans="1:27" x14ac:dyDescent="0.25">
      <c r="A944">
        <v>96.432599999999994</v>
      </c>
      <c r="B944">
        <v>47.2</v>
      </c>
      <c r="C944" s="36">
        <v>24.432389852481332</v>
      </c>
      <c r="E944">
        <v>101.12990000000001</v>
      </c>
      <c r="F944">
        <v>47.2</v>
      </c>
      <c r="G944" s="36">
        <v>24.659655850263956</v>
      </c>
      <c r="I944">
        <v>105.8248</v>
      </c>
      <c r="J944">
        <v>47.2</v>
      </c>
      <c r="K944" s="36">
        <v>24.906227634592888</v>
      </c>
      <c r="M944">
        <v>110.5591</v>
      </c>
      <c r="N944">
        <v>47.2</v>
      </c>
      <c r="O944" s="36">
        <v>25.179413464510574</v>
      </c>
      <c r="Q944">
        <v>115.30419999999999</v>
      </c>
      <c r="R944">
        <v>47.2</v>
      </c>
      <c r="S944" s="36">
        <v>25.485587944569481</v>
      </c>
      <c r="U944">
        <v>120.0808</v>
      </c>
      <c r="V944">
        <v>47.2</v>
      </c>
      <c r="W944" s="36">
        <v>25.83974311769002</v>
      </c>
      <c r="Y944">
        <v>83.43</v>
      </c>
      <c r="Z944">
        <v>47.2</v>
      </c>
      <c r="AA944" s="36">
        <v>23.880377998016755</v>
      </c>
    </row>
    <row r="945" spans="1:27" x14ac:dyDescent="0.25">
      <c r="A945">
        <v>96.432599999999994</v>
      </c>
      <c r="B945">
        <v>47.25</v>
      </c>
      <c r="C945" s="36">
        <v>24.431563711907391</v>
      </c>
      <c r="E945">
        <v>101.12990000000001</v>
      </c>
      <c r="F945">
        <v>47.25</v>
      </c>
      <c r="G945" s="36">
        <v>24.658749398381257</v>
      </c>
      <c r="I945">
        <v>105.8248</v>
      </c>
      <c r="J945">
        <v>47.25</v>
      </c>
      <c r="K945" s="36">
        <v>24.905220792720286</v>
      </c>
      <c r="M945">
        <v>110.5591</v>
      </c>
      <c r="N945">
        <v>47.25</v>
      </c>
      <c r="O945" s="36">
        <v>25.178275143676657</v>
      </c>
      <c r="Q945">
        <v>115.30419999999999</v>
      </c>
      <c r="R945">
        <v>47.25</v>
      </c>
      <c r="S945" s="36">
        <v>25.484268934654107</v>
      </c>
      <c r="U945">
        <v>120.0808</v>
      </c>
      <c r="V945">
        <v>47.25</v>
      </c>
      <c r="W945" s="36">
        <v>25.838152888388048</v>
      </c>
      <c r="Y945">
        <v>83.43</v>
      </c>
      <c r="Z945">
        <v>47.25</v>
      </c>
      <c r="AA945" s="36">
        <v>23.879710085335894</v>
      </c>
    </row>
    <row r="946" spans="1:27" x14ac:dyDescent="0.25">
      <c r="A946">
        <v>96.432599999999994</v>
      </c>
      <c r="B946">
        <v>47.3</v>
      </c>
      <c r="C946" s="36">
        <v>24.430737870283622</v>
      </c>
      <c r="E946">
        <v>101.12990000000001</v>
      </c>
      <c r="F946">
        <v>47.3</v>
      </c>
      <c r="G946" s="36">
        <v>24.657843321614958</v>
      </c>
      <c r="I946">
        <v>105.8248</v>
      </c>
      <c r="J946">
        <v>47.3</v>
      </c>
      <c r="K946" s="36">
        <v>24.904214437064734</v>
      </c>
      <c r="M946">
        <v>110.5591</v>
      </c>
      <c r="N946">
        <v>47.3</v>
      </c>
      <c r="O946" s="36">
        <v>25.177137483412899</v>
      </c>
      <c r="Q946">
        <v>115.30419999999999</v>
      </c>
      <c r="R946">
        <v>47.3</v>
      </c>
      <c r="S946" s="36">
        <v>25.482950883530687</v>
      </c>
      <c r="U946">
        <v>120.0808</v>
      </c>
      <c r="V946">
        <v>47.3</v>
      </c>
      <c r="W946" s="36">
        <v>25.836564208996183</v>
      </c>
      <c r="Y946">
        <v>83.43</v>
      </c>
      <c r="Z946">
        <v>47.3</v>
      </c>
      <c r="AA946" s="36">
        <v>23.879042351739855</v>
      </c>
    </row>
    <row r="947" spans="1:27" x14ac:dyDescent="0.25">
      <c r="A947">
        <v>96.432599999999994</v>
      </c>
      <c r="B947">
        <v>47.35</v>
      </c>
      <c r="C947" s="36">
        <v>24.429912327340421</v>
      </c>
      <c r="E947">
        <v>101.12990000000001</v>
      </c>
      <c r="F947">
        <v>47.35</v>
      </c>
      <c r="G947" s="36">
        <v>24.656937619574961</v>
      </c>
      <c r="I947">
        <v>105.8248</v>
      </c>
      <c r="J947">
        <v>47.35</v>
      </c>
      <c r="K947" s="36">
        <v>24.903208567030763</v>
      </c>
      <c r="M947">
        <v>110.5591</v>
      </c>
      <c r="N947">
        <v>47.35</v>
      </c>
      <c r="O947" s="36">
        <v>25.17600048273696</v>
      </c>
      <c r="Q947">
        <v>115.30419999999999</v>
      </c>
      <c r="R947">
        <v>47.35</v>
      </c>
      <c r="S947" s="36">
        <v>25.48163378939153</v>
      </c>
      <c r="U947">
        <v>120.0808</v>
      </c>
      <c r="V947">
        <v>47.35</v>
      </c>
      <c r="W947" s="36">
        <v>25.83497707553899</v>
      </c>
      <c r="Y947">
        <v>83.43</v>
      </c>
      <c r="Z947">
        <v>47.35</v>
      </c>
      <c r="AA947" s="36">
        <v>23.878374797111309</v>
      </c>
    </row>
    <row r="948" spans="1:27" x14ac:dyDescent="0.25">
      <c r="A948">
        <v>96.432599999999994</v>
      </c>
      <c r="B948">
        <v>47.4</v>
      </c>
      <c r="C948" s="36">
        <v>24.429087082808593</v>
      </c>
      <c r="E948">
        <v>101.12990000000001</v>
      </c>
      <c r="F948">
        <v>47.4</v>
      </c>
      <c r="G948" s="36">
        <v>24.656032291871838</v>
      </c>
      <c r="I948">
        <v>105.8248</v>
      </c>
      <c r="J948">
        <v>47.4</v>
      </c>
      <c r="K948" s="36">
        <v>24.902203182024095</v>
      </c>
      <c r="M948">
        <v>110.5591</v>
      </c>
      <c r="N948">
        <v>47.4</v>
      </c>
      <c r="O948" s="36">
        <v>25.174864140668905</v>
      </c>
      <c r="Q948">
        <v>115.30419999999999</v>
      </c>
      <c r="R948">
        <v>47.4</v>
      </c>
      <c r="S948" s="36">
        <v>25.480317650434607</v>
      </c>
      <c r="U948">
        <v>120.0808</v>
      </c>
      <c r="V948">
        <v>47.4</v>
      </c>
      <c r="W948" s="36">
        <v>25.833391484057898</v>
      </c>
      <c r="Y948">
        <v>83.43</v>
      </c>
      <c r="Z948">
        <v>47.4</v>
      </c>
      <c r="AA948" s="36">
        <v>23.877707421333053</v>
      </c>
    </row>
    <row r="949" spans="1:27" x14ac:dyDescent="0.25">
      <c r="A949">
        <v>96.432599999999994</v>
      </c>
      <c r="B949">
        <v>47.45</v>
      </c>
      <c r="C949" s="36">
        <v>24.42826213641932</v>
      </c>
      <c r="E949">
        <v>101.12990000000001</v>
      </c>
      <c r="F949">
        <v>47.45</v>
      </c>
      <c r="G949" s="36">
        <v>24.655127338116827</v>
      </c>
      <c r="I949">
        <v>105.8248</v>
      </c>
      <c r="J949">
        <v>47.45</v>
      </c>
      <c r="K949" s="36">
        <v>24.901198281451645</v>
      </c>
      <c r="M949">
        <v>110.5591</v>
      </c>
      <c r="N949">
        <v>47.45</v>
      </c>
      <c r="O949" s="36">
        <v>25.173728456231213</v>
      </c>
      <c r="Q949">
        <v>115.30419999999999</v>
      </c>
      <c r="R949">
        <v>47.45</v>
      </c>
      <c r="S949" s="36">
        <v>25.479002464863449</v>
      </c>
      <c r="U949">
        <v>120.0808</v>
      </c>
      <c r="V949">
        <v>47.45</v>
      </c>
      <c r="W949" s="36">
        <v>25.831807430611036</v>
      </c>
      <c r="Y949">
        <v>83.43</v>
      </c>
      <c r="Z949">
        <v>47.45</v>
      </c>
      <c r="AA949" s="36">
        <v>23.877040224288006</v>
      </c>
    </row>
    <row r="950" spans="1:27" x14ac:dyDescent="0.25">
      <c r="A950">
        <v>96.432599999999994</v>
      </c>
      <c r="B950">
        <v>47.5</v>
      </c>
      <c r="C950" s="36">
        <v>24.427437487904207</v>
      </c>
      <c r="E950">
        <v>101.12990000000001</v>
      </c>
      <c r="F950">
        <v>47.5</v>
      </c>
      <c r="G950" s="36">
        <v>24.654222757921815</v>
      </c>
      <c r="I950">
        <v>105.8248</v>
      </c>
      <c r="J950">
        <v>47.5</v>
      </c>
      <c r="K950" s="36">
        <v>24.90019386472153</v>
      </c>
      <c r="M950">
        <v>110.5591</v>
      </c>
      <c r="N950">
        <v>47.5</v>
      </c>
      <c r="O950" s="36">
        <v>25.172593428448742</v>
      </c>
      <c r="Q950">
        <v>115.30419999999999</v>
      </c>
      <c r="R950">
        <v>47.5</v>
      </c>
      <c r="S950" s="36">
        <v>25.477688230887182</v>
      </c>
      <c r="U950">
        <v>120.0808</v>
      </c>
      <c r="V950">
        <v>47.5</v>
      </c>
      <c r="W950" s="36">
        <v>25.830224911273174</v>
      </c>
      <c r="Y950">
        <v>83.43</v>
      </c>
      <c r="Z950">
        <v>47.5</v>
      </c>
      <c r="AA950" s="36">
        <v>23.87637320585921</v>
      </c>
    </row>
    <row r="951" spans="1:27" x14ac:dyDescent="0.25">
      <c r="A951">
        <v>96.432599999999994</v>
      </c>
      <c r="B951">
        <v>47.55</v>
      </c>
      <c r="C951" s="36">
        <v>24.426613136995233</v>
      </c>
      <c r="E951">
        <v>101.12990000000001</v>
      </c>
      <c r="F951">
        <v>47.55</v>
      </c>
      <c r="G951" s="36">
        <v>24.653318550899382</v>
      </c>
      <c r="I951">
        <v>105.8248</v>
      </c>
      <c r="J951">
        <v>47.55</v>
      </c>
      <c r="K951" s="36">
        <v>24.89918993124304</v>
      </c>
      <c r="M951">
        <v>110.5591</v>
      </c>
      <c r="N951">
        <v>47.55</v>
      </c>
      <c r="O951" s="36">
        <v>25.171459056348716</v>
      </c>
      <c r="Q951">
        <v>115.30419999999999</v>
      </c>
      <c r="R951">
        <v>47.55</v>
      </c>
      <c r="S951" s="36">
        <v>25.476374946720455</v>
      </c>
      <c r="U951">
        <v>120.0808</v>
      </c>
      <c r="V951">
        <v>47.55</v>
      </c>
      <c r="W951" s="36">
        <v>25.828643922135619</v>
      </c>
      <c r="Y951">
        <v>83.43</v>
      </c>
      <c r="Z951">
        <v>47.55</v>
      </c>
      <c r="AA951" s="36">
        <v>23.87570636592984</v>
      </c>
    </row>
    <row r="952" spans="1:27" x14ac:dyDescent="0.25">
      <c r="A952">
        <v>96.432599999999994</v>
      </c>
      <c r="B952">
        <v>47.6</v>
      </c>
      <c r="C952" s="36">
        <v>24.425789083424782</v>
      </c>
      <c r="E952">
        <v>101.12990000000001</v>
      </c>
      <c r="F952">
        <v>47.6</v>
      </c>
      <c r="G952" s="36">
        <v>24.652414716662733</v>
      </c>
      <c r="I952">
        <v>105.8248</v>
      </c>
      <c r="J952">
        <v>47.6</v>
      </c>
      <c r="K952" s="36">
        <v>24.898186480426677</v>
      </c>
      <c r="M952">
        <v>110.5591</v>
      </c>
      <c r="N952">
        <v>47.6</v>
      </c>
      <c r="O952" s="36">
        <v>25.170325338960751</v>
      </c>
      <c r="Q952">
        <v>115.30419999999999</v>
      </c>
      <c r="R952">
        <v>47.6</v>
      </c>
      <c r="S952" s="36">
        <v>25.475062610583446</v>
      </c>
      <c r="U952">
        <v>120.0808</v>
      </c>
      <c r="V952">
        <v>47.6</v>
      </c>
      <c r="W952" s="36">
        <v>25.827064459306118</v>
      </c>
      <c r="Y952">
        <v>83.43</v>
      </c>
      <c r="Z952">
        <v>47.6</v>
      </c>
      <c r="AA952" s="36">
        <v>23.875039704383191</v>
      </c>
    </row>
    <row r="953" spans="1:27" x14ac:dyDescent="0.25">
      <c r="A953">
        <v>96.432599999999994</v>
      </c>
      <c r="B953">
        <v>47.65</v>
      </c>
      <c r="C953" s="36">
        <v>24.424965326925633</v>
      </c>
      <c r="E953">
        <v>101.12990000000001</v>
      </c>
      <c r="F953">
        <v>47.65</v>
      </c>
      <c r="G953" s="36">
        <v>24.651511254825753</v>
      </c>
      <c r="I953">
        <v>105.8248</v>
      </c>
      <c r="J953">
        <v>47.65</v>
      </c>
      <c r="K953" s="36">
        <v>24.897183511684091</v>
      </c>
      <c r="M953">
        <v>110.5591</v>
      </c>
      <c r="N953">
        <v>47.65</v>
      </c>
      <c r="O953" s="36">
        <v>25.169192275316814</v>
      </c>
      <c r="Q953">
        <v>115.30419999999999</v>
      </c>
      <c r="R953">
        <v>47.65</v>
      </c>
      <c r="S953" s="36">
        <v>25.473751220701839</v>
      </c>
      <c r="U953">
        <v>120.0808</v>
      </c>
      <c r="V953">
        <v>47.65</v>
      </c>
      <c r="W953" s="36">
        <v>25.825486518908747</v>
      </c>
      <c r="Y953">
        <v>83.43</v>
      </c>
      <c r="Z953">
        <v>47.65</v>
      </c>
      <c r="AA953" s="36">
        <v>23.87437322110268</v>
      </c>
    </row>
    <row r="954" spans="1:27" x14ac:dyDescent="0.25">
      <c r="A954">
        <v>96.432599999999994</v>
      </c>
      <c r="B954">
        <v>47.7</v>
      </c>
      <c r="C954" s="36">
        <v>24.424141867230958</v>
      </c>
      <c r="E954">
        <v>101.12990000000001</v>
      </c>
      <c r="F954">
        <v>47.7</v>
      </c>
      <c r="G954" s="36">
        <v>24.650608165002968</v>
      </c>
      <c r="I954">
        <v>105.8248</v>
      </c>
      <c r="J954">
        <v>47.7</v>
      </c>
      <c r="K954" s="36">
        <v>24.896181024428127</v>
      </c>
      <c r="M954">
        <v>110.5591</v>
      </c>
      <c r="N954">
        <v>47.7</v>
      </c>
      <c r="O954" s="36">
        <v>25.16805986445123</v>
      </c>
      <c r="Q954">
        <v>115.30419999999999</v>
      </c>
      <c r="R954">
        <v>47.7</v>
      </c>
      <c r="S954" s="36">
        <v>25.472440775306776</v>
      </c>
      <c r="U954">
        <v>120.0808</v>
      </c>
      <c r="V954">
        <v>47.7</v>
      </c>
      <c r="W954" s="36">
        <v>25.82391009708385</v>
      </c>
      <c r="Y954">
        <v>83.43</v>
      </c>
      <c r="Z954">
        <v>47.7</v>
      </c>
      <c r="AA954" s="36">
        <v>23.873706915971852</v>
      </c>
    </row>
    <row r="955" spans="1:27" x14ac:dyDescent="0.25">
      <c r="A955">
        <v>96.432599999999994</v>
      </c>
      <c r="B955">
        <v>47.75</v>
      </c>
      <c r="C955" s="36">
        <v>24.423318704074322</v>
      </c>
      <c r="E955">
        <v>101.12990000000001</v>
      </c>
      <c r="F955">
        <v>47.75</v>
      </c>
      <c r="G955" s="36">
        <v>24.64970544680957</v>
      </c>
      <c r="I955">
        <v>105.8248</v>
      </c>
      <c r="J955">
        <v>47.75</v>
      </c>
      <c r="K955" s="36">
        <v>24.89517901807282</v>
      </c>
      <c r="M955">
        <v>110.5591</v>
      </c>
      <c r="N955">
        <v>47.75</v>
      </c>
      <c r="O955" s="36">
        <v>25.166928105400679</v>
      </c>
      <c r="Q955">
        <v>115.30419999999999</v>
      </c>
      <c r="R955">
        <v>47.75</v>
      </c>
      <c r="S955" s="36">
        <v>25.471131272634857</v>
      </c>
      <c r="U955">
        <v>120.0808</v>
      </c>
      <c r="V955">
        <v>47.75</v>
      </c>
      <c r="W955" s="36">
        <v>25.822335189987886</v>
      </c>
      <c r="Y955">
        <v>83.43</v>
      </c>
      <c r="Z955">
        <v>47.75</v>
      </c>
      <c r="AA955" s="36">
        <v>23.873040788874381</v>
      </c>
    </row>
    <row r="956" spans="1:27" x14ac:dyDescent="0.25">
      <c r="A956">
        <v>96.432599999999994</v>
      </c>
      <c r="B956">
        <v>47.8</v>
      </c>
      <c r="C956" s="36">
        <v>24.422495837189686</v>
      </c>
      <c r="E956">
        <v>101.12990000000001</v>
      </c>
      <c r="F956">
        <v>47.8</v>
      </c>
      <c r="G956" s="36">
        <v>24.6488030998614</v>
      </c>
      <c r="I956">
        <v>105.8248</v>
      </c>
      <c r="J956">
        <v>47.8</v>
      </c>
      <c r="K956" s="36">
        <v>24.89417749203335</v>
      </c>
      <c r="M956">
        <v>110.5591</v>
      </c>
      <c r="N956">
        <v>47.8</v>
      </c>
      <c r="O956" s="36">
        <v>25.165796997204168</v>
      </c>
      <c r="Q956">
        <v>115.30419999999999</v>
      </c>
      <c r="R956">
        <v>47.8</v>
      </c>
      <c r="S956" s="36">
        <v>25.469822710928113</v>
      </c>
      <c r="U956">
        <v>120.0808</v>
      </c>
      <c r="V956">
        <v>47.8</v>
      </c>
      <c r="W956" s="36">
        <v>25.820761793793409</v>
      </c>
      <c r="Y956">
        <v>83.43</v>
      </c>
      <c r="Z956">
        <v>47.8</v>
      </c>
      <c r="AA956" s="36">
        <v>23.872374839694054</v>
      </c>
    </row>
    <row r="957" spans="1:27" x14ac:dyDescent="0.25">
      <c r="A957">
        <v>96.432599999999994</v>
      </c>
      <c r="B957">
        <v>47.85</v>
      </c>
      <c r="C957" s="36">
        <v>24.421673266311391</v>
      </c>
      <c r="E957">
        <v>101.12990000000001</v>
      </c>
      <c r="F957">
        <v>47.85</v>
      </c>
      <c r="G957" s="36">
        <v>24.647901123774957</v>
      </c>
      <c r="I957">
        <v>105.8248</v>
      </c>
      <c r="J957">
        <v>47.85</v>
      </c>
      <c r="K957" s="36">
        <v>24.893176445726084</v>
      </c>
      <c r="M957">
        <v>110.5591</v>
      </c>
      <c r="N957">
        <v>47.85</v>
      </c>
      <c r="O957" s="36">
        <v>25.164666538903052</v>
      </c>
      <c r="Q957">
        <v>115.30419999999999</v>
      </c>
      <c r="R957">
        <v>47.85</v>
      </c>
      <c r="S957" s="36">
        <v>25.468515088433957</v>
      </c>
      <c r="U957">
        <v>120.0808</v>
      </c>
      <c r="V957">
        <v>47.85</v>
      </c>
      <c r="W957" s="36">
        <v>25.819189904688901</v>
      </c>
      <c r="Y957">
        <v>83.43</v>
      </c>
      <c r="Z957">
        <v>47.85</v>
      </c>
      <c r="AA957" s="36">
        <v>23.871709068314793</v>
      </c>
    </row>
    <row r="958" spans="1:27" x14ac:dyDescent="0.25">
      <c r="A958">
        <v>96.432599999999994</v>
      </c>
      <c r="B958">
        <v>47.9</v>
      </c>
      <c r="C958" s="36">
        <v>24.420850991174177</v>
      </c>
      <c r="E958">
        <v>101.12990000000001</v>
      </c>
      <c r="F958">
        <v>47.9</v>
      </c>
      <c r="G958" s="36">
        <v>24.64699951816738</v>
      </c>
      <c r="I958">
        <v>105.8248</v>
      </c>
      <c r="J958">
        <v>47.9</v>
      </c>
      <c r="K958" s="36">
        <v>24.892175878568548</v>
      </c>
      <c r="M958">
        <v>110.5591</v>
      </c>
      <c r="N958">
        <v>47.9</v>
      </c>
      <c r="O958" s="36">
        <v>25.163536729540997</v>
      </c>
      <c r="Q958">
        <v>115.30419999999999</v>
      </c>
      <c r="R958">
        <v>47.9</v>
      </c>
      <c r="S958" s="36">
        <v>25.46720840340522</v>
      </c>
      <c r="U958">
        <v>120.0808</v>
      </c>
      <c r="V958">
        <v>47.9</v>
      </c>
      <c r="W958" s="36">
        <v>25.817619518878733</v>
      </c>
      <c r="Y958">
        <v>83.43</v>
      </c>
      <c r="Z958">
        <v>47.9</v>
      </c>
      <c r="AA958" s="36">
        <v>23.871043474620635</v>
      </c>
    </row>
    <row r="959" spans="1:27" x14ac:dyDescent="0.25">
      <c r="A959">
        <v>96.432599999999994</v>
      </c>
      <c r="B959">
        <v>47.95</v>
      </c>
      <c r="C959" s="36">
        <v>24.420029011513169</v>
      </c>
      <c r="E959">
        <v>101.12990000000001</v>
      </c>
      <c r="F959">
        <v>47.95</v>
      </c>
      <c r="G959" s="36">
        <v>24.646098282656475</v>
      </c>
      <c r="I959">
        <v>105.8248</v>
      </c>
      <c r="J959">
        <v>47.95</v>
      </c>
      <c r="K959" s="36">
        <v>24.891175789979428</v>
      </c>
      <c r="M959">
        <v>110.5591</v>
      </c>
      <c r="N959">
        <v>47.95</v>
      </c>
      <c r="O959" s="36">
        <v>25.162407568163989</v>
      </c>
      <c r="Q959">
        <v>115.30419999999999</v>
      </c>
      <c r="R959">
        <v>47.95</v>
      </c>
      <c r="S959" s="36">
        <v>25.465902654100052</v>
      </c>
      <c r="U959">
        <v>120.0808</v>
      </c>
      <c r="V959">
        <v>47.95</v>
      </c>
      <c r="W959" s="36">
        <v>25.816050632583046</v>
      </c>
      <c r="Y959">
        <v>83.43</v>
      </c>
      <c r="Z959">
        <v>47.95</v>
      </c>
      <c r="AA959" s="36">
        <v>23.870378058495749</v>
      </c>
    </row>
    <row r="960" spans="1:27" x14ac:dyDescent="0.25">
      <c r="A960">
        <v>96.432599999999994</v>
      </c>
      <c r="B960">
        <v>48</v>
      </c>
      <c r="C960" s="36">
        <v>24.419207327063894</v>
      </c>
      <c r="E960">
        <v>101.12990000000001</v>
      </c>
      <c r="F960">
        <v>48</v>
      </c>
      <c r="G960" s="36">
        <v>24.645197416860665</v>
      </c>
      <c r="I960">
        <v>105.8248</v>
      </c>
      <c r="J960">
        <v>48</v>
      </c>
      <c r="K960" s="36">
        <v>24.890176179378585</v>
      </c>
      <c r="M960">
        <v>110.5591</v>
      </c>
      <c r="N960">
        <v>48</v>
      </c>
      <c r="O960" s="36">
        <v>25.161279053820323</v>
      </c>
      <c r="Q960">
        <v>115.30419999999999</v>
      </c>
      <c r="R960">
        <v>48</v>
      </c>
      <c r="S960" s="36">
        <v>25.464597838781945</v>
      </c>
      <c r="U960">
        <v>120.0808</v>
      </c>
      <c r="V960">
        <v>48</v>
      </c>
      <c r="W960" s="36">
        <v>25.814483242037664</v>
      </c>
      <c r="Y960">
        <v>83.43</v>
      </c>
      <c r="Z960">
        <v>48</v>
      </c>
      <c r="AA960" s="36">
        <v>23.869712819824418</v>
      </c>
    </row>
    <row r="961" spans="1:27" x14ac:dyDescent="0.25">
      <c r="A961">
        <v>96.432599999999994</v>
      </c>
      <c r="B961">
        <v>48.05</v>
      </c>
      <c r="C961" s="36">
        <v>24.418385937562253</v>
      </c>
      <c r="E961">
        <v>101.12990000000001</v>
      </c>
      <c r="F961">
        <v>48.05</v>
      </c>
      <c r="G961" s="36">
        <v>24.644296920399047</v>
      </c>
      <c r="I961">
        <v>105.8248</v>
      </c>
      <c r="J961">
        <v>48.05</v>
      </c>
      <c r="K961" s="36">
        <v>24.889177046187019</v>
      </c>
      <c r="M961">
        <v>110.5591</v>
      </c>
      <c r="N961">
        <v>48.05</v>
      </c>
      <c r="O961" s="36">
        <v>25.160151185560593</v>
      </c>
      <c r="Q961">
        <v>115.30419999999999</v>
      </c>
      <c r="R961">
        <v>48.05</v>
      </c>
      <c r="S961" s="36">
        <v>25.463293955719724</v>
      </c>
      <c r="U961">
        <v>120.0808</v>
      </c>
      <c r="V961">
        <v>48.05</v>
      </c>
      <c r="W961" s="36">
        <v>25.812917343494018</v>
      </c>
      <c r="Y961">
        <v>83.43</v>
      </c>
      <c r="Z961">
        <v>48.05</v>
      </c>
      <c r="AA961" s="36">
        <v>23.869047758491057</v>
      </c>
    </row>
    <row r="962" spans="1:27" x14ac:dyDescent="0.25">
      <c r="A962">
        <v>96.432599999999994</v>
      </c>
      <c r="B962">
        <v>48.1</v>
      </c>
      <c r="C962" s="36">
        <v>24.417564842744532</v>
      </c>
      <c r="E962">
        <v>101.12990000000001</v>
      </c>
      <c r="F962">
        <v>48.1</v>
      </c>
      <c r="G962" s="36">
        <v>24.643396792891348</v>
      </c>
      <c r="I962">
        <v>105.8248</v>
      </c>
      <c r="J962">
        <v>48.1</v>
      </c>
      <c r="K962" s="36">
        <v>24.88817838982688</v>
      </c>
      <c r="M962">
        <v>110.5591</v>
      </c>
      <c r="N962">
        <v>48.1</v>
      </c>
      <c r="O962" s="36">
        <v>25.159023962437686</v>
      </c>
      <c r="Q962">
        <v>115.30419999999999</v>
      </c>
      <c r="R962">
        <v>48.1</v>
      </c>
      <c r="S962" s="36">
        <v>25.461991003187482</v>
      </c>
      <c r="U962">
        <v>120.0808</v>
      </c>
      <c r="V962">
        <v>48.1</v>
      </c>
      <c r="W962" s="36">
        <v>25.811352933219027</v>
      </c>
      <c r="Y962">
        <v>83.43</v>
      </c>
      <c r="Z962">
        <v>48.1</v>
      </c>
      <c r="AA962" s="36">
        <v>23.868382874380199</v>
      </c>
    </row>
    <row r="963" spans="1:27" x14ac:dyDescent="0.25">
      <c r="A963">
        <v>96.432599999999994</v>
      </c>
      <c r="B963">
        <v>48.15</v>
      </c>
      <c r="C963" s="36">
        <v>24.416744042347418</v>
      </c>
      <c r="E963">
        <v>101.12990000000001</v>
      </c>
      <c r="F963">
        <v>48.15</v>
      </c>
      <c r="G963" s="36">
        <v>24.642497033957941</v>
      </c>
      <c r="I963">
        <v>105.8248</v>
      </c>
      <c r="J963">
        <v>48.15</v>
      </c>
      <c r="K963" s="36">
        <v>24.887180209721489</v>
      </c>
      <c r="M963">
        <v>110.5591</v>
      </c>
      <c r="N963">
        <v>48.15</v>
      </c>
      <c r="O963" s="36">
        <v>25.157897383506782</v>
      </c>
      <c r="Q963">
        <v>115.30419999999999</v>
      </c>
      <c r="R963">
        <v>48.15</v>
      </c>
      <c r="S963" s="36">
        <v>25.460688979464578</v>
      </c>
      <c r="U963">
        <v>120.0808</v>
      </c>
      <c r="V963">
        <v>48.15</v>
      </c>
      <c r="W963" s="36">
        <v>25.809790007495042</v>
      </c>
      <c r="Y963">
        <v>83.43</v>
      </c>
      <c r="Z963">
        <v>48.15</v>
      </c>
      <c r="AA963" s="36">
        <v>23.867718167376502</v>
      </c>
    </row>
    <row r="964" spans="1:27" x14ac:dyDescent="0.25">
      <c r="A964">
        <v>96.432599999999994</v>
      </c>
      <c r="B964">
        <v>48.2</v>
      </c>
      <c r="C964" s="36">
        <v>24.415923536107975</v>
      </c>
      <c r="E964">
        <v>101.12990000000001</v>
      </c>
      <c r="F964">
        <v>48.2</v>
      </c>
      <c r="G964" s="36">
        <v>24.641597643219839</v>
      </c>
      <c r="I964">
        <v>105.8248</v>
      </c>
      <c r="J964">
        <v>48.2</v>
      </c>
      <c r="K964" s="36">
        <v>24.886182505295285</v>
      </c>
      <c r="M964">
        <v>110.5591</v>
      </c>
      <c r="N964">
        <v>48.2</v>
      </c>
      <c r="O964" s="36">
        <v>25.156771447825317</v>
      </c>
      <c r="Q964">
        <v>115.30419999999999</v>
      </c>
      <c r="R964">
        <v>48.2</v>
      </c>
      <c r="S964" s="36">
        <v>25.459387882835621</v>
      </c>
      <c r="U964">
        <v>120.0808</v>
      </c>
      <c r="V964">
        <v>48.2</v>
      </c>
      <c r="W964" s="36">
        <v>25.808228562619725</v>
      </c>
      <c r="Y964">
        <v>83.43</v>
      </c>
      <c r="Z964">
        <v>48.2</v>
      </c>
      <c r="AA964" s="36">
        <v>23.867053637364744</v>
      </c>
    </row>
    <row r="965" spans="1:27" x14ac:dyDescent="0.25">
      <c r="A965">
        <v>96.432599999999994</v>
      </c>
      <c r="B965">
        <v>48.25</v>
      </c>
      <c r="C965" s="36">
        <v>24.415103323763653</v>
      </c>
      <c r="E965">
        <v>101.12990000000001</v>
      </c>
      <c r="F965">
        <v>48.25</v>
      </c>
      <c r="G965" s="36">
        <v>24.640698620298704</v>
      </c>
      <c r="I965">
        <v>105.8248</v>
      </c>
      <c r="J965">
        <v>48.25</v>
      </c>
      <c r="K965" s="36">
        <v>24.885185275973871</v>
      </c>
      <c r="M965">
        <v>110.5591</v>
      </c>
      <c r="N965">
        <v>48.25</v>
      </c>
      <c r="O965" s="36">
        <v>25.155646154453031</v>
      </c>
      <c r="Q965">
        <v>115.30419999999999</v>
      </c>
      <c r="R965">
        <v>48.25</v>
      </c>
      <c r="S965" s="36">
        <v>25.458087711590437</v>
      </c>
      <c r="U965">
        <v>120.0808</v>
      </c>
      <c r="V965">
        <v>48.25</v>
      </c>
      <c r="W965" s="36">
        <v>25.806668594905982</v>
      </c>
      <c r="Y965">
        <v>83.43</v>
      </c>
      <c r="Z965">
        <v>48.25</v>
      </c>
      <c r="AA965" s="36">
        <v>23.866389284229829</v>
      </c>
    </row>
    <row r="966" spans="1:27" x14ac:dyDescent="0.25">
      <c r="A966">
        <v>96.432599999999994</v>
      </c>
      <c r="B966">
        <v>48.3</v>
      </c>
      <c r="C966" s="36">
        <v>24.414283405052277</v>
      </c>
      <c r="E966">
        <v>101.12990000000001</v>
      </c>
      <c r="F966">
        <v>48.3</v>
      </c>
      <c r="G966" s="36">
        <v>24.63979996481682</v>
      </c>
      <c r="I966">
        <v>105.8248</v>
      </c>
      <c r="J966">
        <v>48.3</v>
      </c>
      <c r="K966" s="36">
        <v>24.88418852118399</v>
      </c>
      <c r="M966">
        <v>110.5591</v>
      </c>
      <c r="N966">
        <v>48.3</v>
      </c>
      <c r="O966" s="36">
        <v>25.154521502451882</v>
      </c>
      <c r="Q966">
        <v>115.30419999999999</v>
      </c>
      <c r="R966">
        <v>48.3</v>
      </c>
      <c r="S966" s="36">
        <v>25.456788464024061</v>
      </c>
      <c r="U966">
        <v>120.0808</v>
      </c>
      <c r="V966">
        <v>48.3</v>
      </c>
      <c r="W966" s="36">
        <v>25.80511010068188</v>
      </c>
      <c r="Y966">
        <v>83.43</v>
      </c>
      <c r="Z966">
        <v>48.3</v>
      </c>
      <c r="AA966" s="36">
        <v>23.865725107856775</v>
      </c>
    </row>
    <row r="967" spans="1:27" x14ac:dyDescent="0.25">
      <c r="A967">
        <v>96.432599999999994</v>
      </c>
      <c r="B967">
        <v>48.35</v>
      </c>
      <c r="C967" s="36">
        <v>24.413463779712078</v>
      </c>
      <c r="E967">
        <v>101.12990000000001</v>
      </c>
      <c r="F967">
        <v>48.35</v>
      </c>
      <c r="G967" s="36">
        <v>24.638901676397122</v>
      </c>
      <c r="I967">
        <v>105.8248</v>
      </c>
      <c r="J967">
        <v>48.35</v>
      </c>
      <c r="K967" s="36">
        <v>24.883192240353505</v>
      </c>
      <c r="M967">
        <v>110.5591</v>
      </c>
      <c r="N967">
        <v>48.35</v>
      </c>
      <c r="O967" s="36">
        <v>25.153397490886118</v>
      </c>
      <c r="Q967">
        <v>115.30419999999999</v>
      </c>
      <c r="R967">
        <v>48.35</v>
      </c>
      <c r="S967" s="36">
        <v>25.455490138436687</v>
      </c>
      <c r="U967">
        <v>120.0808</v>
      </c>
      <c r="V967">
        <v>48.35</v>
      </c>
      <c r="W967" s="36">
        <v>25.80355307629052</v>
      </c>
      <c r="Y967">
        <v>83.43</v>
      </c>
      <c r="Z967">
        <v>48.35</v>
      </c>
      <c r="AA967" s="36">
        <v>23.865061108130739</v>
      </c>
    </row>
    <row r="968" spans="1:27" x14ac:dyDescent="0.25">
      <c r="A968">
        <v>96.432599999999994</v>
      </c>
      <c r="B968">
        <v>48.4</v>
      </c>
      <c r="C968" s="36">
        <v>24.412644447481647</v>
      </c>
      <c r="E968">
        <v>101.12990000000001</v>
      </c>
      <c r="F968">
        <v>48.4</v>
      </c>
      <c r="G968" s="36">
        <v>24.638003754663167</v>
      </c>
      <c r="I968">
        <v>105.8248</v>
      </c>
      <c r="J968">
        <v>48.4</v>
      </c>
      <c r="K968" s="36">
        <v>24.882196432911439</v>
      </c>
      <c r="M968">
        <v>110.5591</v>
      </c>
      <c r="N968">
        <v>48.4</v>
      </c>
      <c r="O968" s="36">
        <v>25.152274118822227</v>
      </c>
      <c r="Q968">
        <v>115.30419999999999</v>
      </c>
      <c r="R968">
        <v>48.4</v>
      </c>
      <c r="S968" s="36">
        <v>25.454192733133684</v>
      </c>
      <c r="U968">
        <v>120.0808</v>
      </c>
      <c r="V968">
        <v>48.4</v>
      </c>
      <c r="W968" s="36">
        <v>25.801997518090012</v>
      </c>
      <c r="Y968">
        <v>83.43</v>
      </c>
      <c r="Z968">
        <v>48.4</v>
      </c>
      <c r="AA968" s="36">
        <v>23.864397284936981</v>
      </c>
    </row>
    <row r="969" spans="1:27" x14ac:dyDescent="0.25">
      <c r="A969">
        <v>96.432599999999994</v>
      </c>
      <c r="B969">
        <v>48.45</v>
      </c>
      <c r="C969" s="36">
        <v>24.411825408099972</v>
      </c>
      <c r="E969">
        <v>101.12990000000001</v>
      </c>
      <c r="F969">
        <v>48.45</v>
      </c>
      <c r="G969" s="36">
        <v>24.637106199239156</v>
      </c>
      <c r="I969">
        <v>105.8248</v>
      </c>
      <c r="J969">
        <v>48.45</v>
      </c>
      <c r="K969" s="36">
        <v>24.881201098287914</v>
      </c>
      <c r="M969">
        <v>110.5591</v>
      </c>
      <c r="N969">
        <v>48.45</v>
      </c>
      <c r="O969" s="36">
        <v>25.151151385328927</v>
      </c>
      <c r="Q969">
        <v>115.30419999999999</v>
      </c>
      <c r="R969">
        <v>48.45</v>
      </c>
      <c r="S969" s="36">
        <v>25.452896246425542</v>
      </c>
      <c r="U969">
        <v>120.0808</v>
      </c>
      <c r="V969">
        <v>48.45</v>
      </c>
      <c r="W969" s="36">
        <v>25.800443422453352</v>
      </c>
      <c r="Y969">
        <v>83.43</v>
      </c>
      <c r="Z969">
        <v>48.45</v>
      </c>
      <c r="AA969" s="36">
        <v>23.863733638160895</v>
      </c>
    </row>
    <row r="970" spans="1:27" x14ac:dyDescent="0.25">
      <c r="A970">
        <v>96.432599999999994</v>
      </c>
      <c r="B970">
        <v>48.5</v>
      </c>
      <c r="C970" s="36">
        <v>24.411006661306413</v>
      </c>
      <c r="E970">
        <v>101.12990000000001</v>
      </c>
      <c r="F970">
        <v>48.5</v>
      </c>
      <c r="G970" s="36">
        <v>24.636209009749919</v>
      </c>
      <c r="I970">
        <v>105.8248</v>
      </c>
      <c r="J970">
        <v>48.5</v>
      </c>
      <c r="K970" s="36">
        <v>24.880206235914201</v>
      </c>
      <c r="M970">
        <v>110.5591</v>
      </c>
      <c r="N970">
        <v>48.5</v>
      </c>
      <c r="O970" s="36">
        <v>25.150029289477164</v>
      </c>
      <c r="Q970">
        <v>115.30419999999999</v>
      </c>
      <c r="R970">
        <v>48.5</v>
      </c>
      <c r="S970" s="36">
        <v>25.451600676627866</v>
      </c>
      <c r="U970">
        <v>120.0808</v>
      </c>
      <c r="V970">
        <v>48.5</v>
      </c>
      <c r="W970" s="36">
        <v>25.798890785768325</v>
      </c>
      <c r="Y970">
        <v>83.43</v>
      </c>
      <c r="Z970">
        <v>48.5</v>
      </c>
      <c r="AA970" s="36">
        <v>23.86307016768799</v>
      </c>
    </row>
    <row r="971" spans="1:27" x14ac:dyDescent="0.25">
      <c r="A971">
        <v>96.432599999999994</v>
      </c>
      <c r="B971">
        <v>48.55</v>
      </c>
      <c r="C971" s="36">
        <v>24.410188206840708</v>
      </c>
      <c r="E971">
        <v>101.12990000000001</v>
      </c>
      <c r="F971">
        <v>48.55</v>
      </c>
      <c r="G971" s="36">
        <v>24.635312185820922</v>
      </c>
      <c r="I971">
        <v>105.8248</v>
      </c>
      <c r="J971">
        <v>48.55</v>
      </c>
      <c r="K971" s="36">
        <v>24.879211845222684</v>
      </c>
      <c r="M971">
        <v>110.5591</v>
      </c>
      <c r="N971">
        <v>48.55</v>
      </c>
      <c r="O971" s="36">
        <v>25.148907830340129</v>
      </c>
      <c r="Q971">
        <v>115.30419999999999</v>
      </c>
      <c r="R971">
        <v>48.55</v>
      </c>
      <c r="S971" s="36">
        <v>25.450306022061337</v>
      </c>
      <c r="U971">
        <v>120.0808</v>
      </c>
      <c r="V971">
        <v>48.55</v>
      </c>
      <c r="W971" s="36">
        <v>25.79733960443745</v>
      </c>
      <c r="Y971">
        <v>83.43</v>
      </c>
      <c r="Z971">
        <v>48.55</v>
      </c>
      <c r="AA971" s="36">
        <v>23.862406873403909</v>
      </c>
    </row>
    <row r="972" spans="1:27" x14ac:dyDescent="0.25">
      <c r="A972">
        <v>96.432599999999994</v>
      </c>
      <c r="B972">
        <v>48.6</v>
      </c>
      <c r="C972" s="36">
        <v>24.409370044442984</v>
      </c>
      <c r="E972">
        <v>101.12990000000001</v>
      </c>
      <c r="F972">
        <v>48.6</v>
      </c>
      <c r="G972" s="36">
        <v>24.634415727078245</v>
      </c>
      <c r="I972">
        <v>105.8248</v>
      </c>
      <c r="J972">
        <v>48.6</v>
      </c>
      <c r="K972" s="36">
        <v>24.878217925646883</v>
      </c>
      <c r="M972">
        <v>110.5591</v>
      </c>
      <c r="N972">
        <v>48.6</v>
      </c>
      <c r="O972" s="36">
        <v>25.147787006993209</v>
      </c>
      <c r="Q972">
        <v>115.30419999999999</v>
      </c>
      <c r="R972">
        <v>48.6</v>
      </c>
      <c r="S972" s="36">
        <v>25.449012281051733</v>
      </c>
      <c r="U972">
        <v>120.0808</v>
      </c>
      <c r="V972">
        <v>48.6</v>
      </c>
      <c r="W972" s="36">
        <v>25.795789874877897</v>
      </c>
      <c r="Y972">
        <v>83.43</v>
      </c>
      <c r="Z972">
        <v>48.6</v>
      </c>
      <c r="AA972" s="36">
        <v>23.861743755194396</v>
      </c>
    </row>
    <row r="973" spans="1:27" x14ac:dyDescent="0.25">
      <c r="A973">
        <v>96.432599999999994</v>
      </c>
      <c r="B973">
        <v>48.65</v>
      </c>
      <c r="C973" s="36">
        <v>24.408552173853746</v>
      </c>
      <c r="E973">
        <v>101.12990000000001</v>
      </c>
      <c r="F973">
        <v>48.65</v>
      </c>
      <c r="G973" s="36">
        <v>24.633519633148612</v>
      </c>
      <c r="I973">
        <v>105.8248</v>
      </c>
      <c r="J973">
        <v>48.65</v>
      </c>
      <c r="K973" s="36">
        <v>24.877224476621429</v>
      </c>
      <c r="M973">
        <v>110.5591</v>
      </c>
      <c r="N973">
        <v>48.65</v>
      </c>
      <c r="O973" s="36">
        <v>25.146666818514017</v>
      </c>
      <c r="Q973">
        <v>115.30419999999999</v>
      </c>
      <c r="R973">
        <v>48.65</v>
      </c>
      <c r="S973" s="36">
        <v>25.447719451929856</v>
      </c>
      <c r="U973">
        <v>120.0808</v>
      </c>
      <c r="V973">
        <v>48.65</v>
      </c>
      <c r="W973" s="36">
        <v>25.794241593521374</v>
      </c>
      <c r="Y973">
        <v>83.43</v>
      </c>
      <c r="Z973">
        <v>48.65</v>
      </c>
      <c r="AA973" s="36">
        <v>23.861080812945328</v>
      </c>
    </row>
    <row r="974" spans="1:27" x14ac:dyDescent="0.25">
      <c r="A974">
        <v>96.432599999999994</v>
      </c>
      <c r="B974">
        <v>48.7</v>
      </c>
      <c r="C974" s="36">
        <v>24.407734594813874</v>
      </c>
      <c r="E974">
        <v>101.12990000000001</v>
      </c>
      <c r="F974">
        <v>48.7</v>
      </c>
      <c r="G974" s="36">
        <v>24.632623903659365</v>
      </c>
      <c r="I974">
        <v>105.8248</v>
      </c>
      <c r="J974">
        <v>48.7</v>
      </c>
      <c r="K974" s="36">
        <v>24.876231497582054</v>
      </c>
      <c r="M974">
        <v>110.5591</v>
      </c>
      <c r="N974">
        <v>48.7</v>
      </c>
      <c r="O974" s="36">
        <v>25.145547263982351</v>
      </c>
      <c r="Q974">
        <v>115.30419999999999</v>
      </c>
      <c r="R974">
        <v>48.7</v>
      </c>
      <c r="S974" s="36">
        <v>25.446427533031539</v>
      </c>
      <c r="U974">
        <v>120.0808</v>
      </c>
      <c r="V974">
        <v>48.7</v>
      </c>
      <c r="W974" s="36">
        <v>25.792694756814068</v>
      </c>
      <c r="Y974">
        <v>83.43</v>
      </c>
      <c r="Z974">
        <v>48.7</v>
      </c>
      <c r="AA974" s="36">
        <v>23.860418046542705</v>
      </c>
    </row>
    <row r="975" spans="1:27" x14ac:dyDescent="0.25">
      <c r="A975">
        <v>96.432599999999994</v>
      </c>
      <c r="B975">
        <v>48.75</v>
      </c>
      <c r="C975" s="36">
        <v>24.406917307064621</v>
      </c>
      <c r="E975">
        <v>101.12990000000001</v>
      </c>
      <c r="F975">
        <v>48.75</v>
      </c>
      <c r="G975" s="36">
        <v>24.631728538238473</v>
      </c>
      <c r="I975">
        <v>105.8248</v>
      </c>
      <c r="J975">
        <v>48.75</v>
      </c>
      <c r="K975" s="36">
        <v>24.875238987965627</v>
      </c>
      <c r="M975">
        <v>110.5591</v>
      </c>
      <c r="N975">
        <v>48.75</v>
      </c>
      <c r="O975" s="36">
        <v>25.144428342480225</v>
      </c>
      <c r="Q975">
        <v>115.30419999999999</v>
      </c>
      <c r="R975">
        <v>48.75</v>
      </c>
      <c r="S975" s="36">
        <v>25.445136522697627</v>
      </c>
      <c r="U975">
        <v>120.0808</v>
      </c>
      <c r="V975">
        <v>48.75</v>
      </c>
      <c r="W975" s="36">
        <v>25.791149361216554</v>
      </c>
      <c r="Y975">
        <v>83.43</v>
      </c>
      <c r="Z975">
        <v>48.75</v>
      </c>
      <c r="AA975" s="36">
        <v>23.859755455872641</v>
      </c>
    </row>
    <row r="976" spans="1:27" x14ac:dyDescent="0.25">
      <c r="A976">
        <v>96.432599999999994</v>
      </c>
      <c r="B976">
        <v>48.8</v>
      </c>
      <c r="C976" s="36">
        <v>24.406100310347622</v>
      </c>
      <c r="E976">
        <v>101.12990000000001</v>
      </c>
      <c r="F976">
        <v>48.8</v>
      </c>
      <c r="G976" s="36">
        <v>24.63083353651453</v>
      </c>
      <c r="I976">
        <v>105.8248</v>
      </c>
      <c r="J976">
        <v>48.8</v>
      </c>
      <c r="K976" s="36">
        <v>24.8742469472101</v>
      </c>
      <c r="M976">
        <v>110.5591</v>
      </c>
      <c r="N976">
        <v>48.8</v>
      </c>
      <c r="O976" s="36">
        <v>25.143310053091813</v>
      </c>
      <c r="Q976">
        <v>115.30419999999999</v>
      </c>
      <c r="R976">
        <v>48.8</v>
      </c>
      <c r="S976" s="36">
        <v>25.443846419273939</v>
      </c>
      <c r="U976">
        <v>120.0808</v>
      </c>
      <c r="V976">
        <v>48.8</v>
      </c>
      <c r="W976" s="36">
        <v>25.789605403203726</v>
      </c>
      <c r="Y976">
        <v>83.43</v>
      </c>
      <c r="Z976">
        <v>48.8</v>
      </c>
      <c r="AA976" s="36">
        <v>23.859093040821381</v>
      </c>
    </row>
    <row r="977" spans="1:27" x14ac:dyDescent="0.25">
      <c r="A977">
        <v>96.432599999999994</v>
      </c>
      <c r="B977">
        <v>48.85</v>
      </c>
      <c r="C977" s="36">
        <v>24.405283604404879</v>
      </c>
      <c r="E977">
        <v>101.12990000000001</v>
      </c>
      <c r="F977">
        <v>48.85</v>
      </c>
      <c r="G977" s="36">
        <v>24.629938898116745</v>
      </c>
      <c r="I977">
        <v>105.8248</v>
      </c>
      <c r="J977">
        <v>48.85</v>
      </c>
      <c r="K977" s="36">
        <v>24.87325537475456</v>
      </c>
      <c r="M977">
        <v>110.5591</v>
      </c>
      <c r="N977">
        <v>48.85</v>
      </c>
      <c r="O977" s="36">
        <v>25.142192394903496</v>
      </c>
      <c r="Q977">
        <v>115.30419999999999</v>
      </c>
      <c r="R977">
        <v>48.85</v>
      </c>
      <c r="S977" s="36">
        <v>25.442557221111276</v>
      </c>
      <c r="U977">
        <v>120.0808</v>
      </c>
      <c r="V977">
        <v>48.85</v>
      </c>
      <c r="W977" s="36">
        <v>25.788062879264693</v>
      </c>
      <c r="Y977">
        <v>83.43</v>
      </c>
      <c r="Z977">
        <v>48.85</v>
      </c>
      <c r="AA977" s="36">
        <v>23.858430801275276</v>
      </c>
    </row>
    <row r="978" spans="1:27" x14ac:dyDescent="0.25">
      <c r="A978">
        <v>96.432599999999994</v>
      </c>
      <c r="B978">
        <v>48.9</v>
      </c>
      <c r="C978" s="36">
        <v>24.404467188978785</v>
      </c>
      <c r="E978">
        <v>101.12990000000001</v>
      </c>
      <c r="F978">
        <v>48.9</v>
      </c>
      <c r="G978" s="36">
        <v>24.629044622674954</v>
      </c>
      <c r="I978">
        <v>105.8248</v>
      </c>
      <c r="J978">
        <v>48.9</v>
      </c>
      <c r="K978" s="36">
        <v>24.872264270039164</v>
      </c>
      <c r="M978">
        <v>110.5591</v>
      </c>
      <c r="N978">
        <v>48.9</v>
      </c>
      <c r="O978" s="36">
        <v>25.141075367003815</v>
      </c>
      <c r="Q978">
        <v>115.30419999999999</v>
      </c>
      <c r="R978">
        <v>48.9</v>
      </c>
      <c r="S978" s="36">
        <v>25.441268926565339</v>
      </c>
      <c r="U978">
        <v>120.0808</v>
      </c>
      <c r="V978">
        <v>48.9</v>
      </c>
      <c r="W978" s="36">
        <v>25.786521785902732</v>
      </c>
      <c r="Y978">
        <v>83.43</v>
      </c>
      <c r="Z978">
        <v>48.9</v>
      </c>
      <c r="AA978" s="36">
        <v>23.857768737120807</v>
      </c>
    </row>
    <row r="979" spans="1:27" x14ac:dyDescent="0.25">
      <c r="A979">
        <v>96.432599999999994</v>
      </c>
      <c r="B979">
        <v>48.95</v>
      </c>
      <c r="C979" s="36">
        <v>24.403651063812092</v>
      </c>
      <c r="E979">
        <v>101.12990000000001</v>
      </c>
      <c r="F979">
        <v>48.95</v>
      </c>
      <c r="G979" s="36">
        <v>24.628150709819614</v>
      </c>
      <c r="I979">
        <v>105.8248</v>
      </c>
      <c r="J979">
        <v>48.95</v>
      </c>
      <c r="K979" s="36">
        <v>24.871273632505201</v>
      </c>
      <c r="M979">
        <v>110.5591</v>
      </c>
      <c r="N979">
        <v>48.95</v>
      </c>
      <c r="O979" s="36">
        <v>25.13995896848348</v>
      </c>
      <c r="Q979">
        <v>115.30419999999999</v>
      </c>
      <c r="R979">
        <v>48.95</v>
      </c>
      <c r="S979" s="36">
        <v>25.439981533996804</v>
      </c>
      <c r="U979">
        <v>120.0808</v>
      </c>
      <c r="V979">
        <v>48.95</v>
      </c>
      <c r="W979" s="36">
        <v>25.784982119635178</v>
      </c>
      <c r="Y979">
        <v>83.43</v>
      </c>
      <c r="Z979">
        <v>48.95</v>
      </c>
      <c r="AA979" s="36">
        <v>23.857106848244566</v>
      </c>
    </row>
    <row r="980" spans="1:27" x14ac:dyDescent="0.25">
      <c r="A980">
        <v>96.432599999999994</v>
      </c>
      <c r="B980">
        <v>49</v>
      </c>
      <c r="C980" s="36">
        <v>24.402835228647938</v>
      </c>
      <c r="E980">
        <v>101.12990000000001</v>
      </c>
      <c r="F980">
        <v>49</v>
      </c>
      <c r="G980" s="36">
        <v>24.627257159181791</v>
      </c>
      <c r="I980">
        <v>105.8248</v>
      </c>
      <c r="J980">
        <v>49</v>
      </c>
      <c r="K980" s="36">
        <v>24.870283461595019</v>
      </c>
      <c r="M980">
        <v>110.5591</v>
      </c>
      <c r="N980">
        <v>49</v>
      </c>
      <c r="O980" s="36">
        <v>25.13884319843536</v>
      </c>
      <c r="Q980">
        <v>115.30419999999999</v>
      </c>
      <c r="R980">
        <v>49</v>
      </c>
      <c r="S980" s="36">
        <v>25.438695041771208</v>
      </c>
      <c r="U980">
        <v>120.0808</v>
      </c>
      <c r="V980">
        <v>49</v>
      </c>
      <c r="W980" s="36">
        <v>25.783443876993353</v>
      </c>
      <c r="Y980">
        <v>83.43</v>
      </c>
      <c r="Z980">
        <v>49</v>
      </c>
      <c r="AA980" s="36">
        <v>23.856445134533278</v>
      </c>
    </row>
    <row r="981" spans="1:27" x14ac:dyDescent="0.25">
      <c r="A981">
        <v>96.432599999999994</v>
      </c>
      <c r="B981">
        <v>49.05</v>
      </c>
      <c r="C981" s="36">
        <v>24.402019683229813</v>
      </c>
      <c r="E981">
        <v>101.12990000000001</v>
      </c>
      <c r="F981">
        <v>49.05</v>
      </c>
      <c r="G981" s="36">
        <v>24.626363970393175</v>
      </c>
      <c r="I981">
        <v>105.8248</v>
      </c>
      <c r="J981">
        <v>49.05</v>
      </c>
      <c r="K981" s="36">
        <v>24.869293756752114</v>
      </c>
      <c r="M981">
        <v>110.5591</v>
      </c>
      <c r="N981">
        <v>49.05</v>
      </c>
      <c r="O981" s="36">
        <v>25.137728055954462</v>
      </c>
      <c r="Q981">
        <v>115.30419999999999</v>
      </c>
      <c r="R981">
        <v>49.05</v>
      </c>
      <c r="S981" s="36">
        <v>25.43740944825899</v>
      </c>
      <c r="U981">
        <v>120.0808</v>
      </c>
      <c r="V981">
        <v>49.05</v>
      </c>
      <c r="W981" s="36">
        <v>25.781907054522506</v>
      </c>
      <c r="Y981">
        <v>83.43</v>
      </c>
      <c r="Z981">
        <v>49.05</v>
      </c>
      <c r="AA981" s="36">
        <v>23.855783595873781</v>
      </c>
    </row>
    <row r="982" spans="1:27" x14ac:dyDescent="0.25">
      <c r="A982">
        <v>96.432599999999994</v>
      </c>
      <c r="B982">
        <v>49.1</v>
      </c>
      <c r="C982" s="36">
        <v>24.401204427301607</v>
      </c>
      <c r="E982">
        <v>101.12990000000001</v>
      </c>
      <c r="F982">
        <v>49.1</v>
      </c>
      <c r="G982" s="36">
        <v>24.62547114308607</v>
      </c>
      <c r="I982">
        <v>105.8248</v>
      </c>
      <c r="J982">
        <v>49.1</v>
      </c>
      <c r="K982" s="36">
        <v>24.868304517421016</v>
      </c>
      <c r="M982">
        <v>110.5591</v>
      </c>
      <c r="N982">
        <v>49.1</v>
      </c>
      <c r="O982" s="36">
        <v>25.136613540137958</v>
      </c>
      <c r="Q982">
        <v>115.30419999999999</v>
      </c>
      <c r="R982">
        <v>49.1</v>
      </c>
      <c r="S982" s="36">
        <v>25.436124751835436</v>
      </c>
      <c r="U982">
        <v>120.0808</v>
      </c>
      <c r="V982">
        <v>49.1</v>
      </c>
      <c r="W982" s="36">
        <v>25.780371648781696</v>
      </c>
      <c r="Y982">
        <v>83.43</v>
      </c>
      <c r="Z982">
        <v>49.1</v>
      </c>
      <c r="AA982" s="36">
        <v>23.855122232153025</v>
      </c>
    </row>
    <row r="983" spans="1:27" x14ac:dyDescent="0.25">
      <c r="A983">
        <v>96.432599999999994</v>
      </c>
      <c r="B983">
        <v>49.15</v>
      </c>
      <c r="C983" s="36">
        <v>24.400389460607563</v>
      </c>
      <c r="E983">
        <v>101.12990000000001</v>
      </c>
      <c r="F983">
        <v>49.15</v>
      </c>
      <c r="G983" s="36">
        <v>24.624578676893385</v>
      </c>
      <c r="I983">
        <v>105.8248</v>
      </c>
      <c r="J983">
        <v>49.15</v>
      </c>
      <c r="K983" s="36">
        <v>24.867315743047374</v>
      </c>
      <c r="M983">
        <v>110.5591</v>
      </c>
      <c r="N983">
        <v>49.15</v>
      </c>
      <c r="O983" s="36">
        <v>25.135499650085155</v>
      </c>
      <c r="Q983">
        <v>115.30419999999999</v>
      </c>
      <c r="R983">
        <v>49.15</v>
      </c>
      <c r="S983" s="36">
        <v>25.43484095088068</v>
      </c>
      <c r="U983">
        <v>120.0808</v>
      </c>
      <c r="V983">
        <v>49.15</v>
      </c>
      <c r="W983" s="36">
        <v>25.778837656343764</v>
      </c>
      <c r="Y983">
        <v>83.43</v>
      </c>
      <c r="Z983">
        <v>49.15</v>
      </c>
      <c r="AA983" s="36">
        <v>23.854461043258098</v>
      </c>
    </row>
    <row r="984" spans="1:27" x14ac:dyDescent="0.25">
      <c r="A984">
        <v>96.432599999999994</v>
      </c>
      <c r="B984">
        <v>49.2</v>
      </c>
      <c r="C984" s="36">
        <v>24.399574782892298</v>
      </c>
      <c r="E984">
        <v>101.12990000000001</v>
      </c>
      <c r="F984">
        <v>49.2</v>
      </c>
      <c r="G984" s="36">
        <v>24.623686571448648</v>
      </c>
      <c r="I984">
        <v>105.8248</v>
      </c>
      <c r="J984">
        <v>49.2</v>
      </c>
      <c r="K984" s="36">
        <v>24.866327433077913</v>
      </c>
      <c r="M984">
        <v>110.5591</v>
      </c>
      <c r="N984">
        <v>49.2</v>
      </c>
      <c r="O984" s="36">
        <v>25.134386384897478</v>
      </c>
      <c r="Q984">
        <v>115.30419999999999</v>
      </c>
      <c r="R984">
        <v>49.2</v>
      </c>
      <c r="S984" s="36">
        <v>25.433558043779669</v>
      </c>
      <c r="U984">
        <v>120.0808</v>
      </c>
      <c r="V984">
        <v>49.2</v>
      </c>
      <c r="W984" s="36">
        <v>25.777305073795212</v>
      </c>
      <c r="Y984">
        <v>83.43</v>
      </c>
      <c r="Z984">
        <v>49.2</v>
      </c>
      <c r="AA984" s="36">
        <v>23.853800029076179</v>
      </c>
    </row>
    <row r="985" spans="1:27" x14ac:dyDescent="0.25">
      <c r="A985">
        <v>96.432599999999994</v>
      </c>
      <c r="B985">
        <v>49.25</v>
      </c>
      <c r="C985" s="36">
        <v>24.398760393900798</v>
      </c>
      <c r="E985">
        <v>101.12990000000001</v>
      </c>
      <c r="F985">
        <v>49.25</v>
      </c>
      <c r="G985" s="36">
        <v>24.622794826385999</v>
      </c>
      <c r="I985">
        <v>105.8248</v>
      </c>
      <c r="J985">
        <v>49.25</v>
      </c>
      <c r="K985" s="36">
        <v>24.865339586960459</v>
      </c>
      <c r="M985">
        <v>110.5591</v>
      </c>
      <c r="N985">
        <v>49.25</v>
      </c>
      <c r="O985" s="36">
        <v>25.133273743678476</v>
      </c>
      <c r="Q985">
        <v>115.30419999999999</v>
      </c>
      <c r="R985">
        <v>49.25</v>
      </c>
      <c r="S985" s="36">
        <v>25.432276028922157</v>
      </c>
      <c r="U985">
        <v>120.0808</v>
      </c>
      <c r="V985">
        <v>49.25</v>
      </c>
      <c r="W985" s="36">
        <v>25.775773897736173</v>
      </c>
      <c r="Y985">
        <v>83.43</v>
      </c>
      <c r="Z985">
        <v>49.25</v>
      </c>
      <c r="AA985" s="36">
        <v>23.853139189494602</v>
      </c>
    </row>
    <row r="986" spans="1:27" x14ac:dyDescent="0.25">
      <c r="A986">
        <v>96.432599999999994</v>
      </c>
      <c r="B986">
        <v>49.3</v>
      </c>
      <c r="C986" s="36">
        <v>24.397946293378418</v>
      </c>
      <c r="E986">
        <v>101.12990000000001</v>
      </c>
      <c r="F986">
        <v>49.3</v>
      </c>
      <c r="G986" s="36">
        <v>24.62190344134018</v>
      </c>
      <c r="I986">
        <v>105.8248</v>
      </c>
      <c r="J986">
        <v>49.3</v>
      </c>
      <c r="K986" s="36">
        <v>24.864352204143888</v>
      </c>
      <c r="M986">
        <v>110.5591</v>
      </c>
      <c r="N986">
        <v>49.3</v>
      </c>
      <c r="O986" s="36">
        <v>25.132161725533827</v>
      </c>
      <c r="Q986">
        <v>115.30419999999999</v>
      </c>
      <c r="R986">
        <v>49.3</v>
      </c>
      <c r="S986" s="36">
        <v>25.430994904702676</v>
      </c>
      <c r="U986">
        <v>120.0808</v>
      </c>
      <c r="V986">
        <v>49.3</v>
      </c>
      <c r="W986" s="36">
        <v>25.774244124780264</v>
      </c>
      <c r="Y986">
        <v>83.43</v>
      </c>
      <c r="Z986">
        <v>49.3</v>
      </c>
      <c r="AA986" s="36">
        <v>23.852478524400784</v>
      </c>
    </row>
    <row r="987" spans="1:27" x14ac:dyDescent="0.25">
      <c r="A987">
        <v>96.432599999999994</v>
      </c>
      <c r="B987">
        <v>49.35</v>
      </c>
      <c r="C987" s="36">
        <v>24.397132481070884</v>
      </c>
      <c r="E987">
        <v>101.12990000000001</v>
      </c>
      <c r="F987">
        <v>49.35</v>
      </c>
      <c r="G987" s="36">
        <v>24.621012415946552</v>
      </c>
      <c r="I987">
        <v>105.8248</v>
      </c>
      <c r="J987">
        <v>49.35</v>
      </c>
      <c r="K987" s="36">
        <v>24.863365284078153</v>
      </c>
      <c r="M987">
        <v>110.5591</v>
      </c>
      <c r="N987">
        <v>49.35</v>
      </c>
      <c r="O987" s="36">
        <v>25.131050329571313</v>
      </c>
      <c r="Q987">
        <v>115.30419999999999</v>
      </c>
      <c r="R987">
        <v>49.35</v>
      </c>
      <c r="S987" s="36">
        <v>25.429714669520514</v>
      </c>
      <c r="U987">
        <v>120.0808</v>
      </c>
      <c r="V987">
        <v>49.35</v>
      </c>
      <c r="W987" s="36">
        <v>25.7727157515546</v>
      </c>
      <c r="Y987">
        <v>83.43</v>
      </c>
      <c r="Z987">
        <v>49.35</v>
      </c>
      <c r="AA987" s="36">
        <v>23.851818033682285</v>
      </c>
    </row>
    <row r="988" spans="1:27" x14ac:dyDescent="0.25">
      <c r="A988">
        <v>96.432599999999994</v>
      </c>
      <c r="B988">
        <v>49.4</v>
      </c>
      <c r="C988" s="36">
        <v>24.396318956724283</v>
      </c>
      <c r="E988">
        <v>101.12990000000001</v>
      </c>
      <c r="F988">
        <v>49.4</v>
      </c>
      <c r="G988" s="36">
        <v>24.620121749841072</v>
      </c>
      <c r="I988">
        <v>105.8248</v>
      </c>
      <c r="J988">
        <v>49.4</v>
      </c>
      <c r="K988" s="36">
        <v>24.862378826214318</v>
      </c>
      <c r="M988">
        <v>110.5591</v>
      </c>
      <c r="N988">
        <v>49.4</v>
      </c>
      <c r="O988" s="36">
        <v>25.129939554900805</v>
      </c>
      <c r="Q988">
        <v>115.30419999999999</v>
      </c>
      <c r="R988">
        <v>49.4</v>
      </c>
      <c r="S988" s="36">
        <v>25.428435321779705</v>
      </c>
      <c r="U988">
        <v>120.0808</v>
      </c>
      <c r="V988">
        <v>49.4</v>
      </c>
      <c r="W988" s="36">
        <v>25.771188774699667</v>
      </c>
      <c r="Y988">
        <v>83.43</v>
      </c>
      <c r="Z988">
        <v>49.4</v>
      </c>
      <c r="AA988" s="36">
        <v>23.851157717226769</v>
      </c>
    </row>
    <row r="989" spans="1:27" x14ac:dyDescent="0.25">
      <c r="A989">
        <v>96.432599999999994</v>
      </c>
      <c r="B989">
        <v>49.45</v>
      </c>
      <c r="C989" s="36">
        <v>24.395505720085076</v>
      </c>
      <c r="E989">
        <v>101.12990000000001</v>
      </c>
      <c r="F989">
        <v>49.45</v>
      </c>
      <c r="G989" s="36">
        <v>24.619231442660297</v>
      </c>
      <c r="I989">
        <v>105.8248</v>
      </c>
      <c r="J989">
        <v>49.45</v>
      </c>
      <c r="K989" s="36">
        <v>24.861392830004469</v>
      </c>
      <c r="M989">
        <v>110.5591</v>
      </c>
      <c r="N989">
        <v>49.45</v>
      </c>
      <c r="O989" s="36">
        <v>25.128829400634288</v>
      </c>
      <c r="Q989">
        <v>115.30419999999999</v>
      </c>
      <c r="R989">
        <v>49.45</v>
      </c>
      <c r="S989" s="36">
        <v>25.427156859888996</v>
      </c>
      <c r="U989">
        <v>120.0808</v>
      </c>
      <c r="V989">
        <v>49.45</v>
      </c>
      <c r="W989" s="36">
        <v>25.76966319086922</v>
      </c>
      <c r="Y989">
        <v>83.43</v>
      </c>
      <c r="Z989">
        <v>49.45</v>
      </c>
      <c r="AA989" s="36">
        <v>23.850497574922034</v>
      </c>
    </row>
    <row r="990" spans="1:27" x14ac:dyDescent="0.25">
      <c r="A990">
        <v>96.432599999999994</v>
      </c>
      <c r="B990">
        <v>49.5</v>
      </c>
      <c r="C990" s="36">
        <v>24.394692770900097</v>
      </c>
      <c r="E990">
        <v>101.12990000000001</v>
      </c>
      <c r="F990">
        <v>49.5</v>
      </c>
      <c r="G990" s="36">
        <v>24.618341494041406</v>
      </c>
      <c r="I990">
        <v>105.8248</v>
      </c>
      <c r="J990">
        <v>49.5</v>
      </c>
      <c r="K990" s="36">
        <v>24.860407294901794</v>
      </c>
      <c r="M990">
        <v>110.5591</v>
      </c>
      <c r="N990">
        <v>49.5</v>
      </c>
      <c r="O990" s="36">
        <v>25.127719865885823</v>
      </c>
      <c r="Q990">
        <v>115.30419999999999</v>
      </c>
      <c r="R990">
        <v>49.5</v>
      </c>
      <c r="S990" s="36">
        <v>25.425879282261846</v>
      </c>
      <c r="U990">
        <v>120.0808</v>
      </c>
      <c r="V990">
        <v>49.5</v>
      </c>
      <c r="W990" s="36">
        <v>25.768138996730279</v>
      </c>
      <c r="Y990">
        <v>83.43</v>
      </c>
      <c r="Z990">
        <v>49.5</v>
      </c>
      <c r="AA990" s="36">
        <v>23.849837606655974</v>
      </c>
    </row>
    <row r="991" spans="1:27" x14ac:dyDescent="0.25">
      <c r="A991">
        <v>96.432599999999994</v>
      </c>
      <c r="B991">
        <v>49.55</v>
      </c>
      <c r="C991" s="36">
        <v>24.393880108916516</v>
      </c>
      <c r="E991">
        <v>101.12990000000001</v>
      </c>
      <c r="F991">
        <v>49.55</v>
      </c>
      <c r="G991" s="36">
        <v>24.617451903622161</v>
      </c>
      <c r="I991">
        <v>105.8248</v>
      </c>
      <c r="J991">
        <v>49.55</v>
      </c>
      <c r="K991" s="36">
        <v>24.859422220360521</v>
      </c>
      <c r="M991">
        <v>110.5591</v>
      </c>
      <c r="N991">
        <v>49.55</v>
      </c>
      <c r="O991" s="36">
        <v>25.126610949771571</v>
      </c>
      <c r="Q991">
        <v>115.30419999999999</v>
      </c>
      <c r="R991">
        <v>49.55</v>
      </c>
      <c r="S991" s="36">
        <v>25.424602587316389</v>
      </c>
      <c r="U991">
        <v>120.0808</v>
      </c>
      <c r="V991">
        <v>49.55</v>
      </c>
      <c r="W991" s="36">
        <v>25.766616188963017</v>
      </c>
      <c r="Y991">
        <v>83.43</v>
      </c>
      <c r="Z991">
        <v>49.55</v>
      </c>
      <c r="AA991" s="36">
        <v>23.849177812316626</v>
      </c>
    </row>
    <row r="992" spans="1:27" x14ac:dyDescent="0.25">
      <c r="A992">
        <v>96.432599999999994</v>
      </c>
      <c r="B992">
        <v>49.6</v>
      </c>
      <c r="C992" s="36">
        <v>24.3930677338819</v>
      </c>
      <c r="E992">
        <v>101.12990000000001</v>
      </c>
      <c r="F992">
        <v>49.6</v>
      </c>
      <c r="G992" s="36">
        <v>24.616562671040938</v>
      </c>
      <c r="I992">
        <v>105.8248</v>
      </c>
      <c r="J992">
        <v>49.6</v>
      </c>
      <c r="K992" s="36">
        <v>24.858437605835967</v>
      </c>
      <c r="M992">
        <v>110.5591</v>
      </c>
      <c r="N992">
        <v>49.6</v>
      </c>
      <c r="O992" s="36">
        <v>25.125502651409732</v>
      </c>
      <c r="Q992">
        <v>115.30419999999999</v>
      </c>
      <c r="R992">
        <v>49.6</v>
      </c>
      <c r="S992" s="36">
        <v>25.423326773475416</v>
      </c>
      <c r="U992">
        <v>120.0808</v>
      </c>
      <c r="V992">
        <v>49.6</v>
      </c>
      <c r="W992" s="36">
        <v>25.765094764260699</v>
      </c>
      <c r="Y992">
        <v>83.43</v>
      </c>
      <c r="Z992">
        <v>49.6</v>
      </c>
      <c r="AA992" s="36">
        <v>23.848518191792124</v>
      </c>
    </row>
    <row r="993" spans="1:27" x14ac:dyDescent="0.25">
      <c r="A993">
        <v>96.432599999999994</v>
      </c>
      <c r="B993">
        <v>49.65</v>
      </c>
      <c r="C993" s="36">
        <v>24.392255645544161</v>
      </c>
      <c r="E993">
        <v>101.12990000000001</v>
      </c>
      <c r="F993">
        <v>49.65</v>
      </c>
      <c r="G993" s="36">
        <v>24.615673795936701</v>
      </c>
      <c r="I993">
        <v>105.8248</v>
      </c>
      <c r="J993">
        <v>49.65</v>
      </c>
      <c r="K993" s="36">
        <v>24.857453450784476</v>
      </c>
      <c r="M993">
        <v>110.5591</v>
      </c>
      <c r="N993">
        <v>49.65</v>
      </c>
      <c r="O993" s="36">
        <v>25.124394969920615</v>
      </c>
      <c r="Q993">
        <v>115.30419999999999</v>
      </c>
      <c r="R993">
        <v>49.65</v>
      </c>
      <c r="S993" s="36">
        <v>25.422051839166379</v>
      </c>
      <c r="U993">
        <v>120.0808</v>
      </c>
      <c r="V993">
        <v>49.65</v>
      </c>
      <c r="W993" s="36">
        <v>25.763574719329569</v>
      </c>
      <c r="Y993">
        <v>83.43</v>
      </c>
      <c r="Z993">
        <v>49.65</v>
      </c>
      <c r="AA993" s="36">
        <v>23.847858744970733</v>
      </c>
    </row>
    <row r="994" spans="1:27" x14ac:dyDescent="0.25">
      <c r="A994">
        <v>96.432599999999994</v>
      </c>
      <c r="B994">
        <v>49.7</v>
      </c>
      <c r="C994" s="36">
        <v>24.391443843651579</v>
      </c>
      <c r="E994">
        <v>101.12990000000001</v>
      </c>
      <c r="F994">
        <v>49.7</v>
      </c>
      <c r="G994" s="36">
        <v>24.614785277949021</v>
      </c>
      <c r="I994">
        <v>105.8248</v>
      </c>
      <c r="J994">
        <v>49.7</v>
      </c>
      <c r="K994" s="36">
        <v>24.856469754663468</v>
      </c>
      <c r="M994">
        <v>110.5591</v>
      </c>
      <c r="N994">
        <v>49.7</v>
      </c>
      <c r="O994" s="36">
        <v>25.123287904426565</v>
      </c>
      <c r="Q994">
        <v>115.30419999999999</v>
      </c>
      <c r="R994">
        <v>49.7</v>
      </c>
      <c r="S994" s="36">
        <v>25.420777782821343</v>
      </c>
      <c r="U994">
        <v>120.0808</v>
      </c>
      <c r="V994">
        <v>49.7</v>
      </c>
      <c r="W994" s="36">
        <v>25.762056050888852</v>
      </c>
      <c r="Y994">
        <v>83.43</v>
      </c>
      <c r="Z994">
        <v>49.7</v>
      </c>
      <c r="AA994" s="36">
        <v>23.847199471740826</v>
      </c>
    </row>
    <row r="995" spans="1:27" x14ac:dyDescent="0.25">
      <c r="A995">
        <v>96.432599999999994</v>
      </c>
      <c r="B995">
        <v>49.75</v>
      </c>
      <c r="C995" s="36">
        <v>24.390632327952797</v>
      </c>
      <c r="E995">
        <v>101.12990000000001</v>
      </c>
      <c r="F995">
        <v>49.75</v>
      </c>
      <c r="G995" s="36">
        <v>24.613897116718061</v>
      </c>
      <c r="I995">
        <v>105.8248</v>
      </c>
      <c r="J995">
        <v>49.75</v>
      </c>
      <c r="K995" s="36">
        <v>24.855486516931414</v>
      </c>
      <c r="M995">
        <v>110.5591</v>
      </c>
      <c r="N995">
        <v>49.75</v>
      </c>
      <c r="O995" s="36">
        <v>25.122181454051987</v>
      </c>
      <c r="Q995">
        <v>115.30419999999999</v>
      </c>
      <c r="R995">
        <v>49.75</v>
      </c>
      <c r="S995" s="36">
        <v>25.419504602876962</v>
      </c>
      <c r="U995">
        <v>120.0808</v>
      </c>
      <c r="V995">
        <v>49.75</v>
      </c>
      <c r="W995" s="36">
        <v>25.760538755670634</v>
      </c>
      <c r="Y995">
        <v>83.43</v>
      </c>
      <c r="Z995">
        <v>49.75</v>
      </c>
      <c r="AA995" s="36">
        <v>23.846540371990894</v>
      </c>
    </row>
    <row r="996" spans="1:27" x14ac:dyDescent="0.25">
      <c r="A996">
        <v>96.432599999999994</v>
      </c>
      <c r="B996">
        <v>49.8</v>
      </c>
      <c r="C996" s="36">
        <v>24.389821098196826</v>
      </c>
      <c r="E996">
        <v>101.12990000000001</v>
      </c>
      <c r="F996">
        <v>49.8</v>
      </c>
      <c r="G996" s="36">
        <v>24.613009311884582</v>
      </c>
      <c r="I996">
        <v>105.8248</v>
      </c>
      <c r="J996">
        <v>49.8</v>
      </c>
      <c r="K996" s="36">
        <v>24.854503737047835</v>
      </c>
      <c r="M996">
        <v>110.5591</v>
      </c>
      <c r="N996">
        <v>49.8</v>
      </c>
      <c r="O996" s="36">
        <v>25.121075617923335</v>
      </c>
      <c r="Q996">
        <v>115.30419999999999</v>
      </c>
      <c r="R996">
        <v>49.8</v>
      </c>
      <c r="S996" s="36">
        <v>25.418232297774516</v>
      </c>
      <c r="U996">
        <v>120.0808</v>
      </c>
      <c r="V996">
        <v>49.8</v>
      </c>
      <c r="W996" s="36">
        <v>25.759022830419799</v>
      </c>
      <c r="Y996">
        <v>83.43</v>
      </c>
      <c r="Z996">
        <v>49.8</v>
      </c>
      <c r="AA996" s="36">
        <v>23.845881445609553</v>
      </c>
    </row>
    <row r="997" spans="1:27" x14ac:dyDescent="0.25">
      <c r="A997">
        <v>96.432599999999994</v>
      </c>
      <c r="B997">
        <v>49.85</v>
      </c>
      <c r="C997" s="36">
        <v>24.389010154133029</v>
      </c>
      <c r="E997">
        <v>101.12990000000001</v>
      </c>
      <c r="F997">
        <v>49.85</v>
      </c>
      <c r="G997" s="36">
        <v>24.612121863089932</v>
      </c>
      <c r="I997">
        <v>105.8248</v>
      </c>
      <c r="J997">
        <v>49.85</v>
      </c>
      <c r="K997" s="36">
        <v>24.853521414473292</v>
      </c>
      <c r="M997">
        <v>110.5591</v>
      </c>
      <c r="N997">
        <v>49.85</v>
      </c>
      <c r="O997" s="36">
        <v>25.119970395169108</v>
      </c>
      <c r="Q997">
        <v>115.30419999999999</v>
      </c>
      <c r="R997">
        <v>49.85</v>
      </c>
      <c r="S997" s="36">
        <v>25.416960865959819</v>
      </c>
      <c r="U997">
        <v>120.0808</v>
      </c>
      <c r="V997">
        <v>49.85</v>
      </c>
      <c r="W997" s="36">
        <v>25.757508271893961</v>
      </c>
      <c r="Y997">
        <v>83.43</v>
      </c>
      <c r="Z997">
        <v>49.85</v>
      </c>
      <c r="AA997" s="36">
        <v>23.845222692485528</v>
      </c>
    </row>
    <row r="998" spans="1:27" x14ac:dyDescent="0.25">
      <c r="A998">
        <v>96.432599999999994</v>
      </c>
      <c r="B998">
        <v>49.9</v>
      </c>
      <c r="C998" s="36">
        <v>24.388199495511117</v>
      </c>
      <c r="E998">
        <v>101.12990000000001</v>
      </c>
      <c r="F998">
        <v>49.9</v>
      </c>
      <c r="G998" s="36">
        <v>24.611234769976065</v>
      </c>
      <c r="I998">
        <v>105.8248</v>
      </c>
      <c r="J998">
        <v>49.9</v>
      </c>
      <c r="K998" s="36">
        <v>24.852539548669391</v>
      </c>
      <c r="M998">
        <v>110.5591</v>
      </c>
      <c r="N998">
        <v>49.9</v>
      </c>
      <c r="O998" s="36">
        <v>25.118865784919837</v>
      </c>
      <c r="Q998">
        <v>115.30419999999999</v>
      </c>
      <c r="R998">
        <v>49.9</v>
      </c>
      <c r="S998" s="36">
        <v>25.415690305883242</v>
      </c>
      <c r="U998">
        <v>120.0808</v>
      </c>
      <c r="V998">
        <v>49.9</v>
      </c>
      <c r="W998" s="36">
        <v>25.755995076863385</v>
      </c>
      <c r="Y998">
        <v>83.43</v>
      </c>
      <c r="Z998">
        <v>49.9</v>
      </c>
      <c r="AA998" s="36">
        <v>23.844564112507669</v>
      </c>
    </row>
    <row r="999" spans="1:27" x14ac:dyDescent="0.25">
      <c r="A999">
        <v>96.432599999999994</v>
      </c>
      <c r="B999">
        <v>49.95</v>
      </c>
      <c r="C999" s="36">
        <v>24.387389122081188</v>
      </c>
      <c r="E999">
        <v>101.12990000000001</v>
      </c>
      <c r="F999">
        <v>49.95</v>
      </c>
      <c r="G999" s="36">
        <v>24.610348032185506</v>
      </c>
      <c r="I999">
        <v>105.8248</v>
      </c>
      <c r="J999">
        <v>49.95</v>
      </c>
      <c r="K999" s="36">
        <v>24.851558139098792</v>
      </c>
      <c r="M999">
        <v>110.5591</v>
      </c>
      <c r="N999">
        <v>49.95</v>
      </c>
      <c r="O999" s="36">
        <v>25.117761786308069</v>
      </c>
      <c r="Q999">
        <v>115.30419999999999</v>
      </c>
      <c r="R999">
        <v>49.95</v>
      </c>
      <c r="S999" s="36">
        <v>25.414420615999699</v>
      </c>
      <c r="U999">
        <v>120.0808</v>
      </c>
      <c r="V999">
        <v>49.95</v>
      </c>
      <c r="W999" s="36">
        <v>25.754483242110954</v>
      </c>
      <c r="Y999">
        <v>83.43</v>
      </c>
      <c r="Z999">
        <v>49.95</v>
      </c>
      <c r="AA999" s="36">
        <v>23.843905705564932</v>
      </c>
    </row>
    <row r="1000" spans="1:27" x14ac:dyDescent="0.25">
      <c r="A1000">
        <v>96.432599999999994</v>
      </c>
      <c r="B1000">
        <v>50</v>
      </c>
      <c r="C1000" s="36">
        <v>24.386579033593687</v>
      </c>
      <c r="E1000">
        <v>101.12990000000001</v>
      </c>
      <c r="F1000">
        <v>50</v>
      </c>
      <c r="G1000" s="36">
        <v>24.609461649361378</v>
      </c>
      <c r="I1000">
        <v>105.8248</v>
      </c>
      <c r="J1000">
        <v>50</v>
      </c>
      <c r="K1000" s="36">
        <v>24.850577185225173</v>
      </c>
      <c r="M1000">
        <v>110.5591</v>
      </c>
      <c r="N1000">
        <v>50</v>
      </c>
      <c r="O1000" s="36">
        <v>25.116658398468392</v>
      </c>
      <c r="Q1000">
        <v>115.30419999999999</v>
      </c>
      <c r="R1000">
        <v>50</v>
      </c>
      <c r="S1000" s="36">
        <v>25.413151794768602</v>
      </c>
      <c r="U1000">
        <v>120.0808</v>
      </c>
      <c r="V1000">
        <v>50</v>
      </c>
      <c r="W1000" s="36">
        <v>25.752972764432048</v>
      </c>
      <c r="Y1000">
        <v>83.43</v>
      </c>
      <c r="Z1000">
        <v>50</v>
      </c>
      <c r="AA1000" s="36">
        <v>23.843247471546395</v>
      </c>
    </row>
    <row r="1001" spans="1:27" x14ac:dyDescent="0.25">
      <c r="A1001">
        <v>96.432599999999994</v>
      </c>
      <c r="B1001">
        <v>50.05</v>
      </c>
      <c r="C1001" s="36">
        <v>24.385769229799404</v>
      </c>
      <c r="E1001">
        <v>101.12990000000001</v>
      </c>
      <c r="F1001">
        <v>50.05</v>
      </c>
      <c r="G1001" s="36">
        <v>24.608575621147413</v>
      </c>
      <c r="I1001">
        <v>105.8248</v>
      </c>
      <c r="J1001">
        <v>50.05</v>
      </c>
      <c r="K1001" s="36">
        <v>24.849596686513273</v>
      </c>
      <c r="M1001">
        <v>110.5591</v>
      </c>
      <c r="N1001">
        <v>50.05</v>
      </c>
      <c r="O1001" s="36">
        <v>25.115555620537403</v>
      </c>
      <c r="Q1001">
        <v>115.30419999999999</v>
      </c>
      <c r="R1001">
        <v>50.05</v>
      </c>
      <c r="S1001" s="36">
        <v>25.411883840653864</v>
      </c>
      <c r="U1001">
        <v>120.0808</v>
      </c>
      <c r="V1001">
        <v>50.05</v>
      </c>
      <c r="W1001" s="36">
        <v>25.75146364063453</v>
      </c>
      <c r="Y1001">
        <v>83.43</v>
      </c>
      <c r="Z1001">
        <v>50.05</v>
      </c>
      <c r="AA1001" s="36">
        <v>23.842589410341255</v>
      </c>
    </row>
    <row r="1002" spans="1:27" x14ac:dyDescent="0.25">
      <c r="A1002">
        <v>96.432599999999994</v>
      </c>
      <c r="B1002">
        <v>50.1</v>
      </c>
      <c r="C1002" s="36">
        <v>24.384959710449511</v>
      </c>
      <c r="E1002">
        <v>101.12990000000001</v>
      </c>
      <c r="F1002">
        <v>50.1</v>
      </c>
      <c r="G1002" s="36">
        <v>24.607689947187893</v>
      </c>
      <c r="I1002">
        <v>105.8248</v>
      </c>
      <c r="J1002">
        <v>50.1</v>
      </c>
      <c r="K1002" s="36">
        <v>24.848616642428841</v>
      </c>
      <c r="M1002">
        <v>110.5591</v>
      </c>
      <c r="N1002">
        <v>50.1</v>
      </c>
      <c r="O1002" s="36">
        <v>25.114453451653699</v>
      </c>
      <c r="Q1002">
        <v>115.30419999999999</v>
      </c>
      <c r="R1002">
        <v>50.1</v>
      </c>
      <c r="S1002" s="36">
        <v>25.410616752123865</v>
      </c>
      <c r="U1002">
        <v>120.0808</v>
      </c>
      <c r="V1002">
        <v>50.1</v>
      </c>
      <c r="W1002" s="36">
        <v>25.749955867538624</v>
      </c>
      <c r="Y1002">
        <v>83.43</v>
      </c>
      <c r="Z1002">
        <v>50.1</v>
      </c>
      <c r="AA1002" s="36">
        <v>23.84193152183882</v>
      </c>
    </row>
    <row r="1003" spans="1:27" x14ac:dyDescent="0.25">
      <c r="A1003">
        <v>96.432599999999994</v>
      </c>
      <c r="B1003">
        <v>50.15</v>
      </c>
      <c r="C1003" s="36">
        <v>24.384150475295506</v>
      </c>
      <c r="E1003">
        <v>101.12990000000001</v>
      </c>
      <c r="F1003">
        <v>50.15</v>
      </c>
      <c r="G1003" s="36">
        <v>24.606804627127712</v>
      </c>
      <c r="I1003">
        <v>105.8248</v>
      </c>
      <c r="J1003">
        <v>50.15</v>
      </c>
      <c r="K1003" s="36">
        <v>24.847637052438671</v>
      </c>
      <c r="M1003">
        <v>110.5591</v>
      </c>
      <c r="N1003">
        <v>50.15</v>
      </c>
      <c r="O1003" s="36">
        <v>25.113351890957876</v>
      </c>
      <c r="Q1003">
        <v>115.30419999999999</v>
      </c>
      <c r="R1003">
        <v>50.15</v>
      </c>
      <c r="S1003" s="36">
        <v>25.409350527651462</v>
      </c>
      <c r="U1003">
        <v>120.0808</v>
      </c>
      <c r="V1003">
        <v>50.15</v>
      </c>
      <c r="W1003" s="36">
        <v>25.748449441976881</v>
      </c>
      <c r="Y1003">
        <v>83.43</v>
      </c>
      <c r="Z1003">
        <v>50.15</v>
      </c>
      <c r="AA1003" s="36">
        <v>23.841273805928513</v>
      </c>
    </row>
    <row r="1004" spans="1:27" x14ac:dyDescent="0.25">
      <c r="A1004">
        <v>96.432599999999994</v>
      </c>
      <c r="B1004">
        <v>50.2</v>
      </c>
      <c r="C1004" s="36">
        <v>24.383341524089275</v>
      </c>
      <c r="E1004">
        <v>101.12990000000001</v>
      </c>
      <c r="F1004">
        <v>50.2</v>
      </c>
      <c r="G1004" s="36">
        <v>24.60591966061234</v>
      </c>
      <c r="I1004">
        <v>105.8248</v>
      </c>
      <c r="J1004">
        <v>50.2</v>
      </c>
      <c r="K1004" s="36">
        <v>24.846657916010582</v>
      </c>
      <c r="M1004">
        <v>110.5591</v>
      </c>
      <c r="N1004">
        <v>50.2</v>
      </c>
      <c r="O1004" s="36">
        <v>25.112250937592538</v>
      </c>
      <c r="Q1004">
        <v>115.30419999999999</v>
      </c>
      <c r="R1004">
        <v>50.2</v>
      </c>
      <c r="S1004" s="36">
        <v>25.408085165713921</v>
      </c>
      <c r="U1004">
        <v>120.0808</v>
      </c>
      <c r="V1004">
        <v>50.2</v>
      </c>
      <c r="W1004" s="36">
        <v>25.746944360794139</v>
      </c>
      <c r="Y1004">
        <v>83.43</v>
      </c>
      <c r="Z1004">
        <v>50.2</v>
      </c>
      <c r="AA1004" s="36">
        <v>23.840616262499882</v>
      </c>
    </row>
    <row r="1005" spans="1:27" x14ac:dyDescent="0.25">
      <c r="A1005">
        <v>96.432599999999994</v>
      </c>
      <c r="B1005">
        <v>50.25</v>
      </c>
      <c r="C1005" s="36">
        <v>24.38253285658303</v>
      </c>
      <c r="E1005">
        <v>101.12990000000001</v>
      </c>
      <c r="F1005">
        <v>50.25</v>
      </c>
      <c r="G1005" s="36">
        <v>24.605035047287824</v>
      </c>
      <c r="I1005">
        <v>105.8248</v>
      </c>
      <c r="J1005">
        <v>50.25</v>
      </c>
      <c r="K1005" s="36">
        <v>24.845679232613406</v>
      </c>
      <c r="M1005">
        <v>110.5591</v>
      </c>
      <c r="N1005">
        <v>50.25</v>
      </c>
      <c r="O1005" s="36">
        <v>25.11115059070228</v>
      </c>
      <c r="Q1005">
        <v>115.30419999999999</v>
      </c>
      <c r="R1005">
        <v>50.25</v>
      </c>
      <c r="S1005" s="36">
        <v>25.406820664792956</v>
      </c>
      <c r="U1005">
        <v>120.0808</v>
      </c>
      <c r="V1005">
        <v>50.25</v>
      </c>
      <c r="W1005" s="36">
        <v>25.745440620847372</v>
      </c>
      <c r="Y1005">
        <v>83.43</v>
      </c>
      <c r="Z1005">
        <v>50.25</v>
      </c>
      <c r="AA1005" s="36">
        <v>23.839958891442574</v>
      </c>
    </row>
    <row r="1006" spans="1:27" x14ac:dyDescent="0.25">
      <c r="A1006">
        <v>96.432599999999994</v>
      </c>
      <c r="B1006">
        <v>50.3</v>
      </c>
      <c r="C1006" s="36">
        <v>24.381724472529363</v>
      </c>
      <c r="E1006">
        <v>101.12990000000001</v>
      </c>
      <c r="F1006">
        <v>50.3</v>
      </c>
      <c r="G1006" s="36">
        <v>24.604150786800812</v>
      </c>
      <c r="I1006">
        <v>105.8248</v>
      </c>
      <c r="J1006">
        <v>50.3</v>
      </c>
      <c r="K1006" s="36">
        <v>24.844701001717013</v>
      </c>
      <c r="M1006">
        <v>110.5591</v>
      </c>
      <c r="N1006">
        <v>50.3</v>
      </c>
      <c r="O1006" s="36">
        <v>25.110050849433662</v>
      </c>
      <c r="Q1006">
        <v>115.30419999999999</v>
      </c>
      <c r="R1006">
        <v>50.3</v>
      </c>
      <c r="S1006" s="36">
        <v>25.405557023374669</v>
      </c>
      <c r="U1006">
        <v>120.0808</v>
      </c>
      <c r="V1006">
        <v>50.3</v>
      </c>
      <c r="W1006" s="36">
        <v>25.743938219005724</v>
      </c>
      <c r="Y1006">
        <v>83.43</v>
      </c>
      <c r="Z1006">
        <v>50.3</v>
      </c>
      <c r="AA1006" s="36">
        <v>23.839301692646369</v>
      </c>
    </row>
    <row r="1007" spans="1:27" x14ac:dyDescent="0.25">
      <c r="A1007">
        <v>96.432599999999994</v>
      </c>
      <c r="B1007">
        <v>50.35</v>
      </c>
      <c r="C1007" s="36">
        <v>24.380916371681202</v>
      </c>
      <c r="E1007">
        <v>101.12990000000001</v>
      </c>
      <c r="F1007">
        <v>50.35</v>
      </c>
      <c r="G1007" s="36">
        <v>24.6032668787985</v>
      </c>
      <c r="I1007">
        <v>105.8248</v>
      </c>
      <c r="J1007">
        <v>50.35</v>
      </c>
      <c r="K1007" s="36">
        <v>24.843723222792296</v>
      </c>
      <c r="M1007">
        <v>110.5591</v>
      </c>
      <c r="N1007">
        <v>50.35</v>
      </c>
      <c r="O1007" s="36">
        <v>25.108951712935234</v>
      </c>
      <c r="Q1007">
        <v>115.30419999999999</v>
      </c>
      <c r="R1007">
        <v>50.35</v>
      </c>
      <c r="S1007" s="36">
        <v>25.404294239949557</v>
      </c>
      <c r="U1007">
        <v>120.0808</v>
      </c>
      <c r="V1007">
        <v>50.35</v>
      </c>
      <c r="W1007" s="36">
        <v>25.742437152150362</v>
      </c>
      <c r="Y1007">
        <v>83.43</v>
      </c>
      <c r="Z1007">
        <v>50.35</v>
      </c>
      <c r="AA1007" s="36">
        <v>23.838644666001152</v>
      </c>
    </row>
    <row r="1008" spans="1:27" x14ac:dyDescent="0.25">
      <c r="A1008">
        <v>96.432599999999994</v>
      </c>
      <c r="B1008">
        <v>50.4</v>
      </c>
      <c r="C1008" s="36">
        <v>24.380108553791832</v>
      </c>
      <c r="E1008">
        <v>101.12990000000001</v>
      </c>
      <c r="F1008">
        <v>50.4</v>
      </c>
      <c r="G1008" s="36">
        <v>24.602383322928699</v>
      </c>
      <c r="I1008">
        <v>105.8248</v>
      </c>
      <c r="J1008">
        <v>50.4</v>
      </c>
      <c r="K1008" s="36">
        <v>24.842745895311136</v>
      </c>
      <c r="M1008">
        <v>110.5591</v>
      </c>
      <c r="N1008">
        <v>50.4</v>
      </c>
      <c r="O1008" s="36">
        <v>25.107853180357509</v>
      </c>
      <c r="Q1008">
        <v>115.30419999999999</v>
      </c>
      <c r="R1008">
        <v>50.4</v>
      </c>
      <c r="S1008" s="36">
        <v>25.403032313012471</v>
      </c>
      <c r="U1008">
        <v>120.0808</v>
      </c>
      <c r="V1008">
        <v>50.4</v>
      </c>
      <c r="W1008" s="36">
        <v>25.740937417174472</v>
      </c>
      <c r="Y1008">
        <v>83.43</v>
      </c>
      <c r="Z1008">
        <v>50.4</v>
      </c>
      <c r="AA1008" s="36">
        <v>23.837987811396925</v>
      </c>
    </row>
    <row r="1009" spans="1:27" x14ac:dyDescent="0.25">
      <c r="A1009">
        <v>96.432599999999994</v>
      </c>
      <c r="B1009">
        <v>50.45</v>
      </c>
      <c r="C1009" s="36">
        <v>24.379301018614893</v>
      </c>
      <c r="E1009">
        <v>101.12990000000001</v>
      </c>
      <c r="F1009">
        <v>50.45</v>
      </c>
      <c r="G1009" s="36">
        <v>24.60150011883977</v>
      </c>
      <c r="I1009">
        <v>105.8248</v>
      </c>
      <c r="J1009">
        <v>50.45</v>
      </c>
      <c r="K1009" s="36">
        <v>24.841769018746465</v>
      </c>
      <c r="M1009">
        <v>110.5591</v>
      </c>
      <c r="N1009">
        <v>50.45</v>
      </c>
      <c r="O1009" s="36">
        <v>25.106755250852959</v>
      </c>
      <c r="Q1009">
        <v>115.30419999999999</v>
      </c>
      <c r="R1009">
        <v>50.45</v>
      </c>
      <c r="S1009" s="36">
        <v>25.401771241062626</v>
      </c>
      <c r="U1009">
        <v>120.0808</v>
      </c>
      <c r="V1009">
        <v>50.45</v>
      </c>
      <c r="W1009" s="36">
        <v>25.739439010983158</v>
      </c>
      <c r="Y1009">
        <v>83.43</v>
      </c>
      <c r="Z1009">
        <v>50.45</v>
      </c>
      <c r="AA1009" s="36">
        <v>23.837331128723804</v>
      </c>
    </row>
    <row r="1010" spans="1:27" x14ac:dyDescent="0.25">
      <c r="A1010">
        <v>96.432599999999994</v>
      </c>
      <c r="B1010">
        <v>50.5</v>
      </c>
      <c r="C1010" s="36">
        <v>24.378493765904377</v>
      </c>
      <c r="E1010">
        <v>101.12990000000001</v>
      </c>
      <c r="F1010">
        <v>50.5</v>
      </c>
      <c r="G1010" s="36">
        <v>24.600617266180663</v>
      </c>
      <c r="I1010">
        <v>105.8248</v>
      </c>
      <c r="J1010">
        <v>50.5</v>
      </c>
      <c r="K1010" s="36">
        <v>24.840792592572186</v>
      </c>
      <c r="M1010">
        <v>110.5591</v>
      </c>
      <c r="N1010">
        <v>50.5</v>
      </c>
      <c r="O1010" s="36">
        <v>25.105657923576029</v>
      </c>
      <c r="Q1010">
        <v>115.30419999999999</v>
      </c>
      <c r="R1010">
        <v>50.5</v>
      </c>
      <c r="S1010" s="36">
        <v>25.400511022603567</v>
      </c>
      <c r="U1010">
        <v>120.0808</v>
      </c>
      <c r="V1010">
        <v>50.5</v>
      </c>
      <c r="W1010" s="36">
        <v>25.737941930493374</v>
      </c>
      <c r="Y1010">
        <v>83.43</v>
      </c>
      <c r="Z1010">
        <v>50.5</v>
      </c>
      <c r="AA1010" s="36">
        <v>23.836674617872021</v>
      </c>
    </row>
    <row r="1011" spans="1:27" x14ac:dyDescent="0.25">
      <c r="A1011">
        <v>96.432599999999994</v>
      </c>
      <c r="B1011">
        <v>50.55</v>
      </c>
      <c r="C1011" s="36">
        <v>24.377686795414625</v>
      </c>
      <c r="E1011">
        <v>101.12990000000001</v>
      </c>
      <c r="F1011">
        <v>50.55</v>
      </c>
      <c r="G1011" s="36">
        <v>24.5997347646009</v>
      </c>
      <c r="I1011">
        <v>105.8248</v>
      </c>
      <c r="J1011">
        <v>50.55</v>
      </c>
      <c r="K1011" s="36">
        <v>24.839816616263249</v>
      </c>
      <c r="M1011">
        <v>110.5591</v>
      </c>
      <c r="N1011">
        <v>50.55</v>
      </c>
      <c r="O1011" s="36">
        <v>25.104561197683104</v>
      </c>
      <c r="Q1011">
        <v>115.30419999999999</v>
      </c>
      <c r="R1011">
        <v>50.55</v>
      </c>
      <c r="S1011" s="36">
        <v>25.399251656143143</v>
      </c>
      <c r="U1011">
        <v>120.0808</v>
      </c>
      <c r="V1011">
        <v>50.55</v>
      </c>
      <c r="W1011" s="36">
        <v>25.736446172633894</v>
      </c>
      <c r="Y1011">
        <v>83.43</v>
      </c>
      <c r="Z1011">
        <v>50.55</v>
      </c>
      <c r="AA1011" s="36">
        <v>23.836018278731924</v>
      </c>
    </row>
    <row r="1012" spans="1:27" x14ac:dyDescent="0.25">
      <c r="A1012">
        <v>96.432599999999994</v>
      </c>
      <c r="B1012">
        <v>50.6</v>
      </c>
      <c r="C1012" s="36">
        <v>24.376880106900327</v>
      </c>
      <c r="E1012">
        <v>101.12990000000001</v>
      </c>
      <c r="F1012">
        <v>50.6</v>
      </c>
      <c r="G1012" s="36">
        <v>24.598852613750569</v>
      </c>
      <c r="I1012">
        <v>105.8248</v>
      </c>
      <c r="J1012">
        <v>50.6</v>
      </c>
      <c r="K1012" s="36">
        <v>24.838841089295592</v>
      </c>
      <c r="M1012">
        <v>110.5591</v>
      </c>
      <c r="N1012">
        <v>50.6</v>
      </c>
      <c r="O1012" s="36">
        <v>25.103465072332508</v>
      </c>
      <c r="Q1012">
        <v>115.30419999999999</v>
      </c>
      <c r="R1012">
        <v>50.6</v>
      </c>
      <c r="S1012" s="36">
        <v>25.39799314019352</v>
      </c>
      <c r="U1012">
        <v>120.0808</v>
      </c>
      <c r="V1012">
        <v>50.6</v>
      </c>
      <c r="W1012" s="36">
        <v>25.734951734345231</v>
      </c>
      <c r="Y1012">
        <v>83.43</v>
      </c>
      <c r="Z1012">
        <v>50.6</v>
      </c>
      <c r="AA1012" s="36">
        <v>23.835362111193973</v>
      </c>
    </row>
    <row r="1013" spans="1:27" x14ac:dyDescent="0.25">
      <c r="A1013">
        <v>96.432599999999994</v>
      </c>
      <c r="B1013">
        <v>50.65</v>
      </c>
      <c r="C1013" s="36">
        <v>24.376073700116528</v>
      </c>
      <c r="E1013">
        <v>101.12990000000001</v>
      </c>
      <c r="F1013">
        <v>50.65</v>
      </c>
      <c r="G1013" s="36">
        <v>24.597970813280355</v>
      </c>
      <c r="I1013">
        <v>105.8248</v>
      </c>
      <c r="J1013">
        <v>50.65</v>
      </c>
      <c r="K1013" s="36">
        <v>24.837866011146144</v>
      </c>
      <c r="M1013">
        <v>110.5591</v>
      </c>
      <c r="N1013">
        <v>50.65</v>
      </c>
      <c r="O1013" s="36">
        <v>25.10236954668451</v>
      </c>
      <c r="Q1013">
        <v>115.30419999999999</v>
      </c>
      <c r="R1013">
        <v>50.65</v>
      </c>
      <c r="S1013" s="36">
        <v>25.396735473271121</v>
      </c>
      <c r="U1013">
        <v>120.0808</v>
      </c>
      <c r="V1013">
        <v>50.65</v>
      </c>
      <c r="W1013" s="36">
        <v>25.733458612579561</v>
      </c>
      <c r="Y1013">
        <v>83.43</v>
      </c>
      <c r="Z1013">
        <v>50.65</v>
      </c>
      <c r="AA1013" s="36">
        <v>23.834706115148737</v>
      </c>
    </row>
    <row r="1014" spans="1:27" x14ac:dyDescent="0.25">
      <c r="A1014">
        <v>96.432599999999994</v>
      </c>
      <c r="B1014">
        <v>50.7</v>
      </c>
      <c r="C1014" s="36">
        <v>24.375267574818611</v>
      </c>
      <c r="E1014">
        <v>101.12990000000001</v>
      </c>
      <c r="F1014">
        <v>50.7</v>
      </c>
      <c r="G1014" s="36">
        <v>24.597089362841484</v>
      </c>
      <c r="I1014">
        <v>105.8248</v>
      </c>
      <c r="J1014">
        <v>50.7</v>
      </c>
      <c r="K1014" s="36">
        <v>24.836891381292862</v>
      </c>
      <c r="M1014">
        <v>110.5591</v>
      </c>
      <c r="N1014">
        <v>50.7</v>
      </c>
      <c r="O1014" s="36">
        <v>25.101274619901307</v>
      </c>
      <c r="Q1014">
        <v>115.30419999999999</v>
      </c>
      <c r="R1014">
        <v>50.7</v>
      </c>
      <c r="S1014" s="36">
        <v>25.395478653896657</v>
      </c>
      <c r="U1014">
        <v>120.0808</v>
      </c>
      <c r="V1014">
        <v>50.7</v>
      </c>
      <c r="W1014" s="36">
        <v>25.731966804300676</v>
      </c>
      <c r="Y1014">
        <v>83.43</v>
      </c>
      <c r="Z1014">
        <v>50.7</v>
      </c>
      <c r="AA1014" s="36">
        <v>23.834050290486914</v>
      </c>
    </row>
    <row r="1015" spans="1:27" x14ac:dyDescent="0.25">
      <c r="A1015">
        <v>96.432599999999994</v>
      </c>
      <c r="B1015">
        <v>50.75</v>
      </c>
      <c r="C1015" s="36">
        <v>24.37446173076232</v>
      </c>
      <c r="E1015">
        <v>101.12990000000001</v>
      </c>
      <c r="F1015">
        <v>50.75</v>
      </c>
      <c r="G1015" s="36">
        <v>24.596208262085767</v>
      </c>
      <c r="I1015">
        <v>105.8248</v>
      </c>
      <c r="J1015">
        <v>50.75</v>
      </c>
      <c r="K1015" s="36">
        <v>24.835917199214677</v>
      </c>
      <c r="M1015">
        <v>110.5591</v>
      </c>
      <c r="N1015">
        <v>50.75</v>
      </c>
      <c r="O1015" s="36">
        <v>25.10018029114703</v>
      </c>
      <c r="Q1015">
        <v>115.30419999999999</v>
      </c>
      <c r="R1015">
        <v>50.75</v>
      </c>
      <c r="S1015" s="36">
        <v>25.394222680595057</v>
      </c>
      <c r="U1015">
        <v>120.0808</v>
      </c>
      <c r="V1015">
        <v>50.75</v>
      </c>
      <c r="W1015" s="36">
        <v>25.730476306483943</v>
      </c>
      <c r="Y1015">
        <v>83.43</v>
      </c>
      <c r="Z1015">
        <v>50.75</v>
      </c>
      <c r="AA1015" s="36">
        <v>23.8333946370993</v>
      </c>
    </row>
    <row r="1016" spans="1:27" x14ac:dyDescent="0.25">
      <c r="A1016">
        <v>96.432599999999994</v>
      </c>
      <c r="B1016">
        <v>50.8</v>
      </c>
      <c r="C1016" s="36">
        <v>24.373656167703743</v>
      </c>
      <c r="E1016">
        <v>101.12990000000001</v>
      </c>
      <c r="F1016">
        <v>50.8</v>
      </c>
      <c r="G1016" s="36">
        <v>24.595327510665573</v>
      </c>
      <c r="I1016">
        <v>105.8248</v>
      </c>
      <c r="J1016">
        <v>50.8</v>
      </c>
      <c r="K1016" s="36">
        <v>24.834943464391529</v>
      </c>
      <c r="M1016">
        <v>110.5591</v>
      </c>
      <c r="N1016">
        <v>50.8</v>
      </c>
      <c r="O1016" s="36">
        <v>25.099086559587718</v>
      </c>
      <c r="Q1016">
        <v>115.30419999999999</v>
      </c>
      <c r="R1016">
        <v>50.8</v>
      </c>
      <c r="S1016" s="36">
        <v>25.392967551895506</v>
      </c>
      <c r="U1016">
        <v>120.0808</v>
      </c>
      <c r="V1016">
        <v>50.8</v>
      </c>
      <c r="W1016" s="36">
        <v>25.728987116116166</v>
      </c>
      <c r="Y1016">
        <v>83.43</v>
      </c>
      <c r="Z1016">
        <v>50.8</v>
      </c>
      <c r="AA1016" s="36">
        <v>23.832739154876815</v>
      </c>
    </row>
    <row r="1017" spans="1:27" x14ac:dyDescent="0.25">
      <c r="A1017">
        <v>96.432599999999994</v>
      </c>
      <c r="B1017">
        <v>50.85</v>
      </c>
      <c r="C1017" s="36">
        <v>24.372850885399295</v>
      </c>
      <c r="E1017">
        <v>101.12990000000001</v>
      </c>
      <c r="F1017">
        <v>50.85</v>
      </c>
      <c r="G1017" s="36">
        <v>24.594447108233865</v>
      </c>
      <c r="I1017">
        <v>105.8248</v>
      </c>
      <c r="J1017">
        <v>50.85</v>
      </c>
      <c r="K1017" s="36">
        <v>24.833970176304341</v>
      </c>
      <c r="M1017">
        <v>110.5591</v>
      </c>
      <c r="N1017">
        <v>50.85</v>
      </c>
      <c r="O1017" s="36">
        <v>25.097993424391326</v>
      </c>
      <c r="Q1017">
        <v>115.30419999999999</v>
      </c>
      <c r="R1017">
        <v>50.85</v>
      </c>
      <c r="S1017" s="36">
        <v>25.39171326633139</v>
      </c>
      <c r="U1017">
        <v>120.0808</v>
      </c>
      <c r="V1017">
        <v>50.85</v>
      </c>
      <c r="W1017" s="36">
        <v>25.727499230195633</v>
      </c>
      <c r="Y1017">
        <v>83.43</v>
      </c>
      <c r="Z1017">
        <v>50.85</v>
      </c>
      <c r="AA1017" s="36">
        <v>23.832083843710489</v>
      </c>
    </row>
    <row r="1018" spans="1:27" x14ac:dyDescent="0.25">
      <c r="A1018">
        <v>96.432599999999994</v>
      </c>
      <c r="B1018">
        <v>50.9</v>
      </c>
      <c r="C1018" s="36">
        <v>24.372045883605765</v>
      </c>
      <c r="E1018">
        <v>101.12990000000001</v>
      </c>
      <c r="F1018">
        <v>50.9</v>
      </c>
      <c r="G1018" s="36">
        <v>24.593567054444133</v>
      </c>
      <c r="I1018">
        <v>105.8248</v>
      </c>
      <c r="J1018">
        <v>50.9</v>
      </c>
      <c r="K1018" s="36">
        <v>24.832997334435028</v>
      </c>
      <c r="M1018">
        <v>110.5591</v>
      </c>
      <c r="N1018">
        <v>50.9</v>
      </c>
      <c r="O1018" s="36">
        <v>25.096900884727727</v>
      </c>
      <c r="Q1018">
        <v>115.30419999999999</v>
      </c>
      <c r="R1018">
        <v>50.9</v>
      </c>
      <c r="S1018" s="36">
        <v>25.390459822440278</v>
      </c>
      <c r="U1018">
        <v>120.0808</v>
      </c>
      <c r="V1018">
        <v>50.9</v>
      </c>
      <c r="W1018" s="36">
        <v>25.726012645731977</v>
      </c>
      <c r="Y1018">
        <v>83.43</v>
      </c>
      <c r="Z1018">
        <v>50.9</v>
      </c>
      <c r="AA1018" s="36">
        <v>23.831428703491458</v>
      </c>
    </row>
    <row r="1019" spans="1:27" x14ac:dyDescent="0.25">
      <c r="A1019">
        <v>96.432599999999994</v>
      </c>
      <c r="B1019">
        <v>50.95</v>
      </c>
      <c r="C1019" s="36">
        <v>24.371241162080285</v>
      </c>
      <c r="E1019">
        <v>101.12990000000001</v>
      </c>
      <c r="F1019">
        <v>50.95</v>
      </c>
      <c r="G1019" s="36">
        <v>24.592687348950466</v>
      </c>
      <c r="I1019">
        <v>105.8248</v>
      </c>
      <c r="J1019">
        <v>50.95</v>
      </c>
      <c r="K1019" s="36">
        <v>24.8320249382665</v>
      </c>
      <c r="M1019">
        <v>110.5591</v>
      </c>
      <c r="N1019">
        <v>50.95</v>
      </c>
      <c r="O1019" s="36">
        <v>25.095808939768681</v>
      </c>
      <c r="Q1019">
        <v>115.30419999999999</v>
      </c>
      <c r="R1019">
        <v>50.95</v>
      </c>
      <c r="S1019" s="36">
        <v>25.389207218763943</v>
      </c>
      <c r="U1019">
        <v>120.0808</v>
      </c>
      <c r="V1019">
        <v>50.95</v>
      </c>
      <c r="W1019" s="36">
        <v>25.724527359746144</v>
      </c>
      <c r="Y1019">
        <v>83.43</v>
      </c>
      <c r="Z1019">
        <v>50.95</v>
      </c>
      <c r="AA1019" s="36">
        <v>23.830773734110988</v>
      </c>
    </row>
    <row r="1020" spans="1:27" x14ac:dyDescent="0.25">
      <c r="A1020">
        <v>96.432599999999994</v>
      </c>
      <c r="B1020">
        <v>51</v>
      </c>
      <c r="C1020" s="36">
        <v>24.370436720580308</v>
      </c>
      <c r="E1020">
        <v>101.12990000000001</v>
      </c>
      <c r="F1020">
        <v>51</v>
      </c>
      <c r="G1020" s="36">
        <v>24.591807991407496</v>
      </c>
      <c r="I1020">
        <v>105.8248</v>
      </c>
      <c r="J1020">
        <v>51</v>
      </c>
      <c r="K1020" s="36">
        <v>24.831052987282646</v>
      </c>
      <c r="M1020">
        <v>110.5591</v>
      </c>
      <c r="N1020">
        <v>51</v>
      </c>
      <c r="O1020" s="36">
        <v>25.094717588687839</v>
      </c>
      <c r="Q1020">
        <v>115.30419999999999</v>
      </c>
      <c r="R1020">
        <v>51</v>
      </c>
      <c r="S1020" s="36">
        <v>25.387955453848299</v>
      </c>
      <c r="U1020">
        <v>120.0808</v>
      </c>
      <c r="V1020">
        <v>51</v>
      </c>
      <c r="W1020" s="36">
        <v>25.723043369270314</v>
      </c>
      <c r="Y1020">
        <v>83.43</v>
      </c>
      <c r="Z1020">
        <v>51</v>
      </c>
      <c r="AA1020" s="36">
        <v>23.83011893546044</v>
      </c>
    </row>
    <row r="1021" spans="1:27" x14ac:dyDescent="0.25">
      <c r="A1021">
        <v>96.432599999999994</v>
      </c>
      <c r="B1021">
        <v>51.05</v>
      </c>
      <c r="C1021" s="36">
        <v>24.36963255886365</v>
      </c>
      <c r="E1021">
        <v>101.12990000000001</v>
      </c>
      <c r="F1021">
        <v>51.05</v>
      </c>
      <c r="G1021" s="36">
        <v>24.59092898147042</v>
      </c>
      <c r="I1021">
        <v>105.8248</v>
      </c>
      <c r="J1021">
        <v>51.05</v>
      </c>
      <c r="K1021" s="36">
        <v>24.830081480968335</v>
      </c>
      <c r="M1021">
        <v>110.5591</v>
      </c>
      <c r="N1021">
        <v>51.05</v>
      </c>
      <c r="O1021" s="36">
        <v>25.093626830660771</v>
      </c>
      <c r="Q1021">
        <v>115.30419999999999</v>
      </c>
      <c r="R1021">
        <v>51.05</v>
      </c>
      <c r="S1021" s="36">
        <v>25.386704526243424</v>
      </c>
      <c r="U1021">
        <v>120.0808</v>
      </c>
      <c r="V1021">
        <v>51.05</v>
      </c>
      <c r="W1021" s="36">
        <v>25.721560671347888</v>
      </c>
      <c r="Y1021">
        <v>83.43</v>
      </c>
      <c r="Z1021">
        <v>51.05</v>
      </c>
      <c r="AA1021" s="36">
        <v>23.829464307431298</v>
      </c>
    </row>
    <row r="1022" spans="1:27" x14ac:dyDescent="0.25">
      <c r="A1022">
        <v>96.432599999999994</v>
      </c>
      <c r="B1022">
        <v>51.1</v>
      </c>
      <c r="C1022" s="36">
        <v>24.368828676688473</v>
      </c>
      <c r="E1022">
        <v>101.12990000000001</v>
      </c>
      <c r="F1022">
        <v>51.1</v>
      </c>
      <c r="G1022" s="36">
        <v>24.590050318794994</v>
      </c>
      <c r="I1022">
        <v>105.8248</v>
      </c>
      <c r="J1022">
        <v>51.1</v>
      </c>
      <c r="K1022" s="36">
        <v>24.829110418809414</v>
      </c>
      <c r="M1022">
        <v>110.5591</v>
      </c>
      <c r="N1022">
        <v>51.1</v>
      </c>
      <c r="O1022" s="36">
        <v>25.092536664864895</v>
      </c>
      <c r="Q1022">
        <v>115.30419999999999</v>
      </c>
      <c r="R1022">
        <v>51.1</v>
      </c>
      <c r="S1022" s="36">
        <v>25.385454434503494</v>
      </c>
      <c r="U1022">
        <v>120.0808</v>
      </c>
      <c r="V1022">
        <v>51.1</v>
      </c>
      <c r="W1022" s="36">
        <v>25.720079263033362</v>
      </c>
      <c r="Y1022">
        <v>83.43</v>
      </c>
      <c r="Z1022">
        <v>51.1</v>
      </c>
      <c r="AA1022" s="36">
        <v>23.82880984991516</v>
      </c>
    </row>
    <row r="1023" spans="1:27" x14ac:dyDescent="0.25">
      <c r="A1023">
        <v>96.432599999999994</v>
      </c>
      <c r="B1023">
        <v>51.15</v>
      </c>
      <c r="C1023" s="36">
        <v>24.368025073813264</v>
      </c>
      <c r="E1023">
        <v>101.12990000000001</v>
      </c>
      <c r="F1023">
        <v>51.15</v>
      </c>
      <c r="G1023" s="36">
        <v>24.589172003037547</v>
      </c>
      <c r="I1023">
        <v>105.8248</v>
      </c>
      <c r="J1023">
        <v>51.15</v>
      </c>
      <c r="K1023" s="36">
        <v>24.828139800292714</v>
      </c>
      <c r="M1023">
        <v>110.5591</v>
      </c>
      <c r="N1023">
        <v>51.15</v>
      </c>
      <c r="O1023" s="36">
        <v>25.091447090479523</v>
      </c>
      <c r="Q1023">
        <v>115.30419999999999</v>
      </c>
      <c r="R1023">
        <v>51.15</v>
      </c>
      <c r="S1023" s="36">
        <v>25.384205177186839</v>
      </c>
      <c r="U1023">
        <v>120.0808</v>
      </c>
      <c r="V1023">
        <v>51.15</v>
      </c>
      <c r="W1023" s="36">
        <v>25.718599141392346</v>
      </c>
      <c r="Y1023">
        <v>83.43</v>
      </c>
      <c r="Z1023">
        <v>51.15</v>
      </c>
      <c r="AA1023" s="36">
        <v>23.828155562803733</v>
      </c>
    </row>
    <row r="1024" spans="1:27" x14ac:dyDescent="0.25">
      <c r="A1024">
        <v>96.432599999999994</v>
      </c>
      <c r="B1024">
        <v>51.2</v>
      </c>
      <c r="C1024" s="36">
        <v>24.367221749996869</v>
      </c>
      <c r="E1024">
        <v>101.12990000000001</v>
      </c>
      <c r="F1024">
        <v>51.2</v>
      </c>
      <c r="G1024" s="36">
        <v>24.58829403385495</v>
      </c>
      <c r="I1024">
        <v>105.8248</v>
      </c>
      <c r="J1024">
        <v>51.2</v>
      </c>
      <c r="K1024" s="36">
        <v>24.827169624906038</v>
      </c>
      <c r="M1024">
        <v>110.5591</v>
      </c>
      <c r="N1024">
        <v>51.2</v>
      </c>
      <c r="O1024" s="36">
        <v>25.090358106685827</v>
      </c>
      <c r="Q1024">
        <v>115.30419999999999</v>
      </c>
      <c r="R1024">
        <v>51.2</v>
      </c>
      <c r="S1024" s="36">
        <v>25.382956752855847</v>
      </c>
      <c r="U1024">
        <v>120.0808</v>
      </c>
      <c r="V1024">
        <v>51.2</v>
      </c>
      <c r="W1024" s="36">
        <v>25.717120303501414</v>
      </c>
      <c r="Y1024">
        <v>83.43</v>
      </c>
      <c r="Z1024">
        <v>51.2</v>
      </c>
      <c r="AA1024" s="36">
        <v>23.827501445988833</v>
      </c>
    </row>
    <row r="1025" spans="1:27" x14ac:dyDescent="0.25">
      <c r="A1025">
        <v>96.432599999999994</v>
      </c>
      <c r="B1025">
        <v>51.25</v>
      </c>
      <c r="C1025" s="36">
        <v>24.366418704998473</v>
      </c>
      <c r="E1025">
        <v>101.12990000000001</v>
      </c>
      <c r="F1025">
        <v>51.25</v>
      </c>
      <c r="G1025" s="36">
        <v>24.587416410904638</v>
      </c>
      <c r="I1025">
        <v>105.8248</v>
      </c>
      <c r="J1025">
        <v>51.25</v>
      </c>
      <c r="K1025" s="36">
        <v>24.826199892138142</v>
      </c>
      <c r="M1025">
        <v>110.5591</v>
      </c>
      <c r="N1025">
        <v>51.25</v>
      </c>
      <c r="O1025" s="36">
        <v>25.089269712666873</v>
      </c>
      <c r="Q1025">
        <v>115.30419999999999</v>
      </c>
      <c r="R1025">
        <v>51.25</v>
      </c>
      <c r="S1025" s="36">
        <v>25.381709160077015</v>
      </c>
      <c r="U1025">
        <v>120.0808</v>
      </c>
      <c r="V1025">
        <v>51.25</v>
      </c>
      <c r="W1025" s="36">
        <v>25.715642746448136</v>
      </c>
      <c r="Y1025">
        <v>83.43</v>
      </c>
      <c r="Z1025">
        <v>51.25</v>
      </c>
      <c r="AA1025" s="36">
        <v>23.82684749936239</v>
      </c>
    </row>
    <row r="1026" spans="1:27" x14ac:dyDescent="0.25">
      <c r="A1026">
        <v>96.432599999999994</v>
      </c>
      <c r="B1026">
        <v>51.3</v>
      </c>
      <c r="C1026" s="36">
        <v>24.365615938577587</v>
      </c>
      <c r="E1026">
        <v>101.12990000000001</v>
      </c>
      <c r="F1026">
        <v>51.3</v>
      </c>
      <c r="G1026" s="36">
        <v>24.586539133844607</v>
      </c>
      <c r="I1026">
        <v>105.8248</v>
      </c>
      <c r="J1026">
        <v>51.3</v>
      </c>
      <c r="K1026" s="36">
        <v>24.82523060147879</v>
      </c>
      <c r="M1026">
        <v>110.5591</v>
      </c>
      <c r="N1026">
        <v>51.3</v>
      </c>
      <c r="O1026" s="36">
        <v>25.088181907607535</v>
      </c>
      <c r="Q1026">
        <v>115.30419999999999</v>
      </c>
      <c r="R1026">
        <v>51.3</v>
      </c>
      <c r="S1026" s="36">
        <v>25.380462397420885</v>
      </c>
      <c r="U1026">
        <v>120.0808</v>
      </c>
      <c r="V1026">
        <v>51.3</v>
      </c>
      <c r="W1026" s="36">
        <v>25.714166467330976</v>
      </c>
      <c r="Y1026">
        <v>83.43</v>
      </c>
      <c r="Z1026">
        <v>51.3</v>
      </c>
      <c r="AA1026" s="36">
        <v>23.826193722816456</v>
      </c>
    </row>
    <row r="1027" spans="1:27" x14ac:dyDescent="0.25">
      <c r="A1027">
        <v>96.432599999999994</v>
      </c>
      <c r="B1027">
        <v>51.35</v>
      </c>
      <c r="C1027" s="36">
        <v>24.364813450494079</v>
      </c>
      <c r="E1027">
        <v>101.12990000000001</v>
      </c>
      <c r="F1027">
        <v>51.35</v>
      </c>
      <c r="G1027" s="36">
        <v>24.585662202333392</v>
      </c>
      <c r="I1027">
        <v>105.8248</v>
      </c>
      <c r="J1027">
        <v>51.35</v>
      </c>
      <c r="K1027" s="36">
        <v>24.824261752418671</v>
      </c>
      <c r="M1027">
        <v>110.5591</v>
      </c>
      <c r="N1027">
        <v>51.35</v>
      </c>
      <c r="O1027" s="36">
        <v>25.087094690694599</v>
      </c>
      <c r="Q1027">
        <v>115.30419999999999</v>
      </c>
      <c r="R1027">
        <v>51.35</v>
      </c>
      <c r="S1027" s="36">
        <v>25.379216463462051</v>
      </c>
      <c r="U1027">
        <v>120.0808</v>
      </c>
      <c r="V1027">
        <v>51.35</v>
      </c>
      <c r="W1027" s="36">
        <v>25.71269146325923</v>
      </c>
      <c r="Y1027">
        <v>83.43</v>
      </c>
      <c r="Z1027">
        <v>51.35</v>
      </c>
      <c r="AA1027" s="36">
        <v>23.825540116243182</v>
      </c>
    </row>
    <row r="1028" spans="1:27" x14ac:dyDescent="0.25">
      <c r="A1028">
        <v>96.432599999999994</v>
      </c>
      <c r="B1028">
        <v>51.4</v>
      </c>
      <c r="C1028" s="36">
        <v>24.364011240508148</v>
      </c>
      <c r="E1028">
        <v>101.12990000000001</v>
      </c>
      <c r="F1028">
        <v>51.4</v>
      </c>
      <c r="G1028" s="36">
        <v>24.584785616030093</v>
      </c>
      <c r="I1028">
        <v>105.8248</v>
      </c>
      <c r="J1028">
        <v>51.4</v>
      </c>
      <c r="K1028" s="36">
        <v>24.823293344449468</v>
      </c>
      <c r="M1028">
        <v>110.5591</v>
      </c>
      <c r="N1028">
        <v>51.4</v>
      </c>
      <c r="O1028" s="36">
        <v>25.086008061116651</v>
      </c>
      <c r="Q1028">
        <v>115.30419999999999</v>
      </c>
      <c r="R1028">
        <v>51.4</v>
      </c>
      <c r="S1028" s="36">
        <v>25.377971356779142</v>
      </c>
      <c r="U1028">
        <v>120.0808</v>
      </c>
      <c r="V1028">
        <v>51.4</v>
      </c>
      <c r="W1028" s="36">
        <v>25.711217731352971</v>
      </c>
      <c r="Y1028">
        <v>83.43</v>
      </c>
      <c r="Z1028">
        <v>51.4</v>
      </c>
      <c r="AA1028" s="36">
        <v>23.824886679534831</v>
      </c>
    </row>
    <row r="1029" spans="1:27" x14ac:dyDescent="0.25">
      <c r="A1029">
        <v>96.432599999999994</v>
      </c>
      <c r="B1029">
        <v>51.45</v>
      </c>
      <c r="C1029" s="36">
        <v>24.363209308380327</v>
      </c>
      <c r="E1029">
        <v>101.12990000000001</v>
      </c>
      <c r="F1029">
        <v>51.45</v>
      </c>
      <c r="G1029" s="36">
        <v>24.583909374594359</v>
      </c>
      <c r="I1029">
        <v>105.8248</v>
      </c>
      <c r="J1029">
        <v>51.45</v>
      </c>
      <c r="K1029" s="36">
        <v>24.822325377063812</v>
      </c>
      <c r="M1029">
        <v>110.5591</v>
      </c>
      <c r="N1029">
        <v>51.45</v>
      </c>
      <c r="O1029" s="36">
        <v>25.084922018064141</v>
      </c>
      <c r="Q1029">
        <v>115.30419999999999</v>
      </c>
      <c r="R1029">
        <v>51.45</v>
      </c>
      <c r="S1029" s="36">
        <v>25.376727075954804</v>
      </c>
      <c r="U1029">
        <v>120.0808</v>
      </c>
      <c r="V1029">
        <v>51.45</v>
      </c>
      <c r="W1029" s="36">
        <v>25.709745268743021</v>
      </c>
      <c r="Y1029">
        <v>83.43</v>
      </c>
      <c r="Z1029">
        <v>51.45</v>
      </c>
      <c r="AA1029" s="36">
        <v>23.824233412583791</v>
      </c>
    </row>
    <row r="1030" spans="1:27" x14ac:dyDescent="0.25">
      <c r="A1030">
        <v>96.432599999999994</v>
      </c>
      <c r="B1030">
        <v>51.5</v>
      </c>
      <c r="C1030" s="36">
        <v>24.362407653871504</v>
      </c>
      <c r="E1030">
        <v>101.12990000000001</v>
      </c>
      <c r="F1030">
        <v>51.5</v>
      </c>
      <c r="G1030" s="36">
        <v>24.583033477686392</v>
      </c>
      <c r="I1030">
        <v>105.8248</v>
      </c>
      <c r="J1030">
        <v>51.5</v>
      </c>
      <c r="K1030" s="36">
        <v>24.821357849755291</v>
      </c>
      <c r="M1030">
        <v>110.5591</v>
      </c>
      <c r="N1030">
        <v>51.5</v>
      </c>
      <c r="O1030" s="36">
        <v>25.083836560729353</v>
      </c>
      <c r="Q1030">
        <v>115.30419999999999</v>
      </c>
      <c r="R1030">
        <v>51.5</v>
      </c>
      <c r="S1030" s="36">
        <v>25.375483619575682</v>
      </c>
      <c r="U1030">
        <v>120.0808</v>
      </c>
      <c r="V1030">
        <v>51.5</v>
      </c>
      <c r="W1030" s="36">
        <v>25.708274072570884</v>
      </c>
      <c r="Y1030">
        <v>83.43</v>
      </c>
      <c r="Z1030">
        <v>51.5</v>
      </c>
      <c r="AA1030" s="36">
        <v>23.823580315282548</v>
      </c>
    </row>
    <row r="1031" spans="1:27" x14ac:dyDescent="0.25">
      <c r="A1031">
        <v>96.432599999999994</v>
      </c>
      <c r="B1031">
        <v>51.55</v>
      </c>
      <c r="C1031" s="36">
        <v>24.361606276742894</v>
      </c>
      <c r="E1031">
        <v>101.12990000000001</v>
      </c>
      <c r="F1031">
        <v>51.55</v>
      </c>
      <c r="G1031" s="36">
        <v>24.582157924966943</v>
      </c>
      <c r="I1031">
        <v>105.8248</v>
      </c>
      <c r="J1031">
        <v>51.55</v>
      </c>
      <c r="K1031" s="36">
        <v>24.820390762018452</v>
      </c>
      <c r="M1031">
        <v>110.5591</v>
      </c>
      <c r="N1031">
        <v>51.55</v>
      </c>
      <c r="O1031" s="36">
        <v>25.082751688306391</v>
      </c>
      <c r="Q1031">
        <v>115.30419999999999</v>
      </c>
      <c r="R1031">
        <v>51.55</v>
      </c>
      <c r="S1031" s="36">
        <v>25.374240986232397</v>
      </c>
      <c r="U1031">
        <v>120.0808</v>
      </c>
      <c r="V1031">
        <v>51.55</v>
      </c>
      <c r="W1031" s="36">
        <v>25.706804139988652</v>
      </c>
      <c r="Y1031">
        <v>83.43</v>
      </c>
      <c r="Z1031">
        <v>51.55</v>
      </c>
      <c r="AA1031" s="36">
        <v>23.822927387523698</v>
      </c>
    </row>
    <row r="1032" spans="1:27" x14ac:dyDescent="0.25">
      <c r="A1032">
        <v>96.432599999999994</v>
      </c>
      <c r="B1032">
        <v>51.6</v>
      </c>
      <c r="C1032" s="36">
        <v>24.360805176756038</v>
      </c>
      <c r="E1032">
        <v>101.12990000000001</v>
      </c>
      <c r="F1032">
        <v>51.6</v>
      </c>
      <c r="G1032" s="36">
        <v>24.581282716097302</v>
      </c>
      <c r="I1032">
        <v>105.8248</v>
      </c>
      <c r="J1032">
        <v>51.6</v>
      </c>
      <c r="K1032" s="36">
        <v>24.819424113348795</v>
      </c>
      <c r="M1032">
        <v>110.5591</v>
      </c>
      <c r="N1032">
        <v>51.6</v>
      </c>
      <c r="O1032" s="36">
        <v>25.081667399991197</v>
      </c>
      <c r="Q1032">
        <v>115.30419999999999</v>
      </c>
      <c r="R1032">
        <v>51.6</v>
      </c>
      <c r="S1032" s="36">
        <v>25.372999174519549</v>
      </c>
      <c r="U1032">
        <v>120.0808</v>
      </c>
      <c r="V1032">
        <v>51.6</v>
      </c>
      <c r="W1032" s="36">
        <v>25.705335468159003</v>
      </c>
      <c r="Y1032">
        <v>83.43</v>
      </c>
      <c r="Z1032">
        <v>51.6</v>
      </c>
      <c r="AA1032" s="36">
        <v>23.822274629199963</v>
      </c>
    </row>
    <row r="1033" spans="1:27" x14ac:dyDescent="0.25">
      <c r="A1033">
        <v>96.432599999999994</v>
      </c>
      <c r="B1033">
        <v>51.65</v>
      </c>
      <c r="C1033" s="36">
        <v>24.360004353672817</v>
      </c>
      <c r="E1033">
        <v>101.12990000000001</v>
      </c>
      <c r="F1033">
        <v>51.65</v>
      </c>
      <c r="G1033" s="36">
        <v>24.580407850739324</v>
      </c>
      <c r="I1033">
        <v>105.8248</v>
      </c>
      <c r="J1033">
        <v>51.65</v>
      </c>
      <c r="K1033" s="36">
        <v>24.818457903242784</v>
      </c>
      <c r="M1033">
        <v>110.5591</v>
      </c>
      <c r="N1033">
        <v>51.65</v>
      </c>
      <c r="O1033" s="36">
        <v>25.080583694981524</v>
      </c>
      <c r="Q1033">
        <v>115.30419999999999</v>
      </c>
      <c r="R1033">
        <v>51.65</v>
      </c>
      <c r="S1033" s="36">
        <v>25.371758183035684</v>
      </c>
      <c r="U1033">
        <v>120.0808</v>
      </c>
      <c r="V1033">
        <v>51.65</v>
      </c>
      <c r="W1033" s="36">
        <v>25.703868054255114</v>
      </c>
      <c r="Y1033">
        <v>83.43</v>
      </c>
      <c r="Z1033">
        <v>51.65</v>
      </c>
      <c r="AA1033" s="36">
        <v>23.821622040204161</v>
      </c>
    </row>
    <row r="1034" spans="1:27" x14ac:dyDescent="0.25">
      <c r="A1034">
        <v>96.432599999999994</v>
      </c>
      <c r="B1034">
        <v>51.7</v>
      </c>
      <c r="C1034" s="36">
        <v>24.359203807255476</v>
      </c>
      <c r="E1034">
        <v>101.12990000000001</v>
      </c>
      <c r="F1034">
        <v>51.7</v>
      </c>
      <c r="G1034" s="36">
        <v>24.579533328555382</v>
      </c>
      <c r="I1034">
        <v>105.8248</v>
      </c>
      <c r="J1034">
        <v>51.7</v>
      </c>
      <c r="K1034" s="36">
        <v>24.817492131197806</v>
      </c>
      <c r="M1034">
        <v>110.5591</v>
      </c>
      <c r="N1034">
        <v>51.7</v>
      </c>
      <c r="O1034" s="36">
        <v>25.079500572476928</v>
      </c>
      <c r="Q1034">
        <v>115.30419999999999</v>
      </c>
      <c r="R1034">
        <v>51.7</v>
      </c>
      <c r="S1034" s="36">
        <v>25.370518010383304</v>
      </c>
      <c r="U1034">
        <v>120.0808</v>
      </c>
      <c r="V1034">
        <v>51.7</v>
      </c>
      <c r="W1034" s="36">
        <v>25.702401895460625</v>
      </c>
      <c r="Y1034">
        <v>83.43</v>
      </c>
      <c r="Z1034">
        <v>51.7</v>
      </c>
      <c r="AA1034" s="36">
        <v>23.820969620429228</v>
      </c>
    </row>
    <row r="1035" spans="1:27" x14ac:dyDescent="0.25">
      <c r="A1035">
        <v>96.432599999999994</v>
      </c>
      <c r="B1035">
        <v>51.75</v>
      </c>
      <c r="C1035" s="36">
        <v>24.358403537266554</v>
      </c>
      <c r="E1035">
        <v>101.12990000000001</v>
      </c>
      <c r="F1035">
        <v>51.75</v>
      </c>
      <c r="G1035" s="36">
        <v>24.578659149208423</v>
      </c>
      <c r="I1035">
        <v>105.8248</v>
      </c>
      <c r="J1035">
        <v>51.75</v>
      </c>
      <c r="K1035" s="36">
        <v>24.816526796712218</v>
      </c>
      <c r="M1035">
        <v>110.5591</v>
      </c>
      <c r="N1035">
        <v>51.75</v>
      </c>
      <c r="O1035" s="36">
        <v>25.07841803167879</v>
      </c>
      <c r="Q1035">
        <v>115.30419999999999</v>
      </c>
      <c r="R1035">
        <v>51.75</v>
      </c>
      <c r="S1035" s="36">
        <v>25.369278655168799</v>
      </c>
      <c r="U1035">
        <v>120.0808</v>
      </c>
      <c r="V1035">
        <v>51.75</v>
      </c>
      <c r="W1035" s="36">
        <v>25.700936988969566</v>
      </c>
      <c r="Y1035">
        <v>83.43</v>
      </c>
      <c r="Z1035">
        <v>51.75</v>
      </c>
      <c r="AA1035" s="36">
        <v>23.820317369768208</v>
      </c>
    </row>
    <row r="1036" spans="1:27" x14ac:dyDescent="0.25">
      <c r="A1036">
        <v>96.432599999999994</v>
      </c>
      <c r="B1036">
        <v>51.8</v>
      </c>
      <c r="C1036" s="36">
        <v>24.357603543468944</v>
      </c>
      <c r="E1036">
        <v>101.12990000000001</v>
      </c>
      <c r="F1036">
        <v>51.8</v>
      </c>
      <c r="G1036" s="36">
        <v>24.577785312361922</v>
      </c>
      <c r="I1036">
        <v>105.8248</v>
      </c>
      <c r="J1036">
        <v>51.8</v>
      </c>
      <c r="K1036" s="36">
        <v>24.815561899285306</v>
      </c>
      <c r="M1036">
        <v>110.5591</v>
      </c>
      <c r="N1036">
        <v>51.8</v>
      </c>
      <c r="O1036" s="36">
        <v>25.077336071790278</v>
      </c>
      <c r="Q1036">
        <v>115.30419999999999</v>
      </c>
      <c r="R1036">
        <v>51.8</v>
      </c>
      <c r="S1036" s="36">
        <v>25.368040116002486</v>
      </c>
      <c r="U1036">
        <v>120.0808</v>
      </c>
      <c r="V1036">
        <v>51.8</v>
      </c>
      <c r="W1036" s="36">
        <v>25.699473331986322</v>
      </c>
      <c r="Y1036">
        <v>83.43</v>
      </c>
      <c r="Z1036">
        <v>51.8</v>
      </c>
      <c r="AA1036" s="36">
        <v>23.819665288114255</v>
      </c>
    </row>
    <row r="1037" spans="1:27" x14ac:dyDescent="0.25">
      <c r="A1037">
        <v>96.432599999999994</v>
      </c>
      <c r="B1037">
        <v>51.85</v>
      </c>
      <c r="C1037" s="36">
        <v>24.356803825625875</v>
      </c>
      <c r="E1037">
        <v>101.12990000000001</v>
      </c>
      <c r="F1037">
        <v>51.85</v>
      </c>
      <c r="G1037" s="36">
        <v>24.576911817679893</v>
      </c>
      <c r="I1037">
        <v>105.8248</v>
      </c>
      <c r="J1037">
        <v>51.85</v>
      </c>
      <c r="K1037" s="36">
        <v>24.814597438417302</v>
      </c>
      <c r="M1037">
        <v>110.5591</v>
      </c>
      <c r="N1037">
        <v>51.85</v>
      </c>
      <c r="O1037" s="36">
        <v>25.07625469201637</v>
      </c>
      <c r="Q1037">
        <v>115.30419999999999</v>
      </c>
      <c r="R1037">
        <v>51.85</v>
      </c>
      <c r="S1037" s="36">
        <v>25.366802391498588</v>
      </c>
      <c r="U1037">
        <v>120.0808</v>
      </c>
      <c r="V1037">
        <v>51.85</v>
      </c>
      <c r="W1037" s="36">
        <v>25.698010921725579</v>
      </c>
      <c r="Y1037">
        <v>83.43</v>
      </c>
      <c r="Z1037">
        <v>51.85</v>
      </c>
      <c r="AA1037" s="36">
        <v>23.81901337536064</v>
      </c>
    </row>
    <row r="1038" spans="1:27" x14ac:dyDescent="0.25">
      <c r="A1038">
        <v>96.432599999999994</v>
      </c>
      <c r="B1038">
        <v>51.9</v>
      </c>
      <c r="C1038" s="36">
        <v>24.356004383500903</v>
      </c>
      <c r="E1038">
        <v>101.12990000000001</v>
      </c>
      <c r="F1038">
        <v>51.9</v>
      </c>
      <c r="G1038" s="36">
        <v>24.5760386648269</v>
      </c>
      <c r="I1038">
        <v>105.8248</v>
      </c>
      <c r="J1038">
        <v>51.9</v>
      </c>
      <c r="K1038" s="36">
        <v>24.813633413609381</v>
      </c>
      <c r="M1038">
        <v>110.5591</v>
      </c>
      <c r="N1038">
        <v>51.9</v>
      </c>
      <c r="O1038" s="36">
        <v>25.075173891563811</v>
      </c>
      <c r="Q1038">
        <v>115.30419999999999</v>
      </c>
      <c r="R1038">
        <v>51.9</v>
      </c>
      <c r="S1038" s="36">
        <v>25.365565480275176</v>
      </c>
      <c r="U1038">
        <v>120.0808</v>
      </c>
      <c r="V1038">
        <v>51.9</v>
      </c>
      <c r="W1038" s="36">
        <v>25.696549755412242</v>
      </c>
      <c r="Y1038">
        <v>83.43</v>
      </c>
      <c r="Z1038">
        <v>51.9</v>
      </c>
      <c r="AA1038" s="36">
        <v>23.818361631400734</v>
      </c>
    </row>
    <row r="1039" spans="1:27" x14ac:dyDescent="0.25">
      <c r="A1039">
        <v>96.432599999999994</v>
      </c>
      <c r="B1039">
        <v>51.95</v>
      </c>
      <c r="C1039" s="36">
        <v>24.355205216857907</v>
      </c>
      <c r="E1039">
        <v>101.12990000000001</v>
      </c>
      <c r="F1039">
        <v>51.95</v>
      </c>
      <c r="G1039" s="36">
        <v>24.575165853468043</v>
      </c>
      <c r="I1039">
        <v>105.8248</v>
      </c>
      <c r="J1039">
        <v>51.95</v>
      </c>
      <c r="K1039" s="36">
        <v>24.812669824363649</v>
      </c>
      <c r="M1039">
        <v>110.5591</v>
      </c>
      <c r="N1039">
        <v>51.95</v>
      </c>
      <c r="O1039" s="36">
        <v>25.074093669641154</v>
      </c>
      <c r="Q1039">
        <v>115.30419999999999</v>
      </c>
      <c r="R1039">
        <v>51.95</v>
      </c>
      <c r="S1039" s="36">
        <v>25.364329380954185</v>
      </c>
      <c r="U1039">
        <v>120.0808</v>
      </c>
      <c r="V1039">
        <v>51.95</v>
      </c>
      <c r="W1039" s="36">
        <v>25.695089830281422</v>
      </c>
      <c r="Y1039">
        <v>83.43</v>
      </c>
      <c r="Z1039">
        <v>51.95</v>
      </c>
      <c r="AA1039" s="36">
        <v>23.817710056128018</v>
      </c>
    </row>
    <row r="1040" spans="1:27" x14ac:dyDescent="0.25">
      <c r="A1040">
        <v>96.432599999999994</v>
      </c>
      <c r="B1040">
        <v>52</v>
      </c>
      <c r="C1040" s="36">
        <v>24.354406325461117</v>
      </c>
      <c r="E1040">
        <v>101.12990000000001</v>
      </c>
      <c r="F1040">
        <v>52</v>
      </c>
      <c r="G1040" s="36">
        <v>24.574293383268955</v>
      </c>
      <c r="I1040">
        <v>105.8248</v>
      </c>
      <c r="J1040">
        <v>52</v>
      </c>
      <c r="K1040" s="36">
        <v>24.811706670183145</v>
      </c>
      <c r="M1040">
        <v>110.5591</v>
      </c>
      <c r="N1040">
        <v>52</v>
      </c>
      <c r="O1040" s="36">
        <v>25.073014025458715</v>
      </c>
      <c r="Q1040">
        <v>115.30419999999999</v>
      </c>
      <c r="R1040">
        <v>52</v>
      </c>
      <c r="S1040" s="36">
        <v>25.363094092161425</v>
      </c>
      <c r="U1040">
        <v>120.0808</v>
      </c>
      <c r="V1040">
        <v>52</v>
      </c>
      <c r="W1040" s="36">
        <v>25.693631143578372</v>
      </c>
      <c r="Y1040">
        <v>83.43</v>
      </c>
      <c r="Z1040">
        <v>52</v>
      </c>
      <c r="AA1040" s="36">
        <v>23.817058649436099</v>
      </c>
    </row>
    <row r="1041" spans="1:27" x14ac:dyDescent="0.25">
      <c r="A1041">
        <v>96.432599999999994</v>
      </c>
      <c r="B1041">
        <v>52.05</v>
      </c>
      <c r="C1041" s="36">
        <v>24.353607709075082</v>
      </c>
      <c r="E1041">
        <v>101.12990000000001</v>
      </c>
      <c r="F1041">
        <v>52.05</v>
      </c>
      <c r="G1041" s="36">
        <v>24.57342125389582</v>
      </c>
      <c r="I1041">
        <v>105.8248</v>
      </c>
      <c r="J1041">
        <v>52.05</v>
      </c>
      <c r="K1041" s="36">
        <v>24.810743950571851</v>
      </c>
      <c r="M1041">
        <v>110.5591</v>
      </c>
      <c r="N1041">
        <v>52.05</v>
      </c>
      <c r="O1041" s="36">
        <v>25.071934958228592</v>
      </c>
      <c r="Q1041">
        <v>115.30419999999999</v>
      </c>
      <c r="R1041">
        <v>52.05</v>
      </c>
      <c r="S1041" s="36">
        <v>25.361859612526505</v>
      </c>
      <c r="U1041">
        <v>120.0808</v>
      </c>
      <c r="V1041">
        <v>52.05</v>
      </c>
      <c r="W1041" s="36">
        <v>25.692173692558402</v>
      </c>
      <c r="Y1041">
        <v>83.43</v>
      </c>
      <c r="Z1041">
        <v>52.05</v>
      </c>
      <c r="AA1041" s="36">
        <v>23.816407411218673</v>
      </c>
    </row>
    <row r="1042" spans="1:27" x14ac:dyDescent="0.25">
      <c r="A1042">
        <v>96.432599999999994</v>
      </c>
      <c r="B1042">
        <v>52.1</v>
      </c>
      <c r="C1042" s="36">
        <v>24.35280936746468</v>
      </c>
      <c r="E1042">
        <v>101.12990000000001</v>
      </c>
      <c r="F1042">
        <v>52.1</v>
      </c>
      <c r="G1042" s="36">
        <v>24.572549465015339</v>
      </c>
      <c r="I1042">
        <v>105.8248</v>
      </c>
      <c r="J1042">
        <v>52.1</v>
      </c>
      <c r="K1042" s="36">
        <v>24.809781665034659</v>
      </c>
      <c r="M1042">
        <v>110.5591</v>
      </c>
      <c r="N1042">
        <v>52.1</v>
      </c>
      <c r="O1042" s="36">
        <v>25.070856467164635</v>
      </c>
      <c r="Q1042">
        <v>115.30419999999999</v>
      </c>
      <c r="R1042">
        <v>52.1</v>
      </c>
      <c r="S1042" s="36">
        <v>25.360625940682866</v>
      </c>
      <c r="U1042">
        <v>120.0808</v>
      </c>
      <c r="V1042">
        <v>52.1</v>
      </c>
      <c r="W1042" s="36">
        <v>25.690717474486885</v>
      </c>
      <c r="Y1042">
        <v>83.43</v>
      </c>
      <c r="Z1042">
        <v>52.1</v>
      </c>
      <c r="AA1042" s="36">
        <v>23.815756341369557</v>
      </c>
    </row>
    <row r="1043" spans="1:27" x14ac:dyDescent="0.25">
      <c r="A1043">
        <v>96.432599999999994</v>
      </c>
      <c r="B1043">
        <v>52.15</v>
      </c>
      <c r="C1043" s="36">
        <v>24.352011300395116</v>
      </c>
      <c r="E1043">
        <v>101.12990000000001</v>
      </c>
      <c r="F1043">
        <v>52.15</v>
      </c>
      <c r="G1043" s="36">
        <v>24.571678016294761</v>
      </c>
      <c r="I1043">
        <v>105.8248</v>
      </c>
      <c r="J1043">
        <v>52.15</v>
      </c>
      <c r="K1043" s="36">
        <v>24.808819813077395</v>
      </c>
      <c r="M1043">
        <v>110.5591</v>
      </c>
      <c r="N1043">
        <v>52.15</v>
      </c>
      <c r="O1043" s="36">
        <v>25.069778551482489</v>
      </c>
      <c r="Q1043">
        <v>115.30419999999999</v>
      </c>
      <c r="R1043">
        <v>52.15</v>
      </c>
      <c r="S1043" s="36">
        <v>25.359393075267743</v>
      </c>
      <c r="U1043">
        <v>120.0808</v>
      </c>
      <c r="V1043">
        <v>52.15</v>
      </c>
      <c r="W1043" s="36">
        <v>25.689262486639159</v>
      </c>
      <c r="Y1043">
        <v>83.43</v>
      </c>
      <c r="Z1043">
        <v>52.15</v>
      </c>
      <c r="AA1043" s="36">
        <v>23.815105439782673</v>
      </c>
    </row>
    <row r="1044" spans="1:27" x14ac:dyDescent="0.25">
      <c r="A1044">
        <v>96.432599999999994</v>
      </c>
      <c r="B1044">
        <v>52.2</v>
      </c>
      <c r="C1044" s="36">
        <v>24.351213507631943</v>
      </c>
      <c r="E1044">
        <v>101.12990000000001</v>
      </c>
      <c r="F1044">
        <v>52.2</v>
      </c>
      <c r="G1044" s="36">
        <v>24.570806907401867</v>
      </c>
      <c r="I1044">
        <v>105.8248</v>
      </c>
      <c r="J1044">
        <v>52.2</v>
      </c>
      <c r="K1044" s="36">
        <v>24.807858394206825</v>
      </c>
      <c r="M1044">
        <v>110.5591</v>
      </c>
      <c r="N1044">
        <v>52.2</v>
      </c>
      <c r="O1044" s="36">
        <v>25.068701210399507</v>
      </c>
      <c r="Q1044">
        <v>115.30419999999999</v>
      </c>
      <c r="R1044">
        <v>52.2</v>
      </c>
      <c r="S1044" s="36">
        <v>25.358161014922167</v>
      </c>
      <c r="U1044">
        <v>120.0808</v>
      </c>
      <c r="V1044">
        <v>52.2</v>
      </c>
      <c r="W1044" s="36">
        <v>25.687808726300489</v>
      </c>
      <c r="Y1044">
        <v>83.43</v>
      </c>
      <c r="Z1044">
        <v>52.2</v>
      </c>
      <c r="AA1044" s="36">
        <v>23.814454706352059</v>
      </c>
    </row>
    <row r="1045" spans="1:27" x14ac:dyDescent="0.25">
      <c r="A1045">
        <v>96.432599999999994</v>
      </c>
      <c r="B1045">
        <v>52.25</v>
      </c>
      <c r="C1045" s="36">
        <v>24.350415988941013</v>
      </c>
      <c r="E1045">
        <v>101.12990000000001</v>
      </c>
      <c r="F1045">
        <v>52.25</v>
      </c>
      <c r="G1045" s="36">
        <v>24.569936138004966</v>
      </c>
      <c r="I1045">
        <v>105.8248</v>
      </c>
      <c r="J1045">
        <v>52.25</v>
      </c>
      <c r="K1045" s="36">
        <v>24.806897407930609</v>
      </c>
      <c r="M1045">
        <v>110.5591</v>
      </c>
      <c r="N1045">
        <v>52.25</v>
      </c>
      <c r="O1045" s="36">
        <v>25.06762444313485</v>
      </c>
      <c r="Q1045">
        <v>115.30419999999999</v>
      </c>
      <c r="R1045">
        <v>52.25</v>
      </c>
      <c r="S1045" s="36">
        <v>25.356929758290924</v>
      </c>
      <c r="U1045">
        <v>120.0808</v>
      </c>
      <c r="V1045">
        <v>52.25</v>
      </c>
      <c r="W1045" s="36">
        <v>25.686356190766045</v>
      </c>
      <c r="Y1045">
        <v>83.43</v>
      </c>
      <c r="Z1045">
        <v>52.25</v>
      </c>
      <c r="AA1045" s="36">
        <v>23.813804140971854</v>
      </c>
    </row>
    <row r="1046" spans="1:27" x14ac:dyDescent="0.25">
      <c r="A1046">
        <v>96.432599999999994</v>
      </c>
      <c r="B1046">
        <v>52.3</v>
      </c>
      <c r="C1046" s="36">
        <v>24.349618744088524</v>
      </c>
      <c r="E1046">
        <v>101.12990000000001</v>
      </c>
      <c r="F1046">
        <v>52.3</v>
      </c>
      <c r="G1046" s="36">
        <v>24.569065707772904</v>
      </c>
      <c r="I1046">
        <v>105.8248</v>
      </c>
      <c r="J1046">
        <v>52.3</v>
      </c>
      <c r="K1046" s="36">
        <v>24.805936853757355</v>
      </c>
      <c r="M1046">
        <v>110.5591</v>
      </c>
      <c r="N1046">
        <v>52.3</v>
      </c>
      <c r="O1046" s="36">
        <v>25.066548248909367</v>
      </c>
      <c r="Q1046">
        <v>115.30419999999999</v>
      </c>
      <c r="R1046">
        <v>52.3</v>
      </c>
      <c r="S1046" s="36">
        <v>25.355699304022579</v>
      </c>
      <c r="U1046">
        <v>120.0808</v>
      </c>
      <c r="V1046">
        <v>52.3</v>
      </c>
      <c r="W1046" s="36">
        <v>25.684904877340792</v>
      </c>
      <c r="Y1046">
        <v>83.43</v>
      </c>
      <c r="Z1046">
        <v>52.3</v>
      </c>
      <c r="AA1046" s="36">
        <v>23.813153743536304</v>
      </c>
    </row>
    <row r="1047" spans="1:27" x14ac:dyDescent="0.25">
      <c r="A1047">
        <v>96.432599999999994</v>
      </c>
      <c r="B1047">
        <v>52.35</v>
      </c>
      <c r="C1047" s="36">
        <v>24.348821772841006</v>
      </c>
      <c r="E1047">
        <v>101.12990000000001</v>
      </c>
      <c r="F1047">
        <v>52.35</v>
      </c>
      <c r="G1047" s="36">
        <v>24.56819561637505</v>
      </c>
      <c r="I1047">
        <v>105.8248</v>
      </c>
      <c r="J1047">
        <v>52.35</v>
      </c>
      <c r="K1047" s="36">
        <v>24.804976731196565</v>
      </c>
      <c r="M1047">
        <v>110.5591</v>
      </c>
      <c r="N1047">
        <v>52.35</v>
      </c>
      <c r="O1047" s="36">
        <v>25.065472626945684</v>
      </c>
      <c r="Q1047">
        <v>115.30419999999999</v>
      </c>
      <c r="R1047">
        <v>52.35</v>
      </c>
      <c r="S1047" s="36">
        <v>25.354469650769428</v>
      </c>
      <c r="U1047">
        <v>120.0808</v>
      </c>
      <c r="V1047">
        <v>52.35</v>
      </c>
      <c r="W1047" s="36">
        <v>25.683454783339503</v>
      </c>
      <c r="Y1047">
        <v>83.43</v>
      </c>
      <c r="Z1047">
        <v>52.35</v>
      </c>
      <c r="AA1047" s="36">
        <v>23.812503513939781</v>
      </c>
    </row>
    <row r="1048" spans="1:27" x14ac:dyDescent="0.25">
      <c r="A1048">
        <v>96.432599999999994</v>
      </c>
      <c r="B1048">
        <v>52.4</v>
      </c>
      <c r="C1048" s="36">
        <v>24.348025074965292</v>
      </c>
      <c r="E1048">
        <v>101.12990000000001</v>
      </c>
      <c r="F1048">
        <v>52.4</v>
      </c>
      <c r="G1048" s="36">
        <v>24.567325863481301</v>
      </c>
      <c r="I1048">
        <v>105.8248</v>
      </c>
      <c r="J1048">
        <v>52.4</v>
      </c>
      <c r="K1048" s="36">
        <v>24.804017039758662</v>
      </c>
      <c r="M1048">
        <v>110.5591</v>
      </c>
      <c r="N1048">
        <v>52.4</v>
      </c>
      <c r="O1048" s="36">
        <v>25.064397576468156</v>
      </c>
      <c r="Q1048">
        <v>115.30419999999999</v>
      </c>
      <c r="R1048">
        <v>52.4</v>
      </c>
      <c r="S1048" s="36">
        <v>25.353240797187492</v>
      </c>
      <c r="U1048">
        <v>120.0808</v>
      </c>
      <c r="V1048">
        <v>52.4</v>
      </c>
      <c r="W1048" s="36">
        <v>25.682005906086673</v>
      </c>
      <c r="Y1048">
        <v>83.43</v>
      </c>
      <c r="Z1048">
        <v>52.4</v>
      </c>
      <c r="AA1048" s="36">
        <v>23.81185345207674</v>
      </c>
    </row>
    <row r="1049" spans="1:27" x14ac:dyDescent="0.25">
      <c r="A1049">
        <v>96.432599999999994</v>
      </c>
      <c r="B1049">
        <v>52.45</v>
      </c>
      <c r="C1049" s="36">
        <v>24.347228650228566</v>
      </c>
      <c r="E1049">
        <v>101.12990000000001</v>
      </c>
      <c r="F1049">
        <v>52.45</v>
      </c>
      <c r="G1049" s="36">
        <v>24.566456448762093</v>
      </c>
      <c r="I1049">
        <v>105.8248</v>
      </c>
      <c r="J1049">
        <v>52.45</v>
      </c>
      <c r="K1049" s="36">
        <v>24.803057778954983</v>
      </c>
      <c r="M1049">
        <v>110.5591</v>
      </c>
      <c r="N1049">
        <v>52.45</v>
      </c>
      <c r="O1049" s="36">
        <v>25.063323096702856</v>
      </c>
      <c r="Q1049">
        <v>115.30419999999999</v>
      </c>
      <c r="R1049">
        <v>52.45</v>
      </c>
      <c r="S1049" s="36">
        <v>25.352012741936516</v>
      </c>
      <c r="U1049">
        <v>120.0808</v>
      </c>
      <c r="V1049">
        <v>52.45</v>
      </c>
      <c r="W1049" s="36">
        <v>25.680558242916472</v>
      </c>
      <c r="Y1049">
        <v>83.43</v>
      </c>
      <c r="Z1049">
        <v>52.45</v>
      </c>
      <c r="AA1049" s="36">
        <v>23.811203557841765</v>
      </c>
    </row>
    <row r="1050" spans="1:27" x14ac:dyDescent="0.25">
      <c r="A1050">
        <v>96.432599999999994</v>
      </c>
      <c r="B1050">
        <v>52.5</v>
      </c>
      <c r="C1050" s="36">
        <v>24.346432498398322</v>
      </c>
      <c r="E1050">
        <v>101.12990000000001</v>
      </c>
      <c r="F1050">
        <v>52.5</v>
      </c>
      <c r="G1050" s="36">
        <v>24.56558737188838</v>
      </c>
      <c r="I1050">
        <v>105.8248</v>
      </c>
      <c r="J1050">
        <v>52.5</v>
      </c>
      <c r="K1050" s="36">
        <v>24.802098948297782</v>
      </c>
      <c r="M1050">
        <v>110.5591</v>
      </c>
      <c r="N1050">
        <v>52.5</v>
      </c>
      <c r="O1050" s="36">
        <v>25.062249186877597</v>
      </c>
      <c r="Q1050">
        <v>115.30419999999999</v>
      </c>
      <c r="R1050">
        <v>52.5</v>
      </c>
      <c r="S1050" s="36">
        <v>25.350785483679925</v>
      </c>
      <c r="U1050">
        <v>120.0808</v>
      </c>
      <c r="V1050">
        <v>52.5</v>
      </c>
      <c r="W1050" s="36">
        <v>25.679111791172726</v>
      </c>
      <c r="Y1050">
        <v>83.43</v>
      </c>
      <c r="Z1050">
        <v>52.5</v>
      </c>
      <c r="AA1050" s="36">
        <v>23.810553831129532</v>
      </c>
    </row>
    <row r="1051" spans="1:27" x14ac:dyDescent="0.25">
      <c r="A1051">
        <v>96.432599999999994</v>
      </c>
      <c r="B1051">
        <v>52.55</v>
      </c>
      <c r="C1051" s="36">
        <v>24.345636619242384</v>
      </c>
      <c r="E1051">
        <v>101.12990000000001</v>
      </c>
      <c r="F1051">
        <v>52.55</v>
      </c>
      <c r="G1051" s="36">
        <v>24.56471863253164</v>
      </c>
      <c r="I1051">
        <v>105.8248</v>
      </c>
      <c r="J1051">
        <v>52.55</v>
      </c>
      <c r="K1051" s="36">
        <v>24.801140547300211</v>
      </c>
      <c r="M1051">
        <v>110.5591</v>
      </c>
      <c r="N1051">
        <v>52.55</v>
      </c>
      <c r="O1051" s="36">
        <v>25.061175846221886</v>
      </c>
      <c r="Q1051">
        <v>115.30419999999999</v>
      </c>
      <c r="R1051">
        <v>52.55</v>
      </c>
      <c r="S1051" s="36">
        <v>25.349559021084861</v>
      </c>
      <c r="U1051">
        <v>120.0808</v>
      </c>
      <c r="V1051">
        <v>52.55</v>
      </c>
      <c r="W1051" s="36">
        <v>25.677666548208805</v>
      </c>
      <c r="Y1051">
        <v>83.43</v>
      </c>
      <c r="Z1051">
        <v>52.55</v>
      </c>
      <c r="AA1051" s="36">
        <v>23.809904271834846</v>
      </c>
    </row>
    <row r="1052" spans="1:27" x14ac:dyDescent="0.25">
      <c r="A1052">
        <v>96.432599999999994</v>
      </c>
      <c r="B1052">
        <v>52.6</v>
      </c>
      <c r="C1052" s="36">
        <v>24.344841012528892</v>
      </c>
      <c r="E1052">
        <v>101.12990000000001</v>
      </c>
      <c r="F1052">
        <v>52.6</v>
      </c>
      <c r="G1052" s="36">
        <v>24.563850230363883</v>
      </c>
      <c r="I1052">
        <v>105.8248</v>
      </c>
      <c r="J1052">
        <v>52.6</v>
      </c>
      <c r="K1052" s="36">
        <v>24.800182575476327</v>
      </c>
      <c r="M1052">
        <v>110.5591</v>
      </c>
      <c r="N1052">
        <v>52.6</v>
      </c>
      <c r="O1052" s="36">
        <v>25.060103073966971</v>
      </c>
      <c r="Q1052">
        <v>115.30419999999999</v>
      </c>
      <c r="R1052">
        <v>52.6</v>
      </c>
      <c r="S1052" s="36">
        <v>25.348333352822106</v>
      </c>
      <c r="U1052">
        <v>120.0808</v>
      </c>
      <c r="V1052">
        <v>52.6</v>
      </c>
      <c r="W1052" s="36">
        <v>25.676222511387657</v>
      </c>
      <c r="Y1052">
        <v>83.43</v>
      </c>
      <c r="Z1052">
        <v>52.6</v>
      </c>
      <c r="AA1052" s="36">
        <v>23.809254879852602</v>
      </c>
    </row>
    <row r="1053" spans="1:27" x14ac:dyDescent="0.25">
      <c r="A1053">
        <v>96.432599999999994</v>
      </c>
      <c r="B1053">
        <v>52.65</v>
      </c>
      <c r="C1053" s="36">
        <v>24.344045678026323</v>
      </c>
      <c r="E1053">
        <v>101.12990000000001</v>
      </c>
      <c r="F1053">
        <v>52.65</v>
      </c>
      <c r="G1053" s="36">
        <v>24.562982165057626</v>
      </c>
      <c r="I1053">
        <v>105.8248</v>
      </c>
      <c r="J1053">
        <v>52.65</v>
      </c>
      <c r="K1053" s="36">
        <v>24.799225032341095</v>
      </c>
      <c r="M1053">
        <v>110.5591</v>
      </c>
      <c r="N1053">
        <v>52.65</v>
      </c>
      <c r="O1053" s="36">
        <v>25.059030869345793</v>
      </c>
      <c r="Q1053">
        <v>115.30419999999999</v>
      </c>
      <c r="R1053">
        <v>52.65</v>
      </c>
      <c r="S1053" s="36">
        <v>25.347108477566124</v>
      </c>
      <c r="U1053">
        <v>120.0808</v>
      </c>
      <c r="V1053">
        <v>52.65</v>
      </c>
      <c r="W1053" s="36">
        <v>25.674779678081684</v>
      </c>
      <c r="Y1053">
        <v>83.43</v>
      </c>
      <c r="Z1053">
        <v>52.65</v>
      </c>
      <c r="AA1053" s="36">
        <v>23.808605655077809</v>
      </c>
    </row>
    <row r="1054" spans="1:27" x14ac:dyDescent="0.25">
      <c r="A1054">
        <v>96.432599999999994</v>
      </c>
      <c r="B1054">
        <v>52.7</v>
      </c>
      <c r="C1054" s="36">
        <v>24.343250615503461</v>
      </c>
      <c r="E1054">
        <v>101.12990000000001</v>
      </c>
      <c r="F1054">
        <v>52.7</v>
      </c>
      <c r="G1054" s="36">
        <v>24.562114436285928</v>
      </c>
      <c r="I1054">
        <v>105.8248</v>
      </c>
      <c r="J1054">
        <v>52.7</v>
      </c>
      <c r="K1054" s="36">
        <v>24.798267917410382</v>
      </c>
      <c r="M1054">
        <v>110.5591</v>
      </c>
      <c r="N1054">
        <v>52.7</v>
      </c>
      <c r="O1054" s="36">
        <v>25.057959231592989</v>
      </c>
      <c r="Q1054">
        <v>115.30419999999999</v>
      </c>
      <c r="R1054">
        <v>52.7</v>
      </c>
      <c r="S1054" s="36">
        <v>25.345884393995</v>
      </c>
      <c r="U1054">
        <v>120.0808</v>
      </c>
      <c r="V1054">
        <v>52.7</v>
      </c>
      <c r="W1054" s="36">
        <v>25.673338045672754</v>
      </c>
      <c r="Y1054">
        <v>83.43</v>
      </c>
      <c r="Z1054">
        <v>52.7</v>
      </c>
      <c r="AA1054" s="36">
        <v>23.807956597405582</v>
      </c>
    </row>
    <row r="1055" spans="1:27" x14ac:dyDescent="0.25">
      <c r="A1055">
        <v>96.432599999999994</v>
      </c>
      <c r="B1055">
        <v>52.75</v>
      </c>
      <c r="C1055" s="36">
        <v>24.342455824729424</v>
      </c>
      <c r="E1055">
        <v>101.12990000000001</v>
      </c>
      <c r="F1055">
        <v>52.75</v>
      </c>
      <c r="G1055" s="36">
        <v>24.56124704372235</v>
      </c>
      <c r="I1055">
        <v>105.8248</v>
      </c>
      <c r="J1055">
        <v>52.75</v>
      </c>
      <c r="K1055" s="36">
        <v>24.797311230200936</v>
      </c>
      <c r="M1055">
        <v>110.5591</v>
      </c>
      <c r="N1055">
        <v>52.75</v>
      </c>
      <c r="O1055" s="36">
        <v>25.056888159944915</v>
      </c>
      <c r="Q1055">
        <v>115.30419999999999</v>
      </c>
      <c r="R1055">
        <v>52.75</v>
      </c>
      <c r="S1055" s="36">
        <v>25.344661100790464</v>
      </c>
      <c r="U1055">
        <v>120.0808</v>
      </c>
      <c r="V1055">
        <v>52.75</v>
      </c>
      <c r="W1055" s="36">
        <v>25.671897611552115</v>
      </c>
      <c r="Y1055">
        <v>83.43</v>
      </c>
      <c r="Z1055">
        <v>52.75</v>
      </c>
      <c r="AA1055" s="36">
        <v>23.807307706731141</v>
      </c>
    </row>
    <row r="1056" spans="1:27" x14ac:dyDescent="0.25">
      <c r="A1056">
        <v>96.432599999999994</v>
      </c>
      <c r="B1056">
        <v>52.8</v>
      </c>
      <c r="C1056" s="36">
        <v>24.341661305473639</v>
      </c>
      <c r="E1056">
        <v>101.12990000000001</v>
      </c>
      <c r="F1056">
        <v>52.8</v>
      </c>
      <c r="G1056" s="36">
        <v>24.560379987040985</v>
      </c>
      <c r="I1056">
        <v>105.8248</v>
      </c>
      <c r="J1056">
        <v>52.8</v>
      </c>
      <c r="K1056" s="36">
        <v>24.796354970230421</v>
      </c>
      <c r="M1056">
        <v>110.5591</v>
      </c>
      <c r="N1056">
        <v>52.8</v>
      </c>
      <c r="O1056" s="36">
        <v>25.055817653639593</v>
      </c>
      <c r="Q1056">
        <v>115.30419999999999</v>
      </c>
      <c r="R1056">
        <v>52.8</v>
      </c>
      <c r="S1056" s="36">
        <v>25.343438596637846</v>
      </c>
      <c r="U1056">
        <v>120.0808</v>
      </c>
      <c r="V1056">
        <v>52.8</v>
      </c>
      <c r="W1056" s="36">
        <v>25.670458373120361</v>
      </c>
      <c r="Y1056">
        <v>83.43</v>
      </c>
      <c r="Z1056">
        <v>52.8</v>
      </c>
      <c r="AA1056" s="36">
        <v>23.806658982949823</v>
      </c>
    </row>
    <row r="1057" spans="1:27" x14ac:dyDescent="0.25">
      <c r="A1057">
        <v>96.432599999999994</v>
      </c>
      <c r="B1057">
        <v>52.85</v>
      </c>
      <c r="C1057" s="36">
        <v>24.340867057505868</v>
      </c>
      <c r="E1057">
        <v>101.12990000000001</v>
      </c>
      <c r="F1057">
        <v>52.85</v>
      </c>
      <c r="G1057" s="36">
        <v>24.559513265916451</v>
      </c>
      <c r="I1057">
        <v>105.8248</v>
      </c>
      <c r="J1057">
        <v>52.85</v>
      </c>
      <c r="K1057" s="36">
        <v>24.795399137017395</v>
      </c>
      <c r="M1057">
        <v>110.5591</v>
      </c>
      <c r="N1057">
        <v>52.85</v>
      </c>
      <c r="O1057" s="36">
        <v>25.05474771191675</v>
      </c>
      <c r="Q1057">
        <v>115.30419999999999</v>
      </c>
      <c r="R1057">
        <v>52.85</v>
      </c>
      <c r="S1057" s="36">
        <v>25.342216880226097</v>
      </c>
      <c r="U1057">
        <v>120.0808</v>
      </c>
      <c r="V1057">
        <v>52.85</v>
      </c>
      <c r="W1057" s="36">
        <v>25.669020327787393</v>
      </c>
      <c r="Y1057">
        <v>83.43</v>
      </c>
      <c r="Z1057">
        <v>52.85</v>
      </c>
      <c r="AA1057" s="36">
        <v>23.806010425957066</v>
      </c>
    </row>
    <row r="1058" spans="1:27" x14ac:dyDescent="0.25">
      <c r="A1058">
        <v>96.432599999999994</v>
      </c>
      <c r="B1058">
        <v>52.9</v>
      </c>
      <c r="C1058" s="36">
        <v>24.340073080596181</v>
      </c>
      <c r="E1058">
        <v>101.12990000000001</v>
      </c>
      <c r="F1058">
        <v>52.9</v>
      </c>
      <c r="G1058" s="36">
        <v>24.558646880023854</v>
      </c>
      <c r="I1058">
        <v>105.8248</v>
      </c>
      <c r="J1058">
        <v>52.9</v>
      </c>
      <c r="K1058" s="36">
        <v>24.794443730081287</v>
      </c>
      <c r="M1058">
        <v>110.5591</v>
      </c>
      <c r="N1058">
        <v>52.9</v>
      </c>
      <c r="O1058" s="36">
        <v>25.053678334017789</v>
      </c>
      <c r="Q1058">
        <v>115.30419999999999</v>
      </c>
      <c r="R1058">
        <v>52.9</v>
      </c>
      <c r="S1058" s="36">
        <v>25.340995950247741</v>
      </c>
      <c r="U1058">
        <v>120.0808</v>
      </c>
      <c r="V1058">
        <v>52.9</v>
      </c>
      <c r="W1058" s="36">
        <v>25.66758347297235</v>
      </c>
      <c r="Y1058">
        <v>83.43</v>
      </c>
      <c r="Z1058">
        <v>52.9</v>
      </c>
      <c r="AA1058" s="36">
        <v>23.805362035648411</v>
      </c>
    </row>
    <row r="1059" spans="1:27" x14ac:dyDescent="0.25">
      <c r="A1059">
        <v>96.432599999999994</v>
      </c>
      <c r="B1059">
        <v>52.95</v>
      </c>
      <c r="C1059" s="36">
        <v>24.339279374514973</v>
      </c>
      <c r="E1059">
        <v>101.12990000000001</v>
      </c>
      <c r="F1059">
        <v>52.95</v>
      </c>
      <c r="G1059" s="36">
        <v>24.557780829038848</v>
      </c>
      <c r="I1059">
        <v>105.8248</v>
      </c>
      <c r="J1059">
        <v>52.95</v>
      </c>
      <c r="K1059" s="36">
        <v>24.793488748942433</v>
      </c>
      <c r="M1059">
        <v>110.5591</v>
      </c>
      <c r="N1059">
        <v>52.95</v>
      </c>
      <c r="O1059" s="36">
        <v>25.05260951918579</v>
      </c>
      <c r="Q1059">
        <v>115.30419999999999</v>
      </c>
      <c r="R1059">
        <v>52.95</v>
      </c>
      <c r="S1059" s="36">
        <v>25.33977580539889</v>
      </c>
      <c r="U1059">
        <v>120.0808</v>
      </c>
      <c r="V1059">
        <v>52.95</v>
      </c>
      <c r="W1059" s="36">
        <v>25.666147806103602</v>
      </c>
      <c r="Y1059">
        <v>83.43</v>
      </c>
      <c r="Z1059">
        <v>52.95</v>
      </c>
      <c r="AA1059" s="36">
        <v>23.804713811919513</v>
      </c>
    </row>
    <row r="1060" spans="1:27" x14ac:dyDescent="0.25">
      <c r="A1060">
        <v>96.432599999999994</v>
      </c>
      <c r="B1060">
        <v>53</v>
      </c>
      <c r="C1060" s="36">
        <v>24.338485939032964</v>
      </c>
      <c r="E1060">
        <v>101.12990000000001</v>
      </c>
      <c r="F1060">
        <v>53</v>
      </c>
      <c r="G1060" s="36">
        <v>24.556915112637579</v>
      </c>
      <c r="I1060">
        <v>105.8248</v>
      </c>
      <c r="J1060">
        <v>53</v>
      </c>
      <c r="K1060" s="36">
        <v>24.792534193122052</v>
      </c>
      <c r="M1060">
        <v>110.5591</v>
      </c>
      <c r="N1060">
        <v>53</v>
      </c>
      <c r="O1060" s="36">
        <v>25.051541266665499</v>
      </c>
      <c r="Q1060">
        <v>115.30419999999999</v>
      </c>
      <c r="R1060">
        <v>53</v>
      </c>
      <c r="S1060" s="36">
        <v>25.338556444379183</v>
      </c>
      <c r="U1060">
        <v>120.0808</v>
      </c>
      <c r="V1060">
        <v>53</v>
      </c>
      <c r="W1060" s="36">
        <v>25.664713324618656</v>
      </c>
      <c r="Y1060">
        <v>83.43</v>
      </c>
      <c r="Z1060">
        <v>53</v>
      </c>
      <c r="AA1060" s="36">
        <v>23.804065754666123</v>
      </c>
    </row>
    <row r="1061" spans="1:27" x14ac:dyDescent="0.25">
      <c r="A1061">
        <v>96.432599999999994</v>
      </c>
      <c r="B1061">
        <v>53.05</v>
      </c>
      <c r="C1061" s="36">
        <v>24.337692773921166</v>
      </c>
      <c r="E1061">
        <v>101.12990000000001</v>
      </c>
      <c r="F1061">
        <v>53.05</v>
      </c>
      <c r="G1061" s="36">
        <v>24.556049730496724</v>
      </c>
      <c r="I1061">
        <v>105.8248</v>
      </c>
      <c r="J1061">
        <v>53.05</v>
      </c>
      <c r="K1061" s="36">
        <v>24.791580062142241</v>
      </c>
      <c r="M1061">
        <v>110.5591</v>
      </c>
      <c r="N1061">
        <v>53.05</v>
      </c>
      <c r="O1061" s="36">
        <v>25.050473575703336</v>
      </c>
      <c r="Q1061">
        <v>115.30419999999999</v>
      </c>
      <c r="R1061">
        <v>53.05</v>
      </c>
      <c r="S1061" s="36">
        <v>25.337337865891858</v>
      </c>
      <c r="U1061">
        <v>120.0808</v>
      </c>
      <c r="V1061">
        <v>53.05</v>
      </c>
      <c r="W1061" s="36">
        <v>25.663280025964148</v>
      </c>
      <c r="Y1061">
        <v>83.43</v>
      </c>
      <c r="Z1061">
        <v>53.05</v>
      </c>
      <c r="AA1061" s="36">
        <v>23.803417863784119</v>
      </c>
    </row>
    <row r="1062" spans="1:27" x14ac:dyDescent="0.25">
      <c r="A1062">
        <v>96.432599999999994</v>
      </c>
      <c r="B1062">
        <v>53.1</v>
      </c>
      <c r="C1062" s="36">
        <v>24.336899878950948</v>
      </c>
      <c r="E1062">
        <v>101.12990000000001</v>
      </c>
      <c r="F1062">
        <v>53.1</v>
      </c>
      <c r="G1062" s="36">
        <v>24.555184682293461</v>
      </c>
      <c r="I1062">
        <v>105.8248</v>
      </c>
      <c r="J1062">
        <v>53.1</v>
      </c>
      <c r="K1062" s="36">
        <v>24.790626355525976</v>
      </c>
      <c r="M1062">
        <v>110.5591</v>
      </c>
      <c r="N1062">
        <v>53.1</v>
      </c>
      <c r="O1062" s="36">
        <v>25.04940644554738</v>
      </c>
      <c r="Q1062">
        <v>115.30419999999999</v>
      </c>
      <c r="R1062">
        <v>53.1</v>
      </c>
      <c r="S1062" s="36">
        <v>25.336120068643631</v>
      </c>
      <c r="U1062">
        <v>120.0808</v>
      </c>
      <c r="V1062">
        <v>53.1</v>
      </c>
      <c r="W1062" s="36">
        <v>25.661847907595771</v>
      </c>
      <c r="Y1062">
        <v>83.43</v>
      </c>
      <c r="Z1062">
        <v>53.1</v>
      </c>
      <c r="AA1062" s="36">
        <v>23.802770139169461</v>
      </c>
    </row>
    <row r="1063" spans="1:27" x14ac:dyDescent="0.25">
      <c r="A1063">
        <v>96.432599999999994</v>
      </c>
      <c r="B1063">
        <v>53.15</v>
      </c>
      <c r="C1063" s="36">
        <v>24.33610725389396</v>
      </c>
      <c r="E1063">
        <v>101.12990000000001</v>
      </c>
      <c r="F1063">
        <v>53.15</v>
      </c>
      <c r="G1063" s="36">
        <v>24.554319967705485</v>
      </c>
      <c r="I1063">
        <v>105.8248</v>
      </c>
      <c r="J1063">
        <v>53.15</v>
      </c>
      <c r="K1063" s="36">
        <v>24.789673072797132</v>
      </c>
      <c r="M1063">
        <v>110.5591</v>
      </c>
      <c r="N1063">
        <v>53.15</v>
      </c>
      <c r="O1063" s="36">
        <v>25.048339875447361</v>
      </c>
      <c r="Q1063">
        <v>115.30419999999999</v>
      </c>
      <c r="R1063">
        <v>53.15</v>
      </c>
      <c r="S1063" s="36">
        <v>25.334903051344789</v>
      </c>
      <c r="U1063">
        <v>120.0808</v>
      </c>
      <c r="V1063">
        <v>53.15</v>
      </c>
      <c r="W1063" s="36">
        <v>25.660416966978275</v>
      </c>
      <c r="Y1063">
        <v>83.43</v>
      </c>
      <c r="Z1063">
        <v>53.15</v>
      </c>
      <c r="AA1063" s="36">
        <v>23.802122580718233</v>
      </c>
    </row>
    <row r="1064" spans="1:27" x14ac:dyDescent="0.25">
      <c r="A1064">
        <v>96.432599999999994</v>
      </c>
      <c r="B1064">
        <v>53.2</v>
      </c>
      <c r="C1064" s="36">
        <v>24.335314898522189</v>
      </c>
      <c r="E1064">
        <v>101.12990000000001</v>
      </c>
      <c r="F1064">
        <v>53.2</v>
      </c>
      <c r="G1064" s="36">
        <v>24.553455586410998</v>
      </c>
      <c r="I1064">
        <v>105.8248</v>
      </c>
      <c r="J1064">
        <v>53.2</v>
      </c>
      <c r="K1064" s="36">
        <v>24.788720213480445</v>
      </c>
      <c r="M1064">
        <v>110.5591</v>
      </c>
      <c r="N1064">
        <v>53.2</v>
      </c>
      <c r="O1064" s="36">
        <v>25.047273864654663</v>
      </c>
      <c r="Q1064">
        <v>115.30419999999999</v>
      </c>
      <c r="R1064">
        <v>53.2</v>
      </c>
      <c r="S1064" s="36">
        <v>25.333686812709072</v>
      </c>
      <c r="U1064">
        <v>120.0808</v>
      </c>
      <c r="V1064">
        <v>53.2</v>
      </c>
      <c r="W1064" s="36">
        <v>25.658987201585344</v>
      </c>
      <c r="Y1064">
        <v>83.43</v>
      </c>
      <c r="Z1064">
        <v>53.2</v>
      </c>
      <c r="AA1064" s="36">
        <v>23.801475188326613</v>
      </c>
    </row>
    <row r="1065" spans="1:27" x14ac:dyDescent="0.25">
      <c r="A1065">
        <v>96.432599999999994</v>
      </c>
      <c r="B1065">
        <v>53.25</v>
      </c>
      <c r="C1065" s="36">
        <v>24.334522812607933</v>
      </c>
      <c r="E1065">
        <v>101.12990000000001</v>
      </c>
      <c r="F1065">
        <v>53.25</v>
      </c>
      <c r="G1065" s="36">
        <v>24.552591538088713</v>
      </c>
      <c r="I1065">
        <v>105.8248</v>
      </c>
      <c r="J1065">
        <v>53.25</v>
      </c>
      <c r="K1065" s="36">
        <v>24.787767777101532</v>
      </c>
      <c r="M1065">
        <v>110.5591</v>
      </c>
      <c r="N1065">
        <v>53.25</v>
      </c>
      <c r="O1065" s="36">
        <v>25.046208412422317</v>
      </c>
      <c r="Q1065">
        <v>115.30419999999999</v>
      </c>
      <c r="R1065">
        <v>53.25</v>
      </c>
      <c r="S1065" s="36">
        <v>25.332471351453762</v>
      </c>
      <c r="U1065">
        <v>120.0808</v>
      </c>
      <c r="V1065">
        <v>53.25</v>
      </c>
      <c r="W1065" s="36">
        <v>25.657558608899627</v>
      </c>
      <c r="Y1065">
        <v>83.43</v>
      </c>
      <c r="Z1065">
        <v>53.25</v>
      </c>
      <c r="AA1065" s="36">
        <v>23.800827961890903</v>
      </c>
    </row>
    <row r="1066" spans="1:27" x14ac:dyDescent="0.25">
      <c r="A1066">
        <v>96.432599999999994</v>
      </c>
      <c r="B1066">
        <v>53.3</v>
      </c>
      <c r="C1066" s="36">
        <v>24.333730995923801</v>
      </c>
      <c r="E1066">
        <v>101.12990000000001</v>
      </c>
      <c r="F1066">
        <v>53.3</v>
      </c>
      <c r="G1066" s="36">
        <v>24.551727822417849</v>
      </c>
      <c r="I1066">
        <v>105.8248</v>
      </c>
      <c r="J1066">
        <v>53.3</v>
      </c>
      <c r="K1066" s="36">
        <v>24.786815763186873</v>
      </c>
      <c r="M1066">
        <v>110.5591</v>
      </c>
      <c r="N1066">
        <v>53.3</v>
      </c>
      <c r="O1066" s="36">
        <v>25.045143518004991</v>
      </c>
      <c r="Q1066">
        <v>115.30419999999999</v>
      </c>
      <c r="R1066">
        <v>53.3</v>
      </c>
      <c r="S1066" s="36">
        <v>25.331256666299591</v>
      </c>
      <c r="U1066">
        <v>120.0808</v>
      </c>
      <c r="V1066">
        <v>53.3</v>
      </c>
      <c r="W1066" s="36">
        <v>25.656131186412665</v>
      </c>
      <c r="Y1066">
        <v>83.43</v>
      </c>
      <c r="Z1066">
        <v>53.3</v>
      </c>
      <c r="AA1066" s="36">
        <v>23.800180901307481</v>
      </c>
    </row>
    <row r="1067" spans="1:27" x14ac:dyDescent="0.25">
      <c r="A1067">
        <v>96.432599999999994</v>
      </c>
      <c r="B1067">
        <v>53.35</v>
      </c>
      <c r="C1067" s="36">
        <v>24.332939448242719</v>
      </c>
      <c r="E1067">
        <v>101.12990000000001</v>
      </c>
      <c r="F1067">
        <v>53.35</v>
      </c>
      <c r="G1067" s="36">
        <v>24.550864439078136</v>
      </c>
      <c r="I1067">
        <v>105.8248</v>
      </c>
      <c r="J1067">
        <v>53.35</v>
      </c>
      <c r="K1067" s="36">
        <v>24.785864171263835</v>
      </c>
      <c r="M1067">
        <v>110.5591</v>
      </c>
      <c r="N1067">
        <v>53.35</v>
      </c>
      <c r="O1067" s="36">
        <v>25.044079180658994</v>
      </c>
      <c r="Q1067">
        <v>115.30419999999999</v>
      </c>
      <c r="R1067">
        <v>53.35</v>
      </c>
      <c r="S1067" s="36">
        <v>25.330042755970776</v>
      </c>
      <c r="U1067">
        <v>120.0808</v>
      </c>
      <c r="V1067">
        <v>53.35</v>
      </c>
      <c r="W1067" s="36">
        <v>25.654704931624849</v>
      </c>
      <c r="Y1067">
        <v>83.43</v>
      </c>
      <c r="Z1067">
        <v>53.35</v>
      </c>
      <c r="AA1067" s="36">
        <v>23.799534006472857</v>
      </c>
    </row>
    <row r="1068" spans="1:27" x14ac:dyDescent="0.25">
      <c r="A1068">
        <v>96.432599999999994</v>
      </c>
      <c r="B1068">
        <v>53.4</v>
      </c>
      <c r="C1068" s="36">
        <v>24.332148169337927</v>
      </c>
      <c r="E1068">
        <v>101.12990000000001</v>
      </c>
      <c r="F1068">
        <v>53.4</v>
      </c>
      <c r="G1068" s="36">
        <v>24.550001387749798</v>
      </c>
      <c r="I1068">
        <v>105.8248</v>
      </c>
      <c r="J1068">
        <v>53.4</v>
      </c>
      <c r="K1068" s="36">
        <v>24.784913000860641</v>
      </c>
      <c r="M1068">
        <v>110.5591</v>
      </c>
      <c r="N1068">
        <v>53.4</v>
      </c>
      <c r="O1068" s="36">
        <v>25.043015399642258</v>
      </c>
      <c r="Q1068">
        <v>115.30419999999999</v>
      </c>
      <c r="R1068">
        <v>53.4</v>
      </c>
      <c r="S1068" s="36">
        <v>25.32882961919497</v>
      </c>
      <c r="U1068">
        <v>120.0808</v>
      </c>
      <c r="V1068">
        <v>53.4</v>
      </c>
      <c r="W1068" s="36">
        <v>25.653279842045357</v>
      </c>
      <c r="Y1068">
        <v>83.43</v>
      </c>
      <c r="Z1068">
        <v>53.4</v>
      </c>
      <c r="AA1068" s="36">
        <v>23.798887277283644</v>
      </c>
    </row>
    <row r="1069" spans="1:27" x14ac:dyDescent="0.25">
      <c r="A1069">
        <v>96.432599999999994</v>
      </c>
      <c r="B1069">
        <v>53.45</v>
      </c>
      <c r="C1069" s="36">
        <v>24.331357158982978</v>
      </c>
      <c r="E1069">
        <v>101.12990000000001</v>
      </c>
      <c r="F1069">
        <v>53.45</v>
      </c>
      <c r="G1069" s="36">
        <v>24.549138668113592</v>
      </c>
      <c r="I1069">
        <v>105.8248</v>
      </c>
      <c r="J1069">
        <v>53.45</v>
      </c>
      <c r="K1069" s="36">
        <v>24.783962251506384</v>
      </c>
      <c r="M1069">
        <v>110.5591</v>
      </c>
      <c r="N1069">
        <v>53.45</v>
      </c>
      <c r="O1069" s="36">
        <v>25.041952174214348</v>
      </c>
      <c r="Q1069">
        <v>115.30419999999999</v>
      </c>
      <c r="R1069">
        <v>53.45</v>
      </c>
      <c r="S1069" s="36">
        <v>25.327617254703274</v>
      </c>
      <c r="U1069">
        <v>120.0808</v>
      </c>
      <c r="V1069">
        <v>53.45</v>
      </c>
      <c r="W1069" s="36">
        <v>25.651855915192151</v>
      </c>
      <c r="Y1069">
        <v>83.43</v>
      </c>
      <c r="Z1069">
        <v>53.45</v>
      </c>
      <c r="AA1069" s="36">
        <v>23.798240713636545</v>
      </c>
    </row>
    <row r="1070" spans="1:27" x14ac:dyDescent="0.25">
      <c r="A1070">
        <v>96.432599999999994</v>
      </c>
      <c r="B1070">
        <v>53.5</v>
      </c>
      <c r="C1070" s="36">
        <v>24.330566416951743</v>
      </c>
      <c r="E1070">
        <v>101.12990000000001</v>
      </c>
      <c r="F1070">
        <v>53.5</v>
      </c>
      <c r="G1070" s="36">
        <v>24.548276279850739</v>
      </c>
      <c r="I1070">
        <v>105.8248</v>
      </c>
      <c r="J1070">
        <v>53.5</v>
      </c>
      <c r="K1070" s="36">
        <v>24.783011922731028</v>
      </c>
      <c r="M1070">
        <v>110.5591</v>
      </c>
      <c r="N1070">
        <v>53.5</v>
      </c>
      <c r="O1070" s="36">
        <v>25.040889503636443</v>
      </c>
      <c r="Q1070">
        <v>115.30419999999999</v>
      </c>
      <c r="R1070">
        <v>53.5</v>
      </c>
      <c r="S1070" s="36">
        <v>25.326405661230229</v>
      </c>
      <c r="U1070">
        <v>120.0808</v>
      </c>
      <c r="V1070">
        <v>53.5</v>
      </c>
      <c r="W1070" s="36">
        <v>25.650433148591883</v>
      </c>
      <c r="Y1070">
        <v>83.43</v>
      </c>
      <c r="Z1070">
        <v>53.5</v>
      </c>
      <c r="AA1070" s="36">
        <v>23.79759431542838</v>
      </c>
    </row>
    <row r="1071" spans="1:27" x14ac:dyDescent="0.25">
      <c r="A1071">
        <v>96.432599999999994</v>
      </c>
      <c r="B1071">
        <v>53.55</v>
      </c>
      <c r="C1071" s="36">
        <v>24.32977594301839</v>
      </c>
      <c r="E1071">
        <v>101.12990000000001</v>
      </c>
      <c r="F1071">
        <v>53.55</v>
      </c>
      <c r="G1071" s="36">
        <v>24.547414222643003</v>
      </c>
      <c r="I1071">
        <v>105.8248</v>
      </c>
      <c r="J1071">
        <v>53.55</v>
      </c>
      <c r="K1071" s="36">
        <v>24.782062014065385</v>
      </c>
      <c r="M1071">
        <v>110.5591</v>
      </c>
      <c r="N1071">
        <v>53.55</v>
      </c>
      <c r="O1071" s="36">
        <v>25.03982738717135</v>
      </c>
      <c r="Q1071">
        <v>115.30419999999999</v>
      </c>
      <c r="R1071">
        <v>53.55</v>
      </c>
      <c r="S1071" s="36">
        <v>25.325194837513763</v>
      </c>
      <c r="U1071">
        <v>120.0808</v>
      </c>
      <c r="V1071">
        <v>53.55</v>
      </c>
      <c r="W1071" s="36">
        <v>25.649011539779917</v>
      </c>
      <c r="Y1071">
        <v>83.43</v>
      </c>
      <c r="Z1071">
        <v>53.55</v>
      </c>
      <c r="AA1071" s="36">
        <v>23.796948082556071</v>
      </c>
    </row>
    <row r="1072" spans="1:27" x14ac:dyDescent="0.25">
      <c r="A1072">
        <v>96.432599999999994</v>
      </c>
      <c r="B1072">
        <v>53.6</v>
      </c>
      <c r="C1072" s="36">
        <v>24.32898573695741</v>
      </c>
      <c r="E1072">
        <v>101.12990000000001</v>
      </c>
      <c r="F1072">
        <v>53.6</v>
      </c>
      <c r="G1072" s="36">
        <v>24.546552496172616</v>
      </c>
      <c r="I1072">
        <v>105.8248</v>
      </c>
      <c r="J1072">
        <v>53.6</v>
      </c>
      <c r="K1072" s="36">
        <v>24.781112525041134</v>
      </c>
      <c r="M1072">
        <v>110.5591</v>
      </c>
      <c r="N1072">
        <v>53.6</v>
      </c>
      <c r="O1072" s="36">
        <v>25.038765824083473</v>
      </c>
      <c r="Q1072">
        <v>115.30419999999999</v>
      </c>
      <c r="R1072">
        <v>53.6</v>
      </c>
      <c r="S1072" s="36">
        <v>25.323984782295231</v>
      </c>
      <c r="U1072">
        <v>120.0808</v>
      </c>
      <c r="V1072">
        <v>53.6</v>
      </c>
      <c r="W1072" s="36">
        <v>25.647591086300217</v>
      </c>
      <c r="Y1072">
        <v>83.43</v>
      </c>
      <c r="Z1072">
        <v>53.6</v>
      </c>
      <c r="AA1072" s="36">
        <v>23.796302014916645</v>
      </c>
    </row>
    <row r="1073" spans="1:27" x14ac:dyDescent="0.25">
      <c r="A1073">
        <v>96.432599999999994</v>
      </c>
      <c r="B1073">
        <v>53.65</v>
      </c>
      <c r="C1073" s="36">
        <v>24.328195798543614</v>
      </c>
      <c r="E1073">
        <v>101.12990000000001</v>
      </c>
      <c r="F1073">
        <v>53.65</v>
      </c>
      <c r="G1073" s="36">
        <v>24.545691100122326</v>
      </c>
      <c r="I1073">
        <v>105.8248</v>
      </c>
      <c r="J1073">
        <v>53.65</v>
      </c>
      <c r="K1073" s="36">
        <v>24.780163455190824</v>
      </c>
      <c r="M1073">
        <v>110.5591</v>
      </c>
      <c r="N1073">
        <v>53.65</v>
      </c>
      <c r="O1073" s="36">
        <v>25.037704813638822</v>
      </c>
      <c r="Q1073">
        <v>115.30419999999999</v>
      </c>
      <c r="R1073">
        <v>53.65</v>
      </c>
      <c r="S1073" s="36">
        <v>25.322775494319373</v>
      </c>
      <c r="U1073">
        <v>120.0808</v>
      </c>
      <c r="V1073">
        <v>53.65</v>
      </c>
      <c r="W1073" s="36">
        <v>25.646171785705359</v>
      </c>
      <c r="Y1073">
        <v>83.43</v>
      </c>
      <c r="Z1073">
        <v>53.65</v>
      </c>
      <c r="AA1073" s="36">
        <v>23.795656112407233</v>
      </c>
    </row>
    <row r="1074" spans="1:27" x14ac:dyDescent="0.25">
      <c r="A1074">
        <v>96.432599999999994</v>
      </c>
      <c r="B1074">
        <v>53.7</v>
      </c>
      <c r="C1074" s="36">
        <v>24.327406127552095</v>
      </c>
      <c r="E1074">
        <v>101.12990000000001</v>
      </c>
      <c r="F1074">
        <v>53.7</v>
      </c>
      <c r="G1074" s="36">
        <v>24.54483003417538</v>
      </c>
      <c r="I1074">
        <v>105.8248</v>
      </c>
      <c r="J1074">
        <v>53.7</v>
      </c>
      <c r="K1074" s="36">
        <v>24.779214804047825</v>
      </c>
      <c r="M1074">
        <v>110.5591</v>
      </c>
      <c r="N1074">
        <v>53.7</v>
      </c>
      <c r="O1074" s="36">
        <v>25.036644355105015</v>
      </c>
      <c r="Q1074">
        <v>115.30419999999999</v>
      </c>
      <c r="R1074">
        <v>53.7</v>
      </c>
      <c r="S1074" s="36">
        <v>25.321566972334285</v>
      </c>
      <c r="U1074">
        <v>120.0808</v>
      </c>
      <c r="V1074">
        <v>53.7</v>
      </c>
      <c r="W1074" s="36">
        <v>25.644753635556459</v>
      </c>
      <c r="Y1074">
        <v>83.43</v>
      </c>
      <c r="Z1074">
        <v>53.7</v>
      </c>
      <c r="AA1074" s="36">
        <v>23.795010374925077</v>
      </c>
    </row>
    <row r="1075" spans="1:27" x14ac:dyDescent="0.25">
      <c r="A1075">
        <v>96.432599999999994</v>
      </c>
      <c r="B1075">
        <v>53.75</v>
      </c>
      <c r="C1075" s="36">
        <v>24.326616723758285</v>
      </c>
      <c r="E1075">
        <v>101.12990000000001</v>
      </c>
      <c r="F1075">
        <v>53.75</v>
      </c>
      <c r="G1075" s="36">
        <v>24.543969298015519</v>
      </c>
      <c r="I1075">
        <v>105.8248</v>
      </c>
      <c r="J1075">
        <v>53.75</v>
      </c>
      <c r="K1075" s="36">
        <v>24.7782665711464</v>
      </c>
      <c r="M1075">
        <v>110.5591</v>
      </c>
      <c r="N1075">
        <v>53.75</v>
      </c>
      <c r="O1075" s="36">
        <v>25.035584447751265</v>
      </c>
      <c r="Q1075">
        <v>115.30419999999999</v>
      </c>
      <c r="R1075">
        <v>53.75</v>
      </c>
      <c r="S1075" s="36">
        <v>25.320359215091454</v>
      </c>
      <c r="U1075">
        <v>120.0808</v>
      </c>
      <c r="V1075">
        <v>53.75</v>
      </c>
      <c r="W1075" s="36">
        <v>25.643336633423147</v>
      </c>
      <c r="Y1075">
        <v>83.43</v>
      </c>
      <c r="Z1075">
        <v>53.75</v>
      </c>
      <c r="AA1075" s="36">
        <v>23.794364802367507</v>
      </c>
    </row>
    <row r="1076" spans="1:27" x14ac:dyDescent="0.25">
      <c r="A1076">
        <v>96.432599999999994</v>
      </c>
      <c r="B1076">
        <v>53.8</v>
      </c>
      <c r="C1076" s="36">
        <v>24.325827586937905</v>
      </c>
      <c r="E1076">
        <v>101.12990000000001</v>
      </c>
      <c r="F1076">
        <v>53.8</v>
      </c>
      <c r="G1076" s="36">
        <v>24.543108891326987</v>
      </c>
      <c r="I1076">
        <v>105.8248</v>
      </c>
      <c r="J1076">
        <v>53.8</v>
      </c>
      <c r="K1076" s="36">
        <v>24.777318756021636</v>
      </c>
      <c r="M1076">
        <v>110.5591</v>
      </c>
      <c r="N1076">
        <v>53.8</v>
      </c>
      <c r="O1076" s="36">
        <v>25.034525090848373</v>
      </c>
      <c r="Q1076">
        <v>115.30419999999999</v>
      </c>
      <c r="R1076">
        <v>53.8</v>
      </c>
      <c r="S1076" s="36">
        <v>25.319152221345707</v>
      </c>
      <c r="U1076">
        <v>120.0808</v>
      </c>
      <c r="V1076">
        <v>53.8</v>
      </c>
      <c r="W1076" s="36">
        <v>25.641920776883506</v>
      </c>
      <c r="Y1076">
        <v>83.43</v>
      </c>
      <c r="Z1076">
        <v>53.8</v>
      </c>
      <c r="AA1076" s="36">
        <v>23.793719394631974</v>
      </c>
    </row>
    <row r="1077" spans="1:27" x14ac:dyDescent="0.25">
      <c r="A1077">
        <v>96.432599999999994</v>
      </c>
      <c r="B1077">
        <v>53.85</v>
      </c>
      <c r="C1077" s="36">
        <v>24.325038716866995</v>
      </c>
      <c r="E1077">
        <v>101.12990000000001</v>
      </c>
      <c r="F1077">
        <v>53.85</v>
      </c>
      <c r="G1077" s="36">
        <v>24.542248813794515</v>
      </c>
      <c r="I1077">
        <v>105.8248</v>
      </c>
      <c r="J1077">
        <v>53.85</v>
      </c>
      <c r="K1077" s="36">
        <v>24.776371358209481</v>
      </c>
      <c r="M1077">
        <v>110.5591</v>
      </c>
      <c r="N1077">
        <v>53.85</v>
      </c>
      <c r="O1077" s="36">
        <v>25.033466283668734</v>
      </c>
      <c r="Q1077">
        <v>115.30419999999999</v>
      </c>
      <c r="R1077">
        <v>53.85</v>
      </c>
      <c r="S1077" s="36">
        <v>25.31794598985519</v>
      </c>
      <c r="U1077">
        <v>120.0808</v>
      </c>
      <c r="V1077">
        <v>53.85</v>
      </c>
      <c r="W1077" s="36">
        <v>25.640506063524064</v>
      </c>
      <c r="Y1077">
        <v>83.43</v>
      </c>
      <c r="Z1077">
        <v>53.85</v>
      </c>
      <c r="AA1077" s="36">
        <v>23.793074151616032</v>
      </c>
    </row>
    <row r="1078" spans="1:27" x14ac:dyDescent="0.25">
      <c r="A1078">
        <v>96.432599999999994</v>
      </c>
      <c r="B1078">
        <v>53.9</v>
      </c>
      <c r="C1078" s="36">
        <v>24.324250113321899</v>
      </c>
      <c r="E1078">
        <v>101.12990000000001</v>
      </c>
      <c r="F1078">
        <v>53.9</v>
      </c>
      <c r="G1078" s="36">
        <v>24.541389065103335</v>
      </c>
      <c r="I1078">
        <v>105.8248</v>
      </c>
      <c r="J1078">
        <v>53.9</v>
      </c>
      <c r="K1078" s="36">
        <v>24.775424377246718</v>
      </c>
      <c r="M1078">
        <v>110.5591</v>
      </c>
      <c r="N1078">
        <v>53.9</v>
      </c>
      <c r="O1078" s="36">
        <v>25.032408025486315</v>
      </c>
      <c r="Q1078">
        <v>115.30419999999999</v>
      </c>
      <c r="R1078">
        <v>53.9</v>
      </c>
      <c r="S1078" s="36">
        <v>25.316740519381408</v>
      </c>
      <c r="U1078">
        <v>120.0808</v>
      </c>
      <c r="V1078">
        <v>53.9</v>
      </c>
      <c r="W1078" s="36">
        <v>25.63909249093971</v>
      </c>
      <c r="Y1078">
        <v>83.43</v>
      </c>
      <c r="Z1078">
        <v>53.9</v>
      </c>
      <c r="AA1078" s="36">
        <v>23.792429073217328</v>
      </c>
    </row>
    <row r="1079" spans="1:27" x14ac:dyDescent="0.25">
      <c r="A1079">
        <v>96.432599999999994</v>
      </c>
      <c r="B1079">
        <v>53.95</v>
      </c>
      <c r="C1079" s="36">
        <v>24.32346177607927</v>
      </c>
      <c r="E1079">
        <v>101.12990000000001</v>
      </c>
      <c r="F1079">
        <v>53.95</v>
      </c>
      <c r="G1079" s="36">
        <v>24.540529644939177</v>
      </c>
      <c r="I1079">
        <v>105.8248</v>
      </c>
      <c r="J1079">
        <v>53.95</v>
      </c>
      <c r="K1079" s="36">
        <v>24.774477812670998</v>
      </c>
      <c r="M1079">
        <v>110.5591</v>
      </c>
      <c r="N1079">
        <v>53.95</v>
      </c>
      <c r="O1079" s="36">
        <v>25.03135031557666</v>
      </c>
      <c r="Q1079">
        <v>115.30419999999999</v>
      </c>
      <c r="R1079">
        <v>53.95</v>
      </c>
      <c r="S1079" s="36">
        <v>25.31553580868917</v>
      </c>
      <c r="U1079">
        <v>120.0808</v>
      </c>
      <c r="V1079">
        <v>53.95</v>
      </c>
      <c r="W1079" s="36">
        <v>25.6376800567337</v>
      </c>
      <c r="Y1079">
        <v>83.43</v>
      </c>
      <c r="Z1079">
        <v>53.95</v>
      </c>
      <c r="AA1079" s="36">
        <v>23.791784159333623</v>
      </c>
    </row>
    <row r="1080" spans="1:27" x14ac:dyDescent="0.25">
      <c r="A1080">
        <v>96.432599999999994</v>
      </c>
      <c r="B1080">
        <v>54</v>
      </c>
      <c r="C1080" s="36">
        <v>24.322673704916067</v>
      </c>
      <c r="E1080">
        <v>101.12990000000001</v>
      </c>
      <c r="F1080">
        <v>54</v>
      </c>
      <c r="G1080" s="36">
        <v>24.539670552988245</v>
      </c>
      <c r="I1080">
        <v>105.8248</v>
      </c>
      <c r="J1080">
        <v>54</v>
      </c>
      <c r="K1080" s="36">
        <v>24.773531664020776</v>
      </c>
      <c r="M1080">
        <v>110.5591</v>
      </c>
      <c r="N1080">
        <v>54</v>
      </c>
      <c r="O1080" s="36">
        <v>25.030293153216899</v>
      </c>
      <c r="Q1080">
        <v>115.30419999999999</v>
      </c>
      <c r="R1080">
        <v>54</v>
      </c>
      <c r="S1080" s="36">
        <v>25.314331856546563</v>
      </c>
      <c r="U1080">
        <v>120.0808</v>
      </c>
      <c r="V1080">
        <v>54</v>
      </c>
      <c r="W1080" s="36">
        <v>25.63626875851757</v>
      </c>
      <c r="Y1080">
        <v>83.43</v>
      </c>
      <c r="Z1080">
        <v>54</v>
      </c>
      <c r="AA1080" s="36">
        <v>23.791139409862772</v>
      </c>
    </row>
    <row r="1081" spans="1:27" x14ac:dyDescent="0.25">
      <c r="A1081">
        <v>96.432599999999994</v>
      </c>
      <c r="B1081">
        <v>54.05</v>
      </c>
      <c r="C1081" s="36">
        <v>24.321885899609555</v>
      </c>
      <c r="E1081">
        <v>101.12990000000001</v>
      </c>
      <c r="F1081">
        <v>54.05</v>
      </c>
      <c r="G1081" s="36">
        <v>24.538811788937267</v>
      </c>
      <c r="I1081">
        <v>105.8248</v>
      </c>
      <c r="J1081">
        <v>54.05</v>
      </c>
      <c r="K1081" s="36">
        <v>24.772585930835394</v>
      </c>
      <c r="M1081">
        <v>110.5591</v>
      </c>
      <c r="N1081">
        <v>54.05</v>
      </c>
      <c r="O1081" s="36">
        <v>25.029236537685708</v>
      </c>
      <c r="Q1081">
        <v>115.30419999999999</v>
      </c>
      <c r="R1081">
        <v>54.05</v>
      </c>
      <c r="S1081" s="36">
        <v>25.313128661724996</v>
      </c>
      <c r="U1081">
        <v>120.0808</v>
      </c>
      <c r="V1081">
        <v>54.05</v>
      </c>
      <c r="W1081" s="36">
        <v>25.63485859391114</v>
      </c>
      <c r="Y1081">
        <v>83.43</v>
      </c>
      <c r="Z1081">
        <v>54.05</v>
      </c>
      <c r="AA1081" s="36">
        <v>23.790494824702748</v>
      </c>
    </row>
    <row r="1082" spans="1:27" x14ac:dyDescent="0.25">
      <c r="A1082">
        <v>96.432599999999994</v>
      </c>
      <c r="B1082">
        <v>54.1</v>
      </c>
      <c r="C1082" s="36">
        <v>24.321098359937302</v>
      </c>
      <c r="E1082">
        <v>101.12990000000001</v>
      </c>
      <c r="F1082">
        <v>54.1</v>
      </c>
      <c r="G1082" s="36">
        <v>24.537953352473423</v>
      </c>
      <c r="I1082">
        <v>105.8248</v>
      </c>
      <c r="J1082">
        <v>54.1</v>
      </c>
      <c r="K1082" s="36">
        <v>24.771640612654988</v>
      </c>
      <c r="M1082">
        <v>110.5591</v>
      </c>
      <c r="N1082">
        <v>54.1</v>
      </c>
      <c r="O1082" s="36">
        <v>25.028180468263344</v>
      </c>
      <c r="Q1082">
        <v>115.30419999999999</v>
      </c>
      <c r="R1082">
        <v>54.1</v>
      </c>
      <c r="S1082" s="36">
        <v>25.31192622299913</v>
      </c>
      <c r="U1082">
        <v>120.0808</v>
      </c>
      <c r="V1082">
        <v>54.1</v>
      </c>
      <c r="W1082" s="36">
        <v>25.633449560542442</v>
      </c>
      <c r="Y1082">
        <v>83.43</v>
      </c>
      <c r="Z1082">
        <v>54.1</v>
      </c>
      <c r="AA1082" s="36">
        <v>23.789850403751611</v>
      </c>
    </row>
    <row r="1083" spans="1:27" x14ac:dyDescent="0.25">
      <c r="A1083">
        <v>96.432599999999994</v>
      </c>
      <c r="B1083">
        <v>54.15</v>
      </c>
      <c r="C1083" s="36">
        <v>24.320311085677183</v>
      </c>
      <c r="E1083">
        <v>101.12990000000001</v>
      </c>
      <c r="F1083">
        <v>54.15</v>
      </c>
      <c r="G1083" s="36">
        <v>24.537095243284416</v>
      </c>
      <c r="I1083">
        <v>105.8248</v>
      </c>
      <c r="J1083">
        <v>54.15</v>
      </c>
      <c r="K1083" s="36">
        <v>24.770695709020558</v>
      </c>
      <c r="M1083">
        <v>110.5591</v>
      </c>
      <c r="N1083">
        <v>54.15</v>
      </c>
      <c r="O1083" s="36">
        <v>25.027124944231613</v>
      </c>
      <c r="Q1083">
        <v>115.30419999999999</v>
      </c>
      <c r="R1083">
        <v>54.15</v>
      </c>
      <c r="S1083" s="36">
        <v>25.310724539146907</v>
      </c>
      <c r="U1083">
        <v>120.0808</v>
      </c>
      <c r="V1083">
        <v>54.15</v>
      </c>
      <c r="W1083" s="36">
        <v>25.632041656047679</v>
      </c>
      <c r="Y1083">
        <v>83.43</v>
      </c>
      <c r="Z1083">
        <v>54.15</v>
      </c>
      <c r="AA1083" s="36">
        <v>23.789206146907535</v>
      </c>
    </row>
    <row r="1084" spans="1:27" x14ac:dyDescent="0.25">
      <c r="A1084">
        <v>96.432599999999994</v>
      </c>
      <c r="B1084">
        <v>54.2</v>
      </c>
      <c r="C1084" s="36">
        <v>24.319524076607376</v>
      </c>
      <c r="E1084">
        <v>101.12990000000001</v>
      </c>
      <c r="F1084">
        <v>54.2</v>
      </c>
      <c r="G1084" s="36">
        <v>24.53623746105842</v>
      </c>
      <c r="I1084">
        <v>105.8248</v>
      </c>
      <c r="J1084">
        <v>54.2</v>
      </c>
      <c r="K1084" s="36">
        <v>24.769751219473932</v>
      </c>
      <c r="M1084">
        <v>110.5591</v>
      </c>
      <c r="N1084">
        <v>54.2</v>
      </c>
      <c r="O1084" s="36">
        <v>25.026069964873873</v>
      </c>
      <c r="Q1084">
        <v>115.30419999999999</v>
      </c>
      <c r="R1084">
        <v>54.2</v>
      </c>
      <c r="S1084" s="36">
        <v>25.309523608949501</v>
      </c>
      <c r="U1084">
        <v>120.0808</v>
      </c>
      <c r="V1084">
        <v>54.2</v>
      </c>
      <c r="W1084" s="36">
        <v>25.630634878071227</v>
      </c>
      <c r="Y1084">
        <v>83.43</v>
      </c>
      <c r="Z1084">
        <v>54.2</v>
      </c>
      <c r="AA1084" s="36">
        <v>23.788562054068795</v>
      </c>
    </row>
    <row r="1085" spans="1:27" x14ac:dyDescent="0.25">
      <c r="A1085">
        <v>96.432599999999994</v>
      </c>
      <c r="B1085">
        <v>54.25</v>
      </c>
      <c r="C1085" s="36">
        <v>24.318737332506366</v>
      </c>
      <c r="E1085">
        <v>101.12990000000001</v>
      </c>
      <c r="F1085">
        <v>54.25</v>
      </c>
      <c r="G1085" s="36">
        <v>24.535380005484093</v>
      </c>
      <c r="I1085">
        <v>105.8248</v>
      </c>
      <c r="J1085">
        <v>54.25</v>
      </c>
      <c r="K1085" s="36">
        <v>24.768807143557755</v>
      </c>
      <c r="M1085">
        <v>110.5591</v>
      </c>
      <c r="N1085">
        <v>54.25</v>
      </c>
      <c r="O1085" s="36">
        <v>25.025015529475031</v>
      </c>
      <c r="Q1085">
        <v>115.30419999999999</v>
      </c>
      <c r="R1085">
        <v>54.25</v>
      </c>
      <c r="S1085" s="36">
        <v>25.308323431191354</v>
      </c>
      <c r="U1085">
        <v>120.0808</v>
      </c>
      <c r="V1085">
        <v>54.25</v>
      </c>
      <c r="W1085" s="36">
        <v>25.629229224265551</v>
      </c>
      <c r="Y1085">
        <v>83.43</v>
      </c>
      <c r="Z1085">
        <v>54.25</v>
      </c>
      <c r="AA1085" s="36">
        <v>23.787918125133768</v>
      </c>
    </row>
    <row r="1086" spans="1:27" x14ac:dyDescent="0.25">
      <c r="A1086">
        <v>96.432599999999994</v>
      </c>
      <c r="B1086">
        <v>54.3</v>
      </c>
      <c r="C1086" s="36">
        <v>24.31795085315294</v>
      </c>
      <c r="E1086">
        <v>101.12990000000001</v>
      </c>
      <c r="F1086">
        <v>54.3</v>
      </c>
      <c r="G1086" s="36">
        <v>24.534522876250588</v>
      </c>
      <c r="I1086">
        <v>105.8248</v>
      </c>
      <c r="J1086">
        <v>54.3</v>
      </c>
      <c r="K1086" s="36">
        <v>24.767863480815524</v>
      </c>
      <c r="M1086">
        <v>110.5591</v>
      </c>
      <c r="N1086">
        <v>54.3</v>
      </c>
      <c r="O1086" s="36">
        <v>25.023961637321545</v>
      </c>
      <c r="Q1086">
        <v>115.30419999999999</v>
      </c>
      <c r="R1086">
        <v>54.3</v>
      </c>
      <c r="S1086" s="36">
        <v>25.307124004660114</v>
      </c>
      <c r="U1086">
        <v>120.0808</v>
      </c>
      <c r="V1086">
        <v>54.3</v>
      </c>
      <c r="W1086" s="36">
        <v>25.627824692291171</v>
      </c>
      <c r="Y1086">
        <v>83.43</v>
      </c>
      <c r="Z1086">
        <v>54.3</v>
      </c>
      <c r="AA1086" s="36">
        <v>23.787274360000932</v>
      </c>
    </row>
    <row r="1087" spans="1:27" x14ac:dyDescent="0.25">
      <c r="A1087">
        <v>96.432599999999994</v>
      </c>
      <c r="B1087">
        <v>54.35</v>
      </c>
      <c r="C1087" s="36">
        <v>24.317164638326183</v>
      </c>
      <c r="E1087">
        <v>101.12990000000001</v>
      </c>
      <c r="F1087">
        <v>54.35</v>
      </c>
      <c r="G1087" s="36">
        <v>24.533666073047542</v>
      </c>
      <c r="I1087">
        <v>105.8248</v>
      </c>
      <c r="J1087">
        <v>54.35</v>
      </c>
      <c r="K1087" s="36">
        <v>24.766920230791548</v>
      </c>
      <c r="M1087">
        <v>110.5591</v>
      </c>
      <c r="N1087">
        <v>54.35</v>
      </c>
      <c r="O1087" s="36">
        <v>25.022908287701398</v>
      </c>
      <c r="Q1087">
        <v>115.30419999999999</v>
      </c>
      <c r="R1087">
        <v>54.35</v>
      </c>
      <c r="S1087" s="36">
        <v>25.30592532814665</v>
      </c>
      <c r="U1087">
        <v>120.0808</v>
      </c>
      <c r="V1087">
        <v>54.35</v>
      </c>
      <c r="W1087" s="36">
        <v>25.62642127981664</v>
      </c>
      <c r="Y1087">
        <v>83.43</v>
      </c>
      <c r="Z1087">
        <v>54.35</v>
      </c>
      <c r="AA1087" s="36">
        <v>23.786630758568872</v>
      </c>
    </row>
    <row r="1088" spans="1:27" x14ac:dyDescent="0.25">
      <c r="A1088">
        <v>96.432599999999994</v>
      </c>
      <c r="B1088">
        <v>54.4</v>
      </c>
      <c r="C1088" s="36">
        <v>24.316378687805489</v>
      </c>
      <c r="E1088">
        <v>101.12990000000001</v>
      </c>
      <c r="F1088">
        <v>54.4</v>
      </c>
      <c r="G1088" s="36">
        <v>24.532809595565077</v>
      </c>
      <c r="I1088">
        <v>105.8248</v>
      </c>
      <c r="J1088">
        <v>54.4</v>
      </c>
      <c r="K1088" s="36">
        <v>24.765977393030969</v>
      </c>
      <c r="M1088">
        <v>110.5591</v>
      </c>
      <c r="N1088">
        <v>54.4</v>
      </c>
      <c r="O1088" s="36">
        <v>25.021855479904126</v>
      </c>
      <c r="Q1088">
        <v>115.30419999999999</v>
      </c>
      <c r="R1088">
        <v>54.4</v>
      </c>
      <c r="S1088" s="36">
        <v>25.304727400445035</v>
      </c>
      <c r="U1088">
        <v>120.0808</v>
      </c>
      <c r="V1088">
        <v>54.4</v>
      </c>
      <c r="W1088" s="36">
        <v>25.625018984518526</v>
      </c>
      <c r="Y1088">
        <v>83.43</v>
      </c>
      <c r="Z1088">
        <v>54.4</v>
      </c>
      <c r="AA1088" s="36">
        <v>23.785987320736272</v>
      </c>
    </row>
    <row r="1089" spans="1:27" x14ac:dyDescent="0.25">
      <c r="A1089">
        <v>96.432599999999994</v>
      </c>
      <c r="B1089">
        <v>54.45</v>
      </c>
      <c r="C1089" s="36">
        <v>24.315593001370551</v>
      </c>
      <c r="E1089">
        <v>101.12990000000001</v>
      </c>
      <c r="F1089">
        <v>54.45</v>
      </c>
      <c r="G1089" s="36">
        <v>24.531953443493794</v>
      </c>
      <c r="I1089">
        <v>105.8248</v>
      </c>
      <c r="J1089">
        <v>54.45</v>
      </c>
      <c r="K1089" s="36">
        <v>24.765034967079746</v>
      </c>
      <c r="M1089">
        <v>110.5591</v>
      </c>
      <c r="N1089">
        <v>54.45</v>
      </c>
      <c r="O1089" s="36">
        <v>25.020803213220788</v>
      </c>
      <c r="Q1089">
        <v>115.30419999999999</v>
      </c>
      <c r="R1089">
        <v>54.45</v>
      </c>
      <c r="S1089" s="36">
        <v>25.303530220352549</v>
      </c>
      <c r="U1089">
        <v>120.0808</v>
      </c>
      <c r="V1089">
        <v>54.45</v>
      </c>
      <c r="W1089" s="36">
        <v>25.623617804081324</v>
      </c>
      <c r="Y1089">
        <v>83.43</v>
      </c>
      <c r="Z1089">
        <v>54.45</v>
      </c>
      <c r="AA1089" s="36">
        <v>23.785344046401921</v>
      </c>
    </row>
    <row r="1090" spans="1:27" x14ac:dyDescent="0.25">
      <c r="A1090">
        <v>96.432599999999994</v>
      </c>
      <c r="B1090">
        <v>54.5</v>
      </c>
      <c r="C1090" s="36">
        <v>24.314807578801357</v>
      </c>
      <c r="E1090">
        <v>101.12990000000001</v>
      </c>
      <c r="F1090">
        <v>54.5</v>
      </c>
      <c r="G1090" s="36">
        <v>24.531097616524779</v>
      </c>
      <c r="I1090">
        <v>105.8248</v>
      </c>
      <c r="J1090">
        <v>54.5</v>
      </c>
      <c r="K1090" s="36">
        <v>24.764092952484663</v>
      </c>
      <c r="M1090">
        <v>110.5591</v>
      </c>
      <c r="N1090">
        <v>54.5</v>
      </c>
      <c r="O1090" s="36">
        <v>25.019751486943946</v>
      </c>
      <c r="Q1090">
        <v>115.30419999999999</v>
      </c>
      <c r="R1090">
        <v>54.5</v>
      </c>
      <c r="S1090" s="36">
        <v>25.302333786669628</v>
      </c>
      <c r="U1090">
        <v>120.0808</v>
      </c>
      <c r="V1090">
        <v>54.5</v>
      </c>
      <c r="W1090" s="36">
        <v>25.622217736197427</v>
      </c>
      <c r="Y1090">
        <v>83.43</v>
      </c>
      <c r="Z1090">
        <v>54.5</v>
      </c>
      <c r="AA1090" s="36">
        <v>23.784700935464709</v>
      </c>
    </row>
    <row r="1091" spans="1:27" x14ac:dyDescent="0.25">
      <c r="A1091">
        <v>96.432599999999994</v>
      </c>
      <c r="B1091">
        <v>54.55</v>
      </c>
      <c r="C1091" s="36">
        <v>24.314022419878206</v>
      </c>
      <c r="E1091">
        <v>101.12990000000001</v>
      </c>
      <c r="F1091">
        <v>54.55</v>
      </c>
      <c r="G1091" s="36">
        <v>24.530242114349598</v>
      </c>
      <c r="I1091">
        <v>105.8248</v>
      </c>
      <c r="J1091">
        <v>54.55</v>
      </c>
      <c r="K1091" s="36">
        <v>24.763151348793322</v>
      </c>
      <c r="M1091">
        <v>110.5591</v>
      </c>
      <c r="N1091">
        <v>54.55</v>
      </c>
      <c r="O1091" s="36">
        <v>25.018700300367716</v>
      </c>
      <c r="Q1091">
        <v>115.30419999999999</v>
      </c>
      <c r="R1091">
        <v>54.55</v>
      </c>
      <c r="S1091" s="36">
        <v>25.301138098199893</v>
      </c>
      <c r="U1091">
        <v>120.0808</v>
      </c>
      <c r="V1091">
        <v>54.55</v>
      </c>
      <c r="W1091" s="36">
        <v>25.620818778567127</v>
      </c>
      <c r="Y1091">
        <v>83.43</v>
      </c>
      <c r="Z1091">
        <v>54.55</v>
      </c>
      <c r="AA1091" s="36">
        <v>23.78405798782363</v>
      </c>
    </row>
    <row r="1092" spans="1:27" x14ac:dyDescent="0.25">
      <c r="A1092">
        <v>96.432599999999994</v>
      </c>
      <c r="B1092">
        <v>54.6</v>
      </c>
      <c r="C1092" s="36">
        <v>24.31323752438168</v>
      </c>
      <c r="E1092">
        <v>101.12990000000001</v>
      </c>
      <c r="F1092">
        <v>54.6</v>
      </c>
      <c r="G1092" s="36">
        <v>24.529386936660291</v>
      </c>
      <c r="I1092">
        <v>105.8248</v>
      </c>
      <c r="J1092">
        <v>54.6</v>
      </c>
      <c r="K1092" s="36">
        <v>24.762210155554143</v>
      </c>
      <c r="M1092">
        <v>110.5591</v>
      </c>
      <c r="N1092">
        <v>54.6</v>
      </c>
      <c r="O1092" s="36">
        <v>25.017649652787721</v>
      </c>
      <c r="Q1092">
        <v>115.30419999999999</v>
      </c>
      <c r="R1092">
        <v>54.6</v>
      </c>
      <c r="S1092" s="36">
        <v>25.299943153750124</v>
      </c>
      <c r="U1092">
        <v>120.0808</v>
      </c>
      <c r="V1092">
        <v>54.6</v>
      </c>
      <c r="W1092" s="36">
        <v>25.61942092889856</v>
      </c>
      <c r="Y1092">
        <v>83.43</v>
      </c>
      <c r="Z1092">
        <v>54.6</v>
      </c>
      <c r="AA1092" s="36">
        <v>23.783415203377768</v>
      </c>
    </row>
    <row r="1093" spans="1:27" x14ac:dyDescent="0.25">
      <c r="A1093">
        <v>96.432599999999994</v>
      </c>
      <c r="B1093">
        <v>54.65</v>
      </c>
      <c r="C1093" s="36">
        <v>24.312452892092683</v>
      </c>
      <c r="E1093">
        <v>101.12990000000001</v>
      </c>
      <c r="F1093">
        <v>54.65</v>
      </c>
      <c r="G1093" s="36">
        <v>24.528532083149393</v>
      </c>
      <c r="I1093">
        <v>105.8248</v>
      </c>
      <c r="J1093">
        <v>54.65</v>
      </c>
      <c r="K1093" s="36">
        <v>24.761269372316363</v>
      </c>
      <c r="M1093">
        <v>110.5591</v>
      </c>
      <c r="N1093">
        <v>54.65</v>
      </c>
      <c r="O1093" s="36">
        <v>25.01659954350108</v>
      </c>
      <c r="Q1093">
        <v>115.30419999999999</v>
      </c>
      <c r="R1093">
        <v>54.65</v>
      </c>
      <c r="S1093" s="36">
        <v>25.298748952130236</v>
      </c>
      <c r="U1093">
        <v>120.0808</v>
      </c>
      <c r="V1093">
        <v>54.65</v>
      </c>
      <c r="W1093" s="36">
        <v>25.618024184907632</v>
      </c>
      <c r="Y1093">
        <v>83.43</v>
      </c>
      <c r="Z1093">
        <v>54.65</v>
      </c>
      <c r="AA1093" s="36">
        <v>23.782772582026336</v>
      </c>
    </row>
    <row r="1094" spans="1:27" x14ac:dyDescent="0.25">
      <c r="A1094">
        <v>96.432599999999994</v>
      </c>
      <c r="B1094">
        <v>54.7</v>
      </c>
      <c r="C1094" s="36">
        <v>24.311668522792399</v>
      </c>
      <c r="E1094">
        <v>101.12990000000001</v>
      </c>
      <c r="F1094">
        <v>54.7</v>
      </c>
      <c r="G1094" s="36">
        <v>24.5276775535099</v>
      </c>
      <c r="I1094">
        <v>105.8248</v>
      </c>
      <c r="J1094">
        <v>54.7</v>
      </c>
      <c r="K1094" s="36">
        <v>24.760328998630026</v>
      </c>
      <c r="M1094">
        <v>110.5591</v>
      </c>
      <c r="N1094">
        <v>54.7</v>
      </c>
      <c r="O1094" s="36">
        <v>25.015549971806429</v>
      </c>
      <c r="Q1094">
        <v>115.30419999999999</v>
      </c>
      <c r="R1094">
        <v>54.7</v>
      </c>
      <c r="S1094" s="36">
        <v>25.297555492153286</v>
      </c>
      <c r="U1094">
        <v>120.0808</v>
      </c>
      <c r="V1094">
        <v>54.7</v>
      </c>
      <c r="W1094" s="36">
        <v>25.616628544318043</v>
      </c>
      <c r="Y1094">
        <v>83.43</v>
      </c>
      <c r="Z1094">
        <v>54.7</v>
      </c>
      <c r="AA1094" s="36">
        <v>23.782130123668612</v>
      </c>
    </row>
    <row r="1095" spans="1:27" x14ac:dyDescent="0.25">
      <c r="A1095">
        <v>96.432599999999994</v>
      </c>
      <c r="B1095">
        <v>54.75</v>
      </c>
      <c r="C1095" s="36">
        <v>24.310884416262315</v>
      </c>
      <c r="E1095">
        <v>101.12990000000001</v>
      </c>
      <c r="F1095">
        <v>54.75</v>
      </c>
      <c r="G1095" s="36">
        <v>24.526823347435293</v>
      </c>
      <c r="I1095">
        <v>105.8248</v>
      </c>
      <c r="J1095">
        <v>54.75</v>
      </c>
      <c r="K1095" s="36">
        <v>24.759389034045984</v>
      </c>
      <c r="M1095">
        <v>110.5591</v>
      </c>
      <c r="N1095">
        <v>54.75</v>
      </c>
      <c r="O1095" s="36">
        <v>25.014500937003909</v>
      </c>
      <c r="Q1095">
        <v>115.30419999999999</v>
      </c>
      <c r="R1095">
        <v>54.75</v>
      </c>
      <c r="S1095" s="36">
        <v>25.296362772635447</v>
      </c>
      <c r="U1095">
        <v>120.0808</v>
      </c>
      <c r="V1095">
        <v>54.75</v>
      </c>
      <c r="W1095" s="36">
        <v>25.615234004861193</v>
      </c>
      <c r="Y1095">
        <v>83.43</v>
      </c>
      <c r="Z1095">
        <v>54.75</v>
      </c>
      <c r="AA1095" s="36">
        <v>23.781487828204007</v>
      </c>
    </row>
    <row r="1096" spans="1:27" x14ac:dyDescent="0.25">
      <c r="A1096">
        <v>96.432599999999994</v>
      </c>
      <c r="B1096">
        <v>54.8</v>
      </c>
      <c r="C1096" s="36">
        <v>24.310100572284227</v>
      </c>
      <c r="E1096">
        <v>101.12990000000001</v>
      </c>
      <c r="F1096">
        <v>54.8</v>
      </c>
      <c r="G1096" s="36">
        <v>24.525969464619529</v>
      </c>
      <c r="I1096">
        <v>105.8248</v>
      </c>
      <c r="J1096">
        <v>54.8</v>
      </c>
      <c r="K1096" s="36">
        <v>24.758449478115921</v>
      </c>
      <c r="M1096">
        <v>110.5591</v>
      </c>
      <c r="N1096">
        <v>54.8</v>
      </c>
      <c r="O1096" s="36">
        <v>25.01345243839517</v>
      </c>
      <c r="Q1096">
        <v>115.30419999999999</v>
      </c>
      <c r="R1096">
        <v>54.8</v>
      </c>
      <c r="S1096" s="36">
        <v>25.295170792396014</v>
      </c>
      <c r="U1096">
        <v>120.0808</v>
      </c>
      <c r="V1096">
        <v>54.8</v>
      </c>
      <c r="W1096" s="36">
        <v>25.613840564276195</v>
      </c>
      <c r="Y1096">
        <v>83.43</v>
      </c>
      <c r="Z1096">
        <v>54.8</v>
      </c>
      <c r="AA1096" s="36">
        <v>23.780845695532022</v>
      </c>
    </row>
    <row r="1097" spans="1:27" x14ac:dyDescent="0.25">
      <c r="A1097">
        <v>96.432599999999994</v>
      </c>
      <c r="B1097">
        <v>54.85</v>
      </c>
      <c r="C1097" s="36">
        <v>24.309316990640209</v>
      </c>
      <c r="E1097">
        <v>101.12990000000001</v>
      </c>
      <c r="F1097">
        <v>54.85</v>
      </c>
      <c r="G1097" s="36">
        <v>24.525115904757037</v>
      </c>
      <c r="I1097">
        <v>105.8248</v>
      </c>
      <c r="J1097">
        <v>54.85</v>
      </c>
      <c r="K1097" s="36">
        <v>24.757510330392289</v>
      </c>
      <c r="M1097">
        <v>110.5591</v>
      </c>
      <c r="N1097">
        <v>54.85</v>
      </c>
      <c r="O1097" s="36">
        <v>25.012404475283322</v>
      </c>
      <c r="Q1097">
        <v>115.30419999999999</v>
      </c>
      <c r="R1097">
        <v>54.85</v>
      </c>
      <c r="S1097" s="36">
        <v>25.293979550257372</v>
      </c>
      <c r="U1097">
        <v>120.0808</v>
      </c>
      <c r="V1097">
        <v>54.85</v>
      </c>
      <c r="W1097" s="36">
        <v>25.612448220309791</v>
      </c>
      <c r="Y1097">
        <v>83.43</v>
      </c>
      <c r="Z1097">
        <v>54.85</v>
      </c>
      <c r="AA1097" s="36">
        <v>23.780203725552255</v>
      </c>
    </row>
    <row r="1098" spans="1:27" x14ac:dyDescent="0.25">
      <c r="A1098">
        <v>96.432599999999994</v>
      </c>
      <c r="B1098">
        <v>54.9</v>
      </c>
      <c r="C1098" s="36">
        <v>24.308533671112635</v>
      </c>
      <c r="E1098">
        <v>101.12990000000001</v>
      </c>
      <c r="F1098">
        <v>54.9</v>
      </c>
      <c r="G1098" s="36">
        <v>24.524262667542718</v>
      </c>
      <c r="I1098">
        <v>105.8248</v>
      </c>
      <c r="J1098">
        <v>54.9</v>
      </c>
      <c r="K1098" s="36">
        <v>24.756571590428386</v>
      </c>
      <c r="M1098">
        <v>110.5591</v>
      </c>
      <c r="N1098">
        <v>54.9</v>
      </c>
      <c r="O1098" s="36">
        <v>25.011357046972996</v>
      </c>
      <c r="Q1098">
        <v>115.30419999999999</v>
      </c>
      <c r="R1098">
        <v>54.9</v>
      </c>
      <c r="S1098" s="36">
        <v>25.292789045044998</v>
      </c>
      <c r="U1098">
        <v>120.0808</v>
      </c>
      <c r="V1098">
        <v>54.9</v>
      </c>
      <c r="W1098" s="36">
        <v>25.611056970716362</v>
      </c>
      <c r="Y1098">
        <v>83.43</v>
      </c>
      <c r="Z1098">
        <v>54.9</v>
      </c>
      <c r="AA1098" s="36">
        <v>23.779561918164408</v>
      </c>
    </row>
    <row r="1099" spans="1:27" x14ac:dyDescent="0.25">
      <c r="A1099">
        <v>96.432599999999994</v>
      </c>
      <c r="B1099">
        <v>54.95</v>
      </c>
      <c r="C1099" s="36">
        <v>24.307750613484192</v>
      </c>
      <c r="E1099">
        <v>101.12990000000001</v>
      </c>
      <c r="F1099">
        <v>54.95</v>
      </c>
      <c r="G1099" s="36">
        <v>24.523409752671952</v>
      </c>
      <c r="I1099">
        <v>105.8248</v>
      </c>
      <c r="J1099">
        <v>54.95</v>
      </c>
      <c r="K1099" s="36">
        <v>24.755633257778282</v>
      </c>
      <c r="M1099">
        <v>110.5591</v>
      </c>
      <c r="N1099">
        <v>54.95</v>
      </c>
      <c r="O1099" s="36">
        <v>25.010310152770295</v>
      </c>
      <c r="Q1099">
        <v>115.30419999999999</v>
      </c>
      <c r="R1099">
        <v>54.95</v>
      </c>
      <c r="S1099" s="36">
        <v>25.291599275587444</v>
      </c>
      <c r="U1099">
        <v>120.0808</v>
      </c>
      <c r="V1099">
        <v>54.95</v>
      </c>
      <c r="W1099" s="36">
        <v>25.609666813257867</v>
      </c>
      <c r="Y1099">
        <v>83.43</v>
      </c>
      <c r="Z1099">
        <v>54.95</v>
      </c>
      <c r="AA1099" s="36">
        <v>23.778920273268287</v>
      </c>
    </row>
    <row r="1100" spans="1:27" x14ac:dyDescent="0.25">
      <c r="A1100">
        <v>96.432599999999994</v>
      </c>
      <c r="B1100">
        <v>55</v>
      </c>
      <c r="C1100" s="36">
        <v>24.306967817537842</v>
      </c>
      <c r="E1100">
        <v>101.12990000000001</v>
      </c>
      <c r="F1100">
        <v>55</v>
      </c>
      <c r="G1100" s="36">
        <v>24.522557159840584</v>
      </c>
      <c r="I1100">
        <v>105.8248</v>
      </c>
      <c r="J1100">
        <v>55</v>
      </c>
      <c r="K1100" s="36">
        <v>24.754695331996864</v>
      </c>
      <c r="M1100">
        <v>110.5591</v>
      </c>
      <c r="N1100">
        <v>55</v>
      </c>
      <c r="O1100" s="36">
        <v>25.009263791982804</v>
      </c>
      <c r="Q1100">
        <v>115.30419999999999</v>
      </c>
      <c r="R1100">
        <v>55</v>
      </c>
      <c r="S1100" s="36">
        <v>25.290410240716323</v>
      </c>
      <c r="U1100">
        <v>120.0808</v>
      </c>
      <c r="V1100">
        <v>55</v>
      </c>
      <c r="W1100" s="36">
        <v>25.608277745703798</v>
      </c>
      <c r="Y1100">
        <v>83.43</v>
      </c>
      <c r="Z1100">
        <v>55</v>
      </c>
      <c r="AA1100" s="36">
        <v>23.778278790763796</v>
      </c>
    </row>
    <row r="1101" spans="1:27" x14ac:dyDescent="0.25">
      <c r="A1101">
        <v>96.432599999999994</v>
      </c>
      <c r="B1101">
        <v>55.05</v>
      </c>
      <c r="C1101" s="36">
        <v>24.306185283056848</v>
      </c>
      <c r="E1101">
        <v>101.12990000000001</v>
      </c>
      <c r="F1101">
        <v>55.05</v>
      </c>
      <c r="G1101" s="36">
        <v>24.521704888744935</v>
      </c>
      <c r="I1101">
        <v>105.8248</v>
      </c>
      <c r="J1101">
        <v>55.05</v>
      </c>
      <c r="K1101" s="36">
        <v>24.753757812639812</v>
      </c>
      <c r="M1101">
        <v>110.5591</v>
      </c>
      <c r="N1101">
        <v>55.05</v>
      </c>
      <c r="O1101" s="36">
        <v>25.008217963919584</v>
      </c>
      <c r="Q1101">
        <v>115.30419999999999</v>
      </c>
      <c r="R1101">
        <v>55.05</v>
      </c>
      <c r="S1101" s="36">
        <v>25.289221939266316</v>
      </c>
      <c r="U1101">
        <v>120.0808</v>
      </c>
      <c r="V1101">
        <v>55.05</v>
      </c>
      <c r="W1101" s="36">
        <v>25.606889765831173</v>
      </c>
      <c r="Y1101">
        <v>83.43</v>
      </c>
      <c r="Z1101">
        <v>55.05</v>
      </c>
      <c r="AA1101" s="36">
        <v>23.777637470550939</v>
      </c>
    </row>
    <row r="1102" spans="1:27" x14ac:dyDescent="0.25">
      <c r="A1102">
        <v>96.432599999999994</v>
      </c>
      <c r="B1102">
        <v>55.1</v>
      </c>
      <c r="C1102" s="36">
        <v>24.305403009824772</v>
      </c>
      <c r="E1102">
        <v>101.12990000000001</v>
      </c>
      <c r="F1102">
        <v>55.1</v>
      </c>
      <c r="G1102" s="36">
        <v>24.520852939081795</v>
      </c>
      <c r="I1102">
        <v>105.8248</v>
      </c>
      <c r="J1102">
        <v>55.1</v>
      </c>
      <c r="K1102" s="36">
        <v>24.752820699263594</v>
      </c>
      <c r="M1102">
        <v>110.5591</v>
      </c>
      <c r="N1102">
        <v>55.1</v>
      </c>
      <c r="O1102" s="36">
        <v>25.007172667891162</v>
      </c>
      <c r="Q1102">
        <v>115.30419999999999</v>
      </c>
      <c r="R1102">
        <v>55.1</v>
      </c>
      <c r="S1102" s="36">
        <v>25.288034370075142</v>
      </c>
      <c r="U1102">
        <v>120.0808</v>
      </c>
      <c r="V1102">
        <v>55.1</v>
      </c>
      <c r="W1102" s="36">
        <v>25.605502871424466</v>
      </c>
      <c r="Y1102">
        <v>83.43</v>
      </c>
      <c r="Z1102">
        <v>55.1</v>
      </c>
      <c r="AA1102" s="36">
        <v>23.776996312529825</v>
      </c>
    </row>
    <row r="1103" spans="1:27" x14ac:dyDescent="0.25">
      <c r="A1103">
        <v>96.432599999999994</v>
      </c>
      <c r="B1103">
        <v>55.15</v>
      </c>
      <c r="C1103" s="36">
        <v>24.304620997625474</v>
      </c>
      <c r="E1103">
        <v>101.12990000000001</v>
      </c>
      <c r="F1103">
        <v>55.15</v>
      </c>
      <c r="G1103" s="36">
        <v>24.52000131054842</v>
      </c>
      <c r="I1103">
        <v>105.8248</v>
      </c>
      <c r="J1103">
        <v>55.15</v>
      </c>
      <c r="K1103" s="36">
        <v>24.751883991425498</v>
      </c>
      <c r="M1103">
        <v>110.5591</v>
      </c>
      <c r="N1103">
        <v>55.15</v>
      </c>
      <c r="O1103" s="36">
        <v>25.006127903209549</v>
      </c>
      <c r="Q1103">
        <v>115.30419999999999</v>
      </c>
      <c r="R1103">
        <v>55.15</v>
      </c>
      <c r="S1103" s="36">
        <v>25.286847531983547</v>
      </c>
      <c r="U1103">
        <v>120.0808</v>
      </c>
      <c r="V1103">
        <v>55.15</v>
      </c>
      <c r="W1103" s="36">
        <v>25.604117060275602</v>
      </c>
      <c r="Y1103">
        <v>83.43</v>
      </c>
      <c r="Z1103">
        <v>55.15</v>
      </c>
      <c r="AA1103" s="36">
        <v>23.776355316600654</v>
      </c>
    </row>
    <row r="1104" spans="1:27" x14ac:dyDescent="0.25">
      <c r="A1104">
        <v>96.432599999999994</v>
      </c>
      <c r="B1104">
        <v>55.2</v>
      </c>
      <c r="C1104" s="36">
        <v>24.303839246243079</v>
      </c>
      <c r="E1104">
        <v>101.12990000000001</v>
      </c>
      <c r="F1104">
        <v>55.2</v>
      </c>
      <c r="G1104" s="36">
        <v>24.519150002842526</v>
      </c>
      <c r="I1104">
        <v>105.8248</v>
      </c>
      <c r="J1104">
        <v>55.2</v>
      </c>
      <c r="K1104" s="36">
        <v>24.750947688683581</v>
      </c>
      <c r="M1104">
        <v>110.5591</v>
      </c>
      <c r="N1104">
        <v>55.2</v>
      </c>
      <c r="O1104" s="36">
        <v>25.005083669188195</v>
      </c>
      <c r="Q1104">
        <v>115.30419999999999</v>
      </c>
      <c r="R1104">
        <v>55.2</v>
      </c>
      <c r="S1104" s="36">
        <v>25.285661423835304</v>
      </c>
      <c r="U1104">
        <v>120.0808</v>
      </c>
      <c r="V1104">
        <v>55.2</v>
      </c>
      <c r="W1104" s="36">
        <v>25.602732330183915</v>
      </c>
      <c r="Y1104">
        <v>83.43</v>
      </c>
      <c r="Z1104">
        <v>55.2</v>
      </c>
      <c r="AA1104" s="36">
        <v>23.775714482663741</v>
      </c>
    </row>
    <row r="1105" spans="1:27" x14ac:dyDescent="0.25">
      <c r="A1105">
        <v>96.432599999999994</v>
      </c>
      <c r="B1105">
        <v>55.25</v>
      </c>
      <c r="C1105" s="36">
        <v>24.303057755462046</v>
      </c>
      <c r="E1105">
        <v>101.12990000000001</v>
      </c>
      <c r="F1105">
        <v>55.25</v>
      </c>
      <c r="G1105" s="36">
        <v>24.518299015662322</v>
      </c>
      <c r="I1105">
        <v>105.8248</v>
      </c>
      <c r="J1105">
        <v>55.25</v>
      </c>
      <c r="K1105" s="36">
        <v>24.750011790596698</v>
      </c>
      <c r="M1105">
        <v>110.5591</v>
      </c>
      <c r="N1105">
        <v>55.25</v>
      </c>
      <c r="O1105" s="36">
        <v>25.004039965142024</v>
      </c>
      <c r="Q1105">
        <v>115.30419999999999</v>
      </c>
      <c r="R1105">
        <v>55.25</v>
      </c>
      <c r="S1105" s="36">
        <v>25.284476044477181</v>
      </c>
      <c r="U1105">
        <v>120.0808</v>
      </c>
      <c r="V1105">
        <v>55.25</v>
      </c>
      <c r="W1105" s="36">
        <v>25.601348678956104</v>
      </c>
      <c r="Y1105">
        <v>83.43</v>
      </c>
      <c r="Z1105">
        <v>55.25</v>
      </c>
      <c r="AA1105" s="36">
        <v>23.775073810619485</v>
      </c>
    </row>
    <row r="1106" spans="1:27" x14ac:dyDescent="0.25">
      <c r="A1106">
        <v>96.432599999999994</v>
      </c>
      <c r="B1106">
        <v>55.3</v>
      </c>
      <c r="C1106" s="36">
        <v>24.302276525067086</v>
      </c>
      <c r="E1106">
        <v>101.12990000000001</v>
      </c>
      <c r="F1106">
        <v>55.3</v>
      </c>
      <c r="G1106" s="36">
        <v>24.517448348706452</v>
      </c>
      <c r="I1106">
        <v>105.8248</v>
      </c>
      <c r="J1106">
        <v>55.3</v>
      </c>
      <c r="K1106" s="36">
        <v>24.749076296724493</v>
      </c>
      <c r="M1106">
        <v>110.5591</v>
      </c>
      <c r="N1106">
        <v>55.3</v>
      </c>
      <c r="O1106" s="36">
        <v>25.00299679038741</v>
      </c>
      <c r="Q1106">
        <v>115.30419999999999</v>
      </c>
      <c r="R1106">
        <v>55.3</v>
      </c>
      <c r="S1106" s="36">
        <v>25.283291392758979</v>
      </c>
      <c r="U1106">
        <v>120.0808</v>
      </c>
      <c r="V1106">
        <v>55.3</v>
      </c>
      <c r="W1106" s="36">
        <v>25.599966104406203</v>
      </c>
      <c r="Y1106">
        <v>83.43</v>
      </c>
      <c r="Z1106">
        <v>55.3</v>
      </c>
      <c r="AA1106" s="36">
        <v>23.774433300368401</v>
      </c>
    </row>
    <row r="1107" spans="1:27" x14ac:dyDescent="0.25">
      <c r="A1107">
        <v>96.432599999999994</v>
      </c>
      <c r="B1107">
        <v>55.35</v>
      </c>
      <c r="C1107" s="36">
        <v>24.301495554843232</v>
      </c>
      <c r="E1107">
        <v>101.12990000000001</v>
      </c>
      <c r="F1107">
        <v>55.35</v>
      </c>
      <c r="G1107" s="36">
        <v>24.516598001674037</v>
      </c>
      <c r="I1107">
        <v>105.8248</v>
      </c>
      <c r="J1107">
        <v>55.35</v>
      </c>
      <c r="K1107" s="36">
        <v>24.748141206627402</v>
      </c>
      <c r="M1107">
        <v>110.5591</v>
      </c>
      <c r="N1107">
        <v>55.35</v>
      </c>
      <c r="O1107" s="36">
        <v>25.001954144242188</v>
      </c>
      <c r="Q1107">
        <v>115.30419999999999</v>
      </c>
      <c r="R1107">
        <v>55.35</v>
      </c>
      <c r="S1107" s="36">
        <v>25.28210746753345</v>
      </c>
      <c r="U1107">
        <v>120.0808</v>
      </c>
      <c r="V1107">
        <v>55.35</v>
      </c>
      <c r="W1107" s="36">
        <v>25.598584604355551</v>
      </c>
      <c r="Y1107">
        <v>83.43</v>
      </c>
      <c r="Z1107">
        <v>55.35</v>
      </c>
      <c r="AA1107" s="36">
        <v>23.773792951811085</v>
      </c>
    </row>
    <row r="1108" spans="1:27" x14ac:dyDescent="0.25">
      <c r="A1108">
        <v>96.432599999999994</v>
      </c>
      <c r="B1108">
        <v>55.4</v>
      </c>
      <c r="C1108" s="36">
        <v>24.300714844575786</v>
      </c>
      <c r="E1108">
        <v>101.12990000000001</v>
      </c>
      <c r="F1108">
        <v>55.4</v>
      </c>
      <c r="G1108" s="36">
        <v>24.51574797426467</v>
      </c>
      <c r="I1108">
        <v>105.8248</v>
      </c>
      <c r="J1108">
        <v>55.4</v>
      </c>
      <c r="K1108" s="36">
        <v>24.747206519866637</v>
      </c>
      <c r="M1108">
        <v>110.5591</v>
      </c>
      <c r="N1108">
        <v>55.4</v>
      </c>
      <c r="O1108" s="36">
        <v>25.000912026025603</v>
      </c>
      <c r="Q1108">
        <v>115.30419999999999</v>
      </c>
      <c r="R1108">
        <v>55.4</v>
      </c>
      <c r="S1108" s="36">
        <v>25.280924267656353</v>
      </c>
      <c r="U1108">
        <v>120.0808</v>
      </c>
      <c r="V1108">
        <v>55.4</v>
      </c>
      <c r="W1108" s="36">
        <v>25.597204176632747</v>
      </c>
      <c r="Y1108">
        <v>83.43</v>
      </c>
      <c r="Z1108">
        <v>55.4</v>
      </c>
      <c r="AA1108" s="36">
        <v>23.773152764848252</v>
      </c>
    </row>
    <row r="1109" spans="1:27" x14ac:dyDescent="0.25">
      <c r="A1109">
        <v>96.432599999999994</v>
      </c>
      <c r="B1109">
        <v>55.45</v>
      </c>
      <c r="C1109" s="36">
        <v>24.299934394050354</v>
      </c>
      <c r="E1109">
        <v>101.12990000000001</v>
      </c>
      <c r="F1109">
        <v>55.45</v>
      </c>
      <c r="G1109" s="36">
        <v>24.514898266178395</v>
      </c>
      <c r="I1109">
        <v>105.8248</v>
      </c>
      <c r="J1109">
        <v>55.45</v>
      </c>
      <c r="K1109" s="36">
        <v>24.746272236004199</v>
      </c>
      <c r="M1109">
        <v>110.5591</v>
      </c>
      <c r="N1109">
        <v>55.45</v>
      </c>
      <c r="O1109" s="36">
        <v>24.999870435058387</v>
      </c>
      <c r="Q1109">
        <v>115.30419999999999</v>
      </c>
      <c r="R1109">
        <v>55.45</v>
      </c>
      <c r="S1109" s="36">
        <v>25.279741791986392</v>
      </c>
      <c r="U1109">
        <v>120.0808</v>
      </c>
      <c r="V1109">
        <v>55.45</v>
      </c>
      <c r="W1109" s="36">
        <v>25.595824819073638</v>
      </c>
      <c r="Y1109">
        <v>83.43</v>
      </c>
      <c r="Z1109">
        <v>55.45</v>
      </c>
      <c r="AA1109" s="36">
        <v>23.772512739380701</v>
      </c>
    </row>
    <row r="1110" spans="1:27" x14ac:dyDescent="0.25">
      <c r="A1110">
        <v>96.432599999999994</v>
      </c>
      <c r="B1110">
        <v>55.5</v>
      </c>
      <c r="C1110" s="36">
        <v>24.299154203052833</v>
      </c>
      <c r="E1110">
        <v>101.12990000000001</v>
      </c>
      <c r="F1110">
        <v>55.5</v>
      </c>
      <c r="G1110" s="36">
        <v>24.514048877115723</v>
      </c>
      <c r="I1110">
        <v>105.8248</v>
      </c>
      <c r="J1110">
        <v>55.5</v>
      </c>
      <c r="K1110" s="36">
        <v>24.745338354602872</v>
      </c>
      <c r="M1110">
        <v>110.5591</v>
      </c>
      <c r="N1110">
        <v>55.5</v>
      </c>
      <c r="O1110" s="36">
        <v>24.998829370662687</v>
      </c>
      <c r="Q1110">
        <v>115.30419999999999</v>
      </c>
      <c r="R1110">
        <v>55.5</v>
      </c>
      <c r="S1110" s="36">
        <v>25.278560039385244</v>
      </c>
      <c r="U1110">
        <v>120.0808</v>
      </c>
      <c r="V1110">
        <v>55.5</v>
      </c>
      <c r="W1110" s="36">
        <v>25.59444652952125</v>
      </c>
      <c r="Y1110">
        <v>83.43</v>
      </c>
      <c r="Z1110">
        <v>55.5</v>
      </c>
      <c r="AA1110" s="36">
        <v>23.771872875309342</v>
      </c>
    </row>
    <row r="1111" spans="1:27" x14ac:dyDescent="0.25">
      <c r="A1111">
        <v>96.432599999999994</v>
      </c>
      <c r="B1111">
        <v>55.55</v>
      </c>
      <c r="C1111" s="36">
        <v>24.298374271369394</v>
      </c>
      <c r="E1111">
        <v>101.12990000000001</v>
      </c>
      <c r="F1111">
        <v>55.55</v>
      </c>
      <c r="G1111" s="36">
        <v>24.513199806777624</v>
      </c>
      <c r="I1111">
        <v>105.8248</v>
      </c>
      <c r="J1111">
        <v>55.55</v>
      </c>
      <c r="K1111" s="36">
        <v>24.744404875226209</v>
      </c>
      <c r="M1111">
        <v>110.5591</v>
      </c>
      <c r="N1111">
        <v>55.55</v>
      </c>
      <c r="O1111" s="36">
        <v>24.997788832162072</v>
      </c>
      <c r="Q1111">
        <v>115.30419999999999</v>
      </c>
      <c r="R1111">
        <v>55.55</v>
      </c>
      <c r="S1111" s="36">
        <v>25.277379008717524</v>
      </c>
      <c r="U1111">
        <v>120.0808</v>
      </c>
      <c r="V1111">
        <v>55.55</v>
      </c>
      <c r="W1111" s="36">
        <v>25.593069305825797</v>
      </c>
      <c r="Y1111">
        <v>83.43</v>
      </c>
      <c r="Z1111">
        <v>55.55</v>
      </c>
      <c r="AA1111" s="36">
        <v>23.77123317253518</v>
      </c>
    </row>
    <row r="1112" spans="1:27" x14ac:dyDescent="0.25">
      <c r="A1112">
        <v>96.432599999999994</v>
      </c>
      <c r="B1112">
        <v>55.6</v>
      </c>
      <c r="C1112" s="36">
        <v>24.297594598786507</v>
      </c>
      <c r="E1112">
        <v>101.12990000000001</v>
      </c>
      <c r="F1112">
        <v>55.6</v>
      </c>
      <c r="G1112" s="36">
        <v>24.512351054865523</v>
      </c>
      <c r="I1112">
        <v>105.8248</v>
      </c>
      <c r="J1112">
        <v>55.6</v>
      </c>
      <c r="K1112" s="36">
        <v>24.743471797438545</v>
      </c>
      <c r="M1112">
        <v>110.5591</v>
      </c>
      <c r="N1112">
        <v>55.6</v>
      </c>
      <c r="O1112" s="36">
        <v>24.996748818881564</v>
      </c>
      <c r="Q1112">
        <v>115.30419999999999</v>
      </c>
      <c r="R1112">
        <v>55.6</v>
      </c>
      <c r="S1112" s="36">
        <v>25.276198698850777</v>
      </c>
      <c r="U1112">
        <v>120.0808</v>
      </c>
      <c r="V1112">
        <v>55.6</v>
      </c>
      <c r="W1112" s="36">
        <v>25.591693145844612</v>
      </c>
      <c r="Y1112">
        <v>83.43</v>
      </c>
      <c r="Z1112">
        <v>55.6</v>
      </c>
      <c r="AA1112" s="36">
        <v>23.770593630959311</v>
      </c>
    </row>
    <row r="1113" spans="1:27" x14ac:dyDescent="0.25">
      <c r="A1113">
        <v>96.432599999999994</v>
      </c>
      <c r="B1113">
        <v>55.65</v>
      </c>
      <c r="C1113" s="36">
        <v>24.296815185090924</v>
      </c>
      <c r="E1113">
        <v>101.12990000000001</v>
      </c>
      <c r="F1113">
        <v>55.65</v>
      </c>
      <c r="G1113" s="36">
        <v>24.511502621081309</v>
      </c>
      <c r="I1113">
        <v>105.8248</v>
      </c>
      <c r="J1113">
        <v>55.65</v>
      </c>
      <c r="K1113" s="36">
        <v>24.742539120804999</v>
      </c>
      <c r="M1113">
        <v>110.5591</v>
      </c>
      <c r="N1113">
        <v>55.65</v>
      </c>
      <c r="O1113" s="36">
        <v>24.995709330147587</v>
      </c>
      <c r="Q1113">
        <v>115.30419999999999</v>
      </c>
      <c r="R1113">
        <v>55.65</v>
      </c>
      <c r="S1113" s="36">
        <v>25.275019108655481</v>
      </c>
      <c r="U1113">
        <v>120.0808</v>
      </c>
      <c r="V1113">
        <v>55.65</v>
      </c>
      <c r="W1113" s="36">
        <v>25.590318047442135</v>
      </c>
      <c r="Y1113">
        <v>83.43</v>
      </c>
      <c r="Z1113">
        <v>55.65</v>
      </c>
      <c r="AA1113" s="36">
        <v>23.769954250482947</v>
      </c>
    </row>
    <row r="1114" spans="1:27" x14ac:dyDescent="0.25">
      <c r="A1114">
        <v>96.432599999999994</v>
      </c>
      <c r="B1114">
        <v>55.7</v>
      </c>
      <c r="C1114" s="36">
        <v>24.296036030069704</v>
      </c>
      <c r="E1114">
        <v>101.12990000000001</v>
      </c>
      <c r="F1114">
        <v>55.7</v>
      </c>
      <c r="G1114" s="36">
        <v>24.510654505127338</v>
      </c>
      <c r="I1114">
        <v>105.8248</v>
      </c>
      <c r="J1114">
        <v>55.7</v>
      </c>
      <c r="K1114" s="36">
        <v>24.74160684489145</v>
      </c>
      <c r="M1114">
        <v>110.5591</v>
      </c>
      <c r="N1114">
        <v>55.7</v>
      </c>
      <c r="O1114" s="36">
        <v>24.994670365288002</v>
      </c>
      <c r="Q1114">
        <v>115.30419999999999</v>
      </c>
      <c r="R1114">
        <v>55.7</v>
      </c>
      <c r="S1114" s="36">
        <v>25.273840237005022</v>
      </c>
      <c r="U1114">
        <v>120.0808</v>
      </c>
      <c r="V1114">
        <v>55.7</v>
      </c>
      <c r="W1114" s="36">
        <v>25.588944008489872</v>
      </c>
      <c r="Y1114">
        <v>83.43</v>
      </c>
      <c r="Z1114">
        <v>55.7</v>
      </c>
      <c r="AA1114" s="36">
        <v>23.769315031007384</v>
      </c>
    </row>
    <row r="1115" spans="1:27" x14ac:dyDescent="0.25">
      <c r="A1115">
        <v>96.432599999999994</v>
      </c>
      <c r="B1115">
        <v>55.75</v>
      </c>
      <c r="C1115" s="36">
        <v>24.295257133510162</v>
      </c>
      <c r="E1115">
        <v>101.12990000000001</v>
      </c>
      <c r="F1115">
        <v>55.75</v>
      </c>
      <c r="G1115" s="36">
        <v>24.509806706706399</v>
      </c>
      <c r="I1115">
        <v>105.8248</v>
      </c>
      <c r="J1115">
        <v>55.75</v>
      </c>
      <c r="K1115" s="36">
        <v>24.740674969264557</v>
      </c>
      <c r="M1115">
        <v>110.5591</v>
      </c>
      <c r="N1115">
        <v>55.75</v>
      </c>
      <c r="O1115" s="36">
        <v>24.993631923632069</v>
      </c>
      <c r="Q1115">
        <v>115.30419999999999</v>
      </c>
      <c r="R1115">
        <v>55.75</v>
      </c>
      <c r="S1115" s="36">
        <v>25.272662082775692</v>
      </c>
      <c r="U1115">
        <v>120.0808</v>
      </c>
      <c r="V1115">
        <v>55.75</v>
      </c>
      <c r="W1115" s="36">
        <v>25.587571026866367</v>
      </c>
      <c r="Y1115">
        <v>83.43</v>
      </c>
      <c r="Z1115">
        <v>55.75</v>
      </c>
      <c r="AA1115" s="36">
        <v>23.768675972434025</v>
      </c>
    </row>
    <row r="1116" spans="1:27" x14ac:dyDescent="0.25">
      <c r="A1116">
        <v>96.432599999999994</v>
      </c>
      <c r="B1116">
        <v>55.8</v>
      </c>
      <c r="C1116" s="36">
        <v>24.294478495199925</v>
      </c>
      <c r="E1116">
        <v>101.12990000000001</v>
      </c>
      <c r="F1116">
        <v>55.8</v>
      </c>
      <c r="G1116" s="36">
        <v>24.50895922552176</v>
      </c>
      <c r="I1116">
        <v>105.8248</v>
      </c>
      <c r="J1116">
        <v>55.8</v>
      </c>
      <c r="K1116" s="36">
        <v>24.739743493491748</v>
      </c>
      <c r="M1116">
        <v>110.5591</v>
      </c>
      <c r="N1116">
        <v>55.8</v>
      </c>
      <c r="O1116" s="36">
        <v>24.992594004510472</v>
      </c>
      <c r="Q1116">
        <v>115.30419999999999</v>
      </c>
      <c r="R1116">
        <v>55.8</v>
      </c>
      <c r="S1116" s="36">
        <v>25.271484644846677</v>
      </c>
      <c r="U1116">
        <v>120.0808</v>
      </c>
      <c r="V1116">
        <v>55.8</v>
      </c>
      <c r="W1116" s="36">
        <v>25.586199100457161</v>
      </c>
      <c r="Y1116">
        <v>83.43</v>
      </c>
      <c r="Z1116">
        <v>55.8</v>
      </c>
      <c r="AA1116" s="36">
        <v>23.768037074664367</v>
      </c>
    </row>
    <row r="1117" spans="1:27" x14ac:dyDescent="0.25">
      <c r="A1117">
        <v>96.432599999999994</v>
      </c>
      <c r="B1117">
        <v>55.85</v>
      </c>
      <c r="C1117" s="36">
        <v>24.293700114926896</v>
      </c>
      <c r="E1117">
        <v>101.12990000000001</v>
      </c>
      <c r="F1117">
        <v>55.85</v>
      </c>
      <c r="G1117" s="36">
        <v>24.508112061277135</v>
      </c>
      <c r="I1117">
        <v>105.8248</v>
      </c>
      <c r="J1117">
        <v>55.85</v>
      </c>
      <c r="K1117" s="36">
        <v>24.738812417141212</v>
      </c>
      <c r="M1117">
        <v>110.5591</v>
      </c>
      <c r="N1117">
        <v>55.85</v>
      </c>
      <c r="O1117" s="36">
        <v>24.991556607255301</v>
      </c>
      <c r="Q1117">
        <v>115.30419999999999</v>
      </c>
      <c r="R1117">
        <v>55.85</v>
      </c>
      <c r="S1117" s="36">
        <v>25.270307922100038</v>
      </c>
      <c r="U1117">
        <v>120.0808</v>
      </c>
      <c r="V1117">
        <v>55.85</v>
      </c>
      <c r="W1117" s="36">
        <v>25.584828227154777</v>
      </c>
      <c r="Y1117">
        <v>83.43</v>
      </c>
      <c r="Z1117">
        <v>55.85</v>
      </c>
      <c r="AA1117" s="36">
        <v>23.767398337600003</v>
      </c>
    </row>
    <row r="1118" spans="1:27" x14ac:dyDescent="0.25">
      <c r="A1118">
        <v>96.432599999999994</v>
      </c>
      <c r="B1118">
        <v>55.9</v>
      </c>
      <c r="C1118" s="36">
        <v>24.292921992479258</v>
      </c>
      <c r="E1118">
        <v>101.12990000000001</v>
      </c>
      <c r="F1118">
        <v>55.9</v>
      </c>
      <c r="G1118" s="36">
        <v>24.507265213676682</v>
      </c>
      <c r="I1118">
        <v>105.8248</v>
      </c>
      <c r="J1118">
        <v>55.9</v>
      </c>
      <c r="K1118" s="36">
        <v>24.737881739781908</v>
      </c>
      <c r="M1118">
        <v>110.5591</v>
      </c>
      <c r="N1118">
        <v>55.9</v>
      </c>
      <c r="O1118" s="36">
        <v>24.990519731200056</v>
      </c>
      <c r="Q1118">
        <v>115.30419999999999</v>
      </c>
      <c r="R1118">
        <v>55.9</v>
      </c>
      <c r="S1118" s="36">
        <v>25.269131913420726</v>
      </c>
      <c r="U1118">
        <v>120.0808</v>
      </c>
      <c r="V1118">
        <v>55.9</v>
      </c>
      <c r="W1118" s="36">
        <v>25.583458404858643</v>
      </c>
      <c r="Y1118">
        <v>83.43</v>
      </c>
      <c r="Z1118">
        <v>55.9</v>
      </c>
      <c r="AA1118" s="36">
        <v>23.766759761142641</v>
      </c>
    </row>
    <row r="1119" spans="1:27" x14ac:dyDescent="0.25">
      <c r="A1119">
        <v>96.432599999999994</v>
      </c>
      <c r="B1119">
        <v>55.95</v>
      </c>
      <c r="C1119" s="36">
        <v>24.292144127645493</v>
      </c>
      <c r="E1119">
        <v>101.12990000000001</v>
      </c>
      <c r="F1119">
        <v>55.95</v>
      </c>
      <c r="G1119" s="36">
        <v>24.506418682425032</v>
      </c>
      <c r="I1119">
        <v>105.8248</v>
      </c>
      <c r="J1119">
        <v>55.95</v>
      </c>
      <c r="K1119" s="36">
        <v>24.736951460983558</v>
      </c>
      <c r="M1119">
        <v>110.5591</v>
      </c>
      <c r="N1119">
        <v>55.95</v>
      </c>
      <c r="O1119" s="36">
        <v>24.989483375679619</v>
      </c>
      <c r="Q1119">
        <v>115.30419999999999</v>
      </c>
      <c r="R1119">
        <v>55.95</v>
      </c>
      <c r="S1119" s="36">
        <v>25.267956617696527</v>
      </c>
      <c r="U1119">
        <v>120.0808</v>
      </c>
      <c r="V1119">
        <v>55.95</v>
      </c>
      <c r="W1119" s="36">
        <v>25.582089631475142</v>
      </c>
      <c r="Y1119">
        <v>83.43</v>
      </c>
      <c r="Z1119">
        <v>55.95</v>
      </c>
      <c r="AA1119" s="36">
        <v>23.766121345194062</v>
      </c>
    </row>
    <row r="1120" spans="1:27" x14ac:dyDescent="0.25">
      <c r="A1120">
        <v>96.432599999999994</v>
      </c>
      <c r="B1120">
        <v>56</v>
      </c>
      <c r="C1120" s="36">
        <v>24.291366520214346</v>
      </c>
      <c r="E1120">
        <v>101.12990000000001</v>
      </c>
      <c r="F1120">
        <v>56</v>
      </c>
      <c r="G1120" s="36">
        <v>24.505572467227246</v>
      </c>
      <c r="I1120">
        <v>105.8248</v>
      </c>
      <c r="J1120">
        <v>56</v>
      </c>
      <c r="K1120" s="36">
        <v>24.736021580316645</v>
      </c>
      <c r="M1120">
        <v>110.5591</v>
      </c>
      <c r="N1120">
        <v>56</v>
      </c>
      <c r="O1120" s="36">
        <v>24.988447540030275</v>
      </c>
      <c r="Q1120">
        <v>115.30419999999999</v>
      </c>
      <c r="R1120">
        <v>56</v>
      </c>
      <c r="S1120" s="36">
        <v>25.266782033818103</v>
      </c>
      <c r="U1120">
        <v>120.0808</v>
      </c>
      <c r="V1120">
        <v>56</v>
      </c>
      <c r="W1120" s="36">
        <v>25.580721904917493</v>
      </c>
      <c r="Y1120">
        <v>83.43</v>
      </c>
      <c r="Z1120">
        <v>56</v>
      </c>
      <c r="AA1120" s="36">
        <v>23.765483089656165</v>
      </c>
    </row>
    <row r="1121" spans="1:27" x14ac:dyDescent="0.25">
      <c r="A1121">
        <v>96.432599999999994</v>
      </c>
      <c r="B1121">
        <v>56.05</v>
      </c>
      <c r="C1121" s="36">
        <v>24.290589169974869</v>
      </c>
      <c r="E1121">
        <v>101.12990000000001</v>
      </c>
      <c r="F1121">
        <v>56.05</v>
      </c>
      <c r="G1121" s="36">
        <v>24.504726567788854</v>
      </c>
      <c r="I1121">
        <v>105.8248</v>
      </c>
      <c r="J1121">
        <v>56.05</v>
      </c>
      <c r="K1121" s="36">
        <v>24.735092097352418</v>
      </c>
      <c r="M1121">
        <v>110.5591</v>
      </c>
      <c r="N1121">
        <v>56.05</v>
      </c>
      <c r="O1121" s="36">
        <v>24.987412223589715</v>
      </c>
      <c r="Q1121">
        <v>115.30419999999999</v>
      </c>
      <c r="R1121">
        <v>56.05</v>
      </c>
      <c r="S1121" s="36">
        <v>25.265608160678948</v>
      </c>
      <c r="U1121">
        <v>120.0808</v>
      </c>
      <c r="V1121">
        <v>56.05</v>
      </c>
      <c r="W1121" s="36">
        <v>25.579355223105779</v>
      </c>
      <c r="Y1121">
        <v>83.43</v>
      </c>
      <c r="Z1121">
        <v>56.05</v>
      </c>
      <c r="AA1121" s="36">
        <v>23.764844994430938</v>
      </c>
    </row>
    <row r="1122" spans="1:27" x14ac:dyDescent="0.25">
      <c r="A1122">
        <v>96.432599999999994</v>
      </c>
      <c r="B1122">
        <v>56.1</v>
      </c>
      <c r="C1122" s="36">
        <v>24.289812076716384</v>
      </c>
      <c r="E1122">
        <v>101.12990000000001</v>
      </c>
      <c r="F1122">
        <v>56.1</v>
      </c>
      <c r="G1122" s="36">
        <v>24.503880983815829</v>
      </c>
      <c r="I1122">
        <v>105.8248</v>
      </c>
      <c r="J1122">
        <v>56.1</v>
      </c>
      <c r="K1122" s="36">
        <v>24.734163011662879</v>
      </c>
      <c r="M1122">
        <v>110.5591</v>
      </c>
      <c r="N1122">
        <v>56.1</v>
      </c>
      <c r="O1122" s="36">
        <v>24.986377425696993</v>
      </c>
      <c r="Q1122">
        <v>115.30419999999999</v>
      </c>
      <c r="R1122">
        <v>56.1</v>
      </c>
      <c r="S1122" s="36">
        <v>25.264434997175382</v>
      </c>
      <c r="U1122">
        <v>120.0808</v>
      </c>
      <c r="V1122">
        <v>56.1</v>
      </c>
      <c r="W1122" s="36">
        <v>25.577989583966893</v>
      </c>
      <c r="Y1122">
        <v>83.43</v>
      </c>
      <c r="Z1122">
        <v>56.1</v>
      </c>
      <c r="AA1122" s="36">
        <v>23.764207059420464</v>
      </c>
    </row>
    <row r="1123" spans="1:27" x14ac:dyDescent="0.25">
      <c r="A1123">
        <v>96.432599999999994</v>
      </c>
      <c r="B1123">
        <v>56.15</v>
      </c>
      <c r="C1123" s="36">
        <v>24.289035240228493</v>
      </c>
      <c r="E1123">
        <v>101.12990000000001</v>
      </c>
      <c r="F1123">
        <v>56.15</v>
      </c>
      <c r="G1123" s="36">
        <v>24.503035715014587</v>
      </c>
      <c r="I1123">
        <v>105.8248</v>
      </c>
      <c r="J1123">
        <v>56.15</v>
      </c>
      <c r="K1123" s="36">
        <v>24.733234322820785</v>
      </c>
      <c r="M1123">
        <v>110.5591</v>
      </c>
      <c r="N1123">
        <v>56.15</v>
      </c>
      <c r="O1123" s="36">
        <v>24.985343145692568</v>
      </c>
      <c r="Q1123">
        <v>115.30419999999999</v>
      </c>
      <c r="R1123">
        <v>56.15</v>
      </c>
      <c r="S1123" s="36">
        <v>25.263262542206554</v>
      </c>
      <c r="U1123">
        <v>120.0808</v>
      </c>
      <c r="V1123">
        <v>56.15</v>
      </c>
      <c r="W1123" s="36">
        <v>25.576624985434488</v>
      </c>
      <c r="Y1123">
        <v>83.43</v>
      </c>
      <c r="Z1123">
        <v>56.15</v>
      </c>
      <c r="AA1123" s="36">
        <v>23.763569284526934</v>
      </c>
    </row>
    <row r="1124" spans="1:27" x14ac:dyDescent="0.25">
      <c r="A1124">
        <v>96.432599999999994</v>
      </c>
      <c r="B1124">
        <v>56.2</v>
      </c>
      <c r="C1124" s="36">
        <v>24.288258660301093</v>
      </c>
      <c r="E1124">
        <v>101.12990000000001</v>
      </c>
      <c r="F1124">
        <v>56.2</v>
      </c>
      <c r="G1124" s="36">
        <v>24.502190761091999</v>
      </c>
      <c r="I1124">
        <v>105.8248</v>
      </c>
      <c r="J1124">
        <v>56.2</v>
      </c>
      <c r="K1124" s="36">
        <v>24.732306030399641</v>
      </c>
      <c r="M1124">
        <v>110.5591</v>
      </c>
      <c r="N1124">
        <v>56.2</v>
      </c>
      <c r="O1124" s="36">
        <v>24.984309382918251</v>
      </c>
      <c r="Q1124">
        <v>115.30419999999999</v>
      </c>
      <c r="R1124">
        <v>56.2</v>
      </c>
      <c r="S1124" s="36">
        <v>25.26209079467441</v>
      </c>
      <c r="U1124">
        <v>120.0808</v>
      </c>
      <c r="V1124">
        <v>56.2</v>
      </c>
      <c r="W1124" s="36">
        <v>25.575261425448996</v>
      </c>
      <c r="Y1124">
        <v>83.43</v>
      </c>
      <c r="Z1124">
        <v>56.2</v>
      </c>
      <c r="AA1124" s="36">
        <v>23.762931669652627</v>
      </c>
    </row>
    <row r="1125" spans="1:27" x14ac:dyDescent="0.25">
      <c r="A1125">
        <v>96.432599999999994</v>
      </c>
      <c r="B1125">
        <v>56.25</v>
      </c>
      <c r="C1125" s="36">
        <v>24.287482336724345</v>
      </c>
      <c r="E1125">
        <v>101.12990000000001</v>
      </c>
      <c r="F1125">
        <v>56.25</v>
      </c>
      <c r="G1125" s="36">
        <v>24.501346121755386</v>
      </c>
      <c r="I1125">
        <v>105.8248</v>
      </c>
      <c r="J1125">
        <v>56.25</v>
      </c>
      <c r="K1125" s="36">
        <v>24.731378133973728</v>
      </c>
      <c r="M1125">
        <v>110.5591</v>
      </c>
      <c r="N1125">
        <v>56.25</v>
      </c>
      <c r="O1125" s="36">
        <v>24.983276136717258</v>
      </c>
      <c r="Q1125">
        <v>115.30419999999999</v>
      </c>
      <c r="R1125">
        <v>56.25</v>
      </c>
      <c r="S1125" s="36">
        <v>25.260919753483726</v>
      </c>
      <c r="U1125">
        <v>120.0808</v>
      </c>
      <c r="V1125">
        <v>56.25</v>
      </c>
      <c r="W1125" s="36">
        <v>25.573898901957556</v>
      </c>
      <c r="Y1125">
        <v>83.43</v>
      </c>
      <c r="Z1125">
        <v>56.25</v>
      </c>
      <c r="AA1125" s="36">
        <v>23.762294214699924</v>
      </c>
    </row>
    <row r="1126" spans="1:27" x14ac:dyDescent="0.25">
      <c r="A1126">
        <v>96.432599999999994</v>
      </c>
      <c r="B1126">
        <v>56.3</v>
      </c>
      <c r="C1126" s="36">
        <v>24.286706269288711</v>
      </c>
      <c r="E1126">
        <v>101.12990000000001</v>
      </c>
      <c r="F1126">
        <v>56.3</v>
      </c>
      <c r="G1126" s="36">
        <v>24.500501796712506</v>
      </c>
      <c r="I1126">
        <v>105.8248</v>
      </c>
      <c r="J1126">
        <v>56.3</v>
      </c>
      <c r="K1126" s="36">
        <v>24.730450633118043</v>
      </c>
      <c r="M1126">
        <v>110.5591</v>
      </c>
      <c r="N1126">
        <v>56.3</v>
      </c>
      <c r="O1126" s="36">
        <v>24.982243406434161</v>
      </c>
      <c r="Q1126">
        <v>115.30419999999999</v>
      </c>
      <c r="R1126">
        <v>56.3</v>
      </c>
      <c r="S1126" s="36">
        <v>25.259749417542039</v>
      </c>
      <c r="U1126">
        <v>120.0808</v>
      </c>
      <c r="V1126">
        <v>56.3</v>
      </c>
      <c r="W1126" s="36">
        <v>25.572537412913988</v>
      </c>
      <c r="Y1126">
        <v>83.43</v>
      </c>
      <c r="Z1126">
        <v>56.3</v>
      </c>
      <c r="AA1126" s="36">
        <v>23.761656919571308</v>
      </c>
    </row>
    <row r="1127" spans="1:27" x14ac:dyDescent="0.25">
      <c r="A1127">
        <v>96.432599999999994</v>
      </c>
      <c r="B1127">
        <v>56.35</v>
      </c>
      <c r="C1127" s="36">
        <v>24.285930457784918</v>
      </c>
      <c r="E1127">
        <v>101.12990000000001</v>
      </c>
      <c r="F1127">
        <v>56.35</v>
      </c>
      <c r="G1127" s="36">
        <v>24.499657785671573</v>
      </c>
      <c r="I1127">
        <v>105.8248</v>
      </c>
      <c r="J1127">
        <v>56.35</v>
      </c>
      <c r="K1127" s="36">
        <v>24.729523527408375</v>
      </c>
      <c r="M1127">
        <v>110.5591</v>
      </c>
      <c r="N1127">
        <v>56.35</v>
      </c>
      <c r="O1127" s="36">
        <v>24.981211191414889</v>
      </c>
      <c r="Q1127">
        <v>115.30419999999999</v>
      </c>
      <c r="R1127">
        <v>56.35</v>
      </c>
      <c r="S1127" s="36">
        <v>25.258579785759682</v>
      </c>
      <c r="U1127">
        <v>120.0808</v>
      </c>
      <c r="V1127">
        <v>56.35</v>
      </c>
      <c r="W1127" s="36">
        <v>25.571176956278769</v>
      </c>
      <c r="Y1127">
        <v>83.43</v>
      </c>
      <c r="Z1127">
        <v>56.35</v>
      </c>
      <c r="AA1127" s="36">
        <v>23.761019784169346</v>
      </c>
    </row>
    <row r="1128" spans="1:27" x14ac:dyDescent="0.25">
      <c r="A1128">
        <v>96.432599999999994</v>
      </c>
      <c r="B1128">
        <v>56.4</v>
      </c>
      <c r="C1128" s="36">
        <v>24.285154902003981</v>
      </c>
      <c r="E1128">
        <v>101.12990000000001</v>
      </c>
      <c r="F1128">
        <v>56.4</v>
      </c>
      <c r="G1128" s="36">
        <v>24.498814088341227</v>
      </c>
      <c r="I1128">
        <v>105.8248</v>
      </c>
      <c r="J1128">
        <v>56.4</v>
      </c>
      <c r="K1128" s="36">
        <v>24.728596816421209</v>
      </c>
      <c r="M1128">
        <v>110.5591</v>
      </c>
      <c r="N1128">
        <v>56.4</v>
      </c>
      <c r="O1128" s="36">
        <v>24.980179491006762</v>
      </c>
      <c r="Q1128">
        <v>115.30419999999999</v>
      </c>
      <c r="R1128">
        <v>56.4</v>
      </c>
      <c r="S1128" s="36">
        <v>25.257410857049759</v>
      </c>
      <c r="U1128">
        <v>120.0808</v>
      </c>
      <c r="V1128">
        <v>56.4</v>
      </c>
      <c r="W1128" s="36">
        <v>25.569817530019023</v>
      </c>
      <c r="Y1128">
        <v>83.43</v>
      </c>
      <c r="Z1128">
        <v>56.4</v>
      </c>
      <c r="AA1128" s="36">
        <v>23.760382808396709</v>
      </c>
    </row>
    <row r="1129" spans="1:27" x14ac:dyDescent="0.25">
      <c r="A1129">
        <v>96.432599999999994</v>
      </c>
      <c r="B1129">
        <v>56.45</v>
      </c>
      <c r="C1129" s="36">
        <v>24.284379601737189</v>
      </c>
      <c r="E1129">
        <v>101.12990000000001</v>
      </c>
      <c r="F1129">
        <v>56.45</v>
      </c>
      <c r="G1129" s="36">
        <v>24.497970704430575</v>
      </c>
      <c r="I1129">
        <v>105.8248</v>
      </c>
      <c r="J1129">
        <v>56.45</v>
      </c>
      <c r="K1129" s="36">
        <v>24.727670499733826</v>
      </c>
      <c r="M1129">
        <v>110.5591</v>
      </c>
      <c r="N1129">
        <v>56.45</v>
      </c>
      <c r="O1129" s="36">
        <v>24.979148304558432</v>
      </c>
      <c r="Q1129">
        <v>115.30419999999999</v>
      </c>
      <c r="R1129">
        <v>56.45</v>
      </c>
      <c r="S1129" s="36">
        <v>25.256242630328128</v>
      </c>
      <c r="U1129">
        <v>120.0808</v>
      </c>
      <c r="V1129">
        <v>56.45</v>
      </c>
      <c r="W1129" s="36">
        <v>25.568459132108462</v>
      </c>
      <c r="Y1129">
        <v>83.43</v>
      </c>
      <c r="Z1129">
        <v>56.45</v>
      </c>
      <c r="AA1129" s="36">
        <v>23.759745992156173</v>
      </c>
    </row>
    <row r="1130" spans="1:27" x14ac:dyDescent="0.25">
      <c r="A1130">
        <v>96.432599999999994</v>
      </c>
      <c r="B1130">
        <v>56.5</v>
      </c>
      <c r="C1130" s="36">
        <v>24.283604556776112</v>
      </c>
      <c r="E1130">
        <v>101.12990000000001</v>
      </c>
      <c r="F1130">
        <v>56.5</v>
      </c>
      <c r="G1130" s="36">
        <v>24.49712763364915</v>
      </c>
      <c r="I1130">
        <v>105.8248</v>
      </c>
      <c r="J1130">
        <v>56.5</v>
      </c>
      <c r="K1130" s="36">
        <v>24.726744576924208</v>
      </c>
      <c r="M1130">
        <v>110.5591</v>
      </c>
      <c r="N1130">
        <v>56.5</v>
      </c>
      <c r="O1130" s="36">
        <v>24.978117631419924</v>
      </c>
      <c r="Q1130">
        <v>115.30419999999999</v>
      </c>
      <c r="R1130">
        <v>56.5</v>
      </c>
      <c r="S1130" s="36">
        <v>25.255075104513402</v>
      </c>
      <c r="U1130">
        <v>120.0808</v>
      </c>
      <c r="V1130">
        <v>56.5</v>
      </c>
      <c r="W1130" s="36">
        <v>25.567101760527351</v>
      </c>
      <c r="Y1130">
        <v>83.43</v>
      </c>
      <c r="Z1130">
        <v>56.5</v>
      </c>
      <c r="AA1130" s="36">
        <v>23.759109335350594</v>
      </c>
    </row>
    <row r="1131" spans="1:27" x14ac:dyDescent="0.25">
      <c r="A1131">
        <v>96.432599999999994</v>
      </c>
      <c r="B1131">
        <v>56.55</v>
      </c>
      <c r="C1131" s="36">
        <v>24.282829766912609</v>
      </c>
      <c r="E1131">
        <v>101.12990000000001</v>
      </c>
      <c r="F1131">
        <v>56.55</v>
      </c>
      <c r="G1131" s="36">
        <v>24.49628487570693</v>
      </c>
      <c r="I1131">
        <v>105.8248</v>
      </c>
      <c r="J1131">
        <v>56.55</v>
      </c>
      <c r="K1131" s="36">
        <v>24.725819047571111</v>
      </c>
      <c r="M1131">
        <v>110.5591</v>
      </c>
      <c r="N1131">
        <v>56.55</v>
      </c>
      <c r="O1131" s="36">
        <v>24.977087470942596</v>
      </c>
      <c r="Q1131">
        <v>115.30419999999999</v>
      </c>
      <c r="R1131">
        <v>56.55</v>
      </c>
      <c r="S1131" s="36">
        <v>25.25390827852695</v>
      </c>
      <c r="U1131">
        <v>120.0808</v>
      </c>
      <c r="V1131">
        <v>56.55</v>
      </c>
      <c r="W1131" s="36">
        <v>25.565745413262523</v>
      </c>
      <c r="Y1131">
        <v>83.43</v>
      </c>
      <c r="Z1131">
        <v>56.55</v>
      </c>
      <c r="AA1131" s="36">
        <v>23.758472837882934</v>
      </c>
    </row>
    <row r="1132" spans="1:27" x14ac:dyDescent="0.25">
      <c r="A1132">
        <v>96.432599999999994</v>
      </c>
      <c r="B1132">
        <v>56.6</v>
      </c>
      <c r="C1132" s="36">
        <v>24.282055231938795</v>
      </c>
      <c r="E1132">
        <v>101.12990000000001</v>
      </c>
      <c r="F1132">
        <v>56.6</v>
      </c>
      <c r="G1132" s="36">
        <v>24.495442430314338</v>
      </c>
      <c r="I1132">
        <v>105.8248</v>
      </c>
      <c r="J1132">
        <v>56.6</v>
      </c>
      <c r="K1132" s="36">
        <v>24.724893911254</v>
      </c>
      <c r="M1132">
        <v>110.5591</v>
      </c>
      <c r="N1132">
        <v>56.6</v>
      </c>
      <c r="O1132" s="36">
        <v>24.976057822479177</v>
      </c>
      <c r="Q1132">
        <v>115.30419999999999</v>
      </c>
      <c r="R1132">
        <v>56.6</v>
      </c>
      <c r="S1132" s="36">
        <v>25.252742151292843</v>
      </c>
      <c r="U1132">
        <v>120.0808</v>
      </c>
      <c r="V1132">
        <v>56.6</v>
      </c>
      <c r="W1132" s="36">
        <v>25.564390088307281</v>
      </c>
      <c r="Y1132">
        <v>83.43</v>
      </c>
      <c r="Z1132">
        <v>56.6</v>
      </c>
      <c r="AA1132" s="36">
        <v>23.757836499656261</v>
      </c>
    </row>
    <row r="1133" spans="1:27" x14ac:dyDescent="0.25">
      <c r="A1133">
        <v>96.432599999999994</v>
      </c>
      <c r="B1133">
        <v>56.65</v>
      </c>
      <c r="C1133" s="36">
        <v>24.28128095164708</v>
      </c>
      <c r="E1133">
        <v>101.12990000000001</v>
      </c>
      <c r="F1133">
        <v>56.65</v>
      </c>
      <c r="G1133" s="36">
        <v>24.494600297182231</v>
      </c>
      <c r="I1133">
        <v>105.8248</v>
      </c>
      <c r="J1133">
        <v>56.65</v>
      </c>
      <c r="K1133" s="36">
        <v>24.723969167553111</v>
      </c>
      <c r="M1133">
        <v>110.5591</v>
      </c>
      <c r="N1133">
        <v>56.65</v>
      </c>
      <c r="O1133" s="36">
        <v>24.975028685383716</v>
      </c>
      <c r="Q1133">
        <v>115.30419999999999</v>
      </c>
      <c r="R1133">
        <v>56.65</v>
      </c>
      <c r="S1133" s="36">
        <v>25.251576721737909</v>
      </c>
      <c r="U1133">
        <v>120.0808</v>
      </c>
      <c r="V1133">
        <v>56.65</v>
      </c>
      <c r="W1133" s="36">
        <v>25.563035783661451</v>
      </c>
      <c r="Y1133">
        <v>83.43</v>
      </c>
      <c r="Z1133">
        <v>56.65</v>
      </c>
      <c r="AA1133" s="36">
        <v>23.757200320573716</v>
      </c>
    </row>
    <row r="1134" spans="1:27" x14ac:dyDescent="0.25">
      <c r="A1134">
        <v>96.432599999999994</v>
      </c>
      <c r="B1134">
        <v>56.7</v>
      </c>
      <c r="C1134" s="36">
        <v>24.280506925830146</v>
      </c>
      <c r="E1134">
        <v>101.12990000000001</v>
      </c>
      <c r="F1134">
        <v>56.7</v>
      </c>
      <c r="G1134" s="36">
        <v>24.49375847602191</v>
      </c>
      <c r="I1134">
        <v>105.8248</v>
      </c>
      <c r="J1134">
        <v>56.7</v>
      </c>
      <c r="K1134" s="36">
        <v>24.723044816049384</v>
      </c>
      <c r="M1134">
        <v>110.5591</v>
      </c>
      <c r="N1134">
        <v>56.7</v>
      </c>
      <c r="O1134" s="36">
        <v>24.974000059011619</v>
      </c>
      <c r="Q1134">
        <v>115.30419999999999</v>
      </c>
      <c r="R1134">
        <v>56.7</v>
      </c>
      <c r="S1134" s="36">
        <v>25.250411988791658</v>
      </c>
      <c r="U1134">
        <v>120.0808</v>
      </c>
      <c r="V1134">
        <v>56.7</v>
      </c>
      <c r="W1134" s="36">
        <v>25.561682497331272</v>
      </c>
      <c r="Y1134">
        <v>83.43</v>
      </c>
      <c r="Z1134">
        <v>56.7</v>
      </c>
      <c r="AA1134" s="36">
        <v>23.75656430053856</v>
      </c>
    </row>
    <row r="1135" spans="1:27" x14ac:dyDescent="0.25">
      <c r="A1135">
        <v>96.432599999999994</v>
      </c>
      <c r="B1135">
        <v>56.75</v>
      </c>
      <c r="C1135" s="36">
        <v>24.279733154280951</v>
      </c>
      <c r="E1135">
        <v>101.12990000000001</v>
      </c>
      <c r="F1135">
        <v>56.75</v>
      </c>
      <c r="G1135" s="36">
        <v>24.492916966545103</v>
      </c>
      <c r="I1135">
        <v>105.8248</v>
      </c>
      <c r="J1135">
        <v>56.75</v>
      </c>
      <c r="K1135" s="36">
        <v>24.722120856324523</v>
      </c>
      <c r="M1135">
        <v>110.5591</v>
      </c>
      <c r="N1135">
        <v>56.75</v>
      </c>
      <c r="O1135" s="36">
        <v>24.972971942719617</v>
      </c>
      <c r="Q1135">
        <v>115.30419999999999</v>
      </c>
      <c r="R1135">
        <v>56.75</v>
      </c>
      <c r="S1135" s="36">
        <v>25.249247951386319</v>
      </c>
      <c r="U1135">
        <v>120.0808</v>
      </c>
      <c r="V1135">
        <v>56.75</v>
      </c>
      <c r="W1135" s="36">
        <v>25.560330227329423</v>
      </c>
      <c r="Y1135">
        <v>83.43</v>
      </c>
      <c r="Z1135">
        <v>56.75</v>
      </c>
      <c r="AA1135" s="36">
        <v>23.755928439454131</v>
      </c>
    </row>
    <row r="1136" spans="1:27" x14ac:dyDescent="0.25">
      <c r="A1136">
        <v>96.432599999999994</v>
      </c>
      <c r="B1136">
        <v>56.8</v>
      </c>
      <c r="C1136" s="36">
        <v>24.278959636792731</v>
      </c>
      <c r="E1136">
        <v>101.12990000000001</v>
      </c>
      <c r="F1136">
        <v>56.8</v>
      </c>
      <c r="G1136" s="36">
        <v>24.492075768463984</v>
      </c>
      <c r="I1136">
        <v>105.8248</v>
      </c>
      <c r="J1136">
        <v>56.8</v>
      </c>
      <c r="K1136" s="36">
        <v>24.721197287960937</v>
      </c>
      <c r="M1136">
        <v>110.5591</v>
      </c>
      <c r="N1136">
        <v>56.8</v>
      </c>
      <c r="O1136" s="36">
        <v>24.971944335865782</v>
      </c>
      <c r="Q1136">
        <v>115.30419999999999</v>
      </c>
      <c r="R1136">
        <v>56.8</v>
      </c>
      <c r="S1136" s="36">
        <v>25.248084608456821</v>
      </c>
      <c r="U1136">
        <v>120.0808</v>
      </c>
      <c r="V1136">
        <v>56.8</v>
      </c>
      <c r="W1136" s="36">
        <v>25.558978971674971</v>
      </c>
      <c r="Y1136">
        <v>83.43</v>
      </c>
      <c r="Z1136">
        <v>56.8</v>
      </c>
      <c r="AA1136" s="36">
        <v>23.755292737223876</v>
      </c>
    </row>
    <row r="1137" spans="1:27" x14ac:dyDescent="0.25">
      <c r="A1137">
        <v>96.432599999999994</v>
      </c>
      <c r="B1137">
        <v>56.85</v>
      </c>
      <c r="C1137" s="36">
        <v>24.278186373158992</v>
      </c>
      <c r="E1137">
        <v>101.12990000000001</v>
      </c>
      <c r="F1137">
        <v>56.85</v>
      </c>
      <c r="G1137" s="36">
        <v>24.491234881491163</v>
      </c>
      <c r="I1137">
        <v>105.8248</v>
      </c>
      <c r="J1137">
        <v>56.85</v>
      </c>
      <c r="K1137" s="36">
        <v>24.720274110541791</v>
      </c>
      <c r="M1137">
        <v>110.5591</v>
      </c>
      <c r="N1137">
        <v>56.85</v>
      </c>
      <c r="O1137" s="36">
        <v>24.970917237809498</v>
      </c>
      <c r="Q1137">
        <v>115.30419999999999</v>
      </c>
      <c r="R1137">
        <v>56.85</v>
      </c>
      <c r="S1137" s="36">
        <v>25.24692195894076</v>
      </c>
      <c r="U1137">
        <v>120.0808</v>
      </c>
      <c r="V1137">
        <v>56.85</v>
      </c>
      <c r="W1137" s="36">
        <v>25.55762872839335</v>
      </c>
      <c r="Y1137">
        <v>83.43</v>
      </c>
      <c r="Z1137">
        <v>56.85</v>
      </c>
      <c r="AA1137" s="36">
        <v>23.754657193751331</v>
      </c>
    </row>
    <row r="1138" spans="1:27" x14ac:dyDescent="0.25">
      <c r="A1138">
        <v>96.432599999999994</v>
      </c>
      <c r="B1138">
        <v>56.9</v>
      </c>
      <c r="C1138" s="36">
        <v>24.277413363173515</v>
      </c>
      <c r="E1138">
        <v>101.12990000000001</v>
      </c>
      <c r="F1138">
        <v>56.9</v>
      </c>
      <c r="G1138" s="36">
        <v>24.490394305339684</v>
      </c>
      <c r="I1138">
        <v>105.8248</v>
      </c>
      <c r="J1138">
        <v>56.9</v>
      </c>
      <c r="K1138" s="36">
        <v>24.719351323650951</v>
      </c>
      <c r="M1138">
        <v>110.5591</v>
      </c>
      <c r="N1138">
        <v>56.9</v>
      </c>
      <c r="O1138" s="36">
        <v>24.969890647911498</v>
      </c>
      <c r="Q1138">
        <v>115.30419999999999</v>
      </c>
      <c r="R1138">
        <v>56.9</v>
      </c>
      <c r="S1138" s="36">
        <v>25.245760001778436</v>
      </c>
      <c r="U1138">
        <v>120.0808</v>
      </c>
      <c r="V1138">
        <v>56.9</v>
      </c>
      <c r="W1138" s="36">
        <v>25.556279495516325</v>
      </c>
      <c r="Y1138">
        <v>83.43</v>
      </c>
      <c r="Z1138">
        <v>56.9</v>
      </c>
      <c r="AA1138" s="36">
        <v>23.754021808940127</v>
      </c>
    </row>
    <row r="1139" spans="1:27" x14ac:dyDescent="0.25">
      <c r="A1139">
        <v>96.432599999999994</v>
      </c>
      <c r="B1139">
        <v>56.95</v>
      </c>
      <c r="C1139" s="36">
        <v>24.276640606630362</v>
      </c>
      <c r="E1139">
        <v>101.12990000000001</v>
      </c>
      <c r="F1139">
        <v>56.95</v>
      </c>
      <c r="G1139" s="36">
        <v>24.489554039723021</v>
      </c>
      <c r="I1139">
        <v>105.8248</v>
      </c>
      <c r="J1139">
        <v>56.95</v>
      </c>
      <c r="K1139" s="36">
        <v>24.718428926873042</v>
      </c>
      <c r="M1139">
        <v>110.5591</v>
      </c>
      <c r="N1139">
        <v>56.95</v>
      </c>
      <c r="O1139" s="36">
        <v>24.968864565533803</v>
      </c>
      <c r="Q1139">
        <v>115.30419999999999</v>
      </c>
      <c r="R1139">
        <v>56.95</v>
      </c>
      <c r="S1139" s="36">
        <v>25.244598735912771</v>
      </c>
      <c r="U1139">
        <v>120.0808</v>
      </c>
      <c r="V1139">
        <v>56.95</v>
      </c>
      <c r="W1139" s="36">
        <v>25.554931271081966</v>
      </c>
      <c r="Y1139">
        <v>83.43</v>
      </c>
      <c r="Z1139">
        <v>56.95</v>
      </c>
      <c r="AA1139" s="36">
        <v>23.753386582693999</v>
      </c>
    </row>
    <row r="1140" spans="1:27" x14ac:dyDescent="0.25">
      <c r="A1140">
        <v>96.432599999999994</v>
      </c>
      <c r="B1140">
        <v>57</v>
      </c>
      <c r="C1140" s="36">
        <v>24.275868103323869</v>
      </c>
      <c r="E1140">
        <v>101.12990000000001</v>
      </c>
      <c r="F1140">
        <v>57</v>
      </c>
      <c r="G1140" s="36">
        <v>24.488714084355088</v>
      </c>
      <c r="I1140">
        <v>105.8248</v>
      </c>
      <c r="J1140">
        <v>57</v>
      </c>
      <c r="K1140" s="36">
        <v>24.71750691979339</v>
      </c>
      <c r="M1140">
        <v>110.5591</v>
      </c>
      <c r="N1140">
        <v>57</v>
      </c>
      <c r="O1140" s="36">
        <v>24.967838990039787</v>
      </c>
      <c r="Q1140">
        <v>115.30419999999999</v>
      </c>
      <c r="R1140">
        <v>57</v>
      </c>
      <c r="S1140" s="36">
        <v>25.243438160289383</v>
      </c>
      <c r="U1140">
        <v>120.0808</v>
      </c>
      <c r="V1140">
        <v>57</v>
      </c>
      <c r="W1140" s="36">
        <v>25.553584053134621</v>
      </c>
      <c r="Y1140">
        <v>83.43</v>
      </c>
      <c r="Z1140">
        <v>57</v>
      </c>
      <c r="AA1140" s="36">
        <v>23.752751514916774</v>
      </c>
    </row>
    <row r="1141" spans="1:27" x14ac:dyDescent="0.25">
      <c r="A1141">
        <v>96.432599999999994</v>
      </c>
      <c r="B1141">
        <v>57.05</v>
      </c>
      <c r="C1141" s="36">
        <v>24.27509585304864</v>
      </c>
      <c r="E1141">
        <v>101.12990000000001</v>
      </c>
      <c r="F1141">
        <v>57.05</v>
      </c>
      <c r="G1141" s="36">
        <v>24.487874438950222</v>
      </c>
      <c r="I1141">
        <v>105.8248</v>
      </c>
      <c r="J1141">
        <v>57.05</v>
      </c>
      <c r="K1141" s="36">
        <v>24.716585301998048</v>
      </c>
      <c r="M1141">
        <v>110.5591</v>
      </c>
      <c r="N1141">
        <v>57.05</v>
      </c>
      <c r="O1141" s="36">
        <v>24.966813920794106</v>
      </c>
      <c r="Q1141">
        <v>115.30419999999999</v>
      </c>
      <c r="R1141">
        <v>57.05</v>
      </c>
      <c r="S1141" s="36">
        <v>25.24227827385651</v>
      </c>
      <c r="U1141">
        <v>120.0808</v>
      </c>
      <c r="V1141">
        <v>57.05</v>
      </c>
      <c r="W1141" s="36">
        <v>25.552237839724899</v>
      </c>
      <c r="Y1141">
        <v>83.43</v>
      </c>
      <c r="Z1141">
        <v>57.05</v>
      </c>
      <c r="AA1141" s="36">
        <v>23.752116605512363</v>
      </c>
    </row>
    <row r="1142" spans="1:27" x14ac:dyDescent="0.25">
      <c r="A1142">
        <v>96.432599999999994</v>
      </c>
      <c r="B1142">
        <v>57.1</v>
      </c>
      <c r="C1142" s="36">
        <v>24.274323855599551</v>
      </c>
      <c r="E1142">
        <v>101.12990000000001</v>
      </c>
      <c r="F1142">
        <v>57.1</v>
      </c>
      <c r="G1142" s="36">
        <v>24.487035103223196</v>
      </c>
      <c r="I1142">
        <v>105.8248</v>
      </c>
      <c r="J1142">
        <v>57.1</v>
      </c>
      <c r="K1142" s="36">
        <v>24.7156640730738</v>
      </c>
      <c r="M1142">
        <v>110.5591</v>
      </c>
      <c r="N1142">
        <v>57.1</v>
      </c>
      <c r="O1142" s="36">
        <v>24.965789357162738</v>
      </c>
      <c r="Q1142">
        <v>115.30419999999999</v>
      </c>
      <c r="R1142">
        <v>57.1</v>
      </c>
      <c r="S1142" s="36">
        <v>25.241119075565045</v>
      </c>
      <c r="U1142">
        <v>120.0808</v>
      </c>
      <c r="V1142">
        <v>57.1</v>
      </c>
      <c r="W1142" s="36">
        <v>25.550892628909626</v>
      </c>
      <c r="Y1142">
        <v>83.43</v>
      </c>
      <c r="Z1142">
        <v>57.1</v>
      </c>
      <c r="AA1142" s="36">
        <v>23.751481854384782</v>
      </c>
    </row>
    <row r="1143" spans="1:27" x14ac:dyDescent="0.25">
      <c r="A1143">
        <v>96.432599999999994</v>
      </c>
      <c r="B1143">
        <v>57.15</v>
      </c>
      <c r="C1143" s="36">
        <v>24.273552110771753</v>
      </c>
      <c r="E1143">
        <v>101.12990000000001</v>
      </c>
      <c r="F1143">
        <v>57.15</v>
      </c>
      <c r="G1143" s="36">
        <v>24.486196076889222</v>
      </c>
      <c r="I1143">
        <v>105.8248</v>
      </c>
      <c r="J1143">
        <v>57.15</v>
      </c>
      <c r="K1143" s="36">
        <v>24.714743232608146</v>
      </c>
      <c r="M1143">
        <v>110.5591</v>
      </c>
      <c r="N1143">
        <v>57.15</v>
      </c>
      <c r="O1143" s="36">
        <v>24.964765298512969</v>
      </c>
      <c r="Q1143">
        <v>115.30419999999999</v>
      </c>
      <c r="R1143">
        <v>57.15</v>
      </c>
      <c r="S1143" s="36">
        <v>25.239960564368506</v>
      </c>
      <c r="U1143">
        <v>120.0808</v>
      </c>
      <c r="V1143">
        <v>57.15</v>
      </c>
      <c r="W1143" s="36">
        <v>25.549548418751808</v>
      </c>
      <c r="Y1143">
        <v>83.43</v>
      </c>
      <c r="Z1143">
        <v>57.15</v>
      </c>
      <c r="AA1143" s="36">
        <v>23.750847261438146</v>
      </c>
    </row>
    <row r="1144" spans="1:27" x14ac:dyDescent="0.25">
      <c r="A1144">
        <v>96.432599999999994</v>
      </c>
      <c r="B1144">
        <v>57.2</v>
      </c>
      <c r="C1144" s="36">
        <v>24.27278061836067</v>
      </c>
      <c r="E1144">
        <v>101.12990000000001</v>
      </c>
      <c r="F1144">
        <v>57.2</v>
      </c>
      <c r="G1144" s="36">
        <v>24.485357359663922</v>
      </c>
      <c r="I1144">
        <v>105.8248</v>
      </c>
      <c r="J1144">
        <v>57.2</v>
      </c>
      <c r="K1144" s="36">
        <v>24.713822780189304</v>
      </c>
      <c r="M1144">
        <v>110.5591</v>
      </c>
      <c r="N1144">
        <v>57.2</v>
      </c>
      <c r="O1144" s="36">
        <v>24.963741744213387</v>
      </c>
      <c r="Q1144">
        <v>115.30419999999999</v>
      </c>
      <c r="R1144">
        <v>57.2</v>
      </c>
      <c r="S1144" s="36">
        <v>25.238802739223015</v>
      </c>
      <c r="U1144">
        <v>120.0808</v>
      </c>
      <c r="V1144">
        <v>57.2</v>
      </c>
      <c r="W1144" s="36">
        <v>25.548205207320642</v>
      </c>
      <c r="Y1144">
        <v>83.43</v>
      </c>
      <c r="Z1144">
        <v>57.2</v>
      </c>
      <c r="AA1144" s="36">
        <v>23.750212826576654</v>
      </c>
    </row>
    <row r="1145" spans="1:27" x14ac:dyDescent="0.25">
      <c r="A1145">
        <v>96.432599999999994</v>
      </c>
      <c r="B1145">
        <v>57.25</v>
      </c>
      <c r="C1145" s="36">
        <v>24.272009378161997</v>
      </c>
      <c r="E1145">
        <v>101.12990000000001</v>
      </c>
      <c r="F1145">
        <v>57.25</v>
      </c>
      <c r="G1145" s="36">
        <v>24.484518951263361</v>
      </c>
      <c r="I1145">
        <v>105.8248</v>
      </c>
      <c r="J1145">
        <v>57.25</v>
      </c>
      <c r="K1145" s="36">
        <v>24.712902715406205</v>
      </c>
      <c r="M1145">
        <v>110.5591</v>
      </c>
      <c r="N1145">
        <v>57.25</v>
      </c>
      <c r="O1145" s="36">
        <v>24.96271869363386</v>
      </c>
      <c r="Q1145">
        <v>115.30419999999999</v>
      </c>
      <c r="R1145">
        <v>57.25</v>
      </c>
      <c r="S1145" s="36">
        <v>25.237645599087337</v>
      </c>
      <c r="U1145">
        <v>120.0808</v>
      </c>
      <c r="V1145">
        <v>57.25</v>
      </c>
      <c r="W1145" s="36">
        <v>25.546862992691455</v>
      </c>
      <c r="Y1145">
        <v>83.43</v>
      </c>
      <c r="Z1145">
        <v>57.25</v>
      </c>
      <c r="AA1145" s="36">
        <v>23.749578549704609</v>
      </c>
    </row>
    <row r="1146" spans="1:27" x14ac:dyDescent="0.25">
      <c r="A1146">
        <v>96.432599999999994</v>
      </c>
      <c r="B1146">
        <v>57.3</v>
      </c>
      <c r="C1146" s="36">
        <v>24.271238389971689</v>
      </c>
      <c r="E1146">
        <v>101.12990000000001</v>
      </c>
      <c r="F1146">
        <v>57.3</v>
      </c>
      <c r="G1146" s="36">
        <v>24.483680851404035</v>
      </c>
      <c r="I1146">
        <v>105.8248</v>
      </c>
      <c r="J1146">
        <v>57.3</v>
      </c>
      <c r="K1146" s="36">
        <v>24.711983037848498</v>
      </c>
      <c r="M1146">
        <v>110.5591</v>
      </c>
      <c r="N1146">
        <v>57.3</v>
      </c>
      <c r="O1146" s="36">
        <v>24.96169614614557</v>
      </c>
      <c r="Q1146">
        <v>115.30419999999999</v>
      </c>
      <c r="R1146">
        <v>57.3</v>
      </c>
      <c r="S1146" s="36">
        <v>25.236489142922792</v>
      </c>
      <c r="U1146">
        <v>120.0808</v>
      </c>
      <c r="V1146">
        <v>57.3</v>
      </c>
      <c r="W1146" s="36">
        <v>25.545521772945683</v>
      </c>
      <c r="Y1146">
        <v>83.43</v>
      </c>
      <c r="Z1146">
        <v>57.3</v>
      </c>
      <c r="AA1146" s="36">
        <v>23.748944430726407</v>
      </c>
    </row>
    <row r="1147" spans="1:27" x14ac:dyDescent="0.25">
      <c r="A1147">
        <v>96.432599999999994</v>
      </c>
      <c r="B1147">
        <v>57.35</v>
      </c>
      <c r="C1147" s="36">
        <v>24.270467653585996</v>
      </c>
      <c r="E1147">
        <v>101.12990000000001</v>
      </c>
      <c r="F1147">
        <v>57.35</v>
      </c>
      <c r="G1147" s="36">
        <v>24.482843059802846</v>
      </c>
      <c r="I1147">
        <v>105.8248</v>
      </c>
      <c r="J1147">
        <v>57.35</v>
      </c>
      <c r="K1147" s="36">
        <v>24.711063747106554</v>
      </c>
      <c r="M1147">
        <v>110.5591</v>
      </c>
      <c r="N1147">
        <v>57.35</v>
      </c>
      <c r="O1147" s="36">
        <v>24.960674101120979</v>
      </c>
      <c r="Q1147">
        <v>115.30419999999999</v>
      </c>
      <c r="R1147">
        <v>57.35</v>
      </c>
      <c r="S1147" s="36">
        <v>25.235333369693336</v>
      </c>
      <c r="U1147">
        <v>120.0808</v>
      </c>
      <c r="V1147">
        <v>57.35</v>
      </c>
      <c r="W1147" s="36">
        <v>25.544181546170854</v>
      </c>
      <c r="Y1147">
        <v>83.43</v>
      </c>
      <c r="Z1147">
        <v>57.35</v>
      </c>
      <c r="AA1147" s="36">
        <v>23.748310469546531</v>
      </c>
    </row>
    <row r="1148" spans="1:27" x14ac:dyDescent="0.25">
      <c r="A1148">
        <v>96.432599999999994</v>
      </c>
      <c r="B1148">
        <v>57.4</v>
      </c>
      <c r="C1148" s="36">
        <v>24.269697168801418</v>
      </c>
      <c r="E1148">
        <v>101.12990000000001</v>
      </c>
      <c r="F1148">
        <v>57.4</v>
      </c>
      <c r="G1148" s="36">
        <v>24.482005576177144</v>
      </c>
      <c r="I1148">
        <v>105.8248</v>
      </c>
      <c r="J1148">
        <v>57.4</v>
      </c>
      <c r="K1148" s="36">
        <v>24.710144842771431</v>
      </c>
      <c r="M1148">
        <v>110.5591</v>
      </c>
      <c r="N1148">
        <v>57.4</v>
      </c>
      <c r="O1148" s="36">
        <v>24.959652557933843</v>
      </c>
      <c r="Q1148">
        <v>115.30419999999999</v>
      </c>
      <c r="R1148">
        <v>57.4</v>
      </c>
      <c r="S1148" s="36">
        <v>25.234178278365487</v>
      </c>
      <c r="U1148">
        <v>120.0808</v>
      </c>
      <c r="V1148">
        <v>57.4</v>
      </c>
      <c r="W1148" s="36">
        <v>25.542842310460543</v>
      </c>
      <c r="Y1148">
        <v>83.43</v>
      </c>
      <c r="Z1148">
        <v>57.4</v>
      </c>
      <c r="AA1148" s="36">
        <v>23.747676666069566</v>
      </c>
    </row>
    <row r="1149" spans="1:27" x14ac:dyDescent="0.25">
      <c r="A1149">
        <v>96.432599999999994</v>
      </c>
      <c r="B1149">
        <v>57.45</v>
      </c>
      <c r="C1149" s="36">
        <v>24.268926935414722</v>
      </c>
      <c r="E1149">
        <v>101.12990000000001</v>
      </c>
      <c r="F1149">
        <v>57.45</v>
      </c>
      <c r="G1149" s="36">
        <v>24.481168400244702</v>
      </c>
      <c r="I1149">
        <v>105.8248</v>
      </c>
      <c r="J1149">
        <v>57.45</v>
      </c>
      <c r="K1149" s="36">
        <v>24.709226324434923</v>
      </c>
      <c r="M1149">
        <v>110.5591</v>
      </c>
      <c r="N1149">
        <v>57.45</v>
      </c>
      <c r="O1149" s="36">
        <v>24.958631515959194</v>
      </c>
      <c r="Q1149">
        <v>115.30419999999999</v>
      </c>
      <c r="R1149">
        <v>57.45</v>
      </c>
      <c r="S1149" s="36">
        <v>25.233023867908329</v>
      </c>
      <c r="U1149">
        <v>120.0808</v>
      </c>
      <c r="V1149">
        <v>57.45</v>
      </c>
      <c r="W1149" s="36">
        <v>25.54150406391437</v>
      </c>
      <c r="Y1149">
        <v>83.43</v>
      </c>
      <c r="Z1149">
        <v>57.45</v>
      </c>
      <c r="AA1149" s="36">
        <v>23.747043020200191</v>
      </c>
    </row>
    <row r="1150" spans="1:27" x14ac:dyDescent="0.25">
      <c r="A1150">
        <v>96.432599999999994</v>
      </c>
      <c r="B1150">
        <v>57.5</v>
      </c>
      <c r="C1150" s="36">
        <v>24.268156953222956</v>
      </c>
      <c r="E1150">
        <v>101.12990000000001</v>
      </c>
      <c r="F1150">
        <v>57.5</v>
      </c>
      <c r="G1150" s="36">
        <v>24.480331531723699</v>
      </c>
      <c r="I1150">
        <v>105.8248</v>
      </c>
      <c r="J1150">
        <v>57.5</v>
      </c>
      <c r="K1150" s="36">
        <v>24.708308191689518</v>
      </c>
      <c r="M1150">
        <v>110.5591</v>
      </c>
      <c r="N1150">
        <v>57.5</v>
      </c>
      <c r="O1150" s="36">
        <v>24.957610974573353</v>
      </c>
      <c r="Q1150">
        <v>115.30419999999999</v>
      </c>
      <c r="R1150">
        <v>57.5</v>
      </c>
      <c r="S1150" s="36">
        <v>25.23187013729353</v>
      </c>
      <c r="U1150">
        <v>120.0808</v>
      </c>
      <c r="V1150">
        <v>57.5</v>
      </c>
      <c r="W1150" s="36">
        <v>25.540166804637956</v>
      </c>
      <c r="Y1150">
        <v>83.43</v>
      </c>
      <c r="Z1150">
        <v>57.5</v>
      </c>
      <c r="AA1150" s="36">
        <v>23.746409531843174</v>
      </c>
    </row>
    <row r="1151" spans="1:27" x14ac:dyDescent="0.25">
      <c r="A1151">
        <v>96.432599999999994</v>
      </c>
      <c r="B1151">
        <v>57.55</v>
      </c>
      <c r="C1151" s="36">
        <v>24.267387222023434</v>
      </c>
      <c r="E1151">
        <v>101.12990000000001</v>
      </c>
      <c r="F1151">
        <v>57.55</v>
      </c>
      <c r="G1151" s="36">
        <v>24.479494970332748</v>
      </c>
      <c r="I1151">
        <v>105.8248</v>
      </c>
      <c r="J1151">
        <v>57.55</v>
      </c>
      <c r="K1151" s="36">
        <v>24.707390444128407</v>
      </c>
      <c r="M1151">
        <v>110.5591</v>
      </c>
      <c r="N1151">
        <v>57.55</v>
      </c>
      <c r="O1151" s="36">
        <v>24.956590933153898</v>
      </c>
      <c r="Q1151">
        <v>115.30419999999999</v>
      </c>
      <c r="R1151">
        <v>57.55</v>
      </c>
      <c r="S1151" s="36">
        <v>25.2307170854953</v>
      </c>
      <c r="U1151">
        <v>120.0808</v>
      </c>
      <c r="V1151">
        <v>57.55</v>
      </c>
      <c r="W1151" s="36">
        <v>25.538830530742899</v>
      </c>
      <c r="Y1151">
        <v>83.43</v>
      </c>
      <c r="Z1151">
        <v>57.55</v>
      </c>
      <c r="AA1151" s="36">
        <v>23.745776200903379</v>
      </c>
    </row>
    <row r="1152" spans="1:27" x14ac:dyDescent="0.25">
      <c r="A1152">
        <v>96.432599999999994</v>
      </c>
      <c r="B1152">
        <v>57.6</v>
      </c>
      <c r="C1152" s="36">
        <v>24.266617741613729</v>
      </c>
      <c r="E1152">
        <v>101.12990000000001</v>
      </c>
      <c r="F1152">
        <v>57.6</v>
      </c>
      <c r="G1152" s="36">
        <v>24.4786587157909</v>
      </c>
      <c r="I1152">
        <v>105.8248</v>
      </c>
      <c r="J1152">
        <v>57.6</v>
      </c>
      <c r="K1152" s="36">
        <v>24.7064730813455</v>
      </c>
      <c r="M1152">
        <v>110.5591</v>
      </c>
      <c r="N1152">
        <v>57.6</v>
      </c>
      <c r="O1152" s="36">
        <v>24.955571391079697</v>
      </c>
      <c r="Q1152">
        <v>115.30419999999999</v>
      </c>
      <c r="R1152">
        <v>57.6</v>
      </c>
      <c r="S1152" s="36">
        <v>25.229564711490401</v>
      </c>
      <c r="U1152">
        <v>120.0808</v>
      </c>
      <c r="V1152">
        <v>57.6</v>
      </c>
      <c r="W1152" s="36">
        <v>25.537495240346754</v>
      </c>
      <c r="Y1152">
        <v>83.43</v>
      </c>
      <c r="Z1152">
        <v>57.6</v>
      </c>
      <c r="AA1152" s="36">
        <v>23.745143027285767</v>
      </c>
    </row>
    <row r="1153" spans="1:27" x14ac:dyDescent="0.25">
      <c r="A1153">
        <v>96.432599999999994</v>
      </c>
      <c r="B1153">
        <v>57.65</v>
      </c>
      <c r="C1153" s="36">
        <v>24.265848511791692</v>
      </c>
      <c r="E1153">
        <v>101.12990000000001</v>
      </c>
      <c r="F1153">
        <v>57.65</v>
      </c>
      <c r="G1153" s="36">
        <v>24.477822767817596</v>
      </c>
      <c r="I1153">
        <v>105.8248</v>
      </c>
      <c r="J1153">
        <v>57.65</v>
      </c>
      <c r="K1153" s="36">
        <v>24.705556102935407</v>
      </c>
      <c r="M1153">
        <v>110.5591</v>
      </c>
      <c r="N1153">
        <v>57.65</v>
      </c>
      <c r="O1153" s="36">
        <v>24.954552347730875</v>
      </c>
      <c r="Q1153">
        <v>115.30419999999999</v>
      </c>
      <c r="R1153">
        <v>57.65</v>
      </c>
      <c r="S1153" s="36">
        <v>25.228413014258134</v>
      </c>
      <c r="U1153">
        <v>120.0808</v>
      </c>
      <c r="V1153">
        <v>57.65</v>
      </c>
      <c r="W1153" s="36">
        <v>25.53616093157299</v>
      </c>
      <c r="Y1153">
        <v>83.43</v>
      </c>
      <c r="Z1153">
        <v>57.65</v>
      </c>
      <c r="AA1153" s="36">
        <v>23.744510010895393</v>
      </c>
    </row>
    <row r="1154" spans="1:27" x14ac:dyDescent="0.25">
      <c r="A1154">
        <v>96.432599999999994</v>
      </c>
      <c r="B1154">
        <v>57.7</v>
      </c>
      <c r="C1154" s="36">
        <v>24.26507953235544</v>
      </c>
      <c r="E1154">
        <v>101.12990000000001</v>
      </c>
      <c r="F1154">
        <v>57.7</v>
      </c>
      <c r="G1154" s="36">
        <v>24.476987126132723</v>
      </c>
      <c r="I1154">
        <v>105.8248</v>
      </c>
      <c r="J1154">
        <v>57.7</v>
      </c>
      <c r="K1154" s="36">
        <v>24.704639508493415</v>
      </c>
      <c r="M1154">
        <v>110.5591</v>
      </c>
      <c r="N1154">
        <v>57.7</v>
      </c>
      <c r="O1154" s="36">
        <v>24.953533802488831</v>
      </c>
      <c r="Q1154">
        <v>115.30419999999999</v>
      </c>
      <c r="R1154">
        <v>57.7</v>
      </c>
      <c r="S1154" s="36">
        <v>25.227261992780335</v>
      </c>
      <c r="U1154">
        <v>120.0808</v>
      </c>
      <c r="V1154">
        <v>57.7</v>
      </c>
      <c r="W1154" s="36">
        <v>25.534827602550983</v>
      </c>
      <c r="Y1154">
        <v>83.43</v>
      </c>
      <c r="Z1154">
        <v>57.7</v>
      </c>
      <c r="AA1154" s="36">
        <v>23.743877151637399</v>
      </c>
    </row>
    <row r="1155" spans="1:27" x14ac:dyDescent="0.25">
      <c r="A1155">
        <v>96.432599999999994</v>
      </c>
      <c r="B1155">
        <v>57.75</v>
      </c>
      <c r="C1155" s="36">
        <v>24.264310803103339</v>
      </c>
      <c r="E1155">
        <v>101.12990000000001</v>
      </c>
      <c r="F1155">
        <v>57.75</v>
      </c>
      <c r="G1155" s="36">
        <v>24.47615179045658</v>
      </c>
      <c r="I1155">
        <v>105.8248</v>
      </c>
      <c r="J1155">
        <v>57.75</v>
      </c>
      <c r="K1155" s="36">
        <v>24.703723297615543</v>
      </c>
      <c r="M1155">
        <v>110.5591</v>
      </c>
      <c r="N1155">
        <v>57.75</v>
      </c>
      <c r="O1155" s="36">
        <v>24.952515754736226</v>
      </c>
      <c r="Q1155">
        <v>115.30419999999999</v>
      </c>
      <c r="R1155">
        <v>57.75</v>
      </c>
      <c r="S1155" s="36">
        <v>25.226111646041346</v>
      </c>
      <c r="U1155">
        <v>120.0808</v>
      </c>
      <c r="V1155">
        <v>57.75</v>
      </c>
      <c r="W1155" s="36">
        <v>25.533495251416014</v>
      </c>
      <c r="Y1155">
        <v>83.43</v>
      </c>
      <c r="Z1155">
        <v>57.75</v>
      </c>
      <c r="AA1155" s="36">
        <v>23.743244449417023</v>
      </c>
    </row>
    <row r="1156" spans="1:27" x14ac:dyDescent="0.25">
      <c r="A1156">
        <v>96.432599999999994</v>
      </c>
      <c r="B1156">
        <v>57.8</v>
      </c>
      <c r="C1156" s="36">
        <v>24.263542323834049</v>
      </c>
      <c r="E1156">
        <v>101.12990000000001</v>
      </c>
      <c r="F1156">
        <v>57.8</v>
      </c>
      <c r="G1156" s="36">
        <v>24.475316760509877</v>
      </c>
      <c r="I1156">
        <v>105.8248</v>
      </c>
      <c r="J1156">
        <v>57.8</v>
      </c>
      <c r="K1156" s="36">
        <v>24.702807469898488</v>
      </c>
      <c r="M1156">
        <v>110.5591</v>
      </c>
      <c r="N1156">
        <v>57.8</v>
      </c>
      <c r="O1156" s="36">
        <v>24.951498203856961</v>
      </c>
      <c r="Q1156">
        <v>115.30419999999999</v>
      </c>
      <c r="R1156">
        <v>57.8</v>
      </c>
      <c r="S1156" s="36">
        <v>25.22496197302803</v>
      </c>
      <c r="U1156">
        <v>120.0808</v>
      </c>
      <c r="V1156">
        <v>57.8</v>
      </c>
      <c r="W1156" s="36">
        <v>25.532163876309152</v>
      </c>
      <c r="Y1156">
        <v>83.43</v>
      </c>
      <c r="Z1156">
        <v>57.8</v>
      </c>
      <c r="AA1156" s="36">
        <v>23.742611904139601</v>
      </c>
    </row>
    <row r="1157" spans="1:27" x14ac:dyDescent="0.25">
      <c r="A1157">
        <v>96.432599999999994</v>
      </c>
      <c r="B1157">
        <v>57.85</v>
      </c>
      <c r="C1157" s="36">
        <v>24.262774094346469</v>
      </c>
      <c r="E1157">
        <v>101.12990000000001</v>
      </c>
      <c r="F1157">
        <v>57.85</v>
      </c>
      <c r="G1157" s="36">
        <v>24.474482036013754</v>
      </c>
      <c r="I1157">
        <v>105.8248</v>
      </c>
      <c r="J1157">
        <v>57.85</v>
      </c>
      <c r="K1157" s="36">
        <v>24.701892024939657</v>
      </c>
      <c r="M1157">
        <v>110.5591</v>
      </c>
      <c r="N1157">
        <v>57.85</v>
      </c>
      <c r="O1157" s="36">
        <v>24.9504811492362</v>
      </c>
      <c r="Q1157">
        <v>115.30419999999999</v>
      </c>
      <c r="R1157">
        <v>57.85</v>
      </c>
      <c r="S1157" s="36">
        <v>25.22381297272976</v>
      </c>
      <c r="U1157">
        <v>120.0808</v>
      </c>
      <c r="V1157">
        <v>57.85</v>
      </c>
      <c r="W1157" s="36">
        <v>25.530833475377339</v>
      </c>
      <c r="Y1157">
        <v>83.43</v>
      </c>
      <c r="Z1157">
        <v>57.85</v>
      </c>
      <c r="AA1157" s="36">
        <v>23.741979515710558</v>
      </c>
    </row>
    <row r="1158" spans="1:27" x14ac:dyDescent="0.25">
      <c r="A1158">
        <v>96.432599999999994</v>
      </c>
      <c r="B1158">
        <v>57.9</v>
      </c>
      <c r="C1158" s="36">
        <v>24.262006114439789</v>
      </c>
      <c r="E1158">
        <v>101.12990000000001</v>
      </c>
      <c r="F1158">
        <v>57.9</v>
      </c>
      <c r="G1158" s="36">
        <v>24.473647616689764</v>
      </c>
      <c r="I1158">
        <v>105.8248</v>
      </c>
      <c r="J1158">
        <v>57.9</v>
      </c>
      <c r="K1158" s="36">
        <v>24.700976962337133</v>
      </c>
      <c r="M1158">
        <v>110.5591</v>
      </c>
      <c r="N1158">
        <v>57.9</v>
      </c>
      <c r="O1158" s="36">
        <v>24.949464590260373</v>
      </c>
      <c r="Q1158">
        <v>115.30419999999999</v>
      </c>
      <c r="R1158">
        <v>57.9</v>
      </c>
      <c r="S1158" s="36">
        <v>25.222664644138391</v>
      </c>
      <c r="U1158">
        <v>120.0808</v>
      </c>
      <c r="V1158">
        <v>57.9</v>
      </c>
      <c r="W1158" s="36">
        <v>25.529504046773283</v>
      </c>
      <c r="Y1158">
        <v>83.43</v>
      </c>
      <c r="Z1158">
        <v>57.9</v>
      </c>
      <c r="AA1158" s="36">
        <v>23.741347284035413</v>
      </c>
    </row>
    <row r="1159" spans="1:27" x14ac:dyDescent="0.25">
      <c r="A1159">
        <v>96.432599999999994</v>
      </c>
      <c r="B1159">
        <v>57.95</v>
      </c>
      <c r="C1159" s="36">
        <v>24.26123838391344</v>
      </c>
      <c r="E1159">
        <v>101.12990000000001</v>
      </c>
      <c r="F1159">
        <v>57.95</v>
      </c>
      <c r="G1159" s="36">
        <v>24.472813502259861</v>
      </c>
      <c r="I1159">
        <v>105.8248</v>
      </c>
      <c r="J1159">
        <v>57.95</v>
      </c>
      <c r="K1159" s="36">
        <v>24.7000622816897</v>
      </c>
      <c r="M1159">
        <v>110.5591</v>
      </c>
      <c r="N1159">
        <v>57.95</v>
      </c>
      <c r="O1159" s="36">
        <v>24.94844852631714</v>
      </c>
      <c r="Q1159">
        <v>115.30419999999999</v>
      </c>
      <c r="R1159">
        <v>57.95</v>
      </c>
      <c r="S1159" s="36">
        <v>25.221516986248272</v>
      </c>
      <c r="U1159">
        <v>120.0808</v>
      </c>
      <c r="V1159">
        <v>57.95</v>
      </c>
      <c r="W1159" s="36">
        <v>25.528175588655486</v>
      </c>
      <c r="Y1159">
        <v>83.43</v>
      </c>
      <c r="Z1159">
        <v>57.95</v>
      </c>
      <c r="AA1159" s="36">
        <v>23.740715209019776</v>
      </c>
    </row>
    <row r="1160" spans="1:27" x14ac:dyDescent="0.25">
      <c r="A1160">
        <v>96.432599999999994</v>
      </c>
      <c r="B1160">
        <v>58</v>
      </c>
      <c r="C1160" s="36">
        <v>24.260470902567125</v>
      </c>
      <c r="E1160">
        <v>101.12990000000001</v>
      </c>
      <c r="F1160">
        <v>58</v>
      </c>
      <c r="G1160" s="36">
        <v>24.471979692446439</v>
      </c>
      <c r="I1160">
        <v>105.8248</v>
      </c>
      <c r="J1160">
        <v>58</v>
      </c>
      <c r="K1160" s="36">
        <v>24.699147982596845</v>
      </c>
      <c r="M1160">
        <v>110.5591</v>
      </c>
      <c r="N1160">
        <v>58</v>
      </c>
      <c r="O1160" s="36">
        <v>24.947432956795403</v>
      </c>
      <c r="Q1160">
        <v>115.30419999999999</v>
      </c>
      <c r="R1160">
        <v>58</v>
      </c>
      <c r="S1160" s="36">
        <v>25.220369998056228</v>
      </c>
      <c r="U1160">
        <v>120.0808</v>
      </c>
      <c r="V1160">
        <v>58</v>
      </c>
      <c r="W1160" s="36">
        <v>25.526848099188193</v>
      </c>
      <c r="Y1160">
        <v>83.43</v>
      </c>
      <c r="Z1160">
        <v>58</v>
      </c>
      <c r="AA1160" s="36">
        <v>23.740083290569352</v>
      </c>
    </row>
    <row r="1161" spans="1:27" x14ac:dyDescent="0.25">
      <c r="A1161">
        <v>96.432599999999994</v>
      </c>
      <c r="B1161">
        <v>58.05</v>
      </c>
      <c r="C1161" s="36">
        <v>24.259703670200814</v>
      </c>
      <c r="E1161">
        <v>101.12990000000001</v>
      </c>
      <c r="F1161">
        <v>58.05</v>
      </c>
      <c r="G1161" s="36">
        <v>24.471146186972298</v>
      </c>
      <c r="I1161">
        <v>105.8248</v>
      </c>
      <c r="J1161">
        <v>58.05</v>
      </c>
      <c r="K1161" s="36">
        <v>24.698234064658724</v>
      </c>
      <c r="M1161">
        <v>110.5591</v>
      </c>
      <c r="N1161">
        <v>58.05</v>
      </c>
      <c r="O1161" s="36">
        <v>24.946417881085317</v>
      </c>
      <c r="Q1161">
        <v>115.30419999999999</v>
      </c>
      <c r="R1161">
        <v>58.05</v>
      </c>
      <c r="S1161" s="36">
        <v>25.219223678561551</v>
      </c>
      <c r="U1161">
        <v>120.0808</v>
      </c>
      <c r="V1161">
        <v>58.05</v>
      </c>
      <c r="W1161" s="36">
        <v>25.525521576541362</v>
      </c>
      <c r="Y1161">
        <v>83.43</v>
      </c>
      <c r="Z1161">
        <v>58.05</v>
      </c>
      <c r="AA1161" s="36">
        <v>23.739451528589942</v>
      </c>
    </row>
    <row r="1162" spans="1:27" x14ac:dyDescent="0.25">
      <c r="A1162">
        <v>96.432599999999994</v>
      </c>
      <c r="B1162">
        <v>58.1</v>
      </c>
      <c r="C1162" s="36">
        <v>24.258936686614735</v>
      </c>
      <c r="E1162">
        <v>101.12990000000001</v>
      </c>
      <c r="F1162">
        <v>58.1</v>
      </c>
      <c r="G1162" s="36">
        <v>24.470312985560639</v>
      </c>
      <c r="I1162">
        <v>105.8248</v>
      </c>
      <c r="J1162">
        <v>58.1</v>
      </c>
      <c r="K1162" s="36">
        <v>24.697320527476204</v>
      </c>
      <c r="M1162">
        <v>110.5591</v>
      </c>
      <c r="N1162">
        <v>58.1</v>
      </c>
      <c r="O1162" s="36">
        <v>24.945403298578256</v>
      </c>
      <c r="Q1162">
        <v>115.30419999999999</v>
      </c>
      <c r="R1162">
        <v>58.1</v>
      </c>
      <c r="S1162" s="36">
        <v>25.218078026766005</v>
      </c>
      <c r="U1162">
        <v>120.0808</v>
      </c>
      <c r="V1162">
        <v>58.1</v>
      </c>
      <c r="W1162" s="36">
        <v>25.524196018890656</v>
      </c>
      <c r="Y1162">
        <v>83.43</v>
      </c>
      <c r="Z1162">
        <v>58.1</v>
      </c>
      <c r="AA1162" s="36">
        <v>23.738819922987432</v>
      </c>
    </row>
    <row r="1163" spans="1:27" x14ac:dyDescent="0.25">
      <c r="A1163">
        <v>96.432599999999994</v>
      </c>
      <c r="B1163">
        <v>58.15</v>
      </c>
      <c r="C1163" s="36">
        <v>24.258169951609382</v>
      </c>
      <c r="E1163">
        <v>101.12990000000001</v>
      </c>
      <c r="F1163">
        <v>58.15</v>
      </c>
      <c r="G1163" s="36">
        <v>24.469480087935093</v>
      </c>
      <c r="I1163">
        <v>105.8248</v>
      </c>
      <c r="J1163">
        <v>58.15</v>
      </c>
      <c r="K1163" s="36">
        <v>24.696407370650814</v>
      </c>
      <c r="M1163">
        <v>110.5591</v>
      </c>
      <c r="N1163">
        <v>58.15</v>
      </c>
      <c r="O1163" s="36">
        <v>24.944389208666848</v>
      </c>
      <c r="Q1163">
        <v>115.30419999999999</v>
      </c>
      <c r="R1163">
        <v>58.15</v>
      </c>
      <c r="S1163" s="36">
        <v>25.216933041673784</v>
      </c>
      <c r="U1163">
        <v>120.0808</v>
      </c>
      <c r="V1163">
        <v>58.15</v>
      </c>
      <c r="W1163" s="36">
        <v>25.522871424417406</v>
      </c>
      <c r="Y1163">
        <v>83.43</v>
      </c>
      <c r="Z1163">
        <v>58.15</v>
      </c>
      <c r="AA1163" s="36">
        <v>23.738188473667801</v>
      </c>
    </row>
    <row r="1164" spans="1:27" x14ac:dyDescent="0.25">
      <c r="A1164">
        <v>96.432599999999994</v>
      </c>
      <c r="B1164">
        <v>58.2</v>
      </c>
      <c r="C1164" s="36">
        <v>24.257403464985515</v>
      </c>
      <c r="E1164">
        <v>101.12990000000001</v>
      </c>
      <c r="F1164">
        <v>58.2</v>
      </c>
      <c r="G1164" s="36">
        <v>24.468647493819692</v>
      </c>
      <c r="I1164">
        <v>105.8248</v>
      </c>
      <c r="J1164">
        <v>58.2</v>
      </c>
      <c r="K1164" s="36">
        <v>24.695494593784776</v>
      </c>
      <c r="M1164">
        <v>110.5591</v>
      </c>
      <c r="N1164">
        <v>58.2</v>
      </c>
      <c r="O1164" s="36">
        <v>24.943375610744926</v>
      </c>
      <c r="Q1164">
        <v>115.30419999999999</v>
      </c>
      <c r="R1164">
        <v>58.2</v>
      </c>
      <c r="S1164" s="36">
        <v>25.215788722291546</v>
      </c>
      <c r="U1164">
        <v>120.0808</v>
      </c>
      <c r="V1164">
        <v>58.2</v>
      </c>
      <c r="W1164" s="36">
        <v>25.521547791308596</v>
      </c>
      <c r="Y1164">
        <v>83.43</v>
      </c>
      <c r="Z1164">
        <v>58.2</v>
      </c>
      <c r="AA1164" s="36">
        <v>23.737557180537131</v>
      </c>
    </row>
    <row r="1165" spans="1:27" x14ac:dyDescent="0.25">
      <c r="A1165">
        <v>96.432599999999994</v>
      </c>
      <c r="B1165">
        <v>58.25</v>
      </c>
      <c r="C1165" s="36">
        <v>24.256637226544143</v>
      </c>
      <c r="E1165">
        <v>101.12990000000001</v>
      </c>
      <c r="F1165">
        <v>58.25</v>
      </c>
      <c r="G1165" s="36">
        <v>24.46781520293888</v>
      </c>
      <c r="I1165">
        <v>105.8248</v>
      </c>
      <c r="J1165">
        <v>58.25</v>
      </c>
      <c r="K1165" s="36">
        <v>24.694582196481001</v>
      </c>
      <c r="M1165">
        <v>110.5591</v>
      </c>
      <c r="N1165">
        <v>58.25</v>
      </c>
      <c r="O1165" s="36">
        <v>24.942362504207566</v>
      </c>
      <c r="Q1165">
        <v>115.30419999999999</v>
      </c>
      <c r="R1165">
        <v>58.25</v>
      </c>
      <c r="S1165" s="36">
        <v>25.214645067628375</v>
      </c>
      <c r="U1165">
        <v>120.0808</v>
      </c>
      <c r="V1165">
        <v>58.25</v>
      </c>
      <c r="W1165" s="36">
        <v>25.520225117756823</v>
      </c>
      <c r="Y1165">
        <v>83.43</v>
      </c>
      <c r="Z1165">
        <v>58.25</v>
      </c>
      <c r="AA1165" s="36">
        <v>23.736926043501583</v>
      </c>
    </row>
    <row r="1166" spans="1:27" x14ac:dyDescent="0.25">
      <c r="A1166">
        <v>96.432599999999994</v>
      </c>
      <c r="B1166">
        <v>58.3</v>
      </c>
      <c r="C1166" s="36">
        <v>24.255871236086548</v>
      </c>
      <c r="E1166">
        <v>101.12990000000001</v>
      </c>
      <c r="F1166">
        <v>58.3</v>
      </c>
      <c r="G1166" s="36">
        <v>24.466983215017514</v>
      </c>
      <c r="I1166">
        <v>105.8248</v>
      </c>
      <c r="J1166">
        <v>58.3</v>
      </c>
      <c r="K1166" s="36">
        <v>24.693670178343083</v>
      </c>
      <c r="M1166">
        <v>110.5591</v>
      </c>
      <c r="N1166">
        <v>58.3</v>
      </c>
      <c r="O1166" s="36">
        <v>24.941349888451068</v>
      </c>
      <c r="Q1166">
        <v>115.30419999999999</v>
      </c>
      <c r="R1166">
        <v>58.3</v>
      </c>
      <c r="S1166" s="36">
        <v>25.213502076695789</v>
      </c>
      <c r="U1166">
        <v>120.0808</v>
      </c>
      <c r="V1166">
        <v>58.3</v>
      </c>
      <c r="W1166" s="36">
        <v>25.518903401960298</v>
      </c>
      <c r="Y1166">
        <v>83.43</v>
      </c>
      <c r="Z1166">
        <v>58.3</v>
      </c>
      <c r="AA1166" s="36">
        <v>23.73629506246742</v>
      </c>
    </row>
    <row r="1167" spans="1:27" x14ac:dyDescent="0.25">
      <c r="A1167">
        <v>96.432599999999994</v>
      </c>
      <c r="B1167">
        <v>58.35</v>
      </c>
      <c r="C1167" s="36">
        <v>24.25510549341427</v>
      </c>
      <c r="E1167">
        <v>101.12990000000001</v>
      </c>
      <c r="F1167">
        <v>58.35</v>
      </c>
      <c r="G1167" s="36">
        <v>24.466151529780866</v>
      </c>
      <c r="I1167">
        <v>105.8248</v>
      </c>
      <c r="J1167">
        <v>58.35</v>
      </c>
      <c r="K1167" s="36">
        <v>24.692758538975283</v>
      </c>
      <c r="M1167">
        <v>110.5591</v>
      </c>
      <c r="N1167">
        <v>58.35</v>
      </c>
      <c r="O1167" s="36">
        <v>24.940337762872929</v>
      </c>
      <c r="Q1167">
        <v>115.30419999999999</v>
      </c>
      <c r="R1167">
        <v>58.35</v>
      </c>
      <c r="S1167" s="36">
        <v>25.212359748507708</v>
      </c>
      <c r="U1167">
        <v>120.0808</v>
      </c>
      <c r="V1167">
        <v>58.35</v>
      </c>
      <c r="W1167" s="36">
        <v>25.517582642122793</v>
      </c>
      <c r="Y1167">
        <v>83.43</v>
      </c>
      <c r="Z1167">
        <v>58.35</v>
      </c>
      <c r="AA1167" s="36">
        <v>23.735664237340988</v>
      </c>
    </row>
    <row r="1168" spans="1:27" x14ac:dyDescent="0.25">
      <c r="A1168">
        <v>96.432599999999994</v>
      </c>
      <c r="B1168">
        <v>58.4</v>
      </c>
      <c r="C1168" s="36">
        <v>24.254339998329101</v>
      </c>
      <c r="E1168">
        <v>101.12990000000001</v>
      </c>
      <c r="F1168">
        <v>58.4</v>
      </c>
      <c r="G1168" s="36">
        <v>24.465320146954603</v>
      </c>
      <c r="I1168">
        <v>105.8248</v>
      </c>
      <c r="J1168">
        <v>58.4</v>
      </c>
      <c r="K1168" s="36">
        <v>24.691847277982557</v>
      </c>
      <c r="M1168">
        <v>110.5591</v>
      </c>
      <c r="N1168">
        <v>58.4</v>
      </c>
      <c r="O1168" s="36">
        <v>24.93932612687189</v>
      </c>
      <c r="Q1168">
        <v>115.30419999999999</v>
      </c>
      <c r="R1168">
        <v>58.4</v>
      </c>
      <c r="S1168" s="36">
        <v>25.211218082080492</v>
      </c>
      <c r="U1168">
        <v>120.0808</v>
      </c>
      <c r="V1168">
        <v>58.4</v>
      </c>
      <c r="W1168" s="36">
        <v>25.516262836453645</v>
      </c>
      <c r="Y1168">
        <v>83.43</v>
      </c>
      <c r="Z1168">
        <v>58.4</v>
      </c>
      <c r="AA1168" s="36">
        <v>23.735033568028726</v>
      </c>
    </row>
    <row r="1169" spans="1:27" x14ac:dyDescent="0.25">
      <c r="A1169">
        <v>96.432599999999994</v>
      </c>
      <c r="B1169">
        <v>58.45</v>
      </c>
      <c r="C1169" s="36">
        <v>24.253574750633096</v>
      </c>
      <c r="E1169">
        <v>101.12990000000001</v>
      </c>
      <c r="F1169">
        <v>58.45</v>
      </c>
      <c r="G1169" s="36">
        <v>24.464489066264807</v>
      </c>
      <c r="I1169">
        <v>105.8248</v>
      </c>
      <c r="J1169">
        <v>58.45</v>
      </c>
      <c r="K1169" s="36">
        <v>24.690936394970503</v>
      </c>
      <c r="M1169">
        <v>110.5591</v>
      </c>
      <c r="N1169">
        <v>58.45</v>
      </c>
      <c r="O1169" s="36">
        <v>24.938314979847885</v>
      </c>
      <c r="Q1169">
        <v>115.30419999999999</v>
      </c>
      <c r="R1169">
        <v>58.45</v>
      </c>
      <c r="S1169" s="36">
        <v>25.210077076432871</v>
      </c>
      <c r="U1169">
        <v>120.0808</v>
      </c>
      <c r="V1169">
        <v>58.45</v>
      </c>
      <c r="W1169" s="36">
        <v>25.514943983167704</v>
      </c>
      <c r="Y1169">
        <v>83.43</v>
      </c>
      <c r="Z1169">
        <v>58.45</v>
      </c>
      <c r="AA1169" s="36">
        <v>23.734403054437177</v>
      </c>
    </row>
    <row r="1170" spans="1:27" x14ac:dyDescent="0.25">
      <c r="A1170">
        <v>96.432599999999994</v>
      </c>
      <c r="B1170">
        <v>58.5</v>
      </c>
      <c r="C1170" s="36">
        <v>24.252809750128584</v>
      </c>
      <c r="E1170">
        <v>101.12990000000001</v>
      </c>
      <c r="F1170">
        <v>58.5</v>
      </c>
      <c r="G1170" s="36">
        <v>24.463658287437969</v>
      </c>
      <c r="I1170">
        <v>105.8248</v>
      </c>
      <c r="J1170">
        <v>58.5</v>
      </c>
      <c r="K1170" s="36">
        <v>24.690025889545449</v>
      </c>
      <c r="M1170">
        <v>110.5591</v>
      </c>
      <c r="N1170">
        <v>58.5</v>
      </c>
      <c r="O1170" s="36">
        <v>24.93730432120206</v>
      </c>
      <c r="Q1170">
        <v>115.30419999999999</v>
      </c>
      <c r="R1170">
        <v>58.5</v>
      </c>
      <c r="S1170" s="36">
        <v>25.208936730585993</v>
      </c>
      <c r="U1170">
        <v>120.0808</v>
      </c>
      <c r="V1170">
        <v>58.5</v>
      </c>
      <c r="W1170" s="36">
        <v>25.513626080485331</v>
      </c>
      <c r="Y1170">
        <v>83.43</v>
      </c>
      <c r="Z1170">
        <v>58.5</v>
      </c>
      <c r="AA1170" s="36">
        <v>23.733772696472961</v>
      </c>
    </row>
    <row r="1171" spans="1:27" x14ac:dyDescent="0.25">
      <c r="A1171">
        <v>96.432599999999994</v>
      </c>
      <c r="B1171">
        <v>58.55</v>
      </c>
      <c r="C1171" s="36">
        <v>24.252044996618128</v>
      </c>
      <c r="E1171">
        <v>101.12990000000001</v>
      </c>
      <c r="F1171">
        <v>58.55</v>
      </c>
      <c r="G1171" s="36">
        <v>24.462827810200984</v>
      </c>
      <c r="I1171">
        <v>105.8248</v>
      </c>
      <c r="J1171">
        <v>58.55</v>
      </c>
      <c r="K1171" s="36">
        <v>24.689115761314341</v>
      </c>
      <c r="M1171">
        <v>110.5591</v>
      </c>
      <c r="N1171">
        <v>58.55</v>
      </c>
      <c r="O1171" s="36">
        <v>24.936294150336778</v>
      </c>
      <c r="Q1171">
        <v>115.30419999999999</v>
      </c>
      <c r="R1171">
        <v>58.55</v>
      </c>
      <c r="S1171" s="36">
        <v>25.207797043563385</v>
      </c>
      <c r="U1171">
        <v>120.0808</v>
      </c>
      <c r="V1171">
        <v>58.55</v>
      </c>
      <c r="W1171" s="36">
        <v>25.512309126632367</v>
      </c>
      <c r="Y1171">
        <v>83.43</v>
      </c>
      <c r="Z1171">
        <v>58.55</v>
      </c>
      <c r="AA1171" s="36">
        <v>23.733142494042795</v>
      </c>
    </row>
    <row r="1172" spans="1:27" x14ac:dyDescent="0.25">
      <c r="A1172">
        <v>96.432599999999994</v>
      </c>
      <c r="B1172">
        <v>58.6</v>
      </c>
      <c r="C1172" s="36">
        <v>24.251280489904573</v>
      </c>
      <c r="E1172">
        <v>101.12990000000001</v>
      </c>
      <c r="F1172">
        <v>58.6</v>
      </c>
      <c r="G1172" s="36">
        <v>24.46199763428115</v>
      </c>
      <c r="I1172">
        <v>105.8248</v>
      </c>
      <c r="J1172">
        <v>58.6</v>
      </c>
      <c r="K1172" s="36">
        <v>24.688206009884833</v>
      </c>
      <c r="M1172">
        <v>110.5591</v>
      </c>
      <c r="N1172">
        <v>58.6</v>
      </c>
      <c r="O1172" s="36">
        <v>24.935284466655585</v>
      </c>
      <c r="Q1172">
        <v>115.30419999999999</v>
      </c>
      <c r="R1172">
        <v>58.6</v>
      </c>
      <c r="S1172" s="36">
        <v>25.206658014390939</v>
      </c>
      <c r="U1172">
        <v>120.0808</v>
      </c>
      <c r="V1172">
        <v>58.6</v>
      </c>
      <c r="W1172" s="36">
        <v>25.510993119840091</v>
      </c>
      <c r="Y1172">
        <v>83.43</v>
      </c>
      <c r="Z1172">
        <v>58.6</v>
      </c>
      <c r="AA1172" s="36">
        <v>23.732512447053491</v>
      </c>
    </row>
    <row r="1173" spans="1:27" x14ac:dyDescent="0.25">
      <c r="A1173">
        <v>96.432599999999994</v>
      </c>
      <c r="B1173">
        <v>58.65</v>
      </c>
      <c r="C1173" s="36">
        <v>24.250516229790996</v>
      </c>
      <c r="E1173">
        <v>101.12990000000001</v>
      </c>
      <c r="F1173">
        <v>58.65</v>
      </c>
      <c r="G1173" s="36">
        <v>24.46116775940617</v>
      </c>
      <c r="I1173">
        <v>105.8248</v>
      </c>
      <c r="J1173">
        <v>58.65</v>
      </c>
      <c r="K1173" s="36">
        <v>24.687296634865227</v>
      </c>
      <c r="M1173">
        <v>110.5591</v>
      </c>
      <c r="N1173">
        <v>58.65</v>
      </c>
      <c r="O1173" s="36">
        <v>24.934275269563237</v>
      </c>
      <c r="Q1173">
        <v>115.30419999999999</v>
      </c>
      <c r="R1173">
        <v>58.65</v>
      </c>
      <c r="S1173" s="36">
        <v>25.205519642096945</v>
      </c>
      <c r="U1173">
        <v>120.0808</v>
      </c>
      <c r="V1173">
        <v>58.65</v>
      </c>
      <c r="W1173" s="36">
        <v>25.509678058345251</v>
      </c>
      <c r="Y1173">
        <v>83.43</v>
      </c>
      <c r="Z1173">
        <v>58.65</v>
      </c>
      <c r="AA1173" s="36">
        <v>23.731882555411943</v>
      </c>
    </row>
    <row r="1174" spans="1:27" x14ac:dyDescent="0.25">
      <c r="A1174">
        <v>96.432599999999994</v>
      </c>
      <c r="B1174">
        <v>58.7</v>
      </c>
      <c r="C1174" s="36">
        <v>24.249752216080765</v>
      </c>
      <c r="E1174">
        <v>101.12990000000001</v>
      </c>
      <c r="F1174">
        <v>58.7</v>
      </c>
      <c r="G1174" s="36">
        <v>24.460338185304153</v>
      </c>
      <c r="I1174">
        <v>105.8248</v>
      </c>
      <c r="J1174">
        <v>58.7</v>
      </c>
      <c r="K1174" s="36">
        <v>24.686387635864509</v>
      </c>
      <c r="M1174">
        <v>110.5591</v>
      </c>
      <c r="N1174">
        <v>58.7</v>
      </c>
      <c r="O1174" s="36">
        <v>24.933266558465693</v>
      </c>
      <c r="Q1174">
        <v>115.30419999999999</v>
      </c>
      <c r="R1174">
        <v>58.7</v>
      </c>
      <c r="S1174" s="36">
        <v>25.204381925712021</v>
      </c>
      <c r="U1174">
        <v>120.0808</v>
      </c>
      <c r="V1174">
        <v>58.7</v>
      </c>
      <c r="W1174" s="36">
        <v>25.508363940389973</v>
      </c>
      <c r="Y1174">
        <v>83.43</v>
      </c>
      <c r="Z1174">
        <v>58.7</v>
      </c>
      <c r="AA1174" s="36">
        <v>23.731252819025144</v>
      </c>
    </row>
    <row r="1175" spans="1:27" x14ac:dyDescent="0.25">
      <c r="A1175">
        <v>96.432599999999994</v>
      </c>
      <c r="B1175">
        <v>58.75</v>
      </c>
      <c r="C1175" s="36">
        <v>24.248988448577464</v>
      </c>
      <c r="E1175">
        <v>101.12990000000001</v>
      </c>
      <c r="F1175">
        <v>58.75</v>
      </c>
      <c r="G1175" s="36">
        <v>24.459508911703601</v>
      </c>
      <c r="I1175">
        <v>105.8248</v>
      </c>
      <c r="J1175">
        <v>58.75</v>
      </c>
      <c r="K1175" s="36">
        <v>24.685479012492323</v>
      </c>
      <c r="M1175">
        <v>110.5591</v>
      </c>
      <c r="N1175">
        <v>58.75</v>
      </c>
      <c r="O1175" s="36">
        <v>24.932258332770083</v>
      </c>
      <c r="Q1175">
        <v>115.30419999999999</v>
      </c>
      <c r="R1175">
        <v>58.75</v>
      </c>
      <c r="S1175" s="36">
        <v>25.203244864269166</v>
      </c>
      <c r="U1175">
        <v>120.0808</v>
      </c>
      <c r="V1175">
        <v>58.75</v>
      </c>
      <c r="W1175" s="36">
        <v>25.507050764221773</v>
      </c>
      <c r="Y1175">
        <v>83.43</v>
      </c>
      <c r="Z1175">
        <v>58.75</v>
      </c>
      <c r="AA1175" s="36">
        <v>23.73062323780017</v>
      </c>
    </row>
    <row r="1176" spans="1:27" x14ac:dyDescent="0.25">
      <c r="A1176">
        <v>96.432599999999994</v>
      </c>
      <c r="B1176">
        <v>58.8</v>
      </c>
      <c r="C1176" s="36">
        <v>24.248224927084969</v>
      </c>
      <c r="E1176">
        <v>101.12990000000001</v>
      </c>
      <c r="F1176">
        <v>58.8</v>
      </c>
      <c r="G1176" s="36">
        <v>24.458679938333429</v>
      </c>
      <c r="I1176">
        <v>105.8248</v>
      </c>
      <c r="J1176">
        <v>58.8</v>
      </c>
      <c r="K1176" s="36">
        <v>24.68457076435898</v>
      </c>
      <c r="M1176">
        <v>110.5591</v>
      </c>
      <c r="N1176">
        <v>58.8</v>
      </c>
      <c r="O1176" s="36">
        <v>24.931250591884737</v>
      </c>
      <c r="Q1176">
        <v>115.30419999999999</v>
      </c>
      <c r="R1176">
        <v>58.8</v>
      </c>
      <c r="S1176" s="36">
        <v>25.20210845680371</v>
      </c>
      <c r="U1176">
        <v>120.0808</v>
      </c>
      <c r="V1176">
        <v>58.8</v>
      </c>
      <c r="W1176" s="36">
        <v>25.505738528093541</v>
      </c>
      <c r="Y1176">
        <v>83.43</v>
      </c>
      <c r="Z1176">
        <v>58.8</v>
      </c>
      <c r="AA1176" s="36">
        <v>23.729993811644203</v>
      </c>
    </row>
    <row r="1177" spans="1:27" x14ac:dyDescent="0.25">
      <c r="A1177">
        <v>96.432599999999994</v>
      </c>
      <c r="B1177">
        <v>58.85</v>
      </c>
      <c r="C1177" s="36">
        <v>24.247461651407392</v>
      </c>
      <c r="E1177">
        <v>101.12990000000001</v>
      </c>
      <c r="F1177">
        <v>58.85</v>
      </c>
      <c r="G1177" s="36">
        <v>24.457851264922954</v>
      </c>
      <c r="I1177">
        <v>105.8248</v>
      </c>
      <c r="J1177">
        <v>58.85</v>
      </c>
      <c r="K1177" s="36">
        <v>24.683662891075453</v>
      </c>
      <c r="M1177">
        <v>110.5591</v>
      </c>
      <c r="N1177">
        <v>58.85</v>
      </c>
      <c r="O1177" s="36">
        <v>24.930243335219171</v>
      </c>
      <c r="Q1177">
        <v>115.30419999999999</v>
      </c>
      <c r="R1177">
        <v>58.85</v>
      </c>
      <c r="S1177" s="36">
        <v>25.200972702353329</v>
      </c>
      <c r="U1177">
        <v>120.0808</v>
      </c>
      <c r="V1177">
        <v>58.85</v>
      </c>
      <c r="W1177" s="36">
        <v>25.504427230263513</v>
      </c>
      <c r="Y1177">
        <v>83.43</v>
      </c>
      <c r="Z1177">
        <v>58.85</v>
      </c>
      <c r="AA1177" s="36">
        <v>23.729364540464498</v>
      </c>
    </row>
    <row r="1178" spans="1:27" x14ac:dyDescent="0.25">
      <c r="A1178">
        <v>96.432599999999994</v>
      </c>
      <c r="B1178">
        <v>58.9</v>
      </c>
      <c r="C1178" s="36">
        <v>24.246698621349111</v>
      </c>
      <c r="E1178">
        <v>101.12990000000001</v>
      </c>
      <c r="F1178">
        <v>58.9</v>
      </c>
      <c r="G1178" s="36">
        <v>24.457022891201881</v>
      </c>
      <c r="I1178">
        <v>105.8248</v>
      </c>
      <c r="J1178">
        <v>58.9</v>
      </c>
      <c r="K1178" s="36">
        <v>24.682755392253377</v>
      </c>
      <c r="M1178">
        <v>110.5591</v>
      </c>
      <c r="N1178">
        <v>58.9</v>
      </c>
      <c r="O1178" s="36">
        <v>24.929236562184087</v>
      </c>
      <c r="Q1178">
        <v>115.30419999999999</v>
      </c>
      <c r="R1178">
        <v>58.9</v>
      </c>
      <c r="S1178" s="36">
        <v>25.199837599958027</v>
      </c>
      <c r="U1178">
        <v>120.0808</v>
      </c>
      <c r="V1178">
        <v>58.9</v>
      </c>
      <c r="W1178" s="36">
        <v>25.50311686899521</v>
      </c>
      <c r="Y1178">
        <v>83.43</v>
      </c>
      <c r="Z1178">
        <v>58.9</v>
      </c>
      <c r="AA1178" s="36">
        <v>23.728735424168409</v>
      </c>
    </row>
    <row r="1179" spans="1:27" x14ac:dyDescent="0.25">
      <c r="A1179">
        <v>96.432599999999994</v>
      </c>
      <c r="B1179">
        <v>58.95</v>
      </c>
      <c r="C1179" s="36">
        <v>24.245935836714743</v>
      </c>
      <c r="E1179">
        <v>101.12990000000001</v>
      </c>
      <c r="F1179">
        <v>58.95</v>
      </c>
      <c r="G1179" s="36">
        <v>24.456194816900329</v>
      </c>
      <c r="I1179">
        <v>105.8248</v>
      </c>
      <c r="J1179">
        <v>58.95</v>
      </c>
      <c r="K1179" s="36">
        <v>24.68184826750505</v>
      </c>
      <c r="M1179">
        <v>110.5591</v>
      </c>
      <c r="N1179">
        <v>58.95</v>
      </c>
      <c r="O1179" s="36">
        <v>24.92823027219135</v>
      </c>
      <c r="Q1179">
        <v>115.30419999999999</v>
      </c>
      <c r="R1179">
        <v>58.95</v>
      </c>
      <c r="S1179" s="36">
        <v>25.198703148660119</v>
      </c>
      <c r="U1179">
        <v>120.0808</v>
      </c>
      <c r="V1179">
        <v>58.95</v>
      </c>
      <c r="W1179" s="36">
        <v>25.501807442557489</v>
      </c>
      <c r="Y1179">
        <v>83.43</v>
      </c>
      <c r="Z1179">
        <v>58.95</v>
      </c>
      <c r="AA1179" s="36">
        <v>23.72810646266338</v>
      </c>
    </row>
    <row r="1180" spans="1:27" x14ac:dyDescent="0.25">
      <c r="A1180">
        <v>96.432599999999994</v>
      </c>
      <c r="B1180">
        <v>59</v>
      </c>
      <c r="C1180" s="36">
        <v>24.245173297309179</v>
      </c>
      <c r="E1180">
        <v>101.12990000000001</v>
      </c>
      <c r="F1180">
        <v>59</v>
      </c>
      <c r="G1180" s="36">
        <v>24.455367041748804</v>
      </c>
      <c r="I1180">
        <v>105.8248</v>
      </c>
      <c r="J1180">
        <v>59</v>
      </c>
      <c r="K1180" s="36">
        <v>24.680941516443436</v>
      </c>
      <c r="M1180">
        <v>110.5591</v>
      </c>
      <c r="N1180">
        <v>59</v>
      </c>
      <c r="O1180" s="36">
        <v>24.927224464654021</v>
      </c>
      <c r="Q1180">
        <v>115.30419999999999</v>
      </c>
      <c r="R1180">
        <v>59</v>
      </c>
      <c r="S1180" s="36">
        <v>25.197569347504253</v>
      </c>
      <c r="U1180">
        <v>120.0808</v>
      </c>
      <c r="V1180">
        <v>59</v>
      </c>
      <c r="W1180" s="36">
        <v>25.500498949224443</v>
      </c>
      <c r="Y1180">
        <v>83.43</v>
      </c>
      <c r="Z1180">
        <v>59</v>
      </c>
      <c r="AA1180" s="36">
        <v>23.727477655856944</v>
      </c>
    </row>
    <row r="1181" spans="1:27" x14ac:dyDescent="0.25">
      <c r="A1181">
        <v>96.432599999999994</v>
      </c>
      <c r="B1181">
        <v>59.05</v>
      </c>
      <c r="C1181" s="36">
        <v>24.244411002937557</v>
      </c>
      <c r="E1181">
        <v>101.12990000000001</v>
      </c>
      <c r="F1181">
        <v>59.05</v>
      </c>
      <c r="G1181" s="36">
        <v>24.454539565478214</v>
      </c>
      <c r="I1181">
        <v>105.8248</v>
      </c>
      <c r="J1181">
        <v>59.05</v>
      </c>
      <c r="K1181" s="36">
        <v>24.680035138682136</v>
      </c>
      <c r="M1181">
        <v>110.5591</v>
      </c>
      <c r="N1181">
        <v>59.05</v>
      </c>
      <c r="O1181" s="36">
        <v>24.926219138986315</v>
      </c>
      <c r="Q1181">
        <v>115.30419999999999</v>
      </c>
      <c r="R1181">
        <v>59.05</v>
      </c>
      <c r="S1181" s="36">
        <v>25.19643619553737</v>
      </c>
      <c r="U1181">
        <v>120.0808</v>
      </c>
      <c r="V1181">
        <v>59.05</v>
      </c>
      <c r="W1181" s="36">
        <v>25.499191387275442</v>
      </c>
      <c r="Y1181">
        <v>83.43</v>
      </c>
      <c r="Z1181">
        <v>59.05</v>
      </c>
      <c r="AA1181" s="36">
        <v>23.726849003656728</v>
      </c>
    </row>
    <row r="1182" spans="1:27" x14ac:dyDescent="0.25">
      <c r="A1182">
        <v>96.432599999999994</v>
      </c>
      <c r="B1182">
        <v>59.1</v>
      </c>
      <c r="C1182" s="36">
        <v>24.243648953405255</v>
      </c>
      <c r="E1182">
        <v>101.12990000000001</v>
      </c>
      <c r="F1182">
        <v>59.1</v>
      </c>
      <c r="G1182" s="36">
        <v>24.453712387819856</v>
      </c>
      <c r="I1182">
        <v>105.8248</v>
      </c>
      <c r="J1182">
        <v>59.1</v>
      </c>
      <c r="K1182" s="36">
        <v>24.679129133835424</v>
      </c>
      <c r="M1182">
        <v>110.5591</v>
      </c>
      <c r="N1182">
        <v>59.1</v>
      </c>
      <c r="O1182" s="36">
        <v>24.925214294603627</v>
      </c>
      <c r="Q1182">
        <v>115.30419999999999</v>
      </c>
      <c r="R1182">
        <v>59.1</v>
      </c>
      <c r="S1182" s="36">
        <v>25.195303691808718</v>
      </c>
      <c r="U1182">
        <v>120.0808</v>
      </c>
      <c r="V1182">
        <v>59.1</v>
      </c>
      <c r="W1182" s="36">
        <v>25.497884754995066</v>
      </c>
      <c r="Y1182">
        <v>83.43</v>
      </c>
      <c r="Z1182">
        <v>59.1</v>
      </c>
      <c r="AA1182" s="36">
        <v>23.726220505970446</v>
      </c>
    </row>
    <row r="1183" spans="1:27" x14ac:dyDescent="0.25">
      <c r="A1183">
        <v>96.432599999999994</v>
      </c>
      <c r="B1183">
        <v>59.15</v>
      </c>
      <c r="C1183" s="36">
        <v>24.242887148517934</v>
      </c>
      <c r="E1183">
        <v>101.12990000000001</v>
      </c>
      <c r="F1183">
        <v>59.15</v>
      </c>
      <c r="G1183" s="36">
        <v>24.452885508505435</v>
      </c>
      <c r="I1183">
        <v>105.8248</v>
      </c>
      <c r="J1183">
        <v>59.15</v>
      </c>
      <c r="K1183" s="36">
        <v>24.678223501518222</v>
      </c>
      <c r="M1183">
        <v>110.5591</v>
      </c>
      <c r="N1183">
        <v>59.15</v>
      </c>
      <c r="O1183" s="36">
        <v>24.924209930922508</v>
      </c>
      <c r="Q1183">
        <v>115.30419999999999</v>
      </c>
      <c r="R1183">
        <v>59.15</v>
      </c>
      <c r="S1183" s="36">
        <v>25.194171835369826</v>
      </c>
      <c r="U1183">
        <v>120.0808</v>
      </c>
      <c r="V1183">
        <v>59.15</v>
      </c>
      <c r="W1183" s="36">
        <v>25.496579050673109</v>
      </c>
      <c r="Y1183">
        <v>83.43</v>
      </c>
      <c r="Z1183">
        <v>59.15</v>
      </c>
      <c r="AA1183" s="36">
        <v>23.725592162705897</v>
      </c>
    </row>
    <row r="1184" spans="1:27" x14ac:dyDescent="0.25">
      <c r="A1184">
        <v>96.432599999999994</v>
      </c>
      <c r="B1184">
        <v>59.2</v>
      </c>
      <c r="C1184" s="36">
        <v>24.242125588081471</v>
      </c>
      <c r="E1184">
        <v>101.12990000000001</v>
      </c>
      <c r="F1184">
        <v>59.2</v>
      </c>
      <c r="G1184" s="36">
        <v>24.45205892726705</v>
      </c>
      <c r="I1184">
        <v>105.8248</v>
      </c>
      <c r="J1184">
        <v>59.2</v>
      </c>
      <c r="K1184" s="36">
        <v>24.677318241346104</v>
      </c>
      <c r="M1184">
        <v>110.5591</v>
      </c>
      <c r="N1184">
        <v>59.2</v>
      </c>
      <c r="O1184" s="36">
        <v>24.923206047360676</v>
      </c>
      <c r="Q1184">
        <v>115.30419999999999</v>
      </c>
      <c r="R1184">
        <v>59.2</v>
      </c>
      <c r="S1184" s="36">
        <v>25.193040625274516</v>
      </c>
      <c r="U1184">
        <v>120.0808</v>
      </c>
      <c r="V1184">
        <v>59.2</v>
      </c>
      <c r="W1184" s="36">
        <v>25.49527427260454</v>
      </c>
      <c r="Y1184">
        <v>83.43</v>
      </c>
      <c r="Z1184">
        <v>59.2</v>
      </c>
      <c r="AA1184" s="36">
        <v>23.724963973770976</v>
      </c>
    </row>
    <row r="1185" spans="1:27" x14ac:dyDescent="0.25">
      <c r="A1185">
        <v>96.432599999999994</v>
      </c>
      <c r="B1185">
        <v>59.25</v>
      </c>
      <c r="C1185" s="36">
        <v>24.241364271902022</v>
      </c>
      <c r="E1185">
        <v>101.12990000000001</v>
      </c>
      <c r="F1185">
        <v>59.25</v>
      </c>
      <c r="G1185" s="36">
        <v>24.451232643837187</v>
      </c>
      <c r="I1185">
        <v>105.8248</v>
      </c>
      <c r="J1185">
        <v>59.25</v>
      </c>
      <c r="K1185" s="36">
        <v>24.676413352935299</v>
      </c>
      <c r="M1185">
        <v>110.5591</v>
      </c>
      <c r="N1185">
        <v>59.25</v>
      </c>
      <c r="O1185" s="36">
        <v>24.922202643337013</v>
      </c>
      <c r="Q1185">
        <v>115.30419999999999</v>
      </c>
      <c r="R1185">
        <v>59.25</v>
      </c>
      <c r="S1185" s="36">
        <v>25.191910060578881</v>
      </c>
      <c r="U1185">
        <v>120.0808</v>
      </c>
      <c r="V1185">
        <v>59.25</v>
      </c>
      <c r="W1185" s="36">
        <v>25.493970419089514</v>
      </c>
      <c r="Y1185">
        <v>83.43</v>
      </c>
      <c r="Z1185">
        <v>59.25</v>
      </c>
      <c r="AA1185" s="36">
        <v>23.724335939073669</v>
      </c>
    </row>
    <row r="1186" spans="1:27" x14ac:dyDescent="0.25">
      <c r="A1186">
        <v>96.432599999999994</v>
      </c>
      <c r="B1186">
        <v>59.3</v>
      </c>
      <c r="C1186" s="36">
        <v>24.240603199785987</v>
      </c>
      <c r="E1186">
        <v>101.12990000000001</v>
      </c>
      <c r="F1186">
        <v>59.3</v>
      </c>
      <c r="G1186" s="36">
        <v>24.450406657948729</v>
      </c>
      <c r="I1186">
        <v>105.8248</v>
      </c>
      <c r="J1186">
        <v>59.3</v>
      </c>
      <c r="K1186" s="36">
        <v>24.675508835902676</v>
      </c>
      <c r="M1186">
        <v>110.5591</v>
      </c>
      <c r="N1186">
        <v>59.3</v>
      </c>
      <c r="O1186" s="36">
        <v>24.921199718271552</v>
      </c>
      <c r="Q1186">
        <v>115.30419999999999</v>
      </c>
      <c r="R1186">
        <v>59.3</v>
      </c>
      <c r="S1186" s="36">
        <v>25.190780140341282</v>
      </c>
      <c r="U1186">
        <v>120.0808</v>
      </c>
      <c r="V1186">
        <v>59.3</v>
      </c>
      <c r="W1186" s="36">
        <v>25.492667488433288</v>
      </c>
      <c r="Y1186">
        <v>83.43</v>
      </c>
      <c r="Z1186">
        <v>59.3</v>
      </c>
      <c r="AA1186" s="36">
        <v>23.723708058522046</v>
      </c>
    </row>
    <row r="1187" spans="1:27" x14ac:dyDescent="0.25">
      <c r="A1187">
        <v>96.432599999999994</v>
      </c>
      <c r="B1187">
        <v>59.35</v>
      </c>
      <c r="C1187" s="36">
        <v>24.239842371540018</v>
      </c>
      <c r="E1187">
        <v>101.12990000000001</v>
      </c>
      <c r="F1187">
        <v>59.35</v>
      </c>
      <c r="G1187" s="36">
        <v>24.449580969334953</v>
      </c>
      <c r="I1187">
        <v>105.8248</v>
      </c>
      <c r="J1187">
        <v>59.35</v>
      </c>
      <c r="K1187" s="36">
        <v>24.674604689865767</v>
      </c>
      <c r="M1187">
        <v>110.5591</v>
      </c>
      <c r="N1187">
        <v>59.35</v>
      </c>
      <c r="O1187" s="36">
        <v>24.920197271585479</v>
      </c>
      <c r="Q1187">
        <v>115.30419999999999</v>
      </c>
      <c r="R1187">
        <v>59.35</v>
      </c>
      <c r="S1187" s="36">
        <v>25.189650863622347</v>
      </c>
      <c r="U1187">
        <v>120.0808</v>
      </c>
      <c r="V1187">
        <v>59.35</v>
      </c>
      <c r="W1187" s="36">
        <v>25.49136547894626</v>
      </c>
      <c r="Y1187">
        <v>83.43</v>
      </c>
      <c r="Z1187">
        <v>59.35</v>
      </c>
      <c r="AA1187" s="36">
        <v>23.723080332024274</v>
      </c>
    </row>
    <row r="1188" spans="1:27" x14ac:dyDescent="0.25">
      <c r="A1188">
        <v>96.432599999999994</v>
      </c>
      <c r="B1188">
        <v>59.4</v>
      </c>
      <c r="C1188" s="36">
        <v>24.239081786971006</v>
      </c>
      <c r="E1188">
        <v>101.12990000000001</v>
      </c>
      <c r="F1188">
        <v>59.4</v>
      </c>
      <c r="G1188" s="36">
        <v>24.448755577729528</v>
      </c>
      <c r="I1188">
        <v>105.8248</v>
      </c>
      <c r="J1188">
        <v>59.4</v>
      </c>
      <c r="K1188" s="36">
        <v>24.67370091444274</v>
      </c>
      <c r="M1188">
        <v>110.5591</v>
      </c>
      <c r="N1188">
        <v>59.4</v>
      </c>
      <c r="O1188" s="36">
        <v>24.919195302701127</v>
      </c>
      <c r="Q1188">
        <v>115.30419999999999</v>
      </c>
      <c r="R1188">
        <v>59.4</v>
      </c>
      <c r="S1188" s="36">
        <v>25.188522229484938</v>
      </c>
      <c r="U1188">
        <v>120.0808</v>
      </c>
      <c r="V1188">
        <v>59.4</v>
      </c>
      <c r="W1188" s="36">
        <v>25.490064388943921</v>
      </c>
      <c r="Y1188">
        <v>83.43</v>
      </c>
      <c r="Z1188">
        <v>59.4</v>
      </c>
      <c r="AA1188" s="36">
        <v>23.722452759488597</v>
      </c>
    </row>
    <row r="1189" spans="1:27" x14ac:dyDescent="0.25">
      <c r="A1189">
        <v>96.432599999999994</v>
      </c>
      <c r="B1189">
        <v>59.45</v>
      </c>
      <c r="C1189" s="36">
        <v>24.238321445886115</v>
      </c>
      <c r="E1189">
        <v>101.12990000000001</v>
      </c>
      <c r="F1189">
        <v>59.45</v>
      </c>
      <c r="G1189" s="36">
        <v>24.447930482866511</v>
      </c>
      <c r="I1189">
        <v>105.8248</v>
      </c>
      <c r="J1189">
        <v>59.45</v>
      </c>
      <c r="K1189" s="36">
        <v>24.672797509252405</v>
      </c>
      <c r="M1189">
        <v>110.5591</v>
      </c>
      <c r="N1189">
        <v>59.45</v>
      </c>
      <c r="O1189" s="36">
        <v>24.91819381104197</v>
      </c>
      <c r="Q1189">
        <v>115.30419999999999</v>
      </c>
      <c r="R1189">
        <v>59.45</v>
      </c>
      <c r="S1189" s="36">
        <v>25.187394236994191</v>
      </c>
      <c r="U1189">
        <v>120.0808</v>
      </c>
      <c r="V1189">
        <v>59.45</v>
      </c>
      <c r="W1189" s="36">
        <v>25.488764216746841</v>
      </c>
      <c r="Y1189">
        <v>83.43</v>
      </c>
      <c r="Z1189">
        <v>59.45</v>
      </c>
      <c r="AA1189" s="36">
        <v>23.721825340823365</v>
      </c>
    </row>
    <row r="1190" spans="1:27" x14ac:dyDescent="0.25">
      <c r="A1190">
        <v>96.432599999999994</v>
      </c>
      <c r="B1190">
        <v>59.5</v>
      </c>
      <c r="C1190" s="36">
        <v>24.237561348092736</v>
      </c>
      <c r="E1190">
        <v>101.12990000000001</v>
      </c>
      <c r="F1190">
        <v>59.5</v>
      </c>
      <c r="G1190" s="36">
        <v>24.447105684480345</v>
      </c>
      <c r="I1190">
        <v>105.8248</v>
      </c>
      <c r="J1190">
        <v>59.5</v>
      </c>
      <c r="K1190" s="36">
        <v>24.671894473914225</v>
      </c>
      <c r="M1190">
        <v>110.5591</v>
      </c>
      <c r="N1190">
        <v>59.5</v>
      </c>
      <c r="O1190" s="36">
        <v>24.917192796032648</v>
      </c>
      <c r="Q1190">
        <v>115.30419999999999</v>
      </c>
      <c r="R1190">
        <v>59.5</v>
      </c>
      <c r="S1190" s="36">
        <v>25.186266885217453</v>
      </c>
      <c r="U1190">
        <v>120.0808</v>
      </c>
      <c r="V1190">
        <v>59.5</v>
      </c>
      <c r="W1190" s="36">
        <v>25.487464960680636</v>
      </c>
      <c r="Y1190">
        <v>83.43</v>
      </c>
      <c r="Z1190">
        <v>59.5</v>
      </c>
      <c r="AA1190" s="36">
        <v>23.721198075937004</v>
      </c>
    </row>
    <row r="1191" spans="1:27" x14ac:dyDescent="0.25">
      <c r="A1191">
        <v>96.432599999999994</v>
      </c>
      <c r="B1191">
        <v>59.55</v>
      </c>
      <c r="C1191" s="36">
        <v>24.236801493398534</v>
      </c>
      <c r="E1191">
        <v>101.12990000000001</v>
      </c>
      <c r="F1191">
        <v>59.55</v>
      </c>
      <c r="G1191" s="36">
        <v>24.446281182305878</v>
      </c>
      <c r="I1191">
        <v>105.8248</v>
      </c>
      <c r="J1191">
        <v>59.55</v>
      </c>
      <c r="K1191" s="36">
        <v>24.670991808048303</v>
      </c>
      <c r="M1191">
        <v>110.5591</v>
      </c>
      <c r="N1191">
        <v>59.55</v>
      </c>
      <c r="O1191" s="36">
        <v>24.91619225709892</v>
      </c>
      <c r="Q1191">
        <v>115.30419999999999</v>
      </c>
      <c r="R1191">
        <v>59.55</v>
      </c>
      <c r="S1191" s="36">
        <v>25.185140173224312</v>
      </c>
      <c r="U1191">
        <v>120.0808</v>
      </c>
      <c r="V1191">
        <v>59.55</v>
      </c>
      <c r="W1191" s="36">
        <v>25.486166619075956</v>
      </c>
      <c r="Y1191">
        <v>83.43</v>
      </c>
      <c r="Z1191">
        <v>59.55</v>
      </c>
      <c r="AA1191" s="36">
        <v>23.720570964738027</v>
      </c>
    </row>
    <row r="1192" spans="1:27" x14ac:dyDescent="0.25">
      <c r="A1192">
        <v>96.432599999999994</v>
      </c>
      <c r="B1192">
        <v>59.6</v>
      </c>
      <c r="C1192" s="36">
        <v>24.236041881611389</v>
      </c>
      <c r="E1192">
        <v>101.12990000000001</v>
      </c>
      <c r="F1192">
        <v>59.6</v>
      </c>
      <c r="G1192" s="36">
        <v>24.445456976078333</v>
      </c>
      <c r="I1192">
        <v>105.8248</v>
      </c>
      <c r="J1192">
        <v>59.6</v>
      </c>
      <c r="K1192" s="36">
        <v>24.670089511275371</v>
      </c>
      <c r="M1192">
        <v>110.5591</v>
      </c>
      <c r="N1192">
        <v>59.6</v>
      </c>
      <c r="O1192" s="36">
        <v>24.915192193667679</v>
      </c>
      <c r="Q1192">
        <v>115.30419999999999</v>
      </c>
      <c r="R1192">
        <v>59.6</v>
      </c>
      <c r="S1192" s="36">
        <v>25.184014100086589</v>
      </c>
      <c r="U1192">
        <v>120.0808</v>
      </c>
      <c r="V1192">
        <v>59.6</v>
      </c>
      <c r="W1192" s="36">
        <v>25.484869190268459</v>
      </c>
      <c r="Y1192">
        <v>83.43</v>
      </c>
      <c r="Z1192">
        <v>59.6</v>
      </c>
      <c r="AA1192" s="36">
        <v>23.719944007135048</v>
      </c>
    </row>
    <row r="1193" spans="1:27" x14ac:dyDescent="0.25">
      <c r="A1193">
        <v>96.432599999999994</v>
      </c>
      <c r="B1193">
        <v>59.65</v>
      </c>
      <c r="C1193" s="36">
        <v>24.235282512539463</v>
      </c>
      <c r="E1193">
        <v>101.12990000000001</v>
      </c>
      <c r="F1193">
        <v>59.65</v>
      </c>
      <c r="G1193" s="36">
        <v>24.444633065533328</v>
      </c>
      <c r="I1193">
        <v>105.8248</v>
      </c>
      <c r="J1193">
        <v>59.65</v>
      </c>
      <c r="K1193" s="36">
        <v>24.669187583216821</v>
      </c>
      <c r="M1193">
        <v>110.5591</v>
      </c>
      <c r="N1193">
        <v>59.65</v>
      </c>
      <c r="O1193" s="36">
        <v>24.914192605166964</v>
      </c>
      <c r="Q1193">
        <v>115.30419999999999</v>
      </c>
      <c r="R1193">
        <v>59.65</v>
      </c>
      <c r="S1193" s="36">
        <v>25.182888664878295</v>
      </c>
      <c r="U1193">
        <v>120.0808</v>
      </c>
      <c r="V1193">
        <v>59.65</v>
      </c>
      <c r="W1193" s="36">
        <v>25.4835726725988</v>
      </c>
      <c r="Y1193">
        <v>83.43</v>
      </c>
      <c r="Z1193">
        <v>59.65</v>
      </c>
      <c r="AA1193" s="36">
        <v>23.719317203036763</v>
      </c>
    </row>
    <row r="1194" spans="1:27" x14ac:dyDescent="0.25">
      <c r="A1194">
        <v>96.432599999999994</v>
      </c>
      <c r="B1194">
        <v>59.7</v>
      </c>
      <c r="C1194" s="36">
        <v>24.234523385991153</v>
      </c>
      <c r="E1194">
        <v>101.12990000000001</v>
      </c>
      <c r="F1194">
        <v>59.7</v>
      </c>
      <c r="G1194" s="36">
        <v>24.44380945040686</v>
      </c>
      <c r="I1194">
        <v>105.8248</v>
      </c>
      <c r="J1194">
        <v>59.7</v>
      </c>
      <c r="K1194" s="36">
        <v>24.668286023494655</v>
      </c>
      <c r="M1194">
        <v>110.5591</v>
      </c>
      <c r="N1194">
        <v>59.7</v>
      </c>
      <c r="O1194" s="36">
        <v>24.913193491025936</v>
      </c>
      <c r="Q1194">
        <v>115.30419999999999</v>
      </c>
      <c r="R1194">
        <v>59.7</v>
      </c>
      <c r="S1194" s="36">
        <v>25.181763866675684</v>
      </c>
      <c r="U1194">
        <v>120.0808</v>
      </c>
      <c r="V1194">
        <v>59.7</v>
      </c>
      <c r="W1194" s="36">
        <v>25.48227706441261</v>
      </c>
      <c r="Y1194">
        <v>83.43</v>
      </c>
      <c r="Z1194">
        <v>59.7</v>
      </c>
      <c r="AA1194" s="36">
        <v>23.718690552351958</v>
      </c>
    </row>
    <row r="1195" spans="1:27" x14ac:dyDescent="0.25">
      <c r="A1195">
        <v>96.432599999999994</v>
      </c>
      <c r="B1195">
        <v>59.75</v>
      </c>
      <c r="C1195" s="36">
        <v>24.233764501775099</v>
      </c>
      <c r="E1195">
        <v>101.12990000000001</v>
      </c>
      <c r="F1195">
        <v>59.75</v>
      </c>
      <c r="G1195" s="36">
        <v>24.442986130435326</v>
      </c>
      <c r="I1195">
        <v>105.8248</v>
      </c>
      <c r="J1195">
        <v>59.75</v>
      </c>
      <c r="K1195" s="36">
        <v>24.667384831731539</v>
      </c>
      <c r="M1195">
        <v>110.5591</v>
      </c>
      <c r="N1195">
        <v>59.75</v>
      </c>
      <c r="O1195" s="36">
        <v>24.912194850674897</v>
      </c>
      <c r="Q1195">
        <v>115.30419999999999</v>
      </c>
      <c r="R1195">
        <v>59.75</v>
      </c>
      <c r="S1195" s="36">
        <v>25.180639704557176</v>
      </c>
      <c r="U1195">
        <v>120.0808</v>
      </c>
      <c r="V1195">
        <v>59.75</v>
      </c>
      <c r="W1195" s="36">
        <v>25.480982364060445</v>
      </c>
      <c r="Y1195">
        <v>83.43</v>
      </c>
      <c r="Z1195">
        <v>59.75</v>
      </c>
      <c r="AA1195" s="36">
        <v>23.718064054989501</v>
      </c>
    </row>
    <row r="1196" spans="1:27" x14ac:dyDescent="0.25">
      <c r="A1196">
        <v>96.432599999999994</v>
      </c>
      <c r="B1196">
        <v>59.8</v>
      </c>
      <c r="C1196" s="36">
        <v>24.233005859700189</v>
      </c>
      <c r="E1196">
        <v>101.12990000000001</v>
      </c>
      <c r="F1196">
        <v>59.8</v>
      </c>
      <c r="G1196" s="36">
        <v>24.44216310535549</v>
      </c>
      <c r="I1196">
        <v>105.8248</v>
      </c>
      <c r="J1196">
        <v>59.8</v>
      </c>
      <c r="K1196" s="36">
        <v>24.666484007550753</v>
      </c>
      <c r="M1196">
        <v>110.5591</v>
      </c>
      <c r="N1196">
        <v>59.8</v>
      </c>
      <c r="O1196" s="36">
        <v>24.911196683545256</v>
      </c>
      <c r="Q1196">
        <v>115.30419999999999</v>
      </c>
      <c r="R1196">
        <v>59.8</v>
      </c>
      <c r="S1196" s="36">
        <v>25.179516177603407</v>
      </c>
      <c r="U1196">
        <v>120.0808</v>
      </c>
      <c r="V1196">
        <v>59.8</v>
      </c>
      <c r="W1196" s="36">
        <v>25.479688569897821</v>
      </c>
      <c r="Y1196">
        <v>83.43</v>
      </c>
      <c r="Z1196">
        <v>59.8</v>
      </c>
      <c r="AA1196" s="36">
        <v>23.717437710858356</v>
      </c>
    </row>
    <row r="1197" spans="1:27" x14ac:dyDescent="0.25">
      <c r="A1197">
        <v>96.432599999999994</v>
      </c>
      <c r="B1197">
        <v>59.85</v>
      </c>
      <c r="C1197" s="36">
        <v>24.232247459575568</v>
      </c>
      <c r="E1197">
        <v>101.12990000000001</v>
      </c>
      <c r="F1197">
        <v>59.85</v>
      </c>
      <c r="G1197" s="36">
        <v>24.44134037490452</v>
      </c>
      <c r="I1197">
        <v>105.8248</v>
      </c>
      <c r="J1197">
        <v>59.85</v>
      </c>
      <c r="K1197" s="36">
        <v>24.665583550576219</v>
      </c>
      <c r="M1197">
        <v>110.5591</v>
      </c>
      <c r="N1197">
        <v>59.85</v>
      </c>
      <c r="O1197" s="36">
        <v>24.910198989069553</v>
      </c>
      <c r="Q1197">
        <v>115.30419999999999</v>
      </c>
      <c r="R1197">
        <v>59.85</v>
      </c>
      <c r="S1197" s="36">
        <v>25.17839328489719</v>
      </c>
      <c r="U1197">
        <v>120.0808</v>
      </c>
      <c r="V1197">
        <v>59.85</v>
      </c>
      <c r="W1197" s="36">
        <v>25.478395680285121</v>
      </c>
      <c r="Y1197">
        <v>83.43</v>
      </c>
      <c r="Z1197">
        <v>59.85</v>
      </c>
      <c r="AA1197" s="36">
        <v>23.71681151986758</v>
      </c>
    </row>
    <row r="1198" spans="1:27" x14ac:dyDescent="0.25">
      <c r="A1198">
        <v>96.432599999999994</v>
      </c>
      <c r="B1198">
        <v>59.9</v>
      </c>
      <c r="C1198" s="36">
        <v>24.231489301210612</v>
      </c>
      <c r="E1198">
        <v>101.12990000000001</v>
      </c>
      <c r="F1198">
        <v>59.9</v>
      </c>
      <c r="G1198" s="36">
        <v>24.440517938819951</v>
      </c>
      <c r="I1198">
        <v>105.8248</v>
      </c>
      <c r="J1198">
        <v>59.9</v>
      </c>
      <c r="K1198" s="36">
        <v>24.664683460432489</v>
      </c>
      <c r="M1198">
        <v>110.5591</v>
      </c>
      <c r="N1198">
        <v>59.9</v>
      </c>
      <c r="O1198" s="36">
        <v>24.909201766681441</v>
      </c>
      <c r="Q1198">
        <v>115.30419999999999</v>
      </c>
      <c r="R1198">
        <v>59.9</v>
      </c>
      <c r="S1198" s="36">
        <v>25.177271025523513</v>
      </c>
      <c r="U1198">
        <v>120.0808</v>
      </c>
      <c r="V1198">
        <v>59.9</v>
      </c>
      <c r="W1198" s="36">
        <v>25.477103693587658</v>
      </c>
      <c r="Y1198">
        <v>83.43</v>
      </c>
      <c r="Z1198">
        <v>59.9</v>
      </c>
      <c r="AA1198" s="36">
        <v>23.716185481926296</v>
      </c>
    </row>
    <row r="1199" spans="1:27" x14ac:dyDescent="0.25">
      <c r="A1199">
        <v>96.432599999999994</v>
      </c>
      <c r="B1199">
        <v>59.95</v>
      </c>
      <c r="C1199" s="36">
        <v>24.230731384414963</v>
      </c>
      <c r="E1199">
        <v>101.12990000000001</v>
      </c>
      <c r="F1199">
        <v>59.95</v>
      </c>
      <c r="G1199" s="36">
        <v>24.439695796839718</v>
      </c>
      <c r="I1199">
        <v>105.8248</v>
      </c>
      <c r="J1199">
        <v>59.95</v>
      </c>
      <c r="K1199" s="36">
        <v>24.66378373674474</v>
      </c>
      <c r="M1199">
        <v>110.5591</v>
      </c>
      <c r="N1199">
        <v>59.95</v>
      </c>
      <c r="O1199" s="36">
        <v>24.908205015815689</v>
      </c>
      <c r="Q1199">
        <v>115.30419999999999</v>
      </c>
      <c r="R1199">
        <v>59.95</v>
      </c>
      <c r="S1199" s="36">
        <v>25.176149398569557</v>
      </c>
      <c r="U1199">
        <v>120.0808</v>
      </c>
      <c r="V1199">
        <v>59.95</v>
      </c>
      <c r="W1199" s="36">
        <v>25.475812608175577</v>
      </c>
      <c r="Y1199">
        <v>83.43</v>
      </c>
      <c r="Z1199">
        <v>59.95</v>
      </c>
      <c r="AA1199" s="36">
        <v>23.715559596943745</v>
      </c>
    </row>
    <row r="1200" spans="1:27" x14ac:dyDescent="0.25">
      <c r="A1200">
        <v>96.432599999999994</v>
      </c>
      <c r="B1200">
        <v>60</v>
      </c>
      <c r="C1200" s="36">
        <v>24.229973708998482</v>
      </c>
      <c r="E1200">
        <v>101.12990000000001</v>
      </c>
      <c r="F1200">
        <v>60</v>
      </c>
      <c r="G1200" s="36">
        <v>24.438873948702124</v>
      </c>
      <c r="I1200">
        <v>105.8248</v>
      </c>
      <c r="J1200">
        <v>60</v>
      </c>
      <c r="K1200" s="36">
        <v>24.662884379138784</v>
      </c>
      <c r="M1200">
        <v>110.5591</v>
      </c>
      <c r="N1200">
        <v>60</v>
      </c>
      <c r="O1200" s="36">
        <v>24.907208735908185</v>
      </c>
      <c r="Q1200">
        <v>115.30419999999999</v>
      </c>
      <c r="R1200">
        <v>60</v>
      </c>
      <c r="S1200" s="36">
        <v>25.175028403124632</v>
      </c>
      <c r="U1200">
        <v>120.0808</v>
      </c>
      <c r="V1200">
        <v>60</v>
      </c>
      <c r="W1200" s="36">
        <v>25.474522422423899</v>
      </c>
      <c r="Y1200">
        <v>83.43</v>
      </c>
      <c r="Z1200">
        <v>60</v>
      </c>
      <c r="AA1200" s="36">
        <v>23.714933864829234</v>
      </c>
    </row>
    <row r="1201" spans="1:27" x14ac:dyDescent="0.25">
      <c r="A1201">
        <v>96.432599999999994</v>
      </c>
      <c r="B1201">
        <v>60.05</v>
      </c>
      <c r="C1201" s="36">
        <v>24.229216274771304</v>
      </c>
      <c r="E1201">
        <v>101.12990000000001</v>
      </c>
      <c r="F1201">
        <v>60.05</v>
      </c>
      <c r="G1201" s="36">
        <v>24.43805239414586</v>
      </c>
      <c r="I1201">
        <v>105.8248</v>
      </c>
      <c r="J1201">
        <v>60.05</v>
      </c>
      <c r="K1201" s="36">
        <v>24.661985387241064</v>
      </c>
      <c r="M1201">
        <v>110.5591</v>
      </c>
      <c r="N1201">
        <v>60.05</v>
      </c>
      <c r="O1201" s="36">
        <v>24.90621292639592</v>
      </c>
      <c r="Q1201">
        <v>115.30419999999999</v>
      </c>
      <c r="R1201">
        <v>60.05</v>
      </c>
      <c r="S1201" s="36">
        <v>25.173908038280238</v>
      </c>
      <c r="U1201">
        <v>120.0808</v>
      </c>
      <c r="V1201">
        <v>60.05</v>
      </c>
      <c r="W1201" s="36">
        <v>25.473233134712441</v>
      </c>
      <c r="Y1201">
        <v>83.43</v>
      </c>
      <c r="Z1201">
        <v>60.05</v>
      </c>
      <c r="AA1201" s="36">
        <v>23.714308285492162</v>
      </c>
    </row>
    <row r="1202" spans="1:27" x14ac:dyDescent="0.25">
      <c r="A1202">
        <v>96.432599999999994</v>
      </c>
      <c r="B1202">
        <v>60.1</v>
      </c>
      <c r="C1202" s="36">
        <v>24.228459081543782</v>
      </c>
      <c r="E1202">
        <v>101.12990000000001</v>
      </c>
      <c r="F1202">
        <v>60.1</v>
      </c>
      <c r="G1202" s="36">
        <v>24.43723113291</v>
      </c>
      <c r="I1202">
        <v>105.8248</v>
      </c>
      <c r="J1202">
        <v>60.1</v>
      </c>
      <c r="K1202" s="36">
        <v>24.661086760678639</v>
      </c>
      <c r="M1202">
        <v>110.5591</v>
      </c>
      <c r="N1202">
        <v>60.1</v>
      </c>
      <c r="O1202" s="36">
        <v>24.905217586716983</v>
      </c>
      <c r="Q1202">
        <v>115.30419999999999</v>
      </c>
      <c r="R1202">
        <v>60.1</v>
      </c>
      <c r="S1202" s="36">
        <v>25.172788303130009</v>
      </c>
      <c r="U1202">
        <v>120.0808</v>
      </c>
      <c r="V1202">
        <v>60.1</v>
      </c>
      <c r="W1202" s="36">
        <v>25.471944743425855</v>
      </c>
      <c r="Y1202">
        <v>83.43</v>
      </c>
      <c r="Z1202">
        <v>60.1</v>
      </c>
      <c r="AA1202" s="36">
        <v>23.713682858842027</v>
      </c>
    </row>
    <row r="1203" spans="1:27" x14ac:dyDescent="0.25">
      <c r="A1203">
        <v>96.432599999999994</v>
      </c>
      <c r="B1203">
        <v>60.15</v>
      </c>
      <c r="C1203" s="36">
        <v>24.227702129126534</v>
      </c>
      <c r="E1203">
        <v>101.12990000000001</v>
      </c>
      <c r="F1203">
        <v>60.15</v>
      </c>
      <c r="G1203" s="36">
        <v>24.436410164733989</v>
      </c>
      <c r="I1203">
        <v>105.8248</v>
      </c>
      <c r="J1203">
        <v>60.15</v>
      </c>
      <c r="K1203" s="36">
        <v>24.660188499079194</v>
      </c>
      <c r="M1203">
        <v>110.5591</v>
      </c>
      <c r="N1203">
        <v>60.15</v>
      </c>
      <c r="O1203" s="36">
        <v>24.904222716310581</v>
      </c>
      <c r="Q1203">
        <v>115.30419999999999</v>
      </c>
      <c r="R1203">
        <v>60.15</v>
      </c>
      <c r="S1203" s="36">
        <v>25.171669196769727</v>
      </c>
      <c r="U1203">
        <v>120.0808</v>
      </c>
      <c r="V1203">
        <v>60.15</v>
      </c>
      <c r="W1203" s="36">
        <v>25.470657246953564</v>
      </c>
      <c r="Y1203">
        <v>83.43</v>
      </c>
      <c r="Z1203">
        <v>60.15</v>
      </c>
      <c r="AA1203" s="36">
        <v>23.713057584788402</v>
      </c>
    </row>
    <row r="1204" spans="1:27" x14ac:dyDescent="0.25">
      <c r="A1204">
        <v>96.432599999999994</v>
      </c>
      <c r="B1204">
        <v>60.2</v>
      </c>
      <c r="C1204" s="36">
        <v>24.226945417330406</v>
      </c>
      <c r="E1204">
        <v>101.12990000000001</v>
      </c>
      <c r="F1204">
        <v>60.2</v>
      </c>
      <c r="G1204" s="36">
        <v>24.435589489357671</v>
      </c>
      <c r="I1204">
        <v>105.8248</v>
      </c>
      <c r="J1204">
        <v>60.2</v>
      </c>
      <c r="K1204" s="36">
        <v>24.659290602071035</v>
      </c>
      <c r="M1204">
        <v>110.5591</v>
      </c>
      <c r="N1204">
        <v>60.2</v>
      </c>
      <c r="O1204" s="36">
        <v>24.903228314617014</v>
      </c>
      <c r="Q1204">
        <v>115.30419999999999</v>
      </c>
      <c r="R1204">
        <v>60.2</v>
      </c>
      <c r="S1204" s="36">
        <v>25.170550718297307</v>
      </c>
      <c r="U1204">
        <v>120.0808</v>
      </c>
      <c r="V1204">
        <v>60.2</v>
      </c>
      <c r="W1204" s="36">
        <v>25.469370643689754</v>
      </c>
      <c r="Y1204">
        <v>83.43</v>
      </c>
      <c r="Z1204">
        <v>60.2</v>
      </c>
      <c r="AA1204" s="36">
        <v>23.712432463240948</v>
      </c>
    </row>
    <row r="1205" spans="1:27" x14ac:dyDescent="0.25">
      <c r="A1205">
        <v>96.432599999999994</v>
      </c>
      <c r="B1205">
        <v>60.25</v>
      </c>
      <c r="C1205" s="36">
        <v>24.226188945966499</v>
      </c>
      <c r="E1205">
        <v>101.12990000000001</v>
      </c>
      <c r="F1205">
        <v>60.25</v>
      </c>
      <c r="G1205" s="36">
        <v>24.434769106521234</v>
      </c>
      <c r="I1205">
        <v>105.8248</v>
      </c>
      <c r="J1205">
        <v>60.25</v>
      </c>
      <c r="K1205" s="36">
        <v>24.658393069283093</v>
      </c>
      <c r="M1205">
        <v>110.5591</v>
      </c>
      <c r="N1205">
        <v>60.25</v>
      </c>
      <c r="O1205" s="36">
        <v>24.902234381077669</v>
      </c>
      <c r="Q1205">
        <v>115.30419999999999</v>
      </c>
      <c r="R1205">
        <v>60.25</v>
      </c>
      <c r="S1205" s="36">
        <v>25.169432866812794</v>
      </c>
      <c r="U1205">
        <v>120.0808</v>
      </c>
      <c r="V1205">
        <v>60.25</v>
      </c>
      <c r="W1205" s="36">
        <v>25.46808493203336</v>
      </c>
      <c r="Y1205">
        <v>83.43</v>
      </c>
      <c r="Z1205">
        <v>60.25</v>
      </c>
      <c r="AA1205" s="36">
        <v>23.711807494109415</v>
      </c>
    </row>
    <row r="1206" spans="1:27" x14ac:dyDescent="0.25">
      <c r="A1206">
        <v>96.432599999999994</v>
      </c>
      <c r="B1206">
        <v>60.3</v>
      </c>
      <c r="C1206" s="36">
        <v>24.225432714846146</v>
      </c>
      <c r="E1206">
        <v>101.12990000000001</v>
      </c>
      <c r="F1206">
        <v>60.3</v>
      </c>
      <c r="G1206" s="36">
        <v>24.433949015965283</v>
      </c>
      <c r="I1206">
        <v>105.8248</v>
      </c>
      <c r="J1206">
        <v>60.3</v>
      </c>
      <c r="K1206" s="36">
        <v>24.657495900344923</v>
      </c>
      <c r="M1206">
        <v>110.5591</v>
      </c>
      <c r="N1206">
        <v>60.3</v>
      </c>
      <c r="O1206" s="36">
        <v>24.901240915135052</v>
      </c>
      <c r="Q1206">
        <v>115.30419999999999</v>
      </c>
      <c r="R1206">
        <v>60.3</v>
      </c>
      <c r="S1206" s="36">
        <v>25.168315641418356</v>
      </c>
      <c r="U1206">
        <v>120.0808</v>
      </c>
      <c r="V1206">
        <v>60.3</v>
      </c>
      <c r="W1206" s="36">
        <v>25.466800110388057</v>
      </c>
      <c r="Y1206">
        <v>83.43</v>
      </c>
      <c r="Z1206">
        <v>60.3</v>
      </c>
      <c r="AA1206" s="36">
        <v>23.711182677303647</v>
      </c>
    </row>
    <row r="1207" spans="1:27" x14ac:dyDescent="0.25">
      <c r="A1207">
        <v>96.432599999999994</v>
      </c>
      <c r="B1207">
        <v>60.35</v>
      </c>
      <c r="C1207" s="36">
        <v>24.224676723780934</v>
      </c>
      <c r="E1207">
        <v>101.12990000000001</v>
      </c>
      <c r="F1207">
        <v>60.35</v>
      </c>
      <c r="G1207" s="36">
        <v>24.433129217430771</v>
      </c>
      <c r="I1207">
        <v>105.8248</v>
      </c>
      <c r="J1207">
        <v>60.35</v>
      </c>
      <c r="K1207" s="36">
        <v>24.65659909488669</v>
      </c>
      <c r="M1207">
        <v>110.5591</v>
      </c>
      <c r="N1207">
        <v>60.35</v>
      </c>
      <c r="O1207" s="36">
        <v>24.900247916232729</v>
      </c>
      <c r="Q1207">
        <v>115.30419999999999</v>
      </c>
      <c r="R1207">
        <v>60.35</v>
      </c>
      <c r="S1207" s="36">
        <v>25.167199041218282</v>
      </c>
      <c r="U1207">
        <v>120.0808</v>
      </c>
      <c r="V1207">
        <v>60.35</v>
      </c>
      <c r="W1207" s="36">
        <v>25.465516177162218</v>
      </c>
      <c r="Y1207">
        <v>83.43</v>
      </c>
      <c r="Z1207">
        <v>60.35</v>
      </c>
      <c r="AA1207" s="36">
        <v>23.710558012733568</v>
      </c>
    </row>
    <row r="1208" spans="1:27" x14ac:dyDescent="0.25">
      <c r="A1208">
        <v>96.432599999999994</v>
      </c>
      <c r="B1208">
        <v>60.4</v>
      </c>
      <c r="C1208" s="36">
        <v>24.223920972582683</v>
      </c>
      <c r="E1208">
        <v>101.12990000000001</v>
      </c>
      <c r="F1208">
        <v>60.4</v>
      </c>
      <c r="G1208" s="36">
        <v>24.432309710659052</v>
      </c>
      <c r="I1208">
        <v>105.8248</v>
      </c>
      <c r="J1208">
        <v>60.4</v>
      </c>
      <c r="K1208" s="36">
        <v>24.65570265253918</v>
      </c>
      <c r="M1208">
        <v>110.5591</v>
      </c>
      <c r="N1208">
        <v>60.4</v>
      </c>
      <c r="O1208" s="36">
        <v>24.899255383815369</v>
      </c>
      <c r="Q1208">
        <v>115.30419999999999</v>
      </c>
      <c r="R1208">
        <v>60.4</v>
      </c>
      <c r="S1208" s="36">
        <v>25.166083065318944</v>
      </c>
      <c r="U1208">
        <v>120.0808</v>
      </c>
      <c r="V1208">
        <v>60.4</v>
      </c>
      <c r="W1208" s="36">
        <v>25.464233130768907</v>
      </c>
      <c r="Y1208">
        <v>83.43</v>
      </c>
      <c r="Z1208">
        <v>60.4</v>
      </c>
      <c r="AA1208" s="36">
        <v>23.709933500309194</v>
      </c>
    </row>
    <row r="1209" spans="1:27" x14ac:dyDescent="0.25">
      <c r="A1209">
        <v>96.432599999999994</v>
      </c>
      <c r="B1209">
        <v>60.45</v>
      </c>
      <c r="C1209" s="36">
        <v>24.223165461063459</v>
      </c>
      <c r="E1209">
        <v>101.12990000000001</v>
      </c>
      <c r="F1209">
        <v>60.45</v>
      </c>
      <c r="G1209" s="36">
        <v>24.431490495391824</v>
      </c>
      <c r="I1209">
        <v>105.8248</v>
      </c>
      <c r="J1209">
        <v>60.45</v>
      </c>
      <c r="K1209" s="36">
        <v>24.654806572933794</v>
      </c>
      <c r="M1209">
        <v>110.5591</v>
      </c>
      <c r="N1209">
        <v>60.45</v>
      </c>
      <c r="O1209" s="36">
        <v>24.898263317328738</v>
      </c>
      <c r="Q1209">
        <v>115.30419999999999</v>
      </c>
      <c r="R1209">
        <v>60.45</v>
      </c>
      <c r="S1209" s="36">
        <v>25.164967712828854</v>
      </c>
      <c r="U1209">
        <v>120.0808</v>
      </c>
      <c r="V1209">
        <v>60.45</v>
      </c>
      <c r="W1209" s="36">
        <v>25.462950969625854</v>
      </c>
      <c r="Y1209">
        <v>83.43</v>
      </c>
      <c r="Z1209">
        <v>60.45</v>
      </c>
      <c r="AA1209" s="36">
        <v>23.709309139940615</v>
      </c>
    </row>
    <row r="1210" spans="1:27" x14ac:dyDescent="0.25">
      <c r="A1210">
        <v>96.432599999999994</v>
      </c>
      <c r="B1210">
        <v>60.5</v>
      </c>
      <c r="C1210" s="36">
        <v>24.222410189035564</v>
      </c>
      <c r="E1210">
        <v>101.12990000000001</v>
      </c>
      <c r="F1210">
        <v>60.5</v>
      </c>
      <c r="G1210" s="36">
        <v>24.430671571371189</v>
      </c>
      <c r="I1210">
        <v>105.8248</v>
      </c>
      <c r="J1210">
        <v>60.5</v>
      </c>
      <c r="K1210" s="36">
        <v>24.653910855702541</v>
      </c>
      <c r="M1210">
        <v>110.5591</v>
      </c>
      <c r="N1210">
        <v>60.5</v>
      </c>
      <c r="O1210" s="36">
        <v>24.897271716219663</v>
      </c>
      <c r="Q1210">
        <v>115.30419999999999</v>
      </c>
      <c r="R1210">
        <v>60.5</v>
      </c>
      <c r="S1210" s="36">
        <v>25.163852982858579</v>
      </c>
      <c r="U1210">
        <v>120.0808</v>
      </c>
      <c r="V1210">
        <v>60.5</v>
      </c>
      <c r="W1210" s="36">
        <v>25.461669692155439</v>
      </c>
      <c r="Y1210">
        <v>83.43</v>
      </c>
      <c r="Z1210">
        <v>60.5</v>
      </c>
      <c r="AA1210" s="36">
        <v>23.708684931538027</v>
      </c>
    </row>
    <row r="1211" spans="1:27" x14ac:dyDescent="0.25">
      <c r="A1211">
        <v>96.432599999999994</v>
      </c>
      <c r="B1211">
        <v>60.55</v>
      </c>
      <c r="C1211" s="36">
        <v>24.221655156311552</v>
      </c>
      <c r="E1211">
        <v>101.12990000000001</v>
      </c>
      <c r="F1211">
        <v>60.55</v>
      </c>
      <c r="G1211" s="36">
        <v>24.429852938339607</v>
      </c>
      <c r="I1211">
        <v>105.8248</v>
      </c>
      <c r="J1211">
        <v>60.55</v>
      </c>
      <c r="K1211" s="36">
        <v>24.653015500478059</v>
      </c>
      <c r="M1211">
        <v>110.5591</v>
      </c>
      <c r="N1211">
        <v>60.55</v>
      </c>
      <c r="O1211" s="36">
        <v>24.896280579936057</v>
      </c>
      <c r="Q1211">
        <v>115.30419999999999</v>
      </c>
      <c r="R1211">
        <v>60.55</v>
      </c>
      <c r="S1211" s="36">
        <v>25.162738874520812</v>
      </c>
      <c r="U1211">
        <v>120.0808</v>
      </c>
      <c r="V1211">
        <v>60.55</v>
      </c>
      <c r="W1211" s="36">
        <v>25.460389296784683</v>
      </c>
      <c r="Y1211">
        <v>83.43</v>
      </c>
      <c r="Z1211">
        <v>60.55</v>
      </c>
      <c r="AA1211" s="36">
        <v>23.7080608750117</v>
      </c>
    </row>
    <row r="1212" spans="1:27" x14ac:dyDescent="0.25">
      <c r="A1212">
        <v>96.432599999999994</v>
      </c>
      <c r="B1212">
        <v>60.6</v>
      </c>
      <c r="C1212" s="36">
        <v>24.220900362704199</v>
      </c>
      <c r="E1212">
        <v>101.12990000000001</v>
      </c>
      <c r="F1212">
        <v>60.6</v>
      </c>
      <c r="G1212" s="36">
        <v>24.429034596039919</v>
      </c>
      <c r="I1212">
        <v>105.8248</v>
      </c>
      <c r="J1212">
        <v>60.6</v>
      </c>
      <c r="K1212" s="36">
        <v>24.652120506893574</v>
      </c>
      <c r="M1212">
        <v>110.5591</v>
      </c>
      <c r="N1212">
        <v>60.6</v>
      </c>
      <c r="O1212" s="36">
        <v>24.895289907926916</v>
      </c>
      <c r="Q1212">
        <v>115.30419999999999</v>
      </c>
      <c r="R1212">
        <v>60.6</v>
      </c>
      <c r="S1212" s="36">
        <v>25.161625386930297</v>
      </c>
      <c r="U1212">
        <v>120.0808</v>
      </c>
      <c r="V1212">
        <v>60.6</v>
      </c>
      <c r="W1212" s="36">
        <v>25.459109781945198</v>
      </c>
      <c r="Y1212">
        <v>83.43</v>
      </c>
      <c r="Z1212">
        <v>60.6</v>
      </c>
      <c r="AA1212" s="36">
        <v>23.707436970271985</v>
      </c>
    </row>
    <row r="1213" spans="1:27" x14ac:dyDescent="0.25">
      <c r="A1213">
        <v>96.432599999999994</v>
      </c>
      <c r="B1213">
        <v>60.65</v>
      </c>
      <c r="C1213" s="36">
        <v>24.220145808026544</v>
      </c>
      <c r="E1213">
        <v>101.12990000000001</v>
      </c>
      <c r="F1213">
        <v>60.65</v>
      </c>
      <c r="G1213" s="36">
        <v>24.428216544215331</v>
      </c>
      <c r="I1213">
        <v>105.8248</v>
      </c>
      <c r="J1213">
        <v>60.65</v>
      </c>
      <c r="K1213" s="36">
        <v>24.651225874582938</v>
      </c>
      <c r="M1213">
        <v>110.5591</v>
      </c>
      <c r="N1213">
        <v>60.65</v>
      </c>
      <c r="O1213" s="36">
        <v>24.894299699642293</v>
      </c>
      <c r="Q1213">
        <v>115.30419999999999</v>
      </c>
      <c r="R1213">
        <v>60.65</v>
      </c>
      <c r="S1213" s="36">
        <v>25.160512519203852</v>
      </c>
      <c r="U1213">
        <v>120.0808</v>
      </c>
      <c r="V1213">
        <v>60.65</v>
      </c>
      <c r="W1213" s="36">
        <v>25.457831146073215</v>
      </c>
      <c r="Y1213">
        <v>83.43</v>
      </c>
      <c r="Z1213">
        <v>60.65</v>
      </c>
      <c r="AA1213" s="36">
        <v>23.706813217229342</v>
      </c>
    </row>
    <row r="1214" spans="1:27" x14ac:dyDescent="0.25">
      <c r="A1214">
        <v>96.432599999999994</v>
      </c>
      <c r="B1214">
        <v>60.7</v>
      </c>
      <c r="C1214" s="36">
        <v>24.219391492091834</v>
      </c>
      <c r="E1214">
        <v>101.12990000000001</v>
      </c>
      <c r="F1214">
        <v>60.7</v>
      </c>
      <c r="G1214" s="36">
        <v>24.42739878260943</v>
      </c>
      <c r="I1214">
        <v>105.8248</v>
      </c>
      <c r="J1214">
        <v>60.7</v>
      </c>
      <c r="K1214" s="36">
        <v>24.650331603180611</v>
      </c>
      <c r="M1214">
        <v>110.5591</v>
      </c>
      <c r="N1214">
        <v>60.7</v>
      </c>
      <c r="O1214" s="36">
        <v>24.893309954533333</v>
      </c>
      <c r="Q1214">
        <v>115.30419999999999</v>
      </c>
      <c r="R1214">
        <v>60.7</v>
      </c>
      <c r="S1214" s="36">
        <v>25.159400270460392</v>
      </c>
      <c r="U1214">
        <v>120.0808</v>
      </c>
      <c r="V1214">
        <v>60.7</v>
      </c>
      <c r="W1214" s="36">
        <v>25.456553387609528</v>
      </c>
      <c r="Y1214">
        <v>83.43</v>
      </c>
      <c r="Z1214">
        <v>60.7</v>
      </c>
      <c r="AA1214" s="36">
        <v>23.70618961579429</v>
      </c>
    </row>
    <row r="1215" spans="1:27" x14ac:dyDescent="0.25">
      <c r="A1215">
        <v>96.432599999999994</v>
      </c>
      <c r="B1215">
        <v>60.75</v>
      </c>
      <c r="C1215" s="36">
        <v>24.218637414713594</v>
      </c>
      <c r="E1215">
        <v>101.12990000000001</v>
      </c>
      <c r="F1215">
        <v>60.75</v>
      </c>
      <c r="G1215" s="36">
        <v>24.426581310966164</v>
      </c>
      <c r="I1215">
        <v>105.8248</v>
      </c>
      <c r="J1215">
        <v>60.75</v>
      </c>
      <c r="K1215" s="36">
        <v>24.649437692321655</v>
      </c>
      <c r="M1215">
        <v>110.5591</v>
      </c>
      <c r="N1215">
        <v>60.75</v>
      </c>
      <c r="O1215" s="36">
        <v>24.892320672052229</v>
      </c>
      <c r="Q1215">
        <v>115.30419999999999</v>
      </c>
      <c r="R1215">
        <v>60.75</v>
      </c>
      <c r="S1215" s="36">
        <v>25.158288639820849</v>
      </c>
      <c r="U1215">
        <v>120.0808</v>
      </c>
      <c r="V1215">
        <v>60.75</v>
      </c>
      <c r="W1215" s="36">
        <v>25.455276504999475</v>
      </c>
      <c r="Y1215">
        <v>83.43</v>
      </c>
      <c r="Z1215">
        <v>60.75</v>
      </c>
      <c r="AA1215" s="36">
        <v>23.705566165877457</v>
      </c>
    </row>
    <row r="1216" spans="1:27" x14ac:dyDescent="0.25">
      <c r="A1216">
        <v>96.432599999999994</v>
      </c>
      <c r="B1216">
        <v>60.8</v>
      </c>
      <c r="C1216" s="36">
        <v>24.21788357570555</v>
      </c>
      <c r="E1216">
        <v>101.12990000000001</v>
      </c>
      <c r="F1216">
        <v>60.8</v>
      </c>
      <c r="G1216" s="36">
        <v>24.425764129029854</v>
      </c>
      <c r="I1216">
        <v>105.8248</v>
      </c>
      <c r="J1216">
        <v>60.8</v>
      </c>
      <c r="K1216" s="36">
        <v>24.648544141641729</v>
      </c>
      <c r="M1216">
        <v>110.5591</v>
      </c>
      <c r="N1216">
        <v>60.8</v>
      </c>
      <c r="O1216" s="36">
        <v>24.89133185165225</v>
      </c>
      <c r="Q1216">
        <v>115.30419999999999</v>
      </c>
      <c r="R1216">
        <v>60.8</v>
      </c>
      <c r="S1216" s="36">
        <v>25.157177626408252</v>
      </c>
      <c r="U1216">
        <v>120.0808</v>
      </c>
      <c r="V1216">
        <v>60.8</v>
      </c>
      <c r="W1216" s="36">
        <v>25.454000496692949</v>
      </c>
      <c r="Y1216">
        <v>83.43</v>
      </c>
      <c r="Z1216">
        <v>60.8</v>
      </c>
      <c r="AA1216" s="36">
        <v>23.704942867389541</v>
      </c>
    </row>
    <row r="1217" spans="1:27" x14ac:dyDescent="0.25">
      <c r="A1217">
        <v>96.432599999999994</v>
      </c>
      <c r="B1217">
        <v>60.85</v>
      </c>
      <c r="C1217" s="36">
        <v>24.217129974881697</v>
      </c>
      <c r="E1217">
        <v>101.12990000000001</v>
      </c>
      <c r="F1217">
        <v>60.85</v>
      </c>
      <c r="G1217" s="36">
        <v>24.424947236545201</v>
      </c>
      <c r="I1217">
        <v>105.8248</v>
      </c>
      <c r="J1217">
        <v>60.85</v>
      </c>
      <c r="K1217" s="36">
        <v>24.64765095077712</v>
      </c>
      <c r="M1217">
        <v>110.5591</v>
      </c>
      <c r="N1217">
        <v>60.85</v>
      </c>
      <c r="O1217" s="36">
        <v>24.890343492787721</v>
      </c>
      <c r="Q1217">
        <v>115.30419999999999</v>
      </c>
      <c r="R1217">
        <v>60.85</v>
      </c>
      <c r="S1217" s="36">
        <v>25.156067229347634</v>
      </c>
      <c r="U1217">
        <v>120.0808</v>
      </c>
      <c r="V1217">
        <v>60.85</v>
      </c>
      <c r="W1217" s="36">
        <v>25.45272536114436</v>
      </c>
      <c r="Y1217">
        <v>83.43</v>
      </c>
      <c r="Z1217">
        <v>60.85</v>
      </c>
      <c r="AA1217" s="36">
        <v>23.704319720241333</v>
      </c>
    </row>
    <row r="1218" spans="1:27" x14ac:dyDescent="0.25">
      <c r="A1218">
        <v>96.432599999999994</v>
      </c>
      <c r="B1218">
        <v>60.9</v>
      </c>
      <c r="C1218" s="36">
        <v>24.216376612056241</v>
      </c>
      <c r="E1218">
        <v>101.12990000000001</v>
      </c>
      <c r="F1218">
        <v>60.9</v>
      </c>
      <c r="G1218" s="36">
        <v>24.424130633257256</v>
      </c>
      <c r="I1218">
        <v>105.8248</v>
      </c>
      <c r="J1218">
        <v>60.9</v>
      </c>
      <c r="K1218" s="36">
        <v>24.646758119364694</v>
      </c>
      <c r="M1218">
        <v>110.5591</v>
      </c>
      <c r="N1218">
        <v>60.9</v>
      </c>
      <c r="O1218" s="36">
        <v>24.889355594914033</v>
      </c>
      <c r="Q1218">
        <v>115.30419999999999</v>
      </c>
      <c r="R1218">
        <v>60.9</v>
      </c>
      <c r="S1218" s="36">
        <v>25.154957447766112</v>
      </c>
      <c r="U1218">
        <v>120.0808</v>
      </c>
      <c r="V1218">
        <v>60.9</v>
      </c>
      <c r="W1218" s="36">
        <v>25.451451096812608</v>
      </c>
      <c r="Y1218">
        <v>83.43</v>
      </c>
      <c r="Z1218">
        <v>60.9</v>
      </c>
      <c r="AA1218" s="36">
        <v>23.703696724343704</v>
      </c>
    </row>
    <row r="1219" spans="1:27" x14ac:dyDescent="0.25">
      <c r="A1219">
        <v>96.432599999999994</v>
      </c>
      <c r="B1219">
        <v>60.95</v>
      </c>
      <c r="C1219" s="36">
        <v>24.215623487043644</v>
      </c>
      <c r="E1219">
        <v>101.12990000000001</v>
      </c>
      <c r="F1219">
        <v>60.95</v>
      </c>
      <c r="G1219" s="36">
        <v>24.423314318911462</v>
      </c>
      <c r="I1219">
        <v>105.8248</v>
      </c>
      <c r="J1219">
        <v>60.95</v>
      </c>
      <c r="K1219" s="36">
        <v>24.645865647041926</v>
      </c>
      <c r="M1219">
        <v>110.5591</v>
      </c>
      <c r="N1219">
        <v>60.95</v>
      </c>
      <c r="O1219" s="36">
        <v>24.888368157487616</v>
      </c>
      <c r="Q1219">
        <v>115.30419999999999</v>
      </c>
      <c r="R1219">
        <v>60.95</v>
      </c>
      <c r="S1219" s="36">
        <v>25.153848280792804</v>
      </c>
      <c r="U1219">
        <v>120.0808</v>
      </c>
      <c r="V1219">
        <v>60.95</v>
      </c>
      <c r="W1219" s="36">
        <v>25.450177702161081</v>
      </c>
      <c r="Y1219">
        <v>83.43</v>
      </c>
      <c r="Z1219">
        <v>60.95</v>
      </c>
      <c r="AA1219" s="36">
        <v>23.703073879607622</v>
      </c>
    </row>
    <row r="1220" spans="1:27" x14ac:dyDescent="0.25">
      <c r="A1220">
        <v>96.432599999999994</v>
      </c>
      <c r="B1220">
        <v>61</v>
      </c>
      <c r="C1220" s="36">
        <v>24.214870599658596</v>
      </c>
      <c r="E1220">
        <v>101.12990000000001</v>
      </c>
      <c r="F1220">
        <v>61</v>
      </c>
      <c r="G1220" s="36">
        <v>24.4224982932536</v>
      </c>
      <c r="I1220">
        <v>105.8248</v>
      </c>
      <c r="J1220">
        <v>61</v>
      </c>
      <c r="K1220" s="36">
        <v>24.644973533446901</v>
      </c>
      <c r="M1220">
        <v>110.5591</v>
      </c>
      <c r="N1220">
        <v>61</v>
      </c>
      <c r="O1220" s="36">
        <v>24.887381179965967</v>
      </c>
      <c r="Q1220">
        <v>115.30419999999999</v>
      </c>
      <c r="R1220">
        <v>61</v>
      </c>
      <c r="S1220" s="36">
        <v>25.15273972755886</v>
      </c>
      <c r="U1220">
        <v>120.0808</v>
      </c>
      <c r="V1220">
        <v>61</v>
      </c>
      <c r="W1220" s="36">
        <v>25.448905175657639</v>
      </c>
      <c r="Y1220">
        <v>83.43</v>
      </c>
      <c r="Z1220">
        <v>61</v>
      </c>
      <c r="AA1220" s="36">
        <v>23.702451185944131</v>
      </c>
    </row>
    <row r="1221" spans="1:27" x14ac:dyDescent="0.25">
      <c r="A1221">
        <v>96.432599999999994</v>
      </c>
      <c r="B1221">
        <v>61.05</v>
      </c>
      <c r="C1221" s="36">
        <v>24.21411794971603</v>
      </c>
      <c r="E1221">
        <v>101.12990000000001</v>
      </c>
      <c r="F1221">
        <v>61.05</v>
      </c>
      <c r="G1221" s="36">
        <v>24.421682556029836</v>
      </c>
      <c r="I1221">
        <v>105.8248</v>
      </c>
      <c r="J1221">
        <v>61.05</v>
      </c>
      <c r="K1221" s="36">
        <v>24.644081778218283</v>
      </c>
      <c r="M1221">
        <v>110.5591</v>
      </c>
      <c r="N1221">
        <v>61.05</v>
      </c>
      <c r="O1221" s="36">
        <v>24.886394661807639</v>
      </c>
      <c r="Q1221">
        <v>115.30419999999999</v>
      </c>
      <c r="R1221">
        <v>61.05</v>
      </c>
      <c r="S1221" s="36">
        <v>25.151631787197463</v>
      </c>
      <c r="U1221">
        <v>120.0808</v>
      </c>
      <c r="V1221">
        <v>61.05</v>
      </c>
      <c r="W1221" s="36">
        <v>25.447633515774559</v>
      </c>
      <c r="Y1221">
        <v>83.43</v>
      </c>
      <c r="Z1221">
        <v>61.05</v>
      </c>
      <c r="AA1221" s="36">
        <v>23.701828643264367</v>
      </c>
    </row>
    <row r="1222" spans="1:27" x14ac:dyDescent="0.25">
      <c r="A1222">
        <v>96.432599999999994</v>
      </c>
      <c r="B1222">
        <v>61.1</v>
      </c>
      <c r="C1222" s="36">
        <v>24.213365537031105</v>
      </c>
      <c r="E1222">
        <v>101.12990000000001</v>
      </c>
      <c r="F1222">
        <v>61.1</v>
      </c>
      <c r="G1222" s="36">
        <v>24.420867106986712</v>
      </c>
      <c r="I1222">
        <v>105.8248</v>
      </c>
      <c r="J1222">
        <v>61.1</v>
      </c>
      <c r="K1222" s="36">
        <v>24.643190380995346</v>
      </c>
      <c r="M1222">
        <v>110.5591</v>
      </c>
      <c r="N1222">
        <v>61.1</v>
      </c>
      <c r="O1222" s="36">
        <v>24.885408602472211</v>
      </c>
      <c r="Q1222">
        <v>115.30419999999999</v>
      </c>
      <c r="R1222">
        <v>61.1</v>
      </c>
      <c r="S1222" s="36">
        <v>25.150524458843798</v>
      </c>
      <c r="U1222">
        <v>120.0808</v>
      </c>
      <c r="V1222">
        <v>61.1</v>
      </c>
      <c r="W1222" s="36">
        <v>25.446362720988585</v>
      </c>
      <c r="Y1222">
        <v>83.43</v>
      </c>
      <c r="Z1222">
        <v>61.1</v>
      </c>
      <c r="AA1222" s="36">
        <v>23.70120625147954</v>
      </c>
    </row>
    <row r="1223" spans="1:27" x14ac:dyDescent="0.25">
      <c r="A1223">
        <v>96.432599999999994</v>
      </c>
      <c r="B1223">
        <v>61.15</v>
      </c>
      <c r="C1223" s="36">
        <v>24.212613361419223</v>
      </c>
      <c r="E1223">
        <v>101.12990000000001</v>
      </c>
      <c r="F1223">
        <v>61.15</v>
      </c>
      <c r="G1223" s="36">
        <v>24.420051945871101</v>
      </c>
      <c r="I1223">
        <v>105.8248</v>
      </c>
      <c r="J1223">
        <v>61.15</v>
      </c>
      <c r="K1223" s="36">
        <v>24.642299341417964</v>
      </c>
      <c r="M1223">
        <v>110.5591</v>
      </c>
      <c r="N1223">
        <v>61.15</v>
      </c>
      <c r="O1223" s="36">
        <v>24.884423001420323</v>
      </c>
      <c r="Q1223">
        <v>115.30419999999999</v>
      </c>
      <c r="R1223">
        <v>61.15</v>
      </c>
      <c r="S1223" s="36">
        <v>25.149417741635066</v>
      </c>
      <c r="U1223">
        <v>120.0808</v>
      </c>
      <c r="V1223">
        <v>61.15</v>
      </c>
      <c r="W1223" s="36">
        <v>25.445092789780844</v>
      </c>
      <c r="Y1223">
        <v>83.43</v>
      </c>
      <c r="Z1223">
        <v>61.15</v>
      </c>
      <c r="AA1223" s="36">
        <v>23.700584010500958</v>
      </c>
    </row>
    <row r="1224" spans="1:27" x14ac:dyDescent="0.25">
      <c r="A1224">
        <v>96.432599999999994</v>
      </c>
      <c r="B1224">
        <v>61.2</v>
      </c>
      <c r="C1224" s="36">
        <v>24.211861422696025</v>
      </c>
      <c r="E1224">
        <v>101.12990000000001</v>
      </c>
      <c r="F1224">
        <v>61.2</v>
      </c>
      <c r="G1224" s="36">
        <v>24.419237072430281</v>
      </c>
      <c r="I1224">
        <v>105.8248</v>
      </c>
      <c r="J1224">
        <v>61.2</v>
      </c>
      <c r="K1224" s="36">
        <v>24.641408659126597</v>
      </c>
      <c r="M1224">
        <v>110.5591</v>
      </c>
      <c r="N1224">
        <v>61.2</v>
      </c>
      <c r="O1224" s="36">
        <v>24.883437858113652</v>
      </c>
      <c r="Q1224">
        <v>115.30419999999999</v>
      </c>
      <c r="R1224">
        <v>61.2</v>
      </c>
      <c r="S1224" s="36">
        <v>25.14831163471046</v>
      </c>
      <c r="U1224">
        <v>120.0808</v>
      </c>
      <c r="V1224">
        <v>61.2</v>
      </c>
      <c r="W1224" s="36">
        <v>25.44382372063686</v>
      </c>
      <c r="Y1224">
        <v>83.43</v>
      </c>
      <c r="Z1224">
        <v>61.2</v>
      </c>
      <c r="AA1224" s="36">
        <v>23.699961920240007</v>
      </c>
    </row>
    <row r="1225" spans="1:27" x14ac:dyDescent="0.25">
      <c r="A1225">
        <v>96.432599999999994</v>
      </c>
      <c r="B1225">
        <v>61.25</v>
      </c>
      <c r="C1225" s="36">
        <v>24.211109720677378</v>
      </c>
      <c r="E1225">
        <v>101.12990000000001</v>
      </c>
      <c r="F1225">
        <v>61.25</v>
      </c>
      <c r="G1225" s="36">
        <v>24.418422486411863</v>
      </c>
      <c r="I1225">
        <v>105.8248</v>
      </c>
      <c r="J1225">
        <v>61.25</v>
      </c>
      <c r="K1225" s="36">
        <v>24.640518333762298</v>
      </c>
      <c r="M1225">
        <v>110.5591</v>
      </c>
      <c r="N1225">
        <v>61.25</v>
      </c>
      <c r="O1225" s="36">
        <v>24.882453172014912</v>
      </c>
      <c r="Q1225">
        <v>115.30419999999999</v>
      </c>
      <c r="R1225">
        <v>61.25</v>
      </c>
      <c r="S1225" s="36">
        <v>25.147206137211175</v>
      </c>
      <c r="U1225">
        <v>120.0808</v>
      </c>
      <c r="V1225">
        <v>61.25</v>
      </c>
      <c r="W1225" s="36">
        <v>25.442555512046546</v>
      </c>
      <c r="Y1225">
        <v>83.43</v>
      </c>
      <c r="Z1225">
        <v>61.25</v>
      </c>
      <c r="AA1225" s="36">
        <v>23.699339980608155</v>
      </c>
    </row>
    <row r="1226" spans="1:27" x14ac:dyDescent="0.25">
      <c r="A1226">
        <v>96.432599999999994</v>
      </c>
      <c r="B1226">
        <v>61.3</v>
      </c>
      <c r="C1226" s="36">
        <v>24.210358255179383</v>
      </c>
      <c r="E1226">
        <v>101.12990000000001</v>
      </c>
      <c r="F1226">
        <v>61.3</v>
      </c>
      <c r="G1226" s="36">
        <v>24.417608187563832</v>
      </c>
      <c r="I1226">
        <v>105.8248</v>
      </c>
      <c r="J1226">
        <v>61.3</v>
      </c>
      <c r="K1226" s="36">
        <v>24.639628364966715</v>
      </c>
      <c r="M1226">
        <v>110.5591</v>
      </c>
      <c r="N1226">
        <v>61.3</v>
      </c>
      <c r="O1226" s="36">
        <v>24.881468942587858</v>
      </c>
      <c r="Q1226">
        <v>115.30419999999999</v>
      </c>
      <c r="R1226">
        <v>61.3</v>
      </c>
      <c r="S1226" s="36">
        <v>25.146101248280395</v>
      </c>
      <c r="U1226">
        <v>120.0808</v>
      </c>
      <c r="V1226">
        <v>61.3</v>
      </c>
      <c r="W1226" s="36">
        <v>25.441288162504161</v>
      </c>
      <c r="Y1226">
        <v>83.43</v>
      </c>
      <c r="Z1226">
        <v>61.3</v>
      </c>
      <c r="AA1226" s="36">
        <v>23.698718191516971</v>
      </c>
    </row>
    <row r="1227" spans="1:27" x14ac:dyDescent="0.25">
      <c r="A1227">
        <v>96.432599999999994</v>
      </c>
      <c r="B1227">
        <v>61.35</v>
      </c>
      <c r="C1227" s="36">
        <v>24.209607026018382</v>
      </c>
      <c r="E1227">
        <v>101.12990000000001</v>
      </c>
      <c r="F1227">
        <v>61.35</v>
      </c>
      <c r="G1227" s="36">
        <v>24.416794175634532</v>
      </c>
      <c r="I1227">
        <v>105.8248</v>
      </c>
      <c r="J1227">
        <v>61.35</v>
      </c>
      <c r="K1227" s="36">
        <v>24.638738752382078</v>
      </c>
      <c r="M1227">
        <v>110.5591</v>
      </c>
      <c r="N1227">
        <v>61.35</v>
      </c>
      <c r="O1227" s="36">
        <v>24.880485169297277</v>
      </c>
      <c r="Q1227">
        <v>115.30419999999999</v>
      </c>
      <c r="R1227">
        <v>61.35</v>
      </c>
      <c r="S1227" s="36">
        <v>25.144996967063268</v>
      </c>
      <c r="U1227">
        <v>120.0808</v>
      </c>
      <c r="V1227">
        <v>61.35</v>
      </c>
      <c r="W1227" s="36">
        <v>25.440021670508287</v>
      </c>
      <c r="Y1227">
        <v>83.43</v>
      </c>
      <c r="Z1227">
        <v>61.35</v>
      </c>
      <c r="AA1227" s="36">
        <v>23.698096552878088</v>
      </c>
    </row>
    <row r="1228" spans="1:27" x14ac:dyDescent="0.25">
      <c r="A1228">
        <v>96.432599999999994</v>
      </c>
      <c r="B1228">
        <v>61.4</v>
      </c>
      <c r="C1228" s="36">
        <v>24.208856033010942</v>
      </c>
      <c r="E1228">
        <v>101.12990000000001</v>
      </c>
      <c r="F1228">
        <v>61.4</v>
      </c>
      <c r="G1228" s="36">
        <v>24.415980450372679</v>
      </c>
      <c r="I1228">
        <v>105.8248</v>
      </c>
      <c r="J1228">
        <v>61.4</v>
      </c>
      <c r="K1228" s="36">
        <v>24.637849495651224</v>
      </c>
      <c r="M1228">
        <v>110.5591</v>
      </c>
      <c r="N1228">
        <v>61.4</v>
      </c>
      <c r="O1228" s="36">
        <v>24.879501851608978</v>
      </c>
      <c r="Q1228">
        <v>115.30419999999999</v>
      </c>
      <c r="R1228">
        <v>61.4</v>
      </c>
      <c r="S1228" s="36">
        <v>25.143893292706942</v>
      </c>
      <c r="U1228">
        <v>120.0808</v>
      </c>
      <c r="V1228">
        <v>61.4</v>
      </c>
      <c r="W1228" s="36">
        <v>25.438756034561855</v>
      </c>
      <c r="Y1228">
        <v>83.43</v>
      </c>
      <c r="Z1228">
        <v>61.4</v>
      </c>
      <c r="AA1228" s="36">
        <v>23.697475064603235</v>
      </c>
    </row>
    <row r="1229" spans="1:27" x14ac:dyDescent="0.25">
      <c r="A1229">
        <v>96.432599999999994</v>
      </c>
      <c r="B1229">
        <v>61.45</v>
      </c>
      <c r="C1229" s="36">
        <v>24.208105275973875</v>
      </c>
      <c r="E1229">
        <v>101.12990000000001</v>
      </c>
      <c r="F1229">
        <v>61.45</v>
      </c>
      <c r="G1229" s="36">
        <v>24.415167011527338</v>
      </c>
      <c r="I1229">
        <v>105.8248</v>
      </c>
      <c r="J1229">
        <v>61.45</v>
      </c>
      <c r="K1229" s="36">
        <v>24.636960594417566</v>
      </c>
      <c r="M1229">
        <v>110.5591</v>
      </c>
      <c r="N1229">
        <v>61.45</v>
      </c>
      <c r="O1229" s="36">
        <v>24.878518988989804</v>
      </c>
      <c r="Q1229">
        <v>115.30419999999999</v>
      </c>
      <c r="R1229">
        <v>61.45</v>
      </c>
      <c r="S1229" s="36">
        <v>25.142790224360507</v>
      </c>
      <c r="U1229">
        <v>120.0808</v>
      </c>
      <c r="V1229">
        <v>61.45</v>
      </c>
      <c r="W1229" s="36">
        <v>25.437491253172091</v>
      </c>
      <c r="Y1229">
        <v>83.43</v>
      </c>
      <c r="Z1229">
        <v>61.45</v>
      </c>
      <c r="AA1229" s="36">
        <v>23.696853726604225</v>
      </c>
    </row>
    <row r="1230" spans="1:27" x14ac:dyDescent="0.25">
      <c r="A1230">
        <v>96.432599999999994</v>
      </c>
      <c r="B1230">
        <v>61.5</v>
      </c>
      <c r="C1230" s="36">
        <v>24.207354754724211</v>
      </c>
      <c r="E1230">
        <v>101.12990000000001</v>
      </c>
      <c r="F1230">
        <v>61.5</v>
      </c>
      <c r="G1230" s="36">
        <v>24.414353858847928</v>
      </c>
      <c r="I1230">
        <v>105.8248</v>
      </c>
      <c r="J1230">
        <v>61.5</v>
      </c>
      <c r="K1230" s="36">
        <v>24.636072048325094</v>
      </c>
      <c r="M1230">
        <v>110.5591</v>
      </c>
      <c r="N1230">
        <v>61.5</v>
      </c>
      <c r="O1230" s="36">
        <v>24.877536580907631</v>
      </c>
      <c r="Q1230">
        <v>115.30419999999999</v>
      </c>
      <c r="R1230">
        <v>61.5</v>
      </c>
      <c r="S1230" s="36">
        <v>25.141687761175053</v>
      </c>
      <c r="U1230">
        <v>120.0808</v>
      </c>
      <c r="V1230">
        <v>61.5</v>
      </c>
      <c r="W1230" s="36">
        <v>25.436227324850492</v>
      </c>
      <c r="Y1230">
        <v>83.43</v>
      </c>
      <c r="Z1230">
        <v>61.5</v>
      </c>
      <c r="AA1230" s="36">
        <v>23.696232538792955</v>
      </c>
    </row>
    <row r="1231" spans="1:27" x14ac:dyDescent="0.25">
      <c r="A1231">
        <v>96.432599999999994</v>
      </c>
      <c r="B1231">
        <v>61.55</v>
      </c>
      <c r="C1231" s="36">
        <v>24.20660446907922</v>
      </c>
      <c r="E1231">
        <v>101.12990000000001</v>
      </c>
      <c r="F1231">
        <v>61.55</v>
      </c>
      <c r="G1231" s="36">
        <v>24.413540992084254</v>
      </c>
      <c r="I1231">
        <v>105.8248</v>
      </c>
      <c r="J1231">
        <v>61.55</v>
      </c>
      <c r="K1231" s="36">
        <v>24.635183857018397</v>
      </c>
      <c r="M1231">
        <v>110.5591</v>
      </c>
      <c r="N1231">
        <v>61.55</v>
      </c>
      <c r="O1231" s="36">
        <v>24.876554626831339</v>
      </c>
      <c r="Q1231">
        <v>115.30419999999999</v>
      </c>
      <c r="R1231">
        <v>61.55</v>
      </c>
      <c r="S1231" s="36">
        <v>25.140585902303581</v>
      </c>
      <c r="U1231">
        <v>120.0808</v>
      </c>
      <c r="V1231">
        <v>61.55</v>
      </c>
      <c r="W1231" s="36">
        <v>25.434964248112856</v>
      </c>
      <c r="Y1231">
        <v>83.43</v>
      </c>
      <c r="Z1231">
        <v>61.55</v>
      </c>
      <c r="AA1231" s="36">
        <v>23.695611501081405</v>
      </c>
    </row>
    <row r="1232" spans="1:27" x14ac:dyDescent="0.25">
      <c r="A1232">
        <v>96.432599999999994</v>
      </c>
      <c r="B1232">
        <v>61.6</v>
      </c>
      <c r="C1232" s="36">
        <v>24.205854418856415</v>
      </c>
      <c r="E1232">
        <v>101.12990000000001</v>
      </c>
      <c r="F1232">
        <v>61.6</v>
      </c>
      <c r="G1232" s="36">
        <v>24.412728410986453</v>
      </c>
      <c r="I1232">
        <v>105.8248</v>
      </c>
      <c r="J1232">
        <v>61.6</v>
      </c>
      <c r="K1232" s="36">
        <v>24.634296020142649</v>
      </c>
      <c r="M1232">
        <v>110.5591</v>
      </c>
      <c r="N1232">
        <v>61.6</v>
      </c>
      <c r="O1232" s="36">
        <v>24.875573126230844</v>
      </c>
      <c r="Q1232">
        <v>115.30419999999999</v>
      </c>
      <c r="R1232">
        <v>61.6</v>
      </c>
      <c r="S1232" s="36">
        <v>25.139484646901074</v>
      </c>
      <c r="U1232">
        <v>120.0808</v>
      </c>
      <c r="V1232">
        <v>61.6</v>
      </c>
      <c r="W1232" s="36">
        <v>25.43370202147921</v>
      </c>
      <c r="Y1232">
        <v>83.43</v>
      </c>
      <c r="Z1232">
        <v>61.6</v>
      </c>
      <c r="AA1232" s="36">
        <v>23.694990613381627</v>
      </c>
    </row>
    <row r="1233" spans="1:27" x14ac:dyDescent="0.25">
      <c r="A1233">
        <v>96.432599999999994</v>
      </c>
      <c r="B1233">
        <v>61.65</v>
      </c>
      <c r="C1233" s="36">
        <v>24.205104603873515</v>
      </c>
      <c r="E1233">
        <v>101.12990000000001</v>
      </c>
      <c r="F1233">
        <v>61.65</v>
      </c>
      <c r="G1233" s="36">
        <v>24.411916115305022</v>
      </c>
      <c r="I1233">
        <v>105.8248</v>
      </c>
      <c r="J1233">
        <v>61.65</v>
      </c>
      <c r="K1233" s="36">
        <v>24.633408537343598</v>
      </c>
      <c r="M1233">
        <v>110.5591</v>
      </c>
      <c r="N1233">
        <v>61.65</v>
      </c>
      <c r="O1233" s="36">
        <v>24.874592078577066</v>
      </c>
      <c r="Q1233">
        <v>115.30419999999999</v>
      </c>
      <c r="R1233">
        <v>61.65</v>
      </c>
      <c r="S1233" s="36">
        <v>25.138383994124439</v>
      </c>
      <c r="U1233">
        <v>120.0808</v>
      </c>
      <c r="V1233">
        <v>61.65</v>
      </c>
      <c r="W1233" s="36">
        <v>25.432440643473821</v>
      </c>
      <c r="Y1233">
        <v>83.43</v>
      </c>
      <c r="Z1233">
        <v>61.65</v>
      </c>
      <c r="AA1233" s="36">
        <v>23.694369875605787</v>
      </c>
    </row>
    <row r="1234" spans="1:27" x14ac:dyDescent="0.25">
      <c r="A1234">
        <v>96.432599999999994</v>
      </c>
      <c r="B1234">
        <v>61.7</v>
      </c>
      <c r="C1234" s="36">
        <v>24.204355023948487</v>
      </c>
      <c r="E1234">
        <v>101.12990000000001</v>
      </c>
      <c r="F1234">
        <v>61.7</v>
      </c>
      <c r="G1234" s="36">
        <v>24.411104104790837</v>
      </c>
      <c r="I1234">
        <v>105.8248</v>
      </c>
      <c r="J1234">
        <v>61.7</v>
      </c>
      <c r="K1234" s="36">
        <v>24.632521408267568</v>
      </c>
      <c r="M1234">
        <v>110.5591</v>
      </c>
      <c r="N1234">
        <v>61.7</v>
      </c>
      <c r="O1234" s="36">
        <v>24.873611483341953</v>
      </c>
      <c r="Q1234">
        <v>115.30419999999999</v>
      </c>
      <c r="R1234">
        <v>61.7</v>
      </c>
      <c r="S1234" s="36">
        <v>25.137283943132541</v>
      </c>
      <c r="U1234">
        <v>120.0808</v>
      </c>
      <c r="V1234">
        <v>61.7</v>
      </c>
      <c r="W1234" s="36">
        <v>25.431180112625182</v>
      </c>
      <c r="Y1234">
        <v>83.43</v>
      </c>
      <c r="Z1234">
        <v>61.7</v>
      </c>
      <c r="AA1234" s="36">
        <v>23.693749287666115</v>
      </c>
    </row>
    <row r="1235" spans="1:27" x14ac:dyDescent="0.25">
      <c r="A1235">
        <v>96.432599999999994</v>
      </c>
      <c r="B1235">
        <v>61.75</v>
      </c>
      <c r="C1235" s="36">
        <v>24.203605678899525</v>
      </c>
      <c r="E1235">
        <v>101.12990000000001</v>
      </c>
      <c r="F1235">
        <v>61.75</v>
      </c>
      <c r="G1235" s="36">
        <v>24.410292379195106</v>
      </c>
      <c r="I1235">
        <v>105.8248</v>
      </c>
      <c r="J1235">
        <v>61.75</v>
      </c>
      <c r="K1235" s="36">
        <v>24.631634632561475</v>
      </c>
      <c r="M1235">
        <v>110.5591</v>
      </c>
      <c r="N1235">
        <v>61.75</v>
      </c>
      <c r="O1235" s="36">
        <v>24.872631339998449</v>
      </c>
      <c r="Q1235">
        <v>115.30419999999999</v>
      </c>
      <c r="R1235">
        <v>61.75</v>
      </c>
      <c r="S1235" s="36">
        <v>25.136184493086155</v>
      </c>
      <c r="U1235">
        <v>120.0808</v>
      </c>
      <c r="V1235">
        <v>61.75</v>
      </c>
      <c r="W1235" s="36">
        <v>25.429920427465987</v>
      </c>
      <c r="Y1235">
        <v>83.43</v>
      </c>
      <c r="Z1235">
        <v>61.75</v>
      </c>
      <c r="AA1235" s="36">
        <v>23.693128849474917</v>
      </c>
    </row>
    <row r="1236" spans="1:27" x14ac:dyDescent="0.25">
      <c r="A1236">
        <v>96.432599999999994</v>
      </c>
      <c r="B1236">
        <v>61.8</v>
      </c>
      <c r="C1236" s="36">
        <v>24.202856568545062</v>
      </c>
      <c r="E1236">
        <v>101.12990000000001</v>
      </c>
      <c r="F1236">
        <v>61.8</v>
      </c>
      <c r="G1236" s="36">
        <v>24.409480938269404</v>
      </c>
      <c r="I1236">
        <v>105.8248</v>
      </c>
      <c r="J1236">
        <v>61.8</v>
      </c>
      <c r="K1236" s="36">
        <v>24.630748209872813</v>
      </c>
      <c r="M1236">
        <v>110.5591</v>
      </c>
      <c r="N1236">
        <v>61.8</v>
      </c>
      <c r="O1236" s="36">
        <v>24.871651648020514</v>
      </c>
      <c r="Q1236">
        <v>115.30419999999999</v>
      </c>
      <c r="R1236">
        <v>61.8</v>
      </c>
      <c r="S1236" s="36">
        <v>25.135085643147992</v>
      </c>
      <c r="U1236">
        <v>120.0808</v>
      </c>
      <c r="V1236">
        <v>61.8</v>
      </c>
      <c r="W1236" s="36">
        <v>25.428661586533106</v>
      </c>
      <c r="Y1236">
        <v>83.43</v>
      </c>
      <c r="Z1236">
        <v>61.8</v>
      </c>
      <c r="AA1236" s="36">
        <v>23.692508560944599</v>
      </c>
    </row>
    <row r="1237" spans="1:27" x14ac:dyDescent="0.25">
      <c r="A1237">
        <v>96.432599999999994</v>
      </c>
      <c r="B1237">
        <v>61.85</v>
      </c>
      <c r="C1237" s="36">
        <v>24.202107692703738</v>
      </c>
      <c r="E1237">
        <v>101.12990000000001</v>
      </c>
      <c r="F1237">
        <v>61.85</v>
      </c>
      <c r="G1237" s="36">
        <v>24.408669781765656</v>
      </c>
      <c r="I1237">
        <v>105.8248</v>
      </c>
      <c r="J1237">
        <v>61.85</v>
      </c>
      <c r="K1237" s="36">
        <v>24.629862139849639</v>
      </c>
      <c r="M1237">
        <v>110.5591</v>
      </c>
      <c r="N1237">
        <v>61.85</v>
      </c>
      <c r="O1237" s="36">
        <v>24.870672406883116</v>
      </c>
      <c r="Q1237">
        <v>115.30419999999999</v>
      </c>
      <c r="R1237">
        <v>61.85</v>
      </c>
      <c r="S1237" s="36">
        <v>25.133987392482688</v>
      </c>
      <c r="U1237">
        <v>120.0808</v>
      </c>
      <c r="V1237">
        <v>61.85</v>
      </c>
      <c r="W1237" s="36">
        <v>25.427403588367593</v>
      </c>
      <c r="Y1237">
        <v>83.43</v>
      </c>
      <c r="Z1237">
        <v>61.85</v>
      </c>
      <c r="AA1237" s="36">
        <v>23.691888421987638</v>
      </c>
    </row>
    <row r="1238" spans="1:27" x14ac:dyDescent="0.25">
      <c r="A1238">
        <v>96.432599999999994</v>
      </c>
      <c r="B1238">
        <v>61.9</v>
      </c>
      <c r="C1238" s="36">
        <v>24.201359051194448</v>
      </c>
      <c r="E1238">
        <v>101.12990000000001</v>
      </c>
      <c r="F1238">
        <v>61.9</v>
      </c>
      <c r="G1238" s="36">
        <v>24.40785890943615</v>
      </c>
      <c r="I1238">
        <v>105.8248</v>
      </c>
      <c r="J1238">
        <v>61.9</v>
      </c>
      <c r="K1238" s="36">
        <v>24.628976422140603</v>
      </c>
      <c r="M1238">
        <v>110.5591</v>
      </c>
      <c r="N1238">
        <v>61.9</v>
      </c>
      <c r="O1238" s="36">
        <v>24.869693616062225</v>
      </c>
      <c r="Q1238">
        <v>115.30419999999999</v>
      </c>
      <c r="R1238">
        <v>61.9</v>
      </c>
      <c r="S1238" s="36">
        <v>25.132889740256765</v>
      </c>
      <c r="U1238">
        <v>120.0808</v>
      </c>
      <c r="V1238">
        <v>61.9</v>
      </c>
      <c r="W1238" s="36">
        <v>25.426146431514635</v>
      </c>
      <c r="Y1238">
        <v>83.43</v>
      </c>
      <c r="Z1238">
        <v>61.9</v>
      </c>
      <c r="AA1238" s="36">
        <v>23.691268432516615</v>
      </c>
    </row>
    <row r="1239" spans="1:27" x14ac:dyDescent="0.25">
      <c r="A1239">
        <v>96.432599999999994</v>
      </c>
      <c r="B1239">
        <v>61.95</v>
      </c>
      <c r="C1239" s="36">
        <v>24.200610643836303</v>
      </c>
      <c r="E1239">
        <v>101.12990000000001</v>
      </c>
      <c r="F1239">
        <v>61.95</v>
      </c>
      <c r="G1239" s="36">
        <v>24.407048321033518</v>
      </c>
      <c r="I1239">
        <v>105.8248</v>
      </c>
      <c r="J1239">
        <v>61.95</v>
      </c>
      <c r="K1239" s="36">
        <v>24.628091056394911</v>
      </c>
      <c r="M1239">
        <v>110.5591</v>
      </c>
      <c r="N1239">
        <v>61.95</v>
      </c>
      <c r="O1239" s="36">
        <v>24.868715275034806</v>
      </c>
      <c r="Q1239">
        <v>115.30419999999999</v>
      </c>
      <c r="R1239">
        <v>61.95</v>
      </c>
      <c r="S1239" s="36">
        <v>25.131792685638686</v>
      </c>
      <c r="U1239">
        <v>120.0808</v>
      </c>
      <c r="V1239">
        <v>61.95</v>
      </c>
      <c r="W1239" s="36">
        <v>25.424890114523571</v>
      </c>
      <c r="Y1239">
        <v>83.43</v>
      </c>
      <c r="Z1239">
        <v>61.95</v>
      </c>
      <c r="AA1239" s="36">
        <v>23.69064859244417</v>
      </c>
    </row>
    <row r="1240" spans="1:27" x14ac:dyDescent="0.25">
      <c r="A1240">
        <v>96.432599999999994</v>
      </c>
      <c r="B1240">
        <v>62</v>
      </c>
      <c r="C1240" s="36">
        <v>24.199862470448632</v>
      </c>
      <c r="E1240">
        <v>101.12990000000001</v>
      </c>
      <c r="F1240">
        <v>62</v>
      </c>
      <c r="G1240" s="36">
        <v>24.406238016310752</v>
      </c>
      <c r="I1240">
        <v>105.8248</v>
      </c>
      <c r="J1240">
        <v>62</v>
      </c>
      <c r="K1240" s="36">
        <v>24.627206042262362</v>
      </c>
      <c r="M1240">
        <v>110.5591</v>
      </c>
      <c r="N1240">
        <v>62</v>
      </c>
      <c r="O1240" s="36">
        <v>24.867737383278833</v>
      </c>
      <c r="Q1240">
        <v>115.30419999999999</v>
      </c>
      <c r="R1240">
        <v>62</v>
      </c>
      <c r="S1240" s="36">
        <v>25.130696227798794</v>
      </c>
      <c r="U1240">
        <v>120.0808</v>
      </c>
      <c r="V1240">
        <v>62</v>
      </c>
      <c r="W1240" s="36">
        <v>25.423634635947856</v>
      </c>
      <c r="Y1240">
        <v>83.43</v>
      </c>
      <c r="Z1240">
        <v>62</v>
      </c>
      <c r="AA1240" s="36">
        <v>23.690028901683039</v>
      </c>
    </row>
    <row r="1241" spans="1:27" x14ac:dyDescent="0.25">
      <c r="A1241">
        <v>96.432599999999994</v>
      </c>
      <c r="B1241">
        <v>62.05</v>
      </c>
      <c r="C1241" s="36">
        <v>24.199114530851016</v>
      </c>
      <c r="E1241">
        <v>101.12990000000001</v>
      </c>
      <c r="F1241">
        <v>62.05</v>
      </c>
      <c r="G1241" s="36">
        <v>24.405427995021189</v>
      </c>
      <c r="I1241">
        <v>105.8248</v>
      </c>
      <c r="J1241">
        <v>62.05</v>
      </c>
      <c r="K1241" s="36">
        <v>24.62632137939331</v>
      </c>
      <c r="M1241">
        <v>110.5591</v>
      </c>
      <c r="N1241">
        <v>62.05</v>
      </c>
      <c r="O1241" s="36">
        <v>24.866759940273262</v>
      </c>
      <c r="Q1241">
        <v>115.30419999999999</v>
      </c>
      <c r="R1241">
        <v>62.05</v>
      </c>
      <c r="S1241" s="36">
        <v>25.129600365909329</v>
      </c>
      <c r="U1241">
        <v>120.0808</v>
      </c>
      <c r="V1241">
        <v>62.05</v>
      </c>
      <c r="W1241" s="36">
        <v>25.422379994345036</v>
      </c>
      <c r="Y1241">
        <v>83.43</v>
      </c>
      <c r="Z1241">
        <v>62.05</v>
      </c>
      <c r="AA1241" s="36">
        <v>23.68940936014604</v>
      </c>
    </row>
    <row r="1242" spans="1:27" x14ac:dyDescent="0.25">
      <c r="A1242">
        <v>96.432599999999994</v>
      </c>
      <c r="B1242">
        <v>62.1</v>
      </c>
      <c r="C1242" s="36">
        <v>24.198366824863253</v>
      </c>
      <c r="E1242">
        <v>101.12990000000001</v>
      </c>
      <c r="F1242">
        <v>62.1</v>
      </c>
      <c r="G1242" s="36">
        <v>24.404618256918528</v>
      </c>
      <c r="I1242">
        <v>105.8248</v>
      </c>
      <c r="J1242">
        <v>62.1</v>
      </c>
      <c r="K1242" s="36">
        <v>24.625437067438689</v>
      </c>
      <c r="M1242">
        <v>110.5591</v>
      </c>
      <c r="N1242">
        <v>62.1</v>
      </c>
      <c r="O1242" s="36">
        <v>24.865782945498047</v>
      </c>
      <c r="Q1242">
        <v>115.30419999999999</v>
      </c>
      <c r="R1242">
        <v>62.1</v>
      </c>
      <c r="S1242" s="36">
        <v>25.128505099144412</v>
      </c>
      <c r="U1242">
        <v>120.0808</v>
      </c>
      <c r="V1242">
        <v>62.1</v>
      </c>
      <c r="W1242" s="36">
        <v>25.421126188276762</v>
      </c>
      <c r="Y1242">
        <v>83.43</v>
      </c>
      <c r="Z1242">
        <v>62.1</v>
      </c>
      <c r="AA1242" s="36">
        <v>23.688789967746068</v>
      </c>
    </row>
    <row r="1243" spans="1:27" x14ac:dyDescent="0.25">
      <c r="A1243">
        <v>96.432599999999994</v>
      </c>
      <c r="B1243">
        <v>62.15</v>
      </c>
      <c r="C1243" s="36">
        <v>24.197619352305363</v>
      </c>
      <c r="E1243">
        <v>101.12990000000001</v>
      </c>
      <c r="F1243">
        <v>62.15</v>
      </c>
      <c r="G1243" s="36">
        <v>24.403808801756806</v>
      </c>
      <c r="I1243">
        <v>105.8248</v>
      </c>
      <c r="J1243">
        <v>62.15</v>
      </c>
      <c r="K1243" s="36">
        <v>24.624553106049998</v>
      </c>
      <c r="M1243">
        <v>110.5591</v>
      </c>
      <c r="N1243">
        <v>62.15</v>
      </c>
      <c r="O1243" s="36">
        <v>24.864806398434137</v>
      </c>
      <c r="Q1243">
        <v>115.30419999999999</v>
      </c>
      <c r="R1243">
        <v>62.15</v>
      </c>
      <c r="S1243" s="36">
        <v>25.127410426680076</v>
      </c>
      <c r="U1243">
        <v>120.0808</v>
      </c>
      <c r="V1243">
        <v>62.15</v>
      </c>
      <c r="W1243" s="36">
        <v>25.419873216308748</v>
      </c>
      <c r="Y1243">
        <v>83.43</v>
      </c>
      <c r="Z1243">
        <v>62.15</v>
      </c>
      <c r="AA1243" s="36">
        <v>23.688170724396112</v>
      </c>
    </row>
    <row r="1244" spans="1:27" x14ac:dyDescent="0.25">
      <c r="A1244">
        <v>96.432599999999994</v>
      </c>
      <c r="B1244">
        <v>62.2</v>
      </c>
      <c r="C1244" s="36">
        <v>24.196872112997596</v>
      </c>
      <c r="E1244">
        <v>101.12990000000001</v>
      </c>
      <c r="F1244">
        <v>62.2</v>
      </c>
      <c r="G1244" s="36">
        <v>24.402999629290413</v>
      </c>
      <c r="I1244">
        <v>105.8248</v>
      </c>
      <c r="J1244">
        <v>62.2</v>
      </c>
      <c r="K1244" s="36">
        <v>24.623669494879305</v>
      </c>
      <c r="M1244">
        <v>110.5591</v>
      </c>
      <c r="N1244">
        <v>62.2</v>
      </c>
      <c r="O1244" s="36">
        <v>24.86383029856346</v>
      </c>
      <c r="Q1244">
        <v>115.30419999999999</v>
      </c>
      <c r="R1244">
        <v>62.2</v>
      </c>
      <c r="S1244" s="36">
        <v>25.126316347694182</v>
      </c>
      <c r="U1244">
        <v>120.0808</v>
      </c>
      <c r="V1244">
        <v>62.2</v>
      </c>
      <c r="W1244" s="36">
        <v>25.418621077010762</v>
      </c>
      <c r="Y1244">
        <v>83.43</v>
      </c>
      <c r="Z1244">
        <v>62.2</v>
      </c>
      <c r="AA1244" s="36">
        <v>23.687551630009235</v>
      </c>
    </row>
    <row r="1245" spans="1:27" x14ac:dyDescent="0.25">
      <c r="A1245">
        <v>96.432599999999994</v>
      </c>
      <c r="B1245">
        <v>62.25</v>
      </c>
      <c r="C1245" s="36">
        <v>24.19612510676043</v>
      </c>
      <c r="E1245">
        <v>101.12990000000001</v>
      </c>
      <c r="F1245">
        <v>62.25</v>
      </c>
      <c r="G1245" s="36">
        <v>24.402190739274097</v>
      </c>
      <c r="I1245">
        <v>105.8248</v>
      </c>
      <c r="J1245">
        <v>62.25</v>
      </c>
      <c r="K1245" s="36">
        <v>24.622786233579241</v>
      </c>
      <c r="M1245">
        <v>110.5591</v>
      </c>
      <c r="N1245">
        <v>62.25</v>
      </c>
      <c r="O1245" s="36">
        <v>24.862854645368934</v>
      </c>
      <c r="Q1245">
        <v>115.30419999999999</v>
      </c>
      <c r="R1245">
        <v>62.25</v>
      </c>
      <c r="S1245" s="36">
        <v>25.12522286136651</v>
      </c>
      <c r="U1245">
        <v>120.0808</v>
      </c>
      <c r="V1245">
        <v>62.25</v>
      </c>
      <c r="W1245" s="36">
        <v>25.4173697689566</v>
      </c>
      <c r="Y1245">
        <v>83.43</v>
      </c>
      <c r="Z1245">
        <v>62.25</v>
      </c>
      <c r="AA1245" s="36">
        <v>23.68693268449859</v>
      </c>
    </row>
    <row r="1246" spans="1:27" x14ac:dyDescent="0.25">
      <c r="A1246">
        <v>96.432599999999994</v>
      </c>
      <c r="B1246">
        <v>62.3</v>
      </c>
      <c r="C1246" s="36">
        <v>24.19537833341457</v>
      </c>
      <c r="E1246">
        <v>101.12990000000001</v>
      </c>
      <c r="F1246">
        <v>62.3</v>
      </c>
      <c r="G1246" s="36">
        <v>24.401382131462952</v>
      </c>
      <c r="I1246">
        <v>105.8248</v>
      </c>
      <c r="J1246">
        <v>62.3</v>
      </c>
      <c r="K1246" s="36">
        <v>24.621903321803014</v>
      </c>
      <c r="M1246">
        <v>110.5591</v>
      </c>
      <c r="N1246">
        <v>62.3</v>
      </c>
      <c r="O1246" s="36">
        <v>24.861879438334462</v>
      </c>
      <c r="Q1246">
        <v>115.30419999999999</v>
      </c>
      <c r="R1246">
        <v>62.3</v>
      </c>
      <c r="S1246" s="36">
        <v>25.124129966878666</v>
      </c>
      <c r="U1246">
        <v>120.0808</v>
      </c>
      <c r="V1246">
        <v>62.3</v>
      </c>
      <c r="W1246" s="36">
        <v>25.416119290724104</v>
      </c>
      <c r="Y1246">
        <v>83.43</v>
      </c>
      <c r="Z1246">
        <v>62.3</v>
      </c>
      <c r="AA1246" s="36">
        <v>23.686313887777402</v>
      </c>
    </row>
    <row r="1247" spans="1:27" x14ac:dyDescent="0.25">
      <c r="A1247">
        <v>96.432599999999994</v>
      </c>
      <c r="B1247">
        <v>62.35</v>
      </c>
      <c r="C1247" s="36">
        <v>24.19463179278095</v>
      </c>
      <c r="E1247">
        <v>101.12990000000001</v>
      </c>
      <c r="F1247">
        <v>62.35</v>
      </c>
      <c r="G1247" s="36">
        <v>24.400573805612403</v>
      </c>
      <c r="I1247">
        <v>105.8248</v>
      </c>
      <c r="J1247">
        <v>62.35</v>
      </c>
      <c r="K1247" s="36">
        <v>24.621020759204377</v>
      </c>
      <c r="M1247">
        <v>110.5591</v>
      </c>
      <c r="N1247">
        <v>62.35</v>
      </c>
      <c r="O1247" s="36">
        <v>24.860904676944909</v>
      </c>
      <c r="Q1247">
        <v>115.30419999999999</v>
      </c>
      <c r="R1247">
        <v>62.35</v>
      </c>
      <c r="S1247" s="36">
        <v>25.123037663414149</v>
      </c>
      <c r="U1247">
        <v>120.0808</v>
      </c>
      <c r="V1247">
        <v>62.35</v>
      </c>
      <c r="W1247" s="36">
        <v>25.414869640895095</v>
      </c>
      <c r="Y1247">
        <v>83.43</v>
      </c>
      <c r="Z1247">
        <v>62.35</v>
      </c>
      <c r="AA1247" s="36">
        <v>23.685695239758985</v>
      </c>
    </row>
    <row r="1248" spans="1:27" x14ac:dyDescent="0.25">
      <c r="A1248">
        <v>96.432599999999994</v>
      </c>
      <c r="B1248">
        <v>62.4</v>
      </c>
      <c r="C1248" s="36">
        <v>24.193885484680713</v>
      </c>
      <c r="E1248">
        <v>101.12990000000001</v>
      </c>
      <c r="F1248">
        <v>62.4</v>
      </c>
      <c r="G1248" s="36">
        <v>24.399765761478257</v>
      </c>
      <c r="I1248">
        <v>105.8248</v>
      </c>
      <c r="J1248">
        <v>62.4</v>
      </c>
      <c r="K1248" s="36">
        <v>24.620138545437662</v>
      </c>
      <c r="M1248">
        <v>110.5591</v>
      </c>
      <c r="N1248">
        <v>62.4</v>
      </c>
      <c r="O1248" s="36">
        <v>24.859930360686146</v>
      </c>
      <c r="Q1248">
        <v>115.30419999999999</v>
      </c>
      <c r="R1248">
        <v>62.4</v>
      </c>
      <c r="S1248" s="36">
        <v>25.121945950158278</v>
      </c>
      <c r="U1248">
        <v>120.0808</v>
      </c>
      <c r="V1248">
        <v>62.4</v>
      </c>
      <c r="W1248" s="36">
        <v>25.413620818055417</v>
      </c>
      <c r="Y1248">
        <v>83.43</v>
      </c>
      <c r="Z1248">
        <v>62.4</v>
      </c>
      <c r="AA1248" s="36">
        <v>23.685076740356738</v>
      </c>
    </row>
    <row r="1249" spans="1:27" x14ac:dyDescent="0.25">
      <c r="A1249">
        <v>96.432599999999994</v>
      </c>
      <c r="B1249">
        <v>62.45</v>
      </c>
      <c r="C1249" s="36">
        <v>24.193139408935252</v>
      </c>
      <c r="E1249">
        <v>101.12990000000001</v>
      </c>
      <c r="F1249">
        <v>62.45</v>
      </c>
      <c r="G1249" s="36">
        <v>24.398957998816623</v>
      </c>
      <c r="I1249">
        <v>105.8248</v>
      </c>
      <c r="J1249">
        <v>62.45</v>
      </c>
      <c r="K1249" s="36">
        <v>24.619256680157758</v>
      </c>
      <c r="M1249">
        <v>110.5591</v>
      </c>
      <c r="N1249">
        <v>62.45</v>
      </c>
      <c r="O1249" s="36">
        <v>24.858956489044992</v>
      </c>
      <c r="Q1249">
        <v>115.30419999999999</v>
      </c>
      <c r="R1249">
        <v>62.45</v>
      </c>
      <c r="S1249" s="36">
        <v>25.120854826298242</v>
      </c>
      <c r="U1249">
        <v>120.0808</v>
      </c>
      <c r="V1249">
        <v>62.45</v>
      </c>
      <c r="W1249" s="36">
        <v>25.412372820794861</v>
      </c>
      <c r="Y1249">
        <v>83.43</v>
      </c>
      <c r="Z1249">
        <v>62.45</v>
      </c>
      <c r="AA1249" s="36">
        <v>23.684458389484139</v>
      </c>
    </row>
    <row r="1250" spans="1:27" x14ac:dyDescent="0.25">
      <c r="A1250">
        <v>96.432599999999994</v>
      </c>
      <c r="B1250">
        <v>62.5</v>
      </c>
      <c r="C1250" s="36">
        <v>24.19239356536616</v>
      </c>
      <c r="E1250">
        <v>101.12990000000001</v>
      </c>
      <c r="F1250">
        <v>62.5</v>
      </c>
      <c r="G1250" s="36">
        <v>24.398150517384</v>
      </c>
      <c r="I1250">
        <v>105.8248</v>
      </c>
      <c r="J1250">
        <v>62.5</v>
      </c>
      <c r="K1250" s="36">
        <v>24.618375163020108</v>
      </c>
      <c r="M1250">
        <v>110.5591</v>
      </c>
      <c r="N1250">
        <v>62.5</v>
      </c>
      <c r="O1250" s="36">
        <v>24.857983061509252</v>
      </c>
      <c r="Q1250">
        <v>115.30419999999999</v>
      </c>
      <c r="R1250">
        <v>62.5</v>
      </c>
      <c r="S1250" s="36">
        <v>25.119764291023049</v>
      </c>
      <c r="U1250">
        <v>120.0808</v>
      </c>
      <c r="V1250">
        <v>62.5</v>
      </c>
      <c r="W1250" s="36">
        <v>25.411125647707188</v>
      </c>
      <c r="Y1250">
        <v>83.43</v>
      </c>
      <c r="Z1250">
        <v>62.5</v>
      </c>
      <c r="AA1250" s="36">
        <v>23.683840187054749</v>
      </c>
    </row>
    <row r="1251" spans="1:27" x14ac:dyDescent="0.25">
      <c r="A1251">
        <v>96.432599999999994</v>
      </c>
      <c r="B1251">
        <v>62.55</v>
      </c>
      <c r="C1251" s="36">
        <v>24.191647953795279</v>
      </c>
      <c r="E1251">
        <v>101.12990000000001</v>
      </c>
      <c r="F1251">
        <v>62.55</v>
      </c>
      <c r="G1251" s="36">
        <v>24.397343316937206</v>
      </c>
      <c r="I1251">
        <v>105.8248</v>
      </c>
      <c r="J1251">
        <v>62.55</v>
      </c>
      <c r="K1251" s="36">
        <v>24.617493993680721</v>
      </c>
      <c r="M1251">
        <v>110.5591</v>
      </c>
      <c r="N1251">
        <v>62.55</v>
      </c>
      <c r="O1251" s="36">
        <v>24.857010077567693</v>
      </c>
      <c r="Q1251">
        <v>115.30419999999999</v>
      </c>
      <c r="R1251">
        <v>62.55</v>
      </c>
      <c r="S1251" s="36">
        <v>25.118674343523569</v>
      </c>
      <c r="U1251">
        <v>120.0808</v>
      </c>
      <c r="V1251">
        <v>62.55</v>
      </c>
      <c r="W1251" s="36">
        <v>25.409879297390109</v>
      </c>
      <c r="Y1251">
        <v>83.43</v>
      </c>
      <c r="Z1251">
        <v>62.55</v>
      </c>
      <c r="AA1251" s="36">
        <v>23.683222132982209</v>
      </c>
    </row>
    <row r="1252" spans="1:27" x14ac:dyDescent="0.25">
      <c r="A1252">
        <v>96.432599999999994</v>
      </c>
      <c r="B1252">
        <v>62.6</v>
      </c>
      <c r="C1252" s="36">
        <v>24.190902574044646</v>
      </c>
      <c r="E1252">
        <v>101.12990000000001</v>
      </c>
      <c r="F1252">
        <v>62.6</v>
      </c>
      <c r="G1252" s="36">
        <v>24.396536397233398</v>
      </c>
      <c r="I1252">
        <v>105.8248</v>
      </c>
      <c r="J1252">
        <v>62.6</v>
      </c>
      <c r="K1252" s="36">
        <v>24.616613171796157</v>
      </c>
      <c r="M1252">
        <v>110.5591</v>
      </c>
      <c r="N1252">
        <v>62.6</v>
      </c>
      <c r="O1252" s="36">
        <v>24.856037536710055</v>
      </c>
      <c r="Q1252">
        <v>115.30419999999999</v>
      </c>
      <c r="R1252">
        <v>62.6</v>
      </c>
      <c r="S1252" s="36">
        <v>25.117584982992486</v>
      </c>
      <c r="U1252">
        <v>120.0808</v>
      </c>
      <c r="V1252">
        <v>62.6</v>
      </c>
      <c r="W1252" s="36">
        <v>25.408633768445256</v>
      </c>
      <c r="Y1252">
        <v>83.43</v>
      </c>
      <c r="Z1252">
        <v>62.6</v>
      </c>
      <c r="AA1252" s="36">
        <v>23.682604227180242</v>
      </c>
    </row>
    <row r="1253" spans="1:27" x14ac:dyDescent="0.25">
      <c r="A1253">
        <v>96.432599999999994</v>
      </c>
      <c r="B1253">
        <v>62.65</v>
      </c>
      <c r="C1253" s="36">
        <v>24.190157425936555</v>
      </c>
      <c r="E1253">
        <v>101.12990000000001</v>
      </c>
      <c r="F1253">
        <v>62.65</v>
      </c>
      <c r="G1253" s="36">
        <v>24.395729758030104</v>
      </c>
      <c r="I1253">
        <v>105.8248</v>
      </c>
      <c r="J1253">
        <v>62.65</v>
      </c>
      <c r="K1253" s="36">
        <v>24.615732697023542</v>
      </c>
      <c r="M1253">
        <v>110.5591</v>
      </c>
      <c r="N1253">
        <v>62.65</v>
      </c>
      <c r="O1253" s="36">
        <v>24.855065438427037</v>
      </c>
      <c r="Q1253">
        <v>115.30419999999999</v>
      </c>
      <c r="R1253">
        <v>62.65</v>
      </c>
      <c r="S1253" s="36">
        <v>25.116496208624302</v>
      </c>
      <c r="U1253">
        <v>120.0808</v>
      </c>
      <c r="V1253">
        <v>62.65</v>
      </c>
      <c r="W1253" s="36">
        <v>25.407389059478174</v>
      </c>
      <c r="Y1253">
        <v>83.43</v>
      </c>
      <c r="Z1253">
        <v>62.65</v>
      </c>
      <c r="AA1253" s="36">
        <v>23.681986469562659</v>
      </c>
    </row>
    <row r="1254" spans="1:27" x14ac:dyDescent="0.25">
      <c r="A1254">
        <v>96.432599999999994</v>
      </c>
      <c r="B1254">
        <v>62.7</v>
      </c>
      <c r="C1254" s="36">
        <v>24.189412509293483</v>
      </c>
      <c r="E1254">
        <v>101.12990000000001</v>
      </c>
      <c r="F1254">
        <v>62.7</v>
      </c>
      <c r="G1254" s="36">
        <v>24.394923399085176</v>
      </c>
      <c r="I1254">
        <v>105.8248</v>
      </c>
      <c r="J1254">
        <v>62.7</v>
      </c>
      <c r="K1254" s="36">
        <v>24.614852569020549</v>
      </c>
      <c r="M1254">
        <v>110.5591</v>
      </c>
      <c r="N1254">
        <v>62.7</v>
      </c>
      <c r="O1254" s="36">
        <v>24.854093782210292</v>
      </c>
      <c r="Q1254">
        <v>115.30419999999999</v>
      </c>
      <c r="R1254">
        <v>62.7</v>
      </c>
      <c r="S1254" s="36">
        <v>25.115408019615348</v>
      </c>
      <c r="U1254">
        <v>120.0808</v>
      </c>
      <c r="V1254">
        <v>62.7</v>
      </c>
      <c r="W1254" s="36">
        <v>25.40614516909833</v>
      </c>
      <c r="Y1254">
        <v>83.43</v>
      </c>
      <c r="Z1254">
        <v>62.7</v>
      </c>
      <c r="AA1254" s="36">
        <v>23.681368860043349</v>
      </c>
    </row>
    <row r="1255" spans="1:27" x14ac:dyDescent="0.25">
      <c r="A1255">
        <v>96.432599999999994</v>
      </c>
      <c r="B1255">
        <v>62.75</v>
      </c>
      <c r="C1255" s="36">
        <v>24.188667823938168</v>
      </c>
      <c r="E1255">
        <v>101.12990000000001</v>
      </c>
      <c r="F1255">
        <v>62.75</v>
      </c>
      <c r="G1255" s="36">
        <v>24.394117320156802</v>
      </c>
      <c r="I1255">
        <v>105.8248</v>
      </c>
      <c r="J1255">
        <v>62.75</v>
      </c>
      <c r="K1255" s="36">
        <v>24.613972787445402</v>
      </c>
      <c r="M1255">
        <v>110.5591</v>
      </c>
      <c r="N1255">
        <v>62.75</v>
      </c>
      <c r="O1255" s="36">
        <v>24.853122567552457</v>
      </c>
      <c r="Q1255">
        <v>115.30419999999999</v>
      </c>
      <c r="R1255">
        <v>62.75</v>
      </c>
      <c r="S1255" s="36">
        <v>25.114320415163764</v>
      </c>
      <c r="U1255">
        <v>120.0808</v>
      </c>
      <c r="V1255">
        <v>62.75</v>
      </c>
      <c r="W1255" s="36">
        <v>25.404902095919024</v>
      </c>
      <c r="Y1255">
        <v>83.43</v>
      </c>
      <c r="Z1255">
        <v>62.75</v>
      </c>
      <c r="AA1255" s="36">
        <v>23.68075139853627</v>
      </c>
    </row>
    <row r="1256" spans="1:27" x14ac:dyDescent="0.25">
      <c r="A1256">
        <v>96.432599999999994</v>
      </c>
      <c r="B1256">
        <v>62.8</v>
      </c>
      <c r="C1256" s="36">
        <v>24.187923369693547</v>
      </c>
      <c r="E1256">
        <v>101.12990000000001</v>
      </c>
      <c r="F1256">
        <v>62.8</v>
      </c>
      <c r="G1256" s="36">
        <v>24.393311521003533</v>
      </c>
      <c r="I1256">
        <v>105.8248</v>
      </c>
      <c r="J1256">
        <v>62.8</v>
      </c>
      <c r="K1256" s="36">
        <v>24.613093351956888</v>
      </c>
      <c r="M1256">
        <v>110.5591</v>
      </c>
      <c r="N1256">
        <v>62.8</v>
      </c>
      <c r="O1256" s="36">
        <v>24.852151793947098</v>
      </c>
      <c r="Q1256">
        <v>115.30419999999999</v>
      </c>
      <c r="R1256">
        <v>62.8</v>
      </c>
      <c r="S1256" s="36">
        <v>25.113233394469489</v>
      </c>
      <c r="U1256">
        <v>120.0808</v>
      </c>
      <c r="V1256">
        <v>62.8</v>
      </c>
      <c r="W1256" s="36">
        <v>25.40365983855747</v>
      </c>
      <c r="Y1256">
        <v>83.43</v>
      </c>
      <c r="Z1256">
        <v>62.8</v>
      </c>
      <c r="AA1256" s="36">
        <v>23.68013408495549</v>
      </c>
    </row>
    <row r="1257" spans="1:27" x14ac:dyDescent="0.25">
      <c r="A1257">
        <v>96.432599999999994</v>
      </c>
      <c r="B1257">
        <v>62.85</v>
      </c>
      <c r="C1257" s="36">
        <v>24.187179146382782</v>
      </c>
      <c r="E1257">
        <v>101.12990000000001</v>
      </c>
      <c r="F1257">
        <v>62.85</v>
      </c>
      <c r="G1257" s="36">
        <v>24.392506001384245</v>
      </c>
      <c r="I1257">
        <v>105.8248</v>
      </c>
      <c r="J1257">
        <v>62.85</v>
      </c>
      <c r="K1257" s="36">
        <v>24.612214262214344</v>
      </c>
      <c r="M1257">
        <v>110.5591</v>
      </c>
      <c r="N1257">
        <v>62.85</v>
      </c>
      <c r="O1257" s="36">
        <v>24.851181460888746</v>
      </c>
      <c r="Q1257">
        <v>115.30419999999999</v>
      </c>
      <c r="R1257">
        <v>62.85</v>
      </c>
      <c r="S1257" s="36">
        <v>25.112146956734275</v>
      </c>
      <c r="U1257">
        <v>120.0808</v>
      </c>
      <c r="V1257">
        <v>62.85</v>
      </c>
      <c r="W1257" s="36">
        <v>25.402418395634722</v>
      </c>
      <c r="Y1257">
        <v>83.43</v>
      </c>
      <c r="Z1257">
        <v>62.85</v>
      </c>
      <c r="AA1257" s="36">
        <v>23.679516919215132</v>
      </c>
    </row>
    <row r="1258" spans="1:27" x14ac:dyDescent="0.25">
      <c r="A1258">
        <v>96.432599999999994</v>
      </c>
      <c r="B1258">
        <v>62.9</v>
      </c>
      <c r="C1258" s="36">
        <v>24.186435153829269</v>
      </c>
      <c r="E1258">
        <v>101.12990000000001</v>
      </c>
      <c r="F1258">
        <v>62.9</v>
      </c>
      <c r="G1258" s="36">
        <v>24.391700761058161</v>
      </c>
      <c r="I1258">
        <v>105.8248</v>
      </c>
      <c r="J1258">
        <v>62.9</v>
      </c>
      <c r="K1258" s="36">
        <v>24.611335517877645</v>
      </c>
      <c r="M1258">
        <v>110.5591</v>
      </c>
      <c r="N1258">
        <v>62.9</v>
      </c>
      <c r="O1258" s="36">
        <v>24.85021156787289</v>
      </c>
      <c r="Q1258">
        <v>115.30419999999999</v>
      </c>
      <c r="R1258">
        <v>62.9</v>
      </c>
      <c r="S1258" s="36">
        <v>25.111061101161663</v>
      </c>
      <c r="U1258">
        <v>120.0808</v>
      </c>
      <c r="V1258">
        <v>62.9</v>
      </c>
      <c r="W1258" s="36">
        <v>25.40117776577566</v>
      </c>
      <c r="Y1258">
        <v>83.43</v>
      </c>
      <c r="Z1258">
        <v>62.9</v>
      </c>
      <c r="AA1258" s="36">
        <v>23.678899901229414</v>
      </c>
    </row>
    <row r="1259" spans="1:27" x14ac:dyDescent="0.25">
      <c r="A1259">
        <v>96.432599999999994</v>
      </c>
      <c r="B1259">
        <v>62.95</v>
      </c>
      <c r="C1259" s="36">
        <v>24.185691391856608</v>
      </c>
      <c r="E1259">
        <v>101.12990000000001</v>
      </c>
      <c r="F1259">
        <v>62.95</v>
      </c>
      <c r="G1259" s="36">
        <v>24.390895799784843</v>
      </c>
      <c r="I1259">
        <v>105.8248</v>
      </c>
      <c r="J1259">
        <v>62.95</v>
      </c>
      <c r="K1259" s="36">
        <v>24.610457118607226</v>
      </c>
      <c r="M1259">
        <v>110.5591</v>
      </c>
      <c r="N1259">
        <v>62.95</v>
      </c>
      <c r="O1259" s="36">
        <v>24.84924211439596</v>
      </c>
      <c r="Q1259">
        <v>115.30419999999999</v>
      </c>
      <c r="R1259">
        <v>62.95</v>
      </c>
      <c r="S1259" s="36">
        <v>25.109975826956973</v>
      </c>
      <c r="U1259">
        <v>120.0808</v>
      </c>
      <c r="V1259">
        <v>62.95</v>
      </c>
      <c r="W1259" s="36">
        <v>25.399937947609004</v>
      </c>
      <c r="Y1259">
        <v>83.43</v>
      </c>
      <c r="Z1259">
        <v>62.95</v>
      </c>
      <c r="AA1259" s="36">
        <v>23.678283030912624</v>
      </c>
    </row>
    <row r="1260" spans="1:27" x14ac:dyDescent="0.25">
      <c r="A1260">
        <v>96.432599999999994</v>
      </c>
      <c r="B1260">
        <v>63</v>
      </c>
      <c r="C1260" s="36">
        <v>24.184947860288634</v>
      </c>
      <c r="E1260">
        <v>101.12990000000001</v>
      </c>
      <c r="F1260">
        <v>63</v>
      </c>
      <c r="G1260" s="36">
        <v>24.390091117324182</v>
      </c>
      <c r="I1260">
        <v>105.8248</v>
      </c>
      <c r="J1260">
        <v>63</v>
      </c>
      <c r="K1260" s="36">
        <v>24.609579064064068</v>
      </c>
      <c r="M1260">
        <v>110.5591</v>
      </c>
      <c r="N1260">
        <v>63</v>
      </c>
      <c r="O1260" s="36">
        <v>24.848273099955332</v>
      </c>
      <c r="Q1260">
        <v>115.30419999999999</v>
      </c>
      <c r="R1260">
        <v>63</v>
      </c>
      <c r="S1260" s="36">
        <v>25.10889113332734</v>
      </c>
      <c r="U1260">
        <v>120.0808</v>
      </c>
      <c r="V1260">
        <v>63</v>
      </c>
      <c r="W1260" s="36">
        <v>25.398698939767257</v>
      </c>
      <c r="Y1260">
        <v>83.43</v>
      </c>
      <c r="Z1260">
        <v>63</v>
      </c>
      <c r="AA1260" s="36">
        <v>23.677666308179148</v>
      </c>
    </row>
    <row r="1261" spans="1:27" x14ac:dyDescent="0.25">
      <c r="A1261">
        <v>96.432599999999994</v>
      </c>
      <c r="B1261">
        <v>63.05</v>
      </c>
      <c r="C1261" s="36">
        <v>24.184204558949393</v>
      </c>
      <c r="E1261">
        <v>101.12990000000001</v>
      </c>
      <c r="F1261">
        <v>63.05</v>
      </c>
      <c r="G1261" s="36">
        <v>24.38928671343643</v>
      </c>
      <c r="I1261">
        <v>105.8248</v>
      </c>
      <c r="J1261">
        <v>63.05</v>
      </c>
      <c r="K1261" s="36">
        <v>24.608701353909687</v>
      </c>
      <c r="M1261">
        <v>110.5591</v>
      </c>
      <c r="N1261">
        <v>63.05</v>
      </c>
      <c r="O1261" s="36">
        <v>24.847304524049324</v>
      </c>
      <c r="Q1261">
        <v>115.30419999999999</v>
      </c>
      <c r="R1261">
        <v>63.05</v>
      </c>
      <c r="S1261" s="36">
        <v>25.107807019481637</v>
      </c>
      <c r="U1261">
        <v>120.0808</v>
      </c>
      <c r="V1261">
        <v>63.05</v>
      </c>
      <c r="W1261" s="36">
        <v>25.397460740886757</v>
      </c>
      <c r="Y1261">
        <v>83.43</v>
      </c>
      <c r="Z1261">
        <v>63.05</v>
      </c>
      <c r="AA1261" s="36">
        <v>23.677049732943445</v>
      </c>
    </row>
    <row r="1262" spans="1:27" x14ac:dyDescent="0.25">
      <c r="A1262">
        <v>96.432599999999994</v>
      </c>
      <c r="B1262">
        <v>63.1</v>
      </c>
      <c r="C1262" s="36">
        <v>24.183461487663148</v>
      </c>
      <c r="E1262">
        <v>101.12990000000001</v>
      </c>
      <c r="F1262">
        <v>63.1</v>
      </c>
      <c r="G1262" s="36">
        <v>24.388482587882155</v>
      </c>
      <c r="I1262">
        <v>105.8248</v>
      </c>
      <c r="J1262">
        <v>63.1</v>
      </c>
      <c r="K1262" s="36">
        <v>24.607823987806171</v>
      </c>
      <c r="M1262">
        <v>110.5591</v>
      </c>
      <c r="N1262">
        <v>63.1</v>
      </c>
      <c r="O1262" s="36">
        <v>24.846336386177207</v>
      </c>
      <c r="Q1262">
        <v>115.30419999999999</v>
      </c>
      <c r="R1262">
        <v>63.1</v>
      </c>
      <c r="S1262" s="36">
        <v>25.106723484630528</v>
      </c>
      <c r="U1262">
        <v>120.0808</v>
      </c>
      <c r="V1262">
        <v>63.1</v>
      </c>
      <c r="W1262" s="36">
        <v>25.39622334960757</v>
      </c>
      <c r="Y1262">
        <v>83.43</v>
      </c>
      <c r="Z1262">
        <v>63.1</v>
      </c>
      <c r="AA1262" s="36">
        <v>23.676433305120042</v>
      </c>
    </row>
    <row r="1263" spans="1:27" x14ac:dyDescent="0.25">
      <c r="A1263">
        <v>96.432599999999994</v>
      </c>
      <c r="B1263">
        <v>63.15</v>
      </c>
      <c r="C1263" s="36">
        <v>24.182718646254393</v>
      </c>
      <c r="E1263">
        <v>101.12990000000001</v>
      </c>
      <c r="F1263">
        <v>63.15</v>
      </c>
      <c r="G1263" s="36">
        <v>24.387678740422277</v>
      </c>
      <c r="I1263">
        <v>105.8248</v>
      </c>
      <c r="J1263">
        <v>63.15</v>
      </c>
      <c r="K1263" s="36">
        <v>24.606946965416125</v>
      </c>
      <c r="M1263">
        <v>110.5591</v>
      </c>
      <c r="N1263">
        <v>63.15</v>
      </c>
      <c r="O1263" s="36">
        <v>24.845368685839176</v>
      </c>
      <c r="Q1263">
        <v>115.30419999999999</v>
      </c>
      <c r="R1263">
        <v>63.15</v>
      </c>
      <c r="S1263" s="36">
        <v>25.105640527986456</v>
      </c>
      <c r="U1263">
        <v>120.0808</v>
      </c>
      <c r="V1263">
        <v>63.15</v>
      </c>
      <c r="W1263" s="36">
        <v>25.39498676457357</v>
      </c>
      <c r="Y1263">
        <v>83.43</v>
      </c>
      <c r="Z1263">
        <v>63.15</v>
      </c>
      <c r="AA1263" s="36">
        <v>23.675817024623566</v>
      </c>
    </row>
    <row r="1264" spans="1:27" x14ac:dyDescent="0.25">
      <c r="A1264">
        <v>96.432599999999994</v>
      </c>
      <c r="B1264">
        <v>63.2</v>
      </c>
      <c r="C1264" s="36">
        <v>24.181976034547837</v>
      </c>
      <c r="E1264">
        <v>101.12990000000001</v>
      </c>
      <c r="F1264">
        <v>63.2</v>
      </c>
      <c r="G1264" s="36">
        <v>24.386875170818044</v>
      </c>
      <c r="I1264">
        <v>105.8248</v>
      </c>
      <c r="J1264">
        <v>63.2</v>
      </c>
      <c r="K1264" s="36">
        <v>24.606070286402701</v>
      </c>
      <c r="M1264">
        <v>110.5591</v>
      </c>
      <c r="N1264">
        <v>63.2</v>
      </c>
      <c r="O1264" s="36">
        <v>24.844401422536375</v>
      </c>
      <c r="Q1264">
        <v>115.30419999999999</v>
      </c>
      <c r="R1264">
        <v>63.2</v>
      </c>
      <c r="S1264" s="36">
        <v>25.104558148763612</v>
      </c>
      <c r="U1264">
        <v>120.0808</v>
      </c>
      <c r="V1264">
        <v>63.2</v>
      </c>
      <c r="W1264" s="36">
        <v>25.393750984432359</v>
      </c>
      <c r="Y1264">
        <v>83.43</v>
      </c>
      <c r="Z1264">
        <v>63.2</v>
      </c>
      <c r="AA1264" s="36">
        <v>23.675200891368714</v>
      </c>
    </row>
    <row r="1265" spans="1:27" x14ac:dyDescent="0.25">
      <c r="A1265">
        <v>96.432599999999994</v>
      </c>
      <c r="B1265">
        <v>63.25</v>
      </c>
      <c r="C1265" s="36">
        <v>24.181233652368402</v>
      </c>
      <c r="E1265">
        <v>101.12990000000001</v>
      </c>
      <c r="F1265">
        <v>63.25</v>
      </c>
      <c r="G1265" s="36">
        <v>24.386071878831036</v>
      </c>
      <c r="I1265">
        <v>105.8248</v>
      </c>
      <c r="J1265">
        <v>63.25</v>
      </c>
      <c r="K1265" s="36">
        <v>24.605193950429605</v>
      </c>
      <c r="M1265">
        <v>110.5591</v>
      </c>
      <c r="N1265">
        <v>63.25</v>
      </c>
      <c r="O1265" s="36">
        <v>24.84343459577088</v>
      </c>
      <c r="Q1265">
        <v>115.30419999999999</v>
      </c>
      <c r="R1265">
        <v>63.25</v>
      </c>
      <c r="S1265" s="36">
        <v>25.103476346177942</v>
      </c>
      <c r="U1265">
        <v>120.0808</v>
      </c>
      <c r="V1265">
        <v>63.25</v>
      </c>
      <c r="W1265" s="36">
        <v>25.392516007835269</v>
      </c>
      <c r="Y1265">
        <v>83.43</v>
      </c>
      <c r="Z1265">
        <v>63.25</v>
      </c>
      <c r="AA1265" s="36">
        <v>23.674584905270265</v>
      </c>
    </row>
    <row r="1266" spans="1:27" x14ac:dyDescent="0.25">
      <c r="A1266">
        <v>96.432599999999994</v>
      </c>
      <c r="B1266">
        <v>63.3</v>
      </c>
      <c r="C1266" s="36">
        <v>24.180491499541233</v>
      </c>
      <c r="E1266">
        <v>101.12990000000001</v>
      </c>
      <c r="F1266">
        <v>63.3</v>
      </c>
      <c r="G1266" s="36">
        <v>24.385268864223182</v>
      </c>
      <c r="I1266">
        <v>105.8248</v>
      </c>
      <c r="J1266">
        <v>63.3</v>
      </c>
      <c r="K1266" s="36">
        <v>24.604317957161083</v>
      </c>
      <c r="M1266">
        <v>110.5591</v>
      </c>
      <c r="N1266">
        <v>63.3</v>
      </c>
      <c r="O1266" s="36">
        <v>24.842468205045684</v>
      </c>
      <c r="Q1266">
        <v>115.30419999999999</v>
      </c>
      <c r="R1266">
        <v>63.3</v>
      </c>
      <c r="S1266" s="36">
        <v>25.102395119447142</v>
      </c>
      <c r="U1266">
        <v>120.0808</v>
      </c>
      <c r="V1266">
        <v>63.3</v>
      </c>
      <c r="W1266" s="36">
        <v>25.391281833437372</v>
      </c>
      <c r="Y1266">
        <v>83.43</v>
      </c>
      <c r="Z1266">
        <v>63.3</v>
      </c>
      <c r="AA1266" s="36">
        <v>23.673969066243089</v>
      </c>
    </row>
    <row r="1267" spans="1:27" x14ac:dyDescent="0.25">
      <c r="A1267">
        <v>96.432599999999994</v>
      </c>
      <c r="B1267">
        <v>63.35</v>
      </c>
      <c r="C1267" s="36">
        <v>24.179749575891694</v>
      </c>
      <c r="E1267">
        <v>101.12990000000001</v>
      </c>
      <c r="F1267">
        <v>63.35</v>
      </c>
      <c r="G1267" s="36">
        <v>24.384466126756735</v>
      </c>
      <c r="I1267">
        <v>105.8248</v>
      </c>
      <c r="J1267">
        <v>63.35</v>
      </c>
      <c r="K1267" s="36">
        <v>24.603442306261901</v>
      </c>
      <c r="M1267">
        <v>110.5591</v>
      </c>
      <c r="N1267">
        <v>63.35</v>
      </c>
      <c r="O1267" s="36">
        <v>24.841502249864735</v>
      </c>
      <c r="Q1267">
        <v>115.30419999999999</v>
      </c>
      <c r="R1267">
        <v>63.35</v>
      </c>
      <c r="S1267" s="36">
        <v>25.101314467790662</v>
      </c>
      <c r="U1267">
        <v>120.0808</v>
      </c>
      <c r="V1267">
        <v>63.35</v>
      </c>
      <c r="W1267" s="36">
        <v>25.390048459897425</v>
      </c>
      <c r="Y1267">
        <v>83.43</v>
      </c>
      <c r="Z1267">
        <v>63.35</v>
      </c>
      <c r="AA1267" s="36">
        <v>23.673353374202119</v>
      </c>
    </row>
    <row r="1268" spans="1:27" x14ac:dyDescent="0.25">
      <c r="A1268">
        <v>96.432599999999994</v>
      </c>
      <c r="B1268">
        <v>63.4</v>
      </c>
      <c r="C1268" s="36">
        <v>24.179007881245365</v>
      </c>
      <c r="E1268">
        <v>101.12990000000001</v>
      </c>
      <c r="F1268">
        <v>63.4</v>
      </c>
      <c r="G1268" s="36">
        <v>24.38366366619428</v>
      </c>
      <c r="I1268">
        <v>105.8248</v>
      </c>
      <c r="J1268">
        <v>63.4</v>
      </c>
      <c r="K1268" s="36">
        <v>24.602566997397371</v>
      </c>
      <c r="M1268">
        <v>110.5591</v>
      </c>
      <c r="N1268">
        <v>63.4</v>
      </c>
      <c r="O1268" s="36">
        <v>24.840536729732879</v>
      </c>
      <c r="Q1268">
        <v>115.30419999999999</v>
      </c>
      <c r="R1268">
        <v>63.4</v>
      </c>
      <c r="S1268" s="36">
        <v>25.100234390429687</v>
      </c>
      <c r="U1268">
        <v>120.0808</v>
      </c>
      <c r="V1268">
        <v>63.4</v>
      </c>
      <c r="W1268" s="36">
        <v>25.3888158858779</v>
      </c>
      <c r="Y1268">
        <v>83.43</v>
      </c>
      <c r="Z1268">
        <v>63.4</v>
      </c>
      <c r="AA1268" s="36">
        <v>23.672737829062381</v>
      </c>
    </row>
    <row r="1269" spans="1:27" x14ac:dyDescent="0.25">
      <c r="A1269">
        <v>96.432599999999994</v>
      </c>
      <c r="B1269">
        <v>63.45</v>
      </c>
      <c r="C1269" s="36">
        <v>24.178266415428041</v>
      </c>
      <c r="E1269">
        <v>101.12990000000001</v>
      </c>
      <c r="F1269">
        <v>63.45</v>
      </c>
      <c r="G1269" s="36">
        <v>24.382861482298747</v>
      </c>
      <c r="I1269">
        <v>105.8248</v>
      </c>
      <c r="J1269">
        <v>63.45</v>
      </c>
      <c r="K1269" s="36">
        <v>24.601692030233359</v>
      </c>
      <c r="M1269">
        <v>110.5591</v>
      </c>
      <c r="N1269">
        <v>63.45</v>
      </c>
      <c r="O1269" s="36">
        <v>24.839571644155914</v>
      </c>
      <c r="Q1269">
        <v>115.30419999999999</v>
      </c>
      <c r="R1269">
        <v>63.45</v>
      </c>
      <c r="S1269" s="36">
        <v>25.09915488658714</v>
      </c>
      <c r="U1269">
        <v>120.0808</v>
      </c>
      <c r="V1269">
        <v>63.45</v>
      </c>
      <c r="W1269" s="36">
        <v>25.387584110044923</v>
      </c>
      <c r="Y1269">
        <v>83.43</v>
      </c>
      <c r="Z1269">
        <v>63.45</v>
      </c>
      <c r="AA1269" s="36">
        <v>23.67212243073897</v>
      </c>
    </row>
    <row r="1270" spans="1:27" x14ac:dyDescent="0.25">
      <c r="A1270">
        <v>96.432599999999994</v>
      </c>
      <c r="B1270">
        <v>63.5</v>
      </c>
      <c r="C1270" s="36">
        <v>24.177525178265743</v>
      </c>
      <c r="E1270">
        <v>101.12990000000001</v>
      </c>
      <c r="F1270">
        <v>63.5</v>
      </c>
      <c r="G1270" s="36">
        <v>24.382059574833384</v>
      </c>
      <c r="I1270">
        <v>105.8248</v>
      </c>
      <c r="J1270">
        <v>63.5</v>
      </c>
      <c r="K1270" s="36">
        <v>24.600817404436249</v>
      </c>
      <c r="M1270">
        <v>110.5591</v>
      </c>
      <c r="N1270">
        <v>63.5</v>
      </c>
      <c r="O1270" s="36">
        <v>24.838606992640539</v>
      </c>
      <c r="Q1270">
        <v>115.30419999999999</v>
      </c>
      <c r="R1270">
        <v>63.5</v>
      </c>
      <c r="S1270" s="36">
        <v>25.098075955487658</v>
      </c>
      <c r="U1270">
        <v>120.0808</v>
      </c>
      <c r="V1270">
        <v>63.5</v>
      </c>
      <c r="W1270" s="36">
        <v>25.386353131068308</v>
      </c>
      <c r="Y1270">
        <v>83.43</v>
      </c>
      <c r="Z1270">
        <v>63.5</v>
      </c>
      <c r="AA1270" s="36">
        <v>23.671507179147071</v>
      </c>
    </row>
    <row r="1271" spans="1:27" x14ac:dyDescent="0.25">
      <c r="A1271">
        <v>96.432599999999994</v>
      </c>
      <c r="B1271">
        <v>63.55</v>
      </c>
      <c r="C1271" s="36">
        <v>24.176784169584693</v>
      </c>
      <c r="E1271">
        <v>101.12990000000001</v>
      </c>
      <c r="F1271">
        <v>63.55</v>
      </c>
      <c r="G1271" s="36">
        <v>24.381257943561788</v>
      </c>
      <c r="I1271">
        <v>105.8248</v>
      </c>
      <c r="J1271">
        <v>63.55</v>
      </c>
      <c r="K1271" s="36">
        <v>24.599943119672965</v>
      </c>
      <c r="M1271">
        <v>110.5591</v>
      </c>
      <c r="N1271">
        <v>63.55</v>
      </c>
      <c r="O1271" s="36">
        <v>24.837642774694384</v>
      </c>
      <c r="Q1271">
        <v>115.30419999999999</v>
      </c>
      <c r="R1271">
        <v>63.55</v>
      </c>
      <c r="S1271" s="36">
        <v>25.096997596357621</v>
      </c>
      <c r="U1271">
        <v>120.0808</v>
      </c>
      <c r="V1271">
        <v>63.55</v>
      </c>
      <c r="W1271" s="36">
        <v>25.385122947621486</v>
      </c>
      <c r="Y1271">
        <v>83.43</v>
      </c>
      <c r="Z1271">
        <v>63.55</v>
      </c>
      <c r="AA1271" s="36">
        <v>23.670892074201952</v>
      </c>
    </row>
    <row r="1272" spans="1:27" x14ac:dyDescent="0.25">
      <c r="A1272">
        <v>96.432599999999994</v>
      </c>
      <c r="B1272">
        <v>63.6</v>
      </c>
      <c r="C1272" s="36">
        <v>24.176043389211337</v>
      </c>
      <c r="E1272">
        <v>101.12990000000001</v>
      </c>
      <c r="F1272">
        <v>63.6</v>
      </c>
      <c r="G1272" s="36">
        <v>24.380456588247871</v>
      </c>
      <c r="I1272">
        <v>105.8248</v>
      </c>
      <c r="J1272">
        <v>63.6</v>
      </c>
      <c r="K1272" s="36">
        <v>24.599069175610957</v>
      </c>
      <c r="M1272">
        <v>110.5591</v>
      </c>
      <c r="N1272">
        <v>63.6</v>
      </c>
      <c r="O1272" s="36">
        <v>24.836678989825995</v>
      </c>
      <c r="Q1272">
        <v>115.30419999999999</v>
      </c>
      <c r="R1272">
        <v>63.6</v>
      </c>
      <c r="S1272" s="36">
        <v>25.095919808425119</v>
      </c>
      <c r="U1272">
        <v>120.0808</v>
      </c>
      <c r="V1272">
        <v>63.6</v>
      </c>
      <c r="W1272" s="36">
        <v>25.383893558381573</v>
      </c>
      <c r="Y1272">
        <v>83.43</v>
      </c>
      <c r="Z1272">
        <v>63.6</v>
      </c>
      <c r="AA1272" s="36">
        <v>23.670277115818944</v>
      </c>
    </row>
    <row r="1273" spans="1:27" x14ac:dyDescent="0.25">
      <c r="A1273">
        <v>96.432599999999994</v>
      </c>
      <c r="B1273">
        <v>63.65</v>
      </c>
      <c r="C1273" s="36">
        <v>24.175302836972349</v>
      </c>
      <c r="E1273">
        <v>101.12990000000001</v>
      </c>
      <c r="F1273">
        <v>63.65</v>
      </c>
      <c r="G1273" s="36">
        <v>24.37965550865588</v>
      </c>
      <c r="I1273">
        <v>105.8248</v>
      </c>
      <c r="J1273">
        <v>63.65</v>
      </c>
      <c r="K1273" s="36">
        <v>24.598195571918215</v>
      </c>
      <c r="M1273">
        <v>110.5591</v>
      </c>
      <c r="N1273">
        <v>63.65</v>
      </c>
      <c r="O1273" s="36">
        <v>24.835715637544823</v>
      </c>
      <c r="Q1273">
        <v>115.30419999999999</v>
      </c>
      <c r="R1273">
        <v>63.65</v>
      </c>
      <c r="S1273" s="36">
        <v>25.094842590919946</v>
      </c>
      <c r="U1273">
        <v>120.0808</v>
      </c>
      <c r="V1273">
        <v>63.65</v>
      </c>
      <c r="W1273" s="36">
        <v>25.382664962029249</v>
      </c>
      <c r="Y1273">
        <v>83.43</v>
      </c>
      <c r="Z1273">
        <v>63.65</v>
      </c>
      <c r="AA1273" s="36">
        <v>23.66966230391348</v>
      </c>
    </row>
    <row r="1274" spans="1:27" x14ac:dyDescent="0.25">
      <c r="A1274">
        <v>96.432599999999994</v>
      </c>
      <c r="B1274">
        <v>63.7</v>
      </c>
      <c r="C1274" s="36">
        <v>24.174562512694596</v>
      </c>
      <c r="E1274">
        <v>101.12990000000001</v>
      </c>
      <c r="F1274">
        <v>63.7</v>
      </c>
      <c r="G1274" s="36">
        <v>24.378854704550399</v>
      </c>
      <c r="I1274">
        <v>105.8248</v>
      </c>
      <c r="J1274">
        <v>63.7</v>
      </c>
      <c r="K1274" s="36">
        <v>24.597322308263262</v>
      </c>
      <c r="M1274">
        <v>110.5591</v>
      </c>
      <c r="N1274">
        <v>63.7</v>
      </c>
      <c r="O1274" s="36">
        <v>24.834752717361241</v>
      </c>
      <c r="Q1274">
        <v>115.30419999999999</v>
      </c>
      <c r="R1274">
        <v>63.7</v>
      </c>
      <c r="S1274" s="36">
        <v>25.093765943073628</v>
      </c>
      <c r="U1274">
        <v>120.0808</v>
      </c>
      <c r="V1274">
        <v>63.7</v>
      </c>
      <c r="W1274" s="36">
        <v>25.381437157248854</v>
      </c>
      <c r="Y1274">
        <v>83.43</v>
      </c>
      <c r="Z1274">
        <v>63.7</v>
      </c>
      <c r="AA1274" s="36">
        <v>23.66904763840105</v>
      </c>
    </row>
    <row r="1275" spans="1:27" x14ac:dyDescent="0.25">
      <c r="A1275">
        <v>96.432599999999994</v>
      </c>
      <c r="B1275">
        <v>63.75</v>
      </c>
      <c r="C1275" s="36">
        <v>24.173822416205173</v>
      </c>
      <c r="E1275">
        <v>101.12990000000001</v>
      </c>
      <c r="F1275">
        <v>63.75</v>
      </c>
      <c r="G1275" s="36">
        <v>24.378054175696331</v>
      </c>
      <c r="I1275">
        <v>105.8248</v>
      </c>
      <c r="J1275">
        <v>63.75</v>
      </c>
      <c r="K1275" s="36">
        <v>24.596449384315136</v>
      </c>
      <c r="M1275">
        <v>110.5591</v>
      </c>
      <c r="N1275">
        <v>63.75</v>
      </c>
      <c r="O1275" s="36">
        <v>24.83379022878654</v>
      </c>
      <c r="Q1275">
        <v>115.30419999999999</v>
      </c>
      <c r="R1275">
        <v>63.75</v>
      </c>
      <c r="S1275" s="36">
        <v>25.092689864119357</v>
      </c>
      <c r="U1275">
        <v>120.0808</v>
      </c>
      <c r="V1275">
        <v>63.75</v>
      </c>
      <c r="W1275" s="36">
        <v>25.380210142728291</v>
      </c>
      <c r="Y1275">
        <v>83.43</v>
      </c>
      <c r="Z1275">
        <v>63.75</v>
      </c>
      <c r="AA1275" s="36">
        <v>23.668433119197239</v>
      </c>
    </row>
    <row r="1276" spans="1:27" x14ac:dyDescent="0.25">
      <c r="A1276">
        <v>96.432599999999994</v>
      </c>
      <c r="B1276">
        <v>63.8</v>
      </c>
      <c r="C1276" s="36">
        <v>24.17308254733139</v>
      </c>
      <c r="E1276">
        <v>101.12990000000001</v>
      </c>
      <c r="F1276">
        <v>63.8</v>
      </c>
      <c r="G1276" s="36">
        <v>24.377253921858919</v>
      </c>
      <c r="I1276">
        <v>105.8248</v>
      </c>
      <c r="J1276">
        <v>63.8</v>
      </c>
      <c r="K1276" s="36">
        <v>24.595576799743419</v>
      </c>
      <c r="M1276">
        <v>110.5591</v>
      </c>
      <c r="N1276">
        <v>63.8</v>
      </c>
      <c r="O1276" s="36">
        <v>24.832828171332899</v>
      </c>
      <c r="Q1276">
        <v>115.30419999999999</v>
      </c>
      <c r="R1276">
        <v>63.8</v>
      </c>
      <c r="S1276" s="36">
        <v>25.091614353292062</v>
      </c>
      <c r="U1276">
        <v>120.0808</v>
      </c>
      <c r="V1276">
        <v>63.8</v>
      </c>
      <c r="W1276" s="36">
        <v>25.378983917159051</v>
      </c>
      <c r="Y1276">
        <v>83.43</v>
      </c>
      <c r="Z1276">
        <v>63.8</v>
      </c>
      <c r="AA1276" s="36">
        <v>23.667818746217709</v>
      </c>
    </row>
    <row r="1277" spans="1:27" x14ac:dyDescent="0.25">
      <c r="A1277">
        <v>96.432599999999994</v>
      </c>
      <c r="B1277">
        <v>63.85</v>
      </c>
      <c r="C1277" s="36">
        <v>24.172342905900766</v>
      </c>
      <c r="E1277">
        <v>101.12990000000001</v>
      </c>
      <c r="F1277">
        <v>63.85</v>
      </c>
      <c r="G1277" s="36">
        <v>24.376453942803721</v>
      </c>
      <c r="I1277">
        <v>105.8248</v>
      </c>
      <c r="J1277">
        <v>63.85</v>
      </c>
      <c r="K1277" s="36">
        <v>24.594704554218211</v>
      </c>
      <c r="M1277">
        <v>110.5591</v>
      </c>
      <c r="N1277">
        <v>63.85</v>
      </c>
      <c r="O1277" s="36">
        <v>24.831866544513407</v>
      </c>
      <c r="Q1277">
        <v>115.30419999999999</v>
      </c>
      <c r="R1277">
        <v>63.85</v>
      </c>
      <c r="S1277" s="36">
        <v>25.090539409828331</v>
      </c>
      <c r="U1277">
        <v>120.0808</v>
      </c>
      <c r="V1277">
        <v>63.85</v>
      </c>
      <c r="W1277" s="36">
        <v>25.377758479236199</v>
      </c>
      <c r="Y1277">
        <v>83.43</v>
      </c>
      <c r="Z1277">
        <v>63.85</v>
      </c>
      <c r="AA1277" s="36">
        <v>23.667204519378195</v>
      </c>
    </row>
    <row r="1278" spans="1:27" x14ac:dyDescent="0.25">
      <c r="A1278">
        <v>96.432599999999994</v>
      </c>
      <c r="B1278">
        <v>63.9</v>
      </c>
      <c r="C1278" s="36">
        <v>24.171603491741042</v>
      </c>
      <c r="E1278">
        <v>101.12990000000001</v>
      </c>
      <c r="F1278">
        <v>63.9</v>
      </c>
      <c r="G1278" s="36">
        <v>24.375654238296637</v>
      </c>
      <c r="I1278">
        <v>105.8248</v>
      </c>
      <c r="J1278">
        <v>63.9</v>
      </c>
      <c r="K1278" s="36">
        <v>24.593832647410142</v>
      </c>
      <c r="M1278">
        <v>110.5591</v>
      </c>
      <c r="N1278">
        <v>63.9</v>
      </c>
      <c r="O1278" s="36">
        <v>24.830905347842076</v>
      </c>
      <c r="Q1278">
        <v>115.30419999999999</v>
      </c>
      <c r="R1278">
        <v>63.9</v>
      </c>
      <c r="S1278" s="36">
        <v>25.089465032966462</v>
      </c>
      <c r="U1278">
        <v>120.0808</v>
      </c>
      <c r="V1278">
        <v>63.9</v>
      </c>
      <c r="W1278" s="36">
        <v>25.376533827658339</v>
      </c>
      <c r="Y1278">
        <v>83.43</v>
      </c>
      <c r="Z1278">
        <v>63.9</v>
      </c>
      <c r="AA1278" s="36">
        <v>23.666590438594522</v>
      </c>
    </row>
    <row r="1279" spans="1:27" x14ac:dyDescent="0.25">
      <c r="A1279">
        <v>96.432599999999994</v>
      </c>
      <c r="B1279">
        <v>63.95</v>
      </c>
      <c r="C1279" s="36">
        <v>24.170864304680162</v>
      </c>
      <c r="E1279">
        <v>101.12990000000001</v>
      </c>
      <c r="F1279">
        <v>63.95</v>
      </c>
      <c r="G1279" s="36">
        <v>24.374854808103876</v>
      </c>
      <c r="I1279">
        <v>105.8248</v>
      </c>
      <c r="J1279">
        <v>63.95</v>
      </c>
      <c r="K1279" s="36">
        <v>24.592961078990367</v>
      </c>
      <c r="M1279">
        <v>110.5591</v>
      </c>
      <c r="N1279">
        <v>63.95</v>
      </c>
      <c r="O1279" s="36">
        <v>24.829944580833796</v>
      </c>
      <c r="Q1279">
        <v>115.30419999999999</v>
      </c>
      <c r="R1279">
        <v>63.95</v>
      </c>
      <c r="S1279" s="36">
        <v>25.088391221946413</v>
      </c>
      <c r="U1279">
        <v>120.0808</v>
      </c>
      <c r="V1279">
        <v>63.95</v>
      </c>
      <c r="W1279" s="36">
        <v>25.37530996112763</v>
      </c>
      <c r="Y1279">
        <v>83.43</v>
      </c>
      <c r="Z1279">
        <v>63.95</v>
      </c>
      <c r="AA1279" s="36">
        <v>23.665976503782581</v>
      </c>
    </row>
    <row r="1280" spans="1:27" x14ac:dyDescent="0.25">
      <c r="A1280">
        <v>96.432599999999994</v>
      </c>
      <c r="B1280">
        <v>64</v>
      </c>
      <c r="C1280" s="36">
        <v>24.170125344546285</v>
      </c>
      <c r="E1280">
        <v>101.12990000000001</v>
      </c>
      <c r="F1280">
        <v>64</v>
      </c>
      <c r="G1280" s="36">
        <v>24.374055651991995</v>
      </c>
      <c r="I1280">
        <v>105.8248</v>
      </c>
      <c r="J1280">
        <v>64</v>
      </c>
      <c r="K1280" s="36">
        <v>24.592089848630561</v>
      </c>
      <c r="M1280">
        <v>110.5591</v>
      </c>
      <c r="N1280">
        <v>64</v>
      </c>
      <c r="O1280" s="36">
        <v>24.828984243004363</v>
      </c>
      <c r="Q1280">
        <v>115.30419999999999</v>
      </c>
      <c r="R1280">
        <v>64</v>
      </c>
      <c r="S1280" s="36">
        <v>25.087317976009835</v>
      </c>
      <c r="U1280">
        <v>120.0808</v>
      </c>
      <c r="V1280">
        <v>64</v>
      </c>
      <c r="W1280" s="36">
        <v>25.37408687834975</v>
      </c>
      <c r="Y1280">
        <v>83.43</v>
      </c>
      <c r="Z1280">
        <v>64</v>
      </c>
      <c r="AA1280" s="36">
        <v>23.66536271485835</v>
      </c>
    </row>
    <row r="1281" spans="1:27" x14ac:dyDescent="0.25">
      <c r="A1281">
        <v>96.432599999999994</v>
      </c>
      <c r="B1281">
        <v>64.05</v>
      </c>
      <c r="C1281" s="36">
        <v>24.169386611167788</v>
      </c>
      <c r="E1281">
        <v>101.12990000000001</v>
      </c>
      <c r="F1281">
        <v>64.05</v>
      </c>
      <c r="G1281" s="36">
        <v>24.373256769727856</v>
      </c>
      <c r="I1281">
        <v>105.8248</v>
      </c>
      <c r="J1281">
        <v>64.05</v>
      </c>
      <c r="K1281" s="36">
        <v>24.591218956002926</v>
      </c>
      <c r="M1281">
        <v>110.5591</v>
      </c>
      <c r="N1281">
        <v>64.05</v>
      </c>
      <c r="O1281" s="36">
        <v>24.828024333870466</v>
      </c>
      <c r="Q1281">
        <v>115.30419999999999</v>
      </c>
      <c r="R1281">
        <v>64.05</v>
      </c>
      <c r="S1281" s="36">
        <v>25.086245294400051</v>
      </c>
      <c r="U1281">
        <v>120.0808</v>
      </c>
      <c r="V1281">
        <v>64.05</v>
      </c>
      <c r="W1281" s="36">
        <v>25.372864578033898</v>
      </c>
      <c r="Y1281">
        <v>83.43</v>
      </c>
      <c r="Z1281">
        <v>64.05</v>
      </c>
      <c r="AA1281" s="36">
        <v>23.664749071737887</v>
      </c>
    </row>
    <row r="1282" spans="1:27" x14ac:dyDescent="0.25">
      <c r="A1282">
        <v>96.432599999999994</v>
      </c>
      <c r="B1282">
        <v>64.099999999999994</v>
      </c>
      <c r="C1282" s="36">
        <v>24.168648104373265</v>
      </c>
      <c r="E1282">
        <v>101.12990000000001</v>
      </c>
      <c r="F1282">
        <v>64.099999999999994</v>
      </c>
      <c r="G1282" s="36">
        <v>24.372458161078661</v>
      </c>
      <c r="I1282">
        <v>105.8248</v>
      </c>
      <c r="J1282">
        <v>64.099999999999994</v>
      </c>
      <c r="K1282" s="36">
        <v>24.590348400780179</v>
      </c>
      <c r="M1282">
        <v>110.5591</v>
      </c>
      <c r="N1282">
        <v>64.099999999999994</v>
      </c>
      <c r="O1282" s="36">
        <v>24.827064852949704</v>
      </c>
      <c r="Q1282">
        <v>115.30419999999999</v>
      </c>
      <c r="R1282">
        <v>64.099999999999994</v>
      </c>
      <c r="S1282" s="36">
        <v>25.085173176362034</v>
      </c>
      <c r="U1282">
        <v>120.0808</v>
      </c>
      <c r="V1282">
        <v>64.099999999999994</v>
      </c>
      <c r="W1282" s="36">
        <v>25.371643058892758</v>
      </c>
      <c r="Y1282">
        <v>83.43</v>
      </c>
      <c r="Z1282">
        <v>64.099999999999994</v>
      </c>
      <c r="AA1282" s="36">
        <v>23.664135574337326</v>
      </c>
    </row>
    <row r="1283" spans="1:27" x14ac:dyDescent="0.25">
      <c r="A1283">
        <v>96.432599999999994</v>
      </c>
      <c r="B1283">
        <v>64.150000000000006</v>
      </c>
      <c r="C1283" s="36">
        <v>24.167909823991511</v>
      </c>
      <c r="E1283">
        <v>101.12990000000001</v>
      </c>
      <c r="F1283">
        <v>64.150000000000006</v>
      </c>
      <c r="G1283" s="36">
        <v>24.371659825811925</v>
      </c>
      <c r="I1283">
        <v>105.8248</v>
      </c>
      <c r="J1283">
        <v>64.150000000000006</v>
      </c>
      <c r="K1283" s="36">
        <v>24.589478182635567</v>
      </c>
      <c r="M1283">
        <v>110.5591</v>
      </c>
      <c r="N1283">
        <v>64.150000000000006</v>
      </c>
      <c r="O1283" s="36">
        <v>24.826105799760541</v>
      </c>
      <c r="Q1283">
        <v>115.30419999999999</v>
      </c>
      <c r="R1283">
        <v>64.150000000000006</v>
      </c>
      <c r="S1283" s="36">
        <v>25.084101621142434</v>
      </c>
      <c r="U1283">
        <v>120.0808</v>
      </c>
      <c r="V1283">
        <v>64.150000000000006</v>
      </c>
      <c r="W1283" s="36">
        <v>25.370422319642515</v>
      </c>
      <c r="Y1283">
        <v>83.43</v>
      </c>
      <c r="Z1283">
        <v>64.150000000000006</v>
      </c>
      <c r="AA1283" s="36">
        <v>23.663522222572873</v>
      </c>
    </row>
    <row r="1284" spans="1:27" x14ac:dyDescent="0.25">
      <c r="A1284">
        <v>96.432599999999994</v>
      </c>
      <c r="B1284">
        <v>64.2</v>
      </c>
      <c r="C1284" s="36">
        <v>24.167171769851535</v>
      </c>
      <c r="E1284">
        <v>101.12990000000001</v>
      </c>
      <c r="F1284">
        <v>64.2</v>
      </c>
      <c r="G1284" s="36">
        <v>24.370861763695494</v>
      </c>
      <c r="I1284">
        <v>105.8248</v>
      </c>
      <c r="J1284">
        <v>64.2</v>
      </c>
      <c r="K1284" s="36">
        <v>24.58860830124285</v>
      </c>
      <c r="M1284">
        <v>110.5591</v>
      </c>
      <c r="N1284">
        <v>64.2</v>
      </c>
      <c r="O1284" s="36">
        <v>24.825147173822341</v>
      </c>
      <c r="Q1284">
        <v>115.30419999999999</v>
      </c>
      <c r="R1284">
        <v>64.2</v>
      </c>
      <c r="S1284" s="36">
        <v>25.08303062798954</v>
      </c>
      <c r="U1284">
        <v>120.0808</v>
      </c>
      <c r="V1284">
        <v>64.2</v>
      </c>
      <c r="W1284" s="36">
        <v>25.369202359002813</v>
      </c>
      <c r="Y1284">
        <v>83.43</v>
      </c>
      <c r="Z1284">
        <v>64.2</v>
      </c>
      <c r="AA1284" s="36">
        <v>23.662909016360828</v>
      </c>
    </row>
    <row r="1285" spans="1:27" x14ac:dyDescent="0.25">
      <c r="A1285">
        <v>96.432599999999994</v>
      </c>
      <c r="B1285">
        <v>64.25</v>
      </c>
      <c r="C1285" s="36">
        <v>24.166433941782561</v>
      </c>
      <c r="E1285">
        <v>101.12990000000001</v>
      </c>
      <c r="F1285">
        <v>64.25</v>
      </c>
      <c r="G1285" s="36">
        <v>24.370063974497526</v>
      </c>
      <c r="I1285">
        <v>105.8248</v>
      </c>
      <c r="J1285">
        <v>64.25</v>
      </c>
      <c r="K1285" s="36">
        <v>24.587738756276302</v>
      </c>
      <c r="M1285">
        <v>110.5591</v>
      </c>
      <c r="N1285">
        <v>64.25</v>
      </c>
      <c r="O1285" s="36">
        <v>24.824188974655375</v>
      </c>
      <c r="Q1285">
        <v>115.30419999999999</v>
      </c>
      <c r="R1285">
        <v>64.25</v>
      </c>
      <c r="S1285" s="36">
        <v>25.081960196153318</v>
      </c>
      <c r="U1285">
        <v>120.0808</v>
      </c>
      <c r="V1285">
        <v>64.25</v>
      </c>
      <c r="W1285" s="36">
        <v>25.367983175696764</v>
      </c>
      <c r="Y1285">
        <v>83.43</v>
      </c>
      <c r="Z1285">
        <v>64.25</v>
      </c>
      <c r="AA1285" s="36">
        <v>23.662295955617555</v>
      </c>
    </row>
    <row r="1286" spans="1:27" x14ac:dyDescent="0.25">
      <c r="A1286">
        <v>96.432599999999994</v>
      </c>
      <c r="B1286">
        <v>64.3</v>
      </c>
      <c r="C1286" s="36">
        <v>24.165696339614023</v>
      </c>
      <c r="E1286">
        <v>101.12990000000001</v>
      </c>
      <c r="F1286">
        <v>64.3</v>
      </c>
      <c r="G1286" s="36">
        <v>24.369266457986519</v>
      </c>
      <c r="I1286">
        <v>105.8248</v>
      </c>
      <c r="J1286">
        <v>64.3</v>
      </c>
      <c r="K1286" s="36">
        <v>24.586869547410718</v>
      </c>
      <c r="M1286">
        <v>110.5591</v>
      </c>
      <c r="N1286">
        <v>64.3</v>
      </c>
      <c r="O1286" s="36">
        <v>24.823231201780761</v>
      </c>
      <c r="Q1286">
        <v>115.30419999999999</v>
      </c>
      <c r="R1286">
        <v>64.3</v>
      </c>
      <c r="S1286" s="36">
        <v>25.080890324885349</v>
      </c>
      <c r="U1286">
        <v>120.0808</v>
      </c>
      <c r="V1286">
        <v>64.3</v>
      </c>
      <c r="W1286" s="36">
        <v>25.366764768450942</v>
      </c>
      <c r="Y1286">
        <v>83.43</v>
      </c>
      <c r="Z1286">
        <v>64.3</v>
      </c>
      <c r="AA1286" s="36">
        <v>23.661683040259508</v>
      </c>
    </row>
    <row r="1287" spans="1:27" x14ac:dyDescent="0.25">
      <c r="A1287">
        <v>96.432599999999994</v>
      </c>
      <c r="B1287">
        <v>64.349999999999994</v>
      </c>
      <c r="C1287" s="36">
        <v>24.164958963175561</v>
      </c>
      <c r="E1287">
        <v>101.12990000000001</v>
      </c>
      <c r="F1287">
        <v>64.349999999999994</v>
      </c>
      <c r="G1287" s="36">
        <v>24.368469213931284</v>
      </c>
      <c r="I1287">
        <v>105.8248</v>
      </c>
      <c r="J1287">
        <v>64.349999999999994</v>
      </c>
      <c r="K1287" s="36">
        <v>24.586000674321408</v>
      </c>
      <c r="M1287">
        <v>110.5591</v>
      </c>
      <c r="N1287">
        <v>64.349999999999994</v>
      </c>
      <c r="O1287" s="36">
        <v>24.822273854720535</v>
      </c>
      <c r="Q1287">
        <v>115.30419999999999</v>
      </c>
      <c r="R1287">
        <v>64.349999999999994</v>
      </c>
      <c r="S1287" s="36">
        <v>25.07982101343887</v>
      </c>
      <c r="U1287">
        <v>120.0808</v>
      </c>
      <c r="V1287">
        <v>64.349999999999994</v>
      </c>
      <c r="W1287" s="36">
        <v>25.365547135995335</v>
      </c>
      <c r="Y1287">
        <v>83.43</v>
      </c>
      <c r="Z1287">
        <v>64.349999999999994</v>
      </c>
      <c r="AA1287" s="36">
        <v>23.661070270203211</v>
      </c>
    </row>
    <row r="1288" spans="1:27" x14ac:dyDescent="0.25">
      <c r="A1288">
        <v>96.432599999999994</v>
      </c>
      <c r="B1288">
        <v>64.400000000000006</v>
      </c>
      <c r="C1288" s="36">
        <v>24.164221812297033</v>
      </c>
      <c r="E1288">
        <v>101.12990000000001</v>
      </c>
      <c r="F1288">
        <v>64.400000000000006</v>
      </c>
      <c r="G1288" s="36">
        <v>24.367672242100948</v>
      </c>
      <c r="I1288">
        <v>105.8248</v>
      </c>
      <c r="J1288">
        <v>64.400000000000006</v>
      </c>
      <c r="K1288" s="36">
        <v>24.585132136684198</v>
      </c>
      <c r="M1288">
        <v>110.5591</v>
      </c>
      <c r="N1288">
        <v>64.400000000000006</v>
      </c>
      <c r="O1288" s="36">
        <v>24.821316932997586</v>
      </c>
      <c r="Q1288">
        <v>115.30419999999999</v>
      </c>
      <c r="R1288">
        <v>64.400000000000006</v>
      </c>
      <c r="S1288" s="36">
        <v>25.078752261068765</v>
      </c>
      <c r="U1288">
        <v>120.0808</v>
      </c>
      <c r="V1288">
        <v>64.400000000000006</v>
      </c>
      <c r="W1288" s="36">
        <v>25.36433027706336</v>
      </c>
      <c r="Y1288">
        <v>83.43</v>
      </c>
      <c r="Z1288">
        <v>64.400000000000006</v>
      </c>
      <c r="AA1288" s="36">
        <v>23.66045764536527</v>
      </c>
    </row>
    <row r="1289" spans="1:27" x14ac:dyDescent="0.25">
      <c r="A1289">
        <v>96.432599999999994</v>
      </c>
      <c r="B1289">
        <v>64.45</v>
      </c>
      <c r="C1289" s="36">
        <v>24.163484886808504</v>
      </c>
      <c r="E1289">
        <v>101.12990000000001</v>
      </c>
      <c r="F1289">
        <v>64.45</v>
      </c>
      <c r="G1289" s="36">
        <v>24.366875542264964</v>
      </c>
      <c r="I1289">
        <v>105.8248</v>
      </c>
      <c r="J1289">
        <v>64.45</v>
      </c>
      <c r="K1289" s="36">
        <v>24.584263934175429</v>
      </c>
      <c r="M1289">
        <v>110.5591</v>
      </c>
      <c r="N1289">
        <v>64.45</v>
      </c>
      <c r="O1289" s="36">
        <v>24.820360436135697</v>
      </c>
      <c r="Q1289">
        <v>115.30419999999999</v>
      </c>
      <c r="R1289">
        <v>64.45</v>
      </c>
      <c r="S1289" s="36">
        <v>25.077684067031516</v>
      </c>
      <c r="U1289">
        <v>120.0808</v>
      </c>
      <c r="V1289">
        <v>64.45</v>
      </c>
      <c r="W1289" s="36">
        <v>25.363114190391833</v>
      </c>
      <c r="Y1289">
        <v>83.43</v>
      </c>
      <c r="Z1289">
        <v>64.45</v>
      </c>
      <c r="AA1289" s="36">
        <v>23.659845165662365</v>
      </c>
    </row>
    <row r="1290" spans="1:27" x14ac:dyDescent="0.25">
      <c r="A1290">
        <v>96.432599999999994</v>
      </c>
      <c r="B1290">
        <v>64.5</v>
      </c>
      <c r="C1290" s="36">
        <v>24.162748186540242</v>
      </c>
      <c r="E1290">
        <v>101.12990000000001</v>
      </c>
      <c r="F1290">
        <v>64.5</v>
      </c>
      <c r="G1290" s="36">
        <v>24.366079114193099</v>
      </c>
      <c r="I1290">
        <v>105.8248</v>
      </c>
      <c r="J1290">
        <v>64.5</v>
      </c>
      <c r="K1290" s="36">
        <v>24.583396066471945</v>
      </c>
      <c r="M1290">
        <v>110.5591</v>
      </c>
      <c r="N1290">
        <v>64.5</v>
      </c>
      <c r="O1290" s="36">
        <v>24.819404363659519</v>
      </c>
      <c r="Q1290">
        <v>115.30419999999999</v>
      </c>
      <c r="R1290">
        <v>64.5</v>
      </c>
      <c r="S1290" s="36">
        <v>25.076616430585272</v>
      </c>
      <c r="U1290">
        <v>120.0808</v>
      </c>
      <c r="V1290">
        <v>64.5</v>
      </c>
      <c r="W1290" s="36">
        <v>25.361898874720985</v>
      </c>
      <c r="Y1290">
        <v>83.43</v>
      </c>
      <c r="Z1290">
        <v>64.5</v>
      </c>
      <c r="AA1290" s="36">
        <v>23.659232831011259</v>
      </c>
    </row>
    <row r="1291" spans="1:27" x14ac:dyDescent="0.25">
      <c r="A1291">
        <v>96.432599999999994</v>
      </c>
      <c r="B1291">
        <v>64.55</v>
      </c>
      <c r="C1291" s="36">
        <v>24.162011711322734</v>
      </c>
      <c r="E1291">
        <v>101.12990000000001</v>
      </c>
      <c r="F1291">
        <v>64.55</v>
      </c>
      <c r="G1291" s="36">
        <v>24.365282957655459</v>
      </c>
      <c r="I1291">
        <v>105.8248</v>
      </c>
      <c r="J1291">
        <v>64.55</v>
      </c>
      <c r="K1291" s="36">
        <v>24.582528533251114</v>
      </c>
      <c r="M1291">
        <v>110.5591</v>
      </c>
      <c r="N1291">
        <v>64.55</v>
      </c>
      <c r="O1291" s="36">
        <v>24.818448715094586</v>
      </c>
      <c r="Q1291">
        <v>115.30419999999999</v>
      </c>
      <c r="R1291">
        <v>64.55</v>
      </c>
      <c r="S1291" s="36">
        <v>25.075549350989768</v>
      </c>
      <c r="U1291">
        <v>120.0808</v>
      </c>
      <c r="V1291">
        <v>64.55</v>
      </c>
      <c r="W1291" s="36">
        <v>25.360684328794417</v>
      </c>
      <c r="Y1291">
        <v>83.43</v>
      </c>
      <c r="Z1291">
        <v>64.55</v>
      </c>
      <c r="AA1291" s="36">
        <v>23.658620641328795</v>
      </c>
    </row>
    <row r="1292" spans="1:27" x14ac:dyDescent="0.25">
      <c r="A1292">
        <v>96.432599999999994</v>
      </c>
      <c r="B1292">
        <v>64.599999999999994</v>
      </c>
      <c r="C1292" s="36">
        <v>24.161275460986673</v>
      </c>
      <c r="E1292">
        <v>101.12990000000001</v>
      </c>
      <c r="F1292">
        <v>64.599999999999994</v>
      </c>
      <c r="G1292" s="36">
        <v>24.364487072422435</v>
      </c>
      <c r="I1292">
        <v>105.8248</v>
      </c>
      <c r="J1292">
        <v>64.599999999999994</v>
      </c>
      <c r="K1292" s="36">
        <v>24.581661334190802</v>
      </c>
      <c r="M1292">
        <v>110.5591</v>
      </c>
      <c r="N1292">
        <v>64.599999999999994</v>
      </c>
      <c r="O1292" s="36">
        <v>24.817493489967283</v>
      </c>
      <c r="Q1292">
        <v>115.30419999999999</v>
      </c>
      <c r="R1292">
        <v>64.599999999999994</v>
      </c>
      <c r="S1292" s="36">
        <v>25.074482827506365</v>
      </c>
      <c r="U1292">
        <v>120.0808</v>
      </c>
      <c r="V1292">
        <v>64.599999999999994</v>
      </c>
      <c r="W1292" s="36">
        <v>25.359470551359092</v>
      </c>
      <c r="Y1292">
        <v>83.43</v>
      </c>
      <c r="Z1292">
        <v>64.599999999999994</v>
      </c>
      <c r="AA1292" s="36">
        <v>23.658008596531882</v>
      </c>
    </row>
    <row r="1293" spans="1:27" x14ac:dyDescent="0.25">
      <c r="A1293">
        <v>96.432599999999994</v>
      </c>
      <c r="B1293">
        <v>64.650000000000006</v>
      </c>
      <c r="C1293" s="36">
        <v>24.160539435362949</v>
      </c>
      <c r="E1293">
        <v>101.12990000000001</v>
      </c>
      <c r="F1293">
        <v>64.650000000000006</v>
      </c>
      <c r="G1293" s="36">
        <v>24.363691458264764</v>
      </c>
      <c r="I1293">
        <v>105.8248</v>
      </c>
      <c r="J1293">
        <v>64.650000000000006</v>
      </c>
      <c r="K1293" s="36">
        <v>24.580794468969394</v>
      </c>
      <c r="M1293">
        <v>110.5591</v>
      </c>
      <c r="N1293">
        <v>64.650000000000006</v>
      </c>
      <c r="O1293" s="36">
        <v>24.816538687804893</v>
      </c>
      <c r="Q1293">
        <v>115.30419999999999</v>
      </c>
      <c r="R1293">
        <v>64.650000000000006</v>
      </c>
      <c r="S1293" s="36">
        <v>25.073416859398044</v>
      </c>
      <c r="U1293">
        <v>120.0808</v>
      </c>
      <c r="V1293">
        <v>64.650000000000006</v>
      </c>
      <c r="W1293" s="36">
        <v>25.358257541165354</v>
      </c>
      <c r="Y1293">
        <v>83.43</v>
      </c>
      <c r="Z1293">
        <v>64.650000000000006</v>
      </c>
      <c r="AA1293" s="36">
        <v>23.657396696537518</v>
      </c>
    </row>
    <row r="1294" spans="1:27" x14ac:dyDescent="0.25">
      <c r="A1294">
        <v>96.432599999999994</v>
      </c>
      <c r="B1294">
        <v>64.7</v>
      </c>
      <c r="C1294" s="36">
        <v>24.159803634282682</v>
      </c>
      <c r="E1294">
        <v>101.12990000000001</v>
      </c>
      <c r="F1294">
        <v>64.7</v>
      </c>
      <c r="G1294" s="36">
        <v>24.36289611495349</v>
      </c>
      <c r="I1294">
        <v>105.8248</v>
      </c>
      <c r="J1294">
        <v>64.7</v>
      </c>
      <c r="K1294" s="36">
        <v>24.579927937265765</v>
      </c>
      <c r="M1294">
        <v>110.5591</v>
      </c>
      <c r="N1294">
        <v>64.7</v>
      </c>
      <c r="O1294" s="36">
        <v>24.815584308135538</v>
      </c>
      <c r="Q1294">
        <v>115.30419999999999</v>
      </c>
      <c r="R1294">
        <v>64.7</v>
      </c>
      <c r="S1294" s="36">
        <v>25.072351445929382</v>
      </c>
      <c r="U1294">
        <v>120.0808</v>
      </c>
      <c r="V1294">
        <v>64.7</v>
      </c>
      <c r="W1294" s="36">
        <v>25.357045296966877</v>
      </c>
      <c r="Y1294">
        <v>83.43</v>
      </c>
      <c r="Z1294">
        <v>64.7</v>
      </c>
      <c r="AA1294" s="36">
        <v>23.656784941262771</v>
      </c>
    </row>
    <row r="1295" spans="1:27" x14ac:dyDescent="0.25">
      <c r="A1295">
        <v>96.432599999999994</v>
      </c>
      <c r="B1295">
        <v>64.75</v>
      </c>
      <c r="C1295" s="36">
        <v>24.159068057577176</v>
      </c>
      <c r="E1295">
        <v>101.12990000000001</v>
      </c>
      <c r="F1295">
        <v>64.75</v>
      </c>
      <c r="G1295" s="36">
        <v>24.362101042259976</v>
      </c>
      <c r="I1295">
        <v>105.8248</v>
      </c>
      <c r="J1295">
        <v>64.75</v>
      </c>
      <c r="K1295" s="36">
        <v>24.579061738759329</v>
      </c>
      <c r="M1295">
        <v>110.5591</v>
      </c>
      <c r="N1295">
        <v>64.75</v>
      </c>
      <c r="O1295" s="36">
        <v>24.814630350488216</v>
      </c>
      <c r="Q1295">
        <v>115.30419999999999</v>
      </c>
      <c r="R1295">
        <v>64.75</v>
      </c>
      <c r="S1295" s="36">
        <v>25.071286586366565</v>
      </c>
      <c r="U1295">
        <v>120.0808</v>
      </c>
      <c r="V1295">
        <v>64.75</v>
      </c>
      <c r="W1295" s="36">
        <v>25.355833817520665</v>
      </c>
      <c r="Y1295">
        <v>83.43</v>
      </c>
      <c r="Z1295">
        <v>64.75</v>
      </c>
      <c r="AA1295" s="36">
        <v>23.656173330624799</v>
      </c>
    </row>
    <row r="1296" spans="1:27" x14ac:dyDescent="0.25">
      <c r="A1296">
        <v>96.432599999999994</v>
      </c>
      <c r="B1296">
        <v>64.8</v>
      </c>
      <c r="C1296" s="36">
        <v>24.158332705077964</v>
      </c>
      <c r="E1296">
        <v>101.12990000000001</v>
      </c>
      <c r="F1296">
        <v>64.8</v>
      </c>
      <c r="G1296" s="36">
        <v>24.361306239955898</v>
      </c>
      <c r="I1296">
        <v>105.8248</v>
      </c>
      <c r="J1296">
        <v>64.8</v>
      </c>
      <c r="K1296" s="36">
        <v>24.578195873129967</v>
      </c>
      <c r="M1296">
        <v>110.5591</v>
      </c>
      <c r="N1296">
        <v>64.8</v>
      </c>
      <c r="O1296" s="36">
        <v>24.813676814392785</v>
      </c>
      <c r="Q1296">
        <v>115.30419999999999</v>
      </c>
      <c r="R1296">
        <v>64.8</v>
      </c>
      <c r="S1296" s="36">
        <v>25.070222279977365</v>
      </c>
      <c r="U1296">
        <v>120.0808</v>
      </c>
      <c r="V1296">
        <v>64.8</v>
      </c>
      <c r="W1296" s="36">
        <v>25.354623101587055</v>
      </c>
      <c r="Y1296">
        <v>83.43</v>
      </c>
      <c r="Z1296">
        <v>64.8</v>
      </c>
      <c r="AA1296" s="36">
        <v>23.655561864540822</v>
      </c>
    </row>
    <row r="1297" spans="1:27" x14ac:dyDescent="0.25">
      <c r="A1297">
        <v>96.432599999999994</v>
      </c>
      <c r="B1297">
        <v>64.849999999999994</v>
      </c>
      <c r="C1297" s="36">
        <v>24.157597576616773</v>
      </c>
      <c r="E1297">
        <v>101.12990000000001</v>
      </c>
      <c r="F1297">
        <v>64.849999999999994</v>
      </c>
      <c r="G1297" s="36">
        <v>24.360511707813245</v>
      </c>
      <c r="I1297">
        <v>105.8248</v>
      </c>
      <c r="J1297">
        <v>64.849999999999994</v>
      </c>
      <c r="K1297" s="36">
        <v>24.577330340058097</v>
      </c>
      <c r="M1297">
        <v>110.5591</v>
      </c>
      <c r="N1297">
        <v>64.849999999999994</v>
      </c>
      <c r="O1297" s="36">
        <v>24.812723699379966</v>
      </c>
      <c r="Q1297">
        <v>115.30419999999999</v>
      </c>
      <c r="R1297">
        <v>64.849999999999994</v>
      </c>
      <c r="S1297" s="36">
        <v>25.06915852603116</v>
      </c>
      <c r="U1297">
        <v>120.0808</v>
      </c>
      <c r="V1297">
        <v>64.849999999999994</v>
      </c>
      <c r="W1297" s="36">
        <v>25.353413147929682</v>
      </c>
      <c r="Y1297">
        <v>83.43</v>
      </c>
      <c r="Z1297">
        <v>64.849999999999994</v>
      </c>
      <c r="AA1297" s="36">
        <v>23.654950542928145</v>
      </c>
    </row>
    <row r="1298" spans="1:27" x14ac:dyDescent="0.25">
      <c r="A1298">
        <v>96.432599999999994</v>
      </c>
      <c r="B1298">
        <v>64.900000000000006</v>
      </c>
      <c r="C1298" s="36">
        <v>24.156862672025536</v>
      </c>
      <c r="E1298">
        <v>101.12990000000001</v>
      </c>
      <c r="F1298">
        <v>64.900000000000006</v>
      </c>
      <c r="G1298" s="36">
        <v>24.359717445604339</v>
      </c>
      <c r="I1298">
        <v>105.8248</v>
      </c>
      <c r="J1298">
        <v>64.900000000000006</v>
      </c>
      <c r="K1298" s="36">
        <v>24.576465139224613</v>
      </c>
      <c r="M1298">
        <v>110.5591</v>
      </c>
      <c r="N1298">
        <v>64.900000000000006</v>
      </c>
      <c r="O1298" s="36">
        <v>24.811771004981338</v>
      </c>
      <c r="Q1298">
        <v>115.30419999999999</v>
      </c>
      <c r="R1298">
        <v>64.900000000000006</v>
      </c>
      <c r="S1298" s="36">
        <v>25.068095323798889</v>
      </c>
      <c r="U1298">
        <v>120.0808</v>
      </c>
      <c r="V1298">
        <v>64.900000000000006</v>
      </c>
      <c r="W1298" s="36">
        <v>25.352203955315467</v>
      </c>
      <c r="Y1298">
        <v>83.43</v>
      </c>
      <c r="Z1298">
        <v>64.900000000000006</v>
      </c>
      <c r="AA1298" s="36">
        <v>23.65433936570415</v>
      </c>
    </row>
    <row r="1299" spans="1:27" x14ac:dyDescent="0.25">
      <c r="A1299">
        <v>96.432599999999994</v>
      </c>
      <c r="B1299">
        <v>64.95</v>
      </c>
      <c r="C1299" s="36">
        <v>24.156127991136394</v>
      </c>
      <c r="E1299">
        <v>101.12990000000001</v>
      </c>
      <c r="F1299">
        <v>64.95</v>
      </c>
      <c r="G1299" s="36">
        <v>24.358923453101784</v>
      </c>
      <c r="I1299">
        <v>105.8248</v>
      </c>
      <c r="J1299">
        <v>64.95</v>
      </c>
      <c r="K1299" s="36">
        <v>24.575600270310936</v>
      </c>
      <c r="M1299">
        <v>110.5591</v>
      </c>
      <c r="N1299">
        <v>64.95</v>
      </c>
      <c r="O1299" s="36">
        <v>24.810818730729338</v>
      </c>
      <c r="Q1299">
        <v>115.30419999999999</v>
      </c>
      <c r="R1299">
        <v>64.95</v>
      </c>
      <c r="S1299" s="36">
        <v>25.067032672553097</v>
      </c>
      <c r="U1299">
        <v>120.0808</v>
      </c>
      <c r="V1299">
        <v>64.95</v>
      </c>
      <c r="W1299" s="36">
        <v>25.350995522514648</v>
      </c>
      <c r="Y1299">
        <v>83.43</v>
      </c>
      <c r="Z1299">
        <v>64.95</v>
      </c>
      <c r="AA1299" s="36">
        <v>23.653728332786294</v>
      </c>
    </row>
    <row r="1300" spans="1:27" x14ac:dyDescent="0.25">
      <c r="A1300">
        <v>96.432599999999994</v>
      </c>
      <c r="B1300">
        <v>65</v>
      </c>
      <c r="C1300" s="36">
        <v>24.155393533781702</v>
      </c>
      <c r="E1300">
        <v>101.12990000000001</v>
      </c>
      <c r="F1300">
        <v>65</v>
      </c>
      <c r="G1300" s="36">
        <v>24.358129730078534</v>
      </c>
      <c r="I1300">
        <v>105.8248</v>
      </c>
      <c r="J1300">
        <v>65</v>
      </c>
      <c r="K1300" s="36">
        <v>24.574735732998963</v>
      </c>
      <c r="M1300">
        <v>110.5591</v>
      </c>
      <c r="N1300">
        <v>65</v>
      </c>
      <c r="O1300" s="36">
        <v>24.809866876157241</v>
      </c>
      <c r="Q1300">
        <v>115.30419999999999</v>
      </c>
      <c r="R1300">
        <v>65</v>
      </c>
      <c r="S1300" s="36">
        <v>25.065970571567899</v>
      </c>
      <c r="U1300">
        <v>120.0808</v>
      </c>
      <c r="V1300">
        <v>65</v>
      </c>
      <c r="W1300" s="36">
        <v>25.349787848300693</v>
      </c>
      <c r="Y1300">
        <v>83.43</v>
      </c>
      <c r="Z1300">
        <v>65</v>
      </c>
      <c r="AA1300" s="36">
        <v>23.653117444092114</v>
      </c>
    </row>
    <row r="1301" spans="1:27" x14ac:dyDescent="0.25">
      <c r="A1301">
        <v>96.432599999999994</v>
      </c>
      <c r="B1301">
        <v>65.05</v>
      </c>
      <c r="C1301" s="36">
        <v>24.154659299794009</v>
      </c>
      <c r="E1301">
        <v>101.12990000000001</v>
      </c>
      <c r="F1301">
        <v>65.05</v>
      </c>
      <c r="G1301" s="36">
        <v>24.357336276307823</v>
      </c>
      <c r="I1301">
        <v>105.8248</v>
      </c>
      <c r="J1301">
        <v>65.05</v>
      </c>
      <c r="K1301" s="36">
        <v>24.573871526971118</v>
      </c>
      <c r="M1301">
        <v>110.5591</v>
      </c>
      <c r="N1301">
        <v>65.05</v>
      </c>
      <c r="O1301" s="36">
        <v>24.808915440799197</v>
      </c>
      <c r="Q1301">
        <v>115.30419999999999</v>
      </c>
      <c r="R1301">
        <v>65.05</v>
      </c>
      <c r="S1301" s="36">
        <v>25.064909020118989</v>
      </c>
      <c r="U1301">
        <v>120.0808</v>
      </c>
      <c r="V1301">
        <v>65.05</v>
      </c>
      <c r="W1301" s="36">
        <v>25.348580931450357</v>
      </c>
      <c r="Y1301">
        <v>83.43</v>
      </c>
      <c r="Z1301">
        <v>65.05</v>
      </c>
      <c r="AA1301" s="36">
        <v>23.652506699539224</v>
      </c>
    </row>
    <row r="1302" spans="1:27" x14ac:dyDescent="0.25">
      <c r="A1302">
        <v>96.432599999999994</v>
      </c>
      <c r="B1302">
        <v>65.099999999999994</v>
      </c>
      <c r="C1302" s="36">
        <v>24.153925289006082</v>
      </c>
      <c r="E1302">
        <v>101.12990000000001</v>
      </c>
      <c r="F1302">
        <v>65.099999999999994</v>
      </c>
      <c r="G1302" s="36">
        <v>24.356543091563228</v>
      </c>
      <c r="I1302">
        <v>105.8248</v>
      </c>
      <c r="J1302">
        <v>65.099999999999994</v>
      </c>
      <c r="K1302" s="36">
        <v>24.573007651910306</v>
      </c>
      <c r="M1302">
        <v>110.5591</v>
      </c>
      <c r="N1302">
        <v>65.099999999999994</v>
      </c>
      <c r="O1302" s="36">
        <v>24.807964424190182</v>
      </c>
      <c r="Q1302">
        <v>115.30419999999999</v>
      </c>
      <c r="R1302">
        <v>65.099999999999994</v>
      </c>
      <c r="S1302" s="36">
        <v>25.0638480174836</v>
      </c>
      <c r="U1302">
        <v>120.0808</v>
      </c>
      <c r="V1302">
        <v>65.099999999999994</v>
      </c>
      <c r="W1302" s="36">
        <v>25.347374770743631</v>
      </c>
      <c r="Y1302">
        <v>83.43</v>
      </c>
      <c r="Z1302">
        <v>65.099999999999994</v>
      </c>
      <c r="AA1302" s="36">
        <v>23.65189609904531</v>
      </c>
    </row>
    <row r="1303" spans="1:27" x14ac:dyDescent="0.25">
      <c r="A1303">
        <v>96.432599999999994</v>
      </c>
      <c r="B1303">
        <v>65.150000000000006</v>
      </c>
      <c r="C1303" s="36">
        <v>24.153191501250873</v>
      </c>
      <c r="E1303">
        <v>101.12990000000001</v>
      </c>
      <c r="F1303">
        <v>65.150000000000006</v>
      </c>
      <c r="G1303" s="36">
        <v>24.35575017561861</v>
      </c>
      <c r="I1303">
        <v>105.8248</v>
      </c>
      <c r="J1303">
        <v>65.150000000000006</v>
      </c>
      <c r="K1303" s="36">
        <v>24.572144107499923</v>
      </c>
      <c r="M1303">
        <v>110.5591</v>
      </c>
      <c r="N1303">
        <v>65.150000000000006</v>
      </c>
      <c r="O1303" s="36">
        <v>24.807013825866036</v>
      </c>
      <c r="Q1303">
        <v>115.30419999999999</v>
      </c>
      <c r="R1303">
        <v>65.150000000000006</v>
      </c>
      <c r="S1303" s="36">
        <v>25.06278756294056</v>
      </c>
      <c r="U1303">
        <v>120.0808</v>
      </c>
      <c r="V1303">
        <v>65.150000000000006</v>
      </c>
      <c r="W1303" s="36">
        <v>25.346169364963746</v>
      </c>
      <c r="Y1303">
        <v>83.43</v>
      </c>
      <c r="Z1303">
        <v>65.150000000000006</v>
      </c>
      <c r="AA1303" s="36">
        <v>23.651285642528137</v>
      </c>
    </row>
    <row r="1304" spans="1:27" x14ac:dyDescent="0.25">
      <c r="A1304">
        <v>96.432599999999994</v>
      </c>
      <c r="B1304">
        <v>65.2</v>
      </c>
      <c r="C1304" s="36">
        <v>24.152457936361564</v>
      </c>
      <c r="E1304">
        <v>101.12990000000001</v>
      </c>
      <c r="F1304">
        <v>65.2</v>
      </c>
      <c r="G1304" s="36">
        <v>24.354957528248164</v>
      </c>
      <c r="I1304">
        <v>105.8248</v>
      </c>
      <c r="J1304">
        <v>65.2</v>
      </c>
      <c r="K1304" s="36">
        <v>24.571280893423882</v>
      </c>
      <c r="M1304">
        <v>110.5591</v>
      </c>
      <c r="N1304">
        <v>65.2</v>
      </c>
      <c r="O1304" s="36">
        <v>24.806063645363437</v>
      </c>
      <c r="Q1304">
        <v>115.30419999999999</v>
      </c>
      <c r="R1304">
        <v>65.2</v>
      </c>
      <c r="S1304" s="36">
        <v>25.061727655770238</v>
      </c>
      <c r="U1304">
        <v>120.0808</v>
      </c>
      <c r="V1304">
        <v>65.2</v>
      </c>
      <c r="W1304" s="36">
        <v>25.344964712897148</v>
      </c>
      <c r="Y1304">
        <v>83.43</v>
      </c>
      <c r="Z1304">
        <v>65.2</v>
      </c>
      <c r="AA1304" s="36">
        <v>23.650675329905543</v>
      </c>
    </row>
    <row r="1305" spans="1:27" x14ac:dyDescent="0.25">
      <c r="A1305">
        <v>96.432599999999994</v>
      </c>
      <c r="B1305">
        <v>65.25</v>
      </c>
      <c r="C1305" s="36">
        <v>24.151724594171519</v>
      </c>
      <c r="E1305">
        <v>101.12990000000001</v>
      </c>
      <c r="F1305">
        <v>65.25</v>
      </c>
      <c r="G1305" s="36">
        <v>24.354165149226379</v>
      </c>
      <c r="I1305">
        <v>105.8248</v>
      </c>
      <c r="J1305">
        <v>65.25</v>
      </c>
      <c r="K1305" s="36">
        <v>24.57041800936658</v>
      </c>
      <c r="M1305">
        <v>110.5591</v>
      </c>
      <c r="N1305">
        <v>65.25</v>
      </c>
      <c r="O1305" s="36">
        <v>24.805113882219899</v>
      </c>
      <c r="Q1305">
        <v>115.30419999999999</v>
      </c>
      <c r="R1305">
        <v>65.25</v>
      </c>
      <c r="S1305" s="36">
        <v>25.060668295254565</v>
      </c>
      <c r="U1305">
        <v>120.0808</v>
      </c>
      <c r="V1305">
        <v>65.25</v>
      </c>
      <c r="W1305" s="36">
        <v>25.3437608133335</v>
      </c>
      <c r="Y1305">
        <v>83.43</v>
      </c>
      <c r="Z1305">
        <v>65.25</v>
      </c>
      <c r="AA1305" s="36">
        <v>23.650065161095458</v>
      </c>
    </row>
    <row r="1306" spans="1:27" x14ac:dyDescent="0.25">
      <c r="A1306">
        <v>96.432599999999994</v>
      </c>
      <c r="B1306">
        <v>65.3</v>
      </c>
      <c r="C1306" s="36">
        <v>24.150991474514313</v>
      </c>
      <c r="E1306">
        <v>101.12990000000001</v>
      </c>
      <c r="F1306">
        <v>65.3</v>
      </c>
      <c r="G1306" s="36">
        <v>24.353373038328062</v>
      </c>
      <c r="I1306">
        <v>105.8248</v>
      </c>
      <c r="J1306">
        <v>65.3</v>
      </c>
      <c r="K1306" s="36">
        <v>24.569555455012914</v>
      </c>
      <c r="M1306">
        <v>110.5591</v>
      </c>
      <c r="N1306">
        <v>65.3</v>
      </c>
      <c r="O1306" s="36">
        <v>24.80416453597379</v>
      </c>
      <c r="Q1306">
        <v>115.30419999999999</v>
      </c>
      <c r="R1306">
        <v>65.3</v>
      </c>
      <c r="S1306" s="36">
        <v>25.059609480677018</v>
      </c>
      <c r="U1306">
        <v>120.0808</v>
      </c>
      <c r="V1306">
        <v>65.3</v>
      </c>
      <c r="W1306" s="36">
        <v>25.342557665065669</v>
      </c>
      <c r="Y1306">
        <v>83.43</v>
      </c>
      <c r="Z1306">
        <v>65.3</v>
      </c>
      <c r="AA1306" s="36">
        <v>23.649455136015867</v>
      </c>
    </row>
    <row r="1307" spans="1:27" x14ac:dyDescent="0.25">
      <c r="A1307">
        <v>96.432599999999994</v>
      </c>
      <c r="B1307">
        <v>65.349999999999994</v>
      </c>
      <c r="C1307" s="36">
        <v>24.150258577223735</v>
      </c>
      <c r="E1307">
        <v>101.12990000000001</v>
      </c>
      <c r="F1307">
        <v>65.349999999999994</v>
      </c>
      <c r="G1307" s="36">
        <v>24.352581195328334</v>
      </c>
      <c r="I1307">
        <v>105.8248</v>
      </c>
      <c r="J1307">
        <v>65.349999999999994</v>
      </c>
      <c r="K1307" s="36">
        <v>24.568693230048265</v>
      </c>
      <c r="M1307">
        <v>110.5591</v>
      </c>
      <c r="N1307">
        <v>65.349999999999994</v>
      </c>
      <c r="O1307" s="36">
        <v>24.803215606164308</v>
      </c>
      <c r="Q1307">
        <v>115.30419999999999</v>
      </c>
      <c r="R1307">
        <v>65.349999999999994</v>
      </c>
      <c r="S1307" s="36">
        <v>25.058551211322612</v>
      </c>
      <c r="U1307">
        <v>120.0808</v>
      </c>
      <c r="V1307">
        <v>65.349999999999994</v>
      </c>
      <c r="W1307" s="36">
        <v>25.341355266889696</v>
      </c>
      <c r="Y1307">
        <v>83.43</v>
      </c>
      <c r="Z1307">
        <v>65.349999999999994</v>
      </c>
      <c r="AA1307" s="36">
        <v>23.648845254584849</v>
      </c>
    </row>
    <row r="1308" spans="1:27" x14ac:dyDescent="0.25">
      <c r="A1308">
        <v>96.432599999999994</v>
      </c>
      <c r="B1308">
        <v>65.400000000000006</v>
      </c>
      <c r="C1308" s="36">
        <v>24.149525902133764</v>
      </c>
      <c r="E1308">
        <v>101.12990000000001</v>
      </c>
      <c r="F1308">
        <v>65.400000000000006</v>
      </c>
      <c r="G1308" s="36">
        <v>24.351789620002616</v>
      </c>
      <c r="I1308">
        <v>105.8248</v>
      </c>
      <c r="J1308">
        <v>65.400000000000006</v>
      </c>
      <c r="K1308" s="36">
        <v>24.567831334158509</v>
      </c>
      <c r="M1308">
        <v>110.5591</v>
      </c>
      <c r="N1308">
        <v>65.400000000000006</v>
      </c>
      <c r="O1308" s="36">
        <v>24.802267092331487</v>
      </c>
      <c r="Q1308">
        <v>115.30419999999999</v>
      </c>
      <c r="R1308">
        <v>65.400000000000006</v>
      </c>
      <c r="S1308" s="36">
        <v>25.057493486477906</v>
      </c>
      <c r="U1308">
        <v>120.0808</v>
      </c>
      <c r="V1308">
        <v>65.400000000000006</v>
      </c>
      <c r="W1308" s="36">
        <v>25.340153617604813</v>
      </c>
      <c r="Y1308">
        <v>83.43</v>
      </c>
      <c r="Z1308">
        <v>65.400000000000006</v>
      </c>
      <c r="AA1308" s="36">
        <v>23.648235516720543</v>
      </c>
    </row>
    <row r="1309" spans="1:27" x14ac:dyDescent="0.25">
      <c r="A1309">
        <v>96.432599999999994</v>
      </c>
      <c r="B1309">
        <v>65.45</v>
      </c>
      <c r="C1309" s="36">
        <v>24.148793449078585</v>
      </c>
      <c r="E1309">
        <v>101.12990000000001</v>
      </c>
      <c r="F1309">
        <v>65.45</v>
      </c>
      <c r="G1309" s="36">
        <v>24.350998312126642</v>
      </c>
      <c r="I1309">
        <v>105.8248</v>
      </c>
      <c r="J1309">
        <v>65.45</v>
      </c>
      <c r="K1309" s="36">
        <v>24.566969767030024</v>
      </c>
      <c r="M1309">
        <v>110.5591</v>
      </c>
      <c r="N1309">
        <v>65.45</v>
      </c>
      <c r="O1309" s="36">
        <v>24.801318994016196</v>
      </c>
      <c r="Q1309">
        <v>115.30419999999999</v>
      </c>
      <c r="R1309">
        <v>65.45</v>
      </c>
      <c r="S1309" s="36">
        <v>25.056436305430982</v>
      </c>
      <c r="U1309">
        <v>120.0808</v>
      </c>
      <c r="V1309">
        <v>65.45</v>
      </c>
      <c r="W1309" s="36">
        <v>25.338952716013402</v>
      </c>
      <c r="Y1309">
        <v>83.43</v>
      </c>
      <c r="Z1309">
        <v>65.45</v>
      </c>
      <c r="AA1309" s="36">
        <v>23.647625922341177</v>
      </c>
    </row>
    <row r="1310" spans="1:27" x14ac:dyDescent="0.25">
      <c r="A1310">
        <v>96.432599999999994</v>
      </c>
      <c r="B1310">
        <v>65.5</v>
      </c>
      <c r="C1310" s="36">
        <v>24.14806121789259</v>
      </c>
      <c r="E1310">
        <v>101.12990000000001</v>
      </c>
      <c r="F1310">
        <v>65.5</v>
      </c>
      <c r="G1310" s="36">
        <v>24.350207271476457</v>
      </c>
      <c r="I1310">
        <v>105.8248</v>
      </c>
      <c r="J1310">
        <v>65.5</v>
      </c>
      <c r="K1310" s="36">
        <v>24.566108528349666</v>
      </c>
      <c r="M1310">
        <v>110.5591</v>
      </c>
      <c r="N1310">
        <v>65.5</v>
      </c>
      <c r="O1310" s="36">
        <v>24.800371310760141</v>
      </c>
      <c r="Q1310">
        <v>115.30419999999999</v>
      </c>
      <c r="R1310">
        <v>65.5</v>
      </c>
      <c r="S1310" s="36">
        <v>25.055379667471485</v>
      </c>
      <c r="U1310">
        <v>120.0808</v>
      </c>
      <c r="V1310">
        <v>65.5</v>
      </c>
      <c r="W1310" s="36">
        <v>25.337752560921</v>
      </c>
      <c r="Y1310">
        <v>83.43</v>
      </c>
      <c r="Z1310">
        <v>65.5</v>
      </c>
      <c r="AA1310" s="36">
        <v>23.647016471365053</v>
      </c>
    </row>
    <row r="1311" spans="1:27" x14ac:dyDescent="0.25">
      <c r="A1311">
        <v>96.432599999999994</v>
      </c>
      <c r="B1311">
        <v>65.55</v>
      </c>
      <c r="C1311" s="36">
        <v>24.147329208410365</v>
      </c>
      <c r="E1311">
        <v>101.12990000000001</v>
      </c>
      <c r="F1311">
        <v>65.55</v>
      </c>
      <c r="G1311" s="36">
        <v>24.349416497828397</v>
      </c>
      <c r="I1311">
        <v>105.8248</v>
      </c>
      <c r="J1311">
        <v>65.55</v>
      </c>
      <c r="K1311" s="36">
        <v>24.565247617804786</v>
      </c>
      <c r="M1311">
        <v>110.5591</v>
      </c>
      <c r="N1311">
        <v>65.55</v>
      </c>
      <c r="O1311" s="36">
        <v>24.799424042105848</v>
      </c>
      <c r="Q1311">
        <v>115.30419999999999</v>
      </c>
      <c r="R1311">
        <v>65.55</v>
      </c>
      <c r="S1311" s="36">
        <v>25.054323571890546</v>
      </c>
      <c r="U1311">
        <v>120.0808</v>
      </c>
      <c r="V1311">
        <v>65.55</v>
      </c>
      <c r="W1311" s="36">
        <v>25.336553151136293</v>
      </c>
      <c r="Y1311">
        <v>83.43</v>
      </c>
      <c r="Z1311">
        <v>65.55</v>
      </c>
      <c r="AA1311" s="36">
        <v>23.646407163710538</v>
      </c>
    </row>
    <row r="1312" spans="1:27" x14ac:dyDescent="0.25">
      <c r="A1312">
        <v>96.432599999999994</v>
      </c>
      <c r="B1312">
        <v>65.599999999999994</v>
      </c>
      <c r="C1312" s="36">
        <v>24.146597420466708</v>
      </c>
      <c r="E1312">
        <v>101.12990000000001</v>
      </c>
      <c r="F1312">
        <v>65.599999999999994</v>
      </c>
      <c r="G1312" s="36">
        <v>24.348625990959125</v>
      </c>
      <c r="I1312">
        <v>105.8248</v>
      </c>
      <c r="J1312">
        <v>65.599999999999994</v>
      </c>
      <c r="K1312" s="36">
        <v>24.564387035083218</v>
      </c>
      <c r="M1312">
        <v>110.5591</v>
      </c>
      <c r="N1312">
        <v>65.599999999999994</v>
      </c>
      <c r="O1312" s="36">
        <v>24.798477187596678</v>
      </c>
      <c r="Q1312">
        <v>115.30419999999999</v>
      </c>
      <c r="R1312">
        <v>65.599999999999994</v>
      </c>
      <c r="S1312" s="36">
        <v>25.053268017980841</v>
      </c>
      <c r="U1312">
        <v>120.0808</v>
      </c>
      <c r="V1312">
        <v>65.599999999999994</v>
      </c>
      <c r="W1312" s="36">
        <v>25.3353544854711</v>
      </c>
      <c r="Y1312">
        <v>83.43</v>
      </c>
      <c r="Z1312">
        <v>65.599999999999994</v>
      </c>
      <c r="AA1312" s="36">
        <v>23.645797999296096</v>
      </c>
    </row>
    <row r="1313" spans="1:27" x14ac:dyDescent="0.25">
      <c r="A1313">
        <v>96.432599999999994</v>
      </c>
      <c r="B1313">
        <v>65.650000000000006</v>
      </c>
      <c r="C1313" s="36">
        <v>24.145865853896606</v>
      </c>
      <c r="E1313">
        <v>101.12990000000001</v>
      </c>
      <c r="F1313">
        <v>65.650000000000006</v>
      </c>
      <c r="G1313" s="36">
        <v>24.347835750645601</v>
      </c>
      <c r="I1313">
        <v>105.8248</v>
      </c>
      <c r="J1313">
        <v>65.650000000000006</v>
      </c>
      <c r="K1313" s="36">
        <v>24.563526779873289</v>
      </c>
      <c r="M1313">
        <v>110.5591</v>
      </c>
      <c r="N1313">
        <v>65.650000000000006</v>
      </c>
      <c r="O1313" s="36">
        <v>24.797530746776818</v>
      </c>
      <c r="Q1313">
        <v>115.30419999999999</v>
      </c>
      <c r="R1313">
        <v>65.650000000000006</v>
      </c>
      <c r="S1313" s="36">
        <v>25.052213005036553</v>
      </c>
      <c r="U1313">
        <v>120.0808</v>
      </c>
      <c r="V1313">
        <v>65.650000000000006</v>
      </c>
      <c r="W1313" s="36">
        <v>25.334156562740336</v>
      </c>
      <c r="Y1313">
        <v>83.43</v>
      </c>
      <c r="Z1313">
        <v>65.650000000000006</v>
      </c>
      <c r="AA1313" s="36">
        <v>23.645188978040238</v>
      </c>
    </row>
    <row r="1314" spans="1:27" x14ac:dyDescent="0.25">
      <c r="A1314">
        <v>96.432599999999994</v>
      </c>
      <c r="B1314">
        <v>65.7</v>
      </c>
      <c r="C1314" s="36">
        <v>24.145134508535261</v>
      </c>
      <c r="E1314">
        <v>101.12990000000001</v>
      </c>
      <c r="F1314">
        <v>65.7</v>
      </c>
      <c r="G1314" s="36">
        <v>24.347045776665087</v>
      </c>
      <c r="I1314">
        <v>105.8248</v>
      </c>
      <c r="J1314">
        <v>65.7</v>
      </c>
      <c r="K1314" s="36">
        <v>24.56266685186381</v>
      </c>
      <c r="M1314">
        <v>110.5591</v>
      </c>
      <c r="N1314">
        <v>65.7</v>
      </c>
      <c r="O1314" s="36">
        <v>24.796584719191284</v>
      </c>
      <c r="Q1314">
        <v>115.30419999999999</v>
      </c>
      <c r="R1314">
        <v>65.7</v>
      </c>
      <c r="S1314" s="36">
        <v>25.05115853235338</v>
      </c>
      <c r="U1314">
        <v>120.0808</v>
      </c>
      <c r="V1314">
        <v>65.7</v>
      </c>
      <c r="W1314" s="36">
        <v>25.332959381762034</v>
      </c>
      <c r="Y1314">
        <v>83.43</v>
      </c>
      <c r="Z1314">
        <v>65.7</v>
      </c>
      <c r="AA1314" s="36">
        <v>23.644580099861585</v>
      </c>
    </row>
    <row r="1315" spans="1:27" x14ac:dyDescent="0.25">
      <c r="A1315">
        <v>96.432599999999994</v>
      </c>
      <c r="B1315">
        <v>65.75</v>
      </c>
      <c r="C1315" s="36">
        <v>24.144403384218066</v>
      </c>
      <c r="E1315">
        <v>101.12990000000001</v>
      </c>
      <c r="F1315">
        <v>65.75</v>
      </c>
      <c r="G1315" s="36">
        <v>24.34625606879516</v>
      </c>
      <c r="I1315">
        <v>105.8248</v>
      </c>
      <c r="J1315">
        <v>65.75</v>
      </c>
      <c r="K1315" s="36">
        <v>24.561807250744071</v>
      </c>
      <c r="M1315">
        <v>110.5591</v>
      </c>
      <c r="N1315">
        <v>65.75</v>
      </c>
      <c r="O1315" s="36">
        <v>24.795639104385891</v>
      </c>
      <c r="Q1315">
        <v>115.30419999999999</v>
      </c>
      <c r="R1315">
        <v>65.75</v>
      </c>
      <c r="S1315" s="36">
        <v>25.050104599228529</v>
      </c>
      <c r="U1315">
        <v>120.0808</v>
      </c>
      <c r="V1315">
        <v>65.75</v>
      </c>
      <c r="W1315" s="36">
        <v>25.331762941357333</v>
      </c>
      <c r="Y1315">
        <v>83.43</v>
      </c>
      <c r="Z1315">
        <v>65.75</v>
      </c>
      <c r="AA1315" s="36">
        <v>23.643971364678794</v>
      </c>
    </row>
    <row r="1316" spans="1:27" x14ac:dyDescent="0.25">
      <c r="A1316">
        <v>96.432599999999994</v>
      </c>
      <c r="B1316">
        <v>65.8</v>
      </c>
      <c r="C1316" s="36">
        <v>24.143672480780612</v>
      </c>
      <c r="E1316">
        <v>101.12990000000001</v>
      </c>
      <c r="F1316">
        <v>65.8</v>
      </c>
      <c r="G1316" s="36">
        <v>24.345466626813689</v>
      </c>
      <c r="I1316">
        <v>105.8248</v>
      </c>
      <c r="J1316">
        <v>65.8</v>
      </c>
      <c r="K1316" s="36">
        <v>24.560947976203849</v>
      </c>
      <c r="M1316">
        <v>110.5591</v>
      </c>
      <c r="N1316">
        <v>65.8</v>
      </c>
      <c r="O1316" s="36">
        <v>24.794693901907294</v>
      </c>
      <c r="Q1316">
        <v>115.30419999999999</v>
      </c>
      <c r="R1316">
        <v>65.8</v>
      </c>
      <c r="S1316" s="36">
        <v>25.049051204960698</v>
      </c>
      <c r="U1316">
        <v>120.0808</v>
      </c>
      <c r="V1316">
        <v>65.8</v>
      </c>
      <c r="W1316" s="36">
        <v>25.33056724035044</v>
      </c>
      <c r="Y1316">
        <v>83.43</v>
      </c>
      <c r="Z1316">
        <v>65.8</v>
      </c>
      <c r="AA1316" s="36">
        <v>23.643362772410637</v>
      </c>
    </row>
    <row r="1317" spans="1:27" x14ac:dyDescent="0.25">
      <c r="A1317">
        <v>96.432599999999994</v>
      </c>
      <c r="B1317">
        <v>65.849999999999994</v>
      </c>
      <c r="C1317" s="36">
        <v>24.142941798058708</v>
      </c>
      <c r="E1317">
        <v>101.12990000000001</v>
      </c>
      <c r="F1317">
        <v>65.849999999999994</v>
      </c>
      <c r="G1317" s="36">
        <v>24.34467745049886</v>
      </c>
      <c r="I1317">
        <v>105.8248</v>
      </c>
      <c r="J1317">
        <v>65.849999999999994</v>
      </c>
      <c r="K1317" s="36">
        <v>24.560089027933422</v>
      </c>
      <c r="M1317">
        <v>110.5591</v>
      </c>
      <c r="N1317">
        <v>65.849999999999994</v>
      </c>
      <c r="O1317" s="36">
        <v>24.793749111302969</v>
      </c>
      <c r="Q1317">
        <v>115.30419999999999</v>
      </c>
      <c r="R1317">
        <v>65.849999999999994</v>
      </c>
      <c r="S1317" s="36">
        <v>25.047998348850104</v>
      </c>
      <c r="U1317">
        <v>120.0808</v>
      </c>
      <c r="V1317">
        <v>65.849999999999994</v>
      </c>
      <c r="W1317" s="36">
        <v>25.329372277568641</v>
      </c>
      <c r="Y1317">
        <v>83.43</v>
      </c>
      <c r="Z1317">
        <v>65.849999999999994</v>
      </c>
      <c r="AA1317" s="36">
        <v>23.642754322975932</v>
      </c>
    </row>
    <row r="1318" spans="1:27" x14ac:dyDescent="0.25">
      <c r="A1318">
        <v>96.432599999999994</v>
      </c>
      <c r="B1318">
        <v>65.900000000000006</v>
      </c>
      <c r="C1318" s="36">
        <v>24.142211335888334</v>
      </c>
      <c r="E1318">
        <v>101.12990000000001</v>
      </c>
      <c r="F1318">
        <v>65.900000000000006</v>
      </c>
      <c r="G1318" s="36">
        <v>24.343888539629148</v>
      </c>
      <c r="I1318">
        <v>105.8248</v>
      </c>
      <c r="J1318">
        <v>65.900000000000006</v>
      </c>
      <c r="K1318" s="36">
        <v>24.559230405623513</v>
      </c>
      <c r="M1318">
        <v>110.5591</v>
      </c>
      <c r="N1318">
        <v>65.900000000000006</v>
      </c>
      <c r="O1318" s="36">
        <v>24.792804732121187</v>
      </c>
      <c r="Q1318">
        <v>115.30419999999999</v>
      </c>
      <c r="R1318">
        <v>65.900000000000006</v>
      </c>
      <c r="S1318" s="36">
        <v>25.046946030198441</v>
      </c>
      <c r="U1318">
        <v>120.0808</v>
      </c>
      <c r="V1318">
        <v>65.900000000000006</v>
      </c>
      <c r="W1318" s="36">
        <v>25.328178051842286</v>
      </c>
      <c r="Y1318">
        <v>83.43</v>
      </c>
      <c r="Z1318">
        <v>65.900000000000006</v>
      </c>
      <c r="AA1318" s="36">
        <v>23.642146016293587</v>
      </c>
    </row>
    <row r="1319" spans="1:27" x14ac:dyDescent="0.25">
      <c r="A1319">
        <v>96.432599999999994</v>
      </c>
      <c r="B1319">
        <v>65.95</v>
      </c>
      <c r="C1319" s="36">
        <v>24.141481094105696</v>
      </c>
      <c r="E1319">
        <v>101.12990000000001</v>
      </c>
      <c r="F1319">
        <v>65.95</v>
      </c>
      <c r="G1319" s="36">
        <v>24.343099893983336</v>
      </c>
      <c r="I1319">
        <v>105.8248</v>
      </c>
      <c r="J1319">
        <v>65.95</v>
      </c>
      <c r="K1319" s="36">
        <v>24.558372108965358</v>
      </c>
      <c r="M1319">
        <v>110.5591</v>
      </c>
      <c r="N1319">
        <v>65.95</v>
      </c>
      <c r="O1319" s="36">
        <v>24.79186076391105</v>
      </c>
      <c r="Q1319">
        <v>115.30419999999999</v>
      </c>
      <c r="R1319">
        <v>65.95</v>
      </c>
      <c r="S1319" s="36">
        <v>25.045894248308898</v>
      </c>
      <c r="U1319">
        <v>120.0808</v>
      </c>
      <c r="V1319">
        <v>65.95</v>
      </c>
      <c r="W1319" s="36">
        <v>25.326984562004771</v>
      </c>
      <c r="Y1319">
        <v>83.43</v>
      </c>
      <c r="Z1319">
        <v>65.95</v>
      </c>
      <c r="AA1319" s="36">
        <v>23.641537852282582</v>
      </c>
    </row>
    <row r="1320" spans="1:27" x14ac:dyDescent="0.25">
      <c r="A1320">
        <v>96.432599999999994</v>
      </c>
      <c r="B1320">
        <v>66</v>
      </c>
      <c r="C1320" s="36">
        <v>24.140751072547189</v>
      </c>
      <c r="E1320">
        <v>101.12990000000001</v>
      </c>
      <c r="F1320">
        <v>66</v>
      </c>
      <c r="G1320" s="36">
        <v>24.342311513340523</v>
      </c>
      <c r="I1320">
        <v>105.8248</v>
      </c>
      <c r="J1320">
        <v>66</v>
      </c>
      <c r="K1320" s="36">
        <v>24.557514137650656</v>
      </c>
      <c r="M1320">
        <v>110.5591</v>
      </c>
      <c r="N1320">
        <v>66</v>
      </c>
      <c r="O1320" s="36">
        <v>24.790917206222463</v>
      </c>
      <c r="Q1320">
        <v>115.30419999999999</v>
      </c>
      <c r="R1320">
        <v>66</v>
      </c>
      <c r="S1320" s="36">
        <v>25.044843002486147</v>
      </c>
      <c r="U1320">
        <v>120.0808</v>
      </c>
      <c r="V1320">
        <v>66</v>
      </c>
      <c r="W1320" s="36">
        <v>25.325791806892529</v>
      </c>
      <c r="Y1320">
        <v>83.43</v>
      </c>
      <c r="Z1320">
        <v>66</v>
      </c>
      <c r="AA1320" s="36">
        <v>23.640929830861964</v>
      </c>
    </row>
    <row r="1321" spans="1:27" x14ac:dyDescent="0.25">
      <c r="A1321">
        <v>96.432599999999994</v>
      </c>
      <c r="B1321">
        <v>66.05</v>
      </c>
      <c r="C1321" s="36">
        <v>24.140021271049399</v>
      </c>
      <c r="E1321">
        <v>101.12990000000001</v>
      </c>
      <c r="F1321">
        <v>66.05</v>
      </c>
      <c r="G1321" s="36">
        <v>24.341523397480078</v>
      </c>
      <c r="I1321">
        <v>105.8248</v>
      </c>
      <c r="J1321">
        <v>66.05</v>
      </c>
      <c r="K1321" s="36">
        <v>24.556656491371591</v>
      </c>
      <c r="M1321">
        <v>110.5591</v>
      </c>
      <c r="N1321">
        <v>66.05</v>
      </c>
      <c r="O1321" s="36">
        <v>24.789974058606145</v>
      </c>
      <c r="Q1321">
        <v>115.30419999999999</v>
      </c>
      <c r="R1321">
        <v>66.05</v>
      </c>
      <c r="S1321" s="36">
        <v>25.043792292036347</v>
      </c>
      <c r="U1321">
        <v>120.0808</v>
      </c>
      <c r="V1321">
        <v>66.05</v>
      </c>
      <c r="W1321" s="36">
        <v>25.324599785345022</v>
      </c>
      <c r="Y1321">
        <v>83.43</v>
      </c>
      <c r="Z1321">
        <v>66.05</v>
      </c>
      <c r="AA1321" s="36">
        <v>23.640321951950867</v>
      </c>
    </row>
    <row r="1322" spans="1:27" x14ac:dyDescent="0.25">
      <c r="A1322">
        <v>96.432599999999994</v>
      </c>
      <c r="B1322">
        <v>66.099999999999994</v>
      </c>
      <c r="C1322" s="36">
        <v>24.13929168944912</v>
      </c>
      <c r="E1322">
        <v>101.12990000000001</v>
      </c>
      <c r="F1322">
        <v>66.099999999999994</v>
      </c>
      <c r="G1322" s="36">
        <v>24.340735546181705</v>
      </c>
      <c r="I1322">
        <v>105.8248</v>
      </c>
      <c r="J1322">
        <v>66.099999999999994</v>
      </c>
      <c r="K1322" s="36">
        <v>24.555799169820823</v>
      </c>
      <c r="M1322">
        <v>110.5591</v>
      </c>
      <c r="N1322">
        <v>66.099999999999994</v>
      </c>
      <c r="O1322" s="36">
        <v>24.789031320613617</v>
      </c>
      <c r="Q1322">
        <v>115.30419999999999</v>
      </c>
      <c r="R1322">
        <v>66.099999999999994</v>
      </c>
      <c r="S1322" s="36">
        <v>25.042742116267124</v>
      </c>
      <c r="U1322">
        <v>120.0808</v>
      </c>
      <c r="V1322">
        <v>66.099999999999994</v>
      </c>
      <c r="W1322" s="36">
        <v>25.323408496204738</v>
      </c>
      <c r="Y1322">
        <v>83.43</v>
      </c>
      <c r="Z1322">
        <v>66.099999999999994</v>
      </c>
      <c r="AA1322" s="36">
        <v>23.639714215468494</v>
      </c>
    </row>
    <row r="1323" spans="1:27" x14ac:dyDescent="0.25">
      <c r="A1323">
        <v>96.432599999999994</v>
      </c>
      <c r="B1323">
        <v>66.150000000000006</v>
      </c>
      <c r="C1323" s="36">
        <v>24.13856232758334</v>
      </c>
      <c r="E1323">
        <v>101.12990000000001</v>
      </c>
      <c r="F1323">
        <v>66.150000000000006</v>
      </c>
      <c r="G1323" s="36">
        <v>24.339947959225384</v>
      </c>
      <c r="I1323">
        <v>105.8248</v>
      </c>
      <c r="J1323">
        <v>66.150000000000006</v>
      </c>
      <c r="K1323" s="36">
        <v>24.554942172691486</v>
      </c>
      <c r="M1323">
        <v>110.5591</v>
      </c>
      <c r="N1323">
        <v>66.150000000000006</v>
      </c>
      <c r="O1323" s="36">
        <v>24.788088991797203</v>
      </c>
      <c r="Q1323">
        <v>115.30419999999999</v>
      </c>
      <c r="R1323">
        <v>66.150000000000006</v>
      </c>
      <c r="S1323" s="36">
        <v>25.041692474487576</v>
      </c>
      <c r="U1323">
        <v>120.0808</v>
      </c>
      <c r="V1323">
        <v>66.150000000000006</v>
      </c>
      <c r="W1323" s="36">
        <v>25.322217938317156</v>
      </c>
      <c r="Y1323">
        <v>83.43</v>
      </c>
      <c r="Z1323">
        <v>66.150000000000006</v>
      </c>
      <c r="AA1323" s="36">
        <v>23.639106621334129</v>
      </c>
    </row>
    <row r="1324" spans="1:27" x14ac:dyDescent="0.25">
      <c r="A1324">
        <v>96.432599999999994</v>
      </c>
      <c r="B1324">
        <v>66.2</v>
      </c>
      <c r="C1324" s="36">
        <v>24.137833185289253</v>
      </c>
      <c r="E1324">
        <v>101.12990000000001</v>
      </c>
      <c r="F1324">
        <v>66.2</v>
      </c>
      <c r="G1324" s="36">
        <v>24.339160636391401</v>
      </c>
      <c r="I1324">
        <v>105.8248</v>
      </c>
      <c r="J1324">
        <v>66.2</v>
      </c>
      <c r="K1324" s="36">
        <v>24.554085499677189</v>
      </c>
      <c r="M1324">
        <v>110.5591</v>
      </c>
      <c r="N1324">
        <v>66.2</v>
      </c>
      <c r="O1324" s="36">
        <v>24.787147071710049</v>
      </c>
      <c r="Q1324">
        <v>115.30419999999999</v>
      </c>
      <c r="R1324">
        <v>66.2</v>
      </c>
      <c r="S1324" s="36">
        <v>25.040643366008283</v>
      </c>
      <c r="U1324">
        <v>120.0808</v>
      </c>
      <c r="V1324">
        <v>66.2</v>
      </c>
      <c r="W1324" s="36">
        <v>25.321028110530769</v>
      </c>
      <c r="Y1324">
        <v>83.43</v>
      </c>
      <c r="Z1324">
        <v>66.2</v>
      </c>
      <c r="AA1324" s="36">
        <v>23.638499169467114</v>
      </c>
    </row>
    <row r="1325" spans="1:27" x14ac:dyDescent="0.25">
      <c r="A1325">
        <v>96.432599999999994</v>
      </c>
      <c r="B1325">
        <v>66.25</v>
      </c>
      <c r="C1325" s="36">
        <v>24.137104262404232</v>
      </c>
      <c r="E1325">
        <v>101.12990000000001</v>
      </c>
      <c r="F1325">
        <v>66.25</v>
      </c>
      <c r="G1325" s="36">
        <v>24.338373577460352</v>
      </c>
      <c r="I1325">
        <v>105.8248</v>
      </c>
      <c r="J1325">
        <v>66.25</v>
      </c>
      <c r="K1325" s="36">
        <v>24.553229150472024</v>
      </c>
      <c r="M1325">
        <v>110.5591</v>
      </c>
      <c r="N1325">
        <v>66.25</v>
      </c>
      <c r="O1325" s="36">
        <v>24.786205559906072</v>
      </c>
      <c r="Q1325">
        <v>115.30419999999999</v>
      </c>
      <c r="R1325">
        <v>66.25</v>
      </c>
      <c r="S1325" s="36">
        <v>25.039594790141273</v>
      </c>
      <c r="U1325">
        <v>120.0808</v>
      </c>
      <c r="V1325">
        <v>66.25</v>
      </c>
      <c r="W1325" s="36">
        <v>25.319839011697024</v>
      </c>
      <c r="Y1325">
        <v>83.43</v>
      </c>
      <c r="Z1325">
        <v>66.25</v>
      </c>
      <c r="AA1325" s="36">
        <v>23.63789185978688</v>
      </c>
    </row>
    <row r="1326" spans="1:27" x14ac:dyDescent="0.25">
      <c r="A1326">
        <v>96.432599999999994</v>
      </c>
      <c r="B1326">
        <v>66.3</v>
      </c>
      <c r="C1326" s="36">
        <v>24.136375558765867</v>
      </c>
      <c r="E1326">
        <v>101.12990000000001</v>
      </c>
      <c r="F1326">
        <v>66.3</v>
      </c>
      <c r="G1326" s="36">
        <v>24.337586782213119</v>
      </c>
      <c r="I1326">
        <v>105.8248</v>
      </c>
      <c r="J1326">
        <v>66.3</v>
      </c>
      <c r="K1326" s="36">
        <v>24.552373124770547</v>
      </c>
      <c r="M1326">
        <v>110.5591</v>
      </c>
      <c r="N1326">
        <v>66.3</v>
      </c>
      <c r="O1326" s="36">
        <v>24.785264455940013</v>
      </c>
      <c r="Q1326">
        <v>115.30419999999999</v>
      </c>
      <c r="R1326">
        <v>66.3</v>
      </c>
      <c r="S1326" s="36">
        <v>25.038546746200026</v>
      </c>
      <c r="U1326">
        <v>120.0808</v>
      </c>
      <c r="V1326">
        <v>66.3</v>
      </c>
      <c r="W1326" s="36">
        <v>25.318650640670377</v>
      </c>
      <c r="Y1326">
        <v>83.43</v>
      </c>
      <c r="Z1326">
        <v>66.3</v>
      </c>
      <c r="AA1326" s="36">
        <v>23.637284692212937</v>
      </c>
    </row>
    <row r="1327" spans="1:27" x14ac:dyDescent="0.25">
      <c r="A1327">
        <v>96.432599999999994</v>
      </c>
      <c r="B1327">
        <v>66.349999999999994</v>
      </c>
      <c r="C1327" s="36">
        <v>24.135647074211935</v>
      </c>
      <c r="E1327">
        <v>101.12990000000001</v>
      </c>
      <c r="F1327">
        <v>66.349999999999994</v>
      </c>
      <c r="G1327" s="36">
        <v>24.336800250430887</v>
      </c>
      <c r="I1327">
        <v>105.8248</v>
      </c>
      <c r="J1327">
        <v>66.349999999999994</v>
      </c>
      <c r="K1327" s="36">
        <v>24.551517422267789</v>
      </c>
      <c r="M1327">
        <v>110.5591</v>
      </c>
      <c r="N1327">
        <v>66.349999999999994</v>
      </c>
      <c r="O1327" s="36">
        <v>24.7843237593674</v>
      </c>
      <c r="Q1327">
        <v>115.30419999999999</v>
      </c>
      <c r="R1327">
        <v>66.349999999999994</v>
      </c>
      <c r="S1327" s="36">
        <v>25.037499233499499</v>
      </c>
      <c r="U1327">
        <v>120.0808</v>
      </c>
      <c r="V1327">
        <v>66.349999999999994</v>
      </c>
      <c r="W1327" s="36">
        <v>25.317462996308219</v>
      </c>
      <c r="Y1327">
        <v>83.43</v>
      </c>
      <c r="Z1327">
        <v>66.349999999999994</v>
      </c>
      <c r="AA1327" s="36">
        <v>23.636677666664848</v>
      </c>
    </row>
    <row r="1328" spans="1:27" x14ac:dyDescent="0.25">
      <c r="A1328">
        <v>96.432599999999994</v>
      </c>
      <c r="B1328">
        <v>66.400000000000006</v>
      </c>
      <c r="C1328" s="36">
        <v>24.134918808580402</v>
      </c>
      <c r="E1328">
        <v>101.12990000000001</v>
      </c>
      <c r="F1328">
        <v>66.400000000000006</v>
      </c>
      <c r="G1328" s="36">
        <v>24.336013981895135</v>
      </c>
      <c r="I1328">
        <v>105.8248</v>
      </c>
      <c r="J1328">
        <v>66.400000000000006</v>
      </c>
      <c r="K1328" s="36">
        <v>24.550662042659258</v>
      </c>
      <c r="M1328">
        <v>110.5591</v>
      </c>
      <c r="N1328">
        <v>66.400000000000006</v>
      </c>
      <c r="O1328" s="36">
        <v>24.78338346974456</v>
      </c>
      <c r="Q1328">
        <v>115.30419999999999</v>
      </c>
      <c r="R1328">
        <v>66.400000000000006</v>
      </c>
      <c r="S1328" s="36">
        <v>25.036452251356092</v>
      </c>
      <c r="U1328">
        <v>120.0808</v>
      </c>
      <c r="V1328">
        <v>66.400000000000006</v>
      </c>
      <c r="W1328" s="36">
        <v>25.316276077470921</v>
      </c>
      <c r="Y1328">
        <v>83.43</v>
      </c>
      <c r="Z1328">
        <v>66.400000000000006</v>
      </c>
      <c r="AA1328" s="36">
        <v>23.636070783062276</v>
      </c>
    </row>
    <row r="1329" spans="1:27" x14ac:dyDescent="0.25">
      <c r="A1329">
        <v>96.432599999999994</v>
      </c>
      <c r="B1329">
        <v>66.45</v>
      </c>
      <c r="C1329" s="36">
        <v>24.134190761709455</v>
      </c>
      <c r="E1329">
        <v>101.12990000000001</v>
      </c>
      <c r="F1329">
        <v>66.45</v>
      </c>
      <c r="G1329" s="36">
        <v>24.335227976387642</v>
      </c>
      <c r="I1329">
        <v>105.8248</v>
      </c>
      <c r="J1329">
        <v>66.45</v>
      </c>
      <c r="K1329" s="36">
        <v>24.549806985640924</v>
      </c>
      <c r="M1329">
        <v>110.5591</v>
      </c>
      <c r="N1329">
        <v>66.45</v>
      </c>
      <c r="O1329" s="36">
        <v>24.782443586628602</v>
      </c>
      <c r="Q1329">
        <v>115.30419999999999</v>
      </c>
      <c r="R1329">
        <v>66.45</v>
      </c>
      <c r="S1329" s="36">
        <v>25.035405799087631</v>
      </c>
      <c r="U1329">
        <v>120.0808</v>
      </c>
      <c r="V1329">
        <v>66.45</v>
      </c>
      <c r="W1329" s="36">
        <v>25.315089883021759</v>
      </c>
      <c r="Y1329">
        <v>83.43</v>
      </c>
      <c r="Z1329">
        <v>66.45</v>
      </c>
      <c r="AA1329" s="36">
        <v>23.635464041324937</v>
      </c>
    </row>
    <row r="1330" spans="1:27" x14ac:dyDescent="0.25">
      <c r="A1330">
        <v>96.432599999999994</v>
      </c>
      <c r="B1330">
        <v>66.5</v>
      </c>
      <c r="C1330" s="36">
        <v>24.133462933437443</v>
      </c>
      <c r="E1330">
        <v>101.12990000000001</v>
      </c>
      <c r="F1330">
        <v>66.5</v>
      </c>
      <c r="G1330" s="36">
        <v>24.334442233690478</v>
      </c>
      <c r="I1330">
        <v>105.8248</v>
      </c>
      <c r="J1330">
        <v>66.5</v>
      </c>
      <c r="K1330" s="36">
        <v>24.548952250909224</v>
      </c>
      <c r="M1330">
        <v>110.5591</v>
      </c>
      <c r="N1330">
        <v>66.5</v>
      </c>
      <c r="O1330" s="36">
        <v>24.781504109577444</v>
      </c>
      <c r="Q1330">
        <v>115.30419999999999</v>
      </c>
      <c r="R1330">
        <v>66.5</v>
      </c>
      <c r="S1330" s="36">
        <v>25.034359876013415</v>
      </c>
      <c r="U1330">
        <v>120.0808</v>
      </c>
      <c r="V1330">
        <v>66.5</v>
      </c>
      <c r="W1330" s="36">
        <v>25.313904411826964</v>
      </c>
      <c r="Y1330">
        <v>83.43</v>
      </c>
      <c r="Z1330">
        <v>66.5</v>
      </c>
      <c r="AA1330" s="36">
        <v>23.634857441372635</v>
      </c>
    </row>
    <row r="1331" spans="1:27" x14ac:dyDescent="0.25">
      <c r="A1331">
        <v>96.432599999999994</v>
      </c>
      <c r="B1331">
        <v>66.55</v>
      </c>
      <c r="C1331" s="36">
        <v>24.13273532360294</v>
      </c>
      <c r="E1331">
        <v>101.12990000000001</v>
      </c>
      <c r="F1331">
        <v>66.55</v>
      </c>
      <c r="G1331" s="36">
        <v>24.333656753586023</v>
      </c>
      <c r="I1331">
        <v>105.8248</v>
      </c>
      <c r="J1331">
        <v>66.55</v>
      </c>
      <c r="K1331" s="36">
        <v>24.548097838161084</v>
      </c>
      <c r="M1331">
        <v>110.5591</v>
      </c>
      <c r="N1331">
        <v>66.55</v>
      </c>
      <c r="O1331" s="36">
        <v>24.780565038149778</v>
      </c>
      <c r="Q1331">
        <v>115.30419999999999</v>
      </c>
      <c r="R1331">
        <v>66.55</v>
      </c>
      <c r="S1331" s="36">
        <v>25.033314481454148</v>
      </c>
      <c r="U1331">
        <v>120.0808</v>
      </c>
      <c r="V1331">
        <v>66.55</v>
      </c>
      <c r="W1331" s="36">
        <v>25.312719662755697</v>
      </c>
      <c r="Y1331">
        <v>83.43</v>
      </c>
      <c r="Z1331">
        <v>66.55</v>
      </c>
      <c r="AA1331" s="36">
        <v>23.634250983125238</v>
      </c>
    </row>
    <row r="1332" spans="1:27" x14ac:dyDescent="0.25">
      <c r="A1332">
        <v>96.432599999999994</v>
      </c>
      <c r="B1332">
        <v>66.599999999999994</v>
      </c>
      <c r="C1332" s="36">
        <v>24.132007932044697</v>
      </c>
      <c r="E1332">
        <v>101.12990000000001</v>
      </c>
      <c r="F1332">
        <v>66.599999999999994</v>
      </c>
      <c r="G1332" s="36">
        <v>24.332871535856931</v>
      </c>
      <c r="I1332">
        <v>105.8248</v>
      </c>
      <c r="J1332">
        <v>66.599999999999994</v>
      </c>
      <c r="K1332" s="36">
        <v>24.547243747093869</v>
      </c>
      <c r="M1332">
        <v>110.5591</v>
      </c>
      <c r="N1332">
        <v>66.599999999999994</v>
      </c>
      <c r="O1332" s="36">
        <v>24.779626371905088</v>
      </c>
      <c r="Q1332">
        <v>115.30419999999999</v>
      </c>
      <c r="R1332">
        <v>66.599999999999994</v>
      </c>
      <c r="S1332" s="36">
        <v>25.032269614731998</v>
      </c>
      <c r="U1332">
        <v>120.0808</v>
      </c>
      <c r="V1332">
        <v>66.599999999999994</v>
      </c>
      <c r="W1332" s="36">
        <v>25.311535634679998</v>
      </c>
      <c r="Y1332">
        <v>83.43</v>
      </c>
      <c r="Z1332">
        <v>66.599999999999994</v>
      </c>
      <c r="AA1332" s="36">
        <v>23.633644666502697</v>
      </c>
    </row>
    <row r="1333" spans="1:27" x14ac:dyDescent="0.25">
      <c r="A1333">
        <v>96.432599999999994</v>
      </c>
      <c r="B1333">
        <v>66.650000000000006</v>
      </c>
      <c r="C1333" s="36">
        <v>24.131280758601662</v>
      </c>
      <c r="E1333">
        <v>101.12990000000001</v>
      </c>
      <c r="F1333">
        <v>66.650000000000006</v>
      </c>
      <c r="G1333" s="36">
        <v>24.332086580286173</v>
      </c>
      <c r="I1333">
        <v>105.8248</v>
      </c>
      <c r="J1333">
        <v>66.650000000000006</v>
      </c>
      <c r="K1333" s="36">
        <v>24.546389977405429</v>
      </c>
      <c r="M1333">
        <v>110.5591</v>
      </c>
      <c r="N1333">
        <v>66.650000000000006</v>
      </c>
      <c r="O1333" s="36">
        <v>24.778688110403657</v>
      </c>
      <c r="Q1333">
        <v>115.30419999999999</v>
      </c>
      <c r="R1333">
        <v>66.650000000000006</v>
      </c>
      <c r="S1333" s="36">
        <v>25.031225275170531</v>
      </c>
      <c r="U1333">
        <v>120.0808</v>
      </c>
      <c r="V1333">
        <v>66.650000000000006</v>
      </c>
      <c r="W1333" s="36">
        <v>25.310352326474835</v>
      </c>
      <c r="Y1333">
        <v>83.43</v>
      </c>
      <c r="Z1333">
        <v>66.650000000000006</v>
      </c>
      <c r="AA1333" s="36">
        <v>23.63303849142503</v>
      </c>
    </row>
    <row r="1334" spans="1:27" x14ac:dyDescent="0.25">
      <c r="A1334">
        <v>96.432599999999994</v>
      </c>
      <c r="B1334">
        <v>66.7</v>
      </c>
      <c r="C1334" s="36">
        <v>24.130553803112985</v>
      </c>
      <c r="E1334">
        <v>101.12990000000001</v>
      </c>
      <c r="F1334">
        <v>66.7</v>
      </c>
      <c r="G1334" s="36">
        <v>24.331301886656995</v>
      </c>
      <c r="I1334">
        <v>105.8248</v>
      </c>
      <c r="J1334">
        <v>66.7</v>
      </c>
      <c r="K1334" s="36">
        <v>24.545536528794074</v>
      </c>
      <c r="M1334">
        <v>110.5591</v>
      </c>
      <c r="N1334">
        <v>66.7</v>
      </c>
      <c r="O1334" s="36">
        <v>24.777750253206527</v>
      </c>
      <c r="Q1334">
        <v>115.30419999999999</v>
      </c>
      <c r="R1334">
        <v>66.7</v>
      </c>
      <c r="S1334" s="36">
        <v>25.030181462094774</v>
      </c>
      <c r="U1334">
        <v>120.0808</v>
      </c>
      <c r="V1334">
        <v>66.7</v>
      </c>
      <c r="W1334" s="36">
        <v>25.309169737018049</v>
      </c>
      <c r="Y1334">
        <v>83.43</v>
      </c>
      <c r="Z1334">
        <v>66.7</v>
      </c>
      <c r="AA1334" s="36">
        <v>23.632432457812335</v>
      </c>
    </row>
    <row r="1335" spans="1:27" x14ac:dyDescent="0.25">
      <c r="A1335">
        <v>96.432599999999994</v>
      </c>
      <c r="B1335">
        <v>66.75</v>
      </c>
      <c r="C1335" s="36">
        <v>24.129827065418013</v>
      </c>
      <c r="E1335">
        <v>101.12990000000001</v>
      </c>
      <c r="F1335">
        <v>66.75</v>
      </c>
      <c r="G1335" s="36">
        <v>24.330517454752943</v>
      </c>
      <c r="I1335">
        <v>105.8248</v>
      </c>
      <c r="J1335">
        <v>66.75</v>
      </c>
      <c r="K1335" s="36">
        <v>24.544683400958576</v>
      </c>
      <c r="M1335">
        <v>110.5591</v>
      </c>
      <c r="N1335">
        <v>66.75</v>
      </c>
      <c r="O1335" s="36">
        <v>24.776812799875536</v>
      </c>
      <c r="Q1335">
        <v>115.30419999999999</v>
      </c>
      <c r="R1335">
        <v>66.75</v>
      </c>
      <c r="S1335" s="36">
        <v>25.029138174831136</v>
      </c>
      <c r="U1335">
        <v>120.0808</v>
      </c>
      <c r="V1335">
        <v>66.75</v>
      </c>
      <c r="W1335" s="36">
        <v>25.307987865190352</v>
      </c>
      <c r="Y1335">
        <v>83.43</v>
      </c>
      <c r="Z1335">
        <v>66.75</v>
      </c>
      <c r="AA1335" s="36">
        <v>23.63182656558477</v>
      </c>
    </row>
    <row r="1336" spans="1:27" x14ac:dyDescent="0.25">
      <c r="A1336">
        <v>96.432599999999994</v>
      </c>
      <c r="B1336">
        <v>66.8</v>
      </c>
      <c r="C1336" s="36">
        <v>24.129100545356259</v>
      </c>
      <c r="E1336">
        <v>101.12990000000001</v>
      </c>
      <c r="F1336">
        <v>66.8</v>
      </c>
      <c r="G1336" s="36">
        <v>24.329733284357864</v>
      </c>
      <c r="I1336">
        <v>105.8248</v>
      </c>
      <c r="J1336">
        <v>66.8</v>
      </c>
      <c r="K1336" s="36">
        <v>24.543830593598173</v>
      </c>
      <c r="M1336">
        <v>110.5591</v>
      </c>
      <c r="N1336">
        <v>66.8</v>
      </c>
      <c r="O1336" s="36">
        <v>24.775875749973302</v>
      </c>
      <c r="Q1336">
        <v>115.30419999999999</v>
      </c>
      <c r="R1336">
        <v>66.8</v>
      </c>
      <c r="S1336" s="36">
        <v>25.028095412707469</v>
      </c>
      <c r="U1336">
        <v>120.0808</v>
      </c>
      <c r="V1336">
        <v>66.8</v>
      </c>
      <c r="W1336" s="36">
        <v>25.306806709875357</v>
      </c>
      <c r="Y1336">
        <v>83.43</v>
      </c>
      <c r="Z1336">
        <v>66.8</v>
      </c>
      <c r="AA1336" s="36">
        <v>23.631220814662584</v>
      </c>
    </row>
    <row r="1337" spans="1:27" x14ac:dyDescent="0.25">
      <c r="A1337">
        <v>96.432599999999994</v>
      </c>
      <c r="B1337">
        <v>66.849999999999994</v>
      </c>
      <c r="C1337" s="36">
        <v>24.128374242767471</v>
      </c>
      <c r="E1337">
        <v>101.12990000000001</v>
      </c>
      <c r="F1337">
        <v>66.849999999999994</v>
      </c>
      <c r="G1337" s="36">
        <v>24.328949375255885</v>
      </c>
      <c r="I1337">
        <v>105.8248</v>
      </c>
      <c r="J1337">
        <v>66.849999999999994</v>
      </c>
      <c r="K1337" s="36">
        <v>24.542978106412576</v>
      </c>
      <c r="M1337">
        <v>110.5591</v>
      </c>
      <c r="N1337">
        <v>66.849999999999994</v>
      </c>
      <c r="O1337" s="36">
        <v>24.774939103063211</v>
      </c>
      <c r="Q1337">
        <v>115.30419999999999</v>
      </c>
      <c r="R1337">
        <v>66.849999999999994</v>
      </c>
      <c r="S1337" s="36">
        <v>25.02705317505303</v>
      </c>
      <c r="U1337">
        <v>120.0808</v>
      </c>
      <c r="V1337">
        <v>66.849999999999994</v>
      </c>
      <c r="W1337" s="36">
        <v>25.305626269959493</v>
      </c>
      <c r="Y1337">
        <v>83.43</v>
      </c>
      <c r="Z1337">
        <v>66.849999999999994</v>
      </c>
      <c r="AA1337" s="36">
        <v>23.630615204966091</v>
      </c>
    </row>
    <row r="1338" spans="1:27" x14ac:dyDescent="0.25">
      <c r="A1338">
        <v>96.432599999999994</v>
      </c>
      <c r="B1338">
        <v>66.900000000000006</v>
      </c>
      <c r="C1338" s="36">
        <v>24.127648157491556</v>
      </c>
      <c r="E1338">
        <v>101.12990000000001</v>
      </c>
      <c r="F1338">
        <v>66.900000000000006</v>
      </c>
      <c r="G1338" s="36">
        <v>24.328165727231429</v>
      </c>
      <c r="I1338">
        <v>105.8248</v>
      </c>
      <c r="J1338">
        <v>66.900000000000006</v>
      </c>
      <c r="K1338" s="36">
        <v>24.542125939101933</v>
      </c>
      <c r="M1338">
        <v>110.5591</v>
      </c>
      <c r="N1338">
        <v>66.900000000000006</v>
      </c>
      <c r="O1338" s="36">
        <v>24.774002858709441</v>
      </c>
      <c r="Q1338">
        <v>115.30419999999999</v>
      </c>
      <c r="R1338">
        <v>66.900000000000006</v>
      </c>
      <c r="S1338" s="36">
        <v>25.026011461198479</v>
      </c>
      <c r="U1338">
        <v>120.0808</v>
      </c>
      <c r="V1338">
        <v>66.900000000000006</v>
      </c>
      <c r="W1338" s="36">
        <v>25.304446544332073</v>
      </c>
      <c r="Y1338">
        <v>83.43</v>
      </c>
      <c r="Z1338">
        <v>66.900000000000006</v>
      </c>
      <c r="AA1338" s="36">
        <v>23.630009736415676</v>
      </c>
    </row>
    <row r="1339" spans="1:27" x14ac:dyDescent="0.25">
      <c r="A1339">
        <v>96.432599999999994</v>
      </c>
      <c r="B1339">
        <v>66.95</v>
      </c>
      <c r="C1339" s="36">
        <v>24.126922289368633</v>
      </c>
      <c r="E1339">
        <v>101.12990000000001</v>
      </c>
      <c r="F1339">
        <v>66.95</v>
      </c>
      <c r="G1339" s="36">
        <v>24.327382340069217</v>
      </c>
      <c r="I1339">
        <v>105.8248</v>
      </c>
      <c r="J1339">
        <v>66.95</v>
      </c>
      <c r="K1339" s="36">
        <v>24.541274091366876</v>
      </c>
      <c r="M1339">
        <v>110.5591</v>
      </c>
      <c r="N1339">
        <v>66.95</v>
      </c>
      <c r="O1339" s="36">
        <v>24.773067016476926</v>
      </c>
      <c r="Q1339">
        <v>115.30419999999999</v>
      </c>
      <c r="R1339">
        <v>66.95</v>
      </c>
      <c r="S1339" s="36">
        <v>25.02497027047588</v>
      </c>
      <c r="U1339">
        <v>120.0808</v>
      </c>
      <c r="V1339">
        <v>66.95</v>
      </c>
      <c r="W1339" s="36">
        <v>25.303267531885229</v>
      </c>
      <c r="Y1339">
        <v>83.43</v>
      </c>
      <c r="Z1339">
        <v>66.95</v>
      </c>
      <c r="AA1339" s="36">
        <v>23.629404408931801</v>
      </c>
    </row>
    <row r="1340" spans="1:27" x14ac:dyDescent="0.25">
      <c r="A1340">
        <v>96.432599999999994</v>
      </c>
      <c r="B1340">
        <v>67</v>
      </c>
      <c r="C1340" s="36">
        <v>24.126196638239005</v>
      </c>
      <c r="E1340">
        <v>101.12990000000001</v>
      </c>
      <c r="F1340">
        <v>67</v>
      </c>
      <c r="G1340" s="36">
        <v>24.326599213554253</v>
      </c>
      <c r="I1340">
        <v>105.8248</v>
      </c>
      <c r="J1340">
        <v>67</v>
      </c>
      <c r="K1340" s="36">
        <v>24.540422562908475</v>
      </c>
      <c r="M1340">
        <v>110.5591</v>
      </c>
      <c r="N1340">
        <v>67</v>
      </c>
      <c r="O1340" s="36">
        <v>24.772131575931379</v>
      </c>
      <c r="Q1340">
        <v>115.30419999999999</v>
      </c>
      <c r="R1340">
        <v>67</v>
      </c>
      <c r="S1340" s="36">
        <v>25.023929602218708</v>
      </c>
      <c r="U1340">
        <v>120.0808</v>
      </c>
      <c r="V1340">
        <v>67</v>
      </c>
      <c r="W1340" s="36">
        <v>25.302089231513925</v>
      </c>
      <c r="Y1340">
        <v>83.43</v>
      </c>
      <c r="Z1340">
        <v>67</v>
      </c>
      <c r="AA1340" s="36">
        <v>23.628799222434996</v>
      </c>
    </row>
    <row r="1341" spans="1:27" x14ac:dyDescent="0.25">
      <c r="A1341">
        <v>96.432599999999994</v>
      </c>
      <c r="B1341">
        <v>67.05</v>
      </c>
      <c r="C1341" s="36">
        <v>24.125471203943171</v>
      </c>
      <c r="E1341">
        <v>101.12990000000001</v>
      </c>
      <c r="F1341">
        <v>67.05</v>
      </c>
      <c r="G1341" s="36">
        <v>24.325816347471832</v>
      </c>
      <c r="I1341">
        <v>105.8248</v>
      </c>
      <c r="J1341">
        <v>67.05</v>
      </c>
      <c r="K1341" s="36">
        <v>24.539571353428279</v>
      </c>
      <c r="M1341">
        <v>110.5591</v>
      </c>
      <c r="N1341">
        <v>67.05</v>
      </c>
      <c r="O1341" s="36">
        <v>24.771196536639287</v>
      </c>
      <c r="Q1341">
        <v>115.30419999999999</v>
      </c>
      <c r="R1341">
        <v>67.05</v>
      </c>
      <c r="S1341" s="36">
        <v>25.02288945576182</v>
      </c>
      <c r="U1341">
        <v>120.0808</v>
      </c>
      <c r="V1341">
        <v>67.05</v>
      </c>
      <c r="W1341" s="36">
        <v>25.300911642115935</v>
      </c>
      <c r="Y1341">
        <v>83.43</v>
      </c>
      <c r="Z1341">
        <v>67.05</v>
      </c>
      <c r="AA1341" s="36">
        <v>23.628194176845874</v>
      </c>
    </row>
    <row r="1342" spans="1:27" x14ac:dyDescent="0.25">
      <c r="A1342">
        <v>96.432599999999994</v>
      </c>
      <c r="B1342">
        <v>67.099999999999994</v>
      </c>
      <c r="C1342" s="36">
        <v>24.124745986321813</v>
      </c>
      <c r="E1342">
        <v>101.12990000000001</v>
      </c>
      <c r="F1342">
        <v>67.099999999999994</v>
      </c>
      <c r="G1342" s="36">
        <v>24.325033741607541</v>
      </c>
      <c r="I1342">
        <v>105.8248</v>
      </c>
      <c r="J1342">
        <v>67.099999999999994</v>
      </c>
      <c r="K1342" s="36">
        <v>24.53872046262828</v>
      </c>
      <c r="M1342">
        <v>110.5591</v>
      </c>
      <c r="N1342">
        <v>67.099999999999994</v>
      </c>
      <c r="O1342" s="36">
        <v>24.770261898167902</v>
      </c>
      <c r="Q1342">
        <v>115.30419999999999</v>
      </c>
      <c r="R1342">
        <v>67.099999999999994</v>
      </c>
      <c r="S1342" s="36">
        <v>25.021849830441475</v>
      </c>
      <c r="U1342">
        <v>120.0808</v>
      </c>
      <c r="V1342">
        <v>67.099999999999994</v>
      </c>
      <c r="W1342" s="36">
        <v>25.299734762591854</v>
      </c>
      <c r="Y1342">
        <v>83.43</v>
      </c>
      <c r="Z1342">
        <v>67.099999999999994</v>
      </c>
      <c r="AA1342" s="36">
        <v>23.62758927208511</v>
      </c>
    </row>
    <row r="1343" spans="1:27" x14ac:dyDescent="0.25">
      <c r="A1343">
        <v>96.432599999999994</v>
      </c>
      <c r="B1343">
        <v>67.150000000000006</v>
      </c>
      <c r="C1343" s="36">
        <v>24.124020985215818</v>
      </c>
      <c r="E1343">
        <v>101.12990000000001</v>
      </c>
      <c r="F1343">
        <v>67.150000000000006</v>
      </c>
      <c r="G1343" s="36">
        <v>24.324251395747254</v>
      </c>
      <c r="I1343">
        <v>105.8248</v>
      </c>
      <c r="J1343">
        <v>67.150000000000006</v>
      </c>
      <c r="K1343" s="36">
        <v>24.537869890210935</v>
      </c>
      <c r="M1343">
        <v>110.5591</v>
      </c>
      <c r="N1343">
        <v>67.150000000000006</v>
      </c>
      <c r="O1343" s="36">
        <v>24.769327660085239</v>
      </c>
      <c r="Q1343">
        <v>115.30419999999999</v>
      </c>
      <c r="R1343">
        <v>67.150000000000006</v>
      </c>
      <c r="S1343" s="36">
        <v>25.020810725595311</v>
      </c>
      <c r="U1343">
        <v>120.0808</v>
      </c>
      <c r="V1343">
        <v>67.150000000000006</v>
      </c>
      <c r="W1343" s="36">
        <v>25.298558591845065</v>
      </c>
      <c r="Y1343">
        <v>83.43</v>
      </c>
      <c r="Z1343">
        <v>67.150000000000006</v>
      </c>
      <c r="AA1343" s="36">
        <v>23.626984508073463</v>
      </c>
    </row>
    <row r="1344" spans="1:27" x14ac:dyDescent="0.25">
      <c r="A1344">
        <v>96.432599999999994</v>
      </c>
      <c r="B1344">
        <v>67.2</v>
      </c>
      <c r="C1344" s="36">
        <v>24.123296200466257</v>
      </c>
      <c r="E1344">
        <v>101.12990000000001</v>
      </c>
      <c r="F1344">
        <v>67.2</v>
      </c>
      <c r="G1344" s="36">
        <v>24.32346930967714</v>
      </c>
      <c r="I1344">
        <v>105.8248</v>
      </c>
      <c r="J1344">
        <v>67.2</v>
      </c>
      <c r="K1344" s="36">
        <v>24.537019635879155</v>
      </c>
      <c r="M1344">
        <v>110.5591</v>
      </c>
      <c r="N1344">
        <v>67.2</v>
      </c>
      <c r="O1344" s="36">
        <v>24.768393821960078</v>
      </c>
      <c r="Q1344">
        <v>115.30419999999999</v>
      </c>
      <c r="R1344">
        <v>67.2</v>
      </c>
      <c r="S1344" s="36">
        <v>25.019772140562356</v>
      </c>
      <c r="U1344">
        <v>120.0808</v>
      </c>
      <c r="V1344">
        <v>67.2</v>
      </c>
      <c r="W1344" s="36">
        <v>25.297383128781739</v>
      </c>
      <c r="Y1344">
        <v>83.43</v>
      </c>
      <c r="Z1344">
        <v>67.2</v>
      </c>
      <c r="AA1344" s="36">
        <v>23.626379884731755</v>
      </c>
    </row>
    <row r="1345" spans="1:27" x14ac:dyDescent="0.25">
      <c r="A1345">
        <v>96.432599999999994</v>
      </c>
      <c r="B1345">
        <v>67.25</v>
      </c>
      <c r="C1345" s="36">
        <v>24.122571631914393</v>
      </c>
      <c r="E1345">
        <v>101.12990000000001</v>
      </c>
      <c r="F1345">
        <v>67.25</v>
      </c>
      <c r="G1345" s="36">
        <v>24.322687483183643</v>
      </c>
      <c r="I1345">
        <v>105.8248</v>
      </c>
      <c r="J1345">
        <v>67.25</v>
      </c>
      <c r="K1345" s="36">
        <v>24.536169699336298</v>
      </c>
      <c r="M1345">
        <v>110.5591</v>
      </c>
      <c r="N1345">
        <v>67.25</v>
      </c>
      <c r="O1345" s="36">
        <v>24.767460383361971</v>
      </c>
      <c r="Q1345">
        <v>115.30419999999999</v>
      </c>
      <c r="R1345">
        <v>67.25</v>
      </c>
      <c r="S1345" s="36">
        <v>25.018734074683017</v>
      </c>
      <c r="U1345">
        <v>120.0808</v>
      </c>
      <c r="V1345">
        <v>67.25</v>
      </c>
      <c r="W1345" s="36">
        <v>25.296208372310829</v>
      </c>
      <c r="Y1345">
        <v>83.43</v>
      </c>
      <c r="Z1345">
        <v>67.25</v>
      </c>
      <c r="AA1345" s="36">
        <v>23.625775401980881</v>
      </c>
    </row>
    <row r="1346" spans="1:27" x14ac:dyDescent="0.25">
      <c r="A1346">
        <v>96.432599999999994</v>
      </c>
      <c r="B1346">
        <v>67.3</v>
      </c>
      <c r="C1346" s="36">
        <v>24.121847279401674</v>
      </c>
      <c r="E1346">
        <v>101.12990000000001</v>
      </c>
      <c r="F1346">
        <v>67.3</v>
      </c>
      <c r="G1346" s="36">
        <v>24.32190591605351</v>
      </c>
      <c r="I1346">
        <v>105.8248</v>
      </c>
      <c r="J1346">
        <v>67.3</v>
      </c>
      <c r="K1346" s="36">
        <v>24.535320080286183</v>
      </c>
      <c r="M1346">
        <v>110.5591</v>
      </c>
      <c r="N1346">
        <v>67.3</v>
      </c>
      <c r="O1346" s="36">
        <v>24.766527343861206</v>
      </c>
      <c r="Q1346">
        <v>115.30419999999999</v>
      </c>
      <c r="R1346">
        <v>67.3</v>
      </c>
      <c r="S1346" s="36">
        <v>25.017696527299073</v>
      </c>
      <c r="U1346">
        <v>120.0808</v>
      </c>
      <c r="V1346">
        <v>67.3</v>
      </c>
      <c r="W1346" s="36">
        <v>25.295034321344058</v>
      </c>
      <c r="Y1346">
        <v>83.43</v>
      </c>
      <c r="Z1346">
        <v>67.3</v>
      </c>
      <c r="AA1346" s="36">
        <v>23.625171059741813</v>
      </c>
    </row>
    <row r="1347" spans="1:27" x14ac:dyDescent="0.25">
      <c r="A1347">
        <v>96.432599999999994</v>
      </c>
      <c r="B1347">
        <v>67.349999999999994</v>
      </c>
      <c r="C1347" s="36">
        <v>24.121123142769743</v>
      </c>
      <c r="E1347">
        <v>101.12990000000001</v>
      </c>
      <c r="F1347">
        <v>67.349999999999994</v>
      </c>
      <c r="G1347" s="36">
        <v>24.321124608073756</v>
      </c>
      <c r="I1347">
        <v>105.8248</v>
      </c>
      <c r="J1347">
        <v>67.349999999999994</v>
      </c>
      <c r="K1347" s="36">
        <v>24.534470778433079</v>
      </c>
      <c r="M1347">
        <v>110.5591</v>
      </c>
      <c r="N1347">
        <v>67.349999999999994</v>
      </c>
      <c r="O1347" s="36">
        <v>24.765594703028871</v>
      </c>
      <c r="Q1347">
        <v>115.30419999999999</v>
      </c>
      <c r="R1347">
        <v>67.349999999999994</v>
      </c>
      <c r="S1347" s="36">
        <v>25.016659497753668</v>
      </c>
      <c r="U1347">
        <v>120.0808</v>
      </c>
      <c r="V1347">
        <v>67.349999999999994</v>
      </c>
      <c r="W1347" s="36">
        <v>25.293860974795901</v>
      </c>
      <c r="Y1347">
        <v>83.43</v>
      </c>
      <c r="Z1347">
        <v>67.349999999999994</v>
      </c>
      <c r="AA1347" s="36">
        <v>23.624566857935598</v>
      </c>
    </row>
    <row r="1348" spans="1:27" x14ac:dyDescent="0.25">
      <c r="A1348">
        <v>96.432599999999994</v>
      </c>
      <c r="B1348">
        <v>67.400000000000006</v>
      </c>
      <c r="C1348" s="36">
        <v>24.120399221860445</v>
      </c>
      <c r="E1348">
        <v>101.12990000000001</v>
      </c>
      <c r="F1348">
        <v>67.400000000000006</v>
      </c>
      <c r="G1348" s="36">
        <v>24.320343559031702</v>
      </c>
      <c r="I1348">
        <v>105.8248</v>
      </c>
      <c r="J1348">
        <v>67.400000000000006</v>
      </c>
      <c r="K1348" s="36">
        <v>24.533621793481707</v>
      </c>
      <c r="M1348">
        <v>110.5591</v>
      </c>
      <c r="N1348">
        <v>67.400000000000006</v>
      </c>
      <c r="O1348" s="36">
        <v>24.76466246043676</v>
      </c>
      <c r="Q1348">
        <v>115.30419999999999</v>
      </c>
      <c r="R1348">
        <v>67.400000000000006</v>
      </c>
      <c r="S1348" s="36">
        <v>25.015622985391332</v>
      </c>
      <c r="U1348">
        <v>120.0808</v>
      </c>
      <c r="V1348">
        <v>67.400000000000006</v>
      </c>
      <c r="W1348" s="36">
        <v>25.292688331583573</v>
      </c>
      <c r="Y1348">
        <v>83.43</v>
      </c>
      <c r="Z1348">
        <v>67.400000000000006</v>
      </c>
      <c r="AA1348" s="36">
        <v>23.623962796483347</v>
      </c>
    </row>
    <row r="1349" spans="1:27" x14ac:dyDescent="0.25">
      <c r="A1349">
        <v>96.432599999999994</v>
      </c>
      <c r="B1349">
        <v>67.45</v>
      </c>
      <c r="C1349" s="36">
        <v>24.119675516515787</v>
      </c>
      <c r="E1349">
        <v>101.12990000000001</v>
      </c>
      <c r="F1349">
        <v>67.45</v>
      </c>
      <c r="G1349" s="36">
        <v>24.319562768714949</v>
      </c>
      <c r="I1349">
        <v>105.8248</v>
      </c>
      <c r="J1349">
        <v>67.45</v>
      </c>
      <c r="K1349" s="36">
        <v>24.532773125137243</v>
      </c>
      <c r="M1349">
        <v>110.5591</v>
      </c>
      <c r="N1349">
        <v>67.45</v>
      </c>
      <c r="O1349" s="36">
        <v>24.763730615657458</v>
      </c>
      <c r="Q1349">
        <v>115.30419999999999</v>
      </c>
      <c r="R1349">
        <v>67.45</v>
      </c>
      <c r="S1349" s="36">
        <v>25.014586989557941</v>
      </c>
      <c r="U1349">
        <v>120.0808</v>
      </c>
      <c r="V1349">
        <v>67.45</v>
      </c>
      <c r="W1349" s="36">
        <v>25.291516390627049</v>
      </c>
      <c r="Y1349">
        <v>83.43</v>
      </c>
      <c r="Z1349">
        <v>67.45</v>
      </c>
      <c r="AA1349" s="36">
        <v>23.623358875306252</v>
      </c>
    </row>
    <row r="1350" spans="1:27" x14ac:dyDescent="0.25">
      <c r="A1350">
        <v>96.432599999999994</v>
      </c>
      <c r="B1350">
        <v>67.5</v>
      </c>
      <c r="C1350" s="36">
        <v>24.11895202657799</v>
      </c>
      <c r="E1350">
        <v>101.12990000000001</v>
      </c>
      <c r="F1350">
        <v>67.5</v>
      </c>
      <c r="G1350" s="36">
        <v>24.318782236911375</v>
      </c>
      <c r="I1350">
        <v>105.8248</v>
      </c>
      <c r="J1350">
        <v>67.5</v>
      </c>
      <c r="K1350" s="36">
        <v>24.531924773105306</v>
      </c>
      <c r="M1350">
        <v>110.5591</v>
      </c>
      <c r="N1350">
        <v>67.5</v>
      </c>
      <c r="O1350" s="36">
        <v>24.762799168264298</v>
      </c>
      <c r="Q1350">
        <v>115.30419999999999</v>
      </c>
      <c r="R1350">
        <v>67.5</v>
      </c>
      <c r="S1350" s="36">
        <v>25.013551509600745</v>
      </c>
      <c r="U1350">
        <v>120.0808</v>
      </c>
      <c r="V1350">
        <v>67.5</v>
      </c>
      <c r="W1350" s="36">
        <v>25.290345150849021</v>
      </c>
      <c r="Y1350">
        <v>83.43</v>
      </c>
      <c r="Z1350">
        <v>67.5</v>
      </c>
      <c r="AA1350" s="36">
        <v>23.622755094325569</v>
      </c>
    </row>
    <row r="1351" spans="1:27" x14ac:dyDescent="0.25">
      <c r="A1351">
        <v>96.432599999999994</v>
      </c>
      <c r="B1351">
        <v>67.55</v>
      </c>
      <c r="C1351" s="36">
        <v>24.118228751889454</v>
      </c>
      <c r="E1351">
        <v>101.12990000000001</v>
      </c>
      <c r="F1351">
        <v>67.55</v>
      </c>
      <c r="G1351" s="36">
        <v>24.318001963409149</v>
      </c>
      <c r="I1351">
        <v>105.8248</v>
      </c>
      <c r="J1351">
        <v>67.55</v>
      </c>
      <c r="K1351" s="36">
        <v>24.531076737091961</v>
      </c>
      <c r="M1351">
        <v>110.5591</v>
      </c>
      <c r="N1351">
        <v>67.55</v>
      </c>
      <c r="O1351" s="36">
        <v>24.761868117831348</v>
      </c>
      <c r="Q1351">
        <v>115.30419999999999</v>
      </c>
      <c r="R1351">
        <v>67.55</v>
      </c>
      <c r="S1351" s="36">
        <v>25.012516544868333</v>
      </c>
      <c r="U1351">
        <v>120.0808</v>
      </c>
      <c r="V1351">
        <v>67.55</v>
      </c>
      <c r="W1351" s="36">
        <v>25.289174611174904</v>
      </c>
      <c r="Y1351">
        <v>83.43</v>
      </c>
      <c r="Z1351">
        <v>67.55</v>
      </c>
      <c r="AA1351" s="36">
        <v>23.622151453462635</v>
      </c>
    </row>
    <row r="1352" spans="1:27" x14ac:dyDescent="0.25">
      <c r="A1352">
        <v>96.432599999999994</v>
      </c>
      <c r="B1352">
        <v>67.599999999999994</v>
      </c>
      <c r="C1352" s="36">
        <v>24.117505692292763</v>
      </c>
      <c r="E1352">
        <v>101.12990000000001</v>
      </c>
      <c r="F1352">
        <v>67.599999999999994</v>
      </c>
      <c r="G1352" s="36">
        <v>24.317221947996721</v>
      </c>
      <c r="I1352">
        <v>105.8248</v>
      </c>
      <c r="J1352">
        <v>67.599999999999994</v>
      </c>
      <c r="K1352" s="36">
        <v>24.530229016803734</v>
      </c>
      <c r="M1352">
        <v>110.5591</v>
      </c>
      <c r="N1352">
        <v>67.599999999999994</v>
      </c>
      <c r="O1352" s="36">
        <v>24.760937463933448</v>
      </c>
      <c r="Q1352">
        <v>115.30419999999999</v>
      </c>
      <c r="R1352">
        <v>67.599999999999994</v>
      </c>
      <c r="S1352" s="36">
        <v>25.011482094710662</v>
      </c>
      <c r="U1352">
        <v>120.0808</v>
      </c>
      <c r="V1352">
        <v>67.599999999999994</v>
      </c>
      <c r="W1352" s="36">
        <v>25.288004770532805</v>
      </c>
      <c r="Y1352">
        <v>83.43</v>
      </c>
      <c r="Z1352">
        <v>67.599999999999994</v>
      </c>
      <c r="AA1352" s="36">
        <v>23.621547952638842</v>
      </c>
    </row>
    <row r="1353" spans="1:27" x14ac:dyDescent="0.25">
      <c r="A1353">
        <v>96.432599999999994</v>
      </c>
      <c r="B1353">
        <v>67.650000000000006</v>
      </c>
      <c r="C1353" s="36">
        <v>24.116782847630702</v>
      </c>
      <c r="E1353">
        <v>101.12990000000001</v>
      </c>
      <c r="F1353">
        <v>67.650000000000006</v>
      </c>
      <c r="G1353" s="36">
        <v>24.316442190462833</v>
      </c>
      <c r="I1353">
        <v>105.8248</v>
      </c>
      <c r="J1353">
        <v>67.650000000000006</v>
      </c>
      <c r="K1353" s="36">
        <v>24.529381611947585</v>
      </c>
      <c r="M1353">
        <v>110.5591</v>
      </c>
      <c r="N1353">
        <v>67.650000000000006</v>
      </c>
      <c r="O1353" s="36">
        <v>24.76000720614616</v>
      </c>
      <c r="Q1353">
        <v>115.30419999999999</v>
      </c>
      <c r="R1353">
        <v>67.650000000000006</v>
      </c>
      <c r="S1353" s="36">
        <v>25.010448158479022</v>
      </c>
      <c r="U1353">
        <v>120.0808</v>
      </c>
      <c r="V1353">
        <v>67.650000000000006</v>
      </c>
      <c r="W1353" s="36">
        <v>25.286835627853566</v>
      </c>
      <c r="Y1353">
        <v>83.43</v>
      </c>
      <c r="Z1353">
        <v>67.650000000000006</v>
      </c>
      <c r="AA1353" s="36">
        <v>23.620944591775679</v>
      </c>
    </row>
    <row r="1354" spans="1:27" x14ac:dyDescent="0.25">
      <c r="A1354">
        <v>96.432599999999994</v>
      </c>
      <c r="B1354">
        <v>67.7</v>
      </c>
      <c r="C1354" s="36">
        <v>24.116060217746227</v>
      </c>
      <c r="E1354">
        <v>101.12990000000001</v>
      </c>
      <c r="F1354">
        <v>67.7</v>
      </c>
      <c r="G1354" s="36">
        <v>24.315662690596501</v>
      </c>
      <c r="I1354">
        <v>105.8248</v>
      </c>
      <c r="J1354">
        <v>67.7</v>
      </c>
      <c r="K1354" s="36">
        <v>24.528534522230924</v>
      </c>
      <c r="M1354">
        <v>110.5591</v>
      </c>
      <c r="N1354">
        <v>67.7</v>
      </c>
      <c r="O1354" s="36">
        <v>24.75907734404581</v>
      </c>
      <c r="Q1354">
        <v>115.30419999999999</v>
      </c>
      <c r="R1354">
        <v>67.7</v>
      </c>
      <c r="S1354" s="36">
        <v>25.009414735526065</v>
      </c>
      <c r="U1354">
        <v>120.0808</v>
      </c>
      <c r="V1354">
        <v>67.7</v>
      </c>
      <c r="W1354" s="36">
        <v>25.285667182070686</v>
      </c>
      <c r="Y1354">
        <v>83.43</v>
      </c>
      <c r="Z1354">
        <v>67.7</v>
      </c>
      <c r="AA1354" s="36">
        <v>23.620341370794691</v>
      </c>
    </row>
    <row r="1355" spans="1:27" x14ac:dyDescent="0.25">
      <c r="A1355">
        <v>96.432599999999994</v>
      </c>
      <c r="B1355">
        <v>67.75</v>
      </c>
      <c r="C1355" s="36">
        <v>24.115337802482497</v>
      </c>
      <c r="E1355">
        <v>101.12990000000001</v>
      </c>
      <c r="F1355">
        <v>67.75</v>
      </c>
      <c r="G1355" s="36">
        <v>24.314883448187029</v>
      </c>
      <c r="I1355">
        <v>105.8248</v>
      </c>
      <c r="J1355">
        <v>67.75</v>
      </c>
      <c r="K1355" s="36">
        <v>24.527687747361608</v>
      </c>
      <c r="M1355">
        <v>110.5591</v>
      </c>
      <c r="N1355">
        <v>67.75</v>
      </c>
      <c r="O1355" s="36">
        <v>24.758147877209463</v>
      </c>
      <c r="Q1355">
        <v>115.30419999999999</v>
      </c>
      <c r="R1355">
        <v>67.75</v>
      </c>
      <c r="S1355" s="36">
        <v>25.008381825205763</v>
      </c>
      <c r="U1355">
        <v>120.0808</v>
      </c>
      <c r="V1355">
        <v>67.75</v>
      </c>
      <c r="W1355" s="36">
        <v>25.284499432120352</v>
      </c>
      <c r="Y1355">
        <v>83.43</v>
      </c>
      <c r="Z1355">
        <v>67.75</v>
      </c>
      <c r="AA1355" s="36">
        <v>23.619738289617487</v>
      </c>
    </row>
    <row r="1356" spans="1:27" x14ac:dyDescent="0.25">
      <c r="A1356">
        <v>96.432599999999994</v>
      </c>
      <c r="B1356">
        <v>67.8</v>
      </c>
      <c r="C1356" s="36">
        <v>24.114615601682857</v>
      </c>
      <c r="E1356">
        <v>101.12990000000001</v>
      </c>
      <c r="F1356">
        <v>67.8</v>
      </c>
      <c r="G1356" s="36">
        <v>24.314104463023998</v>
      </c>
      <c r="I1356">
        <v>105.8248</v>
      </c>
      <c r="J1356">
        <v>67.8</v>
      </c>
      <c r="K1356" s="36">
        <v>24.52684128704794</v>
      </c>
      <c r="M1356">
        <v>110.5591</v>
      </c>
      <c r="N1356">
        <v>67.8</v>
      </c>
      <c r="O1356" s="36">
        <v>24.757218805214933</v>
      </c>
      <c r="Q1356">
        <v>115.30419999999999</v>
      </c>
      <c r="R1356">
        <v>67.8</v>
      </c>
      <c r="S1356" s="36">
        <v>25.007349426873436</v>
      </c>
      <c r="U1356">
        <v>120.0808</v>
      </c>
      <c r="V1356">
        <v>67.8</v>
      </c>
      <c r="W1356" s="36">
        <v>25.283332376941459</v>
      </c>
      <c r="Y1356">
        <v>83.43</v>
      </c>
      <c r="Z1356">
        <v>67.8</v>
      </c>
      <c r="AA1356" s="36">
        <v>23.619135348165774</v>
      </c>
    </row>
    <row r="1357" spans="1:27" x14ac:dyDescent="0.25">
      <c r="A1357">
        <v>96.432599999999994</v>
      </c>
      <c r="B1357">
        <v>67.849999999999994</v>
      </c>
      <c r="C1357" s="36">
        <v>24.113893615190825</v>
      </c>
      <c r="E1357">
        <v>101.12990000000001</v>
      </c>
      <c r="F1357">
        <v>67.849999999999994</v>
      </c>
      <c r="G1357" s="36">
        <v>24.313325734897276</v>
      </c>
      <c r="I1357">
        <v>105.8248</v>
      </c>
      <c r="J1357">
        <v>67.849999999999994</v>
      </c>
      <c r="K1357" s="36">
        <v>24.52599514099866</v>
      </c>
      <c r="M1357">
        <v>110.5591</v>
      </c>
      <c r="N1357">
        <v>67.849999999999994</v>
      </c>
      <c r="O1357" s="36">
        <v>24.756290127640746</v>
      </c>
      <c r="Q1357">
        <v>115.30419999999999</v>
      </c>
      <c r="R1357">
        <v>67.849999999999994</v>
      </c>
      <c r="S1357" s="36">
        <v>25.006317539885735</v>
      </c>
      <c r="U1357">
        <v>120.0808</v>
      </c>
      <c r="V1357">
        <v>67.849999999999994</v>
      </c>
      <c r="W1357" s="36">
        <v>25.282166015475504</v>
      </c>
      <c r="Y1357">
        <v>83.43</v>
      </c>
      <c r="Z1357">
        <v>67.849999999999994</v>
      </c>
      <c r="AA1357" s="36">
        <v>23.618532546361305</v>
      </c>
    </row>
    <row r="1358" spans="1:27" x14ac:dyDescent="0.25">
      <c r="A1358">
        <v>96.432599999999994</v>
      </c>
      <c r="B1358">
        <v>67.900000000000006</v>
      </c>
      <c r="C1358" s="36">
        <v>24.113171842850122</v>
      </c>
      <c r="E1358">
        <v>101.12990000000001</v>
      </c>
      <c r="F1358">
        <v>67.900000000000006</v>
      </c>
      <c r="G1358" s="36">
        <v>24.312547263597011</v>
      </c>
      <c r="I1358">
        <v>105.8248</v>
      </c>
      <c r="J1358">
        <v>67.900000000000006</v>
      </c>
      <c r="K1358" s="36">
        <v>24.525149308922948</v>
      </c>
      <c r="M1358">
        <v>110.5591</v>
      </c>
      <c r="N1358">
        <v>67.900000000000006</v>
      </c>
      <c r="O1358" s="36">
        <v>24.755361844066208</v>
      </c>
      <c r="Q1358">
        <v>115.30419999999999</v>
      </c>
      <c r="R1358">
        <v>67.900000000000006</v>
      </c>
      <c r="S1358" s="36">
        <v>25.005286163600637</v>
      </c>
      <c r="U1358">
        <v>120.0808</v>
      </c>
      <c r="V1358">
        <v>67.900000000000006</v>
      </c>
      <c r="W1358" s="36">
        <v>25.281000346666691</v>
      </c>
      <c r="Y1358">
        <v>83.43</v>
      </c>
      <c r="Z1358">
        <v>67.900000000000006</v>
      </c>
      <c r="AA1358" s="36">
        <v>23.617929884125914</v>
      </c>
    </row>
    <row r="1359" spans="1:27" x14ac:dyDescent="0.25">
      <c r="A1359">
        <v>96.432599999999994</v>
      </c>
      <c r="B1359">
        <v>67.95</v>
      </c>
      <c r="C1359" s="36">
        <v>24.112450284504646</v>
      </c>
      <c r="E1359">
        <v>101.12990000000001</v>
      </c>
      <c r="F1359">
        <v>67.95</v>
      </c>
      <c r="G1359" s="36">
        <v>24.311769048913629</v>
      </c>
      <c r="I1359">
        <v>105.8248</v>
      </c>
      <c r="J1359">
        <v>67.95</v>
      </c>
      <c r="K1359" s="36">
        <v>24.524303790530436</v>
      </c>
      <c r="M1359">
        <v>110.5591</v>
      </c>
      <c r="N1359">
        <v>67.95</v>
      </c>
      <c r="O1359" s="36">
        <v>24.754433954071331</v>
      </c>
      <c r="Q1359">
        <v>115.30419999999999</v>
      </c>
      <c r="R1359">
        <v>67.95</v>
      </c>
      <c r="S1359" s="36">
        <v>25.004255297377448</v>
      </c>
      <c r="U1359">
        <v>120.0808</v>
      </c>
      <c r="V1359">
        <v>67.95</v>
      </c>
      <c r="W1359" s="36">
        <v>25.279835369461836</v>
      </c>
      <c r="Y1359">
        <v>83.43</v>
      </c>
      <c r="Z1359">
        <v>67.95</v>
      </c>
      <c r="AA1359" s="36">
        <v>23.617327361381502</v>
      </c>
    </row>
    <row r="1360" spans="1:27" x14ac:dyDescent="0.25">
      <c r="A1360">
        <v>96.432599999999994</v>
      </c>
      <c r="B1360">
        <v>68</v>
      </c>
      <c r="C1360" s="36">
        <v>24.111728939998482</v>
      </c>
      <c r="E1360">
        <v>101.12990000000001</v>
      </c>
      <c r="F1360">
        <v>68</v>
      </c>
      <c r="G1360" s="36">
        <v>24.310991090637835</v>
      </c>
      <c r="I1360">
        <v>105.8248</v>
      </c>
      <c r="J1360">
        <v>68</v>
      </c>
      <c r="K1360" s="36">
        <v>24.523458585531191</v>
      </c>
      <c r="M1360">
        <v>110.5591</v>
      </c>
      <c r="N1360">
        <v>68</v>
      </c>
      <c r="O1360" s="36">
        <v>24.75350645723687</v>
      </c>
      <c r="Q1360">
        <v>115.30419999999999</v>
      </c>
      <c r="R1360">
        <v>68</v>
      </c>
      <c r="S1360" s="36">
        <v>25.003224940576789</v>
      </c>
      <c r="U1360">
        <v>120.0808</v>
      </c>
      <c r="V1360">
        <v>68</v>
      </c>
      <c r="W1360" s="36">
        <v>25.278671082810401</v>
      </c>
      <c r="Y1360">
        <v>83.43</v>
      </c>
      <c r="Z1360">
        <v>68</v>
      </c>
      <c r="AA1360" s="36">
        <v>23.616724978050062</v>
      </c>
    </row>
    <row r="1361" spans="1:27" x14ac:dyDescent="0.25">
      <c r="A1361">
        <v>96.432599999999994</v>
      </c>
      <c r="B1361">
        <v>68.05</v>
      </c>
      <c r="C1361" s="36">
        <v>24.111007809175913</v>
      </c>
      <c r="E1361">
        <v>101.12990000000001</v>
      </c>
      <c r="F1361">
        <v>68.05</v>
      </c>
      <c r="G1361" s="36">
        <v>24.310213388560619</v>
      </c>
      <c r="I1361">
        <v>105.8248</v>
      </c>
      <c r="J1361">
        <v>68.05</v>
      </c>
      <c r="K1361" s="36">
        <v>24.522613693635709</v>
      </c>
      <c r="M1361">
        <v>110.5591</v>
      </c>
      <c r="N1361">
        <v>68.05</v>
      </c>
      <c r="O1361" s="36">
        <v>24.752579353144313</v>
      </c>
      <c r="Q1361">
        <v>115.30419999999999</v>
      </c>
      <c r="R1361">
        <v>68.05</v>
      </c>
      <c r="S1361" s="36">
        <v>25.002195092560598</v>
      </c>
      <c r="U1361">
        <v>120.0808</v>
      </c>
      <c r="V1361">
        <v>68.05</v>
      </c>
      <c r="W1361" s="36">
        <v>25.277507485664469</v>
      </c>
      <c r="Y1361">
        <v>83.43</v>
      </c>
      <c r="Z1361">
        <v>68.05</v>
      </c>
      <c r="AA1361" s="36">
        <v>23.616122734053626</v>
      </c>
    </row>
    <row r="1362" spans="1:27" x14ac:dyDescent="0.25">
      <c r="A1362">
        <v>96.432599999999994</v>
      </c>
      <c r="B1362">
        <v>68.099999999999994</v>
      </c>
      <c r="C1362" s="36">
        <v>24.11028689188138</v>
      </c>
      <c r="E1362">
        <v>101.12990000000001</v>
      </c>
      <c r="F1362">
        <v>68.099999999999994</v>
      </c>
      <c r="G1362" s="36">
        <v>24.309435942473247</v>
      </c>
      <c r="I1362">
        <v>105.8248</v>
      </c>
      <c r="J1362">
        <v>68.099999999999994</v>
      </c>
      <c r="K1362" s="36">
        <v>24.521769114554939</v>
      </c>
      <c r="M1362">
        <v>110.5591</v>
      </c>
      <c r="N1362">
        <v>68.099999999999994</v>
      </c>
      <c r="O1362" s="36">
        <v>24.751652641375891</v>
      </c>
      <c r="Q1362">
        <v>115.30419999999999</v>
      </c>
      <c r="R1362">
        <v>68.099999999999994</v>
      </c>
      <c r="S1362" s="36">
        <v>25.001165752692131</v>
      </c>
      <c r="U1362">
        <v>120.0808</v>
      </c>
      <c r="V1362">
        <v>68.099999999999994</v>
      </c>
      <c r="W1362" s="36">
        <v>25.276344576978747</v>
      </c>
      <c r="Y1362">
        <v>83.43</v>
      </c>
      <c r="Z1362">
        <v>68.099999999999994</v>
      </c>
      <c r="AA1362" s="36">
        <v>23.615520629314315</v>
      </c>
    </row>
    <row r="1363" spans="1:27" x14ac:dyDescent="0.25">
      <c r="A1363">
        <v>96.432599999999994</v>
      </c>
      <c r="B1363">
        <v>68.150000000000006</v>
      </c>
      <c r="C1363" s="36">
        <v>24.10956618795954</v>
      </c>
      <c r="E1363">
        <v>101.12990000000001</v>
      </c>
      <c r="F1363">
        <v>68.150000000000006</v>
      </c>
      <c r="G1363" s="36">
        <v>24.308658752167261</v>
      </c>
      <c r="I1363">
        <v>105.8248</v>
      </c>
      <c r="J1363">
        <v>68.150000000000006</v>
      </c>
      <c r="K1363" s="36">
        <v>24.520924848000266</v>
      </c>
      <c r="M1363">
        <v>110.5591</v>
      </c>
      <c r="N1363">
        <v>68.150000000000006</v>
      </c>
      <c r="O1363" s="36">
        <v>24.750726321514541</v>
      </c>
      <c r="Q1363">
        <v>115.30419999999999</v>
      </c>
      <c r="R1363">
        <v>68.150000000000006</v>
      </c>
      <c r="S1363" s="36">
        <v>25.000136920335951</v>
      </c>
      <c r="U1363">
        <v>120.0808</v>
      </c>
      <c r="V1363">
        <v>68.150000000000006</v>
      </c>
      <c r="W1363" s="36">
        <v>25.275182355710548</v>
      </c>
      <c r="Y1363">
        <v>83.43</v>
      </c>
      <c r="Z1363">
        <v>68.150000000000006</v>
      </c>
      <c r="AA1363" s="36">
        <v>23.614918663754324</v>
      </c>
    </row>
    <row r="1364" spans="1:27" x14ac:dyDescent="0.25">
      <c r="A1364">
        <v>96.432599999999994</v>
      </c>
      <c r="B1364">
        <v>68.2</v>
      </c>
      <c r="C1364" s="36">
        <v>24.108845697255216</v>
      </c>
      <c r="E1364">
        <v>101.12990000000001</v>
      </c>
      <c r="F1364">
        <v>68.2</v>
      </c>
      <c r="G1364" s="36">
        <v>24.307881817434488</v>
      </c>
      <c r="I1364">
        <v>105.8248</v>
      </c>
      <c r="J1364">
        <v>68.2</v>
      </c>
      <c r="K1364" s="36">
        <v>24.52008089368351</v>
      </c>
      <c r="M1364">
        <v>110.5591</v>
      </c>
      <c r="N1364">
        <v>68.2</v>
      </c>
      <c r="O1364" s="36">
        <v>24.749800393143946</v>
      </c>
      <c r="Q1364">
        <v>115.30419999999999</v>
      </c>
      <c r="R1364">
        <v>68.2</v>
      </c>
      <c r="S1364" s="36">
        <v>24.99910859485793</v>
      </c>
      <c r="U1364">
        <v>120.0808</v>
      </c>
      <c r="V1364">
        <v>68.2</v>
      </c>
      <c r="W1364" s="36">
        <v>25.274020820819764</v>
      </c>
      <c r="Y1364">
        <v>83.43</v>
      </c>
      <c r="Z1364">
        <v>68.2</v>
      </c>
      <c r="AA1364" s="36">
        <v>23.614316837295913</v>
      </c>
    </row>
    <row r="1365" spans="1:27" x14ac:dyDescent="0.25">
      <c r="A1365">
        <v>96.432599999999994</v>
      </c>
      <c r="B1365">
        <v>68.25</v>
      </c>
      <c r="C1365" s="36">
        <v>24.108125419613422</v>
      </c>
      <c r="E1365">
        <v>101.12990000000001</v>
      </c>
      <c r="F1365">
        <v>68.25</v>
      </c>
      <c r="G1365" s="36">
        <v>24.307105138067026</v>
      </c>
      <c r="I1365">
        <v>105.8248</v>
      </c>
      <c r="J1365">
        <v>68.25</v>
      </c>
      <c r="K1365" s="36">
        <v>24.519237251316913</v>
      </c>
      <c r="M1365">
        <v>110.5591</v>
      </c>
      <c r="N1365">
        <v>68.25</v>
      </c>
      <c r="O1365" s="36">
        <v>24.748874855848506</v>
      </c>
      <c r="Q1365">
        <v>115.30419999999999</v>
      </c>
      <c r="R1365">
        <v>68.25</v>
      </c>
      <c r="S1365" s="36">
        <v>24.998080775625233</v>
      </c>
      <c r="U1365">
        <v>120.0808</v>
      </c>
      <c r="V1365">
        <v>68.25</v>
      </c>
      <c r="W1365" s="36">
        <v>25.272859971268918</v>
      </c>
      <c r="Y1365">
        <v>83.43</v>
      </c>
      <c r="Z1365">
        <v>68.25</v>
      </c>
      <c r="AA1365" s="36">
        <v>23.61371514986141</v>
      </c>
    </row>
    <row r="1366" spans="1:27" x14ac:dyDescent="0.25">
      <c r="A1366">
        <v>96.432599999999994</v>
      </c>
      <c r="B1366">
        <v>68.3</v>
      </c>
      <c r="C1366" s="36">
        <v>24.107405354879354</v>
      </c>
      <c r="E1366">
        <v>101.12990000000001</v>
      </c>
      <c r="F1366">
        <v>68.3</v>
      </c>
      <c r="G1366" s="36">
        <v>24.306328713857244</v>
      </c>
      <c r="I1366">
        <v>105.8248</v>
      </c>
      <c r="J1366">
        <v>68.3</v>
      </c>
      <c r="K1366" s="36">
        <v>24.518393920613164</v>
      </c>
      <c r="M1366">
        <v>110.5591</v>
      </c>
      <c r="N1366">
        <v>68.3</v>
      </c>
      <c r="O1366" s="36">
        <v>24.747949709213355</v>
      </c>
      <c r="Q1366">
        <v>115.30419999999999</v>
      </c>
      <c r="R1366">
        <v>68.3</v>
      </c>
      <c r="S1366" s="36">
        <v>24.997053462006331</v>
      </c>
      <c r="U1366">
        <v>120.0808</v>
      </c>
      <c r="V1366">
        <v>68.3</v>
      </c>
      <c r="W1366" s="36">
        <v>25.271699806023058</v>
      </c>
      <c r="Y1366">
        <v>83.43</v>
      </c>
      <c r="Z1366">
        <v>68.3</v>
      </c>
      <c r="AA1366" s="36">
        <v>23.613113601373225</v>
      </c>
    </row>
    <row r="1367" spans="1:27" x14ac:dyDescent="0.25">
      <c r="A1367">
        <v>96.432599999999994</v>
      </c>
      <c r="B1367">
        <v>68.349999999999994</v>
      </c>
      <c r="C1367" s="36">
        <v>24.10668550289839</v>
      </c>
      <c r="E1367">
        <v>101.12990000000001</v>
      </c>
      <c r="F1367">
        <v>68.349999999999994</v>
      </c>
      <c r="G1367" s="36">
        <v>24.305552544597806</v>
      </c>
      <c r="I1367">
        <v>105.8248</v>
      </c>
      <c r="J1367">
        <v>68.349999999999994</v>
      </c>
      <c r="K1367" s="36">
        <v>24.517550901285396</v>
      </c>
      <c r="M1367">
        <v>110.5591</v>
      </c>
      <c r="N1367">
        <v>68.349999999999994</v>
      </c>
      <c r="O1367" s="36">
        <v>24.747024952824333</v>
      </c>
      <c r="Q1367">
        <v>115.30419999999999</v>
      </c>
      <c r="R1367">
        <v>68.349999999999994</v>
      </c>
      <c r="S1367" s="36">
        <v>24.996026653370993</v>
      </c>
      <c r="U1367">
        <v>120.0808</v>
      </c>
      <c r="V1367">
        <v>68.349999999999994</v>
      </c>
      <c r="W1367" s="36">
        <v>25.270540324049847</v>
      </c>
      <c r="Y1367">
        <v>83.43</v>
      </c>
      <c r="Z1367">
        <v>68.349999999999994</v>
      </c>
      <c r="AA1367" s="36">
        <v>23.612512191753819</v>
      </c>
    </row>
    <row r="1368" spans="1:27" x14ac:dyDescent="0.25">
      <c r="A1368">
        <v>96.432599999999994</v>
      </c>
      <c r="B1368">
        <v>68.400000000000006</v>
      </c>
      <c r="C1368" s="36">
        <v>24.105965863516101</v>
      </c>
      <c r="E1368">
        <v>101.12990000000001</v>
      </c>
      <c r="F1368">
        <v>68.400000000000006</v>
      </c>
      <c r="G1368" s="36">
        <v>24.304776630081633</v>
      </c>
      <c r="I1368">
        <v>105.8248</v>
      </c>
      <c r="J1368">
        <v>68.400000000000006</v>
      </c>
      <c r="K1368" s="36">
        <v>24.516708193047158</v>
      </c>
      <c r="M1368">
        <v>110.5591</v>
      </c>
      <c r="N1368">
        <v>68.400000000000006</v>
      </c>
      <c r="O1368" s="36">
        <v>24.746100586268014</v>
      </c>
      <c r="Q1368">
        <v>115.30419999999999</v>
      </c>
      <c r="R1368">
        <v>68.400000000000006</v>
      </c>
      <c r="S1368" s="36">
        <v>24.995000349090269</v>
      </c>
      <c r="U1368">
        <v>120.0808</v>
      </c>
      <c r="V1368">
        <v>68.400000000000006</v>
      </c>
      <c r="W1368" s="36">
        <v>25.269381524319506</v>
      </c>
      <c r="Y1368">
        <v>83.43</v>
      </c>
      <c r="Z1368">
        <v>68.400000000000006</v>
      </c>
      <c r="AA1368" s="36">
        <v>23.611910920925741</v>
      </c>
    </row>
    <row r="1369" spans="1:27" x14ac:dyDescent="0.25">
      <c r="A1369">
        <v>96.432599999999994</v>
      </c>
      <c r="B1369">
        <v>68.45</v>
      </c>
      <c r="C1369" s="36">
        <v>24.105246436578231</v>
      </c>
      <c r="E1369">
        <v>101.12990000000001</v>
      </c>
      <c r="F1369">
        <v>68.45</v>
      </c>
      <c r="G1369" s="36">
        <v>24.304000970101935</v>
      </c>
      <c r="I1369">
        <v>105.8248</v>
      </c>
      <c r="J1369">
        <v>68.45</v>
      </c>
      <c r="K1369" s="36">
        <v>24.515865795612431</v>
      </c>
      <c r="M1369">
        <v>110.5591</v>
      </c>
      <c r="N1369">
        <v>68.45</v>
      </c>
      <c r="O1369" s="36">
        <v>24.745176609131686</v>
      </c>
      <c r="Q1369">
        <v>115.30419999999999</v>
      </c>
      <c r="R1369">
        <v>68.45</v>
      </c>
      <c r="S1369" s="36">
        <v>24.993974548536492</v>
      </c>
      <c r="U1369">
        <v>120.0808</v>
      </c>
      <c r="V1369">
        <v>68.45</v>
      </c>
      <c r="W1369" s="36">
        <v>25.268223405804779</v>
      </c>
      <c r="Y1369">
        <v>83.43</v>
      </c>
      <c r="Z1369">
        <v>68.45</v>
      </c>
      <c r="AA1369" s="36">
        <v>23.611309788811607</v>
      </c>
    </row>
    <row r="1370" spans="1:27" x14ac:dyDescent="0.25">
      <c r="A1370">
        <v>96.432599999999994</v>
      </c>
      <c r="B1370">
        <v>68.5</v>
      </c>
      <c r="C1370" s="36">
        <v>24.104527221930709</v>
      </c>
      <c r="E1370">
        <v>101.12990000000001</v>
      </c>
      <c r="F1370">
        <v>68.5</v>
      </c>
      <c r="G1370" s="36">
        <v>24.303225564452191</v>
      </c>
      <c r="I1370">
        <v>105.8248</v>
      </c>
      <c r="J1370">
        <v>68.5</v>
      </c>
      <c r="K1370" s="36">
        <v>24.515023708695637</v>
      </c>
      <c r="M1370">
        <v>110.5591</v>
      </c>
      <c r="N1370">
        <v>68.5</v>
      </c>
      <c r="O1370" s="36">
        <v>24.744253021003363</v>
      </c>
      <c r="Q1370">
        <v>115.30419999999999</v>
      </c>
      <c r="R1370">
        <v>68.5</v>
      </c>
      <c r="S1370" s="36">
        <v>24.992949251083303</v>
      </c>
      <c r="U1370">
        <v>120.0808</v>
      </c>
      <c r="V1370">
        <v>68.5</v>
      </c>
      <c r="W1370" s="36">
        <v>25.267065967480985</v>
      </c>
      <c r="Y1370">
        <v>83.43</v>
      </c>
      <c r="Z1370">
        <v>68.5</v>
      </c>
      <c r="AA1370" s="36">
        <v>23.610708795334098</v>
      </c>
    </row>
    <row r="1371" spans="1:27" x14ac:dyDescent="0.25">
      <c r="A1371">
        <v>96.432599999999994</v>
      </c>
      <c r="B1371">
        <v>68.55</v>
      </c>
      <c r="C1371" s="36">
        <v>24.103808219419655</v>
      </c>
      <c r="E1371">
        <v>101.12990000000001</v>
      </c>
      <c r="F1371">
        <v>68.55</v>
      </c>
      <c r="G1371" s="36">
        <v>24.302450412926149</v>
      </c>
      <c r="I1371">
        <v>105.8248</v>
      </c>
      <c r="J1371">
        <v>68.55</v>
      </c>
      <c r="K1371" s="36">
        <v>24.514181932011624</v>
      </c>
      <c r="M1371">
        <v>110.5591</v>
      </c>
      <c r="N1371">
        <v>68.55</v>
      </c>
      <c r="O1371" s="36">
        <v>24.74332982147175</v>
      </c>
      <c r="Q1371">
        <v>115.30419999999999</v>
      </c>
      <c r="R1371">
        <v>68.55</v>
      </c>
      <c r="S1371" s="36">
        <v>24.991924456105597</v>
      </c>
      <c r="U1371">
        <v>120.0808</v>
      </c>
      <c r="V1371">
        <v>68.55</v>
      </c>
      <c r="W1371" s="36">
        <v>25.265909208325969</v>
      </c>
      <c r="Y1371">
        <v>83.43</v>
      </c>
      <c r="Z1371">
        <v>68.55</v>
      </c>
      <c r="AA1371" s="36">
        <v>23.610107940415972</v>
      </c>
    </row>
    <row r="1372" spans="1:27" x14ac:dyDescent="0.25">
      <c r="A1372">
        <v>96.432599999999994</v>
      </c>
      <c r="B1372">
        <v>68.599999999999994</v>
      </c>
      <c r="C1372" s="36">
        <v>24.103089428891359</v>
      </c>
      <c r="E1372">
        <v>101.12990000000001</v>
      </c>
      <c r="F1372">
        <v>68.599999999999994</v>
      </c>
      <c r="G1372" s="36">
        <v>24.301675515317847</v>
      </c>
      <c r="I1372">
        <v>105.8248</v>
      </c>
      <c r="J1372">
        <v>68.599999999999994</v>
      </c>
      <c r="K1372" s="36">
        <v>24.513340465275672</v>
      </c>
      <c r="M1372">
        <v>110.5591</v>
      </c>
      <c r="N1372">
        <v>68.599999999999994</v>
      </c>
      <c r="O1372" s="36">
        <v>24.742407010126289</v>
      </c>
      <c r="Q1372">
        <v>115.30419999999999</v>
      </c>
      <c r="R1372">
        <v>68.599999999999994</v>
      </c>
      <c r="S1372" s="36">
        <v>24.990900162979553</v>
      </c>
      <c r="U1372">
        <v>120.0808</v>
      </c>
      <c r="V1372">
        <v>68.599999999999994</v>
      </c>
      <c r="W1372" s="36">
        <v>25.264753127320098</v>
      </c>
      <c r="Y1372">
        <v>83.43</v>
      </c>
      <c r="Z1372">
        <v>68.599999999999994</v>
      </c>
      <c r="AA1372" s="36">
        <v>23.609507223980049</v>
      </c>
    </row>
    <row r="1373" spans="1:27" x14ac:dyDescent="0.25">
      <c r="A1373">
        <v>96.432599999999994</v>
      </c>
      <c r="B1373">
        <v>68.650000000000006</v>
      </c>
      <c r="C1373" s="36">
        <v>24.102370850192305</v>
      </c>
      <c r="E1373">
        <v>101.12990000000001</v>
      </c>
      <c r="F1373">
        <v>68.650000000000006</v>
      </c>
      <c r="G1373" s="36">
        <v>24.300900871421565</v>
      </c>
      <c r="I1373">
        <v>105.8248</v>
      </c>
      <c r="J1373">
        <v>68.650000000000006</v>
      </c>
      <c r="K1373" s="36">
        <v>24.512499308203477</v>
      </c>
      <c r="M1373">
        <v>110.5591</v>
      </c>
      <c r="N1373">
        <v>68.650000000000006</v>
      </c>
      <c r="O1373" s="36">
        <v>24.741484586557132</v>
      </c>
      <c r="Q1373">
        <v>115.30419999999999</v>
      </c>
      <c r="R1373">
        <v>68.650000000000006</v>
      </c>
      <c r="S1373" s="36">
        <v>24.989876371082634</v>
      </c>
      <c r="U1373">
        <v>120.0808</v>
      </c>
      <c r="V1373">
        <v>68.650000000000006</v>
      </c>
      <c r="W1373" s="36">
        <v>25.26359772344626</v>
      </c>
      <c r="Y1373">
        <v>83.43</v>
      </c>
      <c r="Z1373">
        <v>68.650000000000006</v>
      </c>
      <c r="AA1373" s="36">
        <v>23.608906645949229</v>
      </c>
    </row>
    <row r="1374" spans="1:27" x14ac:dyDescent="0.25">
      <c r="A1374">
        <v>96.432599999999994</v>
      </c>
      <c r="B1374">
        <v>68.7</v>
      </c>
      <c r="C1374" s="36">
        <v>24.101652483169151</v>
      </c>
      <c r="E1374">
        <v>101.12990000000001</v>
      </c>
      <c r="F1374">
        <v>68.7</v>
      </c>
      <c r="G1374" s="36">
        <v>24.300126481031899</v>
      </c>
      <c r="I1374">
        <v>105.8248</v>
      </c>
      <c r="J1374">
        <v>68.7</v>
      </c>
      <c r="K1374" s="36">
        <v>24.511658460511182</v>
      </c>
      <c r="M1374">
        <v>110.5591</v>
      </c>
      <c r="N1374">
        <v>68.7</v>
      </c>
      <c r="O1374" s="36">
        <v>24.740562550355129</v>
      </c>
      <c r="Q1374">
        <v>115.30419999999999</v>
      </c>
      <c r="R1374">
        <v>68.7</v>
      </c>
      <c r="S1374" s="36">
        <v>24.98885307979355</v>
      </c>
      <c r="U1374">
        <v>120.0808</v>
      </c>
      <c r="V1374">
        <v>68.7</v>
      </c>
      <c r="W1374" s="36">
        <v>25.262442995689863</v>
      </c>
      <c r="Y1374">
        <v>83.43</v>
      </c>
      <c r="Z1374">
        <v>68.7</v>
      </c>
      <c r="AA1374" s="36">
        <v>23.608306206246475</v>
      </c>
    </row>
    <row r="1375" spans="1:27" x14ac:dyDescent="0.25">
      <c r="A1375">
        <v>96.432599999999994</v>
      </c>
      <c r="B1375">
        <v>68.75</v>
      </c>
      <c r="C1375" s="36">
        <v>24.100934327668728</v>
      </c>
      <c r="E1375">
        <v>101.12990000000001</v>
      </c>
      <c r="F1375">
        <v>68.75</v>
      </c>
      <c r="G1375" s="36">
        <v>24.299352343943681</v>
      </c>
      <c r="I1375">
        <v>105.8248</v>
      </c>
      <c r="J1375">
        <v>68.75</v>
      </c>
      <c r="K1375" s="36">
        <v>24.510817921915343</v>
      </c>
      <c r="M1375">
        <v>110.5591</v>
      </c>
      <c r="N1375">
        <v>68.75</v>
      </c>
      <c r="O1375" s="36">
        <v>24.739640901111851</v>
      </c>
      <c r="Q1375">
        <v>115.30419999999999</v>
      </c>
      <c r="R1375">
        <v>68.75</v>
      </c>
      <c r="S1375" s="36">
        <v>24.987830288492297</v>
      </c>
      <c r="U1375">
        <v>120.0808</v>
      </c>
      <c r="V1375">
        <v>68.75</v>
      </c>
      <c r="W1375" s="36">
        <v>25.261288943038803</v>
      </c>
      <c r="Y1375">
        <v>83.43</v>
      </c>
      <c r="Z1375">
        <v>68.75</v>
      </c>
      <c r="AA1375" s="36">
        <v>23.60770590479482</v>
      </c>
    </row>
    <row r="1376" spans="1:27" x14ac:dyDescent="0.25">
      <c r="A1376">
        <v>96.432599999999994</v>
      </c>
      <c r="B1376">
        <v>68.8</v>
      </c>
      <c r="C1376" s="36">
        <v>24.100216383538076</v>
      </c>
      <c r="E1376">
        <v>101.12990000000001</v>
      </c>
      <c r="F1376">
        <v>68.8</v>
      </c>
      <c r="G1376" s="36">
        <v>24.298578459952036</v>
      </c>
      <c r="I1376">
        <v>105.8248</v>
      </c>
      <c r="J1376">
        <v>68.8</v>
      </c>
      <c r="K1376" s="36">
        <v>24.509977692132939</v>
      </c>
      <c r="M1376">
        <v>110.5591</v>
      </c>
      <c r="N1376">
        <v>68.8</v>
      </c>
      <c r="O1376" s="36">
        <v>24.73871963841956</v>
      </c>
      <c r="Q1376">
        <v>115.30419999999999</v>
      </c>
      <c r="R1376">
        <v>68.8</v>
      </c>
      <c r="S1376" s="36">
        <v>24.986807996560128</v>
      </c>
      <c r="U1376">
        <v>120.0808</v>
      </c>
      <c r="V1376">
        <v>68.8</v>
      </c>
      <c r="W1376" s="36">
        <v>25.260135564483477</v>
      </c>
      <c r="Y1376">
        <v>83.43</v>
      </c>
      <c r="Z1376">
        <v>68.8</v>
      </c>
      <c r="AA1376" s="36">
        <v>23.607105741517369</v>
      </c>
    </row>
    <row r="1377" spans="1:27" x14ac:dyDescent="0.25">
      <c r="A1377">
        <v>96.432599999999994</v>
      </c>
      <c r="B1377">
        <v>68.849999999999994</v>
      </c>
      <c r="C1377" s="36">
        <v>24.09949865062439</v>
      </c>
      <c r="E1377">
        <v>101.12990000000001</v>
      </c>
      <c r="F1377">
        <v>68.849999999999994</v>
      </c>
      <c r="G1377" s="36">
        <v>24.29780482885235</v>
      </c>
      <c r="I1377">
        <v>105.8248</v>
      </c>
      <c r="J1377">
        <v>68.849999999999994</v>
      </c>
      <c r="K1377" s="36">
        <v>24.509137770881381</v>
      </c>
      <c r="M1377">
        <v>110.5591</v>
      </c>
      <c r="N1377">
        <v>68.849999999999994</v>
      </c>
      <c r="O1377" s="36">
        <v>24.737798761871243</v>
      </c>
      <c r="Q1377">
        <v>115.30419999999999</v>
      </c>
      <c r="R1377">
        <v>68.849999999999994</v>
      </c>
      <c r="S1377" s="36">
        <v>24.985786203379533</v>
      </c>
      <c r="U1377">
        <v>120.0808</v>
      </c>
      <c r="V1377">
        <v>68.849999999999994</v>
      </c>
      <c r="W1377" s="36">
        <v>25.258982859016747</v>
      </c>
      <c r="Y1377">
        <v>83.43</v>
      </c>
      <c r="Z1377">
        <v>68.849999999999994</v>
      </c>
      <c r="AA1377" s="36">
        <v>23.606505716337296</v>
      </c>
    </row>
    <row r="1378" spans="1:27" x14ac:dyDescent="0.25">
      <c r="A1378">
        <v>96.432599999999994</v>
      </c>
      <c r="B1378">
        <v>68.900000000000006</v>
      </c>
      <c r="C1378" s="36">
        <v>24.098781128775059</v>
      </c>
      <c r="E1378">
        <v>101.12990000000001</v>
      </c>
      <c r="F1378">
        <v>68.900000000000006</v>
      </c>
      <c r="G1378" s="36">
        <v>24.297031450440279</v>
      </c>
      <c r="I1378">
        <v>105.8248</v>
      </c>
      <c r="J1378">
        <v>68.900000000000006</v>
      </c>
      <c r="K1378" s="36">
        <v>24.50829815787851</v>
      </c>
      <c r="M1378">
        <v>110.5591</v>
      </c>
      <c r="N1378">
        <v>68.900000000000006</v>
      </c>
      <c r="O1378" s="36">
        <v>24.736878271060565</v>
      </c>
      <c r="Q1378">
        <v>115.30419999999999</v>
      </c>
      <c r="R1378">
        <v>68.900000000000006</v>
      </c>
      <c r="S1378" s="36">
        <v>24.984764908334288</v>
      </c>
      <c r="U1378">
        <v>120.0808</v>
      </c>
      <c r="V1378">
        <v>68.900000000000006</v>
      </c>
      <c r="W1378" s="36">
        <v>25.257830825633988</v>
      </c>
      <c r="Y1378">
        <v>83.43</v>
      </c>
      <c r="Z1378">
        <v>68.900000000000006</v>
      </c>
      <c r="AA1378" s="36">
        <v>23.605905829177843</v>
      </c>
    </row>
    <row r="1379" spans="1:27" x14ac:dyDescent="0.25">
      <c r="A1379">
        <v>96.432599999999994</v>
      </c>
      <c r="B1379">
        <v>68.95</v>
      </c>
      <c r="C1379" s="36">
        <v>24.098063817837641</v>
      </c>
      <c r="E1379">
        <v>101.12990000000001</v>
      </c>
      <c r="F1379">
        <v>68.95</v>
      </c>
      <c r="G1379" s="36">
        <v>24.296258324511765</v>
      </c>
      <c r="I1379">
        <v>105.8248</v>
      </c>
      <c r="J1379">
        <v>68.95</v>
      </c>
      <c r="K1379" s="36">
        <v>24.507458852842582</v>
      </c>
      <c r="M1379">
        <v>110.5591</v>
      </c>
      <c r="N1379">
        <v>68.95</v>
      </c>
      <c r="O1379" s="36">
        <v>24.735958165581931</v>
      </c>
      <c r="Q1379">
        <v>115.30419999999999</v>
      </c>
      <c r="R1379">
        <v>68.95</v>
      </c>
      <c r="S1379" s="36">
        <v>24.9837441108094</v>
      </c>
      <c r="U1379">
        <v>120.0808</v>
      </c>
      <c r="V1379">
        <v>68.95</v>
      </c>
      <c r="W1379" s="36">
        <v>25.256679463333001</v>
      </c>
      <c r="Y1379">
        <v>83.43</v>
      </c>
      <c r="Z1379">
        <v>68.95</v>
      </c>
      <c r="AA1379" s="36">
        <v>23.605306079962332</v>
      </c>
    </row>
    <row r="1380" spans="1:27" x14ac:dyDescent="0.25">
      <c r="A1380">
        <v>96.432599999999994</v>
      </c>
      <c r="B1380">
        <v>69</v>
      </c>
      <c r="C1380" s="36">
        <v>24.097346717659882</v>
      </c>
      <c r="E1380">
        <v>101.12990000000001</v>
      </c>
      <c r="F1380">
        <v>69</v>
      </c>
      <c r="G1380" s="36">
        <v>24.295485450862998</v>
      </c>
      <c r="I1380">
        <v>105.8248</v>
      </c>
      <c r="J1380">
        <v>69</v>
      </c>
      <c r="K1380" s="36">
        <v>24.506619855492264</v>
      </c>
      <c r="M1380">
        <v>110.5591</v>
      </c>
      <c r="N1380">
        <v>69</v>
      </c>
      <c r="O1380" s="36">
        <v>24.735038445030405</v>
      </c>
      <c r="Q1380">
        <v>115.30419999999999</v>
      </c>
      <c r="R1380">
        <v>69</v>
      </c>
      <c r="S1380" s="36">
        <v>24.982723810191139</v>
      </c>
      <c r="U1380">
        <v>120.0808</v>
      </c>
      <c r="V1380">
        <v>69</v>
      </c>
      <c r="W1380" s="36">
        <v>25.255528771114072</v>
      </c>
      <c r="Y1380">
        <v>83.43</v>
      </c>
      <c r="Z1380">
        <v>69</v>
      </c>
      <c r="AA1380" s="36">
        <v>23.60470646861414</v>
      </c>
    </row>
    <row r="1381" spans="1:27" x14ac:dyDescent="0.25">
      <c r="A1381">
        <v>96.432599999999994</v>
      </c>
      <c r="B1381">
        <v>69.05</v>
      </c>
      <c r="C1381" s="36">
        <v>24.096629828089711</v>
      </c>
      <c r="E1381">
        <v>101.12990000000001</v>
      </c>
      <c r="F1381">
        <v>69.05</v>
      </c>
      <c r="G1381" s="36">
        <v>24.294712829290447</v>
      </c>
      <c r="I1381">
        <v>105.8248</v>
      </c>
      <c r="J1381">
        <v>69.05</v>
      </c>
      <c r="K1381" s="36">
        <v>24.505781165546665</v>
      </c>
      <c r="M1381">
        <v>110.5591</v>
      </c>
      <c r="N1381">
        <v>69.05</v>
      </c>
      <c r="O1381" s="36">
        <v>24.734119109001767</v>
      </c>
      <c r="Q1381">
        <v>115.30419999999999</v>
      </c>
      <c r="R1381">
        <v>69.05</v>
      </c>
      <c r="S1381" s="36">
        <v>24.981704005866998</v>
      </c>
      <c r="U1381">
        <v>120.0808</v>
      </c>
      <c r="V1381">
        <v>69.05</v>
      </c>
      <c r="W1381" s="36">
        <v>25.254378747979924</v>
      </c>
      <c r="Y1381">
        <v>83.43</v>
      </c>
      <c r="Z1381">
        <v>69.05</v>
      </c>
      <c r="AA1381" s="36">
        <v>23.604106995056714</v>
      </c>
    </row>
    <row r="1382" spans="1:27" x14ac:dyDescent="0.25">
      <c r="A1382">
        <v>96.432599999999994</v>
      </c>
      <c r="B1382">
        <v>69.099999999999994</v>
      </c>
      <c r="C1382" s="36">
        <v>24.095913148975232</v>
      </c>
      <c r="E1382">
        <v>101.12990000000001</v>
      </c>
      <c r="F1382">
        <v>69.099999999999994</v>
      </c>
      <c r="G1382" s="36">
        <v>24.293940459590853</v>
      </c>
      <c r="I1382">
        <v>105.8248</v>
      </c>
      <c r="J1382">
        <v>69.099999999999994</v>
      </c>
      <c r="K1382" s="36">
        <v>24.504942782725301</v>
      </c>
      <c r="M1382">
        <v>110.5591</v>
      </c>
      <c r="N1382">
        <v>69.099999999999994</v>
      </c>
      <c r="O1382" s="36">
        <v>24.733200157092504</v>
      </c>
      <c r="Q1382">
        <v>115.30419999999999</v>
      </c>
      <c r="R1382">
        <v>69.099999999999994</v>
      </c>
      <c r="S1382" s="36">
        <v>24.980684697225719</v>
      </c>
      <c r="U1382">
        <v>120.0808</v>
      </c>
      <c r="V1382">
        <v>69.099999999999994</v>
      </c>
      <c r="W1382" s="36">
        <v>25.253229392935729</v>
      </c>
      <c r="Y1382">
        <v>83.43</v>
      </c>
      <c r="Z1382">
        <v>69.099999999999994</v>
      </c>
      <c r="AA1382" s="36">
        <v>23.603507659213587</v>
      </c>
    </row>
    <row r="1383" spans="1:27" x14ac:dyDescent="0.25">
      <c r="A1383">
        <v>96.432599999999994</v>
      </c>
      <c r="B1383">
        <v>69.150000000000006</v>
      </c>
      <c r="C1383" s="36">
        <v>24.095196680164729</v>
      </c>
      <c r="E1383">
        <v>101.12990000000001</v>
      </c>
      <c r="F1383">
        <v>69.150000000000006</v>
      </c>
      <c r="G1383" s="36">
        <v>24.293168341561223</v>
      </c>
      <c r="I1383">
        <v>105.8248</v>
      </c>
      <c r="J1383">
        <v>69.150000000000006</v>
      </c>
      <c r="K1383" s="36">
        <v>24.504104706748116</v>
      </c>
      <c r="M1383">
        <v>110.5591</v>
      </c>
      <c r="N1383">
        <v>69.150000000000006</v>
      </c>
      <c r="O1383" s="36">
        <v>24.732281588899777</v>
      </c>
      <c r="Q1383">
        <v>115.30419999999999</v>
      </c>
      <c r="R1383">
        <v>69.150000000000006</v>
      </c>
      <c r="S1383" s="36">
        <v>24.979665883657301</v>
      </c>
      <c r="U1383">
        <v>120.0808</v>
      </c>
      <c r="V1383">
        <v>69.150000000000006</v>
      </c>
      <c r="W1383" s="36">
        <v>25.252080704989083</v>
      </c>
      <c r="Y1383">
        <v>83.43</v>
      </c>
      <c r="Z1383">
        <v>69.150000000000006</v>
      </c>
      <c r="AA1383" s="36">
        <v>23.602908461008337</v>
      </c>
    </row>
    <row r="1384" spans="1:27" x14ac:dyDescent="0.25">
      <c r="A1384">
        <v>96.432599999999994</v>
      </c>
      <c r="B1384">
        <v>69.2</v>
      </c>
      <c r="C1384" s="36">
        <v>24.094480421506656</v>
      </c>
      <c r="E1384">
        <v>101.12990000000001</v>
      </c>
      <c r="F1384">
        <v>69.2</v>
      </c>
      <c r="G1384" s="36">
        <v>24.292396474998831</v>
      </c>
      <c r="I1384">
        <v>105.8248</v>
      </c>
      <c r="J1384">
        <v>69.2</v>
      </c>
      <c r="K1384" s="36">
        <v>24.503266937335464</v>
      </c>
      <c r="M1384">
        <v>110.5591</v>
      </c>
      <c r="N1384">
        <v>69.2</v>
      </c>
      <c r="O1384" s="36">
        <v>24.731363404021458</v>
      </c>
      <c r="Q1384">
        <v>115.30419999999999</v>
      </c>
      <c r="R1384">
        <v>69.2</v>
      </c>
      <c r="S1384" s="36">
        <v>24.97864756455294</v>
      </c>
      <c r="U1384">
        <v>120.0808</v>
      </c>
      <c r="V1384">
        <v>69.2</v>
      </c>
      <c r="W1384" s="36">
        <v>25.250932683150026</v>
      </c>
      <c r="Y1384">
        <v>83.43</v>
      </c>
      <c r="Z1384">
        <v>69.2</v>
      </c>
      <c r="AA1384" s="36">
        <v>23.602309400364636</v>
      </c>
    </row>
    <row r="1385" spans="1:27" x14ac:dyDescent="0.25">
      <c r="A1385">
        <v>96.432599999999994</v>
      </c>
      <c r="B1385">
        <v>69.25</v>
      </c>
      <c r="C1385" s="36">
        <v>24.093764372849659</v>
      </c>
      <c r="E1385">
        <v>101.12990000000001</v>
      </c>
      <c r="F1385">
        <v>69.25</v>
      </c>
      <c r="G1385" s="36">
        <v>24.291624859701216</v>
      </c>
      <c r="I1385">
        <v>105.8248</v>
      </c>
      <c r="J1385">
        <v>69.25</v>
      </c>
      <c r="K1385" s="36">
        <v>24.502429474208121</v>
      </c>
      <c r="M1385">
        <v>110.5591</v>
      </c>
      <c r="N1385">
        <v>69.25</v>
      </c>
      <c r="O1385" s="36">
        <v>24.730445602056093</v>
      </c>
      <c r="Q1385">
        <v>115.30419999999999</v>
      </c>
      <c r="R1385">
        <v>69.25</v>
      </c>
      <c r="S1385" s="36">
        <v>24.977629739305087</v>
      </c>
      <c r="U1385">
        <v>120.0808</v>
      </c>
      <c r="V1385">
        <v>69.25</v>
      </c>
      <c r="W1385" s="36">
        <v>25.249785326430992</v>
      </c>
      <c r="Y1385">
        <v>83.43</v>
      </c>
      <c r="Z1385">
        <v>69.25</v>
      </c>
      <c r="AA1385" s="36">
        <v>23.601710477206208</v>
      </c>
    </row>
    <row r="1386" spans="1:27" x14ac:dyDescent="0.25">
      <c r="A1386">
        <v>96.432599999999994</v>
      </c>
      <c r="B1386">
        <v>69.3</v>
      </c>
      <c r="C1386" s="36">
        <v>24.093048534042563</v>
      </c>
      <c r="E1386">
        <v>101.12990000000001</v>
      </c>
      <c r="F1386">
        <v>69.3</v>
      </c>
      <c r="G1386" s="36">
        <v>24.290853495466195</v>
      </c>
      <c r="I1386">
        <v>105.8248</v>
      </c>
      <c r="J1386">
        <v>69.3</v>
      </c>
      <c r="K1386" s="36">
        <v>24.501592317087287</v>
      </c>
      <c r="M1386">
        <v>110.5591</v>
      </c>
      <c r="N1386">
        <v>69.3</v>
      </c>
      <c r="O1386" s="36">
        <v>24.729528182602941</v>
      </c>
      <c r="Q1386">
        <v>115.30419999999999</v>
      </c>
      <c r="R1386">
        <v>69.3</v>
      </c>
      <c r="S1386" s="36">
        <v>24.976612407307421</v>
      </c>
      <c r="U1386">
        <v>120.0808</v>
      </c>
      <c r="V1386">
        <v>69.3</v>
      </c>
      <c r="W1386" s="36">
        <v>25.248638633846838</v>
      </c>
      <c r="Y1386">
        <v>83.43</v>
      </c>
      <c r="Z1386">
        <v>69.3</v>
      </c>
      <c r="AA1386" s="36">
        <v>23.60111169145685</v>
      </c>
    </row>
    <row r="1387" spans="1:27" x14ac:dyDescent="0.25">
      <c r="A1387">
        <v>96.432599999999994</v>
      </c>
      <c r="B1387">
        <v>69.349999999999994</v>
      </c>
      <c r="C1387" s="36">
        <v>24.092332904934352</v>
      </c>
      <c r="E1387">
        <v>101.12990000000001</v>
      </c>
      <c r="F1387">
        <v>69.349999999999994</v>
      </c>
      <c r="G1387" s="36">
        <v>24.290082382091832</v>
      </c>
      <c r="I1387">
        <v>105.8248</v>
      </c>
      <c r="J1387">
        <v>69.349999999999994</v>
      </c>
      <c r="K1387" s="36">
        <v>24.50075546569456</v>
      </c>
      <c r="M1387">
        <v>110.5591</v>
      </c>
      <c r="N1387">
        <v>69.349999999999994</v>
      </c>
      <c r="O1387" s="36">
        <v>24.728611145261929</v>
      </c>
      <c r="Q1387">
        <v>115.30419999999999</v>
      </c>
      <c r="R1387">
        <v>69.349999999999994</v>
      </c>
      <c r="S1387" s="36">
        <v>24.975595567954823</v>
      </c>
      <c r="U1387">
        <v>120.0808</v>
      </c>
      <c r="V1387">
        <v>69.349999999999994</v>
      </c>
      <c r="W1387" s="36">
        <v>25.247492604414802</v>
      </c>
      <c r="Y1387">
        <v>83.43</v>
      </c>
      <c r="Z1387">
        <v>69.349999999999994</v>
      </c>
      <c r="AA1387" s="36">
        <v>23.600513043040429</v>
      </c>
    </row>
    <row r="1388" spans="1:27" x14ac:dyDescent="0.25">
      <c r="A1388">
        <v>96.432599999999994</v>
      </c>
      <c r="B1388">
        <v>69.400000000000006</v>
      </c>
      <c r="C1388" s="36">
        <v>24.091617485374215</v>
      </c>
      <c r="E1388">
        <v>101.12990000000001</v>
      </c>
      <c r="F1388">
        <v>69.400000000000006</v>
      </c>
      <c r="G1388" s="36">
        <v>24.289311519376469</v>
      </c>
      <c r="I1388">
        <v>105.8248</v>
      </c>
      <c r="J1388">
        <v>69.400000000000006</v>
      </c>
      <c r="K1388" s="36">
        <v>24.499918919751963</v>
      </c>
      <c r="M1388">
        <v>110.5591</v>
      </c>
      <c r="N1388">
        <v>69.400000000000006</v>
      </c>
      <c r="O1388" s="36">
        <v>24.727694489633677</v>
      </c>
      <c r="Q1388">
        <v>115.30419999999999</v>
      </c>
      <c r="R1388">
        <v>69.400000000000006</v>
      </c>
      <c r="S1388" s="36">
        <v>24.974579220643417</v>
      </c>
      <c r="U1388">
        <v>120.0808</v>
      </c>
      <c r="V1388">
        <v>69.400000000000006</v>
      </c>
      <c r="W1388" s="36">
        <v>25.246347237154556</v>
      </c>
      <c r="Y1388">
        <v>83.43</v>
      </c>
      <c r="Z1388">
        <v>69.400000000000006</v>
      </c>
      <c r="AA1388" s="36">
        <v>23.599914531880884</v>
      </c>
    </row>
    <row r="1389" spans="1:27" x14ac:dyDescent="0.25">
      <c r="A1389">
        <v>96.432599999999994</v>
      </c>
      <c r="B1389">
        <v>69.45</v>
      </c>
      <c r="C1389" s="36">
        <v>24.090902275211487</v>
      </c>
      <c r="E1389">
        <v>101.12990000000001</v>
      </c>
      <c r="F1389">
        <v>69.45</v>
      </c>
      <c r="G1389" s="36">
        <v>24.288540907118719</v>
      </c>
      <c r="I1389">
        <v>105.8248</v>
      </c>
      <c r="J1389">
        <v>69.45</v>
      </c>
      <c r="K1389" s="36">
        <v>24.499082678981946</v>
      </c>
      <c r="M1389">
        <v>110.5591</v>
      </c>
      <c r="N1389">
        <v>69.45</v>
      </c>
      <c r="O1389" s="36">
        <v>24.726778215319491</v>
      </c>
      <c r="Q1389">
        <v>115.30419999999999</v>
      </c>
      <c r="R1389">
        <v>69.45</v>
      </c>
      <c r="S1389" s="36">
        <v>24.973563364770524</v>
      </c>
      <c r="U1389">
        <v>120.0808</v>
      </c>
      <c r="V1389">
        <v>69.45</v>
      </c>
      <c r="W1389" s="36">
        <v>25.245202531088104</v>
      </c>
      <c r="Y1389">
        <v>83.43</v>
      </c>
      <c r="Z1389">
        <v>69.45</v>
      </c>
      <c r="AA1389" s="36">
        <v>23.599316157902212</v>
      </c>
    </row>
    <row r="1390" spans="1:27" x14ac:dyDescent="0.25">
      <c r="A1390">
        <v>96.432599999999994</v>
      </c>
      <c r="B1390">
        <v>69.5</v>
      </c>
      <c r="C1390" s="36">
        <v>24.090187274295715</v>
      </c>
      <c r="E1390">
        <v>101.12990000000001</v>
      </c>
      <c r="F1390">
        <v>69.5</v>
      </c>
      <c r="G1390" s="36">
        <v>24.287770545117446</v>
      </c>
      <c r="I1390">
        <v>105.8248</v>
      </c>
      <c r="J1390">
        <v>69.5</v>
      </c>
      <c r="K1390" s="36">
        <v>24.498246743107352</v>
      </c>
      <c r="M1390">
        <v>110.5591</v>
      </c>
      <c r="N1390">
        <v>69.5</v>
      </c>
      <c r="O1390" s="36">
        <v>24.725862321921358</v>
      </c>
      <c r="Q1390">
        <v>115.30419999999999</v>
      </c>
      <c r="R1390">
        <v>69.5</v>
      </c>
      <c r="S1390" s="36">
        <v>24.972547999734697</v>
      </c>
      <c r="U1390">
        <v>120.0808</v>
      </c>
      <c r="V1390">
        <v>69.5</v>
      </c>
      <c r="W1390" s="36">
        <v>25.244058485239869</v>
      </c>
      <c r="Y1390">
        <v>83.43</v>
      </c>
      <c r="Z1390">
        <v>69.5</v>
      </c>
      <c r="AA1390" s="36">
        <v>23.598717921028495</v>
      </c>
    </row>
    <row r="1391" spans="1:27" x14ac:dyDescent="0.25">
      <c r="A1391">
        <v>96.432599999999994</v>
      </c>
      <c r="B1391">
        <v>69.55</v>
      </c>
      <c r="C1391" s="36">
        <v>24.089472482476594</v>
      </c>
      <c r="E1391">
        <v>101.12990000000001</v>
      </c>
      <c r="F1391">
        <v>69.55</v>
      </c>
      <c r="G1391" s="36">
        <v>24.287000433171791</v>
      </c>
      <c r="I1391">
        <v>105.8248</v>
      </c>
      <c r="J1391">
        <v>69.55</v>
      </c>
      <c r="K1391" s="36">
        <v>24.497411111851445</v>
      </c>
      <c r="M1391">
        <v>110.5591</v>
      </c>
      <c r="N1391">
        <v>69.55</v>
      </c>
      <c r="O1391" s="36">
        <v>24.724946809041953</v>
      </c>
      <c r="Q1391">
        <v>115.30419999999999</v>
      </c>
      <c r="R1391">
        <v>69.55</v>
      </c>
      <c r="S1391" s="36">
        <v>24.971533124935679</v>
      </c>
      <c r="U1391">
        <v>120.0808</v>
      </c>
      <c r="V1391">
        <v>69.55</v>
      </c>
      <c r="W1391" s="36">
        <v>25.242915098636612</v>
      </c>
      <c r="Y1391">
        <v>83.43</v>
      </c>
      <c r="Z1391">
        <v>69.55</v>
      </c>
      <c r="AA1391" s="36">
        <v>23.598119821183868</v>
      </c>
    </row>
    <row r="1392" spans="1:27" x14ac:dyDescent="0.25">
      <c r="A1392">
        <v>96.432599999999994</v>
      </c>
      <c r="B1392">
        <v>69.599999999999994</v>
      </c>
      <c r="C1392" s="36">
        <v>24.088757899604012</v>
      </c>
      <c r="E1392">
        <v>101.12990000000001</v>
      </c>
      <c r="F1392">
        <v>69.599999999999994</v>
      </c>
      <c r="G1392" s="36">
        <v>24.286230571081159</v>
      </c>
      <c r="I1392">
        <v>105.8248</v>
      </c>
      <c r="J1392">
        <v>69.599999999999994</v>
      </c>
      <c r="K1392" s="36">
        <v>24.4965757849379</v>
      </c>
      <c r="M1392">
        <v>110.5591</v>
      </c>
      <c r="N1392">
        <v>69.599999999999994</v>
      </c>
      <c r="O1392" s="36">
        <v>24.724031676284635</v>
      </c>
      <c r="Q1392">
        <v>115.30419999999999</v>
      </c>
      <c r="R1392">
        <v>69.599999999999994</v>
      </c>
      <c r="S1392" s="36">
        <v>24.97051873977443</v>
      </c>
      <c r="U1392">
        <v>120.0808</v>
      </c>
      <c r="V1392">
        <v>69.599999999999994</v>
      </c>
      <c r="W1392" s="36">
        <v>25.241772370307469</v>
      </c>
      <c r="Y1392">
        <v>83.43</v>
      </c>
      <c r="Z1392">
        <v>69.599999999999994</v>
      </c>
      <c r="AA1392" s="36">
        <v>23.597521858292545</v>
      </c>
    </row>
    <row r="1393" spans="1:27" x14ac:dyDescent="0.25">
      <c r="A1393">
        <v>96.432599999999994</v>
      </c>
      <c r="B1393">
        <v>69.650000000000006</v>
      </c>
      <c r="C1393" s="36">
        <v>24.088043525528022</v>
      </c>
      <c r="E1393">
        <v>101.12990000000001</v>
      </c>
      <c r="F1393">
        <v>69.650000000000006</v>
      </c>
      <c r="G1393" s="36">
        <v>24.285460958645196</v>
      </c>
      <c r="I1393">
        <v>105.8248</v>
      </c>
      <c r="J1393">
        <v>69.650000000000006</v>
      </c>
      <c r="K1393" s="36">
        <v>24.495740762090808</v>
      </c>
      <c r="M1393">
        <v>110.5591</v>
      </c>
      <c r="N1393">
        <v>69.650000000000006</v>
      </c>
      <c r="O1393" s="36">
        <v>24.723116923253411</v>
      </c>
      <c r="Q1393">
        <v>115.30419999999999</v>
      </c>
      <c r="R1393">
        <v>69.650000000000006</v>
      </c>
      <c r="S1393" s="36">
        <v>24.969504843653112</v>
      </c>
      <c r="U1393">
        <v>120.0808</v>
      </c>
      <c r="V1393">
        <v>69.650000000000006</v>
      </c>
      <c r="W1393" s="36">
        <v>25.240630299283932</v>
      </c>
      <c r="Y1393">
        <v>83.43</v>
      </c>
      <c r="Z1393">
        <v>69.650000000000006</v>
      </c>
      <c r="AA1393" s="36">
        <v>23.5969240322788</v>
      </c>
    </row>
    <row r="1394" spans="1:27" x14ac:dyDescent="0.25">
      <c r="A1394">
        <v>96.432599999999994</v>
      </c>
      <c r="B1394">
        <v>69.7</v>
      </c>
      <c r="C1394" s="36">
        <v>24.087329360098863</v>
      </c>
      <c r="E1394">
        <v>101.12990000000001</v>
      </c>
      <c r="F1394">
        <v>69.7</v>
      </c>
      <c r="G1394" s="36">
        <v>24.284691595663841</v>
      </c>
      <c r="I1394">
        <v>105.8248</v>
      </c>
      <c r="J1394">
        <v>69.7</v>
      </c>
      <c r="K1394" s="36">
        <v>24.494906043034653</v>
      </c>
      <c r="M1394">
        <v>110.5591</v>
      </c>
      <c r="N1394">
        <v>69.7</v>
      </c>
      <c r="O1394" s="36">
        <v>24.722202549553007</v>
      </c>
      <c r="Q1394">
        <v>115.30419999999999</v>
      </c>
      <c r="R1394">
        <v>69.7</v>
      </c>
      <c r="S1394" s="36">
        <v>24.968491435975089</v>
      </c>
      <c r="U1394">
        <v>120.0808</v>
      </c>
      <c r="V1394">
        <v>69.7</v>
      </c>
      <c r="W1394" s="36">
        <v>25.239488884599819</v>
      </c>
      <c r="Y1394">
        <v>83.43</v>
      </c>
      <c r="Z1394">
        <v>69.7</v>
      </c>
      <c r="AA1394" s="36">
        <v>23.596326343066984</v>
      </c>
    </row>
    <row r="1395" spans="1:27" x14ac:dyDescent="0.25">
      <c r="A1395">
        <v>96.432599999999994</v>
      </c>
      <c r="B1395">
        <v>69.75</v>
      </c>
      <c r="C1395" s="36">
        <v>24.086615403166945</v>
      </c>
      <c r="E1395">
        <v>101.12990000000001</v>
      </c>
      <c r="F1395">
        <v>69.75</v>
      </c>
      <c r="G1395" s="36">
        <v>24.283922481937282</v>
      </c>
      <c r="I1395">
        <v>105.8248</v>
      </c>
      <c r="J1395">
        <v>69.75</v>
      </c>
      <c r="K1395" s="36">
        <v>24.49407162749436</v>
      </c>
      <c r="M1395">
        <v>110.5591</v>
      </c>
      <c r="N1395">
        <v>69.75</v>
      </c>
      <c r="O1395" s="36">
        <v>24.721288554788792</v>
      </c>
      <c r="Q1395">
        <v>115.30419999999999</v>
      </c>
      <c r="R1395">
        <v>69.75</v>
      </c>
      <c r="S1395" s="36">
        <v>24.967478516144904</v>
      </c>
      <c r="U1395">
        <v>120.0808</v>
      </c>
      <c r="V1395">
        <v>69.75</v>
      </c>
      <c r="W1395" s="36">
        <v>25.238348125291292</v>
      </c>
      <c r="Y1395">
        <v>83.43</v>
      </c>
      <c r="Z1395">
        <v>69.75</v>
      </c>
      <c r="AA1395" s="36">
        <v>23.595728790581507</v>
      </c>
    </row>
    <row r="1396" spans="1:27" x14ac:dyDescent="0.25">
      <c r="A1396">
        <v>96.432599999999994</v>
      </c>
      <c r="B1396">
        <v>69.8</v>
      </c>
      <c r="C1396" s="36">
        <v>24.085901654582855</v>
      </c>
      <c r="E1396">
        <v>101.12990000000001</v>
      </c>
      <c r="F1396">
        <v>69.8</v>
      </c>
      <c r="G1396" s="36">
        <v>24.283153617265956</v>
      </c>
      <c r="I1396">
        <v>105.8248</v>
      </c>
      <c r="J1396">
        <v>69.8</v>
      </c>
      <c r="K1396" s="36">
        <v>24.493237515195229</v>
      </c>
      <c r="M1396">
        <v>110.5591</v>
      </c>
      <c r="N1396">
        <v>69.8</v>
      </c>
      <c r="O1396" s="36">
        <v>24.720374938566835</v>
      </c>
      <c r="Q1396">
        <v>115.30419999999999</v>
      </c>
      <c r="R1396">
        <v>69.8</v>
      </c>
      <c r="S1396" s="36">
        <v>24.966466083568321</v>
      </c>
      <c r="U1396">
        <v>120.0808</v>
      </c>
      <c r="V1396">
        <v>69.8</v>
      </c>
      <c r="W1396" s="36">
        <v>25.237208020396864</v>
      </c>
      <c r="Y1396">
        <v>83.43</v>
      </c>
      <c r="Z1396">
        <v>69.8</v>
      </c>
      <c r="AA1396" s="36">
        <v>23.59513137474686</v>
      </c>
    </row>
    <row r="1397" spans="1:27" x14ac:dyDescent="0.25">
      <c r="A1397">
        <v>96.432599999999994</v>
      </c>
      <c r="B1397">
        <v>69.849999999999994</v>
      </c>
      <c r="C1397" s="36">
        <v>24.085188114197347</v>
      </c>
      <c r="E1397">
        <v>101.12990000000001</v>
      </c>
      <c r="F1397">
        <v>69.849999999999994</v>
      </c>
      <c r="G1397" s="36">
        <v>24.282385001450589</v>
      </c>
      <c r="I1397">
        <v>105.8248</v>
      </c>
      <c r="J1397">
        <v>69.849999999999994</v>
      </c>
      <c r="K1397" s="36">
        <v>24.492403705862987</v>
      </c>
      <c r="M1397">
        <v>110.5591</v>
      </c>
      <c r="N1397">
        <v>69.849999999999994</v>
      </c>
      <c r="O1397" s="36">
        <v>24.719461700493845</v>
      </c>
      <c r="Q1397">
        <v>115.30419999999999</v>
      </c>
      <c r="R1397">
        <v>69.849999999999994</v>
      </c>
      <c r="S1397" s="36">
        <v>24.965454137652262</v>
      </c>
      <c r="U1397">
        <v>120.0808</v>
      </c>
      <c r="V1397">
        <v>69.849999999999994</v>
      </c>
      <c r="W1397" s="36">
        <v>25.236068568957315</v>
      </c>
      <c r="Y1397">
        <v>83.43</v>
      </c>
      <c r="Z1397">
        <v>69.849999999999994</v>
      </c>
      <c r="AA1397" s="36">
        <v>23.594534095487582</v>
      </c>
    </row>
    <row r="1398" spans="1:27" x14ac:dyDescent="0.25">
      <c r="A1398">
        <v>96.432599999999994</v>
      </c>
      <c r="B1398">
        <v>69.900000000000006</v>
      </c>
      <c r="C1398" s="36">
        <v>24.084474781861363</v>
      </c>
      <c r="E1398">
        <v>101.12990000000001</v>
      </c>
      <c r="F1398">
        <v>69.900000000000006</v>
      </c>
      <c r="G1398" s="36">
        <v>24.281616634292156</v>
      </c>
      <c r="I1398">
        <v>105.8248</v>
      </c>
      <c r="J1398">
        <v>69.900000000000006</v>
      </c>
      <c r="K1398" s="36">
        <v>24.491570199223755</v>
      </c>
      <c r="M1398">
        <v>110.5591</v>
      </c>
      <c r="N1398">
        <v>69.900000000000006</v>
      </c>
      <c r="O1398" s="36">
        <v>24.718548840177228</v>
      </c>
      <c r="Q1398">
        <v>115.30419999999999</v>
      </c>
      <c r="R1398">
        <v>69.900000000000006</v>
      </c>
      <c r="S1398" s="36">
        <v>24.964442677804858</v>
      </c>
      <c r="U1398">
        <v>120.0808</v>
      </c>
      <c r="V1398">
        <v>69.900000000000006</v>
      </c>
      <c r="W1398" s="36">
        <v>25.234929770015796</v>
      </c>
      <c r="Y1398">
        <v>83.43</v>
      </c>
      <c r="Z1398">
        <v>69.900000000000006</v>
      </c>
      <c r="AA1398" s="36">
        <v>23.593936952728299</v>
      </c>
    </row>
    <row r="1399" spans="1:27" x14ac:dyDescent="0.25">
      <c r="A1399">
        <v>96.432599999999994</v>
      </c>
      <c r="B1399">
        <v>69.95</v>
      </c>
      <c r="C1399" s="36">
        <v>24.083761657426013</v>
      </c>
      <c r="E1399">
        <v>101.12990000000001</v>
      </c>
      <c r="F1399">
        <v>69.95</v>
      </c>
      <c r="G1399" s="36">
        <v>24.280848515591877</v>
      </c>
      <c r="I1399">
        <v>105.8248</v>
      </c>
      <c r="J1399">
        <v>69.95</v>
      </c>
      <c r="K1399" s="36">
        <v>24.49073699500407</v>
      </c>
      <c r="M1399">
        <v>110.5591</v>
      </c>
      <c r="N1399">
        <v>69.95</v>
      </c>
      <c r="O1399" s="36">
        <v>24.71763635722505</v>
      </c>
      <c r="Q1399">
        <v>115.30419999999999</v>
      </c>
      <c r="R1399">
        <v>69.95</v>
      </c>
      <c r="S1399" s="36">
        <v>24.963431703435415</v>
      </c>
      <c r="U1399">
        <v>120.0808</v>
      </c>
      <c r="V1399">
        <v>69.95</v>
      </c>
      <c r="W1399" s="36">
        <v>25.233791622617733</v>
      </c>
      <c r="Y1399">
        <v>83.43</v>
      </c>
      <c r="Z1399">
        <v>69.95</v>
      </c>
      <c r="AA1399" s="36">
        <v>23.593339946393701</v>
      </c>
    </row>
    <row r="1400" spans="1:27" x14ac:dyDescent="0.25">
      <c r="A1400">
        <v>96.432599999999994</v>
      </c>
      <c r="B1400">
        <v>70</v>
      </c>
      <c r="C1400" s="36">
        <v>24.083048740742576</v>
      </c>
      <c r="E1400">
        <v>101.12990000000001</v>
      </c>
      <c r="F1400">
        <v>70</v>
      </c>
      <c r="G1400" s="36">
        <v>24.280080645151255</v>
      </c>
      <c r="I1400">
        <v>105.8248</v>
      </c>
      <c r="J1400">
        <v>70</v>
      </c>
      <c r="K1400" s="36">
        <v>24.489904092930871</v>
      </c>
      <c r="M1400">
        <v>110.5591</v>
      </c>
      <c r="N1400">
        <v>70</v>
      </c>
      <c r="O1400" s="36">
        <v>24.716724251246042</v>
      </c>
      <c r="Q1400">
        <v>115.30419999999999</v>
      </c>
      <c r="R1400">
        <v>70</v>
      </c>
      <c r="S1400" s="36">
        <v>24.962421213954407</v>
      </c>
      <c r="U1400">
        <v>120.0808</v>
      </c>
      <c r="V1400">
        <v>70</v>
      </c>
      <c r="W1400" s="36">
        <v>25.23265412581085</v>
      </c>
      <c r="Y1400">
        <v>83.43</v>
      </c>
      <c r="Z1400">
        <v>70</v>
      </c>
      <c r="AA1400" s="36">
        <v>23.592743076408535</v>
      </c>
    </row>
    <row r="1401" spans="1:27" x14ac:dyDescent="0.25">
      <c r="A1401">
        <v>96.432599999999994</v>
      </c>
      <c r="B1401">
        <v>70.05</v>
      </c>
      <c r="C1401" s="36">
        <v>24.082336031662518</v>
      </c>
      <c r="E1401">
        <v>101.12990000000001</v>
      </c>
      <c r="F1401">
        <v>70.05</v>
      </c>
      <c r="G1401" s="36">
        <v>24.27931302277204</v>
      </c>
      <c r="I1401">
        <v>105.8248</v>
      </c>
      <c r="J1401">
        <v>70.05</v>
      </c>
      <c r="K1401" s="36">
        <v>24.489071492731501</v>
      </c>
      <c r="M1401">
        <v>110.5591</v>
      </c>
      <c r="N1401">
        <v>70.05</v>
      </c>
      <c r="O1401" s="36">
        <v>24.71581252184961</v>
      </c>
      <c r="Q1401">
        <v>115.30419999999999</v>
      </c>
      <c r="R1401">
        <v>70.05</v>
      </c>
      <c r="S1401" s="36">
        <v>24.961411208773516</v>
      </c>
      <c r="U1401">
        <v>120.0808</v>
      </c>
      <c r="V1401">
        <v>70.05</v>
      </c>
      <c r="W1401" s="36">
        <v>25.231517278645168</v>
      </c>
      <c r="Y1401">
        <v>83.43</v>
      </c>
      <c r="Z1401">
        <v>70.05</v>
      </c>
      <c r="AA1401" s="36">
        <v>23.592146342697621</v>
      </c>
    </row>
    <row r="1402" spans="1:27" x14ac:dyDescent="0.25">
      <c r="A1402">
        <v>96.432599999999994</v>
      </c>
      <c r="B1402">
        <v>70.099999999999994</v>
      </c>
      <c r="C1402" s="36">
        <v>24.081623530037465</v>
      </c>
      <c r="E1402">
        <v>101.12990000000001</v>
      </c>
      <c r="F1402">
        <v>70.099999999999994</v>
      </c>
      <c r="G1402" s="36">
        <v>24.278545648256252</v>
      </c>
      <c r="I1402">
        <v>105.8248</v>
      </c>
      <c r="J1402">
        <v>70.099999999999994</v>
      </c>
      <c r="K1402" s="36">
        <v>24.488239194133705</v>
      </c>
      <c r="M1402">
        <v>110.5591</v>
      </c>
      <c r="N1402">
        <v>70.099999999999994</v>
      </c>
      <c r="O1402" s="36">
        <v>24.71490116864581</v>
      </c>
      <c r="Q1402">
        <v>115.30419999999999</v>
      </c>
      <c r="R1402">
        <v>70.099999999999994</v>
      </c>
      <c r="S1402" s="36">
        <v>24.960401687305556</v>
      </c>
      <c r="U1402">
        <v>120.0808</v>
      </c>
      <c r="V1402">
        <v>70.099999999999994</v>
      </c>
      <c r="W1402" s="36">
        <v>25.230381080172965</v>
      </c>
      <c r="Y1402">
        <v>83.43</v>
      </c>
      <c r="Z1402">
        <v>70.099999999999994</v>
      </c>
      <c r="AA1402" s="36">
        <v>23.591549745185858</v>
      </c>
    </row>
    <row r="1403" spans="1:27" x14ac:dyDescent="0.25">
      <c r="A1403">
        <v>96.432599999999994</v>
      </c>
      <c r="B1403">
        <v>70.150000000000006</v>
      </c>
      <c r="C1403" s="36">
        <v>24.080911235719228</v>
      </c>
      <c r="E1403">
        <v>101.12990000000001</v>
      </c>
      <c r="F1403">
        <v>70.150000000000006</v>
      </c>
      <c r="G1403" s="36">
        <v>24.277778521406148</v>
      </c>
      <c r="I1403">
        <v>105.8248</v>
      </c>
      <c r="J1403">
        <v>70.150000000000006</v>
      </c>
      <c r="K1403" s="36">
        <v>24.487407196865629</v>
      </c>
      <c r="M1403">
        <v>110.5591</v>
      </c>
      <c r="N1403">
        <v>70.150000000000006</v>
      </c>
      <c r="O1403" s="36">
        <v>24.713990191245369</v>
      </c>
      <c r="Q1403">
        <v>115.30419999999999</v>
      </c>
      <c r="R1403">
        <v>70.150000000000006</v>
      </c>
      <c r="S1403" s="36">
        <v>24.959392648964535</v>
      </c>
      <c r="U1403">
        <v>120.0808</v>
      </c>
      <c r="V1403">
        <v>70.150000000000006</v>
      </c>
      <c r="W1403" s="36">
        <v>25.229245529448839</v>
      </c>
      <c r="Y1403">
        <v>83.43</v>
      </c>
      <c r="Z1403">
        <v>70.150000000000006</v>
      </c>
      <c r="AA1403" s="36">
        <v>23.590953283798203</v>
      </c>
    </row>
    <row r="1404" spans="1:27" x14ac:dyDescent="0.25">
      <c r="A1404">
        <v>96.432599999999994</v>
      </c>
      <c r="B1404">
        <v>70.2</v>
      </c>
      <c r="C1404" s="36">
        <v>24.080199148559782</v>
      </c>
      <c r="E1404">
        <v>101.12990000000001</v>
      </c>
      <c r="F1404">
        <v>70.2</v>
      </c>
      <c r="G1404" s="36">
        <v>24.277011642024267</v>
      </c>
      <c r="I1404">
        <v>105.8248</v>
      </c>
      <c r="J1404">
        <v>70.2</v>
      </c>
      <c r="K1404" s="36">
        <v>24.486575500655821</v>
      </c>
      <c r="M1404">
        <v>110.5591</v>
      </c>
      <c r="N1404">
        <v>70.2</v>
      </c>
      <c r="O1404" s="36">
        <v>24.713079589259674</v>
      </c>
      <c r="Q1404">
        <v>115.30419999999999</v>
      </c>
      <c r="R1404">
        <v>70.2</v>
      </c>
      <c r="S1404" s="36">
        <v>24.958384093165623</v>
      </c>
      <c r="U1404">
        <v>120.0808</v>
      </c>
      <c r="V1404">
        <v>70.2</v>
      </c>
      <c r="W1404" s="36">
        <v>25.228110625529617</v>
      </c>
      <c r="Y1404">
        <v>83.43</v>
      </c>
      <c r="Z1404">
        <v>70.2</v>
      </c>
      <c r="AA1404" s="36">
        <v>23.590356958459669</v>
      </c>
    </row>
    <row r="1405" spans="1:27" x14ac:dyDescent="0.25">
      <c r="A1405">
        <v>96.432599999999994</v>
      </c>
      <c r="B1405">
        <v>70.25</v>
      </c>
      <c r="C1405" s="36">
        <v>24.079487268411278</v>
      </c>
      <c r="E1405">
        <v>101.12990000000001</v>
      </c>
      <c r="F1405">
        <v>70.25</v>
      </c>
      <c r="G1405" s="36">
        <v>24.276245009913396</v>
      </c>
      <c r="I1405">
        <v>105.8248</v>
      </c>
      <c r="J1405">
        <v>70.25</v>
      </c>
      <c r="K1405" s="36">
        <v>24.485744105233238</v>
      </c>
      <c r="M1405">
        <v>110.5591</v>
      </c>
      <c r="N1405">
        <v>70.25</v>
      </c>
      <c r="O1405" s="36">
        <v>24.712169362300767</v>
      </c>
      <c r="Q1405">
        <v>115.30419999999999</v>
      </c>
      <c r="R1405">
        <v>70.25</v>
      </c>
      <c r="S1405" s="36">
        <v>24.957376019325157</v>
      </c>
      <c r="U1405">
        <v>120.0808</v>
      </c>
      <c r="V1405">
        <v>70.25</v>
      </c>
      <c r="W1405" s="36">
        <v>25.226976367474393</v>
      </c>
      <c r="Y1405">
        <v>83.43</v>
      </c>
      <c r="Z1405">
        <v>70.25</v>
      </c>
      <c r="AA1405" s="36">
        <v>23.589760769095356</v>
      </c>
    </row>
    <row r="1406" spans="1:27" x14ac:dyDescent="0.25">
      <c r="A1406">
        <v>96.432599999999994</v>
      </c>
      <c r="B1406">
        <v>70.3</v>
      </c>
      <c r="C1406" s="36">
        <v>24.078775595126039</v>
      </c>
      <c r="E1406">
        <v>101.12990000000001</v>
      </c>
      <c r="F1406">
        <v>70.3</v>
      </c>
      <c r="G1406" s="36">
        <v>24.275478624876577</v>
      </c>
      <c r="I1406">
        <v>105.8248</v>
      </c>
      <c r="J1406">
        <v>70.3</v>
      </c>
      <c r="K1406" s="36">
        <v>24.484913010327226</v>
      </c>
      <c r="M1406">
        <v>110.5591</v>
      </c>
      <c r="N1406">
        <v>70.3</v>
      </c>
      <c r="O1406" s="36">
        <v>24.711259509981357</v>
      </c>
      <c r="Q1406">
        <v>115.30419999999999</v>
      </c>
      <c r="R1406">
        <v>70.3</v>
      </c>
      <c r="S1406" s="36">
        <v>24.956368426860617</v>
      </c>
      <c r="U1406">
        <v>120.0808</v>
      </c>
      <c r="V1406">
        <v>70.3</v>
      </c>
      <c r="W1406" s="36">
        <v>25.225842754344519</v>
      </c>
      <c r="Y1406">
        <v>83.43</v>
      </c>
      <c r="Z1406">
        <v>70.3</v>
      </c>
      <c r="AA1406" s="36">
        <v>23.589164715630421</v>
      </c>
    </row>
    <row r="1407" spans="1:27" x14ac:dyDescent="0.25">
      <c r="A1407">
        <v>96.432599999999994</v>
      </c>
      <c r="B1407">
        <v>70.349999999999994</v>
      </c>
      <c r="C1407" s="36">
        <v>24.078064128556566</v>
      </c>
      <c r="E1407">
        <v>101.12990000000001</v>
      </c>
      <c r="F1407">
        <v>70.349999999999994</v>
      </c>
      <c r="G1407" s="36">
        <v>24.274712486717107</v>
      </c>
      <c r="I1407">
        <v>105.8248</v>
      </c>
      <c r="J1407">
        <v>70.349999999999994</v>
      </c>
      <c r="K1407" s="36">
        <v>24.484082215667534</v>
      </c>
      <c r="M1407">
        <v>110.5591</v>
      </c>
      <c r="N1407">
        <v>70.349999999999994</v>
      </c>
      <c r="O1407" s="36">
        <v>24.7103500319148</v>
      </c>
      <c r="Q1407">
        <v>115.30419999999999</v>
      </c>
      <c r="R1407">
        <v>70.349999999999994</v>
      </c>
      <c r="S1407" s="36">
        <v>24.955361315190657</v>
      </c>
      <c r="U1407">
        <v>120.0808</v>
      </c>
      <c r="V1407">
        <v>70.349999999999994</v>
      </c>
      <c r="W1407" s="36">
        <v>25.224709785203586</v>
      </c>
      <c r="Y1407">
        <v>83.43</v>
      </c>
      <c r="Z1407">
        <v>70.349999999999994</v>
      </c>
      <c r="AA1407" s="36">
        <v>23.588568797990092</v>
      </c>
    </row>
    <row r="1408" spans="1:27" x14ac:dyDescent="0.25">
      <c r="A1408">
        <v>96.432599999999994</v>
      </c>
      <c r="B1408">
        <v>70.400000000000006</v>
      </c>
      <c r="C1408" s="36">
        <v>24.077352868555522</v>
      </c>
      <c r="E1408">
        <v>101.12990000000001</v>
      </c>
      <c r="F1408">
        <v>70.400000000000006</v>
      </c>
      <c r="G1408" s="36">
        <v>24.273946595238552</v>
      </c>
      <c r="I1408">
        <v>105.8248</v>
      </c>
      <c r="J1408">
        <v>70.400000000000006</v>
      </c>
      <c r="K1408" s="36">
        <v>24.483251720984313</v>
      </c>
      <c r="M1408">
        <v>110.5591</v>
      </c>
      <c r="N1408">
        <v>70.400000000000006</v>
      </c>
      <c r="O1408" s="36">
        <v>24.709440927715107</v>
      </c>
      <c r="Q1408">
        <v>115.30419999999999</v>
      </c>
      <c r="R1408">
        <v>70.400000000000006</v>
      </c>
      <c r="S1408" s="36">
        <v>24.954354683735087</v>
      </c>
      <c r="U1408">
        <v>120.0808</v>
      </c>
      <c r="V1408">
        <v>70.400000000000006</v>
      </c>
      <c r="W1408" s="36">
        <v>25.223577459117422</v>
      </c>
      <c r="Y1408">
        <v>83.43</v>
      </c>
      <c r="Z1408">
        <v>70.400000000000006</v>
      </c>
      <c r="AA1408" s="36">
        <v>23.587973016099664</v>
      </c>
    </row>
    <row r="1409" spans="1:27" x14ac:dyDescent="0.25">
      <c r="A1409">
        <v>96.432599999999994</v>
      </c>
      <c r="B1409">
        <v>70.45</v>
      </c>
      <c r="C1409" s="36">
        <v>24.076641814975744</v>
      </c>
      <c r="E1409">
        <v>101.12990000000001</v>
      </c>
      <c r="F1409">
        <v>70.45</v>
      </c>
      <c r="G1409" s="36">
        <v>24.273180950244718</v>
      </c>
      <c r="I1409">
        <v>105.8248</v>
      </c>
      <c r="J1409">
        <v>70.45</v>
      </c>
      <c r="K1409" s="36">
        <v>24.4824215260081</v>
      </c>
      <c r="M1409">
        <v>110.5591</v>
      </c>
      <c r="N1409">
        <v>70.45</v>
      </c>
      <c r="O1409" s="36">
        <v>24.708532196996956</v>
      </c>
      <c r="Q1409">
        <v>115.30419999999999</v>
      </c>
      <c r="R1409">
        <v>70.45</v>
      </c>
      <c r="S1409" s="36">
        <v>24.953348531914845</v>
      </c>
      <c r="U1409">
        <v>120.0808</v>
      </c>
      <c r="V1409">
        <v>70.45</v>
      </c>
      <c r="W1409" s="36">
        <v>25.222445775154085</v>
      </c>
      <c r="Y1409">
        <v>83.43</v>
      </c>
      <c r="Z1409">
        <v>70.45</v>
      </c>
      <c r="AA1409" s="36">
        <v>23.587377369884489</v>
      </c>
    </row>
    <row r="1410" spans="1:27" x14ac:dyDescent="0.25">
      <c r="A1410">
        <v>96.432599999999994</v>
      </c>
      <c r="B1410">
        <v>70.5</v>
      </c>
      <c r="C1410" s="36">
        <v>24.075930967670256</v>
      </c>
      <c r="E1410">
        <v>101.12990000000001</v>
      </c>
      <c r="F1410">
        <v>70.5</v>
      </c>
      <c r="G1410" s="36">
        <v>24.27241555153968</v>
      </c>
      <c r="I1410">
        <v>105.8248</v>
      </c>
      <c r="J1410">
        <v>70.5</v>
      </c>
      <c r="K1410" s="36">
        <v>24.48159163046985</v>
      </c>
      <c r="M1410">
        <v>110.5591</v>
      </c>
      <c r="N1410">
        <v>70.5</v>
      </c>
      <c r="O1410" s="36">
        <v>24.707623839375653</v>
      </c>
      <c r="Q1410">
        <v>115.30419999999999</v>
      </c>
      <c r="R1410">
        <v>70.5</v>
      </c>
      <c r="S1410" s="36">
        <v>24.952342859152033</v>
      </c>
      <c r="U1410">
        <v>120.0808</v>
      </c>
      <c r="V1410">
        <v>70.5</v>
      </c>
      <c r="W1410" s="36">
        <v>25.221314732383856</v>
      </c>
      <c r="Y1410">
        <v>83.43</v>
      </c>
      <c r="Z1410">
        <v>70.5</v>
      </c>
      <c r="AA1410" s="36">
        <v>23.586781859270005</v>
      </c>
    </row>
    <row r="1411" spans="1:27" x14ac:dyDescent="0.25">
      <c r="A1411">
        <v>96.432599999999994</v>
      </c>
      <c r="B1411">
        <v>70.55</v>
      </c>
      <c r="C1411" s="36">
        <v>24.075220326492225</v>
      </c>
      <c r="E1411">
        <v>101.12990000000001</v>
      </c>
      <c r="F1411">
        <v>70.55</v>
      </c>
      <c r="G1411" s="36">
        <v>24.271650398927754</v>
      </c>
      <c r="I1411">
        <v>105.8248</v>
      </c>
      <c r="J1411">
        <v>70.55</v>
      </c>
      <c r="K1411" s="36">
        <v>24.480762034100884</v>
      </c>
      <c r="M1411">
        <v>110.5591</v>
      </c>
      <c r="N1411">
        <v>70.55</v>
      </c>
      <c r="O1411" s="36">
        <v>24.706715854467177</v>
      </c>
      <c r="Q1411">
        <v>115.30419999999999</v>
      </c>
      <c r="R1411">
        <v>70.55</v>
      </c>
      <c r="S1411" s="36">
        <v>24.9513376648699</v>
      </c>
      <c r="U1411">
        <v>120.0808</v>
      </c>
      <c r="V1411">
        <v>70.55</v>
      </c>
      <c r="W1411" s="36">
        <v>25.220184329879221</v>
      </c>
      <c r="Y1411">
        <v>83.43</v>
      </c>
      <c r="Z1411">
        <v>70.55</v>
      </c>
      <c r="AA1411" s="36">
        <v>23.586186484181695</v>
      </c>
    </row>
    <row r="1412" spans="1:27" x14ac:dyDescent="0.25">
      <c r="A1412">
        <v>96.432599999999994</v>
      </c>
      <c r="B1412">
        <v>70.599999999999994</v>
      </c>
      <c r="C1412" s="36">
        <v>24.074509891295019</v>
      </c>
      <c r="E1412">
        <v>101.12990000000001</v>
      </c>
      <c r="F1412">
        <v>70.599999999999994</v>
      </c>
      <c r="G1412" s="36">
        <v>24.270885492213523</v>
      </c>
      <c r="I1412">
        <v>105.8248</v>
      </c>
      <c r="J1412">
        <v>70.599999999999994</v>
      </c>
      <c r="K1412" s="36">
        <v>24.479932736632954</v>
      </c>
      <c r="M1412">
        <v>110.5591</v>
      </c>
      <c r="N1412">
        <v>70.599999999999994</v>
      </c>
      <c r="O1412" s="36">
        <v>24.705808241888146</v>
      </c>
      <c r="Q1412">
        <v>115.30419999999999</v>
      </c>
      <c r="R1412">
        <v>70.599999999999994</v>
      </c>
      <c r="S1412" s="36">
        <v>24.950332948492822</v>
      </c>
      <c r="U1412">
        <v>120.0808</v>
      </c>
      <c r="V1412">
        <v>70.599999999999994</v>
      </c>
      <c r="W1412" s="36">
        <v>25.219054566714878</v>
      </c>
      <c r="Y1412">
        <v>83.43</v>
      </c>
      <c r="Z1412">
        <v>70.599999999999994</v>
      </c>
      <c r="AA1412" s="36">
        <v>23.585591244545132</v>
      </c>
    </row>
    <row r="1413" spans="1:27" x14ac:dyDescent="0.25">
      <c r="A1413">
        <v>96.432599999999994</v>
      </c>
      <c r="B1413">
        <v>70.650000000000006</v>
      </c>
      <c r="C1413" s="36">
        <v>24.073799661932153</v>
      </c>
      <c r="E1413">
        <v>101.12990000000001</v>
      </c>
      <c r="F1413">
        <v>70.650000000000006</v>
      </c>
      <c r="G1413" s="36">
        <v>24.270120831201826</v>
      </c>
      <c r="I1413">
        <v>105.8248</v>
      </c>
      <c r="J1413">
        <v>70.650000000000006</v>
      </c>
      <c r="K1413" s="36">
        <v>24.479103737798166</v>
      </c>
      <c r="M1413">
        <v>110.5591</v>
      </c>
      <c r="N1413">
        <v>70.650000000000006</v>
      </c>
      <c r="O1413" s="36">
        <v>24.704901001255813</v>
      </c>
      <c r="Q1413">
        <v>115.30419999999999</v>
      </c>
      <c r="R1413">
        <v>70.650000000000006</v>
      </c>
      <c r="S1413" s="36">
        <v>24.949328709446313</v>
      </c>
      <c r="U1413">
        <v>120.0808</v>
      </c>
      <c r="V1413">
        <v>70.650000000000006</v>
      </c>
      <c r="W1413" s="36">
        <v>25.217925441967733</v>
      </c>
      <c r="Y1413">
        <v>83.43</v>
      </c>
      <c r="Z1413">
        <v>70.650000000000006</v>
      </c>
      <c r="AA1413" s="36">
        <v>23.584996140285931</v>
      </c>
    </row>
    <row r="1414" spans="1:27" x14ac:dyDescent="0.25">
      <c r="A1414">
        <v>96.432599999999994</v>
      </c>
      <c r="B1414">
        <v>70.7</v>
      </c>
      <c r="C1414" s="36">
        <v>24.073089638257319</v>
      </c>
      <c r="E1414">
        <v>101.12990000000001</v>
      </c>
      <c r="F1414">
        <v>70.7</v>
      </c>
      <c r="G1414" s="36">
        <v>24.269356415697732</v>
      </c>
      <c r="I1414">
        <v>105.8248</v>
      </c>
      <c r="J1414">
        <v>70.7</v>
      </c>
      <c r="K1414" s="36">
        <v>24.478275037329055</v>
      </c>
      <c r="M1414">
        <v>110.5591</v>
      </c>
      <c r="N1414">
        <v>70.7</v>
      </c>
      <c r="O1414" s="36">
        <v>24.7039941321881</v>
      </c>
      <c r="Q1414">
        <v>115.30419999999999</v>
      </c>
      <c r="R1414">
        <v>70.7</v>
      </c>
      <c r="S1414" s="36">
        <v>24.948324947157047</v>
      </c>
      <c r="U1414">
        <v>120.0808</v>
      </c>
      <c r="V1414">
        <v>70.7</v>
      </c>
      <c r="W1414" s="36">
        <v>25.21679695471687</v>
      </c>
      <c r="Y1414">
        <v>83.43</v>
      </c>
      <c r="Z1414">
        <v>70.7</v>
      </c>
      <c r="AA1414" s="36">
        <v>23.584401171329791</v>
      </c>
    </row>
    <row r="1415" spans="1:27" x14ac:dyDescent="0.25">
      <c r="A1415">
        <v>96.432599999999994</v>
      </c>
      <c r="B1415">
        <v>70.75</v>
      </c>
      <c r="C1415" s="36">
        <v>24.072379820124386</v>
      </c>
      <c r="E1415">
        <v>101.12990000000001</v>
      </c>
      <c r="F1415">
        <v>70.75</v>
      </c>
      <c r="G1415" s="36">
        <v>24.268592245506593</v>
      </c>
      <c r="I1415">
        <v>105.8248</v>
      </c>
      <c r="J1415">
        <v>70.75</v>
      </c>
      <c r="K1415" s="36">
        <v>24.477446634958529</v>
      </c>
      <c r="M1415">
        <v>110.5591</v>
      </c>
      <c r="N1415">
        <v>70.75</v>
      </c>
      <c r="O1415" s="36">
        <v>24.703087634303557</v>
      </c>
      <c r="Q1415">
        <v>115.30419999999999</v>
      </c>
      <c r="R1415">
        <v>70.75</v>
      </c>
      <c r="S1415" s="36">
        <v>24.947321661052797</v>
      </c>
      <c r="U1415">
        <v>120.0808</v>
      </c>
      <c r="V1415">
        <v>70.75</v>
      </c>
      <c r="W1415" s="36">
        <v>25.215669104043567</v>
      </c>
      <c r="Y1415">
        <v>83.43</v>
      </c>
      <c r="Z1415">
        <v>70.75</v>
      </c>
      <c r="AA1415" s="36">
        <v>23.583806337602478</v>
      </c>
    </row>
    <row r="1416" spans="1:27" x14ac:dyDescent="0.25">
      <c r="A1416">
        <v>96.432599999999994</v>
      </c>
      <c r="B1416">
        <v>70.8</v>
      </c>
      <c r="C1416" s="36">
        <v>24.071670207387388</v>
      </c>
      <c r="E1416">
        <v>101.12990000000001</v>
      </c>
      <c r="F1416">
        <v>70.8</v>
      </c>
      <c r="G1416" s="36">
        <v>24.267828320433999</v>
      </c>
      <c r="I1416">
        <v>105.8248</v>
      </c>
      <c r="J1416">
        <v>70.8</v>
      </c>
      <c r="K1416" s="36">
        <v>24.476618530419895</v>
      </c>
      <c r="M1416">
        <v>110.5591</v>
      </c>
      <c r="N1416">
        <v>70.8</v>
      </c>
      <c r="O1416" s="36">
        <v>24.702181507221383</v>
      </c>
      <c r="Q1416">
        <v>115.30419999999999</v>
      </c>
      <c r="R1416">
        <v>70.8</v>
      </c>
      <c r="S1416" s="36">
        <v>24.946318850562466</v>
      </c>
      <c r="U1416">
        <v>120.0808</v>
      </c>
      <c r="V1416">
        <v>70.8</v>
      </c>
      <c r="W1416" s="36">
        <v>25.21454188903127</v>
      </c>
      <c r="Y1416">
        <v>83.43</v>
      </c>
      <c r="Z1416">
        <v>70.8</v>
      </c>
      <c r="AA1416" s="36">
        <v>23.583211639029813</v>
      </c>
    </row>
    <row r="1417" spans="1:27" x14ac:dyDescent="0.25">
      <c r="A1417">
        <v>96.432599999999994</v>
      </c>
      <c r="B1417">
        <v>70.849999999999994</v>
      </c>
      <c r="C1417" s="36">
        <v>24.070960799900529</v>
      </c>
      <c r="E1417">
        <v>101.12990000000001</v>
      </c>
      <c r="F1417">
        <v>70.849999999999994</v>
      </c>
      <c r="G1417" s="36">
        <v>24.267064640285788</v>
      </c>
      <c r="I1417">
        <v>105.8248</v>
      </c>
      <c r="J1417">
        <v>70.849999999999994</v>
      </c>
      <c r="K1417" s="36">
        <v>24.475790723446842</v>
      </c>
      <c r="M1417">
        <v>110.5591</v>
      </c>
      <c r="N1417">
        <v>70.849999999999994</v>
      </c>
      <c r="O1417" s="36">
        <v>24.701275750561411</v>
      </c>
      <c r="Q1417">
        <v>115.30419999999999</v>
      </c>
      <c r="R1417">
        <v>70.849999999999994</v>
      </c>
      <c r="S1417" s="36">
        <v>24.945316515116112</v>
      </c>
      <c r="U1417">
        <v>120.0808</v>
      </c>
      <c r="V1417">
        <v>70.849999999999994</v>
      </c>
      <c r="W1417" s="36">
        <v>25.213415308765612</v>
      </c>
      <c r="Y1417">
        <v>83.43</v>
      </c>
      <c r="Z1417">
        <v>70.849999999999994</v>
      </c>
      <c r="AA1417" s="36">
        <v>23.582617075537691</v>
      </c>
    </row>
    <row r="1418" spans="1:27" x14ac:dyDescent="0.25">
      <c r="A1418">
        <v>96.432599999999994</v>
      </c>
      <c r="B1418">
        <v>70.900000000000006</v>
      </c>
      <c r="C1418" s="36">
        <v>24.07025159751818</v>
      </c>
      <c r="E1418">
        <v>101.12990000000001</v>
      </c>
      <c r="F1418">
        <v>70.900000000000006</v>
      </c>
      <c r="G1418" s="36">
        <v>24.266301204868061</v>
      </c>
      <c r="I1418">
        <v>105.8248</v>
      </c>
      <c r="J1418">
        <v>70.900000000000006</v>
      </c>
      <c r="K1418" s="36">
        <v>24.474963213773457</v>
      </c>
      <c r="M1418">
        <v>110.5591</v>
      </c>
      <c r="N1418">
        <v>70.900000000000006</v>
      </c>
      <c r="O1418" s="36">
        <v>24.700370363944117</v>
      </c>
      <c r="Q1418">
        <v>115.30419999999999</v>
      </c>
      <c r="R1418">
        <v>70.900000000000006</v>
      </c>
      <c r="S1418" s="36">
        <v>24.944314654144893</v>
      </c>
      <c r="U1418">
        <v>120.0808</v>
      </c>
      <c r="V1418">
        <v>70.900000000000006</v>
      </c>
      <c r="W1418" s="36">
        <v>25.212289362334371</v>
      </c>
      <c r="Y1418">
        <v>83.43</v>
      </c>
      <c r="Z1418">
        <v>70.900000000000006</v>
      </c>
      <c r="AA1418" s="36">
        <v>23.582022647052067</v>
      </c>
    </row>
    <row r="1419" spans="1:27" x14ac:dyDescent="0.25">
      <c r="A1419">
        <v>96.432599999999994</v>
      </c>
      <c r="B1419">
        <v>70.95</v>
      </c>
      <c r="C1419" s="36">
        <v>24.069542600094881</v>
      </c>
      <c r="E1419">
        <v>101.12990000000001</v>
      </c>
      <c r="F1419">
        <v>70.95</v>
      </c>
      <c r="G1419" s="36">
        <v>24.265538013987161</v>
      </c>
      <c r="I1419">
        <v>105.8248</v>
      </c>
      <c r="J1419">
        <v>70.95</v>
      </c>
      <c r="K1419" s="36">
        <v>24.474136001134227</v>
      </c>
      <c r="M1419">
        <v>110.5591</v>
      </c>
      <c r="N1419">
        <v>70.95</v>
      </c>
      <c r="O1419" s="36">
        <v>24.699465346990621</v>
      </c>
      <c r="Q1419">
        <v>115.30419999999999</v>
      </c>
      <c r="R1419">
        <v>70.95</v>
      </c>
      <c r="S1419" s="36">
        <v>24.943313267081081</v>
      </c>
      <c r="U1419">
        <v>120.0808</v>
      </c>
      <c r="V1419">
        <v>70.95</v>
      </c>
      <c r="W1419" s="36">
        <v>25.211164048827492</v>
      </c>
      <c r="Y1419">
        <v>83.43</v>
      </c>
      <c r="Z1419">
        <v>70.95</v>
      </c>
      <c r="AA1419" s="36">
        <v>23.581428353498971</v>
      </c>
    </row>
    <row r="1420" spans="1:27" x14ac:dyDescent="0.25">
      <c r="A1420">
        <v>96.432599999999994</v>
      </c>
      <c r="B1420">
        <v>71</v>
      </c>
      <c r="C1420" s="36">
        <v>24.068833807485348</v>
      </c>
      <c r="E1420">
        <v>101.12990000000001</v>
      </c>
      <c r="F1420">
        <v>71</v>
      </c>
      <c r="G1420" s="36">
        <v>24.264775067449687</v>
      </c>
      <c r="I1420">
        <v>105.8248</v>
      </c>
      <c r="J1420">
        <v>71</v>
      </c>
      <c r="K1420" s="36">
        <v>24.473309085264003</v>
      </c>
      <c r="M1420">
        <v>110.5591</v>
      </c>
      <c r="N1420">
        <v>71</v>
      </c>
      <c r="O1420" s="36">
        <v>24.69856069932267</v>
      </c>
      <c r="Q1420">
        <v>115.30419999999999</v>
      </c>
      <c r="R1420">
        <v>71</v>
      </c>
      <c r="S1420" s="36">
        <v>24.942312353358073</v>
      </c>
      <c r="U1420">
        <v>120.0808</v>
      </c>
      <c r="V1420">
        <v>71</v>
      </c>
      <c r="W1420" s="36">
        <v>25.210039367337064</v>
      </c>
      <c r="Y1420">
        <v>83.43</v>
      </c>
      <c r="Z1420">
        <v>71</v>
      </c>
      <c r="AA1420" s="36">
        <v>23.580834194804495</v>
      </c>
    </row>
    <row r="1421" spans="1:27" x14ac:dyDescent="0.25">
      <c r="A1421">
        <v>96.432599999999994</v>
      </c>
      <c r="B1421">
        <v>71.05</v>
      </c>
      <c r="C1421" s="36">
        <v>24.068125219544449</v>
      </c>
      <c r="E1421">
        <v>101.12990000000001</v>
      </c>
      <c r="F1421">
        <v>71.05</v>
      </c>
      <c r="G1421" s="36">
        <v>24.264012365062491</v>
      </c>
      <c r="I1421">
        <v>105.8248</v>
      </c>
      <c r="J1421">
        <v>71.05</v>
      </c>
      <c r="K1421" s="36">
        <v>24.47248246589804</v>
      </c>
      <c r="M1421">
        <v>110.5591</v>
      </c>
      <c r="N1421">
        <v>71.05</v>
      </c>
      <c r="O1421" s="36">
        <v>24.697656420562652</v>
      </c>
      <c r="Q1421">
        <v>115.30419999999999</v>
      </c>
      <c r="R1421">
        <v>71.05</v>
      </c>
      <c r="S1421" s="36">
        <v>24.941311912410381</v>
      </c>
      <c r="U1421">
        <v>120.0808</v>
      </c>
      <c r="V1421">
        <v>71.05</v>
      </c>
      <c r="W1421" s="36">
        <v>25.208915316957317</v>
      </c>
      <c r="Y1421">
        <v>83.43</v>
      </c>
      <c r="Z1421">
        <v>71.05</v>
      </c>
      <c r="AA1421" s="36">
        <v>23.5802401708948</v>
      </c>
    </row>
    <row r="1422" spans="1:27" x14ac:dyDescent="0.25">
      <c r="A1422">
        <v>96.432599999999994</v>
      </c>
      <c r="B1422">
        <v>71.099999999999994</v>
      </c>
      <c r="C1422" s="36">
        <v>24.067416836127247</v>
      </c>
      <c r="E1422">
        <v>101.12990000000001</v>
      </c>
      <c r="F1422">
        <v>71.099999999999994</v>
      </c>
      <c r="G1422" s="36">
        <v>24.263249906632655</v>
      </c>
      <c r="I1422">
        <v>105.8248</v>
      </c>
      <c r="J1422">
        <v>71.099999999999994</v>
      </c>
      <c r="K1422" s="36">
        <v>24.471656142771973</v>
      </c>
      <c r="M1422">
        <v>110.5591</v>
      </c>
      <c r="N1422">
        <v>71.099999999999994</v>
      </c>
      <c r="O1422" s="36">
        <v>24.696752510333589</v>
      </c>
      <c r="Q1422">
        <v>115.30419999999999</v>
      </c>
      <c r="R1422">
        <v>71.099999999999994</v>
      </c>
      <c r="S1422" s="36">
        <v>24.940311943673617</v>
      </c>
      <c r="U1422">
        <v>120.0808</v>
      </c>
      <c r="V1422">
        <v>71.099999999999994</v>
      </c>
      <c r="W1422" s="36">
        <v>25.207791896784631</v>
      </c>
      <c r="Y1422">
        <v>83.43</v>
      </c>
      <c r="Z1422">
        <v>71.099999999999994</v>
      </c>
      <c r="AA1422" s="36">
        <v>23.5796462816961</v>
      </c>
    </row>
    <row r="1423" spans="1:27" x14ac:dyDescent="0.25">
      <c r="A1423">
        <v>96.432599999999994</v>
      </c>
      <c r="B1423">
        <v>71.150000000000006</v>
      </c>
      <c r="C1423" s="36">
        <v>24.066708657088938</v>
      </c>
      <c r="E1423">
        <v>101.12990000000001</v>
      </c>
      <c r="F1423">
        <v>71.150000000000006</v>
      </c>
      <c r="G1423" s="36">
        <v>24.26248769196755</v>
      </c>
      <c r="I1423">
        <v>105.8248</v>
      </c>
      <c r="J1423">
        <v>71.150000000000006</v>
      </c>
      <c r="K1423" s="36">
        <v>24.470830115621837</v>
      </c>
      <c r="M1423">
        <v>110.5591</v>
      </c>
      <c r="N1423">
        <v>71.150000000000006</v>
      </c>
      <c r="O1423" s="36">
        <v>24.695848968259124</v>
      </c>
      <c r="Q1423">
        <v>115.30419999999999</v>
      </c>
      <c r="R1423">
        <v>71.150000000000006</v>
      </c>
      <c r="S1423" s="36">
        <v>24.939312446584509</v>
      </c>
      <c r="U1423">
        <v>120.0808</v>
      </c>
      <c r="V1423">
        <v>71.150000000000006</v>
      </c>
      <c r="W1423" s="36">
        <v>25.206669105917484</v>
      </c>
      <c r="Y1423">
        <v>83.43</v>
      </c>
      <c r="Z1423">
        <v>71.150000000000006</v>
      </c>
      <c r="AA1423" s="36">
        <v>23.579052527134692</v>
      </c>
    </row>
    <row r="1424" spans="1:27" x14ac:dyDescent="0.25">
      <c r="A1424">
        <v>96.432599999999994</v>
      </c>
      <c r="B1424">
        <v>71.2</v>
      </c>
      <c r="C1424" s="36">
        <v>24.066000682284923</v>
      </c>
      <c r="E1424">
        <v>101.12990000000001</v>
      </c>
      <c r="F1424">
        <v>71.2</v>
      </c>
      <c r="G1424" s="36">
        <v>24.261725720874754</v>
      </c>
      <c r="I1424">
        <v>105.8248</v>
      </c>
      <c r="J1424">
        <v>71.2</v>
      </c>
      <c r="K1424" s="36">
        <v>24.470004384184033</v>
      </c>
      <c r="M1424">
        <v>110.5591</v>
      </c>
      <c r="N1424">
        <v>71.2</v>
      </c>
      <c r="O1424" s="36">
        <v>24.694945793963548</v>
      </c>
      <c r="Q1424">
        <v>115.30419999999999</v>
      </c>
      <c r="R1424">
        <v>71.2</v>
      </c>
      <c r="S1424" s="36">
        <v>24.938313420580883</v>
      </c>
      <c r="U1424">
        <v>120.0808</v>
      </c>
      <c r="V1424">
        <v>71.2</v>
      </c>
      <c r="W1424" s="36">
        <v>25.2055469434565</v>
      </c>
      <c r="Y1424">
        <v>83.43</v>
      </c>
      <c r="Z1424">
        <v>71.2</v>
      </c>
      <c r="AA1424" s="36">
        <v>23.578458907136927</v>
      </c>
    </row>
    <row r="1425" spans="1:27" x14ac:dyDescent="0.25">
      <c r="A1425">
        <v>96.432599999999994</v>
      </c>
      <c r="B1425">
        <v>71.25</v>
      </c>
      <c r="C1425" s="36">
        <v>24.065292911570733</v>
      </c>
      <c r="E1425">
        <v>101.12990000000001</v>
      </c>
      <c r="F1425">
        <v>71.25</v>
      </c>
      <c r="G1425" s="36">
        <v>24.260963993162122</v>
      </c>
      <c r="I1425">
        <v>105.8248</v>
      </c>
      <c r="J1425">
        <v>71.25</v>
      </c>
      <c r="K1425" s="36">
        <v>24.469178948195363</v>
      </c>
      <c r="M1425">
        <v>110.5591</v>
      </c>
      <c r="N1425">
        <v>71.25</v>
      </c>
      <c r="O1425" s="36">
        <v>24.694042987071771</v>
      </c>
      <c r="Q1425">
        <v>115.30419999999999</v>
      </c>
      <c r="R1425">
        <v>71.25</v>
      </c>
      <c r="S1425" s="36">
        <v>24.937314865101669</v>
      </c>
      <c r="U1425">
        <v>120.0808</v>
      </c>
      <c r="V1425">
        <v>71.25</v>
      </c>
      <c r="W1425" s="36">
        <v>25.204425408504413</v>
      </c>
      <c r="Y1425">
        <v>83.43</v>
      </c>
      <c r="Z1425">
        <v>71.25</v>
      </c>
      <c r="AA1425" s="36">
        <v>23.57786542162923</v>
      </c>
    </row>
    <row r="1426" spans="1:27" x14ac:dyDescent="0.25">
      <c r="A1426">
        <v>96.432599999999994</v>
      </c>
      <c r="B1426">
        <v>71.3</v>
      </c>
      <c r="C1426" s="36">
        <v>24.064585344802101</v>
      </c>
      <c r="E1426">
        <v>101.12990000000001</v>
      </c>
      <c r="F1426">
        <v>71.3</v>
      </c>
      <c r="G1426" s="36">
        <v>24.26020250863774</v>
      </c>
      <c r="I1426">
        <v>105.8248</v>
      </c>
      <c r="J1426">
        <v>71.3</v>
      </c>
      <c r="K1426" s="36">
        <v>24.468353807392997</v>
      </c>
      <c r="M1426">
        <v>110.5591</v>
      </c>
      <c r="N1426">
        <v>71.3</v>
      </c>
      <c r="O1426" s="36">
        <v>24.693140547209328</v>
      </c>
      <c r="Q1426">
        <v>115.30419999999999</v>
      </c>
      <c r="R1426">
        <v>71.3</v>
      </c>
      <c r="S1426" s="36">
        <v>24.936316779586896</v>
      </c>
      <c r="U1426">
        <v>120.0808</v>
      </c>
      <c r="V1426">
        <v>71.3</v>
      </c>
      <c r="W1426" s="36">
        <v>25.203304500166055</v>
      </c>
      <c r="Y1426">
        <v>83.43</v>
      </c>
      <c r="Z1426">
        <v>71.3</v>
      </c>
      <c r="AA1426" s="36">
        <v>23.577272070538086</v>
      </c>
    </row>
    <row r="1427" spans="1:27" x14ac:dyDescent="0.25">
      <c r="A1427">
        <v>96.432599999999994</v>
      </c>
      <c r="B1427">
        <v>71.349999999999994</v>
      </c>
      <c r="C1427" s="36">
        <v>24.063877981834896</v>
      </c>
      <c r="E1427">
        <v>101.12990000000001</v>
      </c>
      <c r="F1427">
        <v>71.349999999999994</v>
      </c>
      <c r="G1427" s="36">
        <v>24.259441267109953</v>
      </c>
      <c r="I1427">
        <v>105.8248</v>
      </c>
      <c r="J1427">
        <v>71.349999999999994</v>
      </c>
      <c r="K1427" s="36">
        <v>24.467528961514503</v>
      </c>
      <c r="M1427">
        <v>110.5591</v>
      </c>
      <c r="N1427">
        <v>71.349999999999994</v>
      </c>
      <c r="O1427" s="36">
        <v>24.692238474002387</v>
      </c>
      <c r="Q1427">
        <v>115.30419999999999</v>
      </c>
      <c r="R1427">
        <v>71.349999999999994</v>
      </c>
      <c r="S1427" s="36">
        <v>24.935319163477679</v>
      </c>
      <c r="U1427">
        <v>120.0808</v>
      </c>
      <c r="V1427">
        <v>71.349999999999994</v>
      </c>
      <c r="W1427" s="36">
        <v>25.202184217548364</v>
      </c>
      <c r="Y1427">
        <v>83.43</v>
      </c>
      <c r="Z1427">
        <v>71.349999999999994</v>
      </c>
      <c r="AA1427" s="36">
        <v>23.576678853790046</v>
      </c>
    </row>
    <row r="1428" spans="1:27" x14ac:dyDescent="0.25">
      <c r="A1428">
        <v>96.432599999999994</v>
      </c>
      <c r="B1428">
        <v>71.400000000000006</v>
      </c>
      <c r="C1428" s="36">
        <v>24.063170822525183</v>
      </c>
      <c r="E1428">
        <v>101.12990000000001</v>
      </c>
      <c r="F1428">
        <v>71.400000000000006</v>
      </c>
      <c r="G1428" s="36">
        <v>24.258680268387341</v>
      </c>
      <c r="I1428">
        <v>105.8248</v>
      </c>
      <c r="J1428">
        <v>71.400000000000006</v>
      </c>
      <c r="K1428" s="36">
        <v>24.466704410297822</v>
      </c>
      <c r="M1428">
        <v>110.5591</v>
      </c>
      <c r="N1428">
        <v>71.400000000000006</v>
      </c>
      <c r="O1428" s="36">
        <v>24.691336767077736</v>
      </c>
      <c r="Q1428">
        <v>115.30419999999999</v>
      </c>
      <c r="R1428">
        <v>71.400000000000006</v>
      </c>
      <c r="S1428" s="36">
        <v>24.934322016216235</v>
      </c>
      <c r="U1428">
        <v>120.0808</v>
      </c>
      <c r="V1428">
        <v>71.400000000000006</v>
      </c>
      <c r="W1428" s="36">
        <v>25.201064559760365</v>
      </c>
      <c r="Y1428">
        <v>83.43</v>
      </c>
      <c r="Z1428">
        <v>71.400000000000006</v>
      </c>
      <c r="AA1428" s="36">
        <v>23.576085771311725</v>
      </c>
    </row>
    <row r="1429" spans="1:27" x14ac:dyDescent="0.25">
      <c r="A1429">
        <v>96.432599999999994</v>
      </c>
      <c r="B1429">
        <v>71.45</v>
      </c>
      <c r="C1429" s="36">
        <v>24.062463866729168</v>
      </c>
      <c r="E1429">
        <v>101.12990000000001</v>
      </c>
      <c r="F1429">
        <v>71.45</v>
      </c>
      <c r="G1429" s="36">
        <v>24.257919512278754</v>
      </c>
      <c r="I1429">
        <v>105.8248</v>
      </c>
      <c r="J1429">
        <v>71.45</v>
      </c>
      <c r="K1429" s="36">
        <v>24.465880153481283</v>
      </c>
      <c r="M1429">
        <v>110.5591</v>
      </c>
      <c r="N1429">
        <v>71.45</v>
      </c>
      <c r="O1429" s="36">
        <v>24.690435426062784</v>
      </c>
      <c r="Q1429">
        <v>115.30419999999999</v>
      </c>
      <c r="R1429">
        <v>71.45</v>
      </c>
      <c r="S1429" s="36">
        <v>24.933325337245861</v>
      </c>
      <c r="U1429">
        <v>120.0808</v>
      </c>
      <c r="V1429">
        <v>71.45</v>
      </c>
      <c r="W1429" s="36">
        <v>25.199945525913172</v>
      </c>
      <c r="Y1429">
        <v>83.43</v>
      </c>
      <c r="Z1429">
        <v>71.45</v>
      </c>
      <c r="AA1429" s="36">
        <v>23.575492823029812</v>
      </c>
    </row>
    <row r="1430" spans="1:27" x14ac:dyDescent="0.25">
      <c r="A1430">
        <v>96.432599999999994</v>
      </c>
      <c r="B1430">
        <v>71.5</v>
      </c>
      <c r="C1430" s="36">
        <v>24.061757114303234</v>
      </c>
      <c r="E1430">
        <v>101.12990000000001</v>
      </c>
      <c r="F1430">
        <v>71.5</v>
      </c>
      <c r="G1430" s="36">
        <v>24.257158998593262</v>
      </c>
      <c r="I1430">
        <v>105.8248</v>
      </c>
      <c r="J1430">
        <v>71.5</v>
      </c>
      <c r="K1430" s="36">
        <v>24.465056190803598</v>
      </c>
      <c r="M1430">
        <v>110.5591</v>
      </c>
      <c r="N1430">
        <v>71.5</v>
      </c>
      <c r="O1430" s="36">
        <v>24.689534450585573</v>
      </c>
      <c r="Q1430">
        <v>115.30419999999999</v>
      </c>
      <c r="R1430">
        <v>71.5</v>
      </c>
      <c r="S1430" s="36">
        <v>24.932329126010941</v>
      </c>
      <c r="U1430">
        <v>120.0808</v>
      </c>
      <c r="V1430">
        <v>71.5</v>
      </c>
      <c r="W1430" s="36">
        <v>25.198827115119993</v>
      </c>
      <c r="Y1430">
        <v>83.43</v>
      </c>
      <c r="Z1430">
        <v>71.5</v>
      </c>
      <c r="AA1430" s="36">
        <v>23.574900008871051</v>
      </c>
    </row>
    <row r="1431" spans="1:27" x14ac:dyDescent="0.25">
      <c r="A1431">
        <v>96.432599999999994</v>
      </c>
      <c r="B1431">
        <v>71.55</v>
      </c>
      <c r="C1431" s="36">
        <v>24.06105056510393</v>
      </c>
      <c r="E1431">
        <v>101.12990000000001</v>
      </c>
      <c r="F1431">
        <v>71.55</v>
      </c>
      <c r="G1431" s="36">
        <v>24.256398727140191</v>
      </c>
      <c r="I1431">
        <v>105.8248</v>
      </c>
      <c r="J1431">
        <v>71.55</v>
      </c>
      <c r="K1431" s="36">
        <v>24.46423252200384</v>
      </c>
      <c r="M1431">
        <v>110.5591</v>
      </c>
      <c r="N1431">
        <v>71.55</v>
      </c>
      <c r="O1431" s="36">
        <v>24.68863384027475</v>
      </c>
      <c r="Q1431">
        <v>115.30419999999999</v>
      </c>
      <c r="R1431">
        <v>71.55</v>
      </c>
      <c r="S1431" s="36">
        <v>24.931333381956946</v>
      </c>
      <c r="U1431">
        <v>120.0808</v>
      </c>
      <c r="V1431">
        <v>71.55</v>
      </c>
      <c r="W1431" s="36">
        <v>25.197709326496099</v>
      </c>
      <c r="Y1431">
        <v>83.43</v>
      </c>
      <c r="Z1431">
        <v>71.55</v>
      </c>
      <c r="AA1431" s="36">
        <v>23.574307328762256</v>
      </c>
    </row>
    <row r="1432" spans="1:27" x14ac:dyDescent="0.25">
      <c r="A1432">
        <v>96.432599999999994</v>
      </c>
      <c r="B1432">
        <v>71.599999999999994</v>
      </c>
      <c r="C1432" s="36">
        <v>24.060344218987971</v>
      </c>
      <c r="E1432">
        <v>101.12990000000001</v>
      </c>
      <c r="F1432">
        <v>71.599999999999994</v>
      </c>
      <c r="G1432" s="36">
        <v>24.255638697729115</v>
      </c>
      <c r="I1432">
        <v>105.8248</v>
      </c>
      <c r="J1432">
        <v>71.599999999999994</v>
      </c>
      <c r="K1432" s="36">
        <v>24.463409146821483</v>
      </c>
      <c r="M1432">
        <v>110.5591</v>
      </c>
      <c r="N1432">
        <v>71.599999999999994</v>
      </c>
      <c r="O1432" s="36">
        <v>24.687733594759599</v>
      </c>
      <c r="Q1432">
        <v>115.30419999999999</v>
      </c>
      <c r="R1432">
        <v>71.599999999999994</v>
      </c>
      <c r="S1432" s="36">
        <v>24.930338104530431</v>
      </c>
      <c r="U1432">
        <v>120.0808</v>
      </c>
      <c r="V1432">
        <v>71.599999999999994</v>
      </c>
      <c r="W1432" s="36">
        <v>25.196592159158801</v>
      </c>
      <c r="Y1432">
        <v>83.43</v>
      </c>
      <c r="Z1432">
        <v>71.599999999999994</v>
      </c>
      <c r="AA1432" s="36">
        <v>23.573714782630304</v>
      </c>
    </row>
    <row r="1433" spans="1:27" x14ac:dyDescent="0.25">
      <c r="A1433">
        <v>96.432599999999994</v>
      </c>
      <c r="B1433">
        <v>71.650000000000006</v>
      </c>
      <c r="C1433" s="36">
        <v>24.059638075812231</v>
      </c>
      <c r="E1433">
        <v>101.12990000000001</v>
      </c>
      <c r="F1433">
        <v>71.650000000000006</v>
      </c>
      <c r="G1433" s="36">
        <v>24.254878910169854</v>
      </c>
      <c r="I1433">
        <v>105.8248</v>
      </c>
      <c r="J1433">
        <v>71.650000000000006</v>
      </c>
      <c r="K1433" s="36">
        <v>24.462586064996369</v>
      </c>
      <c r="M1433">
        <v>110.5591</v>
      </c>
      <c r="N1433">
        <v>71.650000000000006</v>
      </c>
      <c r="O1433" s="36">
        <v>24.686833713669994</v>
      </c>
      <c r="Q1433">
        <v>115.30419999999999</v>
      </c>
      <c r="R1433">
        <v>71.650000000000006</v>
      </c>
      <c r="S1433" s="36">
        <v>24.929343293179016</v>
      </c>
      <c r="U1433">
        <v>120.0808</v>
      </c>
      <c r="V1433">
        <v>71.650000000000006</v>
      </c>
      <c r="W1433" s="36">
        <v>25.195475612227504</v>
      </c>
      <c r="Y1433">
        <v>83.43</v>
      </c>
      <c r="Z1433">
        <v>71.650000000000006</v>
      </c>
      <c r="AA1433" s="36">
        <v>23.573122370402139</v>
      </c>
    </row>
    <row r="1434" spans="1:27" x14ac:dyDescent="0.25">
      <c r="A1434">
        <v>96.432599999999994</v>
      </c>
      <c r="B1434">
        <v>71.7</v>
      </c>
      <c r="C1434" s="36">
        <v>24.058932135433757</v>
      </c>
      <c r="E1434">
        <v>101.12990000000001</v>
      </c>
      <c r="F1434">
        <v>71.7</v>
      </c>
      <c r="G1434" s="36">
        <v>24.254119364272473</v>
      </c>
      <c r="I1434">
        <v>105.8248</v>
      </c>
      <c r="J1434">
        <v>71.7</v>
      </c>
      <c r="K1434" s="36">
        <v>24.461763276268723</v>
      </c>
      <c r="M1434">
        <v>110.5591</v>
      </c>
      <c r="N1434">
        <v>71.7</v>
      </c>
      <c r="O1434" s="36">
        <v>24.68593419663646</v>
      </c>
      <c r="Q1434">
        <v>115.30419999999999</v>
      </c>
      <c r="R1434">
        <v>71.7</v>
      </c>
      <c r="S1434" s="36">
        <v>24.928348947351402</v>
      </c>
      <c r="U1434">
        <v>120.0808</v>
      </c>
      <c r="V1434">
        <v>71.7</v>
      </c>
      <c r="W1434" s="36">
        <v>25.194359684823663</v>
      </c>
      <c r="Y1434">
        <v>83.43</v>
      </c>
      <c r="Z1434">
        <v>71.7</v>
      </c>
      <c r="AA1434" s="36">
        <v>23.572530092004769</v>
      </c>
    </row>
    <row r="1435" spans="1:27" x14ac:dyDescent="0.25">
      <c r="A1435">
        <v>96.432599999999994</v>
      </c>
      <c r="B1435">
        <v>71.75</v>
      </c>
      <c r="C1435" s="36">
        <v>24.058226397709756</v>
      </c>
      <c r="E1435">
        <v>101.12990000000001</v>
      </c>
      <c r="F1435">
        <v>71.75</v>
      </c>
      <c r="G1435" s="36">
        <v>24.253360059847271</v>
      </c>
      <c r="I1435">
        <v>105.8248</v>
      </c>
      <c r="J1435">
        <v>71.75</v>
      </c>
      <c r="K1435" s="36">
        <v>24.460940780379136</v>
      </c>
      <c r="M1435">
        <v>110.5591</v>
      </c>
      <c r="N1435">
        <v>71.75</v>
      </c>
      <c r="O1435" s="36">
        <v>24.685035043290103</v>
      </c>
      <c r="Q1435">
        <v>115.30419999999999</v>
      </c>
      <c r="R1435">
        <v>71.75</v>
      </c>
      <c r="S1435" s="36">
        <v>24.927355066497363</v>
      </c>
      <c r="U1435">
        <v>120.0808</v>
      </c>
      <c r="V1435">
        <v>71.75</v>
      </c>
      <c r="W1435" s="36">
        <v>25.193244376070759</v>
      </c>
      <c r="Y1435">
        <v>83.43</v>
      </c>
      <c r="Z1435">
        <v>71.75</v>
      </c>
      <c r="AA1435" s="36">
        <v>23.571937947365271</v>
      </c>
    </row>
    <row r="1436" spans="1:27" x14ac:dyDescent="0.25">
      <c r="A1436">
        <v>96.432599999999994</v>
      </c>
      <c r="B1436">
        <v>71.8</v>
      </c>
      <c r="C1436" s="36">
        <v>24.057520862497604</v>
      </c>
      <c r="E1436">
        <v>101.12990000000001</v>
      </c>
      <c r="F1436">
        <v>71.8</v>
      </c>
      <c r="G1436" s="36">
        <v>24.252600996704796</v>
      </c>
      <c r="I1436">
        <v>105.8248</v>
      </c>
      <c r="J1436">
        <v>71.8</v>
      </c>
      <c r="K1436" s="36">
        <v>24.460118577068588</v>
      </c>
      <c r="M1436">
        <v>110.5591</v>
      </c>
      <c r="N1436">
        <v>71.8</v>
      </c>
      <c r="O1436" s="36">
        <v>24.684136253262672</v>
      </c>
      <c r="Q1436">
        <v>115.30419999999999</v>
      </c>
      <c r="R1436">
        <v>71.8</v>
      </c>
      <c r="S1436" s="36">
        <v>24.926361650067726</v>
      </c>
      <c r="U1436">
        <v>120.0808</v>
      </c>
      <c r="V1436">
        <v>71.8</v>
      </c>
      <c r="W1436" s="36">
        <v>25.192129685094322</v>
      </c>
      <c r="Y1436">
        <v>83.43</v>
      </c>
      <c r="Z1436">
        <v>71.8</v>
      </c>
      <c r="AA1436" s="36">
        <v>23.571345936410779</v>
      </c>
    </row>
    <row r="1437" spans="1:27" x14ac:dyDescent="0.25">
      <c r="A1437">
        <v>96.432599999999994</v>
      </c>
      <c r="B1437">
        <v>71.849999999999994</v>
      </c>
      <c r="C1437" s="36">
        <v>24.05681552965483</v>
      </c>
      <c r="E1437">
        <v>101.12990000000001</v>
      </c>
      <c r="F1437">
        <v>71.849999999999994</v>
      </c>
      <c r="G1437" s="36">
        <v>24.251842174655852</v>
      </c>
      <c r="I1437">
        <v>105.8248</v>
      </c>
      <c r="J1437">
        <v>71.849999999999994</v>
      </c>
      <c r="K1437" s="36">
        <v>24.459296666078433</v>
      </c>
      <c r="M1437">
        <v>110.5591</v>
      </c>
      <c r="N1437">
        <v>71.849999999999994</v>
      </c>
      <c r="O1437" s="36">
        <v>24.683237826186502</v>
      </c>
      <c r="Q1437">
        <v>115.30419999999999</v>
      </c>
      <c r="R1437">
        <v>71.849999999999994</v>
      </c>
      <c r="S1437" s="36">
        <v>24.925368697514408</v>
      </c>
      <c r="U1437">
        <v>120.0808</v>
      </c>
      <c r="V1437">
        <v>71.849999999999994</v>
      </c>
      <c r="W1437" s="36">
        <v>25.191015611021928</v>
      </c>
      <c r="Y1437">
        <v>83.43</v>
      </c>
      <c r="Z1437">
        <v>71.849999999999994</v>
      </c>
      <c r="AA1437" s="36">
        <v>23.570754059068495</v>
      </c>
    </row>
    <row r="1438" spans="1:27" x14ac:dyDescent="0.25">
      <c r="A1438">
        <v>96.432599999999994</v>
      </c>
      <c r="B1438">
        <v>71.900000000000006</v>
      </c>
      <c r="C1438" s="36">
        <v>24.056110399039142</v>
      </c>
      <c r="E1438">
        <v>101.12990000000001</v>
      </c>
      <c r="F1438">
        <v>71.900000000000006</v>
      </c>
      <c r="G1438" s="36">
        <v>24.251083593511463</v>
      </c>
      <c r="I1438">
        <v>105.8248</v>
      </c>
      <c r="J1438">
        <v>71.900000000000006</v>
      </c>
      <c r="K1438" s="36">
        <v>24.458475047150397</v>
      </c>
      <c r="M1438">
        <v>110.5591</v>
      </c>
      <c r="N1438">
        <v>71.900000000000006</v>
      </c>
      <c r="O1438" s="36">
        <v>24.68233976169455</v>
      </c>
      <c r="Q1438">
        <v>115.30419999999999</v>
      </c>
      <c r="R1438">
        <v>71.900000000000006</v>
      </c>
      <c r="S1438" s="36">
        <v>24.924376208290369</v>
      </c>
      <c r="U1438">
        <v>120.0808</v>
      </c>
      <c r="V1438">
        <v>71.900000000000006</v>
      </c>
      <c r="W1438" s="36">
        <v>25.189902152983148</v>
      </c>
      <c r="Y1438">
        <v>83.43</v>
      </c>
      <c r="Z1438">
        <v>71.900000000000006</v>
      </c>
      <c r="AA1438" s="36">
        <v>23.570162315265687</v>
      </c>
    </row>
    <row r="1439" spans="1:27" x14ac:dyDescent="0.25">
      <c r="A1439">
        <v>96.432599999999994</v>
      </c>
      <c r="B1439">
        <v>71.95</v>
      </c>
      <c r="C1439" s="36">
        <v>24.055405470508397</v>
      </c>
      <c r="E1439">
        <v>101.12990000000001</v>
      </c>
      <c r="F1439">
        <v>71.95</v>
      </c>
      <c r="G1439" s="36">
        <v>24.250325253082917</v>
      </c>
      <c r="I1439">
        <v>105.8248</v>
      </c>
      <c r="J1439">
        <v>71.95</v>
      </c>
      <c r="K1439" s="36">
        <v>24.457653720026574</v>
      </c>
      <c r="M1439">
        <v>110.5591</v>
      </c>
      <c r="N1439">
        <v>71.95</v>
      </c>
      <c r="O1439" s="36">
        <v>24.681442059420391</v>
      </c>
      <c r="Q1439">
        <v>115.30419999999999</v>
      </c>
      <c r="R1439">
        <v>71.95</v>
      </c>
      <c r="S1439" s="36">
        <v>24.923384181849638</v>
      </c>
      <c r="U1439">
        <v>120.0808</v>
      </c>
      <c r="V1439">
        <v>71.95</v>
      </c>
      <c r="W1439" s="36">
        <v>25.188789310109605</v>
      </c>
      <c r="Y1439">
        <v>83.43</v>
      </c>
      <c r="Z1439">
        <v>71.95</v>
      </c>
      <c r="AA1439" s="36">
        <v>23.569570704929689</v>
      </c>
    </row>
    <row r="1440" spans="1:27" x14ac:dyDescent="0.25">
      <c r="A1440">
        <v>96.432599999999994</v>
      </c>
      <c r="B1440">
        <v>72</v>
      </c>
      <c r="C1440" s="36">
        <v>24.05470074392062</v>
      </c>
      <c r="E1440">
        <v>101.12990000000001</v>
      </c>
      <c r="F1440">
        <v>72</v>
      </c>
      <c r="G1440" s="36">
        <v>24.249567153181729</v>
      </c>
      <c r="I1440">
        <v>105.8248</v>
      </c>
      <c r="J1440">
        <v>72</v>
      </c>
      <c r="K1440" s="36">
        <v>24.456832684449431</v>
      </c>
      <c r="M1440">
        <v>110.5591</v>
      </c>
      <c r="N1440">
        <v>72</v>
      </c>
      <c r="O1440" s="36">
        <v>24.680544718998188</v>
      </c>
      <c r="Q1440">
        <v>115.30419999999999</v>
      </c>
      <c r="R1440">
        <v>72</v>
      </c>
      <c r="S1440" s="36">
        <v>24.92239261764729</v>
      </c>
      <c r="U1440">
        <v>120.0808</v>
      </c>
      <c r="V1440">
        <v>72</v>
      </c>
      <c r="W1440" s="36">
        <v>25.187677081534911</v>
      </c>
      <c r="Y1440">
        <v>83.43</v>
      </c>
      <c r="Z1440">
        <v>72</v>
      </c>
      <c r="AA1440" s="36">
        <v>23.568979227987892</v>
      </c>
    </row>
    <row r="1441" spans="1:27" x14ac:dyDescent="0.25">
      <c r="A1441">
        <v>96.432599999999994</v>
      </c>
      <c r="B1441">
        <v>72.05</v>
      </c>
      <c r="C1441" s="36">
        <v>24.053996219134014</v>
      </c>
      <c r="E1441">
        <v>101.12990000000001</v>
      </c>
      <c r="F1441">
        <v>72.05</v>
      </c>
      <c r="G1441" s="36">
        <v>24.248809293619662</v>
      </c>
      <c r="I1441">
        <v>105.8248</v>
      </c>
      <c r="J1441">
        <v>72.05</v>
      </c>
      <c r="K1441" s="36">
        <v>24.456011940161822</v>
      </c>
      <c r="M1441">
        <v>110.5591</v>
      </c>
      <c r="N1441">
        <v>72.05</v>
      </c>
      <c r="O1441" s="36">
        <v>24.679647740062727</v>
      </c>
      <c r="Q1441">
        <v>115.30419999999999</v>
      </c>
      <c r="R1441">
        <v>72.05</v>
      </c>
      <c r="S1441" s="36">
        <v>24.921401515139475</v>
      </c>
      <c r="U1441">
        <v>120.0808</v>
      </c>
      <c r="V1441">
        <v>72.05</v>
      </c>
      <c r="W1441" s="36">
        <v>25.186565466394704</v>
      </c>
      <c r="Y1441">
        <v>83.43</v>
      </c>
      <c r="Z1441">
        <v>72.05</v>
      </c>
      <c r="AA1441" s="36">
        <v>23.568387884367766</v>
      </c>
    </row>
    <row r="1442" spans="1:27" x14ac:dyDescent="0.25">
      <c r="A1442">
        <v>96.432599999999994</v>
      </c>
      <c r="B1442">
        <v>72.099999999999994</v>
      </c>
      <c r="C1442" s="36">
        <v>24.053291896006925</v>
      </c>
      <c r="E1442">
        <v>101.12990000000001</v>
      </c>
      <c r="F1442">
        <v>72.099999999999994</v>
      </c>
      <c r="G1442" s="36">
        <v>24.248051674208714</v>
      </c>
      <c r="I1442">
        <v>105.8248</v>
      </c>
      <c r="J1442">
        <v>72.099999999999994</v>
      </c>
      <c r="K1442" s="36">
        <v>24.455191486906962</v>
      </c>
      <c r="M1442">
        <v>110.5591</v>
      </c>
      <c r="N1442">
        <v>72.099999999999994</v>
      </c>
      <c r="O1442" s="36">
        <v>24.678751122249381</v>
      </c>
      <c r="Q1442">
        <v>115.30419999999999</v>
      </c>
      <c r="R1442">
        <v>72.099999999999994</v>
      </c>
      <c r="S1442" s="36">
        <v>24.920410873783361</v>
      </c>
      <c r="U1442">
        <v>120.0808</v>
      </c>
      <c r="V1442">
        <v>72.099999999999994</v>
      </c>
      <c r="W1442" s="36">
        <v>25.185454463826595</v>
      </c>
      <c r="Y1442">
        <v>83.43</v>
      </c>
      <c r="Z1442">
        <v>72.099999999999994</v>
      </c>
      <c r="AA1442" s="36">
        <v>23.567796673996824</v>
      </c>
    </row>
    <row r="1443" spans="1:27" x14ac:dyDescent="0.25">
      <c r="A1443">
        <v>96.432599999999994</v>
      </c>
      <c r="B1443">
        <v>72.150000000000006</v>
      </c>
      <c r="C1443" s="36">
        <v>24.052587774397868</v>
      </c>
      <c r="E1443">
        <v>101.12990000000001</v>
      </c>
      <c r="F1443">
        <v>72.150000000000006</v>
      </c>
      <c r="G1443" s="36">
        <v>24.24729429476114</v>
      </c>
      <c r="I1443">
        <v>105.8248</v>
      </c>
      <c r="J1443">
        <v>72.150000000000006</v>
      </c>
      <c r="K1443" s="36">
        <v>24.454371324428429</v>
      </c>
      <c r="M1443">
        <v>110.5591</v>
      </c>
      <c r="N1443">
        <v>72.150000000000006</v>
      </c>
      <c r="O1443" s="36">
        <v>24.677854865194149</v>
      </c>
      <c r="Q1443">
        <v>115.30419999999999</v>
      </c>
      <c r="R1443">
        <v>72.150000000000006</v>
      </c>
      <c r="S1443" s="36">
        <v>24.919420693037196</v>
      </c>
      <c r="U1443">
        <v>120.0808</v>
      </c>
      <c r="V1443">
        <v>72.150000000000006</v>
      </c>
      <c r="W1443" s="36">
        <v>25.184344072970223</v>
      </c>
      <c r="Y1443">
        <v>83.43</v>
      </c>
      <c r="Z1443">
        <v>72.150000000000006</v>
      </c>
      <c r="AA1443" s="36">
        <v>23.567205596802665</v>
      </c>
    </row>
    <row r="1444" spans="1:27" x14ac:dyDescent="0.25">
      <c r="A1444">
        <v>96.432599999999994</v>
      </c>
      <c r="B1444">
        <v>72.2</v>
      </c>
      <c r="C1444" s="36">
        <v>24.051883854165517</v>
      </c>
      <c r="E1444">
        <v>101.12990000000001</v>
      </c>
      <c r="F1444">
        <v>72.2</v>
      </c>
      <c r="G1444" s="36">
        <v>24.246537155089417</v>
      </c>
      <c r="I1444">
        <v>105.8248</v>
      </c>
      <c r="J1444">
        <v>72.2</v>
      </c>
      <c r="K1444" s="36">
        <v>24.453551452470194</v>
      </c>
      <c r="M1444">
        <v>110.5591</v>
      </c>
      <c r="N1444">
        <v>72.2</v>
      </c>
      <c r="O1444" s="36">
        <v>24.676958968533615</v>
      </c>
      <c r="Q1444">
        <v>115.30419999999999</v>
      </c>
      <c r="R1444">
        <v>72.2</v>
      </c>
      <c r="S1444" s="36">
        <v>24.918430972360259</v>
      </c>
      <c r="U1444">
        <v>120.0808</v>
      </c>
      <c r="V1444">
        <v>72.2</v>
      </c>
      <c r="W1444" s="36">
        <v>25.183234292967192</v>
      </c>
      <c r="Y1444">
        <v>83.43</v>
      </c>
      <c r="Z1444">
        <v>72.2</v>
      </c>
      <c r="AA1444" s="36">
        <v>23.566614652712939</v>
      </c>
    </row>
    <row r="1445" spans="1:27" x14ac:dyDescent="0.25">
      <c r="A1445">
        <v>96.432599999999994</v>
      </c>
      <c r="B1445">
        <v>72.25</v>
      </c>
      <c r="C1445" s="36">
        <v>24.051180135168718</v>
      </c>
      <c r="E1445">
        <v>101.12990000000001</v>
      </c>
      <c r="F1445">
        <v>72.25</v>
      </c>
      <c r="G1445" s="36">
        <v>24.245780255006263</v>
      </c>
      <c r="I1445">
        <v>105.8248</v>
      </c>
      <c r="J1445">
        <v>72.25</v>
      </c>
      <c r="K1445" s="36">
        <v>24.452731870776564</v>
      </c>
      <c r="M1445">
        <v>110.5591</v>
      </c>
      <c r="N1445">
        <v>72.25</v>
      </c>
      <c r="O1445" s="36">
        <v>24.676063431904964</v>
      </c>
      <c r="Q1445">
        <v>115.30419999999999</v>
      </c>
      <c r="R1445">
        <v>72.25</v>
      </c>
      <c r="S1445" s="36">
        <v>24.917441711212867</v>
      </c>
      <c r="U1445">
        <v>120.0808</v>
      </c>
      <c r="V1445">
        <v>72.25</v>
      </c>
      <c r="W1445" s="36">
        <v>25.182125122961086</v>
      </c>
      <c r="Y1445">
        <v>83.43</v>
      </c>
      <c r="Z1445">
        <v>72.25</v>
      </c>
      <c r="AA1445" s="36">
        <v>23.566023841655358</v>
      </c>
    </row>
    <row r="1446" spans="1:27" x14ac:dyDescent="0.25">
      <c r="A1446">
        <v>96.432599999999994</v>
      </c>
      <c r="B1446">
        <v>72.3</v>
      </c>
      <c r="C1446" s="36">
        <v>24.050476617266469</v>
      </c>
      <c r="E1446">
        <v>101.12990000000001</v>
      </c>
      <c r="F1446">
        <v>72.3</v>
      </c>
      <c r="G1446" s="36">
        <v>24.24502359432465</v>
      </c>
      <c r="I1446">
        <v>105.8248</v>
      </c>
      <c r="J1446">
        <v>72.3</v>
      </c>
      <c r="K1446" s="36">
        <v>24.451912579092255</v>
      </c>
      <c r="M1446">
        <v>110.5591</v>
      </c>
      <c r="N1446">
        <v>72.3</v>
      </c>
      <c r="O1446" s="36">
        <v>24.675168254945991</v>
      </c>
      <c r="Q1446">
        <v>115.30419999999999</v>
      </c>
      <c r="R1446">
        <v>72.3</v>
      </c>
      <c r="S1446" s="36">
        <v>24.916452909056392</v>
      </c>
      <c r="U1446">
        <v>120.0808</v>
      </c>
      <c r="V1446">
        <v>72.3</v>
      </c>
      <c r="W1446" s="36">
        <v>25.181016562097472</v>
      </c>
      <c r="Y1446">
        <v>83.43</v>
      </c>
      <c r="Z1446">
        <v>72.3</v>
      </c>
      <c r="AA1446" s="36">
        <v>23.565433163557717</v>
      </c>
    </row>
    <row r="1447" spans="1:27" x14ac:dyDescent="0.25">
      <c r="A1447">
        <v>96.432599999999994</v>
      </c>
      <c r="B1447">
        <v>72.349999999999994</v>
      </c>
      <c r="C1447" s="36">
        <v>24.049773300317938</v>
      </c>
      <c r="E1447">
        <v>101.12990000000001</v>
      </c>
      <c r="F1447">
        <v>72.349999999999994</v>
      </c>
      <c r="G1447" s="36">
        <v>24.244267172857779</v>
      </c>
      <c r="I1447">
        <v>105.8248</v>
      </c>
      <c r="J1447">
        <v>72.349999999999994</v>
      </c>
      <c r="K1447" s="36">
        <v>24.451093577162318</v>
      </c>
      <c r="M1447">
        <v>110.5591</v>
      </c>
      <c r="N1447">
        <v>72.349999999999994</v>
      </c>
      <c r="O1447" s="36">
        <v>24.674273437295078</v>
      </c>
      <c r="Q1447">
        <v>115.30419999999999</v>
      </c>
      <c r="R1447">
        <v>72.349999999999994</v>
      </c>
      <c r="S1447" s="36">
        <v>24.915464565353222</v>
      </c>
      <c r="U1447">
        <v>120.0808</v>
      </c>
      <c r="V1447">
        <v>72.349999999999994</v>
      </c>
      <c r="W1447" s="36">
        <v>25.179908609523881</v>
      </c>
      <c r="Y1447">
        <v>83.43</v>
      </c>
      <c r="Z1447">
        <v>72.349999999999994</v>
      </c>
      <c r="AA1447" s="36">
        <v>23.564842618347843</v>
      </c>
    </row>
    <row r="1448" spans="1:27" x14ac:dyDescent="0.25">
      <c r="A1448">
        <v>96.432599999999994</v>
      </c>
      <c r="B1448">
        <v>72.400000000000006</v>
      </c>
      <c r="C1448" s="36">
        <v>24.049070184182444</v>
      </c>
      <c r="E1448">
        <v>101.12990000000001</v>
      </c>
      <c r="F1448">
        <v>72.400000000000006</v>
      </c>
      <c r="G1448" s="36">
        <v>24.243510990419082</v>
      </c>
      <c r="I1448">
        <v>105.8248</v>
      </c>
      <c r="J1448">
        <v>72.400000000000006</v>
      </c>
      <c r="K1448" s="36">
        <v>24.45027486473219</v>
      </c>
      <c r="M1448">
        <v>110.5591</v>
      </c>
      <c r="N1448">
        <v>72.400000000000006</v>
      </c>
      <c r="O1448" s="36">
        <v>24.673378978591209</v>
      </c>
      <c r="Q1448">
        <v>115.30419999999999</v>
      </c>
      <c r="R1448">
        <v>72.400000000000006</v>
      </c>
      <c r="S1448" s="36">
        <v>24.914476679566793</v>
      </c>
      <c r="U1448">
        <v>120.0808</v>
      </c>
      <c r="V1448">
        <v>72.400000000000006</v>
      </c>
      <c r="W1448" s="36">
        <v>25.178801264389797</v>
      </c>
      <c r="Y1448">
        <v>83.43</v>
      </c>
      <c r="Z1448">
        <v>72.400000000000006</v>
      </c>
      <c r="AA1448" s="36">
        <v>23.564252205953661</v>
      </c>
    </row>
    <row r="1449" spans="1:27" x14ac:dyDescent="0.25">
      <c r="A1449">
        <v>96.432599999999994</v>
      </c>
      <c r="B1449">
        <v>72.45</v>
      </c>
      <c r="C1449" s="36">
        <v>24.048367268719478</v>
      </c>
      <c r="E1449">
        <v>101.12990000000001</v>
      </c>
      <c r="F1449">
        <v>72.45</v>
      </c>
      <c r="G1449" s="36">
        <v>24.242755046822246</v>
      </c>
      <c r="I1449">
        <v>105.8248</v>
      </c>
      <c r="J1449">
        <v>72.45</v>
      </c>
      <c r="K1449" s="36">
        <v>24.449456441547657</v>
      </c>
      <c r="M1449">
        <v>110.5591</v>
      </c>
      <c r="N1449">
        <v>72.45</v>
      </c>
      <c r="O1449" s="36">
        <v>24.672484878473956</v>
      </c>
      <c r="Q1449">
        <v>115.30419999999999</v>
      </c>
      <c r="R1449">
        <v>72.45</v>
      </c>
      <c r="S1449" s="36">
        <v>24.913489251161582</v>
      </c>
      <c r="U1449">
        <v>120.0808</v>
      </c>
      <c r="V1449">
        <v>72.45</v>
      </c>
      <c r="W1449" s="36">
        <v>25.177694525846682</v>
      </c>
      <c r="Y1449">
        <v>83.43</v>
      </c>
      <c r="Z1449">
        <v>72.45</v>
      </c>
      <c r="AA1449" s="36">
        <v>23.563661926303137</v>
      </c>
    </row>
    <row r="1450" spans="1:27" x14ac:dyDescent="0.25">
      <c r="A1450">
        <v>96.432599999999994</v>
      </c>
      <c r="B1450">
        <v>72.5</v>
      </c>
      <c r="C1450" s="36">
        <v>24.047664553788682</v>
      </c>
      <c r="E1450">
        <v>101.12990000000001</v>
      </c>
      <c r="F1450">
        <v>72.5</v>
      </c>
      <c r="G1450" s="36">
        <v>24.241999341881186</v>
      </c>
      <c r="I1450">
        <v>105.8248</v>
      </c>
      <c r="J1450">
        <v>72.5</v>
      </c>
      <c r="K1450" s="36">
        <v>24.448638307354898</v>
      </c>
      <c r="M1450">
        <v>110.5591</v>
      </c>
      <c r="N1450">
        <v>72.5</v>
      </c>
      <c r="O1450" s="36">
        <v>24.671591136583498</v>
      </c>
      <c r="Q1450">
        <v>115.30419999999999</v>
      </c>
      <c r="R1450">
        <v>72.5</v>
      </c>
      <c r="S1450" s="36">
        <v>24.912502279603061</v>
      </c>
      <c r="U1450">
        <v>120.0808</v>
      </c>
      <c r="V1450">
        <v>72.5</v>
      </c>
      <c r="W1450" s="36">
        <v>25.176588393047922</v>
      </c>
      <c r="Y1450">
        <v>83.43</v>
      </c>
      <c r="Z1450">
        <v>72.5</v>
      </c>
      <c r="AA1450" s="36">
        <v>23.563071779324304</v>
      </c>
    </row>
    <row r="1451" spans="1:27" x14ac:dyDescent="0.25">
      <c r="A1451">
        <v>96.432599999999994</v>
      </c>
      <c r="B1451">
        <v>72.55</v>
      </c>
      <c r="C1451" s="36">
        <v>24.046962039249863</v>
      </c>
      <c r="E1451">
        <v>101.12990000000001</v>
      </c>
      <c r="F1451">
        <v>72.55</v>
      </c>
      <c r="G1451" s="36">
        <v>24.241243875410056</v>
      </c>
      <c r="I1451">
        <v>105.8248</v>
      </c>
      <c r="J1451">
        <v>72.55</v>
      </c>
      <c r="K1451" s="36">
        <v>24.447820461900424</v>
      </c>
      <c r="M1451">
        <v>110.5591</v>
      </c>
      <c r="N1451">
        <v>72.55</v>
      </c>
      <c r="O1451" s="36">
        <v>24.670697752560592</v>
      </c>
      <c r="Q1451">
        <v>115.30419999999999</v>
      </c>
      <c r="R1451">
        <v>72.55</v>
      </c>
      <c r="S1451" s="36">
        <v>24.911515764357762</v>
      </c>
      <c r="U1451">
        <v>120.0808</v>
      </c>
      <c r="V1451">
        <v>72.55</v>
      </c>
      <c r="W1451" s="36">
        <v>25.175482865148858</v>
      </c>
      <c r="Y1451">
        <v>83.43</v>
      </c>
      <c r="Z1451">
        <v>72.55</v>
      </c>
      <c r="AA1451" s="36">
        <v>23.562481764945268</v>
      </c>
    </row>
    <row r="1452" spans="1:27" x14ac:dyDescent="0.25">
      <c r="A1452">
        <v>96.432599999999994</v>
      </c>
      <c r="B1452">
        <v>72.599999999999994</v>
      </c>
      <c r="C1452" s="36">
        <v>24.046259724962987</v>
      </c>
      <c r="E1452">
        <v>101.12990000000001</v>
      </c>
      <c r="F1452">
        <v>72.599999999999994</v>
      </c>
      <c r="G1452" s="36">
        <v>24.240488647223241</v>
      </c>
      <c r="I1452">
        <v>105.8248</v>
      </c>
      <c r="J1452">
        <v>72.599999999999994</v>
      </c>
      <c r="K1452" s="36">
        <v>24.447002904931139</v>
      </c>
      <c r="M1452">
        <v>110.5591</v>
      </c>
      <c r="N1452">
        <v>72.599999999999994</v>
      </c>
      <c r="O1452" s="36">
        <v>24.669804726046596</v>
      </c>
      <c r="Q1452">
        <v>115.30419999999999</v>
      </c>
      <c r="R1452">
        <v>72.599999999999994</v>
      </c>
      <c r="S1452" s="36">
        <v>24.910529704893229</v>
      </c>
      <c r="U1452">
        <v>120.0808</v>
      </c>
      <c r="V1452">
        <v>72.599999999999994</v>
      </c>
      <c r="W1452" s="36">
        <v>25.174377941306773</v>
      </c>
      <c r="Y1452">
        <v>83.43</v>
      </c>
      <c r="Z1452">
        <v>72.599999999999994</v>
      </c>
      <c r="AA1452" s="36">
        <v>23.561891883094191</v>
      </c>
    </row>
    <row r="1453" spans="1:27" x14ac:dyDescent="0.25">
      <c r="A1453">
        <v>96.432599999999994</v>
      </c>
      <c r="B1453">
        <v>72.650000000000006</v>
      </c>
      <c r="C1453" s="36">
        <v>24.045557610788183</v>
      </c>
      <c r="E1453">
        <v>101.12990000000001</v>
      </c>
      <c r="F1453">
        <v>72.650000000000006</v>
      </c>
      <c r="G1453" s="36">
        <v>24.239733657135378</v>
      </c>
      <c r="I1453">
        <v>105.8248</v>
      </c>
      <c r="J1453">
        <v>72.650000000000006</v>
      </c>
      <c r="K1453" s="36">
        <v>24.446185636194283</v>
      </c>
      <c r="M1453">
        <v>110.5591</v>
      </c>
      <c r="N1453">
        <v>72.650000000000006</v>
      </c>
      <c r="O1453" s="36">
        <v>24.668912056683446</v>
      </c>
      <c r="Q1453">
        <v>115.30419999999999</v>
      </c>
      <c r="R1453">
        <v>72.650000000000006</v>
      </c>
      <c r="S1453" s="36">
        <v>24.909544100678016</v>
      </c>
      <c r="U1453">
        <v>120.0808</v>
      </c>
      <c r="V1453">
        <v>72.650000000000006</v>
      </c>
      <c r="W1453" s="36">
        <v>25.173273620680863</v>
      </c>
      <c r="Y1453">
        <v>83.43</v>
      </c>
      <c r="Z1453">
        <v>72.650000000000006</v>
      </c>
      <c r="AA1453" s="36">
        <v>23.5613021336993</v>
      </c>
    </row>
    <row r="1454" spans="1:27" x14ac:dyDescent="0.25">
      <c r="A1454">
        <v>96.432599999999994</v>
      </c>
      <c r="B1454">
        <v>72.7</v>
      </c>
      <c r="C1454" s="36">
        <v>24.044855696585735</v>
      </c>
      <c r="E1454">
        <v>101.12990000000001</v>
      </c>
      <c r="F1454">
        <v>72.7</v>
      </c>
      <c r="G1454" s="36">
        <v>24.238978904961321</v>
      </c>
      <c r="I1454">
        <v>105.8248</v>
      </c>
      <c r="J1454">
        <v>72.7</v>
      </c>
      <c r="K1454" s="36">
        <v>24.445368655437491</v>
      </c>
      <c r="M1454">
        <v>110.5591</v>
      </c>
      <c r="N1454">
        <v>72.7</v>
      </c>
      <c r="O1454" s="36">
        <v>24.668019744113693</v>
      </c>
      <c r="Q1454">
        <v>115.30419999999999</v>
      </c>
      <c r="R1454">
        <v>72.7</v>
      </c>
      <c r="S1454" s="36">
        <v>24.9085589511817</v>
      </c>
      <c r="U1454">
        <v>120.0808</v>
      </c>
      <c r="V1454">
        <v>72.7</v>
      </c>
      <c r="W1454" s="36">
        <v>25.172169902432273</v>
      </c>
      <c r="Y1454">
        <v>83.43</v>
      </c>
      <c r="Z1454">
        <v>72.7</v>
      </c>
      <c r="AA1454" s="36">
        <v>23.560712516688884</v>
      </c>
    </row>
    <row r="1455" spans="1:27" x14ac:dyDescent="0.25">
      <c r="A1455">
        <v>96.432599999999994</v>
      </c>
      <c r="B1455">
        <v>72.75</v>
      </c>
      <c r="C1455" s="36">
        <v>24.044153982216095</v>
      </c>
      <c r="E1455">
        <v>101.12990000000001</v>
      </c>
      <c r="F1455">
        <v>72.75</v>
      </c>
      <c r="G1455" s="36">
        <v>24.238224390516169</v>
      </c>
      <c r="I1455">
        <v>105.8248</v>
      </c>
      <c r="J1455">
        <v>72.75</v>
      </c>
      <c r="K1455" s="36">
        <v>24.444551962408728</v>
      </c>
      <c r="M1455">
        <v>110.5591</v>
      </c>
      <c r="N1455">
        <v>72.75</v>
      </c>
      <c r="O1455" s="36">
        <v>24.66712778798043</v>
      </c>
      <c r="Q1455">
        <v>115.30419999999999</v>
      </c>
      <c r="R1455">
        <v>72.75</v>
      </c>
      <c r="S1455" s="36">
        <v>24.907574255874888</v>
      </c>
      <c r="U1455">
        <v>120.0808</v>
      </c>
      <c r="V1455">
        <v>72.75</v>
      </c>
      <c r="W1455" s="36">
        <v>25.171066785724033</v>
      </c>
      <c r="Y1455">
        <v>83.43</v>
      </c>
      <c r="Z1455">
        <v>72.75</v>
      </c>
      <c r="AA1455" s="36">
        <v>23.560123031991296</v>
      </c>
    </row>
    <row r="1456" spans="1:27" x14ac:dyDescent="0.25">
      <c r="A1456">
        <v>96.432599999999994</v>
      </c>
      <c r="B1456">
        <v>72.8</v>
      </c>
      <c r="C1456" s="36">
        <v>24.043452467539861</v>
      </c>
      <c r="E1456">
        <v>101.12990000000001</v>
      </c>
      <c r="F1456">
        <v>72.8</v>
      </c>
      <c r="G1456" s="36">
        <v>24.237470113615259</v>
      </c>
      <c r="I1456">
        <v>105.8248</v>
      </c>
      <c r="J1456">
        <v>72.8</v>
      </c>
      <c r="K1456" s="36">
        <v>24.44373555685635</v>
      </c>
      <c r="M1456">
        <v>110.5591</v>
      </c>
      <c r="N1456">
        <v>72.8</v>
      </c>
      <c r="O1456" s="36">
        <v>24.666236187927385</v>
      </c>
      <c r="Q1456">
        <v>115.30419999999999</v>
      </c>
      <c r="R1456">
        <v>72.8</v>
      </c>
      <c r="S1456" s="36">
        <v>24.906590014229177</v>
      </c>
      <c r="U1456">
        <v>120.0808</v>
      </c>
      <c r="V1456">
        <v>72.8</v>
      </c>
      <c r="W1456" s="36">
        <v>25.169964269721124</v>
      </c>
      <c r="Y1456">
        <v>83.43</v>
      </c>
      <c r="Z1456">
        <v>72.8</v>
      </c>
      <c r="AA1456" s="36">
        <v>23.559533679534955</v>
      </c>
    </row>
    <row r="1457" spans="1:27" x14ac:dyDescent="0.25">
      <c r="A1457">
        <v>96.432599999999994</v>
      </c>
      <c r="B1457">
        <v>72.849999999999994</v>
      </c>
      <c r="C1457" s="36">
        <v>24.0427511524178</v>
      </c>
      <c r="E1457">
        <v>101.12990000000001</v>
      </c>
      <c r="F1457">
        <v>72.849999999999994</v>
      </c>
      <c r="G1457" s="36">
        <v>24.23671607407416</v>
      </c>
      <c r="I1457">
        <v>105.8248</v>
      </c>
      <c r="J1457">
        <v>72.849999999999994</v>
      </c>
      <c r="K1457" s="36">
        <v>24.442919438529046</v>
      </c>
      <c r="M1457">
        <v>110.5591</v>
      </c>
      <c r="N1457">
        <v>72.849999999999994</v>
      </c>
      <c r="O1457" s="36">
        <v>24.665344943598829</v>
      </c>
      <c r="Q1457">
        <v>115.30419999999999</v>
      </c>
      <c r="R1457">
        <v>72.849999999999994</v>
      </c>
      <c r="S1457" s="36">
        <v>24.905606225717182</v>
      </c>
      <c r="U1457">
        <v>120.0808</v>
      </c>
      <c r="V1457">
        <v>72.849999999999994</v>
      </c>
      <c r="W1457" s="36">
        <v>25.168862353590395</v>
      </c>
      <c r="Y1457">
        <v>83.43</v>
      </c>
      <c r="Z1457">
        <v>72.849999999999994</v>
      </c>
      <c r="AA1457" s="36">
        <v>23.558944459248341</v>
      </c>
    </row>
    <row r="1458" spans="1:27" x14ac:dyDescent="0.25">
      <c r="A1458">
        <v>96.432599999999994</v>
      </c>
      <c r="B1458">
        <v>72.900000000000006</v>
      </c>
      <c r="C1458" s="36">
        <v>24.042050036710837</v>
      </c>
      <c r="E1458">
        <v>101.12990000000001</v>
      </c>
      <c r="F1458">
        <v>72.900000000000006</v>
      </c>
      <c r="G1458" s="36">
        <v>24.235962271708669</v>
      </c>
      <c r="I1458">
        <v>105.8248</v>
      </c>
      <c r="J1458">
        <v>72.900000000000006</v>
      </c>
      <c r="K1458" s="36">
        <v>24.442103607175884</v>
      </c>
      <c r="M1458">
        <v>110.5591</v>
      </c>
      <c r="N1458">
        <v>72.900000000000006</v>
      </c>
      <c r="O1458" s="36">
        <v>24.664454054639634</v>
      </c>
      <c r="Q1458">
        <v>115.30419999999999</v>
      </c>
      <c r="R1458">
        <v>72.900000000000006</v>
      </c>
      <c r="S1458" s="36">
        <v>24.904622889812533</v>
      </c>
      <c r="U1458">
        <v>120.0808</v>
      </c>
      <c r="V1458">
        <v>72.900000000000006</v>
      </c>
      <c r="W1458" s="36">
        <v>25.167761036500618</v>
      </c>
      <c r="Y1458">
        <v>83.43</v>
      </c>
      <c r="Z1458">
        <v>72.900000000000006</v>
      </c>
      <c r="AA1458" s="36">
        <v>23.558355371059999</v>
      </c>
    </row>
    <row r="1459" spans="1:27" x14ac:dyDescent="0.25">
      <c r="A1459">
        <v>96.432599999999994</v>
      </c>
      <c r="B1459">
        <v>72.95</v>
      </c>
      <c r="C1459" s="36">
        <v>24.041349120280049</v>
      </c>
      <c r="E1459">
        <v>101.12990000000001</v>
      </c>
      <c r="F1459">
        <v>72.95</v>
      </c>
      <c r="G1459" s="36">
        <v>24.235208706334831</v>
      </c>
      <c r="I1459">
        <v>105.8248</v>
      </c>
      <c r="J1459">
        <v>72.95</v>
      </c>
      <c r="K1459" s="36">
        <v>24.441288062546281</v>
      </c>
      <c r="M1459">
        <v>110.5591</v>
      </c>
      <c r="N1459">
        <v>72.95</v>
      </c>
      <c r="O1459" s="36">
        <v>24.663563520695266</v>
      </c>
      <c r="Q1459">
        <v>115.30419999999999</v>
      </c>
      <c r="R1459">
        <v>72.95</v>
      </c>
      <c r="S1459" s="36">
        <v>24.90364000598985</v>
      </c>
      <c r="U1459">
        <v>120.0808</v>
      </c>
      <c r="V1459">
        <v>72.95</v>
      </c>
      <c r="W1459" s="36">
        <v>25.166660317622458</v>
      </c>
      <c r="Y1459">
        <v>83.43</v>
      </c>
      <c r="Z1459">
        <v>72.95</v>
      </c>
      <c r="AA1459" s="36">
        <v>23.557766414898531</v>
      </c>
    </row>
    <row r="1460" spans="1:27" x14ac:dyDescent="0.25">
      <c r="A1460">
        <v>96.432599999999994</v>
      </c>
      <c r="B1460">
        <v>73</v>
      </c>
      <c r="C1460" s="36">
        <v>24.040648402986676</v>
      </c>
      <c r="E1460">
        <v>101.12990000000001</v>
      </c>
      <c r="F1460">
        <v>73</v>
      </c>
      <c r="G1460" s="36">
        <v>24.23445537776891</v>
      </c>
      <c r="I1460">
        <v>105.8248</v>
      </c>
      <c r="J1460">
        <v>73</v>
      </c>
      <c r="K1460" s="36">
        <v>24.440472804390026</v>
      </c>
      <c r="M1460">
        <v>110.5591</v>
      </c>
      <c r="N1460">
        <v>73</v>
      </c>
      <c r="O1460" s="36">
        <v>24.662673341411743</v>
      </c>
      <c r="Q1460">
        <v>115.30419999999999</v>
      </c>
      <c r="R1460">
        <v>73</v>
      </c>
      <c r="S1460" s="36">
        <v>24.902657573724767</v>
      </c>
      <c r="U1460">
        <v>120.0808</v>
      </c>
      <c r="V1460">
        <v>73</v>
      </c>
      <c r="W1460" s="36">
        <v>25.16556019612846</v>
      </c>
      <c r="Y1460">
        <v>83.43</v>
      </c>
      <c r="Z1460">
        <v>73</v>
      </c>
      <c r="AA1460" s="36">
        <v>23.557177590692604</v>
      </c>
    </row>
    <row r="1461" spans="1:27" x14ac:dyDescent="0.25">
      <c r="A1461">
        <v>96.432599999999994</v>
      </c>
      <c r="B1461">
        <v>73.05</v>
      </c>
      <c r="C1461" s="36">
        <v>24.039947884692126</v>
      </c>
      <c r="E1461">
        <v>101.12990000000001</v>
      </c>
      <c r="F1461">
        <v>73.05</v>
      </c>
      <c r="G1461" s="36">
        <v>24.233702285827405</v>
      </c>
      <c r="I1461">
        <v>105.8248</v>
      </c>
      <c r="J1461">
        <v>73.05</v>
      </c>
      <c r="K1461" s="36">
        <v>24.43965783245724</v>
      </c>
      <c r="M1461">
        <v>110.5591</v>
      </c>
      <c r="N1461">
        <v>73.05</v>
      </c>
      <c r="O1461" s="36">
        <v>24.661783516435683</v>
      </c>
      <c r="Q1461">
        <v>115.30419999999999</v>
      </c>
      <c r="R1461">
        <v>73.05</v>
      </c>
      <c r="S1461" s="36">
        <v>24.901675592493909</v>
      </c>
      <c r="U1461">
        <v>120.0808</v>
      </c>
      <c r="V1461">
        <v>73.05</v>
      </c>
      <c r="W1461" s="36">
        <v>25.164460671193051</v>
      </c>
      <c r="Y1461">
        <v>83.43</v>
      </c>
      <c r="Z1461">
        <v>73.05</v>
      </c>
      <c r="AA1461" s="36">
        <v>23.556588898370954</v>
      </c>
    </row>
    <row r="1462" spans="1:27" x14ac:dyDescent="0.25">
      <c r="A1462">
        <v>96.432599999999994</v>
      </c>
      <c r="B1462">
        <v>73.099999999999994</v>
      </c>
      <c r="C1462" s="36">
        <v>24.039247565257938</v>
      </c>
      <c r="E1462">
        <v>101.12990000000001</v>
      </c>
      <c r="F1462">
        <v>73.099999999999994</v>
      </c>
      <c r="G1462" s="36">
        <v>24.232949430327061</v>
      </c>
      <c r="I1462">
        <v>105.8248</v>
      </c>
      <c r="J1462">
        <v>73.099999999999994</v>
      </c>
      <c r="K1462" s="36">
        <v>24.438843146498435</v>
      </c>
      <c r="M1462">
        <v>110.5591</v>
      </c>
      <c r="N1462">
        <v>73.099999999999994</v>
      </c>
      <c r="O1462" s="36">
        <v>24.660894045414274</v>
      </c>
      <c r="Q1462">
        <v>115.30419999999999</v>
      </c>
      <c r="R1462">
        <v>73.099999999999994</v>
      </c>
      <c r="S1462" s="36">
        <v>24.900694061774896</v>
      </c>
      <c r="U1462">
        <v>120.0808</v>
      </c>
      <c r="V1462">
        <v>73.099999999999994</v>
      </c>
      <c r="W1462" s="36">
        <v>25.163361741992535</v>
      </c>
      <c r="Y1462">
        <v>83.43</v>
      </c>
      <c r="Z1462">
        <v>73.099999999999994</v>
      </c>
      <c r="AA1462" s="36">
        <v>23.556000337862383</v>
      </c>
    </row>
    <row r="1463" spans="1:27" x14ac:dyDescent="0.25">
      <c r="A1463">
        <v>96.432599999999994</v>
      </c>
      <c r="B1463">
        <v>73.150000000000006</v>
      </c>
      <c r="C1463" s="36">
        <v>24.038547444545834</v>
      </c>
      <c r="E1463">
        <v>101.12990000000001</v>
      </c>
      <c r="F1463">
        <v>73.150000000000006</v>
      </c>
      <c r="G1463" s="36">
        <v>24.232196811084844</v>
      </c>
      <c r="I1463">
        <v>105.8248</v>
      </c>
      <c r="J1463">
        <v>73.150000000000006</v>
      </c>
      <c r="K1463" s="36">
        <v>24.438028746264447</v>
      </c>
      <c r="M1463">
        <v>110.5591</v>
      </c>
      <c r="N1463">
        <v>73.150000000000006</v>
      </c>
      <c r="O1463" s="36">
        <v>24.660004927995285</v>
      </c>
      <c r="Q1463">
        <v>115.30419999999999</v>
      </c>
      <c r="R1463">
        <v>73.150000000000006</v>
      </c>
      <c r="S1463" s="36">
        <v>24.899712981046346</v>
      </c>
      <c r="U1463">
        <v>120.0808</v>
      </c>
      <c r="V1463">
        <v>73.150000000000006</v>
      </c>
      <c r="W1463" s="36">
        <v>25.162263407705087</v>
      </c>
      <c r="Y1463">
        <v>83.43</v>
      </c>
      <c r="Z1463">
        <v>73.150000000000006</v>
      </c>
      <c r="AA1463" s="36">
        <v>23.555411909095731</v>
      </c>
    </row>
    <row r="1464" spans="1:27" x14ac:dyDescent="0.25">
      <c r="A1464">
        <v>96.432599999999994</v>
      </c>
      <c r="B1464">
        <v>73.2</v>
      </c>
      <c r="C1464" s="36">
        <v>24.037847522417682</v>
      </c>
      <c r="E1464">
        <v>101.12990000000001</v>
      </c>
      <c r="F1464">
        <v>73.2</v>
      </c>
      <c r="G1464" s="36">
        <v>24.23144442791795</v>
      </c>
      <c r="I1464">
        <v>105.8248</v>
      </c>
      <c r="J1464">
        <v>73.2</v>
      </c>
      <c r="K1464" s="36">
        <v>24.437214631506489</v>
      </c>
      <c r="M1464">
        <v>110.5591</v>
      </c>
      <c r="N1464">
        <v>73.2</v>
      </c>
      <c r="O1464" s="36">
        <v>24.659116163827051</v>
      </c>
      <c r="Q1464">
        <v>115.30419999999999</v>
      </c>
      <c r="R1464">
        <v>73.2</v>
      </c>
      <c r="S1464" s="36">
        <v>24.89873234978786</v>
      </c>
      <c r="U1464">
        <v>120.0808</v>
      </c>
      <c r="V1464">
        <v>73.2</v>
      </c>
      <c r="W1464" s="36">
        <v>25.161165667510758</v>
      </c>
      <c r="Y1464">
        <v>83.43</v>
      </c>
      <c r="Z1464">
        <v>73.2</v>
      </c>
      <c r="AA1464" s="36">
        <v>23.554823611999932</v>
      </c>
    </row>
    <row r="1465" spans="1:27" x14ac:dyDescent="0.25">
      <c r="A1465">
        <v>96.432599999999994</v>
      </c>
      <c r="B1465">
        <v>73.25</v>
      </c>
      <c r="C1465" s="36">
        <v>24.037147798735511</v>
      </c>
      <c r="E1465">
        <v>101.12990000000001</v>
      </c>
      <c r="F1465">
        <v>73.25</v>
      </c>
      <c r="G1465" s="36">
        <v>24.230692280643812</v>
      </c>
      <c r="I1465">
        <v>105.8248</v>
      </c>
      <c r="J1465">
        <v>73.25</v>
      </c>
      <c r="K1465" s="36">
        <v>24.43640080197612</v>
      </c>
      <c r="M1465">
        <v>110.5591</v>
      </c>
      <c r="N1465">
        <v>73.25</v>
      </c>
      <c r="O1465" s="36">
        <v>24.658227752558485</v>
      </c>
      <c r="Q1465">
        <v>115.30419999999999</v>
      </c>
      <c r="R1465">
        <v>73.25</v>
      </c>
      <c r="S1465" s="36">
        <v>24.897752167480057</v>
      </c>
      <c r="U1465">
        <v>120.0808</v>
      </c>
      <c r="V1465">
        <v>73.25</v>
      </c>
      <c r="W1465" s="36">
        <v>25.16006852059143</v>
      </c>
      <c r="Y1465">
        <v>83.43</v>
      </c>
      <c r="Z1465">
        <v>73.25</v>
      </c>
      <c r="AA1465" s="36">
        <v>23.554235446503959</v>
      </c>
    </row>
    <row r="1466" spans="1:27" x14ac:dyDescent="0.25">
      <c r="A1466">
        <v>96.432599999999994</v>
      </c>
      <c r="B1466">
        <v>73.3</v>
      </c>
      <c r="C1466" s="36">
        <v>24.036448273361501</v>
      </c>
      <c r="E1466">
        <v>101.12990000000001</v>
      </c>
      <c r="F1466">
        <v>73.3</v>
      </c>
      <c r="G1466" s="36">
        <v>24.229940369080101</v>
      </c>
      <c r="I1466">
        <v>105.8248</v>
      </c>
      <c r="J1466">
        <v>73.3</v>
      </c>
      <c r="K1466" s="36">
        <v>24.435587257425254</v>
      </c>
      <c r="M1466">
        <v>110.5591</v>
      </c>
      <c r="N1466">
        <v>73.3</v>
      </c>
      <c r="O1466" s="36">
        <v>24.657339693839084</v>
      </c>
      <c r="Q1466">
        <v>115.30419999999999</v>
      </c>
      <c r="R1466">
        <v>73.3</v>
      </c>
      <c r="S1466" s="36">
        <v>24.89677243360449</v>
      </c>
      <c r="U1466">
        <v>120.0808</v>
      </c>
      <c r="V1466">
        <v>73.3</v>
      </c>
      <c r="W1466" s="36">
        <v>25.158971966130856</v>
      </c>
      <c r="Y1466">
        <v>83.43</v>
      </c>
      <c r="Z1466">
        <v>73.3</v>
      </c>
      <c r="AA1466" s="36">
        <v>23.553647412536861</v>
      </c>
    </row>
    <row r="1467" spans="1:27" x14ac:dyDescent="0.25">
      <c r="A1467">
        <v>96.432599999999994</v>
      </c>
      <c r="B1467">
        <v>73.349999999999994</v>
      </c>
      <c r="C1467" s="36">
        <v>24.035748946157987</v>
      </c>
      <c r="E1467">
        <v>101.12990000000001</v>
      </c>
      <c r="F1467">
        <v>73.349999999999994</v>
      </c>
      <c r="G1467" s="36">
        <v>24.229188693044691</v>
      </c>
      <c r="I1467">
        <v>105.8248</v>
      </c>
      <c r="J1467">
        <v>73.349999999999994</v>
      </c>
      <c r="K1467" s="36">
        <v>24.434773997606161</v>
      </c>
      <c r="M1467">
        <v>110.5591</v>
      </c>
      <c r="N1467">
        <v>73.349999999999994</v>
      </c>
      <c r="O1467" s="36">
        <v>24.656451987318889</v>
      </c>
      <c r="Q1467">
        <v>115.30419999999999</v>
      </c>
      <c r="R1467">
        <v>73.349999999999994</v>
      </c>
      <c r="S1467" s="36">
        <v>24.895793147643733</v>
      </c>
      <c r="U1467">
        <v>120.0808</v>
      </c>
      <c r="V1467">
        <v>73.349999999999994</v>
      </c>
      <c r="W1467" s="36">
        <v>25.157876003314637</v>
      </c>
      <c r="Y1467">
        <v>83.43</v>
      </c>
      <c r="Z1467">
        <v>73.349999999999994</v>
      </c>
      <c r="AA1467" s="36">
        <v>23.553059510027744</v>
      </c>
    </row>
    <row r="1468" spans="1:27" x14ac:dyDescent="0.25">
      <c r="A1468">
        <v>96.432599999999994</v>
      </c>
      <c r="B1468">
        <v>73.400000000000006</v>
      </c>
      <c r="C1468" s="36">
        <v>24.035049816987478</v>
      </c>
      <c r="E1468">
        <v>101.12990000000001</v>
      </c>
      <c r="F1468">
        <v>73.400000000000006</v>
      </c>
      <c r="G1468" s="36">
        <v>24.228437252355725</v>
      </c>
      <c r="I1468">
        <v>105.8248</v>
      </c>
      <c r="J1468">
        <v>73.400000000000006</v>
      </c>
      <c r="K1468" s="36">
        <v>24.433961022271468</v>
      </c>
      <c r="M1468">
        <v>110.5591</v>
      </c>
      <c r="N1468">
        <v>73.400000000000006</v>
      </c>
      <c r="O1468" s="36">
        <v>24.655564632648534</v>
      </c>
      <c r="Q1468">
        <v>115.30419999999999</v>
      </c>
      <c r="R1468">
        <v>73.400000000000006</v>
      </c>
      <c r="S1468" s="36">
        <v>24.894814309081333</v>
      </c>
      <c r="U1468">
        <v>120.0808</v>
      </c>
      <c r="V1468">
        <v>73.400000000000006</v>
      </c>
      <c r="W1468" s="36">
        <v>25.156780631330193</v>
      </c>
      <c r="Y1468">
        <v>83.43</v>
      </c>
      <c r="Z1468">
        <v>73.400000000000006</v>
      </c>
      <c r="AA1468" s="36">
        <v>23.552471738905783</v>
      </c>
    </row>
    <row r="1469" spans="1:27" x14ac:dyDescent="0.25">
      <c r="A1469">
        <v>96.432599999999994</v>
      </c>
      <c r="B1469">
        <v>73.45</v>
      </c>
      <c r="C1469" s="36">
        <v>24.034350885712612</v>
      </c>
      <c r="E1469">
        <v>101.12990000000001</v>
      </c>
      <c r="F1469">
        <v>73.45</v>
      </c>
      <c r="G1469" s="36">
        <v>24.227686046831547</v>
      </c>
      <c r="I1469">
        <v>105.8248</v>
      </c>
      <c r="J1469">
        <v>73.45</v>
      </c>
      <c r="K1469" s="36">
        <v>24.433148331174131</v>
      </c>
      <c r="M1469">
        <v>110.5591</v>
      </c>
      <c r="N1469">
        <v>73.45</v>
      </c>
      <c r="O1469" s="36">
        <v>24.65467762947922</v>
      </c>
      <c r="Q1469">
        <v>115.30419999999999</v>
      </c>
      <c r="R1469">
        <v>73.45</v>
      </c>
      <c r="S1469" s="36">
        <v>24.893835917401809</v>
      </c>
      <c r="U1469">
        <v>120.0808</v>
      </c>
      <c r="V1469">
        <v>73.45</v>
      </c>
      <c r="W1469" s="36">
        <v>25.155685849366815</v>
      </c>
      <c r="Y1469">
        <v>83.43</v>
      </c>
      <c r="Z1469">
        <v>73.45</v>
      </c>
      <c r="AA1469" s="36">
        <v>23.551884099100203</v>
      </c>
    </row>
    <row r="1470" spans="1:27" x14ac:dyDescent="0.25">
      <c r="A1470">
        <v>96.432599999999994</v>
      </c>
      <c r="B1470">
        <v>73.5</v>
      </c>
      <c r="C1470" s="36">
        <v>24.033652152196211</v>
      </c>
      <c r="E1470">
        <v>101.12990000000001</v>
      </c>
      <c r="F1470">
        <v>73.5</v>
      </c>
      <c r="G1470" s="36">
        <v>24.22693507629074</v>
      </c>
      <c r="I1470">
        <v>105.8248</v>
      </c>
      <c r="J1470">
        <v>73.5</v>
      </c>
      <c r="K1470" s="36">
        <v>24.432335924067498</v>
      </c>
      <c r="M1470">
        <v>110.5591</v>
      </c>
      <c r="N1470">
        <v>73.5</v>
      </c>
      <c r="O1470" s="36">
        <v>24.653790977462702</v>
      </c>
      <c r="Q1470">
        <v>115.30419999999999</v>
      </c>
      <c r="R1470">
        <v>73.5</v>
      </c>
      <c r="S1470" s="36">
        <v>24.89285797209066</v>
      </c>
      <c r="U1470">
        <v>120.0808</v>
      </c>
      <c r="V1470">
        <v>73.5</v>
      </c>
      <c r="W1470" s="36">
        <v>25.15459165661558</v>
      </c>
      <c r="Y1470">
        <v>83.43</v>
      </c>
      <c r="Z1470">
        <v>73.5</v>
      </c>
      <c r="AA1470" s="36">
        <v>23.551296590540293</v>
      </c>
    </row>
    <row r="1471" spans="1:27" x14ac:dyDescent="0.25">
      <c r="A1471">
        <v>96.432599999999994</v>
      </c>
      <c r="B1471">
        <v>73.55</v>
      </c>
      <c r="C1471" s="36">
        <v>24.032953616301228</v>
      </c>
      <c r="E1471">
        <v>101.12990000000001</v>
      </c>
      <c r="F1471">
        <v>73.55</v>
      </c>
      <c r="G1471" s="36">
        <v>24.226184340552116</v>
      </c>
      <c r="I1471">
        <v>105.8248</v>
      </c>
      <c r="J1471">
        <v>73.55</v>
      </c>
      <c r="K1471" s="36">
        <v>24.431523800705229</v>
      </c>
      <c r="M1471">
        <v>110.5591</v>
      </c>
      <c r="N1471">
        <v>73.55</v>
      </c>
      <c r="O1471" s="36">
        <v>24.652904676251303</v>
      </c>
      <c r="Q1471">
        <v>115.30419999999999</v>
      </c>
      <c r="R1471">
        <v>73.55</v>
      </c>
      <c r="S1471" s="36">
        <v>24.891880472634355</v>
      </c>
      <c r="U1471">
        <v>120.0808</v>
      </c>
      <c r="V1471">
        <v>73.55</v>
      </c>
      <c r="W1471" s="36">
        <v>25.153498052269434</v>
      </c>
      <c r="Y1471">
        <v>83.43</v>
      </c>
      <c r="Z1471">
        <v>73.55</v>
      </c>
      <c r="AA1471" s="36">
        <v>23.550709213155418</v>
      </c>
    </row>
    <row r="1472" spans="1:27" x14ac:dyDescent="0.25">
      <c r="A1472">
        <v>96.432599999999994</v>
      </c>
      <c r="B1472">
        <v>73.599999999999994</v>
      </c>
      <c r="C1472" s="36">
        <v>24.032255277890791</v>
      </c>
      <c r="E1472">
        <v>101.12990000000001</v>
      </c>
      <c r="F1472">
        <v>73.599999999999994</v>
      </c>
      <c r="G1472" s="36">
        <v>24.225433839434714</v>
      </c>
      <c r="I1472">
        <v>105.8248</v>
      </c>
      <c r="J1472">
        <v>73.599999999999994</v>
      </c>
      <c r="K1472" s="36">
        <v>24.430711960841354</v>
      </c>
      <c r="M1472">
        <v>110.5591</v>
      </c>
      <c r="N1472">
        <v>73.599999999999994</v>
      </c>
      <c r="O1472" s="36">
        <v>24.652018725497925</v>
      </c>
      <c r="Q1472">
        <v>115.30419999999999</v>
      </c>
      <c r="R1472">
        <v>73.599999999999994</v>
      </c>
      <c r="S1472" s="36">
        <v>24.890903418520335</v>
      </c>
      <c r="U1472">
        <v>120.0808</v>
      </c>
      <c r="V1472">
        <v>73.599999999999994</v>
      </c>
      <c r="W1472" s="36">
        <v>25.152405035523095</v>
      </c>
      <c r="Y1472">
        <v>83.43</v>
      </c>
      <c r="Z1472">
        <v>73.599999999999994</v>
      </c>
      <c r="AA1472" s="36">
        <v>23.550121966874997</v>
      </c>
    </row>
    <row r="1473" spans="1:27" x14ac:dyDescent="0.25">
      <c r="A1473">
        <v>96.432599999999994</v>
      </c>
      <c r="B1473">
        <v>73.650000000000006</v>
      </c>
      <c r="C1473" s="36">
        <v>24.031557136828155</v>
      </c>
      <c r="E1473">
        <v>101.12990000000001</v>
      </c>
      <c r="F1473">
        <v>73.650000000000006</v>
      </c>
      <c r="G1473" s="36">
        <v>24.224683572757801</v>
      </c>
      <c r="I1473">
        <v>105.8248</v>
      </c>
      <c r="J1473">
        <v>73.650000000000006</v>
      </c>
      <c r="K1473" s="36">
        <v>24.429900404230249</v>
      </c>
      <c r="M1473">
        <v>110.5591</v>
      </c>
      <c r="N1473">
        <v>73.650000000000006</v>
      </c>
      <c r="O1473" s="36">
        <v>24.651133124856027</v>
      </c>
      <c r="Q1473">
        <v>115.30419999999999</v>
      </c>
      <c r="R1473">
        <v>73.650000000000006</v>
      </c>
      <c r="S1473" s="36">
        <v>24.889926809237004</v>
      </c>
      <c r="U1473">
        <v>120.0808</v>
      </c>
      <c r="V1473">
        <v>73.650000000000006</v>
      </c>
      <c r="W1473" s="36">
        <v>25.151312605573132</v>
      </c>
      <c r="Y1473">
        <v>83.43</v>
      </c>
      <c r="Z1473">
        <v>73.650000000000006</v>
      </c>
      <c r="AA1473" s="36">
        <v>23.549534851628497</v>
      </c>
    </row>
    <row r="1474" spans="1:27" x14ac:dyDescent="0.25">
      <c r="A1474">
        <v>96.432599999999994</v>
      </c>
      <c r="B1474">
        <v>73.7</v>
      </c>
      <c r="C1474" s="36">
        <v>24.03085919297677</v>
      </c>
      <c r="E1474">
        <v>101.12990000000001</v>
      </c>
      <c r="F1474">
        <v>73.7</v>
      </c>
      <c r="G1474" s="36">
        <v>24.22393354034088</v>
      </c>
      <c r="I1474">
        <v>105.8248</v>
      </c>
      <c r="J1474">
        <v>73.7</v>
      </c>
      <c r="K1474" s="36">
        <v>24.429089130626632</v>
      </c>
      <c r="M1474">
        <v>110.5591</v>
      </c>
      <c r="N1474">
        <v>73.7</v>
      </c>
      <c r="O1474" s="36">
        <v>24.650247873979612</v>
      </c>
      <c r="Q1474">
        <v>115.30419999999999</v>
      </c>
      <c r="R1474">
        <v>73.7</v>
      </c>
      <c r="S1474" s="36">
        <v>24.888950644273738</v>
      </c>
      <c r="U1474">
        <v>120.0808</v>
      </c>
      <c r="V1474">
        <v>73.7</v>
      </c>
      <c r="W1474" s="36">
        <v>25.150220761617888</v>
      </c>
      <c r="Y1474">
        <v>83.43</v>
      </c>
      <c r="Z1474">
        <v>73.7</v>
      </c>
      <c r="AA1474" s="36">
        <v>23.548947867345472</v>
      </c>
    </row>
    <row r="1475" spans="1:27" x14ac:dyDescent="0.25">
      <c r="A1475">
        <v>96.432599999999994</v>
      </c>
      <c r="B1475">
        <v>73.75</v>
      </c>
      <c r="C1475" s="36">
        <v>24.0301614462002</v>
      </c>
      <c r="E1475">
        <v>101.12990000000001</v>
      </c>
      <c r="F1475">
        <v>73.75</v>
      </c>
      <c r="G1475" s="36">
        <v>24.223183742003673</v>
      </c>
      <c r="I1475">
        <v>105.8248</v>
      </c>
      <c r="J1475">
        <v>73.75</v>
      </c>
      <c r="K1475" s="36">
        <v>24.428278139785579</v>
      </c>
      <c r="M1475">
        <v>110.5591</v>
      </c>
      <c r="N1475">
        <v>73.75</v>
      </c>
      <c r="O1475" s="36">
        <v>24.649362972523271</v>
      </c>
      <c r="Q1475">
        <v>115.30419999999999</v>
      </c>
      <c r="R1475">
        <v>73.75</v>
      </c>
      <c r="S1475" s="36">
        <v>24.887974923120872</v>
      </c>
      <c r="U1475">
        <v>120.0808</v>
      </c>
      <c r="V1475">
        <v>73.75</v>
      </c>
      <c r="W1475" s="36">
        <v>25.149129502857534</v>
      </c>
      <c r="Y1475">
        <v>83.43</v>
      </c>
      <c r="Z1475">
        <v>73.75</v>
      </c>
      <c r="AA1475" s="36">
        <v>23.548361013955518</v>
      </c>
    </row>
    <row r="1476" spans="1:27" x14ac:dyDescent="0.25">
      <c r="A1476">
        <v>96.432599999999994</v>
      </c>
      <c r="B1476">
        <v>73.8</v>
      </c>
      <c r="C1476" s="36">
        <v>24.029463896362198</v>
      </c>
      <c r="E1476">
        <v>101.12990000000001</v>
      </c>
      <c r="F1476">
        <v>73.8</v>
      </c>
      <c r="G1476" s="36">
        <v>24.222434177566122</v>
      </c>
      <c r="I1476">
        <v>105.8248</v>
      </c>
      <c r="J1476">
        <v>73.8</v>
      </c>
      <c r="K1476" s="36">
        <v>24.42746743146251</v>
      </c>
      <c r="M1476">
        <v>110.5591</v>
      </c>
      <c r="N1476">
        <v>73.8</v>
      </c>
      <c r="O1476" s="36">
        <v>24.648478420142133</v>
      </c>
      <c r="Q1476">
        <v>115.30419999999999</v>
      </c>
      <c r="R1476">
        <v>73.8</v>
      </c>
      <c r="S1476" s="36">
        <v>24.886999645269697</v>
      </c>
      <c r="U1476">
        <v>120.0808</v>
      </c>
      <c r="V1476">
        <v>73.8</v>
      </c>
      <c r="W1476" s="36">
        <v>25.148038828494013</v>
      </c>
      <c r="Y1476">
        <v>83.43</v>
      </c>
      <c r="Z1476">
        <v>73.8</v>
      </c>
      <c r="AA1476" s="36">
        <v>23.547774291388304</v>
      </c>
    </row>
    <row r="1477" spans="1:27" x14ac:dyDescent="0.25">
      <c r="A1477">
        <v>96.432599999999994</v>
      </c>
      <c r="B1477">
        <v>73.849999999999994</v>
      </c>
      <c r="C1477" s="36">
        <v>24.028766543326643</v>
      </c>
      <c r="E1477">
        <v>101.12990000000001</v>
      </c>
      <c r="F1477">
        <v>73.849999999999994</v>
      </c>
      <c r="G1477" s="36">
        <v>24.221684846848412</v>
      </c>
      <c r="I1477">
        <v>105.8248</v>
      </c>
      <c r="J1477">
        <v>73.849999999999994</v>
      </c>
      <c r="K1477" s="36">
        <v>24.426657005413187</v>
      </c>
      <c r="M1477">
        <v>110.5591</v>
      </c>
      <c r="N1477">
        <v>73.849999999999994</v>
      </c>
      <c r="O1477" s="36">
        <v>24.647594216491903</v>
      </c>
      <c r="Q1477">
        <v>115.30419999999999</v>
      </c>
      <c r="R1477">
        <v>73.849999999999994</v>
      </c>
      <c r="S1477" s="36">
        <v>24.886024810212472</v>
      </c>
      <c r="U1477">
        <v>120.0808</v>
      </c>
      <c r="V1477">
        <v>73.849999999999994</v>
      </c>
      <c r="W1477" s="36">
        <v>25.146948737731066</v>
      </c>
      <c r="Y1477">
        <v>83.43</v>
      </c>
      <c r="Z1477">
        <v>73.849999999999994</v>
      </c>
      <c r="AA1477" s="36">
        <v>23.547187699573556</v>
      </c>
    </row>
    <row r="1478" spans="1:27" x14ac:dyDescent="0.25">
      <c r="A1478">
        <v>96.432599999999994</v>
      </c>
      <c r="B1478">
        <v>73.900000000000006</v>
      </c>
      <c r="C1478" s="36">
        <v>24.028069386957586</v>
      </c>
      <c r="E1478">
        <v>101.12990000000001</v>
      </c>
      <c r="F1478">
        <v>73.900000000000006</v>
      </c>
      <c r="G1478" s="36">
        <v>24.220935749670947</v>
      </c>
      <c r="I1478">
        <v>105.8248</v>
      </c>
      <c r="J1478">
        <v>73.900000000000006</v>
      </c>
      <c r="K1478" s="36">
        <v>24.425846861393719</v>
      </c>
      <c r="M1478">
        <v>110.5591</v>
      </c>
      <c r="N1478">
        <v>73.900000000000006</v>
      </c>
      <c r="O1478" s="36">
        <v>24.646710361228834</v>
      </c>
      <c r="Q1478">
        <v>115.30419999999999</v>
      </c>
      <c r="R1478">
        <v>73.900000000000006</v>
      </c>
      <c r="S1478" s="36">
        <v>24.885050417442393</v>
      </c>
      <c r="U1478">
        <v>120.0808</v>
      </c>
      <c r="V1478">
        <v>73.900000000000006</v>
      </c>
      <c r="W1478" s="36">
        <v>25.145859229774221</v>
      </c>
      <c r="Y1478">
        <v>83.43</v>
      </c>
      <c r="Z1478">
        <v>73.900000000000006</v>
      </c>
      <c r="AA1478" s="36">
        <v>23.546601238441056</v>
      </c>
    </row>
    <row r="1479" spans="1:27" x14ac:dyDescent="0.25">
      <c r="A1479">
        <v>96.432599999999994</v>
      </c>
      <c r="B1479">
        <v>73.95</v>
      </c>
      <c r="C1479" s="36">
        <v>24.027372427119225</v>
      </c>
      <c r="E1479">
        <v>101.12990000000001</v>
      </c>
      <c r="F1479">
        <v>73.95</v>
      </c>
      <c r="G1479" s="36">
        <v>24.220186885854353</v>
      </c>
      <c r="I1479">
        <v>105.8248</v>
      </c>
      <c r="J1479">
        <v>73.95</v>
      </c>
      <c r="K1479" s="36">
        <v>24.425036999160568</v>
      </c>
      <c r="M1479">
        <v>110.5591</v>
      </c>
      <c r="N1479">
        <v>73.95</v>
      </c>
      <c r="O1479" s="36">
        <v>24.645826854009723</v>
      </c>
      <c r="Q1479">
        <v>115.30419999999999</v>
      </c>
      <c r="R1479">
        <v>73.95</v>
      </c>
      <c r="S1479" s="36">
        <v>24.884076466453624</v>
      </c>
      <c r="U1479">
        <v>120.0808</v>
      </c>
      <c r="V1479">
        <v>73.95</v>
      </c>
      <c r="W1479" s="36">
        <v>25.144770303830782</v>
      </c>
      <c r="Y1479">
        <v>83.43</v>
      </c>
      <c r="Z1479">
        <v>73.95</v>
      </c>
      <c r="AA1479" s="36">
        <v>23.546014907920661</v>
      </c>
    </row>
    <row r="1480" spans="1:27" x14ac:dyDescent="0.25">
      <c r="A1480">
        <v>96.432599999999994</v>
      </c>
      <c r="B1480">
        <v>74</v>
      </c>
      <c r="C1480" s="36">
        <v>24.026675663675906</v>
      </c>
      <c r="E1480">
        <v>101.12990000000001</v>
      </c>
      <c r="F1480">
        <v>74</v>
      </c>
      <c r="G1480" s="36">
        <v>24.21943825521949</v>
      </c>
      <c r="I1480">
        <v>105.8248</v>
      </c>
      <c r="J1480">
        <v>74</v>
      </c>
      <c r="K1480" s="36">
        <v>24.424227418470526</v>
      </c>
      <c r="M1480">
        <v>110.5591</v>
      </c>
      <c r="N1480">
        <v>74</v>
      </c>
      <c r="O1480" s="36">
        <v>24.644943694491939</v>
      </c>
      <c r="Q1480">
        <v>115.30419999999999</v>
      </c>
      <c r="R1480">
        <v>74</v>
      </c>
      <c r="S1480" s="36">
        <v>24.883102956741279</v>
      </c>
      <c r="U1480">
        <v>120.0808</v>
      </c>
      <c r="V1480">
        <v>74</v>
      </c>
      <c r="W1480" s="36">
        <v>25.143681959109824</v>
      </c>
      <c r="Y1480">
        <v>83.43</v>
      </c>
      <c r="Z1480">
        <v>74</v>
      </c>
      <c r="AA1480" s="36">
        <v>23.545428707942278</v>
      </c>
    </row>
    <row r="1481" spans="1:27" x14ac:dyDescent="0.25">
      <c r="A1481">
        <v>96.432599999999994</v>
      </c>
      <c r="B1481">
        <v>74.05</v>
      </c>
      <c r="C1481" s="36">
        <v>24.02597909649214</v>
      </c>
      <c r="E1481">
        <v>101.12990000000001</v>
      </c>
      <c r="F1481">
        <v>74.05</v>
      </c>
      <c r="G1481" s="36">
        <v>24.218689857587428</v>
      </c>
      <c r="I1481">
        <v>105.8248</v>
      </c>
      <c r="J1481">
        <v>74.05</v>
      </c>
      <c r="K1481" s="36">
        <v>24.423418119080754</v>
      </c>
      <c r="M1481">
        <v>110.5591</v>
      </c>
      <c r="N1481">
        <v>74.05</v>
      </c>
      <c r="O1481" s="36">
        <v>24.644060882333402</v>
      </c>
      <c r="Q1481">
        <v>115.30419999999999</v>
      </c>
      <c r="R1481">
        <v>74.05</v>
      </c>
      <c r="S1481" s="36">
        <v>24.882129887801405</v>
      </c>
      <c r="U1481">
        <v>120.0808</v>
      </c>
      <c r="V1481">
        <v>74.05</v>
      </c>
      <c r="W1481" s="36">
        <v>25.142594194822177</v>
      </c>
      <c r="Y1481">
        <v>83.43</v>
      </c>
      <c r="Z1481">
        <v>74.05</v>
      </c>
      <c r="AA1481" s="36">
        <v>23.544842638435881</v>
      </c>
    </row>
    <row r="1482" spans="1:27" x14ac:dyDescent="0.25">
      <c r="A1482">
        <v>96.432599999999994</v>
      </c>
      <c r="B1482">
        <v>74.099999999999994</v>
      </c>
      <c r="C1482" s="36">
        <v>24.025282725432579</v>
      </c>
      <c r="E1482">
        <v>101.12990000000001</v>
      </c>
      <c r="F1482">
        <v>74.099999999999994</v>
      </c>
      <c r="G1482" s="36">
        <v>24.217941692779476</v>
      </c>
      <c r="I1482">
        <v>105.8248</v>
      </c>
      <c r="J1482">
        <v>74.099999999999994</v>
      </c>
      <c r="K1482" s="36">
        <v>24.422609100748723</v>
      </c>
      <c r="M1482">
        <v>110.5591</v>
      </c>
      <c r="N1482">
        <v>74.099999999999994</v>
      </c>
      <c r="O1482" s="36">
        <v>24.643178417192576</v>
      </c>
      <c r="Q1482">
        <v>115.30419999999999</v>
      </c>
      <c r="R1482">
        <v>74.099999999999994</v>
      </c>
      <c r="S1482" s="36">
        <v>24.881157259131015</v>
      </c>
      <c r="U1482">
        <v>120.0808</v>
      </c>
      <c r="V1482">
        <v>74.099999999999994</v>
      </c>
      <c r="W1482" s="36">
        <v>25.141507010180469</v>
      </c>
      <c r="Y1482">
        <v>83.43</v>
      </c>
      <c r="Z1482">
        <v>74.099999999999994</v>
      </c>
      <c r="AA1482" s="36">
        <v>23.544256699331498</v>
      </c>
    </row>
    <row r="1483" spans="1:27" x14ac:dyDescent="0.25">
      <c r="A1483">
        <v>96.432599999999994</v>
      </c>
      <c r="B1483">
        <v>74.150000000000006</v>
      </c>
      <c r="C1483" s="36">
        <v>24.024586550362034</v>
      </c>
      <c r="E1483">
        <v>101.12990000000001</v>
      </c>
      <c r="F1483">
        <v>74.150000000000006</v>
      </c>
      <c r="G1483" s="36">
        <v>24.217193760617171</v>
      </c>
      <c r="I1483">
        <v>105.8248</v>
      </c>
      <c r="J1483">
        <v>74.150000000000006</v>
      </c>
      <c r="K1483" s="36">
        <v>24.421800363232268</v>
      </c>
      <c r="M1483">
        <v>110.5591</v>
      </c>
      <c r="N1483">
        <v>74.150000000000006</v>
      </c>
      <c r="O1483" s="36">
        <v>24.642296298728485</v>
      </c>
      <c r="Q1483">
        <v>115.30419999999999</v>
      </c>
      <c r="R1483">
        <v>74.150000000000006</v>
      </c>
      <c r="S1483" s="36">
        <v>24.880185070228041</v>
      </c>
      <c r="U1483">
        <v>120.0808</v>
      </c>
      <c r="V1483">
        <v>74.150000000000006</v>
      </c>
      <c r="W1483" s="36">
        <v>25.140420404399038</v>
      </c>
      <c r="Y1483">
        <v>83.43</v>
      </c>
      <c r="Z1483">
        <v>74.150000000000006</v>
      </c>
      <c r="AA1483" s="36">
        <v>23.54367089055923</v>
      </c>
    </row>
    <row r="1484" spans="1:27" x14ac:dyDescent="0.25">
      <c r="A1484">
        <v>96.432599999999994</v>
      </c>
      <c r="B1484">
        <v>74.2</v>
      </c>
      <c r="C1484" s="36">
        <v>24.023890571145476</v>
      </c>
      <c r="E1484">
        <v>101.12990000000001</v>
      </c>
      <c r="F1484">
        <v>74.2</v>
      </c>
      <c r="G1484" s="36">
        <v>24.216446060922252</v>
      </c>
      <c r="I1484">
        <v>105.8248</v>
      </c>
      <c r="J1484">
        <v>74.2</v>
      </c>
      <c r="K1484" s="36">
        <v>24.420991906289562</v>
      </c>
      <c r="M1484">
        <v>110.5591</v>
      </c>
      <c r="N1484">
        <v>74.2</v>
      </c>
      <c r="O1484" s="36">
        <v>24.641414526600688</v>
      </c>
      <c r="Q1484">
        <v>115.30419999999999</v>
      </c>
      <c r="R1484">
        <v>74.2</v>
      </c>
      <c r="S1484" s="36">
        <v>24.879213320591383</v>
      </c>
      <c r="U1484">
        <v>120.0808</v>
      </c>
      <c r="V1484">
        <v>74.2</v>
      </c>
      <c r="W1484" s="36">
        <v>25.139334376694002</v>
      </c>
      <c r="Y1484">
        <v>83.43</v>
      </c>
      <c r="Z1484">
        <v>74.2</v>
      </c>
      <c r="AA1484" s="36">
        <v>23.543085212049231</v>
      </c>
    </row>
    <row r="1485" spans="1:27" x14ac:dyDescent="0.25">
      <c r="A1485">
        <v>96.432599999999994</v>
      </c>
      <c r="B1485">
        <v>74.25</v>
      </c>
      <c r="C1485" s="36">
        <v>24.023194787647999</v>
      </c>
      <c r="E1485">
        <v>101.12990000000001</v>
      </c>
      <c r="F1485">
        <v>74.25</v>
      </c>
      <c r="G1485" s="36">
        <v>24.215698593516706</v>
      </c>
      <c r="I1485">
        <v>105.8248</v>
      </c>
      <c r="J1485">
        <v>74.25</v>
      </c>
      <c r="K1485" s="36">
        <v>24.420183729679113</v>
      </c>
      <c r="M1485">
        <v>110.5591</v>
      </c>
      <c r="N1485">
        <v>74.25</v>
      </c>
      <c r="O1485" s="36">
        <v>24.640533100469309</v>
      </c>
      <c r="Q1485">
        <v>115.30419999999999</v>
      </c>
      <c r="R1485">
        <v>74.25</v>
      </c>
      <c r="S1485" s="36">
        <v>24.878242009720839</v>
      </c>
      <c r="U1485">
        <v>120.0808</v>
      </c>
      <c r="V1485">
        <v>74.25</v>
      </c>
      <c r="W1485" s="36">
        <v>25.138248926283215</v>
      </c>
      <c r="Y1485">
        <v>83.43</v>
      </c>
      <c r="Z1485">
        <v>74.25</v>
      </c>
      <c r="AA1485" s="36">
        <v>23.542499663731714</v>
      </c>
    </row>
    <row r="1486" spans="1:27" x14ac:dyDescent="0.25">
      <c r="A1486">
        <v>96.432599999999994</v>
      </c>
      <c r="B1486">
        <v>74.3</v>
      </c>
      <c r="C1486" s="36">
        <v>24.022499199734888</v>
      </c>
      <c r="E1486">
        <v>101.12990000000001</v>
      </c>
      <c r="F1486">
        <v>74.3</v>
      </c>
      <c r="G1486" s="36">
        <v>24.214951358222724</v>
      </c>
      <c r="I1486">
        <v>105.8248</v>
      </c>
      <c r="J1486">
        <v>74.3</v>
      </c>
      <c r="K1486" s="36">
        <v>24.419375833159787</v>
      </c>
      <c r="M1486">
        <v>110.5591</v>
      </c>
      <c r="N1486">
        <v>74.3</v>
      </c>
      <c r="O1486" s="36">
        <v>24.639652019995008</v>
      </c>
      <c r="Q1486">
        <v>115.30419999999999</v>
      </c>
      <c r="R1486">
        <v>74.3</v>
      </c>
      <c r="S1486" s="36">
        <v>24.87727113711718</v>
      </c>
      <c r="U1486">
        <v>120.0808</v>
      </c>
      <c r="V1486">
        <v>74.3</v>
      </c>
      <c r="W1486" s="36">
        <v>25.137164052386272</v>
      </c>
      <c r="Y1486">
        <v>83.43</v>
      </c>
      <c r="Z1486">
        <v>74.3</v>
      </c>
      <c r="AA1486" s="36">
        <v>23.541914245536962</v>
      </c>
    </row>
    <row r="1487" spans="1:27" x14ac:dyDescent="0.25">
      <c r="A1487">
        <v>96.432599999999994</v>
      </c>
      <c r="B1487">
        <v>74.349999999999994</v>
      </c>
      <c r="C1487" s="36">
        <v>24.021803807271557</v>
      </c>
      <c r="E1487">
        <v>101.12990000000001</v>
      </c>
      <c r="F1487">
        <v>74.349999999999994</v>
      </c>
      <c r="G1487" s="36">
        <v>24.214204354862726</v>
      </c>
      <c r="I1487">
        <v>105.8248</v>
      </c>
      <c r="J1487">
        <v>74.349999999999994</v>
      </c>
      <c r="K1487" s="36">
        <v>24.418568216490765</v>
      </c>
      <c r="M1487">
        <v>110.5591</v>
      </c>
      <c r="N1487">
        <v>74.349999999999994</v>
      </c>
      <c r="O1487" s="36">
        <v>24.638771284838999</v>
      </c>
      <c r="Q1487">
        <v>115.30419999999999</v>
      </c>
      <c r="R1487">
        <v>74.349999999999994</v>
      </c>
      <c r="S1487" s="36">
        <v>24.876300702282091</v>
      </c>
      <c r="U1487">
        <v>120.0808</v>
      </c>
      <c r="V1487">
        <v>74.349999999999994</v>
      </c>
      <c r="W1487" s="36">
        <v>25.136079754224493</v>
      </c>
      <c r="Y1487">
        <v>83.43</v>
      </c>
      <c r="Z1487">
        <v>74.349999999999994</v>
      </c>
      <c r="AA1487" s="36">
        <v>23.541328957395308</v>
      </c>
    </row>
    <row r="1488" spans="1:27" x14ac:dyDescent="0.25">
      <c r="A1488">
        <v>96.432599999999994</v>
      </c>
      <c r="B1488">
        <v>74.400000000000006</v>
      </c>
      <c r="C1488" s="36">
        <v>24.021108610123569</v>
      </c>
      <c r="E1488">
        <v>101.12990000000001</v>
      </c>
      <c r="F1488">
        <v>74.400000000000006</v>
      </c>
      <c r="G1488" s="36">
        <v>24.213457583259366</v>
      </c>
      <c r="I1488">
        <v>105.8248</v>
      </c>
      <c r="J1488">
        <v>74.400000000000006</v>
      </c>
      <c r="K1488" s="36">
        <v>24.417760879431579</v>
      </c>
      <c r="M1488">
        <v>110.5591</v>
      </c>
      <c r="N1488">
        <v>74.400000000000006</v>
      </c>
      <c r="O1488" s="36">
        <v>24.63789089466303</v>
      </c>
      <c r="Q1488">
        <v>115.30419999999999</v>
      </c>
      <c r="R1488">
        <v>74.400000000000006</v>
      </c>
      <c r="S1488" s="36">
        <v>24.875330704718195</v>
      </c>
      <c r="U1488">
        <v>120.0808</v>
      </c>
      <c r="V1488">
        <v>74.400000000000006</v>
      </c>
      <c r="W1488" s="36">
        <v>25.134996031020943</v>
      </c>
      <c r="Y1488">
        <v>83.43</v>
      </c>
      <c r="Z1488">
        <v>74.400000000000006</v>
      </c>
      <c r="AA1488" s="36">
        <v>23.540743799237156</v>
      </c>
    </row>
    <row r="1489" spans="1:27" x14ac:dyDescent="0.25">
      <c r="A1489">
        <v>96.432599999999994</v>
      </c>
      <c r="B1489">
        <v>74.45</v>
      </c>
      <c r="C1489" s="36">
        <v>24.020413608156645</v>
      </c>
      <c r="E1489">
        <v>101.12990000000001</v>
      </c>
      <c r="F1489">
        <v>74.45</v>
      </c>
      <c r="G1489" s="36">
        <v>24.212711043235497</v>
      </c>
      <c r="I1489">
        <v>105.8248</v>
      </c>
      <c r="J1489">
        <v>74.45</v>
      </c>
      <c r="K1489" s="36">
        <v>24.416953821742112</v>
      </c>
      <c r="M1489">
        <v>110.5591</v>
      </c>
      <c r="N1489">
        <v>74.45</v>
      </c>
      <c r="O1489" s="36">
        <v>24.6370108491294</v>
      </c>
      <c r="Q1489">
        <v>115.30419999999999</v>
      </c>
      <c r="R1489">
        <v>74.45</v>
      </c>
      <c r="S1489" s="36">
        <v>24.874361143929029</v>
      </c>
      <c r="U1489">
        <v>120.0808</v>
      </c>
      <c r="V1489">
        <v>74.45</v>
      </c>
      <c r="W1489" s="36">
        <v>25.133912882000399</v>
      </c>
      <c r="Y1489">
        <v>83.43</v>
      </c>
      <c r="Z1489">
        <v>74.45</v>
      </c>
      <c r="AA1489" s="36">
        <v>23.540158770992964</v>
      </c>
    </row>
    <row r="1490" spans="1:27" x14ac:dyDescent="0.25">
      <c r="A1490">
        <v>96.432599999999994</v>
      </c>
      <c r="B1490">
        <v>74.5</v>
      </c>
      <c r="C1490" s="36">
        <v>24.01971880123666</v>
      </c>
      <c r="E1490">
        <v>101.12990000000001</v>
      </c>
      <c r="F1490">
        <v>74.5</v>
      </c>
      <c r="G1490" s="36">
        <v>24.211964734614224</v>
      </c>
      <c r="I1490">
        <v>105.8248</v>
      </c>
      <c r="J1490">
        <v>74.5</v>
      </c>
      <c r="K1490" s="36">
        <v>24.416147043182562</v>
      </c>
      <c r="M1490">
        <v>110.5591</v>
      </c>
      <c r="N1490">
        <v>74.5</v>
      </c>
      <c r="O1490" s="36">
        <v>24.636131147900944</v>
      </c>
      <c r="Q1490">
        <v>115.30419999999999</v>
      </c>
      <c r="R1490">
        <v>74.5</v>
      </c>
      <c r="S1490" s="36">
        <v>24.873392019419082</v>
      </c>
      <c r="U1490">
        <v>120.0808</v>
      </c>
      <c r="V1490">
        <v>74.5</v>
      </c>
      <c r="W1490" s="36">
        <v>25.132830306389366</v>
      </c>
      <c r="Y1490">
        <v>83.43</v>
      </c>
      <c r="Z1490">
        <v>74.5</v>
      </c>
      <c r="AA1490" s="36">
        <v>23.539573872593245</v>
      </c>
    </row>
    <row r="1491" spans="1:27" x14ac:dyDescent="0.25">
      <c r="A1491">
        <v>96.432599999999994</v>
      </c>
      <c r="B1491">
        <v>74.55</v>
      </c>
      <c r="C1491" s="36">
        <v>24.019024189229636</v>
      </c>
      <c r="E1491">
        <v>101.12990000000001</v>
      </c>
      <c r="F1491">
        <v>74.55</v>
      </c>
      <c r="G1491" s="36">
        <v>24.21121865721884</v>
      </c>
      <c r="I1491">
        <v>105.8248</v>
      </c>
      <c r="J1491">
        <v>74.55</v>
      </c>
      <c r="K1491" s="36">
        <v>24.41534054351348</v>
      </c>
      <c r="M1491">
        <v>110.5591</v>
      </c>
      <c r="N1491">
        <v>74.55</v>
      </c>
      <c r="O1491" s="36">
        <v>24.635251790641053</v>
      </c>
      <c r="Q1491">
        <v>115.30419999999999</v>
      </c>
      <c r="R1491">
        <v>74.55</v>
      </c>
      <c r="S1491" s="36">
        <v>24.872423330693731</v>
      </c>
      <c r="U1491">
        <v>120.0808</v>
      </c>
      <c r="V1491">
        <v>74.55</v>
      </c>
      <c r="W1491" s="36">
        <v>25.131748303416046</v>
      </c>
      <c r="Y1491">
        <v>83.43</v>
      </c>
      <c r="Z1491">
        <v>74.55</v>
      </c>
      <c r="AA1491" s="36">
        <v>23.538989103968589</v>
      </c>
    </row>
    <row r="1492" spans="1:27" x14ac:dyDescent="0.25">
      <c r="A1492">
        <v>96.432599999999994</v>
      </c>
      <c r="B1492">
        <v>74.599999999999994</v>
      </c>
      <c r="C1492" s="36">
        <v>24.018329772001742</v>
      </c>
      <c r="E1492">
        <v>101.12990000000001</v>
      </c>
      <c r="F1492">
        <v>74.599999999999994</v>
      </c>
      <c r="G1492" s="36">
        <v>24.210472810872879</v>
      </c>
      <c r="I1492">
        <v>105.8248</v>
      </c>
      <c r="J1492">
        <v>74.599999999999994</v>
      </c>
      <c r="K1492" s="36">
        <v>24.414534322495744</v>
      </c>
      <c r="M1492">
        <v>110.5591</v>
      </c>
      <c r="N1492">
        <v>74.599999999999994</v>
      </c>
      <c r="O1492" s="36">
        <v>24.634372777013635</v>
      </c>
      <c r="Q1492">
        <v>115.30419999999999</v>
      </c>
      <c r="R1492">
        <v>74.599999999999994</v>
      </c>
      <c r="S1492" s="36">
        <v>24.871455077259302</v>
      </c>
      <c r="U1492">
        <v>120.0808</v>
      </c>
      <c r="V1492">
        <v>74.599999999999994</v>
      </c>
      <c r="W1492" s="36">
        <v>25.130666872310364</v>
      </c>
      <c r="Y1492">
        <v>83.43</v>
      </c>
      <c r="Z1492">
        <v>74.599999999999994</v>
      </c>
      <c r="AA1492" s="36">
        <v>23.538404465049634</v>
      </c>
    </row>
    <row r="1493" spans="1:27" x14ac:dyDescent="0.25">
      <c r="A1493">
        <v>96.432599999999994</v>
      </c>
      <c r="B1493">
        <v>74.650000000000006</v>
      </c>
      <c r="C1493" s="36">
        <v>24.0176355494193</v>
      </c>
      <c r="E1493">
        <v>101.12990000000001</v>
      </c>
      <c r="F1493">
        <v>74.650000000000006</v>
      </c>
      <c r="G1493" s="36">
        <v>24.209727195400088</v>
      </c>
      <c r="I1493">
        <v>105.8248</v>
      </c>
      <c r="J1493">
        <v>74.650000000000006</v>
      </c>
      <c r="K1493" s="36">
        <v>24.413728379890578</v>
      </c>
      <c r="M1493">
        <v>110.5591</v>
      </c>
      <c r="N1493">
        <v>74.650000000000006</v>
      </c>
      <c r="O1493" s="36">
        <v>24.633494106683152</v>
      </c>
      <c r="Q1493">
        <v>115.30419999999999</v>
      </c>
      <c r="R1493">
        <v>74.650000000000006</v>
      </c>
      <c r="S1493" s="36">
        <v>24.870487258623022</v>
      </c>
      <c r="U1493">
        <v>120.0808</v>
      </c>
      <c r="V1493">
        <v>74.650000000000006</v>
      </c>
      <c r="W1493" s="36">
        <v>25.129586012303935</v>
      </c>
      <c r="Y1493">
        <v>83.43</v>
      </c>
      <c r="Z1493">
        <v>74.650000000000006</v>
      </c>
      <c r="AA1493" s="36">
        <v>23.537819955767088</v>
      </c>
    </row>
    <row r="1494" spans="1:27" x14ac:dyDescent="0.25">
      <c r="A1494">
        <v>96.432599999999994</v>
      </c>
      <c r="B1494">
        <v>74.7</v>
      </c>
      <c r="C1494" s="36">
        <v>24.016941521348784</v>
      </c>
      <c r="E1494">
        <v>101.12990000000001</v>
      </c>
      <c r="F1494">
        <v>74.7</v>
      </c>
      <c r="G1494" s="36">
        <v>24.20898181062444</v>
      </c>
      <c r="I1494">
        <v>105.8248</v>
      </c>
      <c r="J1494">
        <v>74.7</v>
      </c>
      <c r="K1494" s="36">
        <v>24.412922715459523</v>
      </c>
      <c r="M1494">
        <v>110.5591</v>
      </c>
      <c r="N1494">
        <v>74.7</v>
      </c>
      <c r="O1494" s="36">
        <v>24.632615779314605</v>
      </c>
      <c r="Q1494">
        <v>115.30419999999999</v>
      </c>
      <c r="R1494">
        <v>74.7</v>
      </c>
      <c r="S1494" s="36">
        <v>24.869519874293054</v>
      </c>
      <c r="U1494">
        <v>120.0808</v>
      </c>
      <c r="V1494">
        <v>74.7</v>
      </c>
      <c r="W1494" s="36">
        <v>25.128505722630091</v>
      </c>
      <c r="Y1494">
        <v>83.43</v>
      </c>
      <c r="Z1494">
        <v>74.7</v>
      </c>
      <c r="AA1494" s="36">
        <v>23.537235576051703</v>
      </c>
    </row>
    <row r="1495" spans="1:27" x14ac:dyDescent="0.25">
      <c r="A1495">
        <v>96.432599999999994</v>
      </c>
      <c r="B1495">
        <v>74.75</v>
      </c>
      <c r="C1495" s="36">
        <v>24.016247687656808</v>
      </c>
      <c r="E1495">
        <v>101.12990000000001</v>
      </c>
      <c r="F1495">
        <v>74.75</v>
      </c>
      <c r="G1495" s="36">
        <v>24.208236656370126</v>
      </c>
      <c r="I1495">
        <v>105.8248</v>
      </c>
      <c r="J1495">
        <v>74.75</v>
      </c>
      <c r="K1495" s="36">
        <v>24.412117328964477</v>
      </c>
      <c r="M1495">
        <v>110.5591</v>
      </c>
      <c r="N1495">
        <v>74.75</v>
      </c>
      <c r="O1495" s="36">
        <v>24.631737794573517</v>
      </c>
      <c r="Q1495">
        <v>115.30419999999999</v>
      </c>
      <c r="R1495">
        <v>74.75</v>
      </c>
      <c r="S1495" s="36">
        <v>24.868552923778442</v>
      </c>
      <c r="U1495">
        <v>120.0808</v>
      </c>
      <c r="V1495">
        <v>74.75</v>
      </c>
      <c r="W1495" s="36">
        <v>25.127426002523826</v>
      </c>
      <c r="Y1495">
        <v>83.43</v>
      </c>
      <c r="Z1495">
        <v>74.75</v>
      </c>
      <c r="AA1495" s="36">
        <v>23.536651325834306</v>
      </c>
    </row>
    <row r="1496" spans="1:27" x14ac:dyDescent="0.25">
      <c r="A1496">
        <v>96.432599999999994</v>
      </c>
      <c r="B1496">
        <v>74.8</v>
      </c>
      <c r="C1496" s="36">
        <v>24.015554048210159</v>
      </c>
      <c r="E1496">
        <v>101.12990000000001</v>
      </c>
      <c r="F1496">
        <v>74.8</v>
      </c>
      <c r="G1496" s="36">
        <v>24.207491732461552</v>
      </c>
      <c r="I1496">
        <v>105.8248</v>
      </c>
      <c r="J1496">
        <v>74.8</v>
      </c>
      <c r="K1496" s="36">
        <v>24.411312220167659</v>
      </c>
      <c r="M1496">
        <v>110.5591</v>
      </c>
      <c r="N1496">
        <v>74.8</v>
      </c>
      <c r="O1496" s="36">
        <v>24.630860152125958</v>
      </c>
      <c r="Q1496">
        <v>115.30419999999999</v>
      </c>
      <c r="R1496">
        <v>74.8</v>
      </c>
      <c r="S1496" s="36">
        <v>24.867586406589169</v>
      </c>
      <c r="U1496">
        <v>120.0808</v>
      </c>
      <c r="V1496">
        <v>74.8</v>
      </c>
      <c r="W1496" s="36">
        <v>25.126346851221832</v>
      </c>
      <c r="Y1496">
        <v>83.43</v>
      </c>
      <c r="Z1496">
        <v>74.8</v>
      </c>
      <c r="AA1496" s="36">
        <v>23.536067205045782</v>
      </c>
    </row>
    <row r="1497" spans="1:27" x14ac:dyDescent="0.25">
      <c r="A1497">
        <v>96.432599999999994</v>
      </c>
      <c r="B1497">
        <v>74.849999999999994</v>
      </c>
      <c r="C1497" s="36">
        <v>24.014860602875743</v>
      </c>
      <c r="E1497">
        <v>101.12990000000001</v>
      </c>
      <c r="F1497">
        <v>74.849999999999994</v>
      </c>
      <c r="G1497" s="36">
        <v>24.206747038723346</v>
      </c>
      <c r="I1497">
        <v>105.8248</v>
      </c>
      <c r="J1497">
        <v>74.849999999999994</v>
      </c>
      <c r="K1497" s="36">
        <v>24.410507388831626</v>
      </c>
      <c r="M1497">
        <v>110.5591</v>
      </c>
      <c r="N1497">
        <v>74.849999999999994</v>
      </c>
      <c r="O1497" s="36">
        <v>24.629982851638527</v>
      </c>
      <c r="Q1497">
        <v>115.30419999999999</v>
      </c>
      <c r="R1497">
        <v>74.849999999999994</v>
      </c>
      <c r="S1497" s="36">
        <v>24.866620322236123</v>
      </c>
      <c r="U1497">
        <v>120.0808</v>
      </c>
      <c r="V1497">
        <v>74.849999999999994</v>
      </c>
      <c r="W1497" s="36">
        <v>25.125268267962511</v>
      </c>
      <c r="Y1497">
        <v>83.43</v>
      </c>
      <c r="Z1497">
        <v>74.849999999999994</v>
      </c>
      <c r="AA1497" s="36">
        <v>23.53548321361707</v>
      </c>
    </row>
    <row r="1498" spans="1:27" x14ac:dyDescent="0.25">
      <c r="A1498">
        <v>96.432599999999994</v>
      </c>
      <c r="B1498">
        <v>74.900000000000006</v>
      </c>
      <c r="C1498" s="36">
        <v>24.014167351520637</v>
      </c>
      <c r="E1498">
        <v>101.12990000000001</v>
      </c>
      <c r="F1498">
        <v>74.900000000000006</v>
      </c>
      <c r="G1498" s="36">
        <v>24.206002574980346</v>
      </c>
      <c r="I1498">
        <v>105.8248</v>
      </c>
      <c r="J1498">
        <v>74.900000000000006</v>
      </c>
      <c r="K1498" s="36">
        <v>24.409702834719265</v>
      </c>
      <c r="M1498">
        <v>110.5591</v>
      </c>
      <c r="N1498">
        <v>74.900000000000006</v>
      </c>
      <c r="O1498" s="36">
        <v>24.629105892778355</v>
      </c>
      <c r="Q1498">
        <v>115.30419999999999</v>
      </c>
      <c r="R1498">
        <v>74.900000000000006</v>
      </c>
      <c r="S1498" s="36">
        <v>24.865654670231088</v>
      </c>
      <c r="U1498">
        <v>120.0808</v>
      </c>
      <c r="V1498">
        <v>74.900000000000006</v>
      </c>
      <c r="W1498" s="36">
        <v>25.12419025198589</v>
      </c>
      <c r="Y1498">
        <v>83.43</v>
      </c>
      <c r="Z1498">
        <v>74.900000000000006</v>
      </c>
      <c r="AA1498" s="36">
        <v>23.534899351479176</v>
      </c>
    </row>
    <row r="1499" spans="1:27" x14ac:dyDescent="0.25">
      <c r="A1499">
        <v>96.432599999999994</v>
      </c>
      <c r="B1499">
        <v>74.95</v>
      </c>
      <c r="C1499" s="36">
        <v>24.013474294012063</v>
      </c>
      <c r="E1499">
        <v>101.12990000000001</v>
      </c>
      <c r="F1499">
        <v>74.95</v>
      </c>
      <c r="G1499" s="36">
        <v>24.205258341057625</v>
      </c>
      <c r="I1499">
        <v>105.8248</v>
      </c>
      <c r="J1499">
        <v>74.95</v>
      </c>
      <c r="K1499" s="36">
        <v>24.408898557593787</v>
      </c>
      <c r="M1499">
        <v>110.5591</v>
      </c>
      <c r="N1499">
        <v>74.95</v>
      </c>
      <c r="O1499" s="36">
        <v>24.628229275213105</v>
      </c>
      <c r="Q1499">
        <v>115.30419999999999</v>
      </c>
      <c r="R1499">
        <v>74.95</v>
      </c>
      <c r="S1499" s="36">
        <v>24.86468945008675</v>
      </c>
      <c r="U1499">
        <v>120.0808</v>
      </c>
      <c r="V1499">
        <v>74.95</v>
      </c>
      <c r="W1499" s="36">
        <v>25.123112802533708</v>
      </c>
      <c r="Y1499">
        <v>83.43</v>
      </c>
      <c r="Z1499">
        <v>74.95</v>
      </c>
      <c r="AA1499" s="36">
        <v>23.534315618563163</v>
      </c>
    </row>
    <row r="1500" spans="1:27" x14ac:dyDescent="0.25">
      <c r="A1500">
        <v>96.432599999999994</v>
      </c>
      <c r="B1500">
        <v>75</v>
      </c>
      <c r="C1500" s="36">
        <v>24.012781430217377</v>
      </c>
      <c r="E1500">
        <v>101.12990000000001</v>
      </c>
      <c r="F1500">
        <v>75</v>
      </c>
      <c r="G1500" s="36">
        <v>24.204514336780463</v>
      </c>
      <c r="I1500">
        <v>105.8248</v>
      </c>
      <c r="J1500">
        <v>75</v>
      </c>
      <c r="K1500" s="36">
        <v>24.408094557218746</v>
      </c>
      <c r="M1500">
        <v>110.5591</v>
      </c>
      <c r="N1500">
        <v>75</v>
      </c>
      <c r="O1500" s="36">
        <v>24.627352998610981</v>
      </c>
      <c r="Q1500">
        <v>115.30419999999999</v>
      </c>
      <c r="R1500">
        <v>75</v>
      </c>
      <c r="S1500" s="36">
        <v>24.863724661316724</v>
      </c>
      <c r="U1500">
        <v>120.0808</v>
      </c>
      <c r="V1500">
        <v>75</v>
      </c>
      <c r="W1500" s="36">
        <v>25.122035918849349</v>
      </c>
      <c r="Y1500">
        <v>83.43</v>
      </c>
      <c r="Z1500">
        <v>75</v>
      </c>
      <c r="AA1500" s="36">
        <v>23.533732014800151</v>
      </c>
    </row>
    <row r="1501" spans="1:27" x14ac:dyDescent="0.25">
      <c r="A1501">
        <v>96.432599999999994</v>
      </c>
      <c r="B1501">
        <v>75.05</v>
      </c>
      <c r="C1501" s="36">
        <v>24.012088760004104</v>
      </c>
      <c r="E1501">
        <v>101.12990000000001</v>
      </c>
      <c r="F1501">
        <v>75.05</v>
      </c>
      <c r="G1501" s="36">
        <v>24.203770561974356</v>
      </c>
      <c r="I1501">
        <v>105.8248</v>
      </c>
      <c r="J1501">
        <v>75.05</v>
      </c>
      <c r="K1501" s="36">
        <v>24.407290833358029</v>
      </c>
      <c r="M1501">
        <v>110.5591</v>
      </c>
      <c r="N1501">
        <v>75.05</v>
      </c>
      <c r="O1501" s="36">
        <v>24.626477062640692</v>
      </c>
      <c r="Q1501">
        <v>115.30419999999999</v>
      </c>
      <c r="R1501">
        <v>75.05</v>
      </c>
      <c r="S1501" s="36">
        <v>24.862760303435479</v>
      </c>
      <c r="U1501">
        <v>120.0808</v>
      </c>
      <c r="V1501">
        <v>75.05</v>
      </c>
      <c r="W1501" s="36">
        <v>25.12095960017788</v>
      </c>
      <c r="Y1501">
        <v>83.43</v>
      </c>
      <c r="Z1501">
        <v>75.05</v>
      </c>
      <c r="AA1501" s="36">
        <v>23.533148540121321</v>
      </c>
    </row>
    <row r="1502" spans="1:27" x14ac:dyDescent="0.25">
      <c r="A1502">
        <v>96.432599999999994</v>
      </c>
      <c r="B1502">
        <v>75.099999999999994</v>
      </c>
      <c r="C1502" s="36">
        <v>24.0113962832399</v>
      </c>
      <c r="E1502">
        <v>101.12990000000001</v>
      </c>
      <c r="F1502">
        <v>75.099999999999994</v>
      </c>
      <c r="G1502" s="36">
        <v>24.203027016465022</v>
      </c>
      <c r="I1502">
        <v>105.8248</v>
      </c>
      <c r="J1502">
        <v>75.099999999999994</v>
      </c>
      <c r="K1502" s="36">
        <v>24.406487385775844</v>
      </c>
      <c r="M1502">
        <v>110.5591</v>
      </c>
      <c r="N1502">
        <v>75.099999999999994</v>
      </c>
      <c r="O1502" s="36">
        <v>24.625601466971499</v>
      </c>
      <c r="Q1502">
        <v>115.30419999999999</v>
      </c>
      <c r="R1502">
        <v>75.099999999999994</v>
      </c>
      <c r="S1502" s="36">
        <v>24.861796375958416</v>
      </c>
      <c r="U1502">
        <v>120.0808</v>
      </c>
      <c r="V1502">
        <v>75.099999999999994</v>
      </c>
      <c r="W1502" s="36">
        <v>25.119883845765987</v>
      </c>
      <c r="Y1502">
        <v>83.43</v>
      </c>
      <c r="Z1502">
        <v>75.099999999999994</v>
      </c>
      <c r="AA1502" s="36">
        <v>23.532565194457916</v>
      </c>
    </row>
    <row r="1503" spans="1:27" x14ac:dyDescent="0.25">
      <c r="A1503">
        <v>96.432599999999994</v>
      </c>
      <c r="B1503">
        <v>75.150000000000006</v>
      </c>
      <c r="C1503" s="36">
        <v>24.010703999792579</v>
      </c>
      <c r="E1503">
        <v>101.12990000000001</v>
      </c>
      <c r="F1503">
        <v>75.150000000000006</v>
      </c>
      <c r="G1503" s="36">
        <v>24.202283700078389</v>
      </c>
      <c r="I1503">
        <v>105.8248</v>
      </c>
      <c r="J1503">
        <v>75.150000000000006</v>
      </c>
      <c r="K1503" s="36">
        <v>24.405684214236725</v>
      </c>
      <c r="M1503">
        <v>110.5591</v>
      </c>
      <c r="N1503">
        <v>75.150000000000006</v>
      </c>
      <c r="O1503" s="36">
        <v>24.624726211273167</v>
      </c>
      <c r="Q1503">
        <v>115.30419999999999</v>
      </c>
      <c r="R1503">
        <v>75.150000000000006</v>
      </c>
      <c r="S1503" s="36">
        <v>24.860832878401833</v>
      </c>
      <c r="U1503">
        <v>120.0808</v>
      </c>
      <c r="V1503">
        <v>75.150000000000006</v>
      </c>
      <c r="W1503" s="36">
        <v>25.11880865486204</v>
      </c>
      <c r="Y1503">
        <v>83.43</v>
      </c>
      <c r="Z1503">
        <v>75.150000000000006</v>
      </c>
      <c r="AA1503" s="36">
        <v>23.531981977741243</v>
      </c>
    </row>
    <row r="1504" spans="1:27" x14ac:dyDescent="0.25">
      <c r="A1504">
        <v>96.432599999999994</v>
      </c>
      <c r="B1504">
        <v>75.2</v>
      </c>
      <c r="C1504" s="36">
        <v>24.010011909530107</v>
      </c>
      <c r="E1504">
        <v>101.12990000000001</v>
      </c>
      <c r="F1504">
        <v>75.2</v>
      </c>
      <c r="G1504" s="36">
        <v>24.201540612640617</v>
      </c>
      <c r="I1504">
        <v>105.8248</v>
      </c>
      <c r="J1504">
        <v>75.2</v>
      </c>
      <c r="K1504" s="36">
        <v>24.404881318505552</v>
      </c>
      <c r="M1504">
        <v>110.5591</v>
      </c>
      <c r="N1504">
        <v>75.2</v>
      </c>
      <c r="O1504" s="36">
        <v>24.623851295216014</v>
      </c>
      <c r="Q1504">
        <v>115.30419999999999</v>
      </c>
      <c r="R1504">
        <v>75.2</v>
      </c>
      <c r="S1504" s="36">
        <v>24.859869810282888</v>
      </c>
      <c r="U1504">
        <v>120.0808</v>
      </c>
      <c r="V1504">
        <v>75.2</v>
      </c>
      <c r="W1504" s="36">
        <v>25.11773402671604</v>
      </c>
      <c r="Y1504">
        <v>83.43</v>
      </c>
      <c r="Z1504">
        <v>75.2</v>
      </c>
      <c r="AA1504" s="36">
        <v>23.531398889902661</v>
      </c>
    </row>
    <row r="1505" spans="1:27" x14ac:dyDescent="0.25">
      <c r="A1505">
        <v>96.432599999999994</v>
      </c>
      <c r="B1505">
        <v>75.25</v>
      </c>
      <c r="C1505" s="36">
        <v>24.009320012320575</v>
      </c>
      <c r="E1505">
        <v>101.12990000000001</v>
      </c>
      <c r="F1505">
        <v>75.25</v>
      </c>
      <c r="G1505" s="36">
        <v>24.200797753978055</v>
      </c>
      <c r="I1505">
        <v>105.8248</v>
      </c>
      <c r="J1505">
        <v>75.25</v>
      </c>
      <c r="K1505" s="36">
        <v>24.404078698347508</v>
      </c>
      <c r="M1505">
        <v>110.5591</v>
      </c>
      <c r="N1505">
        <v>75.25</v>
      </c>
      <c r="O1505" s="36">
        <v>24.622976718470852</v>
      </c>
      <c r="Q1505">
        <v>115.30419999999999</v>
      </c>
      <c r="R1505">
        <v>75.25</v>
      </c>
      <c r="S1505" s="36">
        <v>24.858907171119665</v>
      </c>
      <c r="U1505">
        <v>120.0808</v>
      </c>
      <c r="V1505">
        <v>75.25</v>
      </c>
      <c r="W1505" s="36">
        <v>25.116659960579632</v>
      </c>
      <c r="Y1505">
        <v>83.43</v>
      </c>
      <c r="Z1505">
        <v>75.25</v>
      </c>
      <c r="AA1505" s="36">
        <v>23.53081593087359</v>
      </c>
    </row>
    <row r="1506" spans="1:27" x14ac:dyDescent="0.25">
      <c r="A1506">
        <v>96.432599999999994</v>
      </c>
      <c r="B1506">
        <v>75.3</v>
      </c>
      <c r="C1506" s="36">
        <v>24.008628308032254</v>
      </c>
      <c r="E1506">
        <v>101.12990000000001</v>
      </c>
      <c r="F1506">
        <v>75.3</v>
      </c>
      <c r="G1506" s="36">
        <v>24.200055123917288</v>
      </c>
      <c r="I1506">
        <v>105.8248</v>
      </c>
      <c r="J1506">
        <v>75.3</v>
      </c>
      <c r="K1506" s="36">
        <v>24.403276353528128</v>
      </c>
      <c r="M1506">
        <v>110.5591</v>
      </c>
      <c r="N1506">
        <v>75.3</v>
      </c>
      <c r="O1506" s="36">
        <v>24.622102480709042</v>
      </c>
      <c r="Q1506">
        <v>115.30419999999999</v>
      </c>
      <c r="R1506">
        <v>75.3</v>
      </c>
      <c r="S1506" s="36">
        <v>24.857944960431109</v>
      </c>
      <c r="U1506">
        <v>120.0808</v>
      </c>
      <c r="V1506">
        <v>75.3</v>
      </c>
      <c r="W1506" s="36">
        <v>25.11558645570609</v>
      </c>
      <c r="Y1506">
        <v>83.43</v>
      </c>
      <c r="Z1506">
        <v>75.3</v>
      </c>
      <c r="AA1506" s="36">
        <v>23.530233100585512</v>
      </c>
    </row>
    <row r="1507" spans="1:27" x14ac:dyDescent="0.25">
      <c r="A1507">
        <v>96.432599999999994</v>
      </c>
      <c r="B1507">
        <v>75.349999999999994</v>
      </c>
      <c r="C1507" s="36">
        <v>24.007936796533524</v>
      </c>
      <c r="E1507">
        <v>101.12990000000001</v>
      </c>
      <c r="F1507">
        <v>75.349999999999994</v>
      </c>
      <c r="G1507" s="36">
        <v>24.199312722285111</v>
      </c>
      <c r="I1507">
        <v>105.8248</v>
      </c>
      <c r="J1507">
        <v>75.349999999999994</v>
      </c>
      <c r="K1507" s="36">
        <v>24.402474283813255</v>
      </c>
      <c r="M1507">
        <v>110.5591</v>
      </c>
      <c r="N1507">
        <v>75.349999999999994</v>
      </c>
      <c r="O1507" s="36">
        <v>24.621228581602452</v>
      </c>
      <c r="Q1507">
        <v>115.30419999999999</v>
      </c>
      <c r="R1507">
        <v>75.349999999999994</v>
      </c>
      <c r="S1507" s="36">
        <v>24.856983177737067</v>
      </c>
      <c r="U1507">
        <v>120.0808</v>
      </c>
      <c r="V1507">
        <v>75.349999999999994</v>
      </c>
      <c r="W1507" s="36">
        <v>25.114513511350335</v>
      </c>
      <c r="Y1507">
        <v>83.43</v>
      </c>
      <c r="Z1507">
        <v>75.349999999999994</v>
      </c>
      <c r="AA1507" s="36">
        <v>23.529650398969967</v>
      </c>
    </row>
    <row r="1508" spans="1:27" x14ac:dyDescent="0.25">
      <c r="A1508">
        <v>96.432599999999994</v>
      </c>
      <c r="B1508">
        <v>75.400000000000006</v>
      </c>
      <c r="C1508" s="36">
        <v>24.007245477692955</v>
      </c>
      <c r="E1508">
        <v>101.12990000000001</v>
      </c>
      <c r="F1508">
        <v>75.400000000000006</v>
      </c>
      <c r="G1508" s="36">
        <v>24.198570548908538</v>
      </c>
      <c r="I1508">
        <v>105.8248</v>
      </c>
      <c r="J1508">
        <v>75.400000000000006</v>
      </c>
      <c r="K1508" s="36">
        <v>24.40167248896908</v>
      </c>
      <c r="M1508">
        <v>110.5591</v>
      </c>
      <c r="N1508">
        <v>75.400000000000006</v>
      </c>
      <c r="O1508" s="36">
        <v>24.620355020823471</v>
      </c>
      <c r="Q1508">
        <v>115.30419999999999</v>
      </c>
      <c r="R1508">
        <v>75.400000000000006</v>
      </c>
      <c r="S1508" s="36">
        <v>24.856021822558265</v>
      </c>
      <c r="U1508">
        <v>120.0808</v>
      </c>
      <c r="V1508">
        <v>75.400000000000006</v>
      </c>
      <c r="W1508" s="36">
        <v>25.113441126768887</v>
      </c>
      <c r="Y1508">
        <v>83.43</v>
      </c>
      <c r="Z1508">
        <v>75.400000000000006</v>
      </c>
      <c r="AA1508" s="36">
        <v>23.529067825958546</v>
      </c>
    </row>
    <row r="1509" spans="1:27" x14ac:dyDescent="0.25">
      <c r="A1509">
        <v>96.432599999999994</v>
      </c>
      <c r="B1509">
        <v>75.45</v>
      </c>
      <c r="C1509" s="36">
        <v>24.006554351379219</v>
      </c>
      <c r="E1509">
        <v>101.12990000000001</v>
      </c>
      <c r="F1509">
        <v>75.45</v>
      </c>
      <c r="G1509" s="36">
        <v>24.197828603614788</v>
      </c>
      <c r="I1509">
        <v>105.8248</v>
      </c>
      <c r="J1509">
        <v>75.45</v>
      </c>
      <c r="K1509" s="36">
        <v>24.400870968762085</v>
      </c>
      <c r="M1509">
        <v>110.5591</v>
      </c>
      <c r="N1509">
        <v>75.45</v>
      </c>
      <c r="O1509" s="36">
        <v>24.619481798045008</v>
      </c>
      <c r="Q1509">
        <v>115.30419999999999</v>
      </c>
      <c r="R1509">
        <v>75.45</v>
      </c>
      <c r="S1509" s="36">
        <v>24.855060894416305</v>
      </c>
      <c r="U1509">
        <v>120.0808</v>
      </c>
      <c r="V1509">
        <v>75.45</v>
      </c>
      <c r="W1509" s="36">
        <v>25.112369301219918</v>
      </c>
      <c r="Y1509">
        <v>83.43</v>
      </c>
      <c r="Z1509">
        <v>75.45</v>
      </c>
      <c r="AA1509" s="36">
        <v>23.528485381482923</v>
      </c>
    </row>
    <row r="1510" spans="1:27" x14ac:dyDescent="0.25">
      <c r="A1510">
        <v>96.432599999999994</v>
      </c>
      <c r="B1510">
        <v>75.5</v>
      </c>
      <c r="C1510" s="36">
        <v>24.005863417461171</v>
      </c>
      <c r="E1510">
        <v>101.12990000000001</v>
      </c>
      <c r="F1510">
        <v>75.5</v>
      </c>
      <c r="G1510" s="36">
        <v>24.1970868862313</v>
      </c>
      <c r="I1510">
        <v>105.8248</v>
      </c>
      <c r="J1510">
        <v>75.5</v>
      </c>
      <c r="K1510" s="36">
        <v>24.400069722959117</v>
      </c>
      <c r="M1510">
        <v>110.5591</v>
      </c>
      <c r="N1510">
        <v>75.5</v>
      </c>
      <c r="O1510" s="36">
        <v>24.618608912940505</v>
      </c>
      <c r="Q1510">
        <v>115.30419999999999</v>
      </c>
      <c r="R1510">
        <v>75.5</v>
      </c>
      <c r="S1510" s="36">
        <v>24.854100392833676</v>
      </c>
      <c r="U1510">
        <v>120.0808</v>
      </c>
      <c r="V1510">
        <v>75.5</v>
      </c>
      <c r="W1510" s="36">
        <v>25.111298033963195</v>
      </c>
      <c r="Y1510">
        <v>83.43</v>
      </c>
      <c r="Z1510">
        <v>75.5</v>
      </c>
      <c r="AA1510" s="36">
        <v>23.527903065474803</v>
      </c>
    </row>
    <row r="1511" spans="1:27" x14ac:dyDescent="0.25">
      <c r="A1511">
        <v>96.432599999999994</v>
      </c>
      <c r="B1511">
        <v>75.55</v>
      </c>
      <c r="C1511" s="36">
        <v>24.005172675807788</v>
      </c>
      <c r="E1511">
        <v>101.12990000000001</v>
      </c>
      <c r="F1511">
        <v>75.55</v>
      </c>
      <c r="G1511" s="36">
        <v>24.196345396585727</v>
      </c>
      <c r="I1511">
        <v>105.8248</v>
      </c>
      <c r="J1511">
        <v>75.55</v>
      </c>
      <c r="K1511" s="36">
        <v>24.399268751327316</v>
      </c>
      <c r="M1511">
        <v>110.5591</v>
      </c>
      <c r="N1511">
        <v>75.55</v>
      </c>
      <c r="O1511" s="36">
        <v>24.617736365183909</v>
      </c>
      <c r="Q1511">
        <v>115.30419999999999</v>
      </c>
      <c r="R1511">
        <v>75.55</v>
      </c>
      <c r="S1511" s="36">
        <v>24.853140317333729</v>
      </c>
      <c r="U1511">
        <v>120.0808</v>
      </c>
      <c r="V1511">
        <v>75.55</v>
      </c>
      <c r="W1511" s="36">
        <v>25.110227324260098</v>
      </c>
      <c r="Y1511">
        <v>83.43</v>
      </c>
      <c r="Z1511">
        <v>75.55</v>
      </c>
      <c r="AA1511" s="36">
        <v>23.527320877865971</v>
      </c>
    </row>
    <row r="1512" spans="1:27" x14ac:dyDescent="0.25">
      <c r="A1512">
        <v>96.432599999999994</v>
      </c>
      <c r="B1512">
        <v>75.599999999999994</v>
      </c>
      <c r="C1512" s="36">
        <v>24.004482126288206</v>
      </c>
      <c r="E1512">
        <v>101.12990000000001</v>
      </c>
      <c r="F1512">
        <v>75.599999999999994</v>
      </c>
      <c r="G1512" s="36">
        <v>24.195604134505928</v>
      </c>
      <c r="I1512">
        <v>105.8248</v>
      </c>
      <c r="J1512">
        <v>75.599999999999994</v>
      </c>
      <c r="K1512" s="36">
        <v>24.398468053634161</v>
      </c>
      <c r="M1512">
        <v>110.5591</v>
      </c>
      <c r="N1512">
        <v>75.599999999999994</v>
      </c>
      <c r="O1512" s="36">
        <v>24.616864154449676</v>
      </c>
      <c r="Q1512">
        <v>115.30419999999999</v>
      </c>
      <c r="R1512">
        <v>75.599999999999994</v>
      </c>
      <c r="S1512" s="36">
        <v>24.852180667440713</v>
      </c>
      <c r="U1512">
        <v>120.0808</v>
      </c>
      <c r="V1512">
        <v>75.599999999999994</v>
      </c>
      <c r="W1512" s="36">
        <v>25.109157171373621</v>
      </c>
      <c r="Y1512">
        <v>83.43</v>
      </c>
      <c r="Z1512">
        <v>75.599999999999994</v>
      </c>
      <c r="AA1512" s="36">
        <v>23.526738818588257</v>
      </c>
    </row>
    <row r="1513" spans="1:27" x14ac:dyDescent="0.25">
      <c r="A1513">
        <v>96.432599999999994</v>
      </c>
      <c r="B1513">
        <v>75.650000000000006</v>
      </c>
      <c r="C1513" s="36">
        <v>24.003791768771702</v>
      </c>
      <c r="E1513">
        <v>101.12990000000001</v>
      </c>
      <c r="F1513">
        <v>75.650000000000006</v>
      </c>
      <c r="G1513" s="36">
        <v>24.194863099819983</v>
      </c>
      <c r="I1513">
        <v>105.8248</v>
      </c>
      <c r="J1513">
        <v>75.650000000000006</v>
      </c>
      <c r="K1513" s="36">
        <v>24.397667629647444</v>
      </c>
      <c r="M1513">
        <v>110.5591</v>
      </c>
      <c r="N1513">
        <v>75.650000000000006</v>
      </c>
      <c r="O1513" s="36">
        <v>24.61599228041279</v>
      </c>
      <c r="Q1513">
        <v>115.30419999999999</v>
      </c>
      <c r="R1513">
        <v>75.650000000000006</v>
      </c>
      <c r="S1513" s="36">
        <v>24.851221442679726</v>
      </c>
      <c r="U1513">
        <v>120.0808</v>
      </c>
      <c r="V1513">
        <v>75.650000000000006</v>
      </c>
      <c r="W1513" s="36">
        <v>25.108087574568344</v>
      </c>
      <c r="Y1513">
        <v>83.43</v>
      </c>
      <c r="Z1513">
        <v>75.650000000000006</v>
      </c>
      <c r="AA1513" s="36">
        <v>23.52615688757356</v>
      </c>
    </row>
    <row r="1514" spans="1:27" x14ac:dyDescent="0.25">
      <c r="A1514">
        <v>96.432599999999994</v>
      </c>
      <c r="B1514">
        <v>75.7</v>
      </c>
      <c r="C1514" s="36">
        <v>24.003101603127693</v>
      </c>
      <c r="E1514">
        <v>101.12990000000001</v>
      </c>
      <c r="F1514">
        <v>75.7</v>
      </c>
      <c r="G1514" s="36">
        <v>24.194122292356187</v>
      </c>
      <c r="I1514">
        <v>105.8248</v>
      </c>
      <c r="J1514">
        <v>75.7</v>
      </c>
      <c r="K1514" s="36">
        <v>24.396867479135295</v>
      </c>
      <c r="M1514">
        <v>110.5591</v>
      </c>
      <c r="N1514">
        <v>75.7</v>
      </c>
      <c r="O1514" s="36">
        <v>24.61512074274874</v>
      </c>
      <c r="Q1514">
        <v>115.30419999999999</v>
      </c>
      <c r="R1514">
        <v>75.7</v>
      </c>
      <c r="S1514" s="36">
        <v>24.850262642576752</v>
      </c>
      <c r="U1514">
        <v>120.0808</v>
      </c>
      <c r="V1514">
        <v>75.7</v>
      </c>
      <c r="W1514" s="36">
        <v>25.10701853311047</v>
      </c>
      <c r="Y1514">
        <v>83.43</v>
      </c>
      <c r="Z1514">
        <v>75.7</v>
      </c>
      <c r="AA1514" s="36">
        <v>23.525575084753829</v>
      </c>
    </row>
    <row r="1515" spans="1:27" x14ac:dyDescent="0.25">
      <c r="A1515">
        <v>96.432599999999994</v>
      </c>
      <c r="B1515">
        <v>75.75</v>
      </c>
      <c r="C1515" s="36">
        <v>24.002411629225755</v>
      </c>
      <c r="E1515">
        <v>101.12990000000001</v>
      </c>
      <c r="F1515">
        <v>75.75</v>
      </c>
      <c r="G1515" s="36">
        <v>24.193381711943033</v>
      </c>
      <c r="I1515">
        <v>105.8248</v>
      </c>
      <c r="J1515">
        <v>75.75</v>
      </c>
      <c r="K1515" s="36">
        <v>24.396067601866154</v>
      </c>
      <c r="M1515">
        <v>110.5591</v>
      </c>
      <c r="N1515">
        <v>75.75</v>
      </c>
      <c r="O1515" s="36">
        <v>24.614249541133539</v>
      </c>
      <c r="Q1515">
        <v>115.30419999999999</v>
      </c>
      <c r="R1515">
        <v>75.75</v>
      </c>
      <c r="S1515" s="36">
        <v>24.849304266658628</v>
      </c>
      <c r="U1515">
        <v>120.0808</v>
      </c>
      <c r="V1515">
        <v>75.75</v>
      </c>
      <c r="W1515" s="36">
        <v>25.105950046267765</v>
      </c>
      <c r="Y1515">
        <v>83.43</v>
      </c>
      <c r="Z1515">
        <v>75.75</v>
      </c>
      <c r="AA1515" s="36">
        <v>23.524993410061082</v>
      </c>
    </row>
    <row r="1516" spans="1:27" x14ac:dyDescent="0.25">
      <c r="A1516">
        <v>96.432599999999994</v>
      </c>
      <c r="B1516">
        <v>75.8</v>
      </c>
      <c r="C1516" s="36">
        <v>24.001721846935595</v>
      </c>
      <c r="E1516">
        <v>101.12990000000001</v>
      </c>
      <c r="F1516">
        <v>75.8</v>
      </c>
      <c r="G1516" s="36">
        <v>24.192641358409244</v>
      </c>
      <c r="I1516">
        <v>105.8248</v>
      </c>
      <c r="J1516">
        <v>75.8</v>
      </c>
      <c r="K1516" s="36">
        <v>24.395267997608773</v>
      </c>
      <c r="M1516">
        <v>110.5591</v>
      </c>
      <c r="N1516">
        <v>75.8</v>
      </c>
      <c r="O1516" s="36">
        <v>24.613378675243695</v>
      </c>
      <c r="Q1516">
        <v>115.30419999999999</v>
      </c>
      <c r="R1516">
        <v>75.8</v>
      </c>
      <c r="S1516" s="36">
        <v>24.848346314453067</v>
      </c>
      <c r="U1516">
        <v>120.0808</v>
      </c>
      <c r="V1516">
        <v>75.8</v>
      </c>
      <c r="W1516" s="36">
        <v>25.104882113309596</v>
      </c>
      <c r="Y1516">
        <v>83.43</v>
      </c>
      <c r="Z1516">
        <v>75.8</v>
      </c>
      <c r="AA1516" s="36">
        <v>23.524411863427385</v>
      </c>
    </row>
    <row r="1517" spans="1:27" x14ac:dyDescent="0.25">
      <c r="A1517">
        <v>96.432599999999994</v>
      </c>
      <c r="B1517">
        <v>75.849999999999994</v>
      </c>
      <c r="C1517" s="36">
        <v>24.001032256127072</v>
      </c>
      <c r="E1517">
        <v>101.12990000000001</v>
      </c>
      <c r="F1517">
        <v>75.849999999999994</v>
      </c>
      <c r="G1517" s="36">
        <v>24.191901231583731</v>
      </c>
      <c r="I1517">
        <v>105.8248</v>
      </c>
      <c r="J1517">
        <v>75.849999999999994</v>
      </c>
      <c r="K1517" s="36">
        <v>24.394468666132255</v>
      </c>
      <c r="M1517">
        <v>110.5591</v>
      </c>
      <c r="N1517">
        <v>75.849999999999994</v>
      </c>
      <c r="O1517" s="36">
        <v>24.612508144756244</v>
      </c>
      <c r="Q1517">
        <v>115.30419999999999</v>
      </c>
      <c r="R1517">
        <v>75.849999999999994</v>
      </c>
      <c r="S1517" s="36">
        <v>24.847388785488651</v>
      </c>
      <c r="U1517">
        <v>120.0808</v>
      </c>
      <c r="V1517">
        <v>75.849999999999994</v>
      </c>
      <c r="W1517" s="36">
        <v>25.103814733506912</v>
      </c>
      <c r="Y1517">
        <v>83.43</v>
      </c>
      <c r="Z1517">
        <v>75.849999999999994</v>
      </c>
      <c r="AA1517" s="36">
        <v>23.523830444784874</v>
      </c>
    </row>
    <row r="1518" spans="1:27" x14ac:dyDescent="0.25">
      <c r="A1518">
        <v>96.432599999999994</v>
      </c>
      <c r="B1518">
        <v>75.900000000000006</v>
      </c>
      <c r="C1518" s="36">
        <v>24.000342856670184</v>
      </c>
      <c r="E1518">
        <v>101.12990000000001</v>
      </c>
      <c r="F1518">
        <v>75.900000000000006</v>
      </c>
      <c r="G1518" s="36">
        <v>24.19116133129565</v>
      </c>
      <c r="I1518">
        <v>105.8248</v>
      </c>
      <c r="J1518">
        <v>75.900000000000006</v>
      </c>
      <c r="K1518" s="36">
        <v>24.39366960720599</v>
      </c>
      <c r="M1518">
        <v>110.5591</v>
      </c>
      <c r="N1518">
        <v>75.900000000000006</v>
      </c>
      <c r="O1518" s="36">
        <v>24.611637949348719</v>
      </c>
      <c r="Q1518">
        <v>115.30419999999999</v>
      </c>
      <c r="R1518">
        <v>75.900000000000006</v>
      </c>
      <c r="S1518" s="36">
        <v>24.846431679294792</v>
      </c>
      <c r="U1518">
        <v>120.0808</v>
      </c>
      <c r="V1518">
        <v>75.900000000000006</v>
      </c>
      <c r="W1518" s="36">
        <v>25.102747906132233</v>
      </c>
      <c r="Y1518">
        <v>83.43</v>
      </c>
      <c r="Z1518">
        <v>75.900000000000006</v>
      </c>
      <c r="AA1518" s="36">
        <v>23.523249154065734</v>
      </c>
    </row>
    <row r="1519" spans="1:27" x14ac:dyDescent="0.25">
      <c r="A1519">
        <v>96.432599999999994</v>
      </c>
      <c r="B1519">
        <v>75.95</v>
      </c>
      <c r="C1519" s="36">
        <v>23.999653648435082</v>
      </c>
      <c r="E1519">
        <v>101.12990000000001</v>
      </c>
      <c r="F1519">
        <v>75.95</v>
      </c>
      <c r="G1519" s="36">
        <v>24.19042165737433</v>
      </c>
      <c r="I1519">
        <v>105.8248</v>
      </c>
      <c r="J1519">
        <v>75.95</v>
      </c>
      <c r="K1519" s="36">
        <v>24.392870820599708</v>
      </c>
      <c r="M1519">
        <v>110.5591</v>
      </c>
      <c r="N1519">
        <v>75.95</v>
      </c>
      <c r="O1519" s="36">
        <v>24.610768088699171</v>
      </c>
      <c r="Q1519">
        <v>115.30419999999999</v>
      </c>
      <c r="R1519">
        <v>75.95</v>
      </c>
      <c r="S1519" s="36">
        <v>24.845474995401808</v>
      </c>
      <c r="U1519">
        <v>120.0808</v>
      </c>
      <c r="V1519">
        <v>75.95</v>
      </c>
      <c r="W1519" s="36">
        <v>25.101681630459655</v>
      </c>
      <c r="Y1519">
        <v>83.43</v>
      </c>
      <c r="Z1519">
        <v>75.95</v>
      </c>
      <c r="AA1519" s="36">
        <v>23.522667991202212</v>
      </c>
    </row>
    <row r="1520" spans="1:27" x14ac:dyDescent="0.25">
      <c r="A1520">
        <v>96.432599999999994</v>
      </c>
      <c r="B1520">
        <v>76</v>
      </c>
      <c r="C1520" s="36">
        <v>23.998964631292054</v>
      </c>
      <c r="E1520">
        <v>101.12990000000001</v>
      </c>
      <c r="F1520">
        <v>76</v>
      </c>
      <c r="G1520" s="36">
        <v>24.189682209649341</v>
      </c>
      <c r="I1520">
        <v>105.8248</v>
      </c>
      <c r="J1520">
        <v>76</v>
      </c>
      <c r="K1520" s="36">
        <v>24.392072306083442</v>
      </c>
      <c r="M1520">
        <v>110.5591</v>
      </c>
      <c r="N1520">
        <v>76</v>
      </c>
      <c r="O1520" s="36">
        <v>24.609898562486144</v>
      </c>
      <c r="Q1520">
        <v>115.30419999999999</v>
      </c>
      <c r="R1520">
        <v>76</v>
      </c>
      <c r="S1520" s="36">
        <v>24.844518733340838</v>
      </c>
      <c r="U1520">
        <v>120.0808</v>
      </c>
      <c r="V1520">
        <v>76</v>
      </c>
      <c r="W1520" s="36">
        <v>25.100615905764847</v>
      </c>
      <c r="Y1520">
        <v>83.43</v>
      </c>
      <c r="Z1520">
        <v>76</v>
      </c>
      <c r="AA1520" s="36">
        <v>23.522086956126614</v>
      </c>
    </row>
    <row r="1521" spans="1:27" x14ac:dyDescent="0.25">
      <c r="A1521">
        <v>96.432599999999994</v>
      </c>
      <c r="B1521">
        <v>76.05</v>
      </c>
      <c r="C1521" s="36">
        <v>23.998275805111536</v>
      </c>
      <c r="E1521">
        <v>101.12990000000001</v>
      </c>
      <c r="F1521">
        <v>76.05</v>
      </c>
      <c r="G1521" s="36">
        <v>24.188942987950441</v>
      </c>
      <c r="I1521">
        <v>105.8248</v>
      </c>
      <c r="J1521">
        <v>76.05</v>
      </c>
      <c r="K1521" s="36">
        <v>24.391274063427556</v>
      </c>
      <c r="M1521">
        <v>110.5591</v>
      </c>
      <c r="N1521">
        <v>76.05</v>
      </c>
      <c r="O1521" s="36">
        <v>24.609029370388711</v>
      </c>
      <c r="Q1521">
        <v>115.30419999999999</v>
      </c>
      <c r="R1521">
        <v>76.05</v>
      </c>
      <c r="S1521" s="36">
        <v>24.843562892643874</v>
      </c>
      <c r="U1521">
        <v>120.0808</v>
      </c>
      <c r="V1521">
        <v>76.05</v>
      </c>
      <c r="W1521" s="36">
        <v>25.099550731325028</v>
      </c>
      <c r="Y1521">
        <v>83.43</v>
      </c>
      <c r="Z1521">
        <v>76.05</v>
      </c>
      <c r="AA1521" s="36">
        <v>23.521506048771304</v>
      </c>
    </row>
    <row r="1522" spans="1:27" x14ac:dyDescent="0.25">
      <c r="A1522">
        <v>96.432599999999994</v>
      </c>
      <c r="B1522">
        <v>76.099999999999994</v>
      </c>
      <c r="C1522" s="36">
        <v>23.997587169764099</v>
      </c>
      <c r="E1522">
        <v>101.12990000000001</v>
      </c>
      <c r="F1522">
        <v>76.099999999999994</v>
      </c>
      <c r="G1522" s="36">
        <v>24.188203992107606</v>
      </c>
      <c r="I1522">
        <v>105.8248</v>
      </c>
      <c r="J1522">
        <v>76.099999999999994</v>
      </c>
      <c r="K1522" s="36">
        <v>24.390476092402729</v>
      </c>
      <c r="M1522">
        <v>110.5591</v>
      </c>
      <c r="N1522">
        <v>76.099999999999994</v>
      </c>
      <c r="O1522" s="36">
        <v>24.608160512086421</v>
      </c>
      <c r="Q1522">
        <v>115.30419999999999</v>
      </c>
      <c r="R1522">
        <v>76.099999999999994</v>
      </c>
      <c r="S1522" s="36">
        <v>24.842607472843788</v>
      </c>
      <c r="U1522">
        <v>120.0808</v>
      </c>
      <c r="V1522">
        <v>76.099999999999994</v>
      </c>
      <c r="W1522" s="36">
        <v>25.098486106418978</v>
      </c>
      <c r="Y1522">
        <v>83.43</v>
      </c>
      <c r="Z1522">
        <v>76.099999999999994</v>
      </c>
      <c r="AA1522" s="36">
        <v>23.520925269068709</v>
      </c>
    </row>
    <row r="1523" spans="1:27" x14ac:dyDescent="0.25">
      <c r="A1523">
        <v>96.432599999999994</v>
      </c>
      <c r="B1523">
        <v>76.150000000000006</v>
      </c>
      <c r="C1523" s="36">
        <v>23.996898725120467</v>
      </c>
      <c r="E1523">
        <v>101.12990000000001</v>
      </c>
      <c r="F1523">
        <v>76.150000000000006</v>
      </c>
      <c r="G1523" s="36">
        <v>24.187465221951033</v>
      </c>
      <c r="I1523">
        <v>105.8248</v>
      </c>
      <c r="J1523">
        <v>76.150000000000006</v>
      </c>
      <c r="K1523" s="36">
        <v>24.389678392779953</v>
      </c>
      <c r="M1523">
        <v>110.5591</v>
      </c>
      <c r="N1523">
        <v>76.150000000000006</v>
      </c>
      <c r="O1523" s="36">
        <v>24.607291987259348</v>
      </c>
      <c r="Q1523">
        <v>115.30419999999999</v>
      </c>
      <c r="R1523">
        <v>76.150000000000006</v>
      </c>
      <c r="S1523" s="36">
        <v>24.84165247347428</v>
      </c>
      <c r="U1523">
        <v>120.0808</v>
      </c>
      <c r="V1523">
        <v>76.150000000000006</v>
      </c>
      <c r="W1523" s="36">
        <v>25.097422030327053</v>
      </c>
      <c r="Y1523">
        <v>83.43</v>
      </c>
      <c r="Z1523">
        <v>76.150000000000006</v>
      </c>
      <c r="AA1523" s="36">
        <v>23.520344616951299</v>
      </c>
    </row>
    <row r="1524" spans="1:27" x14ac:dyDescent="0.25">
      <c r="A1524">
        <v>96.432599999999994</v>
      </c>
      <c r="B1524">
        <v>76.2</v>
      </c>
      <c r="C1524" s="36">
        <v>23.996210471051501</v>
      </c>
      <c r="E1524">
        <v>101.12990000000001</v>
      </c>
      <c r="F1524">
        <v>76.2</v>
      </c>
      <c r="G1524" s="36">
        <v>24.186726677311107</v>
      </c>
      <c r="I1524">
        <v>105.8248</v>
      </c>
      <c r="J1524">
        <v>76.2</v>
      </c>
      <c r="K1524" s="36">
        <v>24.388880964330543</v>
      </c>
      <c r="M1524">
        <v>110.5591</v>
      </c>
      <c r="N1524">
        <v>76.2</v>
      </c>
      <c r="O1524" s="36">
        <v>24.606423795588068</v>
      </c>
      <c r="Q1524">
        <v>115.30419999999999</v>
      </c>
      <c r="R1524">
        <v>76.2</v>
      </c>
      <c r="S1524" s="36">
        <v>24.840697894069908</v>
      </c>
      <c r="U1524">
        <v>120.0808</v>
      </c>
      <c r="V1524">
        <v>76.2</v>
      </c>
      <c r="W1524" s="36">
        <v>25.096358502331114</v>
      </c>
      <c r="Y1524">
        <v>83.43</v>
      </c>
      <c r="Z1524">
        <v>76.2</v>
      </c>
      <c r="AA1524" s="36">
        <v>23.519764092351622</v>
      </c>
    </row>
    <row r="1525" spans="1:27" x14ac:dyDescent="0.25">
      <c r="A1525">
        <v>96.432599999999994</v>
      </c>
      <c r="B1525">
        <v>76.25</v>
      </c>
      <c r="C1525" s="36">
        <v>23.995522407428211</v>
      </c>
      <c r="E1525">
        <v>101.12990000000001</v>
      </c>
      <c r="F1525">
        <v>76.25</v>
      </c>
      <c r="G1525" s="36">
        <v>24.185988358018431</v>
      </c>
      <c r="I1525">
        <v>105.8248</v>
      </c>
      <c r="J1525">
        <v>76.25</v>
      </c>
      <c r="K1525" s="36">
        <v>24.388083806826113</v>
      </c>
      <c r="M1525">
        <v>110.5591</v>
      </c>
      <c r="N1525">
        <v>76.25</v>
      </c>
      <c r="O1525" s="36">
        <v>24.605555936753639</v>
      </c>
      <c r="Q1525">
        <v>115.30419999999999</v>
      </c>
      <c r="R1525">
        <v>76.25</v>
      </c>
      <c r="S1525" s="36">
        <v>24.839743734166067</v>
      </c>
      <c r="U1525">
        <v>120.0808</v>
      </c>
      <c r="V1525">
        <v>76.25</v>
      </c>
      <c r="W1525" s="36">
        <v>25.095295521714611</v>
      </c>
      <c r="Y1525">
        <v>83.43</v>
      </c>
      <c r="Z1525">
        <v>76.25</v>
      </c>
      <c r="AA1525" s="36">
        <v>23.519183695202273</v>
      </c>
    </row>
    <row r="1526" spans="1:27" x14ac:dyDescent="0.25">
      <c r="A1526">
        <v>96.432599999999994</v>
      </c>
      <c r="B1526">
        <v>76.3</v>
      </c>
      <c r="C1526" s="36">
        <v>23.994834534121747</v>
      </c>
      <c r="E1526">
        <v>101.12990000000001</v>
      </c>
      <c r="F1526">
        <v>76.3</v>
      </c>
      <c r="G1526" s="36">
        <v>24.185250263903818</v>
      </c>
      <c r="I1526">
        <v>105.8248</v>
      </c>
      <c r="J1526">
        <v>76.3</v>
      </c>
      <c r="K1526" s="36">
        <v>24.387286920038616</v>
      </c>
      <c r="M1526">
        <v>110.5591</v>
      </c>
      <c r="N1526">
        <v>76.3</v>
      </c>
      <c r="O1526" s="36">
        <v>24.60468841043765</v>
      </c>
      <c r="Q1526">
        <v>115.30419999999999</v>
      </c>
      <c r="R1526">
        <v>76.3</v>
      </c>
      <c r="S1526" s="36">
        <v>24.838789993299002</v>
      </c>
      <c r="U1526">
        <v>120.0808</v>
      </c>
      <c r="V1526">
        <v>76.3</v>
      </c>
      <c r="W1526" s="36">
        <v>25.094233087762511</v>
      </c>
      <c r="Y1526">
        <v>83.43</v>
      </c>
      <c r="Z1526">
        <v>76.3</v>
      </c>
      <c r="AA1526" s="36">
        <v>23.518603425435902</v>
      </c>
    </row>
    <row r="1527" spans="1:27" x14ac:dyDescent="0.25">
      <c r="A1527">
        <v>96.432599999999994</v>
      </c>
      <c r="B1527">
        <v>76.349999999999994</v>
      </c>
      <c r="C1527" s="36">
        <v>23.9941468510034</v>
      </c>
      <c r="E1527">
        <v>101.12990000000001</v>
      </c>
      <c r="F1527">
        <v>76.349999999999994</v>
      </c>
      <c r="G1527" s="36">
        <v>24.184512394798293</v>
      </c>
      <c r="I1527">
        <v>105.8248</v>
      </c>
      <c r="J1527">
        <v>76.349999999999994</v>
      </c>
      <c r="K1527" s="36">
        <v>24.386490303740295</v>
      </c>
      <c r="M1527">
        <v>110.5591</v>
      </c>
      <c r="N1527">
        <v>76.349999999999994</v>
      </c>
      <c r="O1527" s="36">
        <v>24.60382121632216</v>
      </c>
      <c r="Q1527">
        <v>115.30419999999999</v>
      </c>
      <c r="R1527">
        <v>76.349999999999994</v>
      </c>
      <c r="S1527" s="36">
        <v>24.8378366710058</v>
      </c>
      <c r="U1527">
        <v>120.0808</v>
      </c>
      <c r="V1527">
        <v>76.349999999999994</v>
      </c>
      <c r="W1527" s="36">
        <v>25.093171199761304</v>
      </c>
      <c r="Y1527">
        <v>83.43</v>
      </c>
      <c r="Z1527">
        <v>76.349999999999994</v>
      </c>
      <c r="AA1527" s="36">
        <v>23.518023282985229</v>
      </c>
    </row>
    <row r="1528" spans="1:27" x14ac:dyDescent="0.25">
      <c r="A1528">
        <v>96.432599999999994</v>
      </c>
      <c r="B1528">
        <v>76.400000000000006</v>
      </c>
      <c r="C1528" s="36">
        <v>23.993459357944602</v>
      </c>
      <c r="E1528">
        <v>101.12990000000001</v>
      </c>
      <c r="F1528">
        <v>76.400000000000006</v>
      </c>
      <c r="G1528" s="36">
        <v>24.183774750533072</v>
      </c>
      <c r="I1528">
        <v>105.8248</v>
      </c>
      <c r="J1528">
        <v>76.400000000000006</v>
      </c>
      <c r="K1528" s="36">
        <v>24.385693957703719</v>
      </c>
      <c r="M1528">
        <v>110.5591</v>
      </c>
      <c r="N1528">
        <v>76.400000000000006</v>
      </c>
      <c r="O1528" s="36">
        <v>24.602954354089746</v>
      </c>
      <c r="Q1528">
        <v>115.30419999999999</v>
      </c>
      <c r="R1528">
        <v>76.400000000000006</v>
      </c>
      <c r="S1528" s="36">
        <v>24.836883766824382</v>
      </c>
      <c r="U1528">
        <v>120.0808</v>
      </c>
      <c r="V1528">
        <v>76.400000000000006</v>
      </c>
      <c r="W1528" s="36">
        <v>25.092109856999048</v>
      </c>
      <c r="Y1528">
        <v>83.43</v>
      </c>
      <c r="Z1528">
        <v>76.400000000000006</v>
      </c>
      <c r="AA1528" s="36">
        <v>23.517443267783023</v>
      </c>
    </row>
    <row r="1529" spans="1:27" x14ac:dyDescent="0.25">
      <c r="A1529">
        <v>96.432599999999994</v>
      </c>
      <c r="B1529">
        <v>76.45</v>
      </c>
      <c r="C1529" s="36">
        <v>23.992772054816928</v>
      </c>
      <c r="E1529">
        <v>101.12990000000001</v>
      </c>
      <c r="F1529">
        <v>76.45</v>
      </c>
      <c r="G1529" s="36">
        <v>24.183037330939598</v>
      </c>
      <c r="I1529">
        <v>105.8248</v>
      </c>
      <c r="J1529">
        <v>76.45</v>
      </c>
      <c r="K1529" s="36">
        <v>24.384897881701786</v>
      </c>
      <c r="M1529">
        <v>110.5591</v>
      </c>
      <c r="N1529">
        <v>76.45</v>
      </c>
      <c r="O1529" s="36">
        <v>24.602087823423474</v>
      </c>
      <c r="Q1529">
        <v>115.30419999999999</v>
      </c>
      <c r="R1529">
        <v>76.45</v>
      </c>
      <c r="S1529" s="36">
        <v>24.835931280293511</v>
      </c>
      <c r="U1529">
        <v>120.0808</v>
      </c>
      <c r="V1529">
        <v>76.45</v>
      </c>
      <c r="W1529" s="36">
        <v>25.091049058765286</v>
      </c>
      <c r="Y1529">
        <v>83.43</v>
      </c>
      <c r="Z1529">
        <v>76.45</v>
      </c>
      <c r="AA1529" s="36">
        <v>23.51686337976211</v>
      </c>
    </row>
    <row r="1530" spans="1:27" x14ac:dyDescent="0.25">
      <c r="A1530">
        <v>96.432599999999994</v>
      </c>
      <c r="B1530">
        <v>76.5</v>
      </c>
      <c r="C1530" s="36">
        <v>23.992084941492095</v>
      </c>
      <c r="E1530">
        <v>101.12990000000001</v>
      </c>
      <c r="F1530">
        <v>76.5</v>
      </c>
      <c r="G1530" s="36">
        <v>24.182300135849502</v>
      </c>
      <c r="I1530">
        <v>105.8248</v>
      </c>
      <c r="J1530">
        <v>76.5</v>
      </c>
      <c r="K1530" s="36">
        <v>24.384102075507673</v>
      </c>
      <c r="M1530">
        <v>110.5591</v>
      </c>
      <c r="N1530">
        <v>76.5</v>
      </c>
      <c r="O1530" s="36">
        <v>24.601221624006914</v>
      </c>
      <c r="Q1530">
        <v>115.30419999999999</v>
      </c>
      <c r="R1530">
        <v>76.5</v>
      </c>
      <c r="S1530" s="36">
        <v>24.834979210952781</v>
      </c>
      <c r="U1530">
        <v>120.0808</v>
      </c>
      <c r="V1530">
        <v>76.5</v>
      </c>
      <c r="W1530" s="36">
        <v>25.089988804351105</v>
      </c>
      <c r="Y1530">
        <v>83.43</v>
      </c>
      <c r="Z1530">
        <v>76.5</v>
      </c>
      <c r="AA1530" s="36">
        <v>23.516283618855379</v>
      </c>
    </row>
    <row r="1531" spans="1:27" x14ac:dyDescent="0.25">
      <c r="A1531">
        <v>96.432599999999994</v>
      </c>
      <c r="B1531">
        <v>76.55</v>
      </c>
      <c r="C1531" s="36">
        <v>23.99139801784197</v>
      </c>
      <c r="E1531">
        <v>101.12990000000001</v>
      </c>
      <c r="F1531">
        <v>76.55</v>
      </c>
      <c r="G1531" s="36">
        <v>24.181563165094644</v>
      </c>
      <c r="I1531">
        <v>105.8248</v>
      </c>
      <c r="J1531">
        <v>76.55</v>
      </c>
      <c r="K1531" s="36">
        <v>24.383306538894892</v>
      </c>
      <c r="M1531">
        <v>110.5591</v>
      </c>
      <c r="N1531">
        <v>76.55</v>
      </c>
      <c r="O1531" s="36">
        <v>24.600355755524109</v>
      </c>
      <c r="Q1531">
        <v>115.30419999999999</v>
      </c>
      <c r="R1531">
        <v>76.55</v>
      </c>
      <c r="S1531" s="36">
        <v>24.834027558342623</v>
      </c>
      <c r="U1531">
        <v>120.0808</v>
      </c>
      <c r="V1531">
        <v>76.55</v>
      </c>
      <c r="W1531" s="36">
        <v>25.08892909304911</v>
      </c>
      <c r="Y1531">
        <v>83.43</v>
      </c>
      <c r="Z1531">
        <v>76.55</v>
      </c>
      <c r="AA1531" s="36">
        <v>23.515703984995774</v>
      </c>
    </row>
    <row r="1532" spans="1:27" x14ac:dyDescent="0.25">
      <c r="A1532">
        <v>96.432599999999994</v>
      </c>
      <c r="B1532">
        <v>76.599999999999994</v>
      </c>
      <c r="C1532" s="36">
        <v>23.990711283738548</v>
      </c>
      <c r="E1532">
        <v>101.12990000000001</v>
      </c>
      <c r="F1532">
        <v>76.599999999999994</v>
      </c>
      <c r="G1532" s="36">
        <v>24.180826418507063</v>
      </c>
      <c r="I1532">
        <v>105.8248</v>
      </c>
      <c r="J1532">
        <v>76.599999999999994</v>
      </c>
      <c r="K1532" s="36">
        <v>24.382511271637259</v>
      </c>
      <c r="M1532">
        <v>110.5591</v>
      </c>
      <c r="N1532">
        <v>76.599999999999994</v>
      </c>
      <c r="O1532" s="36">
        <v>24.599490217659628</v>
      </c>
      <c r="Q1532">
        <v>115.30419999999999</v>
      </c>
      <c r="R1532">
        <v>76.599999999999994</v>
      </c>
      <c r="S1532" s="36">
        <v>24.833076322004295</v>
      </c>
      <c r="U1532">
        <v>120.0808</v>
      </c>
      <c r="V1532">
        <v>76.599999999999994</v>
      </c>
      <c r="W1532" s="36">
        <v>25.087869924153399</v>
      </c>
      <c r="Y1532">
        <v>83.43</v>
      </c>
      <c r="Z1532">
        <v>76.599999999999994</v>
      </c>
      <c r="AA1532" s="36">
        <v>23.515124478116302</v>
      </c>
    </row>
    <row r="1533" spans="1:27" x14ac:dyDescent="0.25">
      <c r="A1533">
        <v>96.432599999999994</v>
      </c>
      <c r="B1533">
        <v>76.650000000000006</v>
      </c>
      <c r="C1533" s="36">
        <v>23.990024739053965</v>
      </c>
      <c r="E1533">
        <v>101.12990000000001</v>
      </c>
      <c r="F1533">
        <v>76.650000000000006</v>
      </c>
      <c r="G1533" s="36">
        <v>24.180089895919021</v>
      </c>
      <c r="I1533">
        <v>105.8248</v>
      </c>
      <c r="J1533">
        <v>76.650000000000006</v>
      </c>
      <c r="K1533" s="36">
        <v>24.381716273508914</v>
      </c>
      <c r="M1533">
        <v>110.5591</v>
      </c>
      <c r="N1533">
        <v>76.650000000000006</v>
      </c>
      <c r="O1533" s="36">
        <v>24.598625010098512</v>
      </c>
      <c r="Q1533">
        <v>115.30419999999999</v>
      </c>
      <c r="R1533">
        <v>76.650000000000006</v>
      </c>
      <c r="S1533" s="36">
        <v>24.832125501479897</v>
      </c>
      <c r="U1533">
        <v>120.0808</v>
      </c>
      <c r="V1533">
        <v>76.650000000000006</v>
      </c>
      <c r="W1533" s="36">
        <v>25.086811296959606</v>
      </c>
      <c r="Y1533">
        <v>83.43</v>
      </c>
      <c r="Z1533">
        <v>76.650000000000006</v>
      </c>
      <c r="AA1533" s="36">
        <v>23.514545098150009</v>
      </c>
    </row>
    <row r="1534" spans="1:27" x14ac:dyDescent="0.25">
      <c r="A1534">
        <v>96.432599999999994</v>
      </c>
      <c r="B1534">
        <v>76.7</v>
      </c>
      <c r="C1534" s="36">
        <v>23.989338383660517</v>
      </c>
      <c r="E1534">
        <v>101.12990000000001</v>
      </c>
      <c r="F1534">
        <v>76.7</v>
      </c>
      <c r="G1534" s="36">
        <v>24.17935359716299</v>
      </c>
      <c r="I1534">
        <v>105.8248</v>
      </c>
      <c r="J1534">
        <v>76.7</v>
      </c>
      <c r="K1534" s="36">
        <v>24.380921544284277</v>
      </c>
      <c r="M1534">
        <v>110.5591</v>
      </c>
      <c r="N1534">
        <v>76.7</v>
      </c>
      <c r="O1534" s="36">
        <v>24.597760132526297</v>
      </c>
      <c r="Q1534">
        <v>115.30419999999999</v>
      </c>
      <c r="R1534">
        <v>76.7</v>
      </c>
      <c r="S1534" s="36">
        <v>24.831175096312329</v>
      </c>
      <c r="U1534">
        <v>120.0808</v>
      </c>
      <c r="V1534">
        <v>76.7</v>
      </c>
      <c r="W1534" s="36">
        <v>25.085753210764832</v>
      </c>
      <c r="Y1534">
        <v>83.43</v>
      </c>
      <c r="Z1534">
        <v>76.7</v>
      </c>
      <c r="AA1534" s="36">
        <v>23.513965845030022</v>
      </c>
    </row>
    <row r="1535" spans="1:27" x14ac:dyDescent="0.25">
      <c r="A1535">
        <v>96.432599999999994</v>
      </c>
      <c r="B1535">
        <v>76.75</v>
      </c>
      <c r="C1535" s="36">
        <v>23.988652217430616</v>
      </c>
      <c r="E1535">
        <v>101.12990000000001</v>
      </c>
      <c r="F1535">
        <v>76.75</v>
      </c>
      <c r="G1535" s="36">
        <v>24.178617522071626</v>
      </c>
      <c r="I1535">
        <v>105.8248</v>
      </c>
      <c r="J1535">
        <v>76.75</v>
      </c>
      <c r="K1535" s="36">
        <v>24.380127083738099</v>
      </c>
      <c r="M1535">
        <v>110.5591</v>
      </c>
      <c r="N1535">
        <v>76.75</v>
      </c>
      <c r="O1535" s="36">
        <v>24.596895584629006</v>
      </c>
      <c r="Q1535">
        <v>115.30419999999999</v>
      </c>
      <c r="R1535">
        <v>76.75</v>
      </c>
      <c r="S1535" s="36">
        <v>24.83022510604534</v>
      </c>
      <c r="U1535">
        <v>120.0808</v>
      </c>
      <c r="V1535">
        <v>76.75</v>
      </c>
      <c r="W1535" s="36">
        <v>25.084695664867713</v>
      </c>
      <c r="Y1535">
        <v>83.43</v>
      </c>
      <c r="Z1535">
        <v>76.75</v>
      </c>
      <c r="AA1535" s="36">
        <v>23.513386718689514</v>
      </c>
    </row>
    <row r="1536" spans="1:27" x14ac:dyDescent="0.25">
      <c r="A1536">
        <v>96.432599999999994</v>
      </c>
      <c r="B1536">
        <v>76.8</v>
      </c>
      <c r="C1536" s="36">
        <v>23.98796624023683</v>
      </c>
      <c r="E1536">
        <v>101.12990000000001</v>
      </c>
      <c r="F1536">
        <v>76.8</v>
      </c>
      <c r="G1536" s="36">
        <v>24.177881670477817</v>
      </c>
      <c r="I1536">
        <v>105.8248</v>
      </c>
      <c r="J1536">
        <v>76.8</v>
      </c>
      <c r="K1536" s="36">
        <v>24.379332891645451</v>
      </c>
      <c r="M1536">
        <v>110.5591</v>
      </c>
      <c r="N1536">
        <v>76.8</v>
      </c>
      <c r="O1536" s="36">
        <v>24.596031366093172</v>
      </c>
      <c r="Q1536">
        <v>115.30419999999999</v>
      </c>
      <c r="R1536">
        <v>76.8</v>
      </c>
      <c r="S1536" s="36">
        <v>24.829275530223498</v>
      </c>
      <c r="U1536">
        <v>120.0808</v>
      </c>
      <c r="V1536">
        <v>76.8</v>
      </c>
      <c r="W1536" s="36">
        <v>25.083638658568368</v>
      </c>
      <c r="Y1536">
        <v>83.43</v>
      </c>
      <c r="Z1536">
        <v>76.8</v>
      </c>
      <c r="AA1536" s="36">
        <v>23.512807719061716</v>
      </c>
    </row>
    <row r="1537" spans="1:27" x14ac:dyDescent="0.25">
      <c r="A1537">
        <v>96.432599999999994</v>
      </c>
      <c r="B1537">
        <v>76.849999999999994</v>
      </c>
      <c r="C1537" s="36">
        <v>23.987280451951865</v>
      </c>
      <c r="E1537">
        <v>101.12990000000001</v>
      </c>
      <c r="F1537">
        <v>76.849999999999994</v>
      </c>
      <c r="G1537" s="36">
        <v>24.177146042214623</v>
      </c>
      <c r="I1537">
        <v>105.8248</v>
      </c>
      <c r="J1537">
        <v>76.849999999999994</v>
      </c>
      <c r="K1537" s="36">
        <v>24.378538967781687</v>
      </c>
      <c r="M1537">
        <v>110.5591</v>
      </c>
      <c r="N1537">
        <v>76.849999999999994</v>
      </c>
      <c r="O1537" s="36">
        <v>24.595167476605791</v>
      </c>
      <c r="Q1537">
        <v>115.30419999999999</v>
      </c>
      <c r="R1537">
        <v>76.849999999999994</v>
      </c>
      <c r="S1537" s="36">
        <v>24.828326368392176</v>
      </c>
      <c r="U1537">
        <v>120.0808</v>
      </c>
      <c r="V1537">
        <v>76.849999999999994</v>
      </c>
      <c r="W1537" s="36">
        <v>25.082582191168374</v>
      </c>
      <c r="Y1537">
        <v>83.43</v>
      </c>
      <c r="Z1537">
        <v>76.849999999999994</v>
      </c>
      <c r="AA1537" s="36">
        <v>23.512228846079918</v>
      </c>
    </row>
    <row r="1538" spans="1:27" x14ac:dyDescent="0.25">
      <c r="A1538">
        <v>96.432599999999994</v>
      </c>
      <c r="B1538">
        <v>76.900000000000006</v>
      </c>
      <c r="C1538" s="36">
        <v>23.986594852448562</v>
      </c>
      <c r="E1538">
        <v>101.12990000000001</v>
      </c>
      <c r="F1538">
        <v>76.900000000000006</v>
      </c>
      <c r="G1538" s="36">
        <v>24.176410637115342</v>
      </c>
      <c r="I1538">
        <v>105.8248</v>
      </c>
      <c r="J1538">
        <v>76.900000000000006</v>
      </c>
      <c r="K1538" s="36">
        <v>24.377745311922482</v>
      </c>
      <c r="M1538">
        <v>110.5591</v>
      </c>
      <c r="N1538">
        <v>76.900000000000006</v>
      </c>
      <c r="O1538" s="36">
        <v>24.594303915854351</v>
      </c>
      <c r="Q1538">
        <v>115.30419999999999</v>
      </c>
      <c r="R1538">
        <v>76.900000000000006</v>
      </c>
      <c r="S1538" s="36">
        <v>24.827377620097579</v>
      </c>
      <c r="U1538">
        <v>120.0808</v>
      </c>
      <c r="V1538">
        <v>76.900000000000006</v>
      </c>
      <c r="W1538" s="36">
        <v>25.081526261970847</v>
      </c>
      <c r="Y1538">
        <v>83.43</v>
      </c>
      <c r="Z1538">
        <v>76.900000000000006</v>
      </c>
      <c r="AA1538" s="36">
        <v>23.51165009967746</v>
      </c>
    </row>
    <row r="1539" spans="1:27" x14ac:dyDescent="0.25">
      <c r="A1539">
        <v>96.432599999999994</v>
      </c>
      <c r="B1539">
        <v>76.95</v>
      </c>
      <c r="C1539" s="36">
        <v>23.985909441599905</v>
      </c>
      <c r="E1539">
        <v>101.12990000000001</v>
      </c>
      <c r="F1539">
        <v>76.95</v>
      </c>
      <c r="G1539" s="36">
        <v>24.175675455013447</v>
      </c>
      <c r="I1539">
        <v>105.8248</v>
      </c>
      <c r="J1539">
        <v>76.95</v>
      </c>
      <c r="K1539" s="36">
        <v>24.376951923843819</v>
      </c>
      <c r="M1539">
        <v>110.5591</v>
      </c>
      <c r="N1539">
        <v>76.95</v>
      </c>
      <c r="O1539" s="36">
        <v>24.593440683526847</v>
      </c>
      <c r="Q1539">
        <v>115.30419999999999</v>
      </c>
      <c r="R1539">
        <v>76.95</v>
      </c>
      <c r="S1539" s="36">
        <v>24.826429284886729</v>
      </c>
      <c r="U1539">
        <v>120.0808</v>
      </c>
      <c r="V1539">
        <v>76.95</v>
      </c>
      <c r="W1539" s="36">
        <v>25.080470870280344</v>
      </c>
      <c r="Y1539">
        <v>83.43</v>
      </c>
      <c r="Z1539">
        <v>76.95</v>
      </c>
      <c r="AA1539" s="36">
        <v>23.511071479787756</v>
      </c>
    </row>
    <row r="1540" spans="1:27" x14ac:dyDescent="0.25">
      <c r="A1540">
        <v>96.432599999999994</v>
      </c>
      <c r="B1540">
        <v>77</v>
      </c>
      <c r="C1540" s="36">
        <v>23.985224219279026</v>
      </c>
      <c r="E1540">
        <v>101.12990000000001</v>
      </c>
      <c r="F1540">
        <v>77</v>
      </c>
      <c r="G1540" s="36">
        <v>24.174940495742632</v>
      </c>
      <c r="I1540">
        <v>105.8248</v>
      </c>
      <c r="J1540">
        <v>77</v>
      </c>
      <c r="K1540" s="36">
        <v>24.376158803321978</v>
      </c>
      <c r="M1540">
        <v>110.5591</v>
      </c>
      <c r="N1540">
        <v>77</v>
      </c>
      <c r="O1540" s="36">
        <v>24.592577779311739</v>
      </c>
      <c r="Q1540">
        <v>115.30419999999999</v>
      </c>
      <c r="R1540">
        <v>77</v>
      </c>
      <c r="S1540" s="36">
        <v>24.825481362307453</v>
      </c>
      <c r="U1540">
        <v>120.0808</v>
      </c>
      <c r="V1540">
        <v>77</v>
      </c>
      <c r="W1540" s="36">
        <v>25.079416015402916</v>
      </c>
      <c r="Y1540">
        <v>83.43</v>
      </c>
      <c r="Z1540">
        <v>77</v>
      </c>
      <c r="AA1540" s="36">
        <v>23.510492986344257</v>
      </c>
    </row>
    <row r="1541" spans="1:27" x14ac:dyDescent="0.25">
      <c r="A1541">
        <v>96.432599999999994</v>
      </c>
      <c r="B1541">
        <v>77.05</v>
      </c>
      <c r="C1541" s="36">
        <v>23.984539185359171</v>
      </c>
      <c r="E1541">
        <v>101.12990000000001</v>
      </c>
      <c r="F1541">
        <v>77.05</v>
      </c>
      <c r="G1541" s="36">
        <v>24.174205759136793</v>
      </c>
      <c r="I1541">
        <v>105.8248</v>
      </c>
      <c r="J1541">
        <v>77.05</v>
      </c>
      <c r="K1541" s="36">
        <v>24.37536595013356</v>
      </c>
      <c r="M1541">
        <v>110.5591</v>
      </c>
      <c r="N1541">
        <v>77.05</v>
      </c>
      <c r="O1541" s="36">
        <v>24.59171520289798</v>
      </c>
      <c r="Q1541">
        <v>115.30419999999999</v>
      </c>
      <c r="R1541">
        <v>77.05</v>
      </c>
      <c r="S1541" s="36">
        <v>24.824533851908406</v>
      </c>
      <c r="U1541">
        <v>120.0808</v>
      </c>
      <c r="V1541">
        <v>77.05</v>
      </c>
      <c r="W1541" s="36">
        <v>25.078361696646077</v>
      </c>
      <c r="Y1541">
        <v>83.43</v>
      </c>
      <c r="Z1541">
        <v>77.05</v>
      </c>
      <c r="AA1541" s="36">
        <v>23.509914619280487</v>
      </c>
    </row>
    <row r="1542" spans="1:27" x14ac:dyDescent="0.25">
      <c r="A1542">
        <v>96.432599999999994</v>
      </c>
      <c r="B1542">
        <v>77.099999999999994</v>
      </c>
      <c r="C1542" s="36">
        <v>23.983854339713758</v>
      </c>
      <c r="E1542">
        <v>101.12990000000001</v>
      </c>
      <c r="F1542">
        <v>77.099999999999994</v>
      </c>
      <c r="G1542" s="36">
        <v>24.173471245030015</v>
      </c>
      <c r="I1542">
        <v>105.8248</v>
      </c>
      <c r="J1542">
        <v>77.099999999999994</v>
      </c>
      <c r="K1542" s="36">
        <v>24.374573364055458</v>
      </c>
      <c r="M1542">
        <v>110.5591</v>
      </c>
      <c r="N1542">
        <v>77.099999999999994</v>
      </c>
      <c r="O1542" s="36">
        <v>24.590852953975006</v>
      </c>
      <c r="Q1542">
        <v>115.30419999999999</v>
      </c>
      <c r="R1542">
        <v>77.099999999999994</v>
      </c>
      <c r="S1542" s="36">
        <v>24.823586753239031</v>
      </c>
      <c r="U1542">
        <v>120.0808</v>
      </c>
      <c r="V1542">
        <v>77.099999999999994</v>
      </c>
      <c r="W1542" s="36">
        <v>25.077307913318815</v>
      </c>
      <c r="Y1542">
        <v>83.43</v>
      </c>
      <c r="Z1542">
        <v>77.099999999999994</v>
      </c>
      <c r="AA1542" s="36">
        <v>23.509336378530023</v>
      </c>
    </row>
    <row r="1543" spans="1:27" x14ac:dyDescent="0.25">
      <c r="A1543">
        <v>96.432599999999994</v>
      </c>
      <c r="B1543">
        <v>77.150000000000006</v>
      </c>
      <c r="C1543" s="36">
        <v>23.983169682216325</v>
      </c>
      <c r="E1543">
        <v>101.12990000000001</v>
      </c>
      <c r="F1543">
        <v>77.150000000000006</v>
      </c>
      <c r="G1543" s="36">
        <v>24.172736953256592</v>
      </c>
      <c r="I1543">
        <v>105.8248</v>
      </c>
      <c r="J1543">
        <v>77.150000000000006</v>
      </c>
      <c r="K1543" s="36">
        <v>24.373781044864877</v>
      </c>
      <c r="M1543">
        <v>110.5591</v>
      </c>
      <c r="N1543">
        <v>77.150000000000006</v>
      </c>
      <c r="O1543" s="36">
        <v>24.589991032232724</v>
      </c>
      <c r="Q1543">
        <v>115.30419999999999</v>
      </c>
      <c r="R1543">
        <v>77.150000000000006</v>
      </c>
      <c r="S1543" s="36">
        <v>24.822640065849601</v>
      </c>
      <c r="U1543">
        <v>120.0808</v>
      </c>
      <c r="V1543">
        <v>77.150000000000006</v>
      </c>
      <c r="W1543" s="36">
        <v>25.076254664731586</v>
      </c>
      <c r="Y1543">
        <v>83.43</v>
      </c>
      <c r="Z1543">
        <v>77.150000000000006</v>
      </c>
      <c r="AA1543" s="36">
        <v>23.508758264026483</v>
      </c>
    </row>
    <row r="1544" spans="1:27" x14ac:dyDescent="0.25">
      <c r="A1544">
        <v>96.432599999999994</v>
      </c>
      <c r="B1544">
        <v>77.2</v>
      </c>
      <c r="C1544" s="36">
        <v>23.982485212740549</v>
      </c>
      <c r="E1544">
        <v>101.12990000000001</v>
      </c>
      <c r="F1544">
        <v>77.2</v>
      </c>
      <c r="G1544" s="36">
        <v>24.172002883651032</v>
      </c>
      <c r="I1544">
        <v>105.8248</v>
      </c>
      <c r="J1544">
        <v>77.2</v>
      </c>
      <c r="K1544" s="36">
        <v>24.372988992339327</v>
      </c>
      <c r="M1544">
        <v>110.5591</v>
      </c>
      <c r="N1544">
        <v>77.2</v>
      </c>
      <c r="O1544" s="36">
        <v>24.589129437361546</v>
      </c>
      <c r="Q1544">
        <v>115.30419999999999</v>
      </c>
      <c r="R1544">
        <v>77.2</v>
      </c>
      <c r="S1544" s="36">
        <v>24.821693789291178</v>
      </c>
      <c r="U1544">
        <v>120.0808</v>
      </c>
      <c r="V1544">
        <v>77.2</v>
      </c>
      <c r="W1544" s="36">
        <v>25.075201950196295</v>
      </c>
      <c r="Y1544">
        <v>83.43</v>
      </c>
      <c r="Z1544">
        <v>77.2</v>
      </c>
      <c r="AA1544" s="36">
        <v>23.508180275703573</v>
      </c>
    </row>
    <row r="1545" spans="1:27" x14ac:dyDescent="0.25">
      <c r="A1545">
        <v>96.432599999999994</v>
      </c>
      <c r="B1545">
        <v>77.25</v>
      </c>
      <c r="C1545" s="36">
        <v>23.981800931160251</v>
      </c>
      <c r="E1545">
        <v>101.12990000000001</v>
      </c>
      <c r="F1545">
        <v>77.25</v>
      </c>
      <c r="G1545" s="36">
        <v>24.171269036048027</v>
      </c>
      <c r="I1545">
        <v>105.8248</v>
      </c>
      <c r="J1545">
        <v>77.25</v>
      </c>
      <c r="K1545" s="36">
        <v>24.372197206256619</v>
      </c>
      <c r="M1545">
        <v>110.5591</v>
      </c>
      <c r="N1545">
        <v>77.25</v>
      </c>
      <c r="O1545" s="36">
        <v>24.588268169052334</v>
      </c>
      <c r="Q1545">
        <v>115.30419999999999</v>
      </c>
      <c r="R1545">
        <v>77.25</v>
      </c>
      <c r="S1545" s="36">
        <v>24.820747923115647</v>
      </c>
      <c r="U1545">
        <v>120.0808</v>
      </c>
      <c r="V1545">
        <v>77.25</v>
      </c>
      <c r="W1545" s="36">
        <v>25.074149769026299</v>
      </c>
      <c r="Y1545">
        <v>83.43</v>
      </c>
      <c r="Z1545">
        <v>77.25</v>
      </c>
      <c r="AA1545" s="36">
        <v>23.507602413495022</v>
      </c>
    </row>
    <row r="1546" spans="1:27" x14ac:dyDescent="0.25">
      <c r="A1546">
        <v>96.432599999999994</v>
      </c>
      <c r="B1546">
        <v>77.3</v>
      </c>
      <c r="C1546" s="36">
        <v>23.981116837349386</v>
      </c>
      <c r="E1546">
        <v>101.12990000000001</v>
      </c>
      <c r="F1546">
        <v>77.3</v>
      </c>
      <c r="G1546" s="36">
        <v>24.170535410282479</v>
      </c>
      <c r="I1546">
        <v>105.8248</v>
      </c>
      <c r="J1546">
        <v>77.3</v>
      </c>
      <c r="K1546" s="36">
        <v>24.371405686394862</v>
      </c>
      <c r="M1546">
        <v>110.5591</v>
      </c>
      <c r="N1546">
        <v>77.3</v>
      </c>
      <c r="O1546" s="36">
        <v>24.587407226996458</v>
      </c>
      <c r="Q1546">
        <v>115.30419999999999</v>
      </c>
      <c r="R1546">
        <v>77.3</v>
      </c>
      <c r="S1546" s="36">
        <v>24.819802466875668</v>
      </c>
      <c r="U1546">
        <v>120.0808</v>
      </c>
      <c r="V1546">
        <v>77.3</v>
      </c>
      <c r="W1546" s="36">
        <v>25.073098120536418</v>
      </c>
      <c r="Y1546">
        <v>83.43</v>
      </c>
      <c r="Z1546">
        <v>77.3</v>
      </c>
      <c r="AA1546" s="36">
        <v>23.507024677334641</v>
      </c>
    </row>
    <row r="1547" spans="1:27" x14ac:dyDescent="0.25">
      <c r="A1547">
        <v>96.432599999999994</v>
      </c>
      <c r="B1547">
        <v>77.349999999999994</v>
      </c>
      <c r="C1547" s="36">
        <v>23.980432931182051</v>
      </c>
      <c r="E1547">
        <v>101.12990000000001</v>
      </c>
      <c r="F1547">
        <v>77.349999999999994</v>
      </c>
      <c r="G1547" s="36">
        <v>24.169802006189492</v>
      </c>
      <c r="I1547">
        <v>105.8248</v>
      </c>
      <c r="J1547">
        <v>77.349999999999994</v>
      </c>
      <c r="K1547" s="36">
        <v>24.370614432532481</v>
      </c>
      <c r="M1547">
        <v>110.5591</v>
      </c>
      <c r="N1547">
        <v>77.349999999999994</v>
      </c>
      <c r="O1547" s="36">
        <v>24.586546610885748</v>
      </c>
      <c r="Q1547">
        <v>115.30419999999999</v>
      </c>
      <c r="R1547">
        <v>77.349999999999994</v>
      </c>
      <c r="S1547" s="36">
        <v>24.818857420124729</v>
      </c>
      <c r="U1547">
        <v>120.0808</v>
      </c>
      <c r="V1547">
        <v>77.349999999999994</v>
      </c>
      <c r="W1547" s="36">
        <v>25.072047004042911</v>
      </c>
      <c r="Y1547">
        <v>83.43</v>
      </c>
      <c r="Z1547">
        <v>77.349999999999994</v>
      </c>
      <c r="AA1547" s="36">
        <v>23.506447067156284</v>
      </c>
    </row>
    <row r="1548" spans="1:27" x14ac:dyDescent="0.25">
      <c r="A1548">
        <v>96.432599999999994</v>
      </c>
      <c r="B1548">
        <v>77.400000000000006</v>
      </c>
      <c r="C1548" s="36">
        <v>23.979749212532475</v>
      </c>
      <c r="E1548">
        <v>101.12990000000001</v>
      </c>
      <c r="F1548">
        <v>77.400000000000006</v>
      </c>
      <c r="G1548" s="36">
        <v>24.169068823604366</v>
      </c>
      <c r="I1548">
        <v>105.8248</v>
      </c>
      <c r="J1548">
        <v>77.400000000000006</v>
      </c>
      <c r="K1548" s="36">
        <v>24.36982344444819</v>
      </c>
      <c r="M1548">
        <v>110.5591</v>
      </c>
      <c r="N1548">
        <v>77.400000000000006</v>
      </c>
      <c r="O1548" s="36">
        <v>24.585686320412517</v>
      </c>
      <c r="Q1548">
        <v>115.30419999999999</v>
      </c>
      <c r="R1548">
        <v>77.400000000000006</v>
      </c>
      <c r="S1548" s="36">
        <v>24.8179127824171</v>
      </c>
      <c r="U1548">
        <v>120.0808</v>
      </c>
      <c r="V1548">
        <v>77.400000000000006</v>
      </c>
      <c r="W1548" s="36">
        <v>25.07099641886348</v>
      </c>
      <c r="Y1548">
        <v>83.43</v>
      </c>
      <c r="Z1548">
        <v>77.400000000000006</v>
      </c>
      <c r="AA1548" s="36">
        <v>23.505869582893869</v>
      </c>
    </row>
    <row r="1549" spans="1:27" x14ac:dyDescent="0.25">
      <c r="A1549">
        <v>96.432599999999994</v>
      </c>
      <c r="B1549">
        <v>77.45</v>
      </c>
      <c r="C1549" s="36">
        <v>23.979065681275035</v>
      </c>
      <c r="E1549">
        <v>101.12990000000001</v>
      </c>
      <c r="F1549">
        <v>77.45</v>
      </c>
      <c r="G1549" s="36">
        <v>24.1683358623626</v>
      </c>
      <c r="I1549">
        <v>105.8248</v>
      </c>
      <c r="J1549">
        <v>77.45</v>
      </c>
      <c r="K1549" s="36">
        <v>24.369032721921005</v>
      </c>
      <c r="M1549">
        <v>110.5591</v>
      </c>
      <c r="N1549">
        <v>77.45</v>
      </c>
      <c r="O1549" s="36">
        <v>24.584826355269559</v>
      </c>
      <c r="Q1549">
        <v>115.30419999999999</v>
      </c>
      <c r="R1549">
        <v>77.45</v>
      </c>
      <c r="S1549" s="36">
        <v>24.816968553307859</v>
      </c>
      <c r="U1549">
        <v>120.0808</v>
      </c>
      <c r="V1549">
        <v>77.45</v>
      </c>
      <c r="W1549" s="36">
        <v>25.069946364317268</v>
      </c>
      <c r="Y1549">
        <v>83.43</v>
      </c>
      <c r="Z1549">
        <v>77.45</v>
      </c>
      <c r="AA1549" s="36">
        <v>23.505292224481362</v>
      </c>
    </row>
    <row r="1550" spans="1:27" x14ac:dyDescent="0.25">
      <c r="A1550">
        <v>96.432599999999994</v>
      </c>
      <c r="B1550">
        <v>77.5</v>
      </c>
      <c r="C1550" s="36">
        <v>23.978382337284241</v>
      </c>
      <c r="E1550">
        <v>101.12990000000001</v>
      </c>
      <c r="F1550">
        <v>77.5</v>
      </c>
      <c r="G1550" s="36">
        <v>24.167603122299898</v>
      </c>
      <c r="I1550">
        <v>105.8248</v>
      </c>
      <c r="J1550">
        <v>77.5</v>
      </c>
      <c r="K1550" s="36">
        <v>24.368242264730259</v>
      </c>
      <c r="M1550">
        <v>110.5591</v>
      </c>
      <c r="N1550">
        <v>77.5</v>
      </c>
      <c r="O1550" s="36">
        <v>24.58396671515013</v>
      </c>
      <c r="Q1550">
        <v>115.30419999999999</v>
      </c>
      <c r="R1550">
        <v>77.5</v>
      </c>
      <c r="S1550" s="36">
        <v>24.816024732352858</v>
      </c>
      <c r="U1550">
        <v>120.0808</v>
      </c>
      <c r="V1550">
        <v>77.5</v>
      </c>
      <c r="W1550" s="36">
        <v>25.06889683972485</v>
      </c>
      <c r="Y1550">
        <v>83.43</v>
      </c>
      <c r="Z1550">
        <v>77.5</v>
      </c>
      <c r="AA1550" s="36">
        <v>23.504714991852794</v>
      </c>
    </row>
    <row r="1551" spans="1:27" x14ac:dyDescent="0.25">
      <c r="A1551">
        <v>96.432599999999994</v>
      </c>
      <c r="B1551">
        <v>77.55</v>
      </c>
      <c r="C1551" s="36">
        <v>23.977699180434733</v>
      </c>
      <c r="E1551">
        <v>101.12990000000001</v>
      </c>
      <c r="F1551">
        <v>77.55</v>
      </c>
      <c r="G1551" s="36">
        <v>24.166870603252161</v>
      </c>
      <c r="I1551">
        <v>105.8248</v>
      </c>
      <c r="J1551">
        <v>77.55</v>
      </c>
      <c r="K1551" s="36">
        <v>24.36745207265556</v>
      </c>
      <c r="M1551">
        <v>110.5591</v>
      </c>
      <c r="N1551">
        <v>77.55</v>
      </c>
      <c r="O1551" s="36">
        <v>24.583107399747966</v>
      </c>
      <c r="Q1551">
        <v>115.30419999999999</v>
      </c>
      <c r="R1551">
        <v>77.55</v>
      </c>
      <c r="S1551" s="36">
        <v>24.81508131910876</v>
      </c>
      <c r="U1551">
        <v>120.0808</v>
      </c>
      <c r="V1551">
        <v>77.55</v>
      </c>
      <c r="W1551" s="36">
        <v>25.067847844408231</v>
      </c>
      <c r="Y1551">
        <v>83.43</v>
      </c>
      <c r="Z1551">
        <v>77.55</v>
      </c>
      <c r="AA1551" s="36">
        <v>23.504137884942253</v>
      </c>
    </row>
    <row r="1552" spans="1:27" x14ac:dyDescent="0.25">
      <c r="A1552">
        <v>96.432599999999994</v>
      </c>
      <c r="B1552">
        <v>77.599999999999994</v>
      </c>
      <c r="C1552" s="36">
        <v>23.977016210601288</v>
      </c>
      <c r="E1552">
        <v>101.12990000000001</v>
      </c>
      <c r="F1552">
        <v>77.599999999999994</v>
      </c>
      <c r="G1552" s="36">
        <v>24.16613830505549</v>
      </c>
      <c r="I1552">
        <v>105.8248</v>
      </c>
      <c r="J1552">
        <v>77.599999999999994</v>
      </c>
      <c r="K1552" s="36">
        <v>24.366662145476841</v>
      </c>
      <c r="M1552">
        <v>110.5591</v>
      </c>
      <c r="N1552">
        <v>77.599999999999994</v>
      </c>
      <c r="O1552" s="36">
        <v>24.582248408757287</v>
      </c>
      <c r="Q1552">
        <v>115.30419999999999</v>
      </c>
      <c r="R1552">
        <v>77.599999999999994</v>
      </c>
      <c r="S1552" s="36">
        <v>24.814138313133018</v>
      </c>
      <c r="U1552">
        <v>120.0808</v>
      </c>
      <c r="V1552">
        <v>77.599999999999994</v>
      </c>
      <c r="W1552" s="36">
        <v>25.066799377690828</v>
      </c>
      <c r="Y1552">
        <v>83.43</v>
      </c>
      <c r="Z1552">
        <v>77.599999999999994</v>
      </c>
      <c r="AA1552" s="36">
        <v>23.503560903683869</v>
      </c>
    </row>
    <row r="1553" spans="1:27" x14ac:dyDescent="0.25">
      <c r="A1553">
        <v>96.432599999999994</v>
      </c>
      <c r="B1553">
        <v>77.650000000000006</v>
      </c>
      <c r="C1553" s="36">
        <v>23.97633342765884</v>
      </c>
      <c r="E1553">
        <v>101.12990000000001</v>
      </c>
      <c r="F1553">
        <v>77.650000000000006</v>
      </c>
      <c r="G1553" s="36">
        <v>24.165406227546182</v>
      </c>
      <c r="I1553">
        <v>105.8248</v>
      </c>
      <c r="J1553">
        <v>77.650000000000006</v>
      </c>
      <c r="K1553" s="36">
        <v>24.365872482974314</v>
      </c>
      <c r="M1553">
        <v>110.5591</v>
      </c>
      <c r="N1553">
        <v>77.650000000000006</v>
      </c>
      <c r="O1553" s="36">
        <v>24.581389741872773</v>
      </c>
      <c r="Q1553">
        <v>115.30419999999999</v>
      </c>
      <c r="R1553">
        <v>77.650000000000006</v>
      </c>
      <c r="S1553" s="36">
        <v>24.813195713983859</v>
      </c>
      <c r="U1553">
        <v>120.0808</v>
      </c>
      <c r="V1553">
        <v>77.650000000000006</v>
      </c>
      <c r="W1553" s="36">
        <v>25.06575143889749</v>
      </c>
      <c r="Y1553">
        <v>83.43</v>
      </c>
      <c r="Z1553">
        <v>77.650000000000006</v>
      </c>
      <c r="AA1553" s="36">
        <v>23.50298404801185</v>
      </c>
    </row>
    <row r="1554" spans="1:27" x14ac:dyDescent="0.25">
      <c r="A1554">
        <v>96.432599999999994</v>
      </c>
      <c r="B1554">
        <v>77.7</v>
      </c>
      <c r="C1554" s="36">
        <v>23.975650831482437</v>
      </c>
      <c r="E1554">
        <v>101.12990000000001</v>
      </c>
      <c r="F1554">
        <v>77.7</v>
      </c>
      <c r="G1554" s="36">
        <v>24.164674370560736</v>
      </c>
      <c r="I1554">
        <v>105.8248</v>
      </c>
      <c r="J1554">
        <v>77.7</v>
      </c>
      <c r="K1554" s="36">
        <v>24.3650830849285</v>
      </c>
      <c r="M1554">
        <v>110.5591</v>
      </c>
      <c r="N1554">
        <v>77.7</v>
      </c>
      <c r="O1554" s="36">
        <v>24.580531398789578</v>
      </c>
      <c r="Q1554">
        <v>115.30419999999999</v>
      </c>
      <c r="R1554">
        <v>77.7</v>
      </c>
      <c r="S1554" s="36">
        <v>24.81225352122031</v>
      </c>
      <c r="U1554">
        <v>120.0808</v>
      </c>
      <c r="V1554">
        <v>77.7</v>
      </c>
      <c r="W1554" s="36">
        <v>25.064704027354491</v>
      </c>
      <c r="Y1554">
        <v>83.43</v>
      </c>
      <c r="Z1554">
        <v>77.7</v>
      </c>
      <c r="AA1554" s="36">
        <v>23.502407317860445</v>
      </c>
    </row>
    <row r="1555" spans="1:27" x14ac:dyDescent="0.25">
      <c r="A1555">
        <v>96.432599999999994</v>
      </c>
      <c r="B1555">
        <v>77.75</v>
      </c>
      <c r="C1555" s="36">
        <v>23.974968421947274</v>
      </c>
      <c r="E1555">
        <v>101.12990000000001</v>
      </c>
      <c r="F1555">
        <v>77.75</v>
      </c>
      <c r="G1555" s="36">
        <v>24.163942733935851</v>
      </c>
      <c r="I1555">
        <v>105.8248</v>
      </c>
      <c r="J1555">
        <v>77.75</v>
      </c>
      <c r="K1555" s="36">
        <v>24.364293951120221</v>
      </c>
      <c r="M1555">
        <v>110.5591</v>
      </c>
      <c r="N1555">
        <v>77.75</v>
      </c>
      <c r="O1555" s="36">
        <v>24.579673379203321</v>
      </c>
      <c r="Q1555">
        <v>115.30419999999999</v>
      </c>
      <c r="R1555">
        <v>77.75</v>
      </c>
      <c r="S1555" s="36">
        <v>24.811311734402175</v>
      </c>
      <c r="U1555">
        <v>120.0808</v>
      </c>
      <c r="V1555">
        <v>77.75</v>
      </c>
      <c r="W1555" s="36">
        <v>25.063657142389516</v>
      </c>
      <c r="Y1555">
        <v>83.43</v>
      </c>
      <c r="Z1555">
        <v>77.75</v>
      </c>
      <c r="AA1555" s="36">
        <v>23.501830713163962</v>
      </c>
    </row>
    <row r="1556" spans="1:27" x14ac:dyDescent="0.25">
      <c r="A1556">
        <v>96.432599999999994</v>
      </c>
      <c r="B1556">
        <v>77.8</v>
      </c>
      <c r="C1556" s="36">
        <v>23.974286198928677</v>
      </c>
      <c r="E1556">
        <v>101.12990000000001</v>
      </c>
      <c r="F1556">
        <v>77.8</v>
      </c>
      <c r="G1556" s="36">
        <v>24.163211317508416</v>
      </c>
      <c r="I1556">
        <v>105.8248</v>
      </c>
      <c r="J1556">
        <v>77.8</v>
      </c>
      <c r="K1556" s="36">
        <v>24.363505081330583</v>
      </c>
      <c r="M1556">
        <v>110.5591</v>
      </c>
      <c r="N1556">
        <v>77.8</v>
      </c>
      <c r="O1556" s="36">
        <v>24.578815682810102</v>
      </c>
      <c r="Q1556">
        <v>115.30419999999999</v>
      </c>
      <c r="R1556">
        <v>77.8</v>
      </c>
      <c r="S1556" s="36">
        <v>24.810370353090036</v>
      </c>
      <c r="U1556">
        <v>120.0808</v>
      </c>
      <c r="V1556">
        <v>77.8</v>
      </c>
      <c r="W1556" s="36">
        <v>25.062610783331635</v>
      </c>
      <c r="Y1556">
        <v>83.43</v>
      </c>
      <c r="Z1556">
        <v>77.8</v>
      </c>
      <c r="AA1556" s="36">
        <v>23.501254233856763</v>
      </c>
    </row>
    <row r="1557" spans="1:27" x14ac:dyDescent="0.25">
      <c r="A1557">
        <v>96.432599999999994</v>
      </c>
      <c r="B1557">
        <v>77.849999999999994</v>
      </c>
      <c r="C1557" s="36">
        <v>23.973604162302117</v>
      </c>
      <c r="E1557">
        <v>101.12990000000001</v>
      </c>
      <c r="F1557">
        <v>77.849999999999994</v>
      </c>
      <c r="G1557" s="36">
        <v>24.162480121115525</v>
      </c>
      <c r="I1557">
        <v>105.8248</v>
      </c>
      <c r="J1557">
        <v>77.849999999999994</v>
      </c>
      <c r="K1557" s="36">
        <v>24.362716475341003</v>
      </c>
      <c r="M1557">
        <v>110.5591</v>
      </c>
      <c r="N1557">
        <v>77.849999999999994</v>
      </c>
      <c r="O1557" s="36">
        <v>24.577958309306474</v>
      </c>
      <c r="Q1557">
        <v>115.30419999999999</v>
      </c>
      <c r="R1557">
        <v>77.849999999999994</v>
      </c>
      <c r="S1557" s="36">
        <v>24.80942937684528</v>
      </c>
      <c r="U1557">
        <v>120.0808</v>
      </c>
      <c r="V1557">
        <v>77.849999999999994</v>
      </c>
      <c r="W1557" s="36">
        <v>25.06156494951135</v>
      </c>
      <c r="Y1557">
        <v>83.43</v>
      </c>
      <c r="Z1557">
        <v>77.849999999999994</v>
      </c>
      <c r="AA1557" s="36">
        <v>23.500677879873269</v>
      </c>
    </row>
    <row r="1558" spans="1:27" x14ac:dyDescent="0.25">
      <c r="A1558">
        <v>96.432599999999994</v>
      </c>
      <c r="B1558">
        <v>77.900000000000006</v>
      </c>
      <c r="C1558" s="36">
        <v>23.972922311943186</v>
      </c>
      <c r="E1558">
        <v>101.12990000000001</v>
      </c>
      <c r="F1558">
        <v>77.900000000000006</v>
      </c>
      <c r="G1558" s="36">
        <v>24.161749144594459</v>
      </c>
      <c r="I1558">
        <v>105.8248</v>
      </c>
      <c r="J1558">
        <v>77.900000000000006</v>
      </c>
      <c r="K1558" s="36">
        <v>24.36192813293319</v>
      </c>
      <c r="M1558">
        <v>110.5591</v>
      </c>
      <c r="N1558">
        <v>77.900000000000006</v>
      </c>
      <c r="O1558" s="36">
        <v>24.577101258389472</v>
      </c>
      <c r="Q1558">
        <v>115.30419999999999</v>
      </c>
      <c r="R1558">
        <v>77.900000000000006</v>
      </c>
      <c r="S1558" s="36">
        <v>24.808488805230038</v>
      </c>
      <c r="U1558">
        <v>120.0808</v>
      </c>
      <c r="V1558">
        <v>77.900000000000006</v>
      </c>
      <c r="W1558" s="36">
        <v>25.060519640260555</v>
      </c>
      <c r="Y1558">
        <v>83.43</v>
      </c>
      <c r="Z1558">
        <v>77.900000000000006</v>
      </c>
      <c r="AA1558" s="36">
        <v>23.500101651147958</v>
      </c>
    </row>
    <row r="1559" spans="1:27" x14ac:dyDescent="0.25">
      <c r="A1559">
        <v>96.432599999999994</v>
      </c>
      <c r="B1559">
        <v>77.95</v>
      </c>
      <c r="C1559" s="36">
        <v>23.972240647727631</v>
      </c>
      <c r="E1559">
        <v>101.12990000000001</v>
      </c>
      <c r="F1559">
        <v>77.95</v>
      </c>
      <c r="G1559" s="36">
        <v>24.161018387782708</v>
      </c>
      <c r="I1559">
        <v>105.8248</v>
      </c>
      <c r="J1559">
        <v>77.95</v>
      </c>
      <c r="K1559" s="36">
        <v>24.361140053889141</v>
      </c>
      <c r="M1559">
        <v>110.5591</v>
      </c>
      <c r="N1559">
        <v>77.95</v>
      </c>
      <c r="O1559" s="36">
        <v>24.576244529756583</v>
      </c>
      <c r="Q1559">
        <v>115.30419999999999</v>
      </c>
      <c r="R1559">
        <v>77.95</v>
      </c>
      <c r="S1559" s="36">
        <v>24.807548637807244</v>
      </c>
      <c r="U1559">
        <v>120.0808</v>
      </c>
      <c r="V1559">
        <v>77.95</v>
      </c>
      <c r="W1559" s="36">
        <v>25.05947485491253</v>
      </c>
      <c r="Y1559">
        <v>83.43</v>
      </c>
      <c r="Z1559">
        <v>77.95</v>
      </c>
      <c r="AA1559" s="36">
        <v>23.499525547615363</v>
      </c>
    </row>
    <row r="1560" spans="1:27" x14ac:dyDescent="0.25">
      <c r="A1560">
        <v>96.432599999999994</v>
      </c>
      <c r="B1560">
        <v>78</v>
      </c>
      <c r="C1560" s="36">
        <v>23.971559169531318</v>
      </c>
      <c r="E1560">
        <v>101.12990000000001</v>
      </c>
      <c r="F1560">
        <v>78</v>
      </c>
      <c r="G1560" s="36">
        <v>24.16028785051796</v>
      </c>
      <c r="I1560">
        <v>105.8248</v>
      </c>
      <c r="J1560">
        <v>78</v>
      </c>
      <c r="K1560" s="36">
        <v>24.360352237991155</v>
      </c>
      <c r="M1560">
        <v>110.5591</v>
      </c>
      <c r="N1560">
        <v>78</v>
      </c>
      <c r="O1560" s="36">
        <v>24.575388123105775</v>
      </c>
      <c r="Q1560">
        <v>115.30419999999999</v>
      </c>
      <c r="R1560">
        <v>78</v>
      </c>
      <c r="S1560" s="36">
        <v>24.806608874140597</v>
      </c>
      <c r="U1560">
        <v>120.0808</v>
      </c>
      <c r="V1560">
        <v>78</v>
      </c>
      <c r="W1560" s="36">
        <v>25.058430592801958</v>
      </c>
      <c r="Y1560">
        <v>83.43</v>
      </c>
      <c r="Z1560">
        <v>78</v>
      </c>
      <c r="AA1560" s="36">
        <v>23.498949569210072</v>
      </c>
    </row>
    <row r="1561" spans="1:27" x14ac:dyDescent="0.25">
      <c r="A1561">
        <v>96.432599999999994</v>
      </c>
      <c r="B1561">
        <v>78.05</v>
      </c>
      <c r="C1561" s="36">
        <v>23.970877877230262</v>
      </c>
      <c r="E1561">
        <v>101.12990000000001</v>
      </c>
      <c r="F1561">
        <v>78.05</v>
      </c>
      <c r="G1561" s="36">
        <v>24.159557532638075</v>
      </c>
      <c r="I1561">
        <v>105.8248</v>
      </c>
      <c r="J1561">
        <v>78.05</v>
      </c>
      <c r="K1561" s="36">
        <v>24.35956468502183</v>
      </c>
      <c r="M1561">
        <v>110.5591</v>
      </c>
      <c r="N1561">
        <v>78.05</v>
      </c>
      <c r="O1561" s="36">
        <v>24.574532038135462</v>
      </c>
      <c r="Q1561">
        <v>115.30419999999999</v>
      </c>
      <c r="R1561">
        <v>78.05</v>
      </c>
      <c r="S1561" s="36">
        <v>24.805669513794559</v>
      </c>
      <c r="U1561">
        <v>120.0808</v>
      </c>
      <c r="V1561">
        <v>78.05</v>
      </c>
      <c r="W1561" s="36">
        <v>25.057386853264905</v>
      </c>
      <c r="Y1561">
        <v>83.43</v>
      </c>
      <c r="Z1561">
        <v>78.05</v>
      </c>
      <c r="AA1561" s="36">
        <v>23.49837371586673</v>
      </c>
    </row>
    <row r="1562" spans="1:27" x14ac:dyDescent="0.25">
      <c r="A1562">
        <v>96.432599999999994</v>
      </c>
      <c r="B1562">
        <v>78.099999999999994</v>
      </c>
      <c r="C1562" s="36">
        <v>23.970196770700593</v>
      </c>
      <c r="E1562">
        <v>101.12990000000001</v>
      </c>
      <c r="F1562">
        <v>78.099999999999994</v>
      </c>
      <c r="G1562" s="36">
        <v>24.158827433981145</v>
      </c>
      <c r="I1562">
        <v>105.8248</v>
      </c>
      <c r="J1562">
        <v>78.099999999999994</v>
      </c>
      <c r="K1562" s="36">
        <v>24.358777394764051</v>
      </c>
      <c r="M1562">
        <v>110.5591</v>
      </c>
      <c r="N1562">
        <v>78.099999999999994</v>
      </c>
      <c r="O1562" s="36">
        <v>24.573676274544535</v>
      </c>
      <c r="Q1562">
        <v>115.30419999999999</v>
      </c>
      <c r="R1562">
        <v>78.099999999999994</v>
      </c>
      <c r="S1562" s="36">
        <v>24.804730556334381</v>
      </c>
      <c r="U1562">
        <v>120.0808</v>
      </c>
      <c r="V1562">
        <v>78.099999999999994</v>
      </c>
      <c r="W1562" s="36">
        <v>25.056343635638829</v>
      </c>
      <c r="Y1562">
        <v>83.43</v>
      </c>
      <c r="Z1562">
        <v>78.099999999999994</v>
      </c>
      <c r="AA1562" s="36">
        <v>23.497797987520038</v>
      </c>
    </row>
    <row r="1563" spans="1:27" x14ac:dyDescent="0.25">
      <c r="A1563">
        <v>96.432599999999994</v>
      </c>
      <c r="B1563">
        <v>78.150000000000006</v>
      </c>
      <c r="C1563" s="36">
        <v>23.969515849818595</v>
      </c>
      <c r="E1563">
        <v>101.12990000000001</v>
      </c>
      <c r="F1563">
        <v>78.150000000000006</v>
      </c>
      <c r="G1563" s="36">
        <v>24.158097554385431</v>
      </c>
      <c r="I1563">
        <v>105.8248</v>
      </c>
      <c r="J1563">
        <v>78.150000000000006</v>
      </c>
      <c r="K1563" s="36">
        <v>24.357990367000994</v>
      </c>
      <c r="M1563">
        <v>110.5591</v>
      </c>
      <c r="N1563">
        <v>78.150000000000006</v>
      </c>
      <c r="O1563" s="36">
        <v>24.572820832032331</v>
      </c>
      <c r="Q1563">
        <v>115.30419999999999</v>
      </c>
      <c r="R1563">
        <v>78.150000000000006</v>
      </c>
      <c r="S1563" s="36">
        <v>24.803792001326077</v>
      </c>
      <c r="U1563">
        <v>120.0808</v>
      </c>
      <c r="V1563">
        <v>78.150000000000006</v>
      </c>
      <c r="W1563" s="36">
        <v>25.055300939262562</v>
      </c>
      <c r="Y1563">
        <v>83.43</v>
      </c>
      <c r="Z1563">
        <v>78.150000000000006</v>
      </c>
      <c r="AA1563" s="36">
        <v>23.497222384104738</v>
      </c>
    </row>
    <row r="1564" spans="1:27" x14ac:dyDescent="0.25">
      <c r="A1564">
        <v>96.432599999999994</v>
      </c>
      <c r="B1564">
        <v>78.2</v>
      </c>
      <c r="C1564" s="36">
        <v>23.968835114460674</v>
      </c>
      <c r="E1564">
        <v>101.12990000000001</v>
      </c>
      <c r="F1564">
        <v>78.2</v>
      </c>
      <c r="G1564" s="36">
        <v>24.157367893689393</v>
      </c>
      <c r="I1564">
        <v>105.8248</v>
      </c>
      <c r="J1564">
        <v>78.2</v>
      </c>
      <c r="K1564" s="36">
        <v>24.35720360151614</v>
      </c>
      <c r="M1564">
        <v>110.5591</v>
      </c>
      <c r="N1564">
        <v>78.2</v>
      </c>
      <c r="O1564" s="36">
        <v>24.57196571029867</v>
      </c>
      <c r="Q1564">
        <v>115.30419999999999</v>
      </c>
      <c r="R1564">
        <v>78.2</v>
      </c>
      <c r="S1564" s="36">
        <v>24.802853848336422</v>
      </c>
      <c r="U1564">
        <v>120.0808</v>
      </c>
      <c r="V1564">
        <v>78.2</v>
      </c>
      <c r="W1564" s="36">
        <v>25.054258763476302</v>
      </c>
      <c r="Y1564">
        <v>83.43</v>
      </c>
      <c r="Z1564">
        <v>78.2</v>
      </c>
      <c r="AA1564" s="36">
        <v>23.496646905555661</v>
      </c>
    </row>
    <row r="1565" spans="1:27" x14ac:dyDescent="0.25">
      <c r="A1565">
        <v>96.432599999999994</v>
      </c>
      <c r="B1565">
        <v>78.25</v>
      </c>
      <c r="C1565" s="36">
        <v>23.96815456450339</v>
      </c>
      <c r="E1565">
        <v>101.12990000000001</v>
      </c>
      <c r="F1565">
        <v>78.25</v>
      </c>
      <c r="G1565" s="36">
        <v>24.156638451731691</v>
      </c>
      <c r="I1565">
        <v>105.8248</v>
      </c>
      <c r="J1565">
        <v>78.25</v>
      </c>
      <c r="K1565" s="36">
        <v>24.35641709809325</v>
      </c>
      <c r="M1565">
        <v>110.5591</v>
      </c>
      <c r="N1565">
        <v>78.25</v>
      </c>
      <c r="O1565" s="36">
        <v>24.571110909043824</v>
      </c>
      <c r="Q1565">
        <v>115.30419999999999</v>
      </c>
      <c r="R1565">
        <v>78.25</v>
      </c>
      <c r="S1565" s="36">
        <v>24.80191609693296</v>
      </c>
      <c r="U1565">
        <v>120.0808</v>
      </c>
      <c r="V1565">
        <v>78.25</v>
      </c>
      <c r="W1565" s="36">
        <v>25.053217107621634</v>
      </c>
      <c r="Y1565">
        <v>83.43</v>
      </c>
      <c r="Z1565">
        <v>78.25</v>
      </c>
      <c r="AA1565" s="36">
        <v>23.496071551807656</v>
      </c>
    </row>
    <row r="1566" spans="1:27" x14ac:dyDescent="0.25">
      <c r="A1566">
        <v>96.432599999999994</v>
      </c>
      <c r="B1566">
        <v>78.3</v>
      </c>
      <c r="C1566" s="36">
        <v>23.96747419982341</v>
      </c>
      <c r="E1566">
        <v>101.12990000000001</v>
      </c>
      <c r="F1566">
        <v>78.3</v>
      </c>
      <c r="G1566" s="36">
        <v>24.155909228351184</v>
      </c>
      <c r="I1566">
        <v>105.8248</v>
      </c>
      <c r="J1566">
        <v>78.3</v>
      </c>
      <c r="K1566" s="36">
        <v>24.355630856516381</v>
      </c>
      <c r="M1566">
        <v>110.5591</v>
      </c>
      <c r="N1566">
        <v>78.3</v>
      </c>
      <c r="O1566" s="36">
        <v>24.570256427968509</v>
      </c>
      <c r="Q1566">
        <v>115.30419999999999</v>
      </c>
      <c r="R1566">
        <v>78.3</v>
      </c>
      <c r="S1566" s="36">
        <v>24.800978746684002</v>
      </c>
      <c r="U1566">
        <v>120.0808</v>
      </c>
      <c r="V1566">
        <v>78.3</v>
      </c>
      <c r="W1566" s="36">
        <v>25.05217597104151</v>
      </c>
      <c r="Y1566">
        <v>83.43</v>
      </c>
      <c r="Z1566">
        <v>78.3</v>
      </c>
      <c r="AA1566" s="36">
        <v>23.495496322795653</v>
      </c>
    </row>
    <row r="1567" spans="1:27" x14ac:dyDescent="0.25">
      <c r="A1567">
        <v>96.432599999999994</v>
      </c>
      <c r="B1567">
        <v>78.349999999999994</v>
      </c>
      <c r="C1567" s="36">
        <v>23.966794020297559</v>
      </c>
      <c r="E1567">
        <v>101.12990000000001</v>
      </c>
      <c r="F1567">
        <v>78.349999999999994</v>
      </c>
      <c r="G1567" s="36">
        <v>24.15518022338691</v>
      </c>
      <c r="I1567">
        <v>105.8248</v>
      </c>
      <c r="J1567">
        <v>78.349999999999994</v>
      </c>
      <c r="K1567" s="36">
        <v>24.354844876569892</v>
      </c>
      <c r="M1567">
        <v>110.5591</v>
      </c>
      <c r="N1567">
        <v>78.349999999999994</v>
      </c>
      <c r="O1567" s="36">
        <v>24.56940226677392</v>
      </c>
      <c r="Q1567">
        <v>115.30419999999999</v>
      </c>
      <c r="R1567">
        <v>78.349999999999994</v>
      </c>
      <c r="S1567" s="36">
        <v>24.80004179715861</v>
      </c>
      <c r="U1567">
        <v>120.0808</v>
      </c>
      <c r="V1567">
        <v>78.349999999999994</v>
      </c>
      <c r="W1567" s="36">
        <v>25.051135353080248</v>
      </c>
      <c r="Y1567">
        <v>83.43</v>
      </c>
      <c r="Z1567">
        <v>78.349999999999994</v>
      </c>
      <c r="AA1567" s="36">
        <v>23.494921218454621</v>
      </c>
    </row>
    <row r="1568" spans="1:27" x14ac:dyDescent="0.25">
      <c r="A1568">
        <v>96.432599999999994</v>
      </c>
      <c r="B1568">
        <v>78.400000000000006</v>
      </c>
      <c r="C1568" s="36">
        <v>23.966114025802774</v>
      </c>
      <c r="E1568">
        <v>101.12990000000001</v>
      </c>
      <c r="F1568">
        <v>78.400000000000006</v>
      </c>
      <c r="G1568" s="36">
        <v>24.154451436678119</v>
      </c>
      <c r="I1568">
        <v>105.8248</v>
      </c>
      <c r="J1568">
        <v>78.400000000000006</v>
      </c>
      <c r="K1568" s="36">
        <v>24.354059158038407</v>
      </c>
      <c r="M1568">
        <v>110.5591</v>
      </c>
      <c r="N1568">
        <v>78.400000000000006</v>
      </c>
      <c r="O1568" s="36">
        <v>24.568548425161691</v>
      </c>
      <c r="Q1568">
        <v>115.30419999999999</v>
      </c>
      <c r="R1568">
        <v>78.400000000000006</v>
      </c>
      <c r="S1568" s="36">
        <v>24.799105247926619</v>
      </c>
      <c r="U1568">
        <v>120.0808</v>
      </c>
      <c r="V1568">
        <v>78.400000000000006</v>
      </c>
      <c r="W1568" s="36">
        <v>25.050095253083509</v>
      </c>
      <c r="Y1568">
        <v>83.43</v>
      </c>
      <c r="Z1568">
        <v>78.400000000000006</v>
      </c>
      <c r="AA1568" s="36">
        <v>23.494346238719601</v>
      </c>
    </row>
    <row r="1569" spans="1:27" x14ac:dyDescent="0.25">
      <c r="A1569">
        <v>96.432599999999994</v>
      </c>
      <c r="B1569">
        <v>78.45</v>
      </c>
      <c r="C1569" s="36">
        <v>23.965434216216142</v>
      </c>
      <c r="E1569">
        <v>101.12990000000001</v>
      </c>
      <c r="F1569">
        <v>78.45</v>
      </c>
      <c r="G1569" s="36">
        <v>24.153722868064243</v>
      </c>
      <c r="I1569">
        <v>105.8248</v>
      </c>
      <c r="J1569">
        <v>78.45</v>
      </c>
      <c r="K1569" s="36">
        <v>24.353273700706872</v>
      </c>
      <c r="M1569">
        <v>110.5591</v>
      </c>
      <c r="N1569">
        <v>78.45</v>
      </c>
      <c r="O1569" s="36">
        <v>24.567694902833924</v>
      </c>
      <c r="Q1569">
        <v>115.30419999999999</v>
      </c>
      <c r="R1569">
        <v>78.45</v>
      </c>
      <c r="S1569" s="36">
        <v>24.798169098558617</v>
      </c>
      <c r="U1569">
        <v>120.0808</v>
      </c>
      <c r="V1569">
        <v>78.45</v>
      </c>
      <c r="W1569" s="36">
        <v>25.049055670398324</v>
      </c>
      <c r="Y1569">
        <v>83.43</v>
      </c>
      <c r="Z1569">
        <v>78.45</v>
      </c>
      <c r="AA1569" s="36">
        <v>23.493771383525676</v>
      </c>
    </row>
    <row r="1570" spans="1:27" x14ac:dyDescent="0.25">
      <c r="A1570">
        <v>96.432599999999994</v>
      </c>
      <c r="B1570">
        <v>78.5</v>
      </c>
      <c r="C1570" s="36">
        <v>23.964754591414884</v>
      </c>
      <c r="E1570">
        <v>101.12990000000001</v>
      </c>
      <c r="F1570">
        <v>78.5</v>
      </c>
      <c r="G1570" s="36">
        <v>24.152994517384908</v>
      </c>
      <c r="I1570">
        <v>105.8248</v>
      </c>
      <c r="J1570">
        <v>78.5</v>
      </c>
      <c r="K1570" s="36">
        <v>24.352488504360498</v>
      </c>
      <c r="M1570">
        <v>110.5591</v>
      </c>
      <c r="N1570">
        <v>78.5</v>
      </c>
      <c r="O1570" s="36">
        <v>24.566841699493178</v>
      </c>
      <c r="Q1570">
        <v>115.30419999999999</v>
      </c>
      <c r="R1570">
        <v>78.5</v>
      </c>
      <c r="S1570" s="36">
        <v>24.797233348625937</v>
      </c>
      <c r="U1570">
        <v>120.0808</v>
      </c>
      <c r="V1570">
        <v>78.5</v>
      </c>
      <c r="W1570" s="36">
        <v>25.048016604373078</v>
      </c>
      <c r="Y1570">
        <v>83.43</v>
      </c>
      <c r="Z1570">
        <v>78.5</v>
      </c>
      <c r="AA1570" s="36">
        <v>23.493196652807985</v>
      </c>
    </row>
    <row r="1571" spans="1:27" x14ac:dyDescent="0.25">
      <c r="A1571">
        <v>96.432599999999994</v>
      </c>
      <c r="B1571">
        <v>78.55</v>
      </c>
      <c r="C1571" s="36">
        <v>23.964075151276337</v>
      </c>
      <c r="E1571">
        <v>101.12990000000001</v>
      </c>
      <c r="F1571">
        <v>78.55</v>
      </c>
      <c r="G1571" s="36">
        <v>24.152266384479933</v>
      </c>
      <c r="I1571">
        <v>105.8248</v>
      </c>
      <c r="J1571">
        <v>78.55</v>
      </c>
      <c r="K1571" s="36">
        <v>24.351703568784789</v>
      </c>
      <c r="M1571">
        <v>110.5591</v>
      </c>
      <c r="N1571">
        <v>78.55</v>
      </c>
      <c r="O1571" s="36">
        <v>24.565988814842459</v>
      </c>
      <c r="Q1571">
        <v>115.30419999999999</v>
      </c>
      <c r="R1571">
        <v>78.55</v>
      </c>
      <c r="S1571" s="36">
        <v>24.796297997700691</v>
      </c>
      <c r="U1571">
        <v>120.0808</v>
      </c>
      <c r="V1571">
        <v>78.55</v>
      </c>
      <c r="W1571" s="36">
        <v>25.046978054357496</v>
      </c>
      <c r="Y1571">
        <v>83.43</v>
      </c>
      <c r="Z1571">
        <v>78.55</v>
      </c>
      <c r="AA1571" s="36">
        <v>23.492622046501729</v>
      </c>
    </row>
    <row r="1572" spans="1:27" x14ac:dyDescent="0.25">
      <c r="A1572">
        <v>96.432599999999994</v>
      </c>
      <c r="B1572">
        <v>78.599999999999994</v>
      </c>
      <c r="C1572" s="36">
        <v>23.963395895677994</v>
      </c>
      <c r="E1572">
        <v>101.12990000000001</v>
      </c>
      <c r="F1572">
        <v>78.599999999999994</v>
      </c>
      <c r="G1572" s="36">
        <v>24.151538469189333</v>
      </c>
      <c r="I1572">
        <v>105.8248</v>
      </c>
      <c r="J1572">
        <v>78.599999999999994</v>
      </c>
      <c r="K1572" s="36">
        <v>24.350918893765559</v>
      </c>
      <c r="M1572">
        <v>110.5591</v>
      </c>
      <c r="N1572">
        <v>78.599999999999994</v>
      </c>
      <c r="O1572" s="36">
        <v>24.565136248585226</v>
      </c>
      <c r="Q1572">
        <v>115.30419999999999</v>
      </c>
      <c r="R1572">
        <v>78.599999999999994</v>
      </c>
      <c r="S1572" s="36">
        <v>24.795363045355707</v>
      </c>
      <c r="U1572">
        <v>120.0808</v>
      </c>
      <c r="V1572">
        <v>78.599999999999994</v>
      </c>
      <c r="W1572" s="36">
        <v>25.045940019702655</v>
      </c>
      <c r="Y1572">
        <v>83.43</v>
      </c>
      <c r="Z1572">
        <v>78.599999999999994</v>
      </c>
      <c r="AA1572" s="36">
        <v>23.492047564542158</v>
      </c>
    </row>
    <row r="1573" spans="1:27" x14ac:dyDescent="0.25">
      <c r="A1573">
        <v>96.432599999999994</v>
      </c>
      <c r="B1573">
        <v>78.650000000000006</v>
      </c>
      <c r="C1573" s="36">
        <v>23.962716824497463</v>
      </c>
      <c r="E1573">
        <v>101.12990000000001</v>
      </c>
      <c r="F1573">
        <v>78.650000000000006</v>
      </c>
      <c r="G1573" s="36">
        <v>24.150810771353314</v>
      </c>
      <c r="I1573">
        <v>105.8248</v>
      </c>
      <c r="J1573">
        <v>78.650000000000006</v>
      </c>
      <c r="K1573" s="36">
        <v>24.350134479088876</v>
      </c>
      <c r="M1573">
        <v>110.5591</v>
      </c>
      <c r="N1573">
        <v>78.650000000000006</v>
      </c>
      <c r="O1573" s="36">
        <v>24.564284000425392</v>
      </c>
      <c r="Q1573">
        <v>115.30419999999999</v>
      </c>
      <c r="R1573">
        <v>78.650000000000006</v>
      </c>
      <c r="S1573" s="36">
        <v>24.794428491164599</v>
      </c>
      <c r="U1573">
        <v>120.0808</v>
      </c>
      <c r="V1573">
        <v>78.650000000000006</v>
      </c>
      <c r="W1573" s="36">
        <v>25.044902499760973</v>
      </c>
      <c r="Y1573">
        <v>83.43</v>
      </c>
      <c r="Z1573">
        <v>78.650000000000006</v>
      </c>
      <c r="AA1573" s="36">
        <v>23.491473206864576</v>
      </c>
    </row>
    <row r="1574" spans="1:27" x14ac:dyDescent="0.25">
      <c r="A1574">
        <v>96.432599999999994</v>
      </c>
      <c r="B1574">
        <v>78.7</v>
      </c>
      <c r="C1574" s="36">
        <v>23.962037937612489</v>
      </c>
      <c r="E1574">
        <v>101.12990000000001</v>
      </c>
      <c r="F1574">
        <v>78.7</v>
      </c>
      <c r="G1574" s="36">
        <v>24.150083290812276</v>
      </c>
      <c r="I1574">
        <v>105.8248</v>
      </c>
      <c r="J1574">
        <v>78.7</v>
      </c>
      <c r="K1574" s="36">
        <v>24.349350324541124</v>
      </c>
      <c r="M1574">
        <v>110.5591</v>
      </c>
      <c r="N1574">
        <v>78.7</v>
      </c>
      <c r="O1574" s="36">
        <v>24.563432070067325</v>
      </c>
      <c r="Q1574">
        <v>115.30419999999999</v>
      </c>
      <c r="R1574">
        <v>78.7</v>
      </c>
      <c r="S1574" s="36">
        <v>24.793494334701705</v>
      </c>
      <c r="U1574">
        <v>120.0808</v>
      </c>
      <c r="V1574">
        <v>78.7</v>
      </c>
      <c r="W1574" s="36">
        <v>25.043865493886191</v>
      </c>
      <c r="Y1574">
        <v>83.43</v>
      </c>
      <c r="Z1574">
        <v>78.7</v>
      </c>
      <c r="AA1574" s="36">
        <v>23.490898973404352</v>
      </c>
    </row>
    <row r="1575" spans="1:27" x14ac:dyDescent="0.25">
      <c r="A1575">
        <v>96.432599999999994</v>
      </c>
      <c r="B1575">
        <v>78.75</v>
      </c>
      <c r="C1575" s="36">
        <v>23.961359234900957</v>
      </c>
      <c r="E1575">
        <v>101.12990000000001</v>
      </c>
      <c r="F1575">
        <v>78.75</v>
      </c>
      <c r="G1575" s="36">
        <v>24.149356027406807</v>
      </c>
      <c r="I1575">
        <v>105.8248</v>
      </c>
      <c r="J1575">
        <v>78.75</v>
      </c>
      <c r="K1575" s="36">
        <v>24.34856642990896</v>
      </c>
      <c r="M1575">
        <v>110.5591</v>
      </c>
      <c r="N1575">
        <v>78.75</v>
      </c>
      <c r="O1575" s="36">
        <v>24.562580457215841</v>
      </c>
      <c r="Q1575">
        <v>115.30419999999999</v>
      </c>
      <c r="R1575">
        <v>78.75</v>
      </c>
      <c r="S1575" s="36">
        <v>24.792560575542129</v>
      </c>
      <c r="U1575">
        <v>120.0808</v>
      </c>
      <c r="V1575">
        <v>78.75</v>
      </c>
      <c r="W1575" s="36">
        <v>25.042829001433397</v>
      </c>
      <c r="Y1575">
        <v>83.43</v>
      </c>
      <c r="Z1575">
        <v>78.75</v>
      </c>
      <c r="AA1575" s="36">
        <v>23.490324864096895</v>
      </c>
    </row>
    <row r="1576" spans="1:27" x14ac:dyDescent="0.25">
      <c r="A1576">
        <v>96.432599999999994</v>
      </c>
      <c r="B1576">
        <v>78.8</v>
      </c>
      <c r="C1576" s="36">
        <v>23.960680716240873</v>
      </c>
      <c r="E1576">
        <v>101.12990000000001</v>
      </c>
      <c r="F1576">
        <v>78.8</v>
      </c>
      <c r="G1576" s="36">
        <v>24.148628980977676</v>
      </c>
      <c r="I1576">
        <v>105.8248</v>
      </c>
      <c r="J1576">
        <v>78.8</v>
      </c>
      <c r="K1576" s="36">
        <v>24.347782794979331</v>
      </c>
      <c r="M1576">
        <v>110.5591</v>
      </c>
      <c r="N1576">
        <v>78.8</v>
      </c>
      <c r="O1576" s="36">
        <v>24.561729161576199</v>
      </c>
      <c r="Q1576">
        <v>115.30419999999999</v>
      </c>
      <c r="R1576">
        <v>78.8</v>
      </c>
      <c r="S1576" s="36">
        <v>24.791627213261698</v>
      </c>
      <c r="U1576">
        <v>120.0808</v>
      </c>
      <c r="V1576">
        <v>78.8</v>
      </c>
      <c r="W1576" s="36">
        <v>25.041793021759005</v>
      </c>
      <c r="Y1576">
        <v>83.43</v>
      </c>
      <c r="Z1576">
        <v>78.8</v>
      </c>
      <c r="AA1576" s="36">
        <v>23.489750878877683</v>
      </c>
    </row>
    <row r="1577" spans="1:27" x14ac:dyDescent="0.25">
      <c r="A1577">
        <v>96.432599999999994</v>
      </c>
      <c r="B1577">
        <v>78.849999999999994</v>
      </c>
      <c r="C1577" s="36">
        <v>23.960002381510382</v>
      </c>
      <c r="E1577">
        <v>101.12990000000001</v>
      </c>
      <c r="F1577">
        <v>78.849999999999994</v>
      </c>
      <c r="G1577" s="36">
        <v>24.147902151365869</v>
      </c>
      <c r="I1577">
        <v>105.8248</v>
      </c>
      <c r="J1577">
        <v>78.849999999999994</v>
      </c>
      <c r="K1577" s="36">
        <v>24.346999419539468</v>
      </c>
      <c r="M1577">
        <v>110.5591</v>
      </c>
      <c r="N1577">
        <v>78.849999999999994</v>
      </c>
      <c r="O1577" s="36">
        <v>24.560878182854115</v>
      </c>
      <c r="Q1577">
        <v>115.30419999999999</v>
      </c>
      <c r="R1577">
        <v>78.849999999999994</v>
      </c>
      <c r="S1577" s="36">
        <v>24.790694247436996</v>
      </c>
      <c r="U1577">
        <v>120.0808</v>
      </c>
      <c r="V1577">
        <v>78.849999999999994</v>
      </c>
      <c r="W1577" s="36">
        <v>25.040757554220757</v>
      </c>
      <c r="Y1577">
        <v>83.43</v>
      </c>
      <c r="Z1577">
        <v>78.849999999999994</v>
      </c>
      <c r="AA1577" s="36">
        <v>23.489177017682234</v>
      </c>
    </row>
    <row r="1578" spans="1:27" x14ac:dyDescent="0.25">
      <c r="A1578">
        <v>96.432599999999994</v>
      </c>
      <c r="B1578">
        <v>78.900000000000006</v>
      </c>
      <c r="C1578" s="36">
        <v>23.959324230587765</v>
      </c>
      <c r="E1578">
        <v>101.12990000000001</v>
      </c>
      <c r="F1578">
        <v>78.900000000000006</v>
      </c>
      <c r="G1578" s="36">
        <v>24.147175538412544</v>
      </c>
      <c r="I1578">
        <v>105.8248</v>
      </c>
      <c r="J1578">
        <v>78.900000000000006</v>
      </c>
      <c r="K1578" s="36">
        <v>24.346216303376892</v>
      </c>
      <c r="M1578">
        <v>110.5591</v>
      </c>
      <c r="N1578">
        <v>78.900000000000006</v>
      </c>
      <c r="O1578" s="36">
        <v>24.560027520755749</v>
      </c>
      <c r="Q1578">
        <v>115.30419999999999</v>
      </c>
      <c r="R1578">
        <v>78.900000000000006</v>
      </c>
      <c r="S1578" s="36">
        <v>24.789761677645352</v>
      </c>
      <c r="U1578">
        <v>120.0808</v>
      </c>
      <c r="V1578">
        <v>78.900000000000006</v>
      </c>
      <c r="W1578" s="36">
        <v>25.039722598177708</v>
      </c>
      <c r="Y1578">
        <v>83.43</v>
      </c>
      <c r="Z1578">
        <v>78.900000000000006</v>
      </c>
      <c r="AA1578" s="36">
        <v>23.488603280446135</v>
      </c>
    </row>
    <row r="1579" spans="1:27" x14ac:dyDescent="0.25">
      <c r="A1579">
        <v>96.432599999999994</v>
      </c>
      <c r="B1579">
        <v>78.95</v>
      </c>
      <c r="C1579" s="36">
        <v>23.958646263351419</v>
      </c>
      <c r="E1579">
        <v>101.12990000000001</v>
      </c>
      <c r="F1579">
        <v>78.95</v>
      </c>
      <c r="G1579" s="36">
        <v>24.146449141959046</v>
      </c>
      <c r="I1579">
        <v>105.8248</v>
      </c>
      <c r="J1579">
        <v>78.95</v>
      </c>
      <c r="K1579" s="36">
        <v>24.345433446279404</v>
      </c>
      <c r="M1579">
        <v>110.5591</v>
      </c>
      <c r="N1579">
        <v>78.95</v>
      </c>
      <c r="O1579" s="36">
        <v>24.559177174987706</v>
      </c>
      <c r="Q1579">
        <v>115.30419999999999</v>
      </c>
      <c r="R1579">
        <v>78.95</v>
      </c>
      <c r="S1579" s="36">
        <v>24.788829503464825</v>
      </c>
      <c r="U1579">
        <v>120.0808</v>
      </c>
      <c r="V1579">
        <v>78.95</v>
      </c>
      <c r="W1579" s="36">
        <v>25.038688152990236</v>
      </c>
      <c r="Y1579">
        <v>83.43</v>
      </c>
      <c r="Z1579">
        <v>78.95</v>
      </c>
      <c r="AA1579" s="36">
        <v>23.488029667105017</v>
      </c>
    </row>
    <row r="1580" spans="1:27" x14ac:dyDescent="0.25">
      <c r="A1580">
        <v>96.432599999999994</v>
      </c>
      <c r="B1580">
        <v>79</v>
      </c>
      <c r="C1580" s="36">
        <v>23.957968479679892</v>
      </c>
      <c r="E1580">
        <v>101.12990000000001</v>
      </c>
      <c r="F1580">
        <v>79</v>
      </c>
      <c r="G1580" s="36">
        <v>24.145722961846925</v>
      </c>
      <c r="I1580">
        <v>105.8248</v>
      </c>
      <c r="J1580">
        <v>79</v>
      </c>
      <c r="K1580" s="36">
        <v>24.344650848035091</v>
      </c>
      <c r="M1580">
        <v>110.5591</v>
      </c>
      <c r="N1580">
        <v>79</v>
      </c>
      <c r="O1580" s="36">
        <v>24.558327145257046</v>
      </c>
      <c r="Q1580">
        <v>115.30419999999999</v>
      </c>
      <c r="R1580">
        <v>79</v>
      </c>
      <c r="S1580" s="36">
        <v>24.787897724474213</v>
      </c>
      <c r="U1580">
        <v>120.0808</v>
      </c>
      <c r="V1580">
        <v>79</v>
      </c>
      <c r="W1580" s="36">
        <v>25.037654218020037</v>
      </c>
      <c r="Y1580">
        <v>83.43</v>
      </c>
      <c r="Z1580">
        <v>79</v>
      </c>
      <c r="AA1580" s="36">
        <v>23.487456177594574</v>
      </c>
    </row>
    <row r="1581" spans="1:27" x14ac:dyDescent="0.25">
      <c r="A1581">
        <v>96.432599999999994</v>
      </c>
      <c r="B1581">
        <v>79.05</v>
      </c>
      <c r="C1581" s="36">
        <v>23.957290879451843</v>
      </c>
      <c r="E1581">
        <v>101.12990000000001</v>
      </c>
      <c r="F1581">
        <v>79.05</v>
      </c>
      <c r="G1581" s="36">
        <v>24.144996997917904</v>
      </c>
      <c r="I1581">
        <v>105.8248</v>
      </c>
      <c r="J1581">
        <v>79.05</v>
      </c>
      <c r="K1581" s="36">
        <v>24.343868508432323</v>
      </c>
      <c r="M1581">
        <v>110.5591</v>
      </c>
      <c r="N1581">
        <v>79.05</v>
      </c>
      <c r="O1581" s="36">
        <v>24.557477431271256</v>
      </c>
      <c r="Q1581">
        <v>115.30419999999999</v>
      </c>
      <c r="R1581">
        <v>79.05</v>
      </c>
      <c r="S1581" s="36">
        <v>24.786966340253052</v>
      </c>
      <c r="U1581">
        <v>120.0808</v>
      </c>
      <c r="V1581">
        <v>79.05</v>
      </c>
      <c r="W1581" s="36">
        <v>25.03662079263011</v>
      </c>
      <c r="Y1581">
        <v>83.43</v>
      </c>
      <c r="Z1581">
        <v>79.05</v>
      </c>
      <c r="AA1581" s="36">
        <v>23.486882811850545</v>
      </c>
    </row>
    <row r="1582" spans="1:27" x14ac:dyDescent="0.25">
      <c r="A1582">
        <v>96.432599999999994</v>
      </c>
      <c r="B1582">
        <v>79.099999999999994</v>
      </c>
      <c r="C1582" s="36">
        <v>23.956613462546084</v>
      </c>
      <c r="E1582">
        <v>101.12990000000001</v>
      </c>
      <c r="F1582">
        <v>79.099999999999994</v>
      </c>
      <c r="G1582" s="36">
        <v>24.144271250013908</v>
      </c>
      <c r="I1582">
        <v>105.8248</v>
      </c>
      <c r="J1582">
        <v>79.099999999999994</v>
      </c>
      <c r="K1582" s="36">
        <v>24.343086427259752</v>
      </c>
      <c r="M1582">
        <v>110.5591</v>
      </c>
      <c r="N1582">
        <v>79.099999999999994</v>
      </c>
      <c r="O1582" s="36">
        <v>24.556628032738288</v>
      </c>
      <c r="Q1582">
        <v>115.30419999999999</v>
      </c>
      <c r="R1582">
        <v>79.099999999999994</v>
      </c>
      <c r="S1582" s="36">
        <v>24.78603535038161</v>
      </c>
      <c r="U1582">
        <v>120.0808</v>
      </c>
      <c r="V1582">
        <v>79.099999999999994</v>
      </c>
      <c r="W1582" s="36">
        <v>25.035587876184756</v>
      </c>
      <c r="Y1582">
        <v>83.43</v>
      </c>
      <c r="Z1582">
        <v>79.099999999999994</v>
      </c>
      <c r="AA1582" s="36">
        <v>23.486309569808729</v>
      </c>
    </row>
    <row r="1583" spans="1:27" x14ac:dyDescent="0.25">
      <c r="A1583">
        <v>96.432599999999994</v>
      </c>
      <c r="B1583">
        <v>79.150000000000006</v>
      </c>
      <c r="C1583" s="36">
        <v>23.955936228841537</v>
      </c>
      <c r="E1583">
        <v>101.12990000000001</v>
      </c>
      <c r="F1583">
        <v>79.150000000000006</v>
      </c>
      <c r="G1583" s="36">
        <v>24.143545717977055</v>
      </c>
      <c r="I1583">
        <v>105.8248</v>
      </c>
      <c r="J1583">
        <v>79.150000000000006</v>
      </c>
      <c r="K1583" s="36">
        <v>24.342304604306317</v>
      </c>
      <c r="M1583">
        <v>110.5591</v>
      </c>
      <c r="N1583">
        <v>79.150000000000006</v>
      </c>
      <c r="O1583" s="36">
        <v>24.555778949366509</v>
      </c>
      <c r="Q1583">
        <v>115.30419999999999</v>
      </c>
      <c r="R1583">
        <v>79.150000000000006</v>
      </c>
      <c r="S1583" s="36">
        <v>24.785104754440894</v>
      </c>
      <c r="U1583">
        <v>120.0808</v>
      </c>
      <c r="V1583">
        <v>79.150000000000006</v>
      </c>
      <c r="W1583" s="36">
        <v>25.034555468049589</v>
      </c>
      <c r="Y1583">
        <v>83.43</v>
      </c>
      <c r="Z1583">
        <v>79.150000000000006</v>
      </c>
      <c r="AA1583" s="36">
        <v>23.485736451404978</v>
      </c>
    </row>
    <row r="1584" spans="1:27" x14ac:dyDescent="0.25">
      <c r="A1584">
        <v>96.432599999999994</v>
      </c>
      <c r="B1584">
        <v>79.2</v>
      </c>
      <c r="C1584" s="36">
        <v>23.955259178217272</v>
      </c>
      <c r="E1584">
        <v>101.12990000000001</v>
      </c>
      <c r="F1584">
        <v>79.2</v>
      </c>
      <c r="G1584" s="36">
        <v>24.142820401649633</v>
      </c>
      <c r="I1584">
        <v>105.8248</v>
      </c>
      <c r="J1584">
        <v>79.2</v>
      </c>
      <c r="K1584" s="36">
        <v>24.341523039361242</v>
      </c>
      <c r="M1584">
        <v>110.5591</v>
      </c>
      <c r="N1584">
        <v>79.2</v>
      </c>
      <c r="O1584" s="36">
        <v>24.554930180864758</v>
      </c>
      <c r="Q1584">
        <v>115.30419999999999</v>
      </c>
      <c r="R1584">
        <v>79.2</v>
      </c>
      <c r="S1584" s="36">
        <v>24.784174552012633</v>
      </c>
      <c r="U1584">
        <v>120.0808</v>
      </c>
      <c r="V1584">
        <v>79.2</v>
      </c>
      <c r="W1584" s="36">
        <v>25.033523567591523</v>
      </c>
      <c r="Y1584">
        <v>83.43</v>
      </c>
      <c r="Z1584">
        <v>79.2</v>
      </c>
      <c r="AA1584" s="36">
        <v>23.485163456575197</v>
      </c>
    </row>
    <row r="1585" spans="1:27" x14ac:dyDescent="0.25">
      <c r="A1585">
        <v>96.432599999999994</v>
      </c>
      <c r="B1585">
        <v>79.25</v>
      </c>
      <c r="C1585" s="36">
        <v>23.954582310552471</v>
      </c>
      <c r="E1585">
        <v>101.12990000000001</v>
      </c>
      <c r="F1585">
        <v>79.25</v>
      </c>
      <c r="G1585" s="36">
        <v>24.142095300874132</v>
      </c>
      <c r="I1585">
        <v>105.8248</v>
      </c>
      <c r="J1585">
        <v>79.25</v>
      </c>
      <c r="K1585" s="36">
        <v>24.34074173221402</v>
      </c>
      <c r="M1585">
        <v>110.5591</v>
      </c>
      <c r="N1585">
        <v>79.25</v>
      </c>
      <c r="O1585" s="36">
        <v>24.5540817269423</v>
      </c>
      <c r="Q1585">
        <v>115.30419999999999</v>
      </c>
      <c r="R1585">
        <v>79.25</v>
      </c>
      <c r="S1585" s="36">
        <v>24.78324474267928</v>
      </c>
      <c r="U1585">
        <v>120.0808</v>
      </c>
      <c r="V1585">
        <v>79.25</v>
      </c>
      <c r="W1585" s="36">
        <v>25.032492174178763</v>
      </c>
      <c r="Y1585">
        <v>83.43</v>
      </c>
      <c r="Z1585">
        <v>79.25</v>
      </c>
      <c r="AA1585" s="36">
        <v>23.484590585255347</v>
      </c>
    </row>
    <row r="1586" spans="1:27" x14ac:dyDescent="0.25">
      <c r="A1586">
        <v>96.432599999999994</v>
      </c>
      <c r="B1586">
        <v>79.3</v>
      </c>
      <c r="C1586" s="36">
        <v>23.953905625726463</v>
      </c>
      <c r="E1586">
        <v>101.12990000000001</v>
      </c>
      <c r="F1586">
        <v>79.3</v>
      </c>
      <c r="G1586" s="36">
        <v>24.141370415493224</v>
      </c>
      <c r="I1586">
        <v>105.8248</v>
      </c>
      <c r="J1586">
        <v>79.3</v>
      </c>
      <c r="K1586" s="36">
        <v>24.339960682654436</v>
      </c>
      <c r="M1586">
        <v>110.5591</v>
      </c>
      <c r="N1586">
        <v>79.3</v>
      </c>
      <c r="O1586" s="36">
        <v>24.553233587308835</v>
      </c>
      <c r="Q1586">
        <v>115.30419999999999</v>
      </c>
      <c r="R1586">
        <v>79.3</v>
      </c>
      <c r="S1586" s="36">
        <v>24.78231532602404</v>
      </c>
      <c r="U1586">
        <v>120.0808</v>
      </c>
      <c r="V1586">
        <v>79.3</v>
      </c>
      <c r="W1586" s="36">
        <v>25.0314612871808</v>
      </c>
      <c r="Y1586">
        <v>83.43</v>
      </c>
      <c r="Z1586">
        <v>79.3</v>
      </c>
      <c r="AA1586" s="36">
        <v>23.484017837381447</v>
      </c>
    </row>
    <row r="1587" spans="1:27" x14ac:dyDescent="0.25">
      <c r="A1587">
        <v>96.432599999999994</v>
      </c>
      <c r="B1587">
        <v>79.349999999999994</v>
      </c>
      <c r="C1587" s="36">
        <v>23.953229123618701</v>
      </c>
      <c r="E1587">
        <v>101.12990000000001</v>
      </c>
      <c r="F1587">
        <v>79.349999999999994</v>
      </c>
      <c r="G1587" s="36">
        <v>24.140645745349783</v>
      </c>
      <c r="I1587">
        <v>105.8248</v>
      </c>
      <c r="J1587">
        <v>79.349999999999994</v>
      </c>
      <c r="K1587" s="36">
        <v>24.33917989047255</v>
      </c>
      <c r="M1587">
        <v>110.5591</v>
      </c>
      <c r="N1587">
        <v>79.349999999999994</v>
      </c>
      <c r="O1587" s="36">
        <v>24.552385761674515</v>
      </c>
      <c r="Q1587">
        <v>115.30419999999999</v>
      </c>
      <c r="R1587">
        <v>79.349999999999994</v>
      </c>
      <c r="S1587" s="36">
        <v>24.781386301630803</v>
      </c>
      <c r="U1587">
        <v>120.0808</v>
      </c>
      <c r="V1587">
        <v>79.349999999999994</v>
      </c>
      <c r="W1587" s="36">
        <v>25.030430905968416</v>
      </c>
      <c r="Y1587">
        <v>83.43</v>
      </c>
      <c r="Z1587">
        <v>79.349999999999994</v>
      </c>
      <c r="AA1587" s="36">
        <v>23.483445212889563</v>
      </c>
    </row>
    <row r="1588" spans="1:27" x14ac:dyDescent="0.25">
      <c r="A1588">
        <v>96.432599999999994</v>
      </c>
      <c r="B1588">
        <v>79.400000000000006</v>
      </c>
      <c r="C1588" s="36">
        <v>23.952552804108766</v>
      </c>
      <c r="E1588">
        <v>101.12990000000001</v>
      </c>
      <c r="F1588">
        <v>79.400000000000006</v>
      </c>
      <c r="G1588" s="36">
        <v>24.139921290286843</v>
      </c>
      <c r="I1588">
        <v>105.8248</v>
      </c>
      <c r="J1588">
        <v>79.400000000000006</v>
      </c>
      <c r="K1588" s="36">
        <v>24.338399355458709</v>
      </c>
      <c r="M1588">
        <v>110.5591</v>
      </c>
      <c r="N1588">
        <v>79.400000000000006</v>
      </c>
      <c r="O1588" s="36">
        <v>24.55153824974991</v>
      </c>
      <c r="Q1588">
        <v>115.30419999999999</v>
      </c>
      <c r="R1588">
        <v>79.400000000000006</v>
      </c>
      <c r="S1588" s="36">
        <v>24.780457669084225</v>
      </c>
      <c r="U1588">
        <v>120.0808</v>
      </c>
      <c r="V1588">
        <v>79.400000000000006</v>
      </c>
      <c r="W1588" s="36">
        <v>25.029401029913689</v>
      </c>
      <c r="Y1588">
        <v>83.43</v>
      </c>
      <c r="Z1588">
        <v>79.400000000000006</v>
      </c>
      <c r="AA1588" s="36">
        <v>23.482872711715817</v>
      </c>
    </row>
    <row r="1589" spans="1:27" x14ac:dyDescent="0.25">
      <c r="A1589">
        <v>96.432599999999994</v>
      </c>
      <c r="B1589">
        <v>79.45</v>
      </c>
      <c r="C1589" s="36">
        <v>23.951876667076373</v>
      </c>
      <c r="E1589">
        <v>101.12990000000001</v>
      </c>
      <c r="F1589">
        <v>79.45</v>
      </c>
      <c r="G1589" s="36">
        <v>24.139197050147654</v>
      </c>
      <c r="I1589">
        <v>105.8248</v>
      </c>
      <c r="J1589">
        <v>79.45</v>
      </c>
      <c r="K1589" s="36">
        <v>24.337619077403527</v>
      </c>
      <c r="M1589">
        <v>110.5591</v>
      </c>
      <c r="N1589">
        <v>79.45</v>
      </c>
      <c r="O1589" s="36">
        <v>24.550691051246055</v>
      </c>
      <c r="Q1589">
        <v>115.30419999999999</v>
      </c>
      <c r="R1589">
        <v>79.45</v>
      </c>
      <c r="S1589" s="36">
        <v>24.779529427969653</v>
      </c>
      <c r="U1589">
        <v>120.0808</v>
      </c>
      <c r="V1589">
        <v>79.45</v>
      </c>
      <c r="W1589" s="36">
        <v>25.028371658389954</v>
      </c>
      <c r="Y1589">
        <v>83.43</v>
      </c>
      <c r="Z1589">
        <v>79.45</v>
      </c>
      <c r="AA1589" s="36">
        <v>23.482300333796388</v>
      </c>
    </row>
    <row r="1590" spans="1:27" x14ac:dyDescent="0.25">
      <c r="A1590">
        <v>96.432599999999994</v>
      </c>
      <c r="B1590">
        <v>79.5</v>
      </c>
      <c r="C1590" s="36">
        <v>23.951200712401356</v>
      </c>
      <c r="E1590">
        <v>101.12990000000001</v>
      </c>
      <c r="F1590">
        <v>79.5</v>
      </c>
      <c r="G1590" s="36">
        <v>24.138473024775639</v>
      </c>
      <c r="I1590">
        <v>105.8248</v>
      </c>
      <c r="J1590">
        <v>79.5</v>
      </c>
      <c r="K1590" s="36">
        <v>24.336839056097912</v>
      </c>
      <c r="M1590">
        <v>110.5591</v>
      </c>
      <c r="N1590">
        <v>79.5</v>
      </c>
      <c r="O1590" s="36">
        <v>24.549844165874401</v>
      </c>
      <c r="Q1590">
        <v>115.30419999999999</v>
      </c>
      <c r="R1590">
        <v>79.5</v>
      </c>
      <c r="S1590" s="36">
        <v>24.778601577873168</v>
      </c>
      <c r="U1590">
        <v>120.0808</v>
      </c>
      <c r="V1590">
        <v>79.5</v>
      </c>
      <c r="W1590" s="36">
        <v>25.027342790771847</v>
      </c>
      <c r="Y1590">
        <v>83.43</v>
      </c>
      <c r="Z1590">
        <v>79.5</v>
      </c>
      <c r="AA1590" s="36">
        <v>23.481728079067498</v>
      </c>
    </row>
    <row r="1591" spans="1:27" x14ac:dyDescent="0.25">
      <c r="A1591">
        <v>96.432599999999994</v>
      </c>
      <c r="B1591">
        <v>79.55</v>
      </c>
      <c r="C1591" s="36">
        <v>23.950524939963692</v>
      </c>
      <c r="E1591">
        <v>101.12990000000001</v>
      </c>
      <c r="F1591">
        <v>79.55</v>
      </c>
      <c r="G1591" s="36">
        <v>24.137749214014406</v>
      </c>
      <c r="I1591">
        <v>105.8248</v>
      </c>
      <c r="J1591">
        <v>79.55</v>
      </c>
      <c r="K1591" s="36">
        <v>24.336059291333044</v>
      </c>
      <c r="M1591">
        <v>110.5591</v>
      </c>
      <c r="N1591">
        <v>79.55</v>
      </c>
      <c r="O1591" s="36">
        <v>24.548997593346837</v>
      </c>
      <c r="Q1591">
        <v>115.30419999999999</v>
      </c>
      <c r="R1591">
        <v>79.55</v>
      </c>
      <c r="S1591" s="36">
        <v>24.777674118381562</v>
      </c>
      <c r="U1591">
        <v>120.0808</v>
      </c>
      <c r="V1591">
        <v>79.55</v>
      </c>
      <c r="W1591" s="36">
        <v>25.026314426435263</v>
      </c>
      <c r="Y1591">
        <v>83.43</v>
      </c>
      <c r="Z1591">
        <v>79.55</v>
      </c>
      <c r="AA1591" s="36">
        <v>23.481155947465442</v>
      </c>
    </row>
    <row r="1592" spans="1:27" x14ac:dyDescent="0.25">
      <c r="A1592">
        <v>96.432599999999994</v>
      </c>
      <c r="B1592">
        <v>79.599999999999994</v>
      </c>
      <c r="C1592" s="36">
        <v>23.949849349643475</v>
      </c>
      <c r="E1592">
        <v>101.12990000000001</v>
      </c>
      <c r="F1592">
        <v>79.599999999999994</v>
      </c>
      <c r="G1592" s="36">
        <v>24.137025617707749</v>
      </c>
      <c r="I1592">
        <v>105.8248</v>
      </c>
      <c r="J1592">
        <v>79.599999999999994</v>
      </c>
      <c r="K1592" s="36">
        <v>24.335279782900376</v>
      </c>
      <c r="M1592">
        <v>110.5591</v>
      </c>
      <c r="N1592">
        <v>79.599999999999994</v>
      </c>
      <c r="O1592" s="36">
        <v>24.548151333375696</v>
      </c>
      <c r="Q1592">
        <v>115.30419999999999</v>
      </c>
      <c r="R1592">
        <v>79.599999999999994</v>
      </c>
      <c r="S1592" s="36">
        <v>24.776747049082353</v>
      </c>
      <c r="U1592">
        <v>120.0808</v>
      </c>
      <c r="V1592">
        <v>79.599999999999994</v>
      </c>
      <c r="W1592" s="36">
        <v>25.025286564757369</v>
      </c>
      <c r="Y1592">
        <v>83.43</v>
      </c>
      <c r="Z1592">
        <v>79.599999999999994</v>
      </c>
      <c r="AA1592" s="36">
        <v>23.48058393892655</v>
      </c>
    </row>
    <row r="1593" spans="1:27" x14ac:dyDescent="0.25">
      <c r="A1593">
        <v>96.432599999999994</v>
      </c>
      <c r="B1593">
        <v>79.650000000000006</v>
      </c>
      <c r="C1593" s="36">
        <v>23.949173941320943</v>
      </c>
      <c r="E1593">
        <v>101.12990000000001</v>
      </c>
      <c r="F1593">
        <v>79.650000000000006</v>
      </c>
      <c r="G1593" s="36">
        <v>24.136302235699656</v>
      </c>
      <c r="I1593">
        <v>105.8248</v>
      </c>
      <c r="J1593">
        <v>79.650000000000006</v>
      </c>
      <c r="K1593" s="36">
        <v>24.334500530591644</v>
      </c>
      <c r="M1593">
        <v>110.5591</v>
      </c>
      <c r="N1593">
        <v>79.650000000000006</v>
      </c>
      <c r="O1593" s="36">
        <v>24.547305385673727</v>
      </c>
      <c r="Q1593">
        <v>115.30419999999999</v>
      </c>
      <c r="R1593">
        <v>79.650000000000006</v>
      </c>
      <c r="S1593" s="36">
        <v>24.775820369563757</v>
      </c>
      <c r="U1593">
        <v>120.0808</v>
      </c>
      <c r="V1593">
        <v>79.650000000000006</v>
      </c>
      <c r="W1593" s="36">
        <v>25.024259205116596</v>
      </c>
      <c r="Y1593">
        <v>83.43</v>
      </c>
      <c r="Z1593">
        <v>79.650000000000006</v>
      </c>
      <c r="AA1593" s="36">
        <v>23.480012053387217</v>
      </c>
    </row>
    <row r="1594" spans="1:27" x14ac:dyDescent="0.25">
      <c r="A1594">
        <v>96.432599999999994</v>
      </c>
      <c r="B1594">
        <v>79.7</v>
      </c>
      <c r="C1594" s="36">
        <v>23.948498714876443</v>
      </c>
      <c r="E1594">
        <v>101.12990000000001</v>
      </c>
      <c r="F1594">
        <v>79.7</v>
      </c>
      <c r="G1594" s="36">
        <v>24.135579067834296</v>
      </c>
      <c r="I1594">
        <v>105.8248</v>
      </c>
      <c r="J1594">
        <v>79.7</v>
      </c>
      <c r="K1594" s="36">
        <v>24.333721534198858</v>
      </c>
      <c r="M1594">
        <v>110.5591</v>
      </c>
      <c r="N1594">
        <v>79.7</v>
      </c>
      <c r="O1594" s="36">
        <v>24.546459749954131</v>
      </c>
      <c r="Q1594">
        <v>115.30419999999999</v>
      </c>
      <c r="R1594">
        <v>79.7</v>
      </c>
      <c r="S1594" s="36">
        <v>24.774894079414718</v>
      </c>
      <c r="U1594">
        <v>120.0808</v>
      </c>
      <c r="V1594">
        <v>79.7</v>
      </c>
      <c r="W1594" s="36">
        <v>25.023232346892652</v>
      </c>
      <c r="Y1594">
        <v>83.43</v>
      </c>
      <c r="Z1594">
        <v>79.7</v>
      </c>
      <c r="AA1594" s="36">
        <v>23.479440290783884</v>
      </c>
    </row>
    <row r="1595" spans="1:27" x14ac:dyDescent="0.25">
      <c r="A1595">
        <v>96.432599999999994</v>
      </c>
      <c r="B1595">
        <v>79.75</v>
      </c>
      <c r="C1595" s="36">
        <v>23.94782367019047</v>
      </c>
      <c r="E1595">
        <v>101.12990000000001</v>
      </c>
      <c r="F1595">
        <v>79.75</v>
      </c>
      <c r="G1595" s="36">
        <v>24.134856113956019</v>
      </c>
      <c r="I1595">
        <v>105.8248</v>
      </c>
      <c r="J1595">
        <v>79.75</v>
      </c>
      <c r="K1595" s="36">
        <v>24.33294279351432</v>
      </c>
      <c r="M1595">
        <v>110.5591</v>
      </c>
      <c r="N1595">
        <v>79.75</v>
      </c>
      <c r="O1595" s="36">
        <v>24.545614425930527</v>
      </c>
      <c r="Q1595">
        <v>115.30419999999999</v>
      </c>
      <c r="R1595">
        <v>79.75</v>
      </c>
      <c r="S1595" s="36">
        <v>24.773968178224901</v>
      </c>
      <c r="U1595">
        <v>120.0808</v>
      </c>
      <c r="V1595">
        <v>79.75</v>
      </c>
      <c r="W1595" s="36">
        <v>25.022205989466482</v>
      </c>
      <c r="Y1595">
        <v>83.43</v>
      </c>
      <c r="Z1595">
        <v>79.75</v>
      </c>
      <c r="AA1595" s="36">
        <v>23.478868651053052</v>
      </c>
    </row>
    <row r="1596" spans="1:27" x14ac:dyDescent="0.25">
      <c r="A1596">
        <v>96.432599999999994</v>
      </c>
      <c r="B1596">
        <v>79.8</v>
      </c>
      <c r="C1596" s="36">
        <v>23.947148807143634</v>
      </c>
      <c r="E1596">
        <v>101.12990000000001</v>
      </c>
      <c r="F1596">
        <v>79.8</v>
      </c>
      <c r="G1596" s="36">
        <v>24.134133373909364</v>
      </c>
      <c r="I1596">
        <v>105.8248</v>
      </c>
      <c r="J1596">
        <v>79.8</v>
      </c>
      <c r="K1596" s="36">
        <v>24.332164308330576</v>
      </c>
      <c r="M1596">
        <v>110.5591</v>
      </c>
      <c r="N1596">
        <v>79.8</v>
      </c>
      <c r="O1596" s="36">
        <v>24.544769413316974</v>
      </c>
      <c r="Q1596">
        <v>115.30419999999999</v>
      </c>
      <c r="R1596">
        <v>79.8</v>
      </c>
      <c r="S1596" s="36">
        <v>24.773042665584637</v>
      </c>
      <c r="U1596">
        <v>120.0808</v>
      </c>
      <c r="V1596">
        <v>79.8</v>
      </c>
      <c r="W1596" s="36">
        <v>25.021180132220294</v>
      </c>
      <c r="Y1596">
        <v>83.43</v>
      </c>
      <c r="Z1596">
        <v>79.8</v>
      </c>
      <c r="AA1596" s="36">
        <v>23.478297134131278</v>
      </c>
    </row>
    <row r="1597" spans="1:27" x14ac:dyDescent="0.25">
      <c r="A1597">
        <v>96.432599999999994</v>
      </c>
      <c r="B1597">
        <v>79.849999999999994</v>
      </c>
      <c r="C1597" s="36">
        <v>23.946474125616675</v>
      </c>
      <c r="E1597">
        <v>101.12990000000001</v>
      </c>
      <c r="F1597">
        <v>79.849999999999994</v>
      </c>
      <c r="G1597" s="36">
        <v>24.133410847539054</v>
      </c>
      <c r="I1597">
        <v>105.8248</v>
      </c>
      <c r="J1597">
        <v>79.849999999999994</v>
      </c>
      <c r="K1597" s="36">
        <v>24.331386078440474</v>
      </c>
      <c r="M1597">
        <v>110.5591</v>
      </c>
      <c r="N1597">
        <v>79.849999999999994</v>
      </c>
      <c r="O1597" s="36">
        <v>24.543924711827959</v>
      </c>
      <c r="Q1597">
        <v>115.30419999999999</v>
      </c>
      <c r="R1597">
        <v>79.849999999999994</v>
      </c>
      <c r="S1597" s="36">
        <v>24.772117541085024</v>
      </c>
      <c r="U1597">
        <v>120.0808</v>
      </c>
      <c r="V1597">
        <v>79.849999999999994</v>
      </c>
      <c r="W1597" s="36">
        <v>25.020154774537559</v>
      </c>
      <c r="Y1597">
        <v>83.43</v>
      </c>
      <c r="Z1597">
        <v>79.849999999999994</v>
      </c>
      <c r="AA1597" s="36">
        <v>23.477725739955158</v>
      </c>
    </row>
    <row r="1598" spans="1:27" x14ac:dyDescent="0.25">
      <c r="A1598">
        <v>96.432599999999994</v>
      </c>
      <c r="B1598">
        <v>79.900000000000006</v>
      </c>
      <c r="C1598" s="36">
        <v>23.945799625490462</v>
      </c>
      <c r="E1598">
        <v>101.12990000000001</v>
      </c>
      <c r="F1598">
        <v>79.900000000000006</v>
      </c>
      <c r="G1598" s="36">
        <v>24.132688534690004</v>
      </c>
      <c r="I1598">
        <v>105.8248</v>
      </c>
      <c r="J1598">
        <v>79.900000000000006</v>
      </c>
      <c r="K1598" s="36">
        <v>24.330608103637132</v>
      </c>
      <c r="M1598">
        <v>110.5591</v>
      </c>
      <c r="N1598">
        <v>79.900000000000006</v>
      </c>
      <c r="O1598" s="36">
        <v>24.543080321178387</v>
      </c>
      <c r="Q1598">
        <v>115.30419999999999</v>
      </c>
      <c r="R1598">
        <v>79.900000000000006</v>
      </c>
      <c r="S1598" s="36">
        <v>24.77119280431781</v>
      </c>
      <c r="U1598">
        <v>120.0808</v>
      </c>
      <c r="V1598">
        <v>79.900000000000006</v>
      </c>
      <c r="W1598" s="36">
        <v>25.019129915802985</v>
      </c>
      <c r="Y1598">
        <v>83.43</v>
      </c>
      <c r="Z1598">
        <v>79.900000000000006</v>
      </c>
      <c r="AA1598" s="36">
        <v>23.477154468461354</v>
      </c>
    </row>
    <row r="1599" spans="1:27" x14ac:dyDescent="0.25">
      <c r="A1599">
        <v>96.432599999999994</v>
      </c>
      <c r="B1599">
        <v>79.95</v>
      </c>
      <c r="C1599" s="36">
        <v>23.945125306645998</v>
      </c>
      <c r="E1599">
        <v>101.12990000000001</v>
      </c>
      <c r="F1599">
        <v>79.95</v>
      </c>
      <c r="G1599" s="36">
        <v>24.131966435207296</v>
      </c>
      <c r="I1599">
        <v>105.8248</v>
      </c>
      <c r="J1599">
        <v>79.95</v>
      </c>
      <c r="K1599" s="36">
        <v>24.329830383713936</v>
      </c>
      <c r="M1599">
        <v>110.5591</v>
      </c>
      <c r="N1599">
        <v>79.95</v>
      </c>
      <c r="O1599" s="36">
        <v>24.5422362410836</v>
      </c>
      <c r="Q1599">
        <v>115.30419999999999</v>
      </c>
      <c r="R1599">
        <v>79.95</v>
      </c>
      <c r="S1599" s="36">
        <v>24.770268454875492</v>
      </c>
      <c r="U1599">
        <v>120.0808</v>
      </c>
      <c r="V1599">
        <v>79.95</v>
      </c>
      <c r="W1599" s="36">
        <v>25.018105555402528</v>
      </c>
      <c r="Y1599">
        <v>83.43</v>
      </c>
      <c r="Z1599">
        <v>79.95</v>
      </c>
      <c r="AA1599" s="36">
        <v>23.476583319586577</v>
      </c>
    </row>
    <row r="1600" spans="1:27" x14ac:dyDescent="0.25">
      <c r="A1600">
        <v>96.432599999999994</v>
      </c>
      <c r="B1600">
        <v>80</v>
      </c>
      <c r="C1600" s="36">
        <v>23.944451168964406</v>
      </c>
      <c r="E1600">
        <v>101.12990000000001</v>
      </c>
      <c r="F1600">
        <v>80</v>
      </c>
      <c r="G1600" s="36">
        <v>24.131244548936216</v>
      </c>
      <c r="I1600">
        <v>105.8248</v>
      </c>
      <c r="J1600">
        <v>80</v>
      </c>
      <c r="K1600" s="36">
        <v>24.329052918464548</v>
      </c>
      <c r="M1600">
        <v>110.5591</v>
      </c>
      <c r="N1600">
        <v>80</v>
      </c>
      <c r="O1600" s="36">
        <v>24.541392471259378</v>
      </c>
      <c r="Q1600">
        <v>115.30419999999999</v>
      </c>
      <c r="R1600">
        <v>80</v>
      </c>
      <c r="S1600" s="36">
        <v>24.769344492351241</v>
      </c>
      <c r="U1600">
        <v>120.0808</v>
      </c>
      <c r="V1600">
        <v>80</v>
      </c>
      <c r="W1600" s="36">
        <v>25.01708169272338</v>
      </c>
      <c r="Y1600">
        <v>83.43</v>
      </c>
      <c r="Z1600">
        <v>80</v>
      </c>
      <c r="AA1600" s="36">
        <v>23.476012293267594</v>
      </c>
    </row>
    <row r="1601" spans="1:27" x14ac:dyDescent="0.25">
      <c r="A1601">
        <v>96.432599999999994</v>
      </c>
      <c r="B1601">
        <v>80.05</v>
      </c>
      <c r="C1601" s="36">
        <v>23.943777212326935</v>
      </c>
      <c r="E1601">
        <v>101.12990000000001</v>
      </c>
      <c r="F1601">
        <v>80.05</v>
      </c>
      <c r="G1601" s="36">
        <v>24.130522875722217</v>
      </c>
      <c r="I1601">
        <v>105.8248</v>
      </c>
      <c r="J1601">
        <v>80.05</v>
      </c>
      <c r="K1601" s="36">
        <v>24.328275707682906</v>
      </c>
      <c r="M1601">
        <v>110.5591</v>
      </c>
      <c r="N1601">
        <v>80.05</v>
      </c>
      <c r="O1601" s="36">
        <v>24.540549011421906</v>
      </c>
      <c r="Q1601">
        <v>115.30419999999999</v>
      </c>
      <c r="R1601">
        <v>80.05</v>
      </c>
      <c r="S1601" s="36">
        <v>24.768420916338943</v>
      </c>
      <c r="U1601">
        <v>120.0808</v>
      </c>
      <c r="V1601">
        <v>80.05</v>
      </c>
      <c r="W1601" s="36">
        <v>25.016058327153981</v>
      </c>
      <c r="Y1601">
        <v>83.43</v>
      </c>
      <c r="Z1601">
        <v>80.05</v>
      </c>
      <c r="AA1601" s="36">
        <v>23.475441389441219</v>
      </c>
    </row>
    <row r="1602" spans="1:27" x14ac:dyDescent="0.25">
      <c r="A1602">
        <v>96.432599999999994</v>
      </c>
      <c r="B1602">
        <v>80.099999999999994</v>
      </c>
      <c r="C1602" s="36">
        <v>23.943103436614972</v>
      </c>
      <c r="E1602">
        <v>101.12990000000001</v>
      </c>
      <c r="F1602">
        <v>80.099999999999994</v>
      </c>
      <c r="G1602" s="36">
        <v>24.129801415410938</v>
      </c>
      <c r="I1602">
        <v>105.8248</v>
      </c>
      <c r="J1602">
        <v>80.099999999999994</v>
      </c>
      <c r="K1602" s="36">
        <v>24.327498751163223</v>
      </c>
      <c r="M1602">
        <v>110.5591</v>
      </c>
      <c r="N1602">
        <v>80.099999999999994</v>
      </c>
      <c r="O1602" s="36">
        <v>24.539705861287803</v>
      </c>
      <c r="Q1602">
        <v>115.30419999999999</v>
      </c>
      <c r="R1602">
        <v>80.099999999999994</v>
      </c>
      <c r="S1602" s="36">
        <v>24.767497726433174</v>
      </c>
      <c r="U1602">
        <v>120.0808</v>
      </c>
      <c r="V1602">
        <v>80.099999999999994</v>
      </c>
      <c r="W1602" s="36">
        <v>25.015035458084</v>
      </c>
      <c r="Y1602">
        <v>83.43</v>
      </c>
      <c r="Z1602">
        <v>80.099999999999994</v>
      </c>
      <c r="AA1602" s="36">
        <v>23.474870608044331</v>
      </c>
    </row>
    <row r="1603" spans="1:27" x14ac:dyDescent="0.25">
      <c r="A1603">
        <v>96.432599999999994</v>
      </c>
      <c r="B1603">
        <v>80.150000000000006</v>
      </c>
      <c r="C1603" s="36">
        <v>23.94242984171002</v>
      </c>
      <c r="E1603">
        <v>101.12990000000001</v>
      </c>
      <c r="F1603">
        <v>80.150000000000006</v>
      </c>
      <c r="G1603" s="36">
        <v>24.129080167848212</v>
      </c>
      <c r="I1603">
        <v>105.8248</v>
      </c>
      <c r="J1603">
        <v>80.150000000000006</v>
      </c>
      <c r="K1603" s="36">
        <v>24.326722048699978</v>
      </c>
      <c r="M1603">
        <v>110.5591</v>
      </c>
      <c r="N1603">
        <v>80.150000000000006</v>
      </c>
      <c r="O1603" s="36">
        <v>24.538863020574123</v>
      </c>
      <c r="Q1603">
        <v>115.30419999999999</v>
      </c>
      <c r="R1603">
        <v>80.150000000000006</v>
      </c>
      <c r="S1603" s="36">
        <v>24.766574922229221</v>
      </c>
      <c r="U1603">
        <v>120.0808</v>
      </c>
      <c r="V1603">
        <v>80.150000000000006</v>
      </c>
      <c r="W1603" s="36">
        <v>25.014013084904331</v>
      </c>
      <c r="Y1603">
        <v>83.43</v>
      </c>
      <c r="Z1603">
        <v>80.150000000000006</v>
      </c>
      <c r="AA1603" s="36">
        <v>23.47429994901384</v>
      </c>
    </row>
    <row r="1604" spans="1:27" x14ac:dyDescent="0.25">
      <c r="A1604">
        <v>96.432599999999994</v>
      </c>
      <c r="B1604">
        <v>80.2</v>
      </c>
      <c r="C1604" s="36">
        <v>23.941756427493711</v>
      </c>
      <c r="E1604">
        <v>101.12990000000001</v>
      </c>
      <c r="F1604">
        <v>80.2</v>
      </c>
      <c r="G1604" s="36">
        <v>24.128359132880039</v>
      </c>
      <c r="I1604">
        <v>105.8248</v>
      </c>
      <c r="J1604">
        <v>80.2</v>
      </c>
      <c r="K1604" s="36">
        <v>24.325945600087916</v>
      </c>
      <c r="M1604">
        <v>110.5591</v>
      </c>
      <c r="N1604">
        <v>80.2</v>
      </c>
      <c r="O1604" s="36">
        <v>24.538020488998324</v>
      </c>
      <c r="Q1604">
        <v>115.30419999999999</v>
      </c>
      <c r="R1604">
        <v>80.2</v>
      </c>
      <c r="S1604" s="36">
        <v>24.76565250332305</v>
      </c>
      <c r="U1604">
        <v>120.0808</v>
      </c>
      <c r="V1604">
        <v>80.2</v>
      </c>
      <c r="W1604" s="36">
        <v>25.012991207007101</v>
      </c>
      <c r="Y1604">
        <v>83.43</v>
      </c>
      <c r="Z1604">
        <v>80.2</v>
      </c>
      <c r="AA1604" s="36">
        <v>23.47372941228674</v>
      </c>
    </row>
    <row r="1605" spans="1:27" x14ac:dyDescent="0.25">
      <c r="A1605">
        <v>96.432599999999994</v>
      </c>
      <c r="B1605">
        <v>80.25</v>
      </c>
      <c r="C1605" s="36">
        <v>23.941083193847803</v>
      </c>
      <c r="E1605">
        <v>101.12990000000001</v>
      </c>
      <c r="F1605">
        <v>80.25</v>
      </c>
      <c r="G1605" s="36">
        <v>24.127638310352616</v>
      </c>
      <c r="I1605">
        <v>105.8248</v>
      </c>
      <c r="J1605">
        <v>80.25</v>
      </c>
      <c r="K1605" s="36">
        <v>24.325169405122079</v>
      </c>
      <c r="M1605">
        <v>110.5591</v>
      </c>
      <c r="N1605">
        <v>80.25</v>
      </c>
      <c r="O1605" s="36">
        <v>24.537178266278307</v>
      </c>
      <c r="Q1605">
        <v>115.30419999999999</v>
      </c>
      <c r="R1605">
        <v>80.25</v>
      </c>
      <c r="S1605" s="36">
        <v>24.764730469311335</v>
      </c>
      <c r="U1605">
        <v>120.0808</v>
      </c>
      <c r="V1605">
        <v>80.25</v>
      </c>
      <c r="W1605" s="36">
        <v>25.011969823785655</v>
      </c>
      <c r="Y1605">
        <v>83.43</v>
      </c>
      <c r="Z1605">
        <v>80.25</v>
      </c>
      <c r="AA1605" s="36">
        <v>23.473158997800049</v>
      </c>
    </row>
    <row r="1606" spans="1:27" x14ac:dyDescent="0.25">
      <c r="A1606">
        <v>96.432599999999994</v>
      </c>
      <c r="B1606">
        <v>80.3</v>
      </c>
      <c r="C1606" s="36">
        <v>23.94041014065419</v>
      </c>
      <c r="E1606">
        <v>101.12990000000001</v>
      </c>
      <c r="F1606">
        <v>80.3</v>
      </c>
      <c r="G1606" s="36">
        <v>24.126917700112315</v>
      </c>
      <c r="I1606">
        <v>105.8248</v>
      </c>
      <c r="J1606">
        <v>80.3</v>
      </c>
      <c r="K1606" s="36">
        <v>24.324393463597751</v>
      </c>
      <c r="M1606">
        <v>110.5591</v>
      </c>
      <c r="N1606">
        <v>80.3</v>
      </c>
      <c r="O1606" s="36">
        <v>24.536336352132373</v>
      </c>
      <c r="Q1606">
        <v>115.30419999999999</v>
      </c>
      <c r="R1606">
        <v>80.3</v>
      </c>
      <c r="S1606" s="36">
        <v>24.763808819791436</v>
      </c>
      <c r="U1606">
        <v>120.0808</v>
      </c>
      <c r="V1606">
        <v>80.3</v>
      </c>
      <c r="W1606" s="36">
        <v>25.01094893463458</v>
      </c>
      <c r="Y1606">
        <v>83.43</v>
      </c>
      <c r="Z1606">
        <v>80.3</v>
      </c>
      <c r="AA1606" s="36">
        <v>23.472588705490853</v>
      </c>
    </row>
    <row r="1607" spans="1:27" x14ac:dyDescent="0.25">
      <c r="A1607">
        <v>96.432599999999994</v>
      </c>
      <c r="B1607">
        <v>80.349999999999994</v>
      </c>
      <c r="C1607" s="36">
        <v>23.939737267794879</v>
      </c>
      <c r="E1607">
        <v>101.12990000000001</v>
      </c>
      <c r="F1607">
        <v>80.349999999999994</v>
      </c>
      <c r="G1607" s="36">
        <v>24.126197302005682</v>
      </c>
      <c r="I1607">
        <v>105.8248</v>
      </c>
      <c r="J1607">
        <v>80.349999999999994</v>
      </c>
      <c r="K1607" s="36">
        <v>24.323617775310506</v>
      </c>
      <c r="M1607">
        <v>110.5591</v>
      </c>
      <c r="N1607">
        <v>80.349999999999994</v>
      </c>
      <c r="O1607" s="36">
        <v>24.535494746279273</v>
      </c>
      <c r="Q1607">
        <v>115.30419999999999</v>
      </c>
      <c r="R1607">
        <v>80.349999999999994</v>
      </c>
      <c r="S1607" s="36">
        <v>24.762887554361406</v>
      </c>
      <c r="U1607">
        <v>120.0808</v>
      </c>
      <c r="V1607">
        <v>80.349999999999994</v>
      </c>
      <c r="W1607" s="36">
        <v>25.009928538949644</v>
      </c>
      <c r="Y1607">
        <v>83.43</v>
      </c>
      <c r="Z1607">
        <v>80.349999999999994</v>
      </c>
      <c r="AA1607" s="36">
        <v>23.472018535296286</v>
      </c>
    </row>
    <row r="1608" spans="1:27" x14ac:dyDescent="0.25">
      <c r="A1608">
        <v>96.432599999999994</v>
      </c>
      <c r="B1608">
        <v>80.400000000000006</v>
      </c>
      <c r="C1608" s="36">
        <v>23.93906457515201</v>
      </c>
      <c r="E1608">
        <v>101.12990000000001</v>
      </c>
      <c r="F1608">
        <v>80.400000000000006</v>
      </c>
      <c r="G1608" s="36">
        <v>24.125477115879455</v>
      </c>
      <c r="I1608">
        <v>105.8248</v>
      </c>
      <c r="J1608">
        <v>80.400000000000006</v>
      </c>
      <c r="K1608" s="36">
        <v>24.322842340056177</v>
      </c>
      <c r="M1608">
        <v>110.5591</v>
      </c>
      <c r="N1608">
        <v>80.400000000000006</v>
      </c>
      <c r="O1608" s="36">
        <v>24.534653448438149</v>
      </c>
      <c r="Q1608">
        <v>115.30419999999999</v>
      </c>
      <c r="R1608">
        <v>80.400000000000006</v>
      </c>
      <c r="S1608" s="36">
        <v>24.761966672619984</v>
      </c>
      <c r="U1608">
        <v>120.0808</v>
      </c>
      <c r="V1608">
        <v>80.400000000000006</v>
      </c>
      <c r="W1608" s="36">
        <v>25.008908636127856</v>
      </c>
      <c r="Y1608">
        <v>83.43</v>
      </c>
      <c r="Z1608">
        <v>80.400000000000006</v>
      </c>
      <c r="AA1608" s="36">
        <v>23.471448487153541</v>
      </c>
    </row>
    <row r="1609" spans="1:27" x14ac:dyDescent="0.25">
      <c r="A1609">
        <v>96.432599999999994</v>
      </c>
      <c r="B1609">
        <v>80.45</v>
      </c>
      <c r="C1609" s="36">
        <v>23.938392062607843</v>
      </c>
      <c r="E1609">
        <v>101.12990000000001</v>
      </c>
      <c r="F1609">
        <v>80.45</v>
      </c>
      <c r="G1609" s="36">
        <v>24.124757141580556</v>
      </c>
      <c r="I1609">
        <v>105.8248</v>
      </c>
      <c r="J1609">
        <v>80.45</v>
      </c>
      <c r="K1609" s="36">
        <v>24.322067157630869</v>
      </c>
      <c r="M1609">
        <v>110.5591</v>
      </c>
      <c r="N1609">
        <v>80.45</v>
      </c>
      <c r="O1609" s="36">
        <v>24.533812458328569</v>
      </c>
      <c r="Q1609">
        <v>115.30419999999999</v>
      </c>
      <c r="R1609">
        <v>80.45</v>
      </c>
      <c r="S1609" s="36">
        <v>24.761046174166609</v>
      </c>
      <c r="U1609">
        <v>120.0808</v>
      </c>
      <c r="V1609">
        <v>80.45</v>
      </c>
      <c r="W1609" s="36">
        <v>25.007889225567435</v>
      </c>
      <c r="Y1609">
        <v>83.43</v>
      </c>
      <c r="Z1609">
        <v>80.45</v>
      </c>
      <c r="AA1609" s="36">
        <v>23.47087856099985</v>
      </c>
    </row>
    <row r="1610" spans="1:27" x14ac:dyDescent="0.25">
      <c r="A1610">
        <v>96.432599999999994</v>
      </c>
      <c r="B1610">
        <v>80.5</v>
      </c>
      <c r="C1610" s="36">
        <v>23.937719730044773</v>
      </c>
      <c r="E1610">
        <v>101.12990000000001</v>
      </c>
      <c r="F1610">
        <v>80.5</v>
      </c>
      <c r="G1610" s="36">
        <v>24.124037378956075</v>
      </c>
      <c r="I1610">
        <v>105.8248</v>
      </c>
      <c r="J1610">
        <v>80.5</v>
      </c>
      <c r="K1610" s="36">
        <v>24.321292227830956</v>
      </c>
      <c r="M1610">
        <v>110.5591</v>
      </c>
      <c r="N1610">
        <v>80.5</v>
      </c>
      <c r="O1610" s="36">
        <v>24.53297177567055</v>
      </c>
      <c r="Q1610">
        <v>115.30419999999999</v>
      </c>
      <c r="R1610">
        <v>80.5</v>
      </c>
      <c r="S1610" s="36">
        <v>24.760126058601379</v>
      </c>
      <c r="U1610">
        <v>120.0808</v>
      </c>
      <c r="V1610">
        <v>80.5</v>
      </c>
      <c r="W1610" s="36">
        <v>25.006870306667786</v>
      </c>
      <c r="Y1610">
        <v>83.43</v>
      </c>
      <c r="Z1610">
        <v>80.5</v>
      </c>
      <c r="AA1610" s="36">
        <v>23.470308756772514</v>
      </c>
    </row>
    <row r="1611" spans="1:27" x14ac:dyDescent="0.25">
      <c r="A1611">
        <v>96.432599999999994</v>
      </c>
      <c r="B1611">
        <v>80.55</v>
      </c>
      <c r="C1611" s="36">
        <v>23.937047577345318</v>
      </c>
      <c r="E1611">
        <v>101.12990000000001</v>
      </c>
      <c r="F1611">
        <v>80.55</v>
      </c>
      <c r="G1611" s="36">
        <v>24.123317827853295</v>
      </c>
      <c r="I1611">
        <v>105.8248</v>
      </c>
      <c r="J1611">
        <v>80.55</v>
      </c>
      <c r="K1611" s="36">
        <v>24.320517550453079</v>
      </c>
      <c r="M1611">
        <v>110.5591</v>
      </c>
      <c r="N1611">
        <v>80.55</v>
      </c>
      <c r="O1611" s="36">
        <v>24.532131400184472</v>
      </c>
      <c r="Q1611">
        <v>115.30419999999999</v>
      </c>
      <c r="R1611">
        <v>80.55</v>
      </c>
      <c r="S1611" s="36">
        <v>24.759206325525113</v>
      </c>
      <c r="U1611">
        <v>120.0808</v>
      </c>
      <c r="V1611">
        <v>80.55</v>
      </c>
      <c r="W1611" s="36">
        <v>25.005851878829539</v>
      </c>
      <c r="Y1611">
        <v>83.43</v>
      </c>
      <c r="Z1611">
        <v>80.55</v>
      </c>
      <c r="AA1611" s="36">
        <v>23.469739074408874</v>
      </c>
    </row>
    <row r="1612" spans="1:27" x14ac:dyDescent="0.25">
      <c r="A1612">
        <v>96.432599999999994</v>
      </c>
      <c r="B1612">
        <v>80.599999999999994</v>
      </c>
      <c r="C1612" s="36">
        <v>23.936375604392115</v>
      </c>
      <c r="E1612">
        <v>101.12990000000001</v>
      </c>
      <c r="F1612">
        <v>80.599999999999994</v>
      </c>
      <c r="G1612" s="36">
        <v>24.122598488119667</v>
      </c>
      <c r="I1612">
        <v>105.8248</v>
      </c>
      <c r="J1612">
        <v>80.599999999999994</v>
      </c>
      <c r="K1612" s="36">
        <v>24.319743125294163</v>
      </c>
      <c r="M1612">
        <v>110.5591</v>
      </c>
      <c r="N1612">
        <v>80.599999999999994</v>
      </c>
      <c r="O1612" s="36">
        <v>24.53129133159117</v>
      </c>
      <c r="Q1612">
        <v>115.30419999999999</v>
      </c>
      <c r="R1612">
        <v>80.599999999999994</v>
      </c>
      <c r="S1612" s="36">
        <v>24.758286974539278</v>
      </c>
      <c r="U1612">
        <v>120.0808</v>
      </c>
      <c r="V1612">
        <v>80.599999999999994</v>
      </c>
      <c r="W1612" s="36">
        <v>25.004833941454514</v>
      </c>
      <c r="Y1612">
        <v>83.43</v>
      </c>
      <c r="Z1612">
        <v>80.599999999999994</v>
      </c>
      <c r="AA1612" s="36">
        <v>23.469169513846332</v>
      </c>
    </row>
    <row r="1613" spans="1:27" x14ac:dyDescent="0.25">
      <c r="A1613">
        <v>96.432599999999994</v>
      </c>
      <c r="B1613">
        <v>80.650000000000006</v>
      </c>
      <c r="C1613" s="36">
        <v>23.935703811067931</v>
      </c>
      <c r="E1613">
        <v>101.12990000000001</v>
      </c>
      <c r="F1613">
        <v>80.650000000000006</v>
      </c>
      <c r="G1613" s="36">
        <v>24.121879359602833</v>
      </c>
      <c r="I1613">
        <v>105.8248</v>
      </c>
      <c r="J1613">
        <v>80.650000000000006</v>
      </c>
      <c r="K1613" s="36">
        <v>24.318968952151369</v>
      </c>
      <c r="M1613">
        <v>110.5591</v>
      </c>
      <c r="N1613">
        <v>80.650000000000006</v>
      </c>
      <c r="O1613" s="36">
        <v>24.530451569611891</v>
      </c>
      <c r="Q1613">
        <v>115.30419999999999</v>
      </c>
      <c r="R1613">
        <v>80.650000000000006</v>
      </c>
      <c r="S1613" s="36">
        <v>24.757368005246047</v>
      </c>
      <c r="U1613">
        <v>120.0808</v>
      </c>
      <c r="V1613">
        <v>80.650000000000006</v>
      </c>
      <c r="W1613" s="36">
        <v>25.003816493945717</v>
      </c>
      <c r="Y1613">
        <v>83.43</v>
      </c>
      <c r="Z1613">
        <v>80.650000000000006</v>
      </c>
      <c r="AA1613" s="36">
        <v>23.468600075022341</v>
      </c>
    </row>
    <row r="1614" spans="1:27" x14ac:dyDescent="0.25">
      <c r="A1614">
        <v>96.432599999999994</v>
      </c>
      <c r="B1614">
        <v>80.7</v>
      </c>
      <c r="C1614" s="36">
        <v>23.935032197255651</v>
      </c>
      <c r="E1614">
        <v>101.12990000000001</v>
      </c>
      <c r="F1614">
        <v>80.7</v>
      </c>
      <c r="G1614" s="36">
        <v>24.121160442150604</v>
      </c>
      <c r="I1614">
        <v>105.8248</v>
      </c>
      <c r="J1614">
        <v>80.7</v>
      </c>
      <c r="K1614" s="36">
        <v>24.318195030822153</v>
      </c>
      <c r="M1614">
        <v>110.5591</v>
      </c>
      <c r="N1614">
        <v>80.7</v>
      </c>
      <c r="O1614" s="36">
        <v>24.529612113968287</v>
      </c>
      <c r="Q1614">
        <v>115.30419999999999</v>
      </c>
      <c r="R1614">
        <v>80.7</v>
      </c>
      <c r="S1614" s="36">
        <v>24.756449417248259</v>
      </c>
      <c r="U1614">
        <v>120.0808</v>
      </c>
      <c r="V1614">
        <v>80.7</v>
      </c>
      <c r="W1614" s="36">
        <v>25.002799535707375</v>
      </c>
      <c r="Y1614">
        <v>83.43</v>
      </c>
      <c r="Z1614">
        <v>80.7</v>
      </c>
      <c r="AA1614" s="36">
        <v>23.468030757874391</v>
      </c>
    </row>
    <row r="1615" spans="1:27" x14ac:dyDescent="0.25">
      <c r="A1615">
        <v>96.432599999999994</v>
      </c>
      <c r="B1615">
        <v>80.75</v>
      </c>
      <c r="C1615" s="36">
        <v>23.934360762838299</v>
      </c>
      <c r="E1615">
        <v>101.12990000000001</v>
      </c>
      <c r="F1615">
        <v>80.75</v>
      </c>
      <c r="G1615" s="36">
        <v>24.120441735610981</v>
      </c>
      <c r="I1615">
        <v>105.8248</v>
      </c>
      <c r="J1615">
        <v>80.75</v>
      </c>
      <c r="K1615" s="36">
        <v>24.31742136110422</v>
      </c>
      <c r="M1615">
        <v>110.5591</v>
      </c>
      <c r="N1615">
        <v>80.75</v>
      </c>
      <c r="O1615" s="36">
        <v>24.528772964382437</v>
      </c>
      <c r="Q1615">
        <v>115.30419999999999</v>
      </c>
      <c r="R1615">
        <v>80.75</v>
      </c>
      <c r="S1615" s="36">
        <v>24.755531210149428</v>
      </c>
      <c r="U1615">
        <v>120.0808</v>
      </c>
      <c r="V1615">
        <v>80.75</v>
      </c>
      <c r="W1615" s="36">
        <v>25.001783066144885</v>
      </c>
      <c r="Y1615">
        <v>83.43</v>
      </c>
      <c r="Z1615">
        <v>80.75</v>
      </c>
      <c r="AA1615" s="36">
        <v>23.467461562340048</v>
      </c>
    </row>
    <row r="1616" spans="1:27" x14ac:dyDescent="0.25">
      <c r="A1616">
        <v>96.432599999999994</v>
      </c>
      <c r="B1616">
        <v>80.8</v>
      </c>
      <c r="C1616" s="36">
        <v>23.933689507699007</v>
      </c>
      <c r="E1616">
        <v>101.12990000000001</v>
      </c>
      <c r="F1616">
        <v>80.8</v>
      </c>
      <c r="G1616" s="36">
        <v>24.119723239832137</v>
      </c>
      <c r="I1616">
        <v>105.8248</v>
      </c>
      <c r="J1616">
        <v>80.8</v>
      </c>
      <c r="K1616" s="36">
        <v>24.316647942795559</v>
      </c>
      <c r="M1616">
        <v>110.5591</v>
      </c>
      <c r="N1616">
        <v>80.8</v>
      </c>
      <c r="O1616" s="36">
        <v>24.527934120576809</v>
      </c>
      <c r="Q1616">
        <v>115.30419999999999</v>
      </c>
      <c r="R1616">
        <v>80.8</v>
      </c>
      <c r="S1616" s="36">
        <v>24.754613383553774</v>
      </c>
      <c r="U1616">
        <v>120.0808</v>
      </c>
      <c r="V1616">
        <v>80.8</v>
      </c>
      <c r="W1616" s="36">
        <v>25.00076708466483</v>
      </c>
      <c r="Y1616">
        <v>83.43</v>
      </c>
      <c r="Z1616">
        <v>80.8</v>
      </c>
      <c r="AA1616" s="36">
        <v>23.466892488356919</v>
      </c>
    </row>
    <row r="1617" spans="1:27" x14ac:dyDescent="0.25">
      <c r="A1617">
        <v>96.432599999999994</v>
      </c>
      <c r="B1617">
        <v>80.849999999999994</v>
      </c>
      <c r="C1617" s="36">
        <v>23.933018431721045</v>
      </c>
      <c r="E1617">
        <v>101.12990000000001</v>
      </c>
      <c r="F1617">
        <v>80.849999999999994</v>
      </c>
      <c r="G1617" s="36">
        <v>24.119004954662429</v>
      </c>
      <c r="I1617">
        <v>105.8248</v>
      </c>
      <c r="J1617">
        <v>80.849999999999994</v>
      </c>
      <c r="K1617" s="36">
        <v>24.315874775694404</v>
      </c>
      <c r="M1617">
        <v>110.5591</v>
      </c>
      <c r="N1617">
        <v>80.849999999999994</v>
      </c>
      <c r="O1617" s="36">
        <v>24.527095582274313</v>
      </c>
      <c r="Q1617">
        <v>115.30419999999999</v>
      </c>
      <c r="R1617">
        <v>80.849999999999994</v>
      </c>
      <c r="S1617" s="36">
        <v>24.753695937066141</v>
      </c>
      <c r="U1617">
        <v>120.0808</v>
      </c>
      <c r="V1617">
        <v>80.849999999999994</v>
      </c>
      <c r="W1617" s="36">
        <v>24.999751590674983</v>
      </c>
      <c r="Y1617">
        <v>83.43</v>
      </c>
      <c r="Z1617">
        <v>80.849999999999994</v>
      </c>
      <c r="AA1617" s="36">
        <v>23.46632353586266</v>
      </c>
    </row>
    <row r="1618" spans="1:27" x14ac:dyDescent="0.25">
      <c r="A1618">
        <v>96.432599999999994</v>
      </c>
      <c r="B1618">
        <v>80.900000000000006</v>
      </c>
      <c r="C1618" s="36">
        <v>23.932347534787802</v>
      </c>
      <c r="E1618">
        <v>101.12990000000001</v>
      </c>
      <c r="F1618">
        <v>80.900000000000006</v>
      </c>
      <c r="G1618" s="36">
        <v>24.118286879950386</v>
      </c>
      <c r="I1618">
        <v>105.8248</v>
      </c>
      <c r="J1618">
        <v>80.900000000000006</v>
      </c>
      <c r="K1618" s="36">
        <v>24.315101859599267</v>
      </c>
      <c r="M1618">
        <v>110.5591</v>
      </c>
      <c r="N1618">
        <v>80.900000000000006</v>
      </c>
      <c r="O1618" s="36">
        <v>24.526257349198247</v>
      </c>
      <c r="Q1618">
        <v>115.30419999999999</v>
      </c>
      <c r="R1618">
        <v>80.900000000000006</v>
      </c>
      <c r="S1618" s="36">
        <v>24.752778870292094</v>
      </c>
      <c r="U1618">
        <v>120.0808</v>
      </c>
      <c r="V1618">
        <v>80.900000000000006</v>
      </c>
      <c r="W1618" s="36">
        <v>24.998736583584297</v>
      </c>
      <c r="Y1618">
        <v>83.43</v>
      </c>
      <c r="Z1618">
        <v>80.900000000000006</v>
      </c>
      <c r="AA1618" s="36">
        <v>23.465754704794985</v>
      </c>
    </row>
    <row r="1619" spans="1:27" x14ac:dyDescent="0.25">
      <c r="A1619">
        <v>96.432599999999994</v>
      </c>
      <c r="B1619">
        <v>80.95</v>
      </c>
      <c r="C1619" s="36">
        <v>23.931676816782783</v>
      </c>
      <c r="E1619">
        <v>101.12990000000001</v>
      </c>
      <c r="F1619">
        <v>80.95</v>
      </c>
      <c r="G1619" s="36">
        <v>24.117569015544721</v>
      </c>
      <c r="I1619">
        <v>105.8248</v>
      </c>
      <c r="J1619">
        <v>80.95</v>
      </c>
      <c r="K1619" s="36">
        <v>24.314329194308918</v>
      </c>
      <c r="M1619">
        <v>110.5591</v>
      </c>
      <c r="N1619">
        <v>80.95</v>
      </c>
      <c r="O1619" s="36">
        <v>24.525419421072332</v>
      </c>
      <c r="Q1619">
        <v>115.30419999999999</v>
      </c>
      <c r="R1619">
        <v>80.95</v>
      </c>
      <c r="S1619" s="36">
        <v>24.751862182837836</v>
      </c>
      <c r="U1619">
        <v>120.0808</v>
      </c>
      <c r="V1619">
        <v>80.95</v>
      </c>
      <c r="W1619" s="36">
        <v>24.9977220628029</v>
      </c>
      <c r="Y1619">
        <v>83.43</v>
      </c>
      <c r="Z1619">
        <v>80.95</v>
      </c>
      <c r="AA1619" s="36">
        <v>23.465185995091662</v>
      </c>
    </row>
    <row r="1620" spans="1:27" x14ac:dyDescent="0.25">
      <c r="A1620">
        <v>96.432599999999994</v>
      </c>
      <c r="B1620">
        <v>81</v>
      </c>
      <c r="C1620" s="36">
        <v>23.931006277589635</v>
      </c>
      <c r="E1620">
        <v>101.12990000000001</v>
      </c>
      <c r="F1620">
        <v>81</v>
      </c>
      <c r="G1620" s="36">
        <v>24.116851361294319</v>
      </c>
      <c r="I1620">
        <v>105.8248</v>
      </c>
      <c r="J1620">
        <v>81</v>
      </c>
      <c r="K1620" s="36">
        <v>24.313556779622399</v>
      </c>
      <c r="M1620">
        <v>110.5591</v>
      </c>
      <c r="N1620">
        <v>81</v>
      </c>
      <c r="O1620" s="36">
        <v>24.524581797620698</v>
      </c>
      <c r="Q1620">
        <v>115.30419999999999</v>
      </c>
      <c r="R1620">
        <v>81</v>
      </c>
      <c r="S1620" s="36">
        <v>24.750945874310265</v>
      </c>
      <c r="U1620">
        <v>120.0808</v>
      </c>
      <c r="V1620">
        <v>81</v>
      </c>
      <c r="W1620" s="36">
        <v>24.996708027742095</v>
      </c>
      <c r="Y1620">
        <v>83.43</v>
      </c>
      <c r="Z1620">
        <v>81</v>
      </c>
      <c r="AA1620" s="36">
        <v>23.464617406690493</v>
      </c>
    </row>
    <row r="1621" spans="1:27" x14ac:dyDescent="0.25">
      <c r="A1621">
        <v>96.432599999999994</v>
      </c>
      <c r="B1621">
        <v>81.05</v>
      </c>
      <c r="C1621" s="36">
        <v>23.930335917092105</v>
      </c>
      <c r="E1621">
        <v>101.12990000000001</v>
      </c>
      <c r="F1621">
        <v>81.05</v>
      </c>
      <c r="G1621" s="36">
        <v>24.116133917048245</v>
      </c>
      <c r="I1621">
        <v>105.8248</v>
      </c>
      <c r="J1621">
        <v>81.05</v>
      </c>
      <c r="K1621" s="36">
        <v>24.312784615339009</v>
      </c>
      <c r="M1621">
        <v>110.5591</v>
      </c>
      <c r="N1621">
        <v>81.05</v>
      </c>
      <c r="O1621" s="36">
        <v>24.523744478567874</v>
      </c>
      <c r="Q1621">
        <v>115.30419999999999</v>
      </c>
      <c r="R1621">
        <v>81.05</v>
      </c>
      <c r="S1621" s="36">
        <v>24.750029944316928</v>
      </c>
      <c r="U1621">
        <v>120.0808</v>
      </c>
      <c r="V1621">
        <v>81.05</v>
      </c>
      <c r="W1621" s="36">
        <v>24.995694477814343</v>
      </c>
      <c r="Y1621">
        <v>83.43</v>
      </c>
      <c r="Z1621">
        <v>81.05</v>
      </c>
      <c r="AA1621" s="36">
        <v>23.464048939529352</v>
      </c>
    </row>
    <row r="1622" spans="1:27" x14ac:dyDescent="0.25">
      <c r="A1622">
        <v>96.432599999999994</v>
      </c>
      <c r="B1622">
        <v>81.099999999999994</v>
      </c>
      <c r="C1622" s="36">
        <v>23.929665735174087</v>
      </c>
      <c r="E1622">
        <v>101.12990000000001</v>
      </c>
      <c r="F1622">
        <v>81.099999999999994</v>
      </c>
      <c r="G1622" s="36">
        <v>24.115416682655749</v>
      </c>
      <c r="I1622">
        <v>105.8248</v>
      </c>
      <c r="J1622">
        <v>81.099999999999994</v>
      </c>
      <c r="K1622" s="36">
        <v>24.312012701258304</v>
      </c>
      <c r="M1622">
        <v>110.5591</v>
      </c>
      <c r="N1622">
        <v>81.099999999999994</v>
      </c>
      <c r="O1622" s="36">
        <v>24.52290746363882</v>
      </c>
      <c r="Q1622">
        <v>115.30419999999999</v>
      </c>
      <c r="R1622">
        <v>81.099999999999994</v>
      </c>
      <c r="S1622" s="36">
        <v>24.749114392466048</v>
      </c>
      <c r="U1622">
        <v>120.0808</v>
      </c>
      <c r="V1622">
        <v>81.099999999999994</v>
      </c>
      <c r="W1622" s="36">
        <v>24.994681412433295</v>
      </c>
      <c r="Y1622">
        <v>83.43</v>
      </c>
      <c r="Z1622">
        <v>81.099999999999994</v>
      </c>
      <c r="AA1622" s="36">
        <v>23.463480593546166</v>
      </c>
    </row>
    <row r="1623" spans="1:27" x14ac:dyDescent="0.25">
      <c r="A1623">
        <v>96.432599999999994</v>
      </c>
      <c r="B1623">
        <v>81.150000000000006</v>
      </c>
      <c r="C1623" s="36">
        <v>23.928995731719585</v>
      </c>
      <c r="E1623">
        <v>101.12990000000001</v>
      </c>
      <c r="F1623">
        <v>81.150000000000006</v>
      </c>
      <c r="G1623" s="36">
        <v>24.114699657966241</v>
      </c>
      <c r="I1623">
        <v>105.8248</v>
      </c>
      <c r="J1623">
        <v>81.150000000000006</v>
      </c>
      <c r="K1623" s="36">
        <v>24.311241037180121</v>
      </c>
      <c r="M1623">
        <v>110.5591</v>
      </c>
      <c r="N1623">
        <v>81.150000000000006</v>
      </c>
      <c r="O1623" s="36">
        <v>24.522070752558871</v>
      </c>
      <c r="Q1623">
        <v>115.30419999999999</v>
      </c>
      <c r="R1623">
        <v>81.150000000000006</v>
      </c>
      <c r="S1623" s="36">
        <v>24.748199218366505</v>
      </c>
      <c r="U1623">
        <v>120.0808</v>
      </c>
      <c r="V1623">
        <v>81.150000000000006</v>
      </c>
      <c r="W1623" s="36">
        <v>24.993668831013753</v>
      </c>
      <c r="Y1623">
        <v>83.43</v>
      </c>
      <c r="Z1623">
        <v>81.150000000000006</v>
      </c>
      <c r="AA1623" s="36">
        <v>23.462912368678897</v>
      </c>
    </row>
    <row r="1624" spans="1:27" x14ac:dyDescent="0.25">
      <c r="A1624">
        <v>96.432599999999994</v>
      </c>
      <c r="B1624">
        <v>81.2</v>
      </c>
      <c r="C1624" s="36">
        <v>23.928325906612724</v>
      </c>
      <c r="E1624">
        <v>101.12990000000001</v>
      </c>
      <c r="F1624">
        <v>81.2</v>
      </c>
      <c r="G1624" s="36">
        <v>24.113982842829319</v>
      </c>
      <c r="I1624">
        <v>105.8248</v>
      </c>
      <c r="J1624">
        <v>81.2</v>
      </c>
      <c r="K1624" s="36">
        <v>24.310469622904545</v>
      </c>
      <c r="M1624">
        <v>110.5591</v>
      </c>
      <c r="N1624">
        <v>81.2</v>
      </c>
      <c r="O1624" s="36">
        <v>24.521234345053795</v>
      </c>
      <c r="Q1624">
        <v>115.30419999999999</v>
      </c>
      <c r="R1624">
        <v>81.2</v>
      </c>
      <c r="S1624" s="36">
        <v>24.74728442162786</v>
      </c>
      <c r="U1624">
        <v>120.0808</v>
      </c>
      <c r="V1624">
        <v>81.2</v>
      </c>
      <c r="W1624" s="36">
        <v>24.992656732971678</v>
      </c>
      <c r="Y1624">
        <v>83.43</v>
      </c>
      <c r="Z1624">
        <v>81.2</v>
      </c>
      <c r="AA1624" s="36">
        <v>23.462344264865571</v>
      </c>
    </row>
    <row r="1625" spans="1:27" x14ac:dyDescent="0.25">
      <c r="A1625">
        <v>96.432599999999994</v>
      </c>
      <c r="B1625">
        <v>81.25</v>
      </c>
      <c r="C1625" s="36">
        <v>23.927656259737759</v>
      </c>
      <c r="E1625">
        <v>101.12990000000001</v>
      </c>
      <c r="F1625">
        <v>81.25</v>
      </c>
      <c r="G1625" s="36">
        <v>24.113266237094763</v>
      </c>
      <c r="I1625">
        <v>105.8248</v>
      </c>
      <c r="J1625">
        <v>81.25</v>
      </c>
      <c r="K1625" s="36">
        <v>24.309698458231921</v>
      </c>
      <c r="M1625">
        <v>110.5591</v>
      </c>
      <c r="N1625">
        <v>81.25</v>
      </c>
      <c r="O1625" s="36">
        <v>24.520398240849747</v>
      </c>
      <c r="Q1625">
        <v>115.30419999999999</v>
      </c>
      <c r="R1625">
        <v>81.25</v>
      </c>
      <c r="S1625" s="36">
        <v>24.746370001860321</v>
      </c>
      <c r="U1625">
        <v>120.0808</v>
      </c>
      <c r="V1625">
        <v>81.25</v>
      </c>
      <c r="W1625" s="36">
        <v>24.991645117724186</v>
      </c>
      <c r="Y1625">
        <v>83.43</v>
      </c>
      <c r="Z1625">
        <v>81.25</v>
      </c>
      <c r="AA1625" s="36">
        <v>23.461776282044259</v>
      </c>
    </row>
    <row r="1626" spans="1:27" x14ac:dyDescent="0.25">
      <c r="A1626">
        <v>96.432599999999994</v>
      </c>
      <c r="B1626">
        <v>81.3</v>
      </c>
      <c r="C1626" s="36">
        <v>23.926986790979068</v>
      </c>
      <c r="E1626">
        <v>101.12990000000001</v>
      </c>
      <c r="F1626">
        <v>81.3</v>
      </c>
      <c r="G1626" s="36">
        <v>24.11254984061252</v>
      </c>
      <c r="I1626">
        <v>105.8248</v>
      </c>
      <c r="J1626">
        <v>81.3</v>
      </c>
      <c r="K1626" s="36">
        <v>24.30892754296287</v>
      </c>
      <c r="M1626">
        <v>110.5591</v>
      </c>
      <c r="N1626">
        <v>81.3</v>
      </c>
      <c r="O1626" s="36">
        <v>24.519562439673308</v>
      </c>
      <c r="Q1626">
        <v>115.30419999999999</v>
      </c>
      <c r="R1626">
        <v>81.3</v>
      </c>
      <c r="S1626" s="36">
        <v>24.745455958674754</v>
      </c>
      <c r="U1626">
        <v>120.0808</v>
      </c>
      <c r="V1626">
        <v>81.3</v>
      </c>
      <c r="W1626" s="36">
        <v>24.990633984689559</v>
      </c>
      <c r="Y1626">
        <v>83.43</v>
      </c>
      <c r="Z1626">
        <v>81.3</v>
      </c>
      <c r="AA1626" s="36">
        <v>23.461208420153092</v>
      </c>
    </row>
    <row r="1627" spans="1:27" x14ac:dyDescent="0.25">
      <c r="A1627">
        <v>96.432599999999994</v>
      </c>
      <c r="B1627">
        <v>81.349999999999994</v>
      </c>
      <c r="C1627" s="36">
        <v>23.926317500221142</v>
      </c>
      <c r="E1627">
        <v>101.12990000000001</v>
      </c>
      <c r="F1627">
        <v>81.349999999999994</v>
      </c>
      <c r="G1627" s="36">
        <v>24.111833653232704</v>
      </c>
      <c r="I1627">
        <v>105.8248</v>
      </c>
      <c r="J1627">
        <v>81.349999999999994</v>
      </c>
      <c r="K1627" s="36">
        <v>24.308156876898252</v>
      </c>
      <c r="M1627">
        <v>110.5591</v>
      </c>
      <c r="N1627">
        <v>81.349999999999994</v>
      </c>
      <c r="O1627" s="36">
        <v>24.51872694125144</v>
      </c>
      <c r="Q1627">
        <v>115.30419999999999</v>
      </c>
      <c r="R1627">
        <v>81.349999999999994</v>
      </c>
      <c r="S1627" s="36">
        <v>24.744542291682698</v>
      </c>
      <c r="U1627">
        <v>120.0808</v>
      </c>
      <c r="V1627">
        <v>81.349999999999994</v>
      </c>
      <c r="W1627" s="36">
        <v>24.98962333328722</v>
      </c>
      <c r="Y1627">
        <v>83.43</v>
      </c>
      <c r="Z1627">
        <v>81.349999999999994</v>
      </c>
      <c r="AA1627" s="36">
        <v>23.460640679130243</v>
      </c>
    </row>
    <row r="1628" spans="1:27" x14ac:dyDescent="0.25">
      <c r="A1628">
        <v>96.432599999999994</v>
      </c>
      <c r="B1628">
        <v>81.400000000000006</v>
      </c>
      <c r="C1628" s="36">
        <v>23.925648387348605</v>
      </c>
      <c r="E1628">
        <v>101.12990000000001</v>
      </c>
      <c r="F1628">
        <v>81.400000000000006</v>
      </c>
      <c r="G1628" s="36">
        <v>24.111117674805627</v>
      </c>
      <c r="I1628">
        <v>105.8248</v>
      </c>
      <c r="J1628">
        <v>81.400000000000006</v>
      </c>
      <c r="K1628" s="36">
        <v>24.307386459839204</v>
      </c>
      <c r="M1628">
        <v>110.5591</v>
      </c>
      <c r="N1628">
        <v>81.400000000000006</v>
      </c>
      <c r="O1628" s="36">
        <v>24.517891745311523</v>
      </c>
      <c r="Q1628">
        <v>115.30419999999999</v>
      </c>
      <c r="R1628">
        <v>81.400000000000006</v>
      </c>
      <c r="S1628" s="36">
        <v>24.743629000496334</v>
      </c>
      <c r="U1628">
        <v>120.0808</v>
      </c>
      <c r="V1628">
        <v>81.400000000000006</v>
      </c>
      <c r="W1628" s="36">
        <v>24.988613162937739</v>
      </c>
      <c r="Y1628">
        <v>83.43</v>
      </c>
      <c r="Z1628">
        <v>81.400000000000006</v>
      </c>
      <c r="AA1628" s="36">
        <v>23.460073058913945</v>
      </c>
    </row>
    <row r="1629" spans="1:27" x14ac:dyDescent="0.25">
      <c r="A1629">
        <v>96.432599999999994</v>
      </c>
      <c r="B1629">
        <v>81.45</v>
      </c>
      <c r="C1629" s="36">
        <v>23.924979452246198</v>
      </c>
      <c r="E1629">
        <v>101.12990000000001</v>
      </c>
      <c r="F1629">
        <v>81.45</v>
      </c>
      <c r="G1629" s="36">
        <v>24.110401905181757</v>
      </c>
      <c r="I1629">
        <v>105.8248</v>
      </c>
      <c r="J1629">
        <v>81.45</v>
      </c>
      <c r="K1629" s="36">
        <v>24.306616291587122</v>
      </c>
      <c r="M1629">
        <v>110.5591</v>
      </c>
      <c r="N1629">
        <v>81.45</v>
      </c>
      <c r="O1629" s="36">
        <v>24.517056851581334</v>
      </c>
      <c r="Q1629">
        <v>115.30419999999999</v>
      </c>
      <c r="R1629">
        <v>81.45</v>
      </c>
      <c r="S1629" s="36">
        <v>24.74271608472851</v>
      </c>
      <c r="U1629">
        <v>120.0808</v>
      </c>
      <c r="V1629">
        <v>81.45</v>
      </c>
      <c r="W1629" s="36">
        <v>24.987603473062844</v>
      </c>
      <c r="Y1629">
        <v>83.43</v>
      </c>
      <c r="Z1629">
        <v>81.45</v>
      </c>
      <c r="AA1629" s="36">
        <v>23.459505559442476</v>
      </c>
    </row>
    <row r="1630" spans="1:27" x14ac:dyDescent="0.25">
      <c r="A1630">
        <v>96.432599999999994</v>
      </c>
      <c r="B1630">
        <v>81.5</v>
      </c>
      <c r="C1630" s="36">
        <v>23.924310694798784</v>
      </c>
      <c r="E1630">
        <v>101.12990000000001</v>
      </c>
      <c r="F1630">
        <v>81.5</v>
      </c>
      <c r="G1630" s="36">
        <v>24.109686344211752</v>
      </c>
      <c r="I1630">
        <v>105.8248</v>
      </c>
      <c r="J1630">
        <v>81.5</v>
      </c>
      <c r="K1630" s="36">
        <v>24.305846371943648</v>
      </c>
      <c r="M1630">
        <v>110.5591</v>
      </c>
      <c r="N1630">
        <v>81.5</v>
      </c>
      <c r="O1630" s="36">
        <v>24.516222259789046</v>
      </c>
      <c r="Q1630">
        <v>115.30419999999999</v>
      </c>
      <c r="R1630">
        <v>81.5</v>
      </c>
      <c r="S1630" s="36">
        <v>24.741803543992724</v>
      </c>
      <c r="U1630">
        <v>120.0808</v>
      </c>
      <c r="V1630">
        <v>81.5</v>
      </c>
      <c r="W1630" s="36">
        <v>24.986594263085387</v>
      </c>
      <c r="Y1630">
        <v>83.43</v>
      </c>
      <c r="Z1630">
        <v>81.5</v>
      </c>
      <c r="AA1630" s="36">
        <v>23.458938180654172</v>
      </c>
    </row>
    <row r="1631" spans="1:27" x14ac:dyDescent="0.25">
      <c r="A1631">
        <v>96.432599999999994</v>
      </c>
      <c r="B1631">
        <v>81.55</v>
      </c>
      <c r="C1631" s="36">
        <v>23.923642114891351</v>
      </c>
      <c r="E1631">
        <v>101.12990000000001</v>
      </c>
      <c r="F1631">
        <v>81.55</v>
      </c>
      <c r="G1631" s="36">
        <v>24.108970991746432</v>
      </c>
      <c r="I1631">
        <v>105.8248</v>
      </c>
      <c r="J1631">
        <v>81.55</v>
      </c>
      <c r="K1631" s="36">
        <v>24.3050767007107</v>
      </c>
      <c r="M1631">
        <v>110.5591</v>
      </c>
      <c r="N1631">
        <v>81.55</v>
      </c>
      <c r="O1631" s="36">
        <v>24.515387969663248</v>
      </c>
      <c r="Q1631">
        <v>115.30419999999999</v>
      </c>
      <c r="R1631">
        <v>81.55</v>
      </c>
      <c r="S1631" s="36">
        <v>24.740891377903125</v>
      </c>
      <c r="U1631">
        <v>120.0808</v>
      </c>
      <c r="V1631">
        <v>81.55</v>
      </c>
      <c r="W1631" s="36">
        <v>24.985585532429369</v>
      </c>
      <c r="Y1631">
        <v>83.43</v>
      </c>
      <c r="Z1631">
        <v>81.55</v>
      </c>
      <c r="AA1631" s="36">
        <v>23.458370922487404</v>
      </c>
    </row>
    <row r="1632" spans="1:27" x14ac:dyDescent="0.25">
      <c r="A1632">
        <v>96.432599999999994</v>
      </c>
      <c r="B1632">
        <v>81.599999999999994</v>
      </c>
      <c r="C1632" s="36">
        <v>23.922973712409007</v>
      </c>
      <c r="E1632">
        <v>101.12990000000001</v>
      </c>
      <c r="F1632">
        <v>81.599999999999994</v>
      </c>
      <c r="G1632" s="36">
        <v>24.108255847636794</v>
      </c>
      <c r="I1632">
        <v>105.8248</v>
      </c>
      <c r="J1632">
        <v>81.599999999999994</v>
      </c>
      <c r="K1632" s="36">
        <v>24.304307277690445</v>
      </c>
      <c r="M1632">
        <v>110.5591</v>
      </c>
      <c r="N1632">
        <v>81.599999999999994</v>
      </c>
      <c r="O1632" s="36">
        <v>24.514553980932913</v>
      </c>
      <c r="Q1632">
        <v>115.30419999999999</v>
      </c>
      <c r="R1632">
        <v>81.599999999999994</v>
      </c>
      <c r="S1632" s="36">
        <v>24.739979586074515</v>
      </c>
      <c r="U1632">
        <v>120.0808</v>
      </c>
      <c r="V1632">
        <v>81.599999999999994</v>
      </c>
      <c r="W1632" s="36">
        <v>24.984577280519922</v>
      </c>
      <c r="Y1632">
        <v>83.43</v>
      </c>
      <c r="Z1632">
        <v>81.599999999999994</v>
      </c>
      <c r="AA1632" s="36">
        <v>23.457803784880621</v>
      </c>
    </row>
    <row r="1633" spans="1:27" x14ac:dyDescent="0.25">
      <c r="A1633">
        <v>96.432599999999994</v>
      </c>
      <c r="B1633">
        <v>81.650000000000006</v>
      </c>
      <c r="C1633" s="36">
        <v>23.922305487236972</v>
      </c>
      <c r="E1633">
        <v>101.12990000000001</v>
      </c>
      <c r="F1633">
        <v>81.650000000000006</v>
      </c>
      <c r="G1633" s="36">
        <v>24.107540911734013</v>
      </c>
      <c r="I1633">
        <v>105.8248</v>
      </c>
      <c r="J1633">
        <v>81.650000000000006</v>
      </c>
      <c r="K1633" s="36">
        <v>24.303538102685302</v>
      </c>
      <c r="M1633">
        <v>110.5591</v>
      </c>
      <c r="N1633">
        <v>81.650000000000006</v>
      </c>
      <c r="O1633" s="36">
        <v>24.513720293327424</v>
      </c>
      <c r="Q1633">
        <v>115.30419999999999</v>
      </c>
      <c r="R1633">
        <v>81.650000000000006</v>
      </c>
      <c r="S1633" s="36">
        <v>24.739068168122348</v>
      </c>
      <c r="U1633">
        <v>120.0808</v>
      </c>
      <c r="V1633">
        <v>81.650000000000006</v>
      </c>
      <c r="W1633" s="36">
        <v>24.983569506783315</v>
      </c>
      <c r="Y1633">
        <v>83.43</v>
      </c>
      <c r="Z1633">
        <v>81.650000000000006</v>
      </c>
      <c r="AA1633" s="36">
        <v>23.457236767772301</v>
      </c>
    </row>
    <row r="1634" spans="1:27" x14ac:dyDescent="0.25">
      <c r="A1634">
        <v>96.432599999999994</v>
      </c>
      <c r="B1634">
        <v>81.7</v>
      </c>
      <c r="C1634" s="36">
        <v>23.921637439260611</v>
      </c>
      <c r="E1634">
        <v>101.12990000000001</v>
      </c>
      <c r="F1634">
        <v>81.7</v>
      </c>
      <c r="G1634" s="36">
        <v>24.106826183889446</v>
      </c>
      <c r="I1634">
        <v>105.8248</v>
      </c>
      <c r="J1634">
        <v>81.7</v>
      </c>
      <c r="K1634" s="36">
        <v>24.302769175497961</v>
      </c>
      <c r="M1634">
        <v>110.5591</v>
      </c>
      <c r="N1634">
        <v>81.7</v>
      </c>
      <c r="O1634" s="36">
        <v>24.512886906576547</v>
      </c>
      <c r="Q1634">
        <v>115.30419999999999</v>
      </c>
      <c r="R1634">
        <v>81.7</v>
      </c>
      <c r="S1634" s="36">
        <v>24.73815712366272</v>
      </c>
      <c r="U1634">
        <v>120.0808</v>
      </c>
      <c r="V1634">
        <v>81.7</v>
      </c>
      <c r="W1634" s="36">
        <v>24.982562210646936</v>
      </c>
      <c r="Y1634">
        <v>83.43</v>
      </c>
      <c r="Z1634">
        <v>81.7</v>
      </c>
      <c r="AA1634" s="36">
        <v>23.456669871100981</v>
      </c>
    </row>
    <row r="1635" spans="1:27" x14ac:dyDescent="0.25">
      <c r="A1635">
        <v>96.432599999999994</v>
      </c>
      <c r="B1635">
        <v>81.75</v>
      </c>
      <c r="C1635" s="36">
        <v>23.920969568365383</v>
      </c>
      <c r="E1635">
        <v>101.12990000000001</v>
      </c>
      <c r="F1635">
        <v>81.75</v>
      </c>
      <c r="G1635" s="36">
        <v>24.106111663954596</v>
      </c>
      <c r="I1635">
        <v>105.8248</v>
      </c>
      <c r="J1635">
        <v>81.75</v>
      </c>
      <c r="K1635" s="36">
        <v>24.30200049593136</v>
      </c>
      <c r="M1635">
        <v>110.5591</v>
      </c>
      <c r="N1635">
        <v>81.75</v>
      </c>
      <c r="O1635" s="36">
        <v>24.512053820410468</v>
      </c>
      <c r="Q1635">
        <v>115.30419999999999</v>
      </c>
      <c r="R1635">
        <v>81.75</v>
      </c>
      <c r="S1635" s="36">
        <v>24.73724645231238</v>
      </c>
      <c r="U1635">
        <v>120.0808</v>
      </c>
      <c r="V1635">
        <v>81.75</v>
      </c>
      <c r="W1635" s="36">
        <v>24.981555391539313</v>
      </c>
      <c r="Y1635">
        <v>83.43</v>
      </c>
      <c r="Z1635">
        <v>81.75</v>
      </c>
      <c r="AA1635" s="36">
        <v>23.456103094805247</v>
      </c>
    </row>
    <row r="1636" spans="1:27" x14ac:dyDescent="0.25">
      <c r="A1636">
        <v>96.432599999999994</v>
      </c>
      <c r="B1636">
        <v>81.8</v>
      </c>
      <c r="C1636" s="36">
        <v>23.920301874436888</v>
      </c>
      <c r="E1636">
        <v>101.12990000000001</v>
      </c>
      <c r="F1636">
        <v>81.8</v>
      </c>
      <c r="G1636" s="36">
        <v>24.105397351781168</v>
      </c>
      <c r="I1636">
        <v>105.8248</v>
      </c>
      <c r="J1636">
        <v>81.8</v>
      </c>
      <c r="K1636" s="36">
        <v>24.301232063788692</v>
      </c>
      <c r="M1636">
        <v>110.5591</v>
      </c>
      <c r="N1636">
        <v>81.8</v>
      </c>
      <c r="O1636" s="36">
        <v>24.511221034559753</v>
      </c>
      <c r="Q1636">
        <v>115.30419999999999</v>
      </c>
      <c r="R1636">
        <v>81.8</v>
      </c>
      <c r="S1636" s="36">
        <v>24.736336153688715</v>
      </c>
      <c r="U1636">
        <v>120.0808</v>
      </c>
      <c r="V1636">
        <v>81.8</v>
      </c>
      <c r="W1636" s="36">
        <v>24.98054904889009</v>
      </c>
      <c r="Y1636">
        <v>83.43</v>
      </c>
      <c r="Z1636">
        <v>81.8</v>
      </c>
      <c r="AA1636" s="36">
        <v>23.455536438823746</v>
      </c>
    </row>
    <row r="1637" spans="1:27" x14ac:dyDescent="0.25">
      <c r="A1637">
        <v>96.432599999999994</v>
      </c>
      <c r="B1637">
        <v>81.849999999999994</v>
      </c>
      <c r="C1637" s="36">
        <v>23.919634357360824</v>
      </c>
      <c r="E1637">
        <v>101.12990000000001</v>
      </c>
      <c r="F1637">
        <v>81.849999999999994</v>
      </c>
      <c r="G1637" s="36">
        <v>24.104683247221026</v>
      </c>
      <c r="I1637">
        <v>105.8248</v>
      </c>
      <c r="J1637">
        <v>81.849999999999994</v>
      </c>
      <c r="K1637" s="36">
        <v>24.300463878873423</v>
      </c>
      <c r="M1637">
        <v>110.5591</v>
      </c>
      <c r="N1637">
        <v>81.849999999999994</v>
      </c>
      <c r="O1637" s="36">
        <v>24.510388548755355</v>
      </c>
      <c r="Q1637">
        <v>115.30419999999999</v>
      </c>
      <c r="R1637">
        <v>81.849999999999994</v>
      </c>
      <c r="S1637" s="36">
        <v>24.735426227409764</v>
      </c>
      <c r="U1637">
        <v>120.0808</v>
      </c>
      <c r="V1637">
        <v>81.849999999999994</v>
      </c>
      <c r="W1637" s="36">
        <v>24.979543182130019</v>
      </c>
      <c r="Y1637">
        <v>83.43</v>
      </c>
      <c r="Z1637">
        <v>81.849999999999994</v>
      </c>
      <c r="AA1637" s="36">
        <v>23.454969903095154</v>
      </c>
    </row>
    <row r="1638" spans="1:27" x14ac:dyDescent="0.25">
      <c r="A1638">
        <v>96.432599999999994</v>
      </c>
      <c r="B1638">
        <v>81.900000000000006</v>
      </c>
      <c r="C1638" s="36">
        <v>23.918967017023046</v>
      </c>
      <c r="E1638">
        <v>101.12990000000001</v>
      </c>
      <c r="F1638">
        <v>81.900000000000006</v>
      </c>
      <c r="G1638" s="36">
        <v>24.103969350126206</v>
      </c>
      <c r="I1638">
        <v>105.8248</v>
      </c>
      <c r="J1638">
        <v>81.900000000000006</v>
      </c>
      <c r="K1638" s="36">
        <v>24.299695940989235</v>
      </c>
      <c r="M1638">
        <v>110.5591</v>
      </c>
      <c r="N1638">
        <v>81.900000000000006</v>
      </c>
      <c r="O1638" s="36">
        <v>24.509556362728656</v>
      </c>
      <c r="Q1638">
        <v>115.30419999999999</v>
      </c>
      <c r="R1638">
        <v>81.900000000000006</v>
      </c>
      <c r="S1638" s="36">
        <v>24.734516673094205</v>
      </c>
      <c r="U1638">
        <v>120.0808</v>
      </c>
      <c r="V1638">
        <v>81.900000000000006</v>
      </c>
      <c r="W1638" s="36">
        <v>24.978537790690986</v>
      </c>
      <c r="Y1638">
        <v>83.43</v>
      </c>
      <c r="Z1638">
        <v>81.900000000000006</v>
      </c>
      <c r="AA1638" s="36">
        <v>23.454403487558221</v>
      </c>
    </row>
    <row r="1639" spans="1:27" x14ac:dyDescent="0.25">
      <c r="A1639">
        <v>96.432599999999994</v>
      </c>
      <c r="B1639">
        <v>81.95</v>
      </c>
      <c r="C1639" s="36">
        <v>23.918299853309492</v>
      </c>
      <c r="E1639">
        <v>101.12990000000001</v>
      </c>
      <c r="F1639">
        <v>81.95</v>
      </c>
      <c r="G1639" s="36">
        <v>24.103255660348928</v>
      </c>
      <c r="I1639">
        <v>105.8248</v>
      </c>
      <c r="J1639">
        <v>81.95</v>
      </c>
      <c r="K1639" s="36">
        <v>24.298928249940122</v>
      </c>
      <c r="M1639">
        <v>110.5591</v>
      </c>
      <c r="N1639">
        <v>81.95</v>
      </c>
      <c r="O1639" s="36">
        <v>24.508724476211395</v>
      </c>
      <c r="Q1639">
        <v>115.30419999999999</v>
      </c>
      <c r="R1639">
        <v>81.95</v>
      </c>
      <c r="S1639" s="36">
        <v>24.733607490361344</v>
      </c>
      <c r="U1639">
        <v>120.0808</v>
      </c>
      <c r="V1639">
        <v>81.95</v>
      </c>
      <c r="W1639" s="36">
        <v>24.977532874005988</v>
      </c>
      <c r="Y1639">
        <v>83.43</v>
      </c>
      <c r="Z1639">
        <v>81.95</v>
      </c>
      <c r="AA1639" s="36">
        <v>23.453837192151735</v>
      </c>
    </row>
    <row r="1640" spans="1:27" x14ac:dyDescent="0.25">
      <c r="A1640">
        <v>96.432599999999994</v>
      </c>
      <c r="B1640">
        <v>82</v>
      </c>
      <c r="C1640" s="36">
        <v>23.917632866106239</v>
      </c>
      <c r="E1640">
        <v>101.12990000000001</v>
      </c>
      <c r="F1640">
        <v>82</v>
      </c>
      <c r="G1640" s="36">
        <v>24.102542177741572</v>
      </c>
      <c r="I1640">
        <v>105.8248</v>
      </c>
      <c r="J1640">
        <v>82</v>
      </c>
      <c r="K1640" s="36">
        <v>24.298160805530276</v>
      </c>
      <c r="M1640">
        <v>110.5591</v>
      </c>
      <c r="N1640">
        <v>82</v>
      </c>
      <c r="O1640" s="36">
        <v>24.507892888935729</v>
      </c>
      <c r="Q1640">
        <v>115.30419999999999</v>
      </c>
      <c r="R1640">
        <v>82</v>
      </c>
      <c r="S1640" s="36">
        <v>24.732698678831156</v>
      </c>
      <c r="U1640">
        <v>120.0808</v>
      </c>
      <c r="V1640">
        <v>82</v>
      </c>
      <c r="W1640" s="36">
        <v>24.976528431509131</v>
      </c>
      <c r="Y1640">
        <v>83.43</v>
      </c>
      <c r="Z1640">
        <v>82</v>
      </c>
      <c r="AA1640" s="36">
        <v>23.453271016814536</v>
      </c>
    </row>
    <row r="1641" spans="1:27" x14ac:dyDescent="0.25">
      <c r="A1641">
        <v>96.432599999999994</v>
      </c>
      <c r="B1641">
        <v>82.05</v>
      </c>
      <c r="C1641" s="36">
        <v>23.916966055299479</v>
      </c>
      <c r="E1641">
        <v>101.12990000000001</v>
      </c>
      <c r="F1641">
        <v>82.05</v>
      </c>
      <c r="G1641" s="36">
        <v>24.10182890215669</v>
      </c>
      <c r="I1641">
        <v>105.8248</v>
      </c>
      <c r="J1641">
        <v>82.05</v>
      </c>
      <c r="K1641" s="36">
        <v>24.297393607564189</v>
      </c>
      <c r="M1641">
        <v>110.5591</v>
      </c>
      <c r="N1641">
        <v>82.05</v>
      </c>
      <c r="O1641" s="36">
        <v>24.507061600634188</v>
      </c>
      <c r="Q1641">
        <v>115.30419999999999</v>
      </c>
      <c r="R1641">
        <v>82.05</v>
      </c>
      <c r="S1641" s="36">
        <v>24.731790238124212</v>
      </c>
      <c r="U1641">
        <v>120.0808</v>
      </c>
      <c r="V1641">
        <v>82.05</v>
      </c>
      <c r="W1641" s="36">
        <v>24.975524462635615</v>
      </c>
      <c r="Y1641">
        <v>83.43</v>
      </c>
      <c r="Z1641">
        <v>82.05</v>
      </c>
      <c r="AA1641" s="36">
        <v>23.452704961485527</v>
      </c>
    </row>
    <row r="1642" spans="1:27" x14ac:dyDescent="0.25">
      <c r="A1642">
        <v>96.432599999999994</v>
      </c>
      <c r="B1642">
        <v>82.1</v>
      </c>
      <c r="C1642" s="36">
        <v>23.916299420775527</v>
      </c>
      <c r="E1642">
        <v>101.12990000000001</v>
      </c>
      <c r="F1642">
        <v>82.1</v>
      </c>
      <c r="G1642" s="36">
        <v>24.101115833447018</v>
      </c>
      <c r="I1642">
        <v>105.8248</v>
      </c>
      <c r="J1642">
        <v>82.1</v>
      </c>
      <c r="K1642" s="36">
        <v>24.29662665584657</v>
      </c>
      <c r="M1642">
        <v>110.5591</v>
      </c>
      <c r="N1642">
        <v>82.1</v>
      </c>
      <c r="O1642" s="36">
        <v>24.506230611039708</v>
      </c>
      <c r="Q1642">
        <v>115.30419999999999</v>
      </c>
      <c r="R1642">
        <v>82.1</v>
      </c>
      <c r="S1642" s="36">
        <v>24.730882167861754</v>
      </c>
      <c r="U1642">
        <v>120.0808</v>
      </c>
      <c r="V1642">
        <v>82.1</v>
      </c>
      <c r="W1642" s="36">
        <v>24.974520966821764</v>
      </c>
      <c r="Y1642">
        <v>83.43</v>
      </c>
      <c r="Z1642">
        <v>82.1</v>
      </c>
      <c r="AA1642" s="36">
        <v>23.452139026103641</v>
      </c>
    </row>
    <row r="1643" spans="1:27" x14ac:dyDescent="0.25">
      <c r="A1643">
        <v>96.432599999999994</v>
      </c>
      <c r="B1643">
        <v>82.15</v>
      </c>
      <c r="C1643" s="36">
        <v>23.915632962420826</v>
      </c>
      <c r="E1643">
        <v>101.12990000000001</v>
      </c>
      <c r="F1643">
        <v>82.15</v>
      </c>
      <c r="G1643" s="36">
        <v>24.100402971465442</v>
      </c>
      <c r="I1643">
        <v>105.8248</v>
      </c>
      <c r="J1643">
        <v>82.15</v>
      </c>
      <c r="K1643" s="36">
        <v>24.295859950182408</v>
      </c>
      <c r="M1643">
        <v>110.5591</v>
      </c>
      <c r="N1643">
        <v>82.15</v>
      </c>
      <c r="O1643" s="36">
        <v>24.505399919885615</v>
      </c>
      <c r="Q1643">
        <v>115.30419999999999</v>
      </c>
      <c r="R1643">
        <v>82.15</v>
      </c>
      <c r="S1643" s="36">
        <v>24.729974467665642</v>
      </c>
      <c r="U1643">
        <v>120.0808</v>
      </c>
      <c r="V1643">
        <v>82.15</v>
      </c>
      <c r="W1643" s="36">
        <v>24.973517943504994</v>
      </c>
      <c r="Y1643">
        <v>83.43</v>
      </c>
      <c r="Z1643">
        <v>82.15</v>
      </c>
      <c r="AA1643" s="36">
        <v>23.451573210607876</v>
      </c>
    </row>
    <row r="1644" spans="1:27" x14ac:dyDescent="0.25">
      <c r="A1644">
        <v>96.432599999999994</v>
      </c>
      <c r="B1644">
        <v>82.2</v>
      </c>
      <c r="C1644" s="36">
        <v>23.914966680121914</v>
      </c>
      <c r="E1644">
        <v>101.12990000000001</v>
      </c>
      <c r="F1644">
        <v>82.2</v>
      </c>
      <c r="G1644" s="36">
        <v>24.099690316065047</v>
      </c>
      <c r="I1644">
        <v>105.8248</v>
      </c>
      <c r="J1644">
        <v>82.2</v>
      </c>
      <c r="K1644" s="36">
        <v>24.295093490376928</v>
      </c>
      <c r="M1644">
        <v>110.5591</v>
      </c>
      <c r="N1644">
        <v>82.2</v>
      </c>
      <c r="O1644" s="36">
        <v>24.50456952690562</v>
      </c>
      <c r="Q1644">
        <v>115.30419999999999</v>
      </c>
      <c r="R1644">
        <v>82.2</v>
      </c>
      <c r="S1644" s="36">
        <v>24.729067137158378</v>
      </c>
      <c r="U1644">
        <v>120.0808</v>
      </c>
      <c r="V1644">
        <v>82.2</v>
      </c>
      <c r="W1644" s="36">
        <v>24.972515392123825</v>
      </c>
      <c r="Y1644">
        <v>83.43</v>
      </c>
      <c r="Z1644">
        <v>82.2</v>
      </c>
      <c r="AA1644" s="36">
        <v>23.451007514937274</v>
      </c>
    </row>
    <row r="1645" spans="1:27" x14ac:dyDescent="0.25">
      <c r="A1645">
        <v>96.432599999999994</v>
      </c>
      <c r="B1645">
        <v>82.25</v>
      </c>
      <c r="C1645" s="36">
        <v>23.914300573765466</v>
      </c>
      <c r="E1645">
        <v>101.12990000000001</v>
      </c>
      <c r="F1645">
        <v>82.25</v>
      </c>
      <c r="G1645" s="36">
        <v>24.098977867099055</v>
      </c>
      <c r="I1645">
        <v>105.8248</v>
      </c>
      <c r="J1645">
        <v>82.25</v>
      </c>
      <c r="K1645" s="36">
        <v>24.29432727623562</v>
      </c>
      <c r="M1645">
        <v>110.5591</v>
      </c>
      <c r="N1645">
        <v>82.25</v>
      </c>
      <c r="O1645" s="36">
        <v>24.503739431833822</v>
      </c>
      <c r="Q1645">
        <v>115.30419999999999</v>
      </c>
      <c r="R1645">
        <v>82.25</v>
      </c>
      <c r="S1645" s="36">
        <v>24.728160175963087</v>
      </c>
      <c r="U1645">
        <v>120.0808</v>
      </c>
      <c r="V1645">
        <v>82.25</v>
      </c>
      <c r="W1645" s="36">
        <v>24.971513312117864</v>
      </c>
      <c r="Y1645">
        <v>83.43</v>
      </c>
      <c r="Z1645">
        <v>82.25</v>
      </c>
      <c r="AA1645" s="36">
        <v>23.450441939030931</v>
      </c>
    </row>
    <row r="1646" spans="1:27" x14ac:dyDescent="0.25">
      <c r="A1646">
        <v>96.432599999999994</v>
      </c>
      <c r="B1646">
        <v>82.3</v>
      </c>
      <c r="C1646" s="36">
        <v>23.913634643238282</v>
      </c>
      <c r="E1646">
        <v>101.12990000000001</v>
      </c>
      <c r="F1646">
        <v>82.3</v>
      </c>
      <c r="G1646" s="36">
        <v>24.098265624420893</v>
      </c>
      <c r="I1646">
        <v>105.8248</v>
      </c>
      <c r="J1646">
        <v>82.3</v>
      </c>
      <c r="K1646" s="36">
        <v>24.293561307564215</v>
      </c>
      <c r="M1646">
        <v>110.5591</v>
      </c>
      <c r="N1646">
        <v>82.3</v>
      </c>
      <c r="O1646" s="36">
        <v>24.502909634404716</v>
      </c>
      <c r="Q1646">
        <v>115.30419999999999</v>
      </c>
      <c r="R1646">
        <v>82.3</v>
      </c>
      <c r="S1646" s="36">
        <v>24.727253583703529</v>
      </c>
      <c r="U1646">
        <v>120.0808</v>
      </c>
      <c r="V1646">
        <v>82.3</v>
      </c>
      <c r="W1646" s="36">
        <v>24.970511702927816</v>
      </c>
      <c r="Y1646">
        <v>83.43</v>
      </c>
      <c r="Z1646">
        <v>82.3</v>
      </c>
      <c r="AA1646" s="36">
        <v>23.449876482827996</v>
      </c>
    </row>
    <row r="1647" spans="1:27" x14ac:dyDescent="0.25">
      <c r="A1647">
        <v>96.432599999999994</v>
      </c>
      <c r="B1647">
        <v>82.35</v>
      </c>
      <c r="C1647" s="36">
        <v>23.912968888427262</v>
      </c>
      <c r="E1647">
        <v>101.12990000000001</v>
      </c>
      <c r="F1647">
        <v>82.35</v>
      </c>
      <c r="G1647" s="36">
        <v>24.097553587884136</v>
      </c>
      <c r="I1647">
        <v>105.8248</v>
      </c>
      <c r="J1647">
        <v>82.35</v>
      </c>
      <c r="K1647" s="36">
        <v>24.292795584168701</v>
      </c>
      <c r="M1647">
        <v>110.5591</v>
      </c>
      <c r="N1647">
        <v>82.35</v>
      </c>
      <c r="O1647" s="36">
        <v>24.502080134353168</v>
      </c>
      <c r="Q1647">
        <v>115.30419999999999</v>
      </c>
      <c r="R1647">
        <v>82.35</v>
      </c>
      <c r="S1647" s="36">
        <v>24.726347360004088</v>
      </c>
      <c r="U1647">
        <v>120.0808</v>
      </c>
      <c r="V1647">
        <v>82.35</v>
      </c>
      <c r="W1647" s="36">
        <v>24.969510563995474</v>
      </c>
      <c r="Y1647">
        <v>83.43</v>
      </c>
      <c r="Z1647">
        <v>82.35</v>
      </c>
      <c r="AA1647" s="36">
        <v>23.449311146267657</v>
      </c>
    </row>
    <row r="1648" spans="1:27" x14ac:dyDescent="0.25">
      <c r="A1648">
        <v>96.432599999999994</v>
      </c>
      <c r="B1648">
        <v>82.4</v>
      </c>
      <c r="C1648" s="36">
        <v>23.912303309219443</v>
      </c>
      <c r="E1648">
        <v>101.12990000000001</v>
      </c>
      <c r="F1648">
        <v>82.4</v>
      </c>
      <c r="G1648" s="36">
        <v>24.096841757342535</v>
      </c>
      <c r="I1648">
        <v>105.8248</v>
      </c>
      <c r="J1648">
        <v>82.4</v>
      </c>
      <c r="K1648" s="36">
        <v>24.292030105855318</v>
      </c>
      <c r="M1648">
        <v>110.5591</v>
      </c>
      <c r="N1648">
        <v>82.4</v>
      </c>
      <c r="O1648" s="36">
        <v>24.501250931414457</v>
      </c>
      <c r="Q1648">
        <v>115.30419999999999</v>
      </c>
      <c r="R1648">
        <v>82.4</v>
      </c>
      <c r="S1648" s="36">
        <v>24.72544150448978</v>
      </c>
      <c r="U1648">
        <v>120.0808</v>
      </c>
      <c r="V1648">
        <v>82.4</v>
      </c>
      <c r="W1648" s="36">
        <v>24.968509894763717</v>
      </c>
      <c r="Y1648">
        <v>83.43</v>
      </c>
      <c r="Z1648">
        <v>82.4</v>
      </c>
      <c r="AA1648" s="36">
        <v>23.448745929289167</v>
      </c>
    </row>
    <row r="1649" spans="1:27" x14ac:dyDescent="0.25">
      <c r="A1649">
        <v>96.432599999999994</v>
      </c>
      <c r="B1649">
        <v>82.45</v>
      </c>
      <c r="C1649" s="36">
        <v>23.911637905501966</v>
      </c>
      <c r="E1649">
        <v>101.12990000000001</v>
      </c>
      <c r="F1649">
        <v>82.45</v>
      </c>
      <c r="G1649" s="36">
        <v>24.096130132650003</v>
      </c>
      <c r="I1649">
        <v>105.8248</v>
      </c>
      <c r="J1649">
        <v>82.45</v>
      </c>
      <c r="K1649" s="36">
        <v>24.291264872430546</v>
      </c>
      <c r="M1649">
        <v>110.5591</v>
      </c>
      <c r="N1649">
        <v>82.45</v>
      </c>
      <c r="O1649" s="36">
        <v>24.50042202532423</v>
      </c>
      <c r="Q1649">
        <v>115.30419999999999</v>
      </c>
      <c r="R1649">
        <v>82.45</v>
      </c>
      <c r="S1649" s="36">
        <v>24.724536016786242</v>
      </c>
      <c r="U1649">
        <v>120.0808</v>
      </c>
      <c r="V1649">
        <v>82.45</v>
      </c>
      <c r="W1649" s="36">
        <v>24.967509694676512</v>
      </c>
      <c r="Y1649">
        <v>83.43</v>
      </c>
      <c r="Z1649">
        <v>82.45</v>
      </c>
      <c r="AA1649" s="36">
        <v>23.44818083183182</v>
      </c>
    </row>
    <row r="1650" spans="1:27" x14ac:dyDescent="0.25">
      <c r="A1650">
        <v>96.432599999999994</v>
      </c>
      <c r="B1650">
        <v>82.5</v>
      </c>
      <c r="C1650" s="36">
        <v>23.910972677162096</v>
      </c>
      <c r="E1650">
        <v>101.12990000000001</v>
      </c>
      <c r="F1650">
        <v>82.5</v>
      </c>
      <c r="G1650" s="36">
        <v>24.095418713660639</v>
      </c>
      <c r="I1650">
        <v>105.8248</v>
      </c>
      <c r="J1650">
        <v>82.5</v>
      </c>
      <c r="K1650" s="36">
        <v>24.290499883701138</v>
      </c>
      <c r="M1650">
        <v>110.5591</v>
      </c>
      <c r="N1650">
        <v>82.5</v>
      </c>
      <c r="O1650" s="36">
        <v>24.499593415818524</v>
      </c>
      <c r="Q1650">
        <v>115.30419999999999</v>
      </c>
      <c r="R1650">
        <v>82.5</v>
      </c>
      <c r="S1650" s="36">
        <v>24.723630896519747</v>
      </c>
      <c r="U1650">
        <v>120.0808</v>
      </c>
      <c r="V1650">
        <v>82.5</v>
      </c>
      <c r="W1650" s="36">
        <v>24.966509963178897</v>
      </c>
      <c r="Y1650">
        <v>83.43</v>
      </c>
      <c r="Z1650">
        <v>82.5</v>
      </c>
      <c r="AA1650" s="36">
        <v>23.447615853834961</v>
      </c>
    </row>
    <row r="1651" spans="1:27" x14ac:dyDescent="0.25">
      <c r="A1651">
        <v>96.432599999999994</v>
      </c>
      <c r="B1651">
        <v>82.55</v>
      </c>
      <c r="C1651" s="36">
        <v>23.910307624087224</v>
      </c>
      <c r="E1651">
        <v>101.12990000000001</v>
      </c>
      <c r="F1651">
        <v>82.55</v>
      </c>
      <c r="G1651" s="36">
        <v>24.094707500228704</v>
      </c>
      <c r="I1651">
        <v>105.8248</v>
      </c>
      <c r="J1651">
        <v>82.55</v>
      </c>
      <c r="K1651" s="36">
        <v>24.289735139474068</v>
      </c>
      <c r="M1651">
        <v>110.5591</v>
      </c>
      <c r="N1651">
        <v>82.55</v>
      </c>
      <c r="O1651" s="36">
        <v>24.498765102633755</v>
      </c>
      <c r="Q1651">
        <v>115.30419999999999</v>
      </c>
      <c r="R1651">
        <v>82.55</v>
      </c>
      <c r="S1651" s="36">
        <v>24.722726143317171</v>
      </c>
      <c r="U1651">
        <v>120.0808</v>
      </c>
      <c r="V1651">
        <v>82.55</v>
      </c>
      <c r="W1651" s="36">
        <v>24.965510699717012</v>
      </c>
      <c r="Y1651">
        <v>83.43</v>
      </c>
      <c r="Z1651">
        <v>82.55</v>
      </c>
      <c r="AA1651" s="36">
        <v>23.447050995237991</v>
      </c>
    </row>
    <row r="1652" spans="1:27" x14ac:dyDescent="0.25">
      <c r="A1652">
        <v>96.432599999999994</v>
      </c>
      <c r="B1652">
        <v>82.6</v>
      </c>
      <c r="C1652" s="36">
        <v>23.909642746164849</v>
      </c>
      <c r="E1652">
        <v>101.12990000000001</v>
      </c>
      <c r="F1652">
        <v>82.6</v>
      </c>
      <c r="G1652" s="36">
        <v>24.093996492208618</v>
      </c>
      <c r="I1652">
        <v>105.8248</v>
      </c>
      <c r="J1652">
        <v>82.6</v>
      </c>
      <c r="K1652" s="36">
        <v>24.288970639556577</v>
      </c>
      <c r="M1652">
        <v>110.5591</v>
      </c>
      <c r="N1652">
        <v>82.6</v>
      </c>
      <c r="O1652" s="36">
        <v>24.497937085506724</v>
      </c>
      <c r="Q1652">
        <v>115.30419999999999</v>
      </c>
      <c r="R1652">
        <v>82.6</v>
      </c>
      <c r="S1652" s="36">
        <v>24.72182175680603</v>
      </c>
      <c r="U1652">
        <v>120.0808</v>
      </c>
      <c r="V1652">
        <v>82.6</v>
      </c>
      <c r="W1652" s="36">
        <v>24.964511903738032</v>
      </c>
      <c r="Y1652">
        <v>83.43</v>
      </c>
      <c r="Z1652">
        <v>82.6</v>
      </c>
      <c r="AA1652" s="36">
        <v>23.44648625598035</v>
      </c>
    </row>
    <row r="1653" spans="1:27" x14ac:dyDescent="0.25">
      <c r="A1653">
        <v>96.432599999999994</v>
      </c>
      <c r="B1653">
        <v>82.65</v>
      </c>
      <c r="C1653" s="36">
        <v>23.908978043282588</v>
      </c>
      <c r="E1653">
        <v>101.12990000000001</v>
      </c>
      <c r="F1653">
        <v>82.65</v>
      </c>
      <c r="G1653" s="36">
        <v>24.093285689454977</v>
      </c>
      <c r="I1653">
        <v>105.8248</v>
      </c>
      <c r="J1653">
        <v>82.65</v>
      </c>
      <c r="K1653" s="36">
        <v>24.288206383756155</v>
      </c>
      <c r="M1653">
        <v>110.5591</v>
      </c>
      <c r="N1653">
        <v>82.65</v>
      </c>
      <c r="O1653" s="36">
        <v>24.497109364174626</v>
      </c>
      <c r="Q1653">
        <v>115.30419999999999</v>
      </c>
      <c r="R1653">
        <v>82.65</v>
      </c>
      <c r="S1653" s="36">
        <v>24.720917736614453</v>
      </c>
      <c r="U1653">
        <v>120.0808</v>
      </c>
      <c r="V1653">
        <v>82.65</v>
      </c>
      <c r="W1653" s="36">
        <v>24.963513574690246</v>
      </c>
      <c r="Y1653">
        <v>83.43</v>
      </c>
      <c r="Z1653">
        <v>82.65</v>
      </c>
      <c r="AA1653" s="36">
        <v>23.445921636001536</v>
      </c>
    </row>
    <row r="1654" spans="1:27" x14ac:dyDescent="0.25">
      <c r="A1654">
        <v>96.432599999999994</v>
      </c>
      <c r="B1654">
        <v>82.7</v>
      </c>
      <c r="C1654" s="36">
        <v>23.908313515328185</v>
      </c>
      <c r="E1654">
        <v>101.12990000000001</v>
      </c>
      <c r="F1654">
        <v>82.7</v>
      </c>
      <c r="G1654" s="36">
        <v>24.092575091822546</v>
      </c>
      <c r="I1654">
        <v>105.8248</v>
      </c>
      <c r="J1654">
        <v>82.7</v>
      </c>
      <c r="K1654" s="36">
        <v>24.287442371880537</v>
      </c>
      <c r="M1654">
        <v>110.5591</v>
      </c>
      <c r="N1654">
        <v>82.7</v>
      </c>
      <c r="O1654" s="36">
        <v>24.496281938375031</v>
      </c>
      <c r="Q1654">
        <v>115.30419999999999</v>
      </c>
      <c r="R1654">
        <v>82.7</v>
      </c>
      <c r="S1654" s="36">
        <v>24.720014082371179</v>
      </c>
      <c r="U1654">
        <v>120.0808</v>
      </c>
      <c r="V1654">
        <v>82.7</v>
      </c>
      <c r="W1654" s="36">
        <v>24.962515712022977</v>
      </c>
      <c r="Y1654">
        <v>83.43</v>
      </c>
      <c r="Z1654">
        <v>82.7</v>
      </c>
      <c r="AA1654" s="36">
        <v>23.445357135241103</v>
      </c>
    </row>
    <row r="1655" spans="1:27" x14ac:dyDescent="0.25">
      <c r="A1655">
        <v>96.432599999999994</v>
      </c>
      <c r="B1655">
        <v>82.75</v>
      </c>
      <c r="C1655" s="36">
        <v>23.907649162189493</v>
      </c>
      <c r="E1655">
        <v>101.12990000000001</v>
      </c>
      <c r="F1655">
        <v>82.75</v>
      </c>
      <c r="G1655" s="36">
        <v>24.091864699166262</v>
      </c>
      <c r="I1655">
        <v>105.8248</v>
      </c>
      <c r="J1655">
        <v>82.75</v>
      </c>
      <c r="K1655" s="36">
        <v>24.286678603737691</v>
      </c>
      <c r="M1655">
        <v>110.5591</v>
      </c>
      <c r="N1655">
        <v>82.75</v>
      </c>
      <c r="O1655" s="36">
        <v>24.495454807845885</v>
      </c>
      <c r="Q1655">
        <v>115.30419999999999</v>
      </c>
      <c r="R1655">
        <v>82.75</v>
      </c>
      <c r="S1655" s="36">
        <v>24.719110793705578</v>
      </c>
      <c r="U1655">
        <v>120.0808</v>
      </c>
      <c r="V1655">
        <v>82.75</v>
      </c>
      <c r="W1655" s="36">
        <v>24.961518315186638</v>
      </c>
      <c r="Y1655">
        <v>83.43</v>
      </c>
      <c r="Z1655">
        <v>82.75</v>
      </c>
      <c r="AA1655" s="36">
        <v>23.444792753638641</v>
      </c>
    </row>
    <row r="1656" spans="1:27" x14ac:dyDescent="0.25">
      <c r="A1656">
        <v>96.432599999999994</v>
      </c>
      <c r="B1656">
        <v>82.8</v>
      </c>
      <c r="C1656" s="36">
        <v>23.90698498375448</v>
      </c>
      <c r="E1656">
        <v>101.12990000000001</v>
      </c>
      <c r="F1656">
        <v>82.8</v>
      </c>
      <c r="G1656" s="36">
        <v>24.091154511341227</v>
      </c>
      <c r="I1656">
        <v>105.8248</v>
      </c>
      <c r="J1656">
        <v>82.8</v>
      </c>
      <c r="K1656" s="36">
        <v>24.285915079135865</v>
      </c>
      <c r="M1656">
        <v>110.5591</v>
      </c>
      <c r="N1656">
        <v>82.8</v>
      </c>
      <c r="O1656" s="36">
        <v>24.494627972325521</v>
      </c>
      <c r="Q1656">
        <v>115.30419999999999</v>
      </c>
      <c r="R1656">
        <v>82.8</v>
      </c>
      <c r="S1656" s="36">
        <v>24.718207870247628</v>
      </c>
      <c r="U1656">
        <v>120.0808</v>
      </c>
      <c r="V1656">
        <v>82.8</v>
      </c>
      <c r="W1656" s="36">
        <v>24.960521383632695</v>
      </c>
      <c r="Y1656">
        <v>83.43</v>
      </c>
      <c r="Z1656">
        <v>82.8</v>
      </c>
      <c r="AA1656" s="36">
        <v>23.444228491133796</v>
      </c>
    </row>
    <row r="1657" spans="1:27" x14ac:dyDescent="0.25">
      <c r="A1657">
        <v>96.432599999999994</v>
      </c>
      <c r="B1657">
        <v>82.85</v>
      </c>
      <c r="C1657" s="36">
        <v>23.906320979911239</v>
      </c>
      <c r="E1657">
        <v>101.12990000000001</v>
      </c>
      <c r="F1657">
        <v>82.85</v>
      </c>
      <c r="G1657" s="36">
        <v>24.090444528202696</v>
      </c>
      <c r="I1657">
        <v>105.8248</v>
      </c>
      <c r="J1657">
        <v>82.85</v>
      </c>
      <c r="K1657" s="36">
        <v>24.285151797883522</v>
      </c>
      <c r="M1657">
        <v>110.5591</v>
      </c>
      <c r="N1657">
        <v>82.85</v>
      </c>
      <c r="O1657" s="36">
        <v>24.493801431552651</v>
      </c>
      <c r="Q1657">
        <v>115.30419999999999</v>
      </c>
      <c r="R1657">
        <v>82.85</v>
      </c>
      <c r="S1657" s="36">
        <v>24.717305311627914</v>
      </c>
      <c r="U1657">
        <v>120.0808</v>
      </c>
      <c r="V1657">
        <v>82.85</v>
      </c>
      <c r="W1657" s="36">
        <v>24.959524916813681</v>
      </c>
      <c r="Y1657">
        <v>83.43</v>
      </c>
      <c r="Z1657">
        <v>82.85</v>
      </c>
      <c r="AA1657" s="36">
        <v>23.443664347666267</v>
      </c>
    </row>
    <row r="1658" spans="1:27" x14ac:dyDescent="0.25">
      <c r="A1658">
        <v>96.432599999999994</v>
      </c>
      <c r="B1658">
        <v>82.9</v>
      </c>
      <c r="C1658" s="36">
        <v>23.905657150547981</v>
      </c>
      <c r="E1658">
        <v>101.12990000000001</v>
      </c>
      <c r="F1658">
        <v>82.9</v>
      </c>
      <c r="G1658" s="36">
        <v>24.089734749606112</v>
      </c>
      <c r="I1658">
        <v>105.8248</v>
      </c>
      <c r="J1658">
        <v>82.9</v>
      </c>
      <c r="K1658" s="36">
        <v>24.28438875978939</v>
      </c>
      <c r="M1658">
        <v>110.5591</v>
      </c>
      <c r="N1658">
        <v>82.9</v>
      </c>
      <c r="O1658" s="36">
        <v>24.492975185266364</v>
      </c>
      <c r="Q1658">
        <v>115.30419999999999</v>
      </c>
      <c r="R1658">
        <v>82.9</v>
      </c>
      <c r="S1658" s="36">
        <v>24.716403117477654</v>
      </c>
      <c r="U1658">
        <v>120.0808</v>
      </c>
      <c r="V1658">
        <v>82.9</v>
      </c>
      <c r="W1658" s="36">
        <v>24.958528914183169</v>
      </c>
      <c r="Y1658">
        <v>83.43</v>
      </c>
      <c r="Z1658">
        <v>82.9</v>
      </c>
      <c r="AA1658" s="36">
        <v>23.443100323175798</v>
      </c>
    </row>
    <row r="1659" spans="1:27" x14ac:dyDescent="0.25">
      <c r="A1659">
        <v>96.432599999999994</v>
      </c>
      <c r="B1659">
        <v>82.95</v>
      </c>
      <c r="C1659" s="36">
        <v>23.904993495553033</v>
      </c>
      <c r="E1659">
        <v>101.12990000000001</v>
      </c>
      <c r="F1659">
        <v>82.95</v>
      </c>
      <c r="G1659" s="36">
        <v>24.089025175407077</v>
      </c>
      <c r="I1659">
        <v>105.8248</v>
      </c>
      <c r="J1659">
        <v>82.95</v>
      </c>
      <c r="K1659" s="36">
        <v>24.283625964662438</v>
      </c>
      <c r="M1659">
        <v>110.5591</v>
      </c>
      <c r="N1659">
        <v>82.95</v>
      </c>
      <c r="O1659" s="36">
        <v>24.492149233206124</v>
      </c>
      <c r="Q1659">
        <v>115.30419999999999</v>
      </c>
      <c r="R1659">
        <v>82.95</v>
      </c>
      <c r="S1659" s="36">
        <v>24.715501287428669</v>
      </c>
      <c r="U1659">
        <v>120.0808</v>
      </c>
      <c r="V1659">
        <v>82.95</v>
      </c>
      <c r="W1659" s="36">
        <v>24.957533375195808</v>
      </c>
      <c r="Y1659">
        <v>83.43</v>
      </c>
      <c r="Z1659">
        <v>82.95</v>
      </c>
      <c r="AA1659" s="36">
        <v>23.442536417602184</v>
      </c>
    </row>
    <row r="1660" spans="1:27" x14ac:dyDescent="0.25">
      <c r="A1660">
        <v>96.432599999999994</v>
      </c>
      <c r="B1660">
        <v>83</v>
      </c>
      <c r="C1660" s="36">
        <v>23.904330014814825</v>
      </c>
      <c r="E1660">
        <v>101.12990000000001</v>
      </c>
      <c r="F1660">
        <v>83</v>
      </c>
      <c r="G1660" s="36">
        <v>24.08831580546136</v>
      </c>
      <c r="I1660">
        <v>105.8248</v>
      </c>
      <c r="J1660">
        <v>83</v>
      </c>
      <c r="K1660" s="36">
        <v>24.282863412311876</v>
      </c>
      <c r="M1660">
        <v>110.5591</v>
      </c>
      <c r="N1660">
        <v>83</v>
      </c>
      <c r="O1660" s="36">
        <v>24.491323575111796</v>
      </c>
      <c r="Q1660">
        <v>115.30419999999999</v>
      </c>
      <c r="R1660">
        <v>83</v>
      </c>
      <c r="S1660" s="36">
        <v>24.714599821113371</v>
      </c>
      <c r="U1660">
        <v>120.0808</v>
      </c>
      <c r="V1660">
        <v>83</v>
      </c>
      <c r="W1660" s="36">
        <v>24.956538299307297</v>
      </c>
      <c r="Y1660">
        <v>83.43</v>
      </c>
      <c r="Z1660">
        <v>83</v>
      </c>
      <c r="AA1660" s="36">
        <v>23.441972630885271</v>
      </c>
    </row>
    <row r="1661" spans="1:27" x14ac:dyDescent="0.25">
      <c r="A1661">
        <v>96.432599999999994</v>
      </c>
      <c r="B1661">
        <v>83.05</v>
      </c>
      <c r="C1661" s="36">
        <v>23.90366670822192</v>
      </c>
      <c r="E1661">
        <v>101.12990000000001</v>
      </c>
      <c r="F1661">
        <v>83.05</v>
      </c>
      <c r="G1661" s="36">
        <v>24.087606639624891</v>
      </c>
      <c r="I1661">
        <v>105.8248</v>
      </c>
      <c r="J1661">
        <v>83.05</v>
      </c>
      <c r="K1661" s="36">
        <v>24.282101102547166</v>
      </c>
      <c r="M1661">
        <v>110.5591</v>
      </c>
      <c r="N1661">
        <v>83.05</v>
      </c>
      <c r="O1661" s="36">
        <v>24.490498210723576</v>
      </c>
      <c r="Q1661">
        <v>115.30419999999999</v>
      </c>
      <c r="R1661">
        <v>83.05</v>
      </c>
      <c r="S1661" s="36">
        <v>24.713698718164807</v>
      </c>
      <c r="U1661">
        <v>120.0808</v>
      </c>
      <c r="V1661">
        <v>83.05</v>
      </c>
      <c r="W1661" s="36">
        <v>24.955543685974366</v>
      </c>
      <c r="Y1661">
        <v>83.43</v>
      </c>
      <c r="Z1661">
        <v>83.05</v>
      </c>
      <c r="AA1661" s="36">
        <v>23.441408962964957</v>
      </c>
    </row>
    <row r="1662" spans="1:27" x14ac:dyDescent="0.25">
      <c r="A1662">
        <v>96.432599999999994</v>
      </c>
      <c r="B1662">
        <v>83.1</v>
      </c>
      <c r="C1662" s="36">
        <v>23.903003575662989</v>
      </c>
      <c r="E1662">
        <v>101.12990000000001</v>
      </c>
      <c r="F1662">
        <v>83.1</v>
      </c>
      <c r="G1662" s="36">
        <v>24.086897677753775</v>
      </c>
      <c r="I1662">
        <v>105.8248</v>
      </c>
      <c r="J1662">
        <v>83.1</v>
      </c>
      <c r="K1662" s="36">
        <v>24.281339035178011</v>
      </c>
      <c r="M1662">
        <v>110.5591</v>
      </c>
      <c r="N1662">
        <v>83.1</v>
      </c>
      <c r="O1662" s="36">
        <v>24.489673139782088</v>
      </c>
      <c r="Q1662">
        <v>115.30419999999999</v>
      </c>
      <c r="R1662">
        <v>83.1</v>
      </c>
      <c r="S1662" s="36">
        <v>24.712797978216614</v>
      </c>
      <c r="U1662">
        <v>120.0808</v>
      </c>
      <c r="V1662">
        <v>83.1</v>
      </c>
      <c r="W1662" s="36">
        <v>24.954549534654813</v>
      </c>
      <c r="Y1662">
        <v>83.43</v>
      </c>
      <c r="Z1662">
        <v>83.1</v>
      </c>
      <c r="AA1662" s="36">
        <v>23.440845413781179</v>
      </c>
    </row>
    <row r="1663" spans="1:27" x14ac:dyDescent="0.25">
      <c r="A1663">
        <v>96.432599999999994</v>
      </c>
      <c r="B1663">
        <v>83.15</v>
      </c>
      <c r="C1663" s="36">
        <v>23.902340617026827</v>
      </c>
      <c r="E1663">
        <v>101.12990000000001</v>
      </c>
      <c r="F1663">
        <v>83.15</v>
      </c>
      <c r="G1663" s="36">
        <v>24.086188919704274</v>
      </c>
      <c r="I1663">
        <v>105.8248</v>
      </c>
      <c r="J1663">
        <v>83.15</v>
      </c>
      <c r="K1663" s="36">
        <v>24.280577210014357</v>
      </c>
      <c r="M1663">
        <v>110.5591</v>
      </c>
      <c r="N1663">
        <v>83.15</v>
      </c>
      <c r="O1663" s="36">
        <v>24.488848362028289</v>
      </c>
      <c r="Q1663">
        <v>115.30419999999999</v>
      </c>
      <c r="R1663">
        <v>83.15</v>
      </c>
      <c r="S1663" s="36">
        <v>24.711897600903047</v>
      </c>
      <c r="U1663">
        <v>120.0808</v>
      </c>
      <c r="V1663">
        <v>83.15</v>
      </c>
      <c r="W1663" s="36">
        <v>24.953555844807454</v>
      </c>
      <c r="Y1663">
        <v>83.43</v>
      </c>
      <c r="Z1663">
        <v>83.15</v>
      </c>
      <c r="AA1663" s="36">
        <v>23.440281983273938</v>
      </c>
    </row>
    <row r="1664" spans="1:27" x14ac:dyDescent="0.25">
      <c r="A1664">
        <v>96.432599999999994</v>
      </c>
      <c r="B1664">
        <v>83.2</v>
      </c>
      <c r="C1664" s="36">
        <v>23.901677832202335</v>
      </c>
      <c r="E1664">
        <v>101.12990000000001</v>
      </c>
      <c r="F1664">
        <v>83.2</v>
      </c>
      <c r="G1664" s="36">
        <v>24.085480365332824</v>
      </c>
      <c r="I1664">
        <v>105.8248</v>
      </c>
      <c r="J1664">
        <v>83.2</v>
      </c>
      <c r="K1664" s="36">
        <v>24.279815626866402</v>
      </c>
      <c r="M1664">
        <v>110.5591</v>
      </c>
      <c r="N1664">
        <v>83.2</v>
      </c>
      <c r="O1664" s="36">
        <v>24.488023877203535</v>
      </c>
      <c r="Q1664">
        <v>115.30419999999999</v>
      </c>
      <c r="R1664">
        <v>83.2</v>
      </c>
      <c r="S1664" s="36">
        <v>24.710997585858948</v>
      </c>
      <c r="U1664">
        <v>120.0808</v>
      </c>
      <c r="V1664">
        <v>83.2</v>
      </c>
      <c r="W1664" s="36">
        <v>24.95256261589218</v>
      </c>
      <c r="Y1664">
        <v>83.43</v>
      </c>
      <c r="Z1664">
        <v>83.2</v>
      </c>
      <c r="AA1664" s="36">
        <v>23.439718671383268</v>
      </c>
    </row>
    <row r="1665" spans="1:27" x14ac:dyDescent="0.25">
      <c r="A1665">
        <v>96.432599999999994</v>
      </c>
      <c r="B1665">
        <v>83.25</v>
      </c>
      <c r="C1665" s="36">
        <v>23.901015221078538</v>
      </c>
      <c r="E1665">
        <v>101.12990000000001</v>
      </c>
      <c r="F1665">
        <v>83.25</v>
      </c>
      <c r="G1665" s="36">
        <v>24.084772014496014</v>
      </c>
      <c r="I1665">
        <v>105.8248</v>
      </c>
      <c r="J1665">
        <v>83.25</v>
      </c>
      <c r="K1665" s="36">
        <v>24.279054285544575</v>
      </c>
      <c r="M1665">
        <v>110.5591</v>
      </c>
      <c r="N1665">
        <v>83.25</v>
      </c>
      <c r="O1665" s="36">
        <v>24.487199685049546</v>
      </c>
      <c r="Q1665">
        <v>115.30419999999999</v>
      </c>
      <c r="R1665">
        <v>83.25</v>
      </c>
      <c r="S1665" s="36">
        <v>24.710097932719787</v>
      </c>
      <c r="U1665">
        <v>120.0808</v>
      </c>
      <c r="V1665">
        <v>83.25</v>
      </c>
      <c r="W1665" s="36">
        <v>24.951569847369889</v>
      </c>
      <c r="Y1665">
        <v>83.43</v>
      </c>
      <c r="Z1665">
        <v>83.25</v>
      </c>
      <c r="AA1665" s="36">
        <v>23.439155478049273</v>
      </c>
    </row>
    <row r="1666" spans="1:27" x14ac:dyDescent="0.25">
      <c r="A1666">
        <v>96.432599999999994</v>
      </c>
      <c r="B1666">
        <v>83.3</v>
      </c>
      <c r="C1666" s="36">
        <v>23.900352783544569</v>
      </c>
      <c r="E1666">
        <v>101.12990000000001</v>
      </c>
      <c r="F1666">
        <v>83.3</v>
      </c>
      <c r="G1666" s="36">
        <v>24.08406386705062</v>
      </c>
      <c r="I1666">
        <v>105.8248</v>
      </c>
      <c r="J1666">
        <v>83.3</v>
      </c>
      <c r="K1666" s="36">
        <v>24.278293185859557</v>
      </c>
      <c r="M1666">
        <v>110.5591</v>
      </c>
      <c r="N1666">
        <v>83.3</v>
      </c>
      <c r="O1666" s="36">
        <v>24.486375785308422</v>
      </c>
      <c r="Q1666">
        <v>115.30419999999999</v>
      </c>
      <c r="R1666">
        <v>83.3</v>
      </c>
      <c r="S1666" s="36">
        <v>24.70919864112161</v>
      </c>
      <c r="U1666">
        <v>120.0808</v>
      </c>
      <c r="V1666">
        <v>83.3</v>
      </c>
      <c r="W1666" s="36">
        <v>24.950577538702525</v>
      </c>
      <c r="Y1666">
        <v>83.43</v>
      </c>
      <c r="Z1666">
        <v>83.3</v>
      </c>
      <c r="AA1666" s="36">
        <v>23.438592403212084</v>
      </c>
    </row>
    <row r="1667" spans="1:27" x14ac:dyDescent="0.25">
      <c r="A1667">
        <v>96.432599999999994</v>
      </c>
      <c r="B1667">
        <v>83.35</v>
      </c>
      <c r="C1667" s="36">
        <v>23.899690519489688</v>
      </c>
      <c r="E1667">
        <v>101.12990000000001</v>
      </c>
      <c r="F1667">
        <v>83.35</v>
      </c>
      <c r="G1667" s="36">
        <v>24.08335592285356</v>
      </c>
      <c r="I1667">
        <v>105.8248</v>
      </c>
      <c r="J1667">
        <v>83.35</v>
      </c>
      <c r="K1667" s="36">
        <v>24.277532327622264</v>
      </c>
      <c r="M1667">
        <v>110.5591</v>
      </c>
      <c r="N1667">
        <v>83.35</v>
      </c>
      <c r="O1667" s="36">
        <v>24.485552177722631</v>
      </c>
      <c r="Q1667">
        <v>115.30419999999999</v>
      </c>
      <c r="R1667">
        <v>83.35</v>
      </c>
      <c r="S1667" s="36">
        <v>24.70829971070108</v>
      </c>
      <c r="U1667">
        <v>120.0808</v>
      </c>
      <c r="V1667">
        <v>83.35</v>
      </c>
      <c r="W1667" s="36">
        <v>24.949585689353071</v>
      </c>
      <c r="Y1667">
        <v>83.43</v>
      </c>
      <c r="Z1667">
        <v>83.35</v>
      </c>
      <c r="AA1667" s="36">
        <v>23.4380294468119</v>
      </c>
    </row>
    <row r="1668" spans="1:27" x14ac:dyDescent="0.25">
      <c r="A1668">
        <v>96.432599999999994</v>
      </c>
      <c r="B1668">
        <v>83.4</v>
      </c>
      <c r="C1668" s="36">
        <v>23.899028428803256</v>
      </c>
      <c r="E1668">
        <v>101.12990000000001</v>
      </c>
      <c r="F1668">
        <v>83.4</v>
      </c>
      <c r="G1668" s="36">
        <v>24.082648181761925</v>
      </c>
      <c r="I1668">
        <v>105.8248</v>
      </c>
      <c r="J1668">
        <v>83.4</v>
      </c>
      <c r="K1668" s="36">
        <v>24.276771710643867</v>
      </c>
      <c r="M1668">
        <v>110.5591</v>
      </c>
      <c r="N1668">
        <v>83.4</v>
      </c>
      <c r="O1668" s="36">
        <v>24.484728862034999</v>
      </c>
      <c r="Q1668">
        <v>115.30419999999999</v>
      </c>
      <c r="R1668">
        <v>83.4</v>
      </c>
      <c r="S1668" s="36">
        <v>24.707401141095456</v>
      </c>
      <c r="U1668">
        <v>120.0808</v>
      </c>
      <c r="V1668">
        <v>83.4</v>
      </c>
      <c r="W1668" s="36">
        <v>24.948594298785533</v>
      </c>
      <c r="Y1668">
        <v>83.43</v>
      </c>
      <c r="Z1668">
        <v>83.4</v>
      </c>
      <c r="AA1668" s="36">
        <v>23.437466608788956</v>
      </c>
    </row>
    <row r="1669" spans="1:27" x14ac:dyDescent="0.25">
      <c r="A1669">
        <v>96.432599999999994</v>
      </c>
      <c r="B1669">
        <v>83.45</v>
      </c>
      <c r="C1669" s="36">
        <v>23.898366511374764</v>
      </c>
      <c r="E1669">
        <v>101.12990000000001</v>
      </c>
      <c r="F1669">
        <v>83.45</v>
      </c>
      <c r="G1669" s="36">
        <v>24.081940643632976</v>
      </c>
      <c r="I1669">
        <v>105.8248</v>
      </c>
      <c r="J1669">
        <v>83.45</v>
      </c>
      <c r="K1669" s="36">
        <v>24.276011334735767</v>
      </c>
      <c r="M1669">
        <v>110.5591</v>
      </c>
      <c r="N1669">
        <v>83.45</v>
      </c>
      <c r="O1669" s="36">
        <v>24.483905837988754</v>
      </c>
      <c r="Q1669">
        <v>115.30419999999999</v>
      </c>
      <c r="R1669">
        <v>83.45</v>
      </c>
      <c r="S1669" s="36">
        <v>24.706502931942588</v>
      </c>
      <c r="U1669">
        <v>120.0808</v>
      </c>
      <c r="V1669">
        <v>83.45</v>
      </c>
      <c r="W1669" s="36">
        <v>24.947603366464939</v>
      </c>
      <c r="Y1669">
        <v>83.43</v>
      </c>
      <c r="Z1669">
        <v>83.45</v>
      </c>
      <c r="AA1669" s="36">
        <v>23.436903889083538</v>
      </c>
    </row>
    <row r="1670" spans="1:27" x14ac:dyDescent="0.25">
      <c r="A1670">
        <v>96.432599999999994</v>
      </c>
      <c r="B1670">
        <v>83.5</v>
      </c>
      <c r="C1670" s="36">
        <v>23.897704767093803</v>
      </c>
      <c r="E1670">
        <v>101.12990000000001</v>
      </c>
      <c r="F1670">
        <v>83.5</v>
      </c>
      <c r="G1670" s="36">
        <v>24.081233308324126</v>
      </c>
      <c r="I1670">
        <v>105.8248</v>
      </c>
      <c r="J1670">
        <v>83.5</v>
      </c>
      <c r="K1670" s="36">
        <v>24.275251199709604</v>
      </c>
      <c r="M1670">
        <v>110.5591</v>
      </c>
      <c r="N1670">
        <v>83.5</v>
      </c>
      <c r="O1670" s="36">
        <v>24.48308310532747</v>
      </c>
      <c r="Q1670">
        <v>115.30419999999999</v>
      </c>
      <c r="R1670">
        <v>83.5</v>
      </c>
      <c r="S1670" s="36">
        <v>24.705605082880918</v>
      </c>
      <c r="U1670">
        <v>120.0808</v>
      </c>
      <c r="V1670">
        <v>83.5</v>
      </c>
      <c r="W1670" s="36">
        <v>24.946612891857352</v>
      </c>
      <c r="Y1670">
        <v>83.43</v>
      </c>
      <c r="Z1670">
        <v>83.5</v>
      </c>
      <c r="AA1670" s="36">
        <v>23.43634128763599</v>
      </c>
    </row>
    <row r="1671" spans="1:27" x14ac:dyDescent="0.25">
      <c r="A1671">
        <v>96.432599999999994</v>
      </c>
      <c r="B1671">
        <v>83.55</v>
      </c>
      <c r="C1671" s="36">
        <v>23.897043195850092</v>
      </c>
      <c r="E1671">
        <v>101.12990000000001</v>
      </c>
      <c r="F1671">
        <v>83.55</v>
      </c>
      <c r="G1671" s="36">
        <v>24.080526175692967</v>
      </c>
      <c r="I1671">
        <v>105.8248</v>
      </c>
      <c r="J1671">
        <v>83.55</v>
      </c>
      <c r="K1671" s="36">
        <v>24.274491305377278</v>
      </c>
      <c r="M1671">
        <v>110.5591</v>
      </c>
      <c r="N1671">
        <v>83.55</v>
      </c>
      <c r="O1671" s="36">
        <v>24.482260663795092</v>
      </c>
      <c r="Q1671">
        <v>115.30419999999999</v>
      </c>
      <c r="R1671">
        <v>83.55</v>
      </c>
      <c r="S1671" s="36">
        <v>24.704707593549507</v>
      </c>
      <c r="U1671">
        <v>120.0808</v>
      </c>
      <c r="V1671">
        <v>83.55</v>
      </c>
      <c r="W1671" s="36">
        <v>24.945622874429844</v>
      </c>
      <c r="Y1671">
        <v>83.43</v>
      </c>
      <c r="Z1671">
        <v>83.55</v>
      </c>
      <c r="AA1671" s="36">
        <v>23.4357788043867</v>
      </c>
    </row>
    <row r="1672" spans="1:27" x14ac:dyDescent="0.25">
      <c r="A1672">
        <v>96.432599999999994</v>
      </c>
      <c r="B1672">
        <v>83.6</v>
      </c>
      <c r="C1672" s="36">
        <v>23.896381797533454</v>
      </c>
      <c r="E1672">
        <v>101.12990000000001</v>
      </c>
      <c r="F1672">
        <v>83.6</v>
      </c>
      <c r="G1672" s="36">
        <v>24.079819245597243</v>
      </c>
      <c r="I1672">
        <v>105.8248</v>
      </c>
      <c r="J1672">
        <v>83.6</v>
      </c>
      <c r="K1672" s="36">
        <v>24.273731651550907</v>
      </c>
      <c r="M1672">
        <v>110.5591</v>
      </c>
      <c r="N1672">
        <v>83.6</v>
      </c>
      <c r="O1672" s="36">
        <v>24.481438513135945</v>
      </c>
      <c r="Q1672">
        <v>115.30419999999999</v>
      </c>
      <c r="R1672">
        <v>83.6</v>
      </c>
      <c r="S1672" s="36">
        <v>24.703810463587978</v>
      </c>
      <c r="U1672">
        <v>120.0808</v>
      </c>
      <c r="V1672">
        <v>83.6</v>
      </c>
      <c r="W1672" s="36">
        <v>24.944633313650527</v>
      </c>
      <c r="Y1672">
        <v>83.43</v>
      </c>
      <c r="Z1672">
        <v>83.6</v>
      </c>
      <c r="AA1672" s="36">
        <v>23.4352164392761</v>
      </c>
    </row>
    <row r="1673" spans="1:27" x14ac:dyDescent="0.25">
      <c r="A1673">
        <v>96.432599999999994</v>
      </c>
      <c r="B1673">
        <v>83.65</v>
      </c>
      <c r="C1673" s="36">
        <v>23.895720572033841</v>
      </c>
      <c r="E1673">
        <v>101.12990000000001</v>
      </c>
      <c r="F1673">
        <v>83.65</v>
      </c>
      <c r="G1673" s="36">
        <v>24.079112517894853</v>
      </c>
      <c r="I1673">
        <v>105.8248</v>
      </c>
      <c r="J1673">
        <v>83.65</v>
      </c>
      <c r="K1673" s="36">
        <v>24.272972238042854</v>
      </c>
      <c r="M1673">
        <v>110.5591</v>
      </c>
      <c r="N1673">
        <v>83.65</v>
      </c>
      <c r="O1673" s="36">
        <v>24.480616653094703</v>
      </c>
      <c r="Q1673">
        <v>115.30419999999999</v>
      </c>
      <c r="R1673">
        <v>83.65</v>
      </c>
      <c r="S1673" s="36">
        <v>24.702913692636574</v>
      </c>
      <c r="U1673">
        <v>120.0808</v>
      </c>
      <c r="V1673">
        <v>83.65</v>
      </c>
      <c r="W1673" s="36">
        <v>24.943644208988498</v>
      </c>
      <c r="Y1673">
        <v>83.43</v>
      </c>
      <c r="Z1673">
        <v>83.65</v>
      </c>
      <c r="AA1673" s="36">
        <v>23.434654192244672</v>
      </c>
    </row>
    <row r="1674" spans="1:27" x14ac:dyDescent="0.25">
      <c r="A1674">
        <v>96.432599999999994</v>
      </c>
      <c r="B1674">
        <v>83.7</v>
      </c>
      <c r="C1674" s="36">
        <v>23.895059519241304</v>
      </c>
      <c r="E1674">
        <v>101.12990000000001</v>
      </c>
      <c r="F1674">
        <v>83.7</v>
      </c>
      <c r="G1674" s="36">
        <v>24.078405992443884</v>
      </c>
      <c r="I1674">
        <v>105.8248</v>
      </c>
      <c r="J1674">
        <v>83.7</v>
      </c>
      <c r="K1674" s="36">
        <v>24.272213064665735</v>
      </c>
      <c r="M1674">
        <v>110.5591</v>
      </c>
      <c r="N1674">
        <v>83.7</v>
      </c>
      <c r="O1674" s="36">
        <v>24.479795083416434</v>
      </c>
      <c r="Q1674">
        <v>115.30419999999999</v>
      </c>
      <c r="R1674">
        <v>83.7</v>
      </c>
      <c r="S1674" s="36">
        <v>24.702017280336104</v>
      </c>
      <c r="U1674">
        <v>120.0808</v>
      </c>
      <c r="V1674">
        <v>83.7</v>
      </c>
      <c r="W1674" s="36">
        <v>24.942655559913895</v>
      </c>
      <c r="Y1674">
        <v>83.43</v>
      </c>
      <c r="Z1674">
        <v>83.7</v>
      </c>
      <c r="AA1674" s="36">
        <v>23.434092063232956</v>
      </c>
    </row>
    <row r="1675" spans="1:27" x14ac:dyDescent="0.25">
      <c r="A1675">
        <v>96.432599999999994</v>
      </c>
      <c r="B1675">
        <v>83.75</v>
      </c>
      <c r="C1675" s="36">
        <v>23.894398639046013</v>
      </c>
      <c r="E1675">
        <v>101.12990000000001</v>
      </c>
      <c r="F1675">
        <v>83.75</v>
      </c>
      <c r="G1675" s="36">
        <v>24.077699669102568</v>
      </c>
      <c r="I1675">
        <v>105.8248</v>
      </c>
      <c r="J1675">
        <v>83.75</v>
      </c>
      <c r="K1675" s="36">
        <v>24.271454131232385</v>
      </c>
      <c r="M1675">
        <v>110.5591</v>
      </c>
      <c r="N1675">
        <v>83.75</v>
      </c>
      <c r="O1675" s="36">
        <v>24.47897380384655</v>
      </c>
      <c r="Q1675">
        <v>115.30419999999999</v>
      </c>
      <c r="R1675">
        <v>83.75</v>
      </c>
      <c r="S1675" s="36">
        <v>24.701121226327977</v>
      </c>
      <c r="U1675">
        <v>120.0808</v>
      </c>
      <c r="V1675">
        <v>83.75</v>
      </c>
      <c r="W1675" s="36">
        <v>24.941667365897843</v>
      </c>
      <c r="Y1675">
        <v>83.43</v>
      </c>
      <c r="Z1675">
        <v>83.75</v>
      </c>
      <c r="AA1675" s="36">
        <v>23.433530052181531</v>
      </c>
    </row>
    <row r="1676" spans="1:27" x14ac:dyDescent="0.25">
      <c r="A1676">
        <v>96.432599999999994</v>
      </c>
      <c r="B1676">
        <v>83.8</v>
      </c>
      <c r="C1676" s="36">
        <v>23.893737931338254</v>
      </c>
      <c r="E1676">
        <v>101.12990000000001</v>
      </c>
      <c r="F1676">
        <v>83.8</v>
      </c>
      <c r="G1676" s="36">
        <v>24.076993547729302</v>
      </c>
      <c r="I1676">
        <v>105.8248</v>
      </c>
      <c r="J1676">
        <v>83.8</v>
      </c>
      <c r="K1676" s="36">
        <v>24.270695437555894</v>
      </c>
      <c r="M1676">
        <v>110.5591</v>
      </c>
      <c r="N1676">
        <v>83.8</v>
      </c>
      <c r="O1676" s="36">
        <v>24.478152814130834</v>
      </c>
      <c r="Q1676">
        <v>115.30419999999999</v>
      </c>
      <c r="R1676">
        <v>83.8</v>
      </c>
      <c r="S1676" s="36">
        <v>24.700225530254194</v>
      </c>
      <c r="U1676">
        <v>120.0808</v>
      </c>
      <c r="V1676">
        <v>83.8</v>
      </c>
      <c r="W1676" s="36">
        <v>24.940679626412493</v>
      </c>
      <c r="Y1676">
        <v>83.43</v>
      </c>
      <c r="Z1676">
        <v>83.8</v>
      </c>
      <c r="AA1676" s="36">
        <v>23.432968159031031</v>
      </c>
    </row>
    <row r="1677" spans="1:27" x14ac:dyDescent="0.25">
      <c r="A1677">
        <v>96.432599999999994</v>
      </c>
      <c r="B1677">
        <v>83.85</v>
      </c>
      <c r="C1677" s="36">
        <v>23.893077396008426</v>
      </c>
      <c r="E1677">
        <v>101.12990000000001</v>
      </c>
      <c r="F1677">
        <v>83.85</v>
      </c>
      <c r="G1677" s="36">
        <v>24.076287628182644</v>
      </c>
      <c r="I1677">
        <v>105.8248</v>
      </c>
      <c r="J1677">
        <v>83.85</v>
      </c>
      <c r="K1677" s="36">
        <v>24.269936983449586</v>
      </c>
      <c r="M1677">
        <v>110.5591</v>
      </c>
      <c r="N1677">
        <v>83.85</v>
      </c>
      <c r="O1677" s="36">
        <v>24.477332114015432</v>
      </c>
      <c r="Q1677">
        <v>115.30419999999999</v>
      </c>
      <c r="R1677">
        <v>83.85</v>
      </c>
      <c r="S1677" s="36">
        <v>24.699330191757344</v>
      </c>
      <c r="U1677">
        <v>120.0808</v>
      </c>
      <c r="V1677">
        <v>83.85</v>
      </c>
      <c r="W1677" s="36">
        <v>24.939692340931003</v>
      </c>
      <c r="Y1677">
        <v>83.43</v>
      </c>
      <c r="Z1677">
        <v>83.85</v>
      </c>
      <c r="AA1677" s="36">
        <v>23.432406383722135</v>
      </c>
    </row>
    <row r="1678" spans="1:27" x14ac:dyDescent="0.25">
      <c r="A1678">
        <v>96.432599999999994</v>
      </c>
      <c r="B1678">
        <v>83.9</v>
      </c>
      <c r="C1678" s="36">
        <v>23.892417032947044</v>
      </c>
      <c r="E1678">
        <v>101.12990000000001</v>
      </c>
      <c r="F1678">
        <v>83.9</v>
      </c>
      <c r="G1678" s="36">
        <v>24.075581910321315</v>
      </c>
      <c r="I1678">
        <v>105.8248</v>
      </c>
      <c r="J1678">
        <v>83.9</v>
      </c>
      <c r="K1678" s="36">
        <v>24.269178768727016</v>
      </c>
      <c r="M1678">
        <v>110.5591</v>
      </c>
      <c r="N1678">
        <v>83.9</v>
      </c>
      <c r="O1678" s="36">
        <v>24.476511703246871</v>
      </c>
      <c r="Q1678">
        <v>115.30419999999999</v>
      </c>
      <c r="R1678">
        <v>83.9</v>
      </c>
      <c r="S1678" s="36">
        <v>24.698435210480589</v>
      </c>
      <c r="U1678">
        <v>120.0808</v>
      </c>
      <c r="V1678">
        <v>83.9</v>
      </c>
      <c r="W1678" s="36">
        <v>24.938705508927512</v>
      </c>
      <c r="Y1678">
        <v>83.43</v>
      </c>
      <c r="Z1678">
        <v>83.9</v>
      </c>
      <c r="AA1678" s="36">
        <v>23.431844726195568</v>
      </c>
    </row>
    <row r="1679" spans="1:27" x14ac:dyDescent="0.25">
      <c r="A1679">
        <v>96.432599999999994</v>
      </c>
      <c r="B1679">
        <v>83.95</v>
      </c>
      <c r="C1679" s="36">
        <v>23.891756842044735</v>
      </c>
      <c r="E1679">
        <v>101.12990000000001</v>
      </c>
      <c r="F1679">
        <v>83.95</v>
      </c>
      <c r="G1679" s="36">
        <v>24.07487639400421</v>
      </c>
      <c r="I1679">
        <v>105.8248</v>
      </c>
      <c r="J1679">
        <v>83.95</v>
      </c>
      <c r="K1679" s="36">
        <v>24.26842079320199</v>
      </c>
      <c r="M1679">
        <v>110.5591</v>
      </c>
      <c r="N1679">
        <v>83.95</v>
      </c>
      <c r="O1679" s="36">
        <v>24.475691581572011</v>
      </c>
      <c r="Q1679">
        <v>115.30419999999999</v>
      </c>
      <c r="R1679">
        <v>83.95</v>
      </c>
      <c r="S1679" s="36">
        <v>24.697540586067685</v>
      </c>
      <c r="U1679">
        <v>120.0808</v>
      </c>
      <c r="V1679">
        <v>83.95</v>
      </c>
      <c r="W1679" s="36">
        <v>24.937719129877177</v>
      </c>
      <c r="Y1679">
        <v>83.43</v>
      </c>
      <c r="Z1679">
        <v>83.95</v>
      </c>
      <c r="AA1679" s="36">
        <v>23.431283186392111</v>
      </c>
    </row>
    <row r="1680" spans="1:27" x14ac:dyDescent="0.25">
      <c r="A1680">
        <v>96.432599999999994</v>
      </c>
      <c r="B1680">
        <v>84</v>
      </c>
      <c r="C1680" s="36">
        <v>23.891096823192235</v>
      </c>
      <c r="E1680">
        <v>101.12990000000001</v>
      </c>
      <c r="F1680">
        <v>84</v>
      </c>
      <c r="G1680" s="36">
        <v>24.074171079090362</v>
      </c>
      <c r="I1680">
        <v>105.8248</v>
      </c>
      <c r="J1680">
        <v>84</v>
      </c>
      <c r="K1680" s="36">
        <v>24.267663056688534</v>
      </c>
      <c r="M1680">
        <v>110.5591</v>
      </c>
      <c r="N1680">
        <v>84</v>
      </c>
      <c r="O1680" s="36">
        <v>24.474871748738106</v>
      </c>
      <c r="Q1680">
        <v>115.30419999999999</v>
      </c>
      <c r="R1680">
        <v>84</v>
      </c>
      <c r="S1680" s="36">
        <v>24.696646318162962</v>
      </c>
      <c r="U1680">
        <v>120.0808</v>
      </c>
      <c r="V1680">
        <v>84</v>
      </c>
      <c r="W1680" s="36">
        <v>24.936733203256146</v>
      </c>
      <c r="Y1680">
        <v>83.43</v>
      </c>
      <c r="Z1680">
        <v>84</v>
      </c>
      <c r="AA1680" s="36">
        <v>23.430721764252588</v>
      </c>
    </row>
    <row r="1681" spans="1:27" x14ac:dyDescent="0.25">
      <c r="A1681">
        <v>96.432599999999994</v>
      </c>
      <c r="B1681">
        <v>84.05</v>
      </c>
      <c r="C1681" s="36">
        <v>23.890436976280405</v>
      </c>
      <c r="E1681">
        <v>101.12990000000001</v>
      </c>
      <c r="F1681">
        <v>84.05</v>
      </c>
      <c r="G1681" s="36">
        <v>24.073465965438981</v>
      </c>
      <c r="I1681">
        <v>105.8248</v>
      </c>
      <c r="J1681">
        <v>84.05</v>
      </c>
      <c r="K1681" s="36">
        <v>24.266905559000914</v>
      </c>
      <c r="M1681">
        <v>110.5591</v>
      </c>
      <c r="N1681">
        <v>84.05</v>
      </c>
      <c r="O1681" s="36">
        <v>24.47405220449275</v>
      </c>
      <c r="Q1681">
        <v>115.30419999999999</v>
      </c>
      <c r="R1681">
        <v>84.05</v>
      </c>
      <c r="S1681" s="36">
        <v>24.695752406411344</v>
      </c>
      <c r="U1681">
        <v>120.0808</v>
      </c>
      <c r="V1681">
        <v>84.05</v>
      </c>
      <c r="W1681" s="36">
        <v>24.935747728541564</v>
      </c>
      <c r="Y1681">
        <v>83.43</v>
      </c>
      <c r="Z1681">
        <v>84.05</v>
      </c>
      <c r="AA1681" s="36">
        <v>23.430160459717872</v>
      </c>
    </row>
    <row r="1682" spans="1:27" x14ac:dyDescent="0.25">
      <c r="A1682">
        <v>96.432599999999994</v>
      </c>
      <c r="B1682">
        <v>84.1</v>
      </c>
      <c r="C1682" s="36">
        <v>23.889777301200201</v>
      </c>
      <c r="E1682">
        <v>101.12990000000001</v>
      </c>
      <c r="F1682">
        <v>84.1</v>
      </c>
      <c r="G1682" s="36">
        <v>24.072761052909435</v>
      </c>
      <c r="I1682">
        <v>105.8248</v>
      </c>
      <c r="J1682">
        <v>84.1</v>
      </c>
      <c r="K1682" s="36">
        <v>24.266148299953649</v>
      </c>
      <c r="M1682">
        <v>110.5591</v>
      </c>
      <c r="N1682">
        <v>84.1</v>
      </c>
      <c r="O1682" s="36">
        <v>24.47323294858391</v>
      </c>
      <c r="Q1682">
        <v>115.30419999999999</v>
      </c>
      <c r="R1682">
        <v>84.1</v>
      </c>
      <c r="S1682" s="36">
        <v>24.694858850458324</v>
      </c>
      <c r="U1682">
        <v>120.0808</v>
      </c>
      <c r="V1682">
        <v>84.1</v>
      </c>
      <c r="W1682" s="36">
        <v>24.934762705211568</v>
      </c>
      <c r="Y1682">
        <v>83.43</v>
      </c>
      <c r="Z1682">
        <v>84.1</v>
      </c>
      <c r="AA1682" s="36">
        <v>23.429599272728886</v>
      </c>
    </row>
    <row r="1683" spans="1:27" x14ac:dyDescent="0.25">
      <c r="A1683">
        <v>96.432599999999994</v>
      </c>
      <c r="B1683">
        <v>84.15</v>
      </c>
      <c r="C1683" s="36">
        <v>23.889117797842708</v>
      </c>
      <c r="E1683">
        <v>101.12990000000001</v>
      </c>
      <c r="F1683">
        <v>84.15</v>
      </c>
      <c r="G1683" s="36">
        <v>24.072056341361254</v>
      </c>
      <c r="I1683">
        <v>105.8248</v>
      </c>
      <c r="J1683">
        <v>84.15</v>
      </c>
      <c r="K1683" s="36">
        <v>24.265391279361481</v>
      </c>
      <c r="M1683">
        <v>110.5591</v>
      </c>
      <c r="N1683">
        <v>84.15</v>
      </c>
      <c r="O1683" s="36">
        <v>24.472413980759903</v>
      </c>
      <c r="Q1683">
        <v>115.30419999999999</v>
      </c>
      <c r="R1683">
        <v>84.15</v>
      </c>
      <c r="S1683" s="36">
        <v>24.69396564994998</v>
      </c>
      <c r="U1683">
        <v>120.0808</v>
      </c>
      <c r="V1683">
        <v>84.15</v>
      </c>
      <c r="W1683" s="36">
        <v>24.933778132745278</v>
      </c>
      <c r="Y1683">
        <v>83.43</v>
      </c>
      <c r="Z1683">
        <v>84.15</v>
      </c>
      <c r="AA1683" s="36">
        <v>23.4290382032266</v>
      </c>
    </row>
    <row r="1684" spans="1:27" x14ac:dyDescent="0.25">
      <c r="A1684">
        <v>96.432599999999994</v>
      </c>
      <c r="B1684">
        <v>84.2</v>
      </c>
      <c r="C1684" s="36">
        <v>23.88845846609911</v>
      </c>
      <c r="E1684">
        <v>101.12990000000001</v>
      </c>
      <c r="F1684">
        <v>84.2</v>
      </c>
      <c r="G1684" s="36">
        <v>24.071351830654123</v>
      </c>
      <c r="I1684">
        <v>105.8248</v>
      </c>
      <c r="J1684">
        <v>84.2</v>
      </c>
      <c r="K1684" s="36">
        <v>24.264634497039378</v>
      </c>
      <c r="M1684">
        <v>110.5591</v>
      </c>
      <c r="N1684">
        <v>84.2</v>
      </c>
      <c r="O1684" s="36">
        <v>24.471595300769419</v>
      </c>
      <c r="Q1684">
        <v>115.30419999999999</v>
      </c>
      <c r="R1684">
        <v>84.2</v>
      </c>
      <c r="S1684" s="36">
        <v>24.693072804532957</v>
      </c>
      <c r="U1684">
        <v>120.0808</v>
      </c>
      <c r="V1684">
        <v>84.2</v>
      </c>
      <c r="W1684" s="36">
        <v>24.932794010622811</v>
      </c>
      <c r="Y1684">
        <v>83.43</v>
      </c>
      <c r="Z1684">
        <v>84.2</v>
      </c>
      <c r="AA1684" s="36">
        <v>23.428477251152035</v>
      </c>
    </row>
    <row r="1685" spans="1:27" x14ac:dyDescent="0.25">
      <c r="A1685">
        <v>96.432599999999994</v>
      </c>
      <c r="B1685">
        <v>84.25</v>
      </c>
      <c r="C1685" s="36">
        <v>23.887799305860721</v>
      </c>
      <c r="E1685">
        <v>101.12990000000001</v>
      </c>
      <c r="F1685">
        <v>84.25</v>
      </c>
      <c r="G1685" s="36">
        <v>24.070647520647885</v>
      </c>
      <c r="I1685">
        <v>105.8248</v>
      </c>
      <c r="J1685">
        <v>84.25</v>
      </c>
      <c r="K1685" s="36">
        <v>24.263877952802559</v>
      </c>
      <c r="M1685">
        <v>110.5591</v>
      </c>
      <c r="N1685">
        <v>84.25</v>
      </c>
      <c r="O1685" s="36">
        <v>24.470776908361501</v>
      </c>
      <c r="Q1685">
        <v>115.30419999999999</v>
      </c>
      <c r="R1685">
        <v>84.25</v>
      </c>
      <c r="S1685" s="36">
        <v>24.692180313854486</v>
      </c>
      <c r="U1685">
        <v>120.0808</v>
      </c>
      <c r="V1685">
        <v>84.25</v>
      </c>
      <c r="W1685" s="36">
        <v>24.93181033832526</v>
      </c>
      <c r="Y1685">
        <v>83.43</v>
      </c>
      <c r="Z1685">
        <v>84.25</v>
      </c>
      <c r="AA1685" s="36">
        <v>23.427916416446255</v>
      </c>
    </row>
    <row r="1686" spans="1:27" x14ac:dyDescent="0.25">
      <c r="A1686">
        <v>96.432599999999994</v>
      </c>
      <c r="B1686">
        <v>84.3</v>
      </c>
      <c r="C1686" s="36">
        <v>23.887140317018957</v>
      </c>
      <c r="E1686">
        <v>101.12990000000001</v>
      </c>
      <c r="F1686">
        <v>84.3</v>
      </c>
      <c r="G1686" s="36">
        <v>24.069943411202562</v>
      </c>
      <c r="I1686">
        <v>105.8248</v>
      </c>
      <c r="J1686">
        <v>84.3</v>
      </c>
      <c r="K1686" s="36">
        <v>24.263121646466477</v>
      </c>
      <c r="M1686">
        <v>110.5591</v>
      </c>
      <c r="N1686">
        <v>84.3</v>
      </c>
      <c r="O1686" s="36">
        <v>24.469958803285543</v>
      </c>
      <c r="Q1686">
        <v>115.30419999999999</v>
      </c>
      <c r="R1686">
        <v>84.3</v>
      </c>
      <c r="S1686" s="36">
        <v>24.691288177562377</v>
      </c>
      <c r="U1686">
        <v>120.0808</v>
      </c>
      <c r="V1686">
        <v>84.3</v>
      </c>
      <c r="W1686" s="36">
        <v>24.930827115334697</v>
      </c>
      <c r="Y1686">
        <v>83.43</v>
      </c>
      <c r="Z1686">
        <v>84.3</v>
      </c>
      <c r="AA1686" s="36">
        <v>23.427355699050377</v>
      </c>
    </row>
    <row r="1687" spans="1:27" x14ac:dyDescent="0.25">
      <c r="A1687">
        <v>96.432599999999994</v>
      </c>
      <c r="B1687">
        <v>84.35</v>
      </c>
      <c r="C1687" s="36">
        <v>23.886481499465344</v>
      </c>
      <c r="E1687">
        <v>101.12990000000001</v>
      </c>
      <c r="F1687">
        <v>84.35</v>
      </c>
      <c r="G1687" s="36">
        <v>24.069239502178309</v>
      </c>
      <c r="I1687">
        <v>105.8248</v>
      </c>
      <c r="J1687">
        <v>84.35</v>
      </c>
      <c r="K1687" s="36">
        <v>24.262365577846808</v>
      </c>
      <c r="M1687">
        <v>110.5591</v>
      </c>
      <c r="N1687">
        <v>84.35</v>
      </c>
      <c r="O1687" s="36">
        <v>24.469140985291311</v>
      </c>
      <c r="Q1687">
        <v>115.30419999999999</v>
      </c>
      <c r="R1687">
        <v>84.35</v>
      </c>
      <c r="S1687" s="36">
        <v>24.690396395304994</v>
      </c>
      <c r="U1687">
        <v>120.0808</v>
      </c>
      <c r="V1687">
        <v>84.35</v>
      </c>
      <c r="W1687" s="36">
        <v>24.929844341134185</v>
      </c>
      <c r="Y1687">
        <v>83.43</v>
      </c>
      <c r="Z1687">
        <v>84.35</v>
      </c>
      <c r="AA1687" s="36">
        <v>23.426795098905561</v>
      </c>
    </row>
    <row r="1688" spans="1:27" x14ac:dyDescent="0.25">
      <c r="A1688">
        <v>96.432599999999994</v>
      </c>
      <c r="B1688">
        <v>84.4</v>
      </c>
      <c r="C1688" s="36">
        <v>23.885822853091522</v>
      </c>
      <c r="E1688">
        <v>101.12990000000001</v>
      </c>
      <c r="F1688">
        <v>84.4</v>
      </c>
      <c r="G1688" s="36">
        <v>24.068535793435455</v>
      </c>
      <c r="I1688">
        <v>105.8248</v>
      </c>
      <c r="J1688">
        <v>84.4</v>
      </c>
      <c r="K1688" s="36">
        <v>24.261609746759465</v>
      </c>
      <c r="M1688">
        <v>110.5591</v>
      </c>
      <c r="N1688">
        <v>84.4</v>
      </c>
      <c r="O1688" s="36">
        <v>24.468323454128914</v>
      </c>
      <c r="Q1688">
        <v>115.30419999999999</v>
      </c>
      <c r="R1688">
        <v>84.4</v>
      </c>
      <c r="S1688" s="36">
        <v>24.689504966731292</v>
      </c>
      <c r="U1688">
        <v>120.0808</v>
      </c>
      <c r="V1688">
        <v>84.4</v>
      </c>
      <c r="W1688" s="36">
        <v>24.928862015207752</v>
      </c>
      <c r="Y1688">
        <v>83.43</v>
      </c>
      <c r="Z1688">
        <v>84.4</v>
      </c>
      <c r="AA1688" s="36">
        <v>23.426234615953025</v>
      </c>
    </row>
    <row r="1689" spans="1:27" x14ac:dyDescent="0.25">
      <c r="A1689">
        <v>96.432599999999994</v>
      </c>
      <c r="B1689">
        <v>84.45</v>
      </c>
      <c r="C1689" s="36">
        <v>23.885164377789241</v>
      </c>
      <c r="E1689">
        <v>101.12990000000001</v>
      </c>
      <c r="F1689">
        <v>84.45</v>
      </c>
      <c r="G1689" s="36">
        <v>24.067832284834491</v>
      </c>
      <c r="I1689">
        <v>105.8248</v>
      </c>
      <c r="J1689">
        <v>84.45</v>
      </c>
      <c r="K1689" s="36">
        <v>24.260854153020595</v>
      </c>
      <c r="M1689">
        <v>110.5591</v>
      </c>
      <c r="N1689">
        <v>84.45</v>
      </c>
      <c r="O1689" s="36">
        <v>24.467506209548826</v>
      </c>
      <c r="Q1689">
        <v>115.30419999999999</v>
      </c>
      <c r="R1689">
        <v>84.45</v>
      </c>
      <c r="S1689" s="36">
        <v>24.688613891490792</v>
      </c>
      <c r="U1689">
        <v>120.0808</v>
      </c>
      <c r="V1689">
        <v>84.45</v>
      </c>
      <c r="W1689" s="36">
        <v>24.9278801370404</v>
      </c>
      <c r="Y1689">
        <v>83.43</v>
      </c>
      <c r="Z1689">
        <v>84.45</v>
      </c>
      <c r="AA1689" s="36">
        <v>23.425674250134023</v>
      </c>
    </row>
    <row r="1690" spans="1:27" x14ac:dyDescent="0.25">
      <c r="A1690">
        <v>96.432599999999994</v>
      </c>
      <c r="B1690">
        <v>84.5</v>
      </c>
      <c r="C1690" s="36">
        <v>23.884506073450375</v>
      </c>
      <c r="E1690">
        <v>101.12990000000001</v>
      </c>
      <c r="F1690">
        <v>84.5</v>
      </c>
      <c r="G1690" s="36">
        <v>24.067128976236059</v>
      </c>
      <c r="I1690">
        <v>105.8248</v>
      </c>
      <c r="J1690">
        <v>84.5</v>
      </c>
      <c r="K1690" s="36">
        <v>24.260098796446588</v>
      </c>
      <c r="M1690">
        <v>110.5591</v>
      </c>
      <c r="N1690">
        <v>84.5</v>
      </c>
      <c r="O1690" s="36">
        <v>24.466689251301872</v>
      </c>
      <c r="Q1690">
        <v>115.30419999999999</v>
      </c>
      <c r="R1690">
        <v>84.5</v>
      </c>
      <c r="S1690" s="36">
        <v>24.687723169233578</v>
      </c>
      <c r="U1690">
        <v>120.0808</v>
      </c>
      <c r="V1690">
        <v>84.5</v>
      </c>
      <c r="W1690" s="36">
        <v>24.926898706118109</v>
      </c>
      <c r="Y1690">
        <v>83.43</v>
      </c>
      <c r="Z1690">
        <v>84.5</v>
      </c>
      <c r="AA1690" s="36">
        <v>23.425114001389861</v>
      </c>
    </row>
    <row r="1691" spans="1:27" x14ac:dyDescent="0.25">
      <c r="A1691">
        <v>96.432599999999994</v>
      </c>
      <c r="B1691">
        <v>84.55</v>
      </c>
      <c r="C1691" s="36">
        <v>23.883847939966891</v>
      </c>
      <c r="E1691">
        <v>101.12990000000001</v>
      </c>
      <c r="F1691">
        <v>84.55</v>
      </c>
      <c r="G1691" s="36">
        <v>24.066425867500964</v>
      </c>
      <c r="I1691">
        <v>105.8248</v>
      </c>
      <c r="J1691">
        <v>84.55</v>
      </c>
      <c r="K1691" s="36">
        <v>24.259343676854048</v>
      </c>
      <c r="M1691">
        <v>110.5591</v>
      </c>
      <c r="N1691">
        <v>84.55</v>
      </c>
      <c r="O1691" s="36">
        <v>24.465872579139237</v>
      </c>
      <c r="Q1691">
        <v>115.30419999999999</v>
      </c>
      <c r="R1691">
        <v>84.55</v>
      </c>
      <c r="S1691" s="36">
        <v>24.686832799610304</v>
      </c>
      <c r="U1691">
        <v>120.0808</v>
      </c>
      <c r="V1691">
        <v>84.55</v>
      </c>
      <c r="W1691" s="36">
        <v>24.925917721927824</v>
      </c>
      <c r="Y1691">
        <v>83.43</v>
      </c>
      <c r="Z1691">
        <v>84.55</v>
      </c>
      <c r="AA1691" s="36">
        <v>23.424553869661903</v>
      </c>
    </row>
    <row r="1692" spans="1:27" x14ac:dyDescent="0.25">
      <c r="A1692">
        <v>96.432599999999994</v>
      </c>
      <c r="B1692">
        <v>84.6</v>
      </c>
      <c r="C1692" s="36">
        <v>23.883189977230884</v>
      </c>
      <c r="E1692">
        <v>101.12990000000001</v>
      </c>
      <c r="F1692">
        <v>84.6</v>
      </c>
      <c r="G1692" s="36">
        <v>24.065722958490163</v>
      </c>
      <c r="I1692">
        <v>105.8248</v>
      </c>
      <c r="J1692">
        <v>84.6</v>
      </c>
      <c r="K1692" s="36">
        <v>24.258588794059829</v>
      </c>
      <c r="M1692">
        <v>110.5591</v>
      </c>
      <c r="N1692">
        <v>84.6</v>
      </c>
      <c r="O1692" s="36">
        <v>24.465056192812455</v>
      </c>
      <c r="Q1692">
        <v>115.30419999999999</v>
      </c>
      <c r="R1692">
        <v>84.6</v>
      </c>
      <c r="S1692" s="36">
        <v>24.685942782272203</v>
      </c>
      <c r="U1692">
        <v>120.0808</v>
      </c>
      <c r="V1692">
        <v>84.6</v>
      </c>
      <c r="W1692" s="36">
        <v>24.924937183957461</v>
      </c>
      <c r="Y1692">
        <v>83.43</v>
      </c>
      <c r="Z1692">
        <v>84.6</v>
      </c>
      <c r="AA1692" s="36">
        <v>23.423993854891542</v>
      </c>
    </row>
    <row r="1693" spans="1:27" x14ac:dyDescent="0.25">
      <c r="A1693">
        <v>96.432599999999994</v>
      </c>
      <c r="B1693">
        <v>84.65</v>
      </c>
      <c r="C1693" s="36">
        <v>23.882532185134547</v>
      </c>
      <c r="E1693">
        <v>101.12990000000001</v>
      </c>
      <c r="F1693">
        <v>84.65</v>
      </c>
      <c r="G1693" s="36">
        <v>24.06502024906478</v>
      </c>
      <c r="I1693">
        <v>105.8248</v>
      </c>
      <c r="J1693">
        <v>84.65</v>
      </c>
      <c r="K1693" s="36">
        <v>24.257834147880999</v>
      </c>
      <c r="M1693">
        <v>110.5591</v>
      </c>
      <c r="N1693">
        <v>84.65</v>
      </c>
      <c r="O1693" s="36">
        <v>24.464240092073414</v>
      </c>
      <c r="Q1693">
        <v>115.30419999999999</v>
      </c>
      <c r="R1693">
        <v>84.65</v>
      </c>
      <c r="S1693" s="36">
        <v>24.685053116871053</v>
      </c>
      <c r="U1693">
        <v>120.0808</v>
      </c>
      <c r="V1693">
        <v>84.65</v>
      </c>
      <c r="W1693" s="36">
        <v>24.923957091695886</v>
      </c>
      <c r="Y1693">
        <v>83.43</v>
      </c>
      <c r="Z1693">
        <v>84.65</v>
      </c>
      <c r="AA1693" s="36">
        <v>23.423433957020233</v>
      </c>
    </row>
    <row r="1694" spans="1:27" x14ac:dyDescent="0.25">
      <c r="A1694">
        <v>96.432599999999994</v>
      </c>
      <c r="B1694">
        <v>84.7</v>
      </c>
      <c r="C1694" s="36">
        <v>23.881874563570193</v>
      </c>
      <c r="E1694">
        <v>101.12990000000001</v>
      </c>
      <c r="F1694">
        <v>84.7</v>
      </c>
      <c r="G1694" s="36">
        <v>24.064317739086093</v>
      </c>
      <c r="I1694">
        <v>105.8248</v>
      </c>
      <c r="J1694">
        <v>84.7</v>
      </c>
      <c r="K1694" s="36">
        <v>24.257079738134873</v>
      </c>
      <c r="M1694">
        <v>110.5591</v>
      </c>
      <c r="N1694">
        <v>84.7</v>
      </c>
      <c r="O1694" s="36">
        <v>24.463424276674356</v>
      </c>
      <c r="Q1694">
        <v>115.30419999999999</v>
      </c>
      <c r="R1694">
        <v>84.7</v>
      </c>
      <c r="S1694" s="36">
        <v>24.684163803059207</v>
      </c>
      <c r="U1694">
        <v>120.0808</v>
      </c>
      <c r="V1694">
        <v>84.7</v>
      </c>
      <c r="W1694" s="36">
        <v>24.922977444632934</v>
      </c>
      <c r="Y1694">
        <v>83.43</v>
      </c>
      <c r="Z1694">
        <v>84.7</v>
      </c>
      <c r="AA1694" s="36">
        <v>23.42287417598947</v>
      </c>
    </row>
    <row r="1695" spans="1:27" x14ac:dyDescent="0.25">
      <c r="A1695">
        <v>96.432599999999994</v>
      </c>
      <c r="B1695">
        <v>84.75</v>
      </c>
      <c r="C1695" s="36">
        <v>23.881217112430246</v>
      </c>
      <c r="E1695">
        <v>101.12990000000001</v>
      </c>
      <c r="F1695">
        <v>84.75</v>
      </c>
      <c r="G1695" s="36">
        <v>24.063615428415535</v>
      </c>
      <c r="I1695">
        <v>105.8248</v>
      </c>
      <c r="J1695">
        <v>84.75</v>
      </c>
      <c r="K1695" s="36">
        <v>24.256325564638988</v>
      </c>
      <c r="M1695">
        <v>110.5591</v>
      </c>
      <c r="N1695">
        <v>84.75</v>
      </c>
      <c r="O1695" s="36">
        <v>24.462608746367881</v>
      </c>
      <c r="Q1695">
        <v>115.30419999999999</v>
      </c>
      <c r="R1695">
        <v>84.75</v>
      </c>
      <c r="S1695" s="36">
        <v>24.683274840489595</v>
      </c>
      <c r="U1695">
        <v>120.0808</v>
      </c>
      <c r="V1695">
        <v>84.75</v>
      </c>
      <c r="W1695" s="36">
        <v>24.921998242259409</v>
      </c>
      <c r="Y1695">
        <v>83.43</v>
      </c>
      <c r="Z1695">
        <v>84.75</v>
      </c>
      <c r="AA1695" s="36">
        <v>23.422314511740812</v>
      </c>
    </row>
    <row r="1696" spans="1:27" x14ac:dyDescent="0.25">
      <c r="A1696">
        <v>96.432599999999994</v>
      </c>
      <c r="B1696">
        <v>84.8</v>
      </c>
      <c r="C1696" s="36">
        <v>23.880559831607229</v>
      </c>
      <c r="E1696">
        <v>101.12990000000001</v>
      </c>
      <c r="F1696">
        <v>84.8</v>
      </c>
      <c r="G1696" s="36">
        <v>24.062913316914695</v>
      </c>
      <c r="I1696">
        <v>105.8248</v>
      </c>
      <c r="J1696">
        <v>84.8</v>
      </c>
      <c r="K1696" s="36">
        <v>24.255571627211115</v>
      </c>
      <c r="M1696">
        <v>110.5591</v>
      </c>
      <c r="N1696">
        <v>84.8</v>
      </c>
      <c r="O1696" s="36">
        <v>24.461793500906929</v>
      </c>
      <c r="Q1696">
        <v>115.30419999999999</v>
      </c>
      <c r="R1696">
        <v>84.8</v>
      </c>
      <c r="S1696" s="36">
        <v>24.68238622881568</v>
      </c>
      <c r="U1696">
        <v>120.0808</v>
      </c>
      <c r="V1696">
        <v>84.8</v>
      </c>
      <c r="W1696" s="36">
        <v>24.92101948406706</v>
      </c>
      <c r="Y1696">
        <v>83.43</v>
      </c>
      <c r="Z1696">
        <v>84.8</v>
      </c>
      <c r="AA1696" s="36">
        <v>23.421754964215836</v>
      </c>
    </row>
    <row r="1697" spans="1:27" x14ac:dyDescent="0.25">
      <c r="A1697">
        <v>96.432599999999994</v>
      </c>
      <c r="B1697">
        <v>84.85</v>
      </c>
      <c r="C1697" s="36">
        <v>23.87990272099379</v>
      </c>
      <c r="E1697">
        <v>101.12990000000001</v>
      </c>
      <c r="F1697">
        <v>84.85</v>
      </c>
      <c r="G1697" s="36">
        <v>24.062211404445335</v>
      </c>
      <c r="I1697">
        <v>105.8248</v>
      </c>
      <c r="J1697">
        <v>84.85</v>
      </c>
      <c r="K1697" s="36">
        <v>24.254817925669244</v>
      </c>
      <c r="M1697">
        <v>110.5591</v>
      </c>
      <c r="N1697">
        <v>84.85</v>
      </c>
      <c r="O1697" s="36">
        <v>24.460978540044792</v>
      </c>
      <c r="Q1697">
        <v>115.30419999999999</v>
      </c>
      <c r="R1697">
        <v>84.85</v>
      </c>
      <c r="S1697" s="36">
        <v>24.681497967691506</v>
      </c>
      <c r="U1697">
        <v>120.0808</v>
      </c>
      <c r="V1697">
        <v>84.85</v>
      </c>
      <c r="W1697" s="36">
        <v>24.920041169548576</v>
      </c>
      <c r="Y1697">
        <v>83.43</v>
      </c>
      <c r="Z1697">
        <v>84.85</v>
      </c>
      <c r="AA1697" s="36">
        <v>23.421195533356194</v>
      </c>
    </row>
    <row r="1698" spans="1:27" x14ac:dyDescent="0.25">
      <c r="A1698">
        <v>96.432599999999994</v>
      </c>
      <c r="B1698">
        <v>84.9</v>
      </c>
      <c r="C1698" s="36">
        <v>23.879245780482684</v>
      </c>
      <c r="E1698">
        <v>101.12990000000001</v>
      </c>
      <c r="F1698">
        <v>84.9</v>
      </c>
      <c r="G1698" s="36">
        <v>24.061509690869347</v>
      </c>
      <c r="I1698">
        <v>105.8248</v>
      </c>
      <c r="J1698">
        <v>84.9</v>
      </c>
      <c r="K1698" s="36">
        <v>24.254064459831618</v>
      </c>
      <c r="M1698">
        <v>110.5591</v>
      </c>
      <c r="N1698">
        <v>84.9</v>
      </c>
      <c r="O1698" s="36">
        <v>24.460163863535122</v>
      </c>
      <c r="Q1698">
        <v>115.30419999999999</v>
      </c>
      <c r="R1698">
        <v>84.9</v>
      </c>
      <c r="S1698" s="36">
        <v>24.680610056771663</v>
      </c>
      <c r="U1698">
        <v>120.0808</v>
      </c>
      <c r="V1698">
        <v>84.9</v>
      </c>
      <c r="W1698" s="36">
        <v>24.919063298197624</v>
      </c>
      <c r="Y1698">
        <v>83.43</v>
      </c>
      <c r="Z1698">
        <v>84.9</v>
      </c>
      <c r="AA1698" s="36">
        <v>23.420636219103574</v>
      </c>
    </row>
    <row r="1699" spans="1:27" x14ac:dyDescent="0.25">
      <c r="A1699">
        <v>96.432599999999994</v>
      </c>
      <c r="B1699">
        <v>84.95</v>
      </c>
      <c r="C1699" s="36">
        <v>23.878589009966774</v>
      </c>
      <c r="E1699">
        <v>101.12990000000001</v>
      </c>
      <c r="F1699">
        <v>84.95</v>
      </c>
      <c r="G1699" s="36">
        <v>24.060808176048806</v>
      </c>
      <c r="I1699">
        <v>105.8248</v>
      </c>
      <c r="J1699">
        <v>84.95</v>
      </c>
      <c r="K1699" s="36">
        <v>24.253311229516687</v>
      </c>
      <c r="M1699">
        <v>110.5591</v>
      </c>
      <c r="N1699">
        <v>84.95</v>
      </c>
      <c r="O1699" s="36">
        <v>24.459349471131912</v>
      </c>
      <c r="Q1699">
        <v>115.30419999999999</v>
      </c>
      <c r="R1699">
        <v>84.95</v>
      </c>
      <c r="S1699" s="36">
        <v>24.679722495711321</v>
      </c>
      <c r="U1699">
        <v>120.0808</v>
      </c>
      <c r="V1699">
        <v>84.95</v>
      </c>
      <c r="W1699" s="36">
        <v>24.918085869508804</v>
      </c>
      <c r="Y1699">
        <v>83.43</v>
      </c>
      <c r="Z1699">
        <v>84.95</v>
      </c>
      <c r="AA1699" s="36">
        <v>23.42007702139971</v>
      </c>
    </row>
    <row r="1700" spans="1:27" x14ac:dyDescent="0.25">
      <c r="A1700">
        <v>96.432599999999994</v>
      </c>
      <c r="B1700">
        <v>85</v>
      </c>
      <c r="C1700" s="36">
        <v>23.877932409339028</v>
      </c>
      <c r="E1700">
        <v>101.12990000000001</v>
      </c>
      <c r="F1700">
        <v>85</v>
      </c>
      <c r="G1700" s="36">
        <v>24.06010685984592</v>
      </c>
      <c r="I1700">
        <v>105.8248</v>
      </c>
      <c r="J1700">
        <v>85</v>
      </c>
      <c r="K1700" s="36">
        <v>24.252558234543141</v>
      </c>
      <c r="M1700">
        <v>110.5591</v>
      </c>
      <c r="N1700">
        <v>85</v>
      </c>
      <c r="O1700" s="36">
        <v>24.458535362589508</v>
      </c>
      <c r="Q1700">
        <v>115.30419999999999</v>
      </c>
      <c r="R1700">
        <v>85</v>
      </c>
      <c r="S1700" s="36">
        <v>24.678835284166176</v>
      </c>
      <c r="U1700">
        <v>120.0808</v>
      </c>
      <c r="V1700">
        <v>85</v>
      </c>
      <c r="W1700" s="36">
        <v>24.917108882977665</v>
      </c>
      <c r="Y1700">
        <v>83.43</v>
      </c>
      <c r="Z1700">
        <v>85</v>
      </c>
      <c r="AA1700" s="36">
        <v>23.419517940186381</v>
      </c>
    </row>
    <row r="1701" spans="1:27" x14ac:dyDescent="0.25">
      <c r="A1701">
        <v>96.432599999999994</v>
      </c>
      <c r="B1701">
        <v>85.05</v>
      </c>
      <c r="C1701" s="36">
        <v>23.877275978492534</v>
      </c>
      <c r="E1701">
        <v>101.12990000000001</v>
      </c>
      <c r="F1701">
        <v>85.05</v>
      </c>
      <c r="G1701" s="36">
        <v>24.059405742123072</v>
      </c>
      <c r="I1701">
        <v>105.8248</v>
      </c>
      <c r="J1701">
        <v>85.05</v>
      </c>
      <c r="K1701" s="36">
        <v>24.251805474729892</v>
      </c>
      <c r="M1701">
        <v>110.5591</v>
      </c>
      <c r="N1701">
        <v>85.05</v>
      </c>
      <c r="O1701" s="36">
        <v>24.457721537662596</v>
      </c>
      <c r="Q1701">
        <v>115.30419999999999</v>
      </c>
      <c r="R1701">
        <v>85.05</v>
      </c>
      <c r="S1701" s="36">
        <v>24.677948421792507</v>
      </c>
      <c r="U1701">
        <v>120.0808</v>
      </c>
      <c r="V1701">
        <v>85.05</v>
      </c>
      <c r="W1701" s="36">
        <v>24.916132338100692</v>
      </c>
      <c r="Y1701">
        <v>83.43</v>
      </c>
      <c r="Z1701">
        <v>85.05</v>
      </c>
      <c r="AA1701" s="36">
        <v>23.418958975405427</v>
      </c>
    </row>
    <row r="1702" spans="1:27" x14ac:dyDescent="0.25">
      <c r="A1702">
        <v>96.432599999999994</v>
      </c>
      <c r="B1702">
        <v>85.1</v>
      </c>
      <c r="C1702" s="36">
        <v>23.876619717320487</v>
      </c>
      <c r="E1702">
        <v>101.12990000000001</v>
      </c>
      <c r="F1702">
        <v>85.1</v>
      </c>
      <c r="G1702" s="36">
        <v>24.05870482274279</v>
      </c>
      <c r="I1702">
        <v>105.8248</v>
      </c>
      <c r="J1702">
        <v>85.1</v>
      </c>
      <c r="K1702" s="36">
        <v>24.251052949896078</v>
      </c>
      <c r="M1702">
        <v>110.5591</v>
      </c>
      <c r="N1702">
        <v>85.1</v>
      </c>
      <c r="O1702" s="36">
        <v>24.456907996106221</v>
      </c>
      <c r="Q1702">
        <v>115.30419999999999</v>
      </c>
      <c r="R1702">
        <v>85.1</v>
      </c>
      <c r="S1702" s="36">
        <v>24.677061908247133</v>
      </c>
      <c r="U1702">
        <v>120.0808</v>
      </c>
      <c r="V1702">
        <v>85.1</v>
      </c>
      <c r="W1702" s="36">
        <v>24.915156234375331</v>
      </c>
      <c r="Y1702">
        <v>83.43</v>
      </c>
      <c r="Z1702">
        <v>85.1</v>
      </c>
      <c r="AA1702" s="36">
        <v>23.418400126998726</v>
      </c>
    </row>
    <row r="1703" spans="1:27" x14ac:dyDescent="0.25">
      <c r="A1703">
        <v>96.432599999999994</v>
      </c>
      <c r="B1703">
        <v>85.15</v>
      </c>
      <c r="C1703" s="36">
        <v>23.875963625716182</v>
      </c>
      <c r="E1703">
        <v>101.12990000000001</v>
      </c>
      <c r="F1703">
        <v>85.15</v>
      </c>
      <c r="G1703" s="36">
        <v>24.058004101567768</v>
      </c>
      <c r="I1703">
        <v>105.8248</v>
      </c>
      <c r="J1703">
        <v>85.15</v>
      </c>
      <c r="K1703" s="36">
        <v>24.250300659861079</v>
      </c>
      <c r="M1703">
        <v>110.5591</v>
      </c>
      <c r="N1703">
        <v>85.15</v>
      </c>
      <c r="O1703" s="36">
        <v>24.456094737675759</v>
      </c>
      <c r="Q1703">
        <v>115.30419999999999</v>
      </c>
      <c r="R1703">
        <v>85.15</v>
      </c>
      <c r="S1703" s="36">
        <v>24.676175743187429</v>
      </c>
      <c r="U1703">
        <v>120.0808</v>
      </c>
      <c r="V1703">
        <v>85.15</v>
      </c>
      <c r="W1703" s="36">
        <v>24.914180571299941</v>
      </c>
      <c r="Y1703">
        <v>83.43</v>
      </c>
      <c r="Z1703">
        <v>85.15</v>
      </c>
      <c r="AA1703" s="36">
        <v>23.417841394908194</v>
      </c>
    </row>
    <row r="1704" spans="1:27" x14ac:dyDescent="0.25">
      <c r="A1704">
        <v>96.432599999999994</v>
      </c>
      <c r="B1704">
        <v>85.2</v>
      </c>
      <c r="C1704" s="36">
        <v>23.875307703573043</v>
      </c>
      <c r="E1704">
        <v>101.12990000000001</v>
      </c>
      <c r="F1704">
        <v>85.2</v>
      </c>
      <c r="G1704" s="36">
        <v>24.057303578460836</v>
      </c>
      <c r="I1704">
        <v>105.8248</v>
      </c>
      <c r="J1704">
        <v>85.2</v>
      </c>
      <c r="K1704" s="36">
        <v>24.249548604444495</v>
      </c>
      <c r="M1704">
        <v>110.5591</v>
      </c>
      <c r="N1704">
        <v>85.2</v>
      </c>
      <c r="O1704" s="36">
        <v>24.455281762126951</v>
      </c>
      <c r="Q1704">
        <v>115.30419999999999</v>
      </c>
      <c r="R1704">
        <v>85.2</v>
      </c>
      <c r="S1704" s="36">
        <v>24.675289926271315</v>
      </c>
      <c r="U1704">
        <v>120.0808</v>
      </c>
      <c r="V1704">
        <v>85.2</v>
      </c>
      <c r="W1704" s="36">
        <v>24.913205348373843</v>
      </c>
      <c r="Y1704">
        <v>83.43</v>
      </c>
      <c r="Z1704">
        <v>85.2</v>
      </c>
      <c r="AA1704" s="36">
        <v>23.417282779075812</v>
      </c>
    </row>
    <row r="1705" spans="1:27" x14ac:dyDescent="0.25">
      <c r="A1705">
        <v>96.432599999999994</v>
      </c>
      <c r="B1705">
        <v>85.25</v>
      </c>
      <c r="C1705" s="36">
        <v>23.874651950784582</v>
      </c>
      <c r="E1705">
        <v>101.12990000000001</v>
      </c>
      <c r="F1705">
        <v>85.25</v>
      </c>
      <c r="G1705" s="36">
        <v>24.056603253285001</v>
      </c>
      <c r="I1705">
        <v>105.8248</v>
      </c>
      <c r="J1705">
        <v>85.25</v>
      </c>
      <c r="K1705" s="36">
        <v>24.248796783466133</v>
      </c>
      <c r="M1705">
        <v>110.5591</v>
      </c>
      <c r="N1705">
        <v>85.25</v>
      </c>
      <c r="O1705" s="36">
        <v>24.454469069215865</v>
      </c>
      <c r="Q1705">
        <v>115.30419999999999</v>
      </c>
      <c r="R1705">
        <v>85.25</v>
      </c>
      <c r="S1705" s="36">
        <v>24.674404457157276</v>
      </c>
      <c r="U1705">
        <v>120.0808</v>
      </c>
      <c r="V1705">
        <v>85.25</v>
      </c>
      <c r="W1705" s="36">
        <v>24.912230565097268</v>
      </c>
      <c r="Y1705">
        <v>83.43</v>
      </c>
      <c r="Z1705">
        <v>85.25</v>
      </c>
      <c r="AA1705" s="36">
        <v>23.416724279443599</v>
      </c>
    </row>
    <row r="1706" spans="1:27" x14ac:dyDescent="0.25">
      <c r="A1706">
        <v>96.432599999999994</v>
      </c>
      <c r="B1706">
        <v>85.3</v>
      </c>
      <c r="C1706" s="36">
        <v>23.87399636724443</v>
      </c>
      <c r="E1706">
        <v>101.12990000000001</v>
      </c>
      <c r="F1706">
        <v>85.3</v>
      </c>
      <c r="G1706" s="36">
        <v>24.055903125903413</v>
      </c>
      <c r="I1706">
        <v>105.8248</v>
      </c>
      <c r="J1706">
        <v>85.3</v>
      </c>
      <c r="K1706" s="36">
        <v>24.248045196746062</v>
      </c>
      <c r="M1706">
        <v>110.5591</v>
      </c>
      <c r="N1706">
        <v>85.3</v>
      </c>
      <c r="O1706" s="36">
        <v>24.453656658698929</v>
      </c>
      <c r="Q1706">
        <v>115.30419999999999</v>
      </c>
      <c r="R1706">
        <v>85.3</v>
      </c>
      <c r="S1706" s="36">
        <v>24.673519335504334</v>
      </c>
      <c r="U1706">
        <v>120.0808</v>
      </c>
      <c r="V1706">
        <v>85.3</v>
      </c>
      <c r="W1706" s="36">
        <v>24.911256220971392</v>
      </c>
      <c r="Y1706">
        <v>83.43</v>
      </c>
      <c r="Z1706">
        <v>85.3</v>
      </c>
      <c r="AA1706" s="36">
        <v>23.416165895953618</v>
      </c>
    </row>
    <row r="1707" spans="1:27" x14ac:dyDescent="0.25">
      <c r="A1707">
        <v>96.432599999999994</v>
      </c>
      <c r="B1707">
        <v>85.35</v>
      </c>
      <c r="C1707" s="36">
        <v>23.873340952846338</v>
      </c>
      <c r="E1707">
        <v>101.12990000000001</v>
      </c>
      <c r="F1707">
        <v>85.35</v>
      </c>
      <c r="G1707" s="36">
        <v>24.055203196179374</v>
      </c>
      <c r="I1707">
        <v>105.8248</v>
      </c>
      <c r="J1707">
        <v>85.35</v>
      </c>
      <c r="K1707" s="36">
        <v>24.247293844104551</v>
      </c>
      <c r="M1707">
        <v>110.5591</v>
      </c>
      <c r="N1707">
        <v>85.35</v>
      </c>
      <c r="O1707" s="36">
        <v>24.4528445303329</v>
      </c>
      <c r="Q1707">
        <v>115.30419999999999</v>
      </c>
      <c r="R1707">
        <v>85.35</v>
      </c>
      <c r="S1707" s="36">
        <v>24.672634560972057</v>
      </c>
      <c r="U1707">
        <v>120.0808</v>
      </c>
      <c r="V1707">
        <v>85.35</v>
      </c>
      <c r="W1707" s="36">
        <v>24.910282315498314</v>
      </c>
      <c r="Y1707">
        <v>83.43</v>
      </c>
      <c r="Z1707">
        <v>85.35</v>
      </c>
      <c r="AA1707" s="36">
        <v>23.415607628547985</v>
      </c>
    </row>
    <row r="1708" spans="1:27" x14ac:dyDescent="0.25">
      <c r="A1708">
        <v>96.432599999999994</v>
      </c>
      <c r="B1708">
        <v>85.4</v>
      </c>
      <c r="C1708" s="36">
        <v>23.872685707484145</v>
      </c>
      <c r="E1708">
        <v>101.12990000000001</v>
      </c>
      <c r="F1708">
        <v>85.4</v>
      </c>
      <c r="G1708" s="36">
        <v>24.054503463976353</v>
      </c>
      <c r="I1708">
        <v>105.8248</v>
      </c>
      <c r="J1708">
        <v>85.4</v>
      </c>
      <c r="K1708" s="36">
        <v>24.246542725362104</v>
      </c>
      <c r="M1708">
        <v>110.5591</v>
      </c>
      <c r="N1708">
        <v>85.4</v>
      </c>
      <c r="O1708" s="36">
        <v>24.452032683874894</v>
      </c>
      <c r="Q1708">
        <v>115.30419999999999</v>
      </c>
      <c r="R1708">
        <v>85.4</v>
      </c>
      <c r="S1708" s="36">
        <v>24.671750133220581</v>
      </c>
      <c r="U1708">
        <v>120.0808</v>
      </c>
      <c r="V1708">
        <v>85.4</v>
      </c>
      <c r="W1708" s="36">
        <v>24.909308848181073</v>
      </c>
      <c r="Y1708">
        <v>83.43</v>
      </c>
      <c r="Z1708">
        <v>85.4</v>
      </c>
      <c r="AA1708" s="36">
        <v>23.415049477168861</v>
      </c>
    </row>
    <row r="1709" spans="1:27" x14ac:dyDescent="0.25">
      <c r="A1709">
        <v>96.432599999999994</v>
      </c>
      <c r="B1709">
        <v>85.45</v>
      </c>
      <c r="C1709" s="36">
        <v>23.872030631051814</v>
      </c>
      <c r="E1709">
        <v>101.12990000000001</v>
      </c>
      <c r="F1709">
        <v>85.45</v>
      </c>
      <c r="G1709" s="36">
        <v>24.053803929157962</v>
      </c>
      <c r="I1709">
        <v>105.8248</v>
      </c>
      <c r="J1709">
        <v>85.45</v>
      </c>
      <c r="K1709" s="36">
        <v>24.245791840339447</v>
      </c>
      <c r="M1709">
        <v>110.5591</v>
      </c>
      <c r="N1709">
        <v>85.45</v>
      </c>
      <c r="O1709" s="36">
        <v>24.451221119082348</v>
      </c>
      <c r="Q1709">
        <v>115.30419999999999</v>
      </c>
      <c r="R1709">
        <v>85.45</v>
      </c>
      <c r="S1709" s="36">
        <v>24.670866051910561</v>
      </c>
      <c r="U1709">
        <v>120.0808</v>
      </c>
      <c r="V1709">
        <v>85.45</v>
      </c>
      <c r="W1709" s="36">
        <v>24.908335818523611</v>
      </c>
      <c r="Y1709">
        <v>83.43</v>
      </c>
      <c r="Z1709">
        <v>85.45</v>
      </c>
      <c r="AA1709" s="36">
        <v>23.41449144175845</v>
      </c>
    </row>
    <row r="1710" spans="1:27" x14ac:dyDescent="0.25">
      <c r="A1710">
        <v>96.432599999999994</v>
      </c>
      <c r="B1710">
        <v>85.5</v>
      </c>
      <c r="C1710" s="36">
        <v>23.871375723443403</v>
      </c>
      <c r="E1710">
        <v>101.12990000000001</v>
      </c>
      <c r="F1710">
        <v>85.5</v>
      </c>
      <c r="G1710" s="36">
        <v>24.053104591587964</v>
      </c>
      <c r="I1710">
        <v>105.8248</v>
      </c>
      <c r="J1710">
        <v>85.5</v>
      </c>
      <c r="K1710" s="36">
        <v>24.245041188857535</v>
      </c>
      <c r="M1710">
        <v>110.5591</v>
      </c>
      <c r="N1710">
        <v>85.5</v>
      </c>
      <c r="O1710" s="36">
        <v>24.450409835713057</v>
      </c>
      <c r="Q1710">
        <v>115.30419999999999</v>
      </c>
      <c r="R1710">
        <v>85.5</v>
      </c>
      <c r="S1710" s="36">
        <v>24.669982316703209</v>
      </c>
      <c r="U1710">
        <v>120.0808</v>
      </c>
      <c r="V1710">
        <v>85.5</v>
      </c>
      <c r="W1710" s="36">
        <v>24.9073632260308</v>
      </c>
      <c r="Y1710">
        <v>83.43</v>
      </c>
      <c r="Z1710">
        <v>85.5</v>
      </c>
      <c r="AA1710" s="36">
        <v>23.413933522259018</v>
      </c>
    </row>
    <row r="1711" spans="1:27" x14ac:dyDescent="0.25">
      <c r="A1711">
        <v>96.432599999999994</v>
      </c>
      <c r="B1711">
        <v>85.55</v>
      </c>
      <c r="C1711" s="36">
        <v>23.870720984553099</v>
      </c>
      <c r="E1711">
        <v>101.12990000000001</v>
      </c>
      <c r="F1711">
        <v>85.55</v>
      </c>
      <c r="G1711" s="36">
        <v>24.052405451130291</v>
      </c>
      <c r="I1711">
        <v>105.8248</v>
      </c>
      <c r="J1711">
        <v>85.55</v>
      </c>
      <c r="K1711" s="36">
        <v>24.244290770737543</v>
      </c>
      <c r="M1711">
        <v>110.5591</v>
      </c>
      <c r="N1711">
        <v>85.55</v>
      </c>
      <c r="O1711" s="36">
        <v>24.449598833525165</v>
      </c>
      <c r="Q1711">
        <v>115.30419999999999</v>
      </c>
      <c r="R1711">
        <v>85.55</v>
      </c>
      <c r="S1711" s="36">
        <v>24.669098927260279</v>
      </c>
      <c r="U1711">
        <v>120.0808</v>
      </c>
      <c r="V1711">
        <v>85.55</v>
      </c>
      <c r="W1711" s="36">
        <v>24.906391070208446</v>
      </c>
      <c r="Y1711">
        <v>83.43</v>
      </c>
      <c r="Z1711">
        <v>85.55</v>
      </c>
      <c r="AA1711" s="36">
        <v>23.413375718612858</v>
      </c>
    </row>
    <row r="1712" spans="1:27" x14ac:dyDescent="0.25">
      <c r="A1712">
        <v>96.432599999999994</v>
      </c>
      <c r="B1712">
        <v>85.6</v>
      </c>
      <c r="C1712" s="36">
        <v>23.870066414275179</v>
      </c>
      <c r="E1712">
        <v>101.12990000000001</v>
      </c>
      <c r="F1712">
        <v>85.6</v>
      </c>
      <c r="G1712" s="36">
        <v>24.051706507649016</v>
      </c>
      <c r="I1712">
        <v>105.8248</v>
      </c>
      <c r="J1712">
        <v>85.6</v>
      </c>
      <c r="K1712" s="36">
        <v>24.243540585800861</v>
      </c>
      <c r="M1712">
        <v>110.5591</v>
      </c>
      <c r="N1712">
        <v>85.6</v>
      </c>
      <c r="O1712" s="36">
        <v>24.448788112277128</v>
      </c>
      <c r="Q1712">
        <v>115.30419999999999</v>
      </c>
      <c r="R1712">
        <v>85.6</v>
      </c>
      <c r="S1712" s="36">
        <v>24.668215883244066</v>
      </c>
      <c r="U1712">
        <v>120.0808</v>
      </c>
      <c r="V1712">
        <v>85.6</v>
      </c>
      <c r="W1712" s="36">
        <v>24.905419350563243</v>
      </c>
      <c r="Y1712">
        <v>83.43</v>
      </c>
      <c r="Z1712">
        <v>85.6</v>
      </c>
      <c r="AA1712" s="36">
        <v>23.412818030762317</v>
      </c>
    </row>
    <row r="1713" spans="1:27" x14ac:dyDescent="0.25">
      <c r="A1713">
        <v>96.432599999999994</v>
      </c>
      <c r="B1713">
        <v>85.65</v>
      </c>
      <c r="C1713" s="36">
        <v>23.869412012504029</v>
      </c>
      <c r="E1713">
        <v>101.12990000000001</v>
      </c>
      <c r="F1713">
        <v>85.65</v>
      </c>
      <c r="G1713" s="36">
        <v>24.051007761008364</v>
      </c>
      <c r="I1713">
        <v>105.8248</v>
      </c>
      <c r="J1713">
        <v>85.65</v>
      </c>
      <c r="K1713" s="36">
        <v>24.242790633869134</v>
      </c>
      <c r="M1713">
        <v>110.5591</v>
      </c>
      <c r="N1713">
        <v>85.65</v>
      </c>
      <c r="O1713" s="36">
        <v>24.44797767172777</v>
      </c>
      <c r="Q1713">
        <v>115.30419999999999</v>
      </c>
      <c r="R1713">
        <v>85.65</v>
      </c>
      <c r="S1713" s="36">
        <v>24.667333184317414</v>
      </c>
      <c r="U1713">
        <v>120.0808</v>
      </c>
      <c r="V1713">
        <v>85.65</v>
      </c>
      <c r="W1713" s="36">
        <v>24.904448066602829</v>
      </c>
      <c r="Y1713">
        <v>83.43</v>
      </c>
      <c r="Z1713">
        <v>85.65</v>
      </c>
      <c r="AA1713" s="36">
        <v>23.41226045864979</v>
      </c>
    </row>
    <row r="1714" spans="1:27" x14ac:dyDescent="0.25">
      <c r="A1714">
        <v>96.432599999999994</v>
      </c>
      <c r="B1714">
        <v>85.7</v>
      </c>
      <c r="C1714" s="36">
        <v>23.868757779134157</v>
      </c>
      <c r="E1714">
        <v>101.12990000000001</v>
      </c>
      <c r="F1714">
        <v>85.7</v>
      </c>
      <c r="G1714" s="36">
        <v>24.050309211072722</v>
      </c>
      <c r="I1714">
        <v>105.8248</v>
      </c>
      <c r="J1714">
        <v>85.7</v>
      </c>
      <c r="K1714" s="36">
        <v>24.242040914764193</v>
      </c>
      <c r="M1714">
        <v>110.5591</v>
      </c>
      <c r="N1714">
        <v>85.7</v>
      </c>
      <c r="O1714" s="36">
        <v>24.447167511636238</v>
      </c>
      <c r="Q1714">
        <v>115.30419999999999</v>
      </c>
      <c r="R1714">
        <v>85.7</v>
      </c>
      <c r="S1714" s="36">
        <v>24.666450830143695</v>
      </c>
      <c r="U1714">
        <v>120.0808</v>
      </c>
      <c r="V1714">
        <v>85.7</v>
      </c>
      <c r="W1714" s="36">
        <v>24.903477217835732</v>
      </c>
      <c r="Y1714">
        <v>83.43</v>
      </c>
      <c r="Z1714">
        <v>85.7</v>
      </c>
      <c r="AA1714" s="36">
        <v>23.411703002217724</v>
      </c>
    </row>
    <row r="1715" spans="1:27" x14ac:dyDescent="0.25">
      <c r="A1715">
        <v>96.432599999999994</v>
      </c>
      <c r="B1715">
        <v>85.75</v>
      </c>
      <c r="C1715" s="36">
        <v>23.868103714060172</v>
      </c>
      <c r="E1715">
        <v>101.12990000000001</v>
      </c>
      <c r="F1715">
        <v>85.75</v>
      </c>
      <c r="G1715" s="36">
        <v>24.049610857706629</v>
      </c>
      <c r="I1715">
        <v>105.8248</v>
      </c>
      <c r="J1715">
        <v>85.75</v>
      </c>
      <c r="K1715" s="36">
        <v>24.241291428308116</v>
      </c>
      <c r="M1715">
        <v>110.5591</v>
      </c>
      <c r="N1715">
        <v>85.75</v>
      </c>
      <c r="O1715" s="36">
        <v>24.446357631762027</v>
      </c>
      <c r="Q1715">
        <v>115.30419999999999</v>
      </c>
      <c r="R1715">
        <v>85.75</v>
      </c>
      <c r="S1715" s="36">
        <v>24.665568820386813</v>
      </c>
      <c r="U1715">
        <v>120.0808</v>
      </c>
      <c r="V1715">
        <v>85.75</v>
      </c>
      <c r="W1715" s="36">
        <v>24.902506803771402</v>
      </c>
      <c r="Y1715">
        <v>83.43</v>
      </c>
      <c r="Z1715">
        <v>85.75</v>
      </c>
      <c r="AA1715" s="36">
        <v>23.411145661408607</v>
      </c>
    </row>
    <row r="1716" spans="1:27" x14ac:dyDescent="0.25">
      <c r="A1716">
        <v>96.432599999999994</v>
      </c>
      <c r="B1716">
        <v>85.8</v>
      </c>
      <c r="C1716" s="36">
        <v>23.867449817176777</v>
      </c>
      <c r="E1716">
        <v>101.12990000000001</v>
      </c>
      <c r="F1716">
        <v>85.8</v>
      </c>
      <c r="G1716" s="36">
        <v>24.048912700774761</v>
      </c>
      <c r="I1716">
        <v>105.8248</v>
      </c>
      <c r="J1716">
        <v>85.8</v>
      </c>
      <c r="K1716" s="36">
        <v>24.240542174323192</v>
      </c>
      <c r="M1716">
        <v>110.5591</v>
      </c>
      <c r="N1716">
        <v>85.8</v>
      </c>
      <c r="O1716" s="36">
        <v>24.445548031864956</v>
      </c>
      <c r="Q1716">
        <v>115.30419999999999</v>
      </c>
      <c r="R1716">
        <v>85.8</v>
      </c>
      <c r="S1716" s="36">
        <v>24.664687154711228</v>
      </c>
      <c r="U1716">
        <v>120.0808</v>
      </c>
      <c r="V1716">
        <v>85.8</v>
      </c>
      <c r="W1716" s="36">
        <v>24.901536823920193</v>
      </c>
      <c r="Y1716">
        <v>83.43</v>
      </c>
      <c r="Z1716">
        <v>85.8</v>
      </c>
      <c r="AA1716" s="36">
        <v>23.410588436164968</v>
      </c>
    </row>
    <row r="1717" spans="1:27" x14ac:dyDescent="0.25">
      <c r="A1717">
        <v>96.432599999999994</v>
      </c>
      <c r="B1717">
        <v>85.85</v>
      </c>
      <c r="C1717" s="36">
        <v>23.866796088378806</v>
      </c>
      <c r="E1717">
        <v>101.12990000000001</v>
      </c>
      <c r="F1717">
        <v>85.85</v>
      </c>
      <c r="G1717" s="36">
        <v>24.048214740141969</v>
      </c>
      <c r="I1717">
        <v>105.8248</v>
      </c>
      <c r="J1717">
        <v>85.85</v>
      </c>
      <c r="K1717" s="36">
        <v>24.239793152631936</v>
      </c>
      <c r="M1717">
        <v>110.5591</v>
      </c>
      <c r="N1717">
        <v>85.85</v>
      </c>
      <c r="O1717" s="36">
        <v>24.444738711705195</v>
      </c>
      <c r="Q1717">
        <v>115.30419999999999</v>
      </c>
      <c r="R1717">
        <v>85.85</v>
      </c>
      <c r="S1717" s="36">
        <v>24.663805832781925</v>
      </c>
      <c r="U1717">
        <v>120.0808</v>
      </c>
      <c r="V1717">
        <v>85.85</v>
      </c>
      <c r="W1717" s="36">
        <v>24.900567277793364</v>
      </c>
      <c r="Y1717">
        <v>83.43</v>
      </c>
      <c r="Z1717">
        <v>85.85</v>
      </c>
      <c r="AA1717" s="36">
        <v>23.41003132642939</v>
      </c>
    </row>
    <row r="1718" spans="1:27" x14ac:dyDescent="0.25">
      <c r="A1718">
        <v>96.432599999999994</v>
      </c>
      <c r="B1718">
        <v>85.9</v>
      </c>
      <c r="C1718" s="36">
        <v>23.866142527561177</v>
      </c>
      <c r="E1718">
        <v>101.12990000000001</v>
      </c>
      <c r="F1718">
        <v>85.9</v>
      </c>
      <c r="G1718" s="36">
        <v>24.047516975673236</v>
      </c>
      <c r="I1718">
        <v>105.8248</v>
      </c>
      <c r="J1718">
        <v>85.9</v>
      </c>
      <c r="K1718" s="36">
        <v>24.239044363057086</v>
      </c>
      <c r="M1718">
        <v>110.5591</v>
      </c>
      <c r="N1718">
        <v>85.9</v>
      </c>
      <c r="O1718" s="36">
        <v>24.443929671043247</v>
      </c>
      <c r="Q1718">
        <v>115.30419999999999</v>
      </c>
      <c r="R1718">
        <v>85.9</v>
      </c>
      <c r="S1718" s="36">
        <v>24.662924854264428</v>
      </c>
      <c r="U1718">
        <v>120.0808</v>
      </c>
      <c r="V1718">
        <v>85.9</v>
      </c>
      <c r="W1718" s="36">
        <v>24.899598164903072</v>
      </c>
      <c r="Y1718">
        <v>83.43</v>
      </c>
      <c r="Z1718">
        <v>85.9</v>
      </c>
      <c r="AA1718" s="36">
        <v>23.409474332144505</v>
      </c>
    </row>
    <row r="1719" spans="1:27" x14ac:dyDescent="0.25">
      <c r="A1719">
        <v>96.432599999999994</v>
      </c>
      <c r="B1719">
        <v>85.95</v>
      </c>
      <c r="C1719" s="36">
        <v>23.865489134618937</v>
      </c>
      <c r="E1719">
        <v>101.12990000000001</v>
      </c>
      <c r="F1719">
        <v>85.95</v>
      </c>
      <c r="G1719" s="36">
        <v>24.046819407233713</v>
      </c>
      <c r="I1719">
        <v>105.8248</v>
      </c>
      <c r="J1719">
        <v>85.95</v>
      </c>
      <c r="K1719" s="36">
        <v>24.238295805421593</v>
      </c>
      <c r="M1719">
        <v>110.5591</v>
      </c>
      <c r="N1719">
        <v>85.95</v>
      </c>
      <c r="O1719" s="36">
        <v>24.443120909639948</v>
      </c>
      <c r="Q1719">
        <v>115.30419999999999</v>
      </c>
      <c r="R1719">
        <v>85.95</v>
      </c>
      <c r="S1719" s="36">
        <v>24.662044218824793</v>
      </c>
      <c r="U1719">
        <v>120.0808</v>
      </c>
      <c r="V1719">
        <v>85.95</v>
      </c>
      <c r="W1719" s="36">
        <v>24.898629484762392</v>
      </c>
      <c r="Y1719">
        <v>83.43</v>
      </c>
      <c r="Z1719">
        <v>85.95</v>
      </c>
      <c r="AA1719" s="36">
        <v>23.408917453252982</v>
      </c>
    </row>
    <row r="1720" spans="1:27" x14ac:dyDescent="0.25">
      <c r="A1720">
        <v>96.432599999999994</v>
      </c>
      <c r="B1720">
        <v>86</v>
      </c>
      <c r="C1720" s="36">
        <v>23.86483590944723</v>
      </c>
      <c r="E1720">
        <v>101.12990000000001</v>
      </c>
      <c r="F1720">
        <v>86</v>
      </c>
      <c r="G1720" s="36">
        <v>24.04612203468869</v>
      </c>
      <c r="I1720">
        <v>105.8248</v>
      </c>
      <c r="J1720">
        <v>86</v>
      </c>
      <c r="K1720" s="36">
        <v>24.237547479548645</v>
      </c>
      <c r="M1720">
        <v>110.5591</v>
      </c>
      <c r="N1720">
        <v>86</v>
      </c>
      <c r="O1720" s="36">
        <v>24.442312427256461</v>
      </c>
      <c r="Q1720">
        <v>115.30419999999999</v>
      </c>
      <c r="R1720">
        <v>86</v>
      </c>
      <c r="S1720" s="36">
        <v>24.661163926129603</v>
      </c>
      <c r="U1720">
        <v>120.0808</v>
      </c>
      <c r="V1720">
        <v>86</v>
      </c>
      <c r="W1720" s="36">
        <v>24.897661236885273</v>
      </c>
      <c r="Y1720">
        <v>83.43</v>
      </c>
      <c r="Z1720">
        <v>86</v>
      </c>
      <c r="AA1720" s="36">
        <v>23.408360689697542</v>
      </c>
    </row>
    <row r="1721" spans="1:27" x14ac:dyDescent="0.25">
      <c r="A1721">
        <v>96.432599999999994</v>
      </c>
      <c r="B1721">
        <v>86.05</v>
      </c>
      <c r="C1721" s="36">
        <v>23.864182851941301</v>
      </c>
      <c r="E1721">
        <v>101.12990000000001</v>
      </c>
      <c r="F1721">
        <v>86.05</v>
      </c>
      <c r="G1721" s="36">
        <v>24.045424857903608</v>
      </c>
      <c r="I1721">
        <v>105.8248</v>
      </c>
      <c r="J1721">
        <v>86.05</v>
      </c>
      <c r="K1721" s="36">
        <v>24.236799385261637</v>
      </c>
      <c r="M1721">
        <v>110.5591</v>
      </c>
      <c r="N1721">
        <v>86.05</v>
      </c>
      <c r="O1721" s="36">
        <v>24.441504223654309</v>
      </c>
      <c r="Q1721">
        <v>115.30419999999999</v>
      </c>
      <c r="R1721">
        <v>86.05</v>
      </c>
      <c r="S1721" s="36">
        <v>24.660283975845978</v>
      </c>
      <c r="U1721">
        <v>120.0808</v>
      </c>
      <c r="V1721">
        <v>86.05</v>
      </c>
      <c r="W1721" s="36">
        <v>24.896693420786573</v>
      </c>
      <c r="Y1721">
        <v>83.43</v>
      </c>
      <c r="Z1721">
        <v>86.05</v>
      </c>
      <c r="AA1721" s="36">
        <v>23.407804041420956</v>
      </c>
    </row>
    <row r="1722" spans="1:27" x14ac:dyDescent="0.25">
      <c r="A1722">
        <v>96.432599999999994</v>
      </c>
      <c r="B1722">
        <v>86.1</v>
      </c>
      <c r="C1722" s="36">
        <v>23.863529961996505</v>
      </c>
      <c r="E1722">
        <v>101.12990000000001</v>
      </c>
      <c r="F1722">
        <v>86.1</v>
      </c>
      <c r="G1722" s="36">
        <v>24.044727876744076</v>
      </c>
      <c r="I1722">
        <v>105.8248</v>
      </c>
      <c r="J1722">
        <v>86.1</v>
      </c>
      <c r="K1722" s="36">
        <v>24.236051522384187</v>
      </c>
      <c r="M1722">
        <v>110.5591</v>
      </c>
      <c r="N1722">
        <v>86.1</v>
      </c>
      <c r="O1722" s="36">
        <v>24.440696298595316</v>
      </c>
      <c r="Q1722">
        <v>115.30419999999999</v>
      </c>
      <c r="R1722">
        <v>86.1</v>
      </c>
      <c r="S1722" s="36">
        <v>24.659404367641567</v>
      </c>
      <c r="U1722">
        <v>120.0808</v>
      </c>
      <c r="V1722">
        <v>86.1</v>
      </c>
      <c r="W1722" s="36">
        <v>24.89572603598204</v>
      </c>
      <c r="Y1722">
        <v>83.43</v>
      </c>
      <c r="Z1722">
        <v>86.1</v>
      </c>
      <c r="AA1722" s="36">
        <v>23.407247508366034</v>
      </c>
    </row>
    <row r="1723" spans="1:27" x14ac:dyDescent="0.25">
      <c r="A1723">
        <v>96.432599999999994</v>
      </c>
      <c r="B1723">
        <v>86.15</v>
      </c>
      <c r="C1723" s="36">
        <v>23.862877239508315</v>
      </c>
      <c r="E1723">
        <v>101.12990000000001</v>
      </c>
      <c r="F1723">
        <v>86.15</v>
      </c>
      <c r="G1723" s="36">
        <v>24.044031091075837</v>
      </c>
      <c r="I1723">
        <v>105.8248</v>
      </c>
      <c r="J1723">
        <v>86.15</v>
      </c>
      <c r="K1723" s="36">
        <v>24.235303890740134</v>
      </c>
      <c r="M1723">
        <v>110.5591</v>
      </c>
      <c r="N1723">
        <v>86.15</v>
      </c>
      <c r="O1723" s="36">
        <v>24.439888651841667</v>
      </c>
      <c r="Q1723">
        <v>115.30419999999999</v>
      </c>
      <c r="R1723">
        <v>86.15</v>
      </c>
      <c r="S1723" s="36">
        <v>24.658525101184544</v>
      </c>
      <c r="U1723">
        <v>120.0808</v>
      </c>
      <c r="V1723">
        <v>86.15</v>
      </c>
      <c r="W1723" s="36">
        <v>24.894759081988322</v>
      </c>
      <c r="Y1723">
        <v>83.43</v>
      </c>
      <c r="Z1723">
        <v>86.15</v>
      </c>
      <c r="AA1723" s="36">
        <v>23.406691090475633</v>
      </c>
    </row>
    <row r="1724" spans="1:27" x14ac:dyDescent="0.25">
      <c r="A1724">
        <v>96.432599999999994</v>
      </c>
      <c r="B1724">
        <v>86.2</v>
      </c>
      <c r="C1724" s="36">
        <v>23.862224684372297</v>
      </c>
      <c r="E1724">
        <v>101.12990000000001</v>
      </c>
      <c r="F1724">
        <v>86.2</v>
      </c>
      <c r="G1724" s="36">
        <v>24.043334500764786</v>
      </c>
      <c r="I1724">
        <v>105.8248</v>
      </c>
      <c r="J1724">
        <v>86.2</v>
      </c>
      <c r="K1724" s="36">
        <v>24.234556490153533</v>
      </c>
      <c r="M1724">
        <v>110.5591</v>
      </c>
      <c r="N1724">
        <v>86.2</v>
      </c>
      <c r="O1724" s="36">
        <v>24.439081283155865</v>
      </c>
      <c r="Q1724">
        <v>115.30419999999999</v>
      </c>
      <c r="R1724">
        <v>86.2</v>
      </c>
      <c r="S1724" s="36">
        <v>24.657646176143629</v>
      </c>
      <c r="U1724">
        <v>120.0808</v>
      </c>
      <c r="V1724">
        <v>86.2</v>
      </c>
      <c r="W1724" s="36">
        <v>24.893792558322943</v>
      </c>
      <c r="Y1724">
        <v>83.43</v>
      </c>
      <c r="Z1724">
        <v>86.2</v>
      </c>
      <c r="AA1724" s="36">
        <v>23.406134787692665</v>
      </c>
    </row>
    <row r="1725" spans="1:27" x14ac:dyDescent="0.25">
      <c r="A1725">
        <v>96.432599999999994</v>
      </c>
      <c r="B1725">
        <v>86.25</v>
      </c>
      <c r="C1725" s="36">
        <v>23.861572296484134</v>
      </c>
      <c r="E1725">
        <v>101.12990000000001</v>
      </c>
      <c r="F1725">
        <v>86.25</v>
      </c>
      <c r="G1725" s="36">
        <v>24.042638105676971</v>
      </c>
      <c r="I1725">
        <v>105.8248</v>
      </c>
      <c r="J1725">
        <v>86.25</v>
      </c>
      <c r="K1725" s="36">
        <v>24.233809320448671</v>
      </c>
      <c r="M1725">
        <v>110.5591</v>
      </c>
      <c r="N1725">
        <v>86.25</v>
      </c>
      <c r="O1725" s="36">
        <v>24.438274192300739</v>
      </c>
      <c r="Q1725">
        <v>115.30419999999999</v>
      </c>
      <c r="R1725">
        <v>86.25</v>
      </c>
      <c r="S1725" s="36">
        <v>24.656767592188039</v>
      </c>
      <c r="U1725">
        <v>120.0808</v>
      </c>
      <c r="V1725">
        <v>86.25</v>
      </c>
      <c r="W1725" s="36">
        <v>24.892826464504328</v>
      </c>
      <c r="Y1725">
        <v>83.43</v>
      </c>
      <c r="Z1725">
        <v>86.25</v>
      </c>
      <c r="AA1725" s="36">
        <v>23.405578599960069</v>
      </c>
    </row>
    <row r="1726" spans="1:27" x14ac:dyDescent="0.25">
      <c r="A1726">
        <v>96.432599999999994</v>
      </c>
      <c r="B1726">
        <v>86.3</v>
      </c>
      <c r="C1726" s="36">
        <v>23.860920075739593</v>
      </c>
      <c r="E1726">
        <v>101.12990000000001</v>
      </c>
      <c r="F1726">
        <v>86.3</v>
      </c>
      <c r="G1726" s="36">
        <v>24.041941905678598</v>
      </c>
      <c r="I1726">
        <v>105.8248</v>
      </c>
      <c r="J1726">
        <v>86.3</v>
      </c>
      <c r="K1726" s="36">
        <v>24.233062381450036</v>
      </c>
      <c r="M1726">
        <v>110.5591</v>
      </c>
      <c r="N1726">
        <v>86.3</v>
      </c>
      <c r="O1726" s="36">
        <v>24.437467379039468</v>
      </c>
      <c r="Q1726">
        <v>115.30419999999999</v>
      </c>
      <c r="R1726">
        <v>86.3</v>
      </c>
      <c r="S1726" s="36">
        <v>24.655889348987525</v>
      </c>
      <c r="U1726">
        <v>120.0808</v>
      </c>
      <c r="V1726">
        <v>86.3</v>
      </c>
      <c r="W1726" s="36">
        <v>24.891860800051763</v>
      </c>
      <c r="Y1726">
        <v>83.43</v>
      </c>
      <c r="Z1726">
        <v>86.3</v>
      </c>
      <c r="AA1726" s="36">
        <v>23.405022527220858</v>
      </c>
    </row>
    <row r="1727" spans="1:27" x14ac:dyDescent="0.25">
      <c r="A1727">
        <v>96.432599999999994</v>
      </c>
      <c r="B1727">
        <v>86.35</v>
      </c>
      <c r="C1727" s="36">
        <v>23.860268022034585</v>
      </c>
      <c r="E1727">
        <v>101.12990000000001</v>
      </c>
      <c r="F1727">
        <v>86.35</v>
      </c>
      <c r="G1727" s="36">
        <v>24.04124590063601</v>
      </c>
      <c r="I1727">
        <v>105.8248</v>
      </c>
      <c r="J1727">
        <v>86.35</v>
      </c>
      <c r="K1727" s="36">
        <v>24.232315672982338</v>
      </c>
      <c r="M1727">
        <v>110.5591</v>
      </c>
      <c r="N1727">
        <v>86.35</v>
      </c>
      <c r="O1727" s="36">
        <v>24.436660843135552</v>
      </c>
      <c r="Q1727">
        <v>115.30419999999999</v>
      </c>
      <c r="R1727">
        <v>86.35</v>
      </c>
      <c r="S1727" s="36">
        <v>24.655011446212384</v>
      </c>
      <c r="U1727">
        <v>120.0808</v>
      </c>
      <c r="V1727">
        <v>86.35</v>
      </c>
      <c r="W1727" s="36">
        <v>24.89089556448544</v>
      </c>
      <c r="Y1727">
        <v>83.43</v>
      </c>
      <c r="Z1727">
        <v>86.35</v>
      </c>
      <c r="AA1727" s="36">
        <v>23.404466569418062</v>
      </c>
    </row>
    <row r="1728" spans="1:27" x14ac:dyDescent="0.25">
      <c r="A1728">
        <v>96.432599999999994</v>
      </c>
      <c r="B1728">
        <v>86.4</v>
      </c>
      <c r="C1728" s="36">
        <v>23.859616135265085</v>
      </c>
      <c r="E1728">
        <v>101.12990000000001</v>
      </c>
      <c r="F1728">
        <v>86.4</v>
      </c>
      <c r="G1728" s="36">
        <v>24.040550090415707</v>
      </c>
      <c r="I1728">
        <v>105.8248</v>
      </c>
      <c r="J1728">
        <v>86.4</v>
      </c>
      <c r="K1728" s="36">
        <v>24.231569194870513</v>
      </c>
      <c r="M1728">
        <v>110.5591</v>
      </c>
      <c r="N1728">
        <v>86.4</v>
      </c>
      <c r="O1728" s="36">
        <v>24.435854584352814</v>
      </c>
      <c r="Q1728">
        <v>115.30419999999999</v>
      </c>
      <c r="R1728">
        <v>86.4</v>
      </c>
      <c r="S1728" s="36">
        <v>24.654133883533412</v>
      </c>
      <c r="U1728">
        <v>120.0808</v>
      </c>
      <c r="V1728">
        <v>86.4</v>
      </c>
      <c r="W1728" s="36">
        <v>24.889930757326429</v>
      </c>
      <c r="Y1728">
        <v>83.43</v>
      </c>
      <c r="Z1728">
        <v>86.4</v>
      </c>
      <c r="AA1728" s="36">
        <v>23.403910726494779</v>
      </c>
    </row>
    <row r="1729" spans="1:27" x14ac:dyDescent="0.25">
      <c r="A1729">
        <v>96.432599999999994</v>
      </c>
      <c r="B1729">
        <v>86.45</v>
      </c>
      <c r="C1729" s="36">
        <v>23.858964415327204</v>
      </c>
      <c r="E1729">
        <v>101.12990000000001</v>
      </c>
      <c r="F1729">
        <v>86.45</v>
      </c>
      <c r="G1729" s="36">
        <v>24.039854474884336</v>
      </c>
      <c r="I1729">
        <v>105.8248</v>
      </c>
      <c r="J1729">
        <v>86.45</v>
      </c>
      <c r="K1729" s="36">
        <v>24.230822946939711</v>
      </c>
      <c r="M1729">
        <v>110.5591</v>
      </c>
      <c r="N1729">
        <v>86.45</v>
      </c>
      <c r="O1729" s="36">
        <v>24.435048602455417</v>
      </c>
      <c r="Q1729">
        <v>115.30419999999999</v>
      </c>
      <c r="R1729">
        <v>86.45</v>
      </c>
      <c r="S1729" s="36">
        <v>24.653256660621935</v>
      </c>
      <c r="U1729">
        <v>120.0808</v>
      </c>
      <c r="V1729">
        <v>86.45</v>
      </c>
      <c r="W1729" s="36">
        <v>24.888966378096654</v>
      </c>
      <c r="Y1729">
        <v>83.43</v>
      </c>
      <c r="Z1729">
        <v>86.45</v>
      </c>
      <c r="AA1729" s="36">
        <v>23.403354998394139</v>
      </c>
    </row>
    <row r="1730" spans="1:27" x14ac:dyDescent="0.25">
      <c r="A1730">
        <v>96.432599999999994</v>
      </c>
      <c r="B1730">
        <v>86.5</v>
      </c>
      <c r="C1730" s="36">
        <v>23.858312862117153</v>
      </c>
      <c r="E1730">
        <v>101.12990000000001</v>
      </c>
      <c r="F1730">
        <v>86.5</v>
      </c>
      <c r="G1730" s="36">
        <v>24.039159053908694</v>
      </c>
      <c r="I1730">
        <v>105.8248</v>
      </c>
      <c r="J1730">
        <v>86.5</v>
      </c>
      <c r="K1730" s="36">
        <v>24.230076929015301</v>
      </c>
      <c r="M1730">
        <v>110.5591</v>
      </c>
      <c r="N1730">
        <v>86.5</v>
      </c>
      <c r="O1730" s="36">
        <v>24.434242897207849</v>
      </c>
      <c r="Q1730">
        <v>115.30419999999999</v>
      </c>
      <c r="R1730">
        <v>86.5</v>
      </c>
      <c r="S1730" s="36">
        <v>24.652379777149793</v>
      </c>
      <c r="U1730">
        <v>120.0808</v>
      </c>
      <c r="V1730">
        <v>86.5</v>
      </c>
      <c r="W1730" s="36">
        <v>24.888002426318941</v>
      </c>
      <c r="Y1730">
        <v>83.43</v>
      </c>
      <c r="Z1730">
        <v>86.5</v>
      </c>
      <c r="AA1730" s="36">
        <v>23.402799385059328</v>
      </c>
    </row>
    <row r="1731" spans="1:27" x14ac:dyDescent="0.25">
      <c r="A1731">
        <v>96.432599999999994</v>
      </c>
      <c r="B1731">
        <v>86.55</v>
      </c>
      <c r="C1731" s="36">
        <v>23.857661475531231</v>
      </c>
      <c r="E1731">
        <v>101.12990000000001</v>
      </c>
      <c r="F1731">
        <v>86.55</v>
      </c>
      <c r="G1731" s="36">
        <v>24.038463827355727</v>
      </c>
      <c r="I1731">
        <v>105.8248</v>
      </c>
      <c r="J1731">
        <v>86.55</v>
      </c>
      <c r="K1731" s="36">
        <v>24.229331140922859</v>
      </c>
      <c r="M1731">
        <v>110.5591</v>
      </c>
      <c r="N1731">
        <v>86.55</v>
      </c>
      <c r="O1731" s="36">
        <v>24.433437468374915</v>
      </c>
      <c r="Q1731">
        <v>115.30419999999999</v>
      </c>
      <c r="R1731">
        <v>86.55</v>
      </c>
      <c r="S1731" s="36">
        <v>24.651503232789363</v>
      </c>
      <c r="U1731">
        <v>120.0808</v>
      </c>
      <c r="V1731">
        <v>86.55</v>
      </c>
      <c r="W1731" s="36">
        <v>24.887038901516984</v>
      </c>
      <c r="Y1731">
        <v>83.43</v>
      </c>
      <c r="Z1731">
        <v>86.55</v>
      </c>
      <c r="AA1731" s="36">
        <v>23.402243886433567</v>
      </c>
    </row>
    <row r="1732" spans="1:27" x14ac:dyDescent="0.25">
      <c r="A1732">
        <v>96.432599999999994</v>
      </c>
      <c r="B1732">
        <v>86.6</v>
      </c>
      <c r="C1732" s="36">
        <v>23.857010255465866</v>
      </c>
      <c r="E1732">
        <v>101.12990000000001</v>
      </c>
      <c r="F1732">
        <v>86.6</v>
      </c>
      <c r="G1732" s="36">
        <v>24.037768795092532</v>
      </c>
      <c r="I1732">
        <v>105.8248</v>
      </c>
      <c r="J1732">
        <v>86.6</v>
      </c>
      <c r="K1732" s="36">
        <v>24.22858558248819</v>
      </c>
      <c r="M1732">
        <v>110.5591</v>
      </c>
      <c r="N1732">
        <v>86.6</v>
      </c>
      <c r="O1732" s="36">
        <v>24.432632315721769</v>
      </c>
      <c r="Q1732">
        <v>115.30419999999999</v>
      </c>
      <c r="R1732">
        <v>86.6</v>
      </c>
      <c r="S1732" s="36">
        <v>24.65062702721352</v>
      </c>
      <c r="U1732">
        <v>120.0808</v>
      </c>
      <c r="V1732">
        <v>86.6</v>
      </c>
      <c r="W1732" s="36">
        <v>24.886075803215334</v>
      </c>
      <c r="Y1732">
        <v>83.43</v>
      </c>
      <c r="Z1732">
        <v>86.6</v>
      </c>
      <c r="AA1732" s="36">
        <v>23.401688502460132</v>
      </c>
    </row>
    <row r="1733" spans="1:27" x14ac:dyDescent="0.25">
      <c r="A1733">
        <v>96.432599999999994</v>
      </c>
      <c r="B1733">
        <v>86.65</v>
      </c>
      <c r="C1733" s="36">
        <v>23.856359201817572</v>
      </c>
      <c r="E1733">
        <v>101.12990000000001</v>
      </c>
      <c r="F1733">
        <v>86.65</v>
      </c>
      <c r="G1733" s="36">
        <v>24.037073956986344</v>
      </c>
      <c r="I1733">
        <v>105.8248</v>
      </c>
      <c r="J1733">
        <v>86.65</v>
      </c>
      <c r="K1733" s="36">
        <v>24.227840253537302</v>
      </c>
      <c r="M1733">
        <v>110.5591</v>
      </c>
      <c r="N1733">
        <v>86.65</v>
      </c>
      <c r="O1733" s="36">
        <v>24.43182743901388</v>
      </c>
      <c r="Q1733">
        <v>115.30419999999999</v>
      </c>
      <c r="R1733">
        <v>86.65</v>
      </c>
      <c r="S1733" s="36">
        <v>24.649751160095672</v>
      </c>
      <c r="U1733">
        <v>120.0808</v>
      </c>
      <c r="V1733">
        <v>86.65</v>
      </c>
      <c r="W1733" s="36">
        <v>24.885113130939423</v>
      </c>
      <c r="Y1733">
        <v>83.43</v>
      </c>
      <c r="Z1733">
        <v>86.65</v>
      </c>
      <c r="AA1733" s="36">
        <v>23.401133233082337</v>
      </c>
    </row>
    <row r="1734" spans="1:27" x14ac:dyDescent="0.25">
      <c r="A1734">
        <v>96.432599999999994</v>
      </c>
      <c r="B1734">
        <v>86.7</v>
      </c>
      <c r="C1734" s="36">
        <v>23.855708314482985</v>
      </c>
      <c r="E1734">
        <v>101.12990000000001</v>
      </c>
      <c r="F1734">
        <v>86.7</v>
      </c>
      <c r="G1734" s="36">
        <v>24.036379312904561</v>
      </c>
      <c r="I1734">
        <v>105.8248</v>
      </c>
      <c r="J1734">
        <v>86.7</v>
      </c>
      <c r="K1734" s="36">
        <v>24.227095153896435</v>
      </c>
      <c r="M1734">
        <v>110.5591</v>
      </c>
      <c r="N1734">
        <v>86.7</v>
      </c>
      <c r="O1734" s="36">
        <v>24.431022838017039</v>
      </c>
      <c r="Q1734">
        <v>115.30419999999999</v>
      </c>
      <c r="R1734">
        <v>86.7</v>
      </c>
      <c r="S1734" s="36">
        <v>24.648875631109732</v>
      </c>
      <c r="U1734">
        <v>120.0808</v>
      </c>
      <c r="V1734">
        <v>86.7</v>
      </c>
      <c r="W1734" s="36">
        <v>24.884150884215543</v>
      </c>
      <c r="Y1734">
        <v>83.43</v>
      </c>
      <c r="Z1734">
        <v>86.7</v>
      </c>
      <c r="AA1734" s="36">
        <v>23.400578078243552</v>
      </c>
    </row>
    <row r="1735" spans="1:27" x14ac:dyDescent="0.25">
      <c r="A1735">
        <v>96.432599999999994</v>
      </c>
      <c r="B1735">
        <v>86.75</v>
      </c>
      <c r="C1735" s="36">
        <v>23.855057593358822</v>
      </c>
      <c r="E1735">
        <v>101.12990000000001</v>
      </c>
      <c r="F1735">
        <v>86.75</v>
      </c>
      <c r="G1735" s="36">
        <v>24.035684862714717</v>
      </c>
      <c r="I1735">
        <v>105.8248</v>
      </c>
      <c r="J1735">
        <v>86.75</v>
      </c>
      <c r="K1735" s="36">
        <v>24.22635028339203</v>
      </c>
      <c r="M1735">
        <v>110.5591</v>
      </c>
      <c r="N1735">
        <v>86.75</v>
      </c>
      <c r="O1735" s="36">
        <v>24.430218512497369</v>
      </c>
      <c r="Q1735">
        <v>115.30419999999999</v>
      </c>
      <c r="R1735">
        <v>86.75</v>
      </c>
      <c r="S1735" s="36">
        <v>24.648000439930133</v>
      </c>
      <c r="U1735">
        <v>120.0808</v>
      </c>
      <c r="V1735">
        <v>86.75</v>
      </c>
      <c r="W1735" s="36">
        <v>24.883189062570857</v>
      </c>
      <c r="Y1735">
        <v>83.43</v>
      </c>
      <c r="Z1735">
        <v>86.75</v>
      </c>
      <c r="AA1735" s="36">
        <v>23.400023037887184</v>
      </c>
    </row>
    <row r="1736" spans="1:27" x14ac:dyDescent="0.25">
      <c r="A1736">
        <v>96.432599999999994</v>
      </c>
      <c r="B1736">
        <v>86.8</v>
      </c>
      <c r="C1736" s="36">
        <v>23.854407038341936</v>
      </c>
      <c r="E1736">
        <v>101.12990000000001</v>
      </c>
      <c r="F1736">
        <v>86.8</v>
      </c>
      <c r="G1736" s="36">
        <v>24.034990606284506</v>
      </c>
      <c r="I1736">
        <v>105.8248</v>
      </c>
      <c r="J1736">
        <v>86.8</v>
      </c>
      <c r="K1736" s="36">
        <v>24.225605641850745</v>
      </c>
      <c r="M1736">
        <v>110.5591</v>
      </c>
      <c r="N1736">
        <v>86.8</v>
      </c>
      <c r="O1736" s="36">
        <v>24.429414462221317</v>
      </c>
      <c r="Q1736">
        <v>115.30419999999999</v>
      </c>
      <c r="R1736">
        <v>86.8</v>
      </c>
      <c r="S1736" s="36">
        <v>24.647125586231819</v>
      </c>
      <c r="U1736">
        <v>120.0808</v>
      </c>
      <c r="V1736">
        <v>86.8</v>
      </c>
      <c r="W1736" s="36">
        <v>24.882227665533392</v>
      </c>
      <c r="Y1736">
        <v>83.43</v>
      </c>
      <c r="Z1736">
        <v>86.8</v>
      </c>
      <c r="AA1736" s="36">
        <v>23.399468111956686</v>
      </c>
    </row>
    <row r="1737" spans="1:27" x14ac:dyDescent="0.25">
      <c r="A1737">
        <v>96.432599999999994</v>
      </c>
      <c r="B1737">
        <v>86.85</v>
      </c>
      <c r="C1737" s="36">
        <v>23.853756649329259</v>
      </c>
      <c r="E1737">
        <v>101.12990000000001</v>
      </c>
      <c r="F1737">
        <v>86.85</v>
      </c>
      <c r="G1737" s="36">
        <v>24.034296543481759</v>
      </c>
      <c r="I1737">
        <v>105.8248</v>
      </c>
      <c r="J1737">
        <v>86.85</v>
      </c>
      <c r="K1737" s="36">
        <v>24.224861229099467</v>
      </c>
      <c r="M1737">
        <v>110.5591</v>
      </c>
      <c r="N1737">
        <v>86.85</v>
      </c>
      <c r="O1737" s="36">
        <v>24.428610686955647</v>
      </c>
      <c r="Q1737">
        <v>115.30419999999999</v>
      </c>
      <c r="R1737">
        <v>86.85</v>
      </c>
      <c r="S1737" s="36">
        <v>24.646251069690251</v>
      </c>
      <c r="U1737">
        <v>120.0808</v>
      </c>
      <c r="V1737">
        <v>86.85</v>
      </c>
      <c r="W1737" s="36">
        <v>24.881266692632018</v>
      </c>
      <c r="Y1737">
        <v>83.43</v>
      </c>
      <c r="Z1737">
        <v>86.85</v>
      </c>
      <c r="AA1737" s="36">
        <v>23.398913300395556</v>
      </c>
    </row>
    <row r="1738" spans="1:27" x14ac:dyDescent="0.25">
      <c r="A1738">
        <v>96.432599999999994</v>
      </c>
      <c r="B1738">
        <v>86.9</v>
      </c>
      <c r="C1738" s="36">
        <v>23.853106426217835</v>
      </c>
      <c r="E1738">
        <v>101.12990000000001</v>
      </c>
      <c r="F1738">
        <v>86.9</v>
      </c>
      <c r="G1738" s="36">
        <v>24.03360267417445</v>
      </c>
      <c r="I1738">
        <v>105.8248</v>
      </c>
      <c r="J1738">
        <v>86.9</v>
      </c>
      <c r="K1738" s="36">
        <v>24.224117044965269</v>
      </c>
      <c r="M1738">
        <v>110.5591</v>
      </c>
      <c r="N1738">
        <v>86.9</v>
      </c>
      <c r="O1738" s="36">
        <v>24.427807186467458</v>
      </c>
      <c r="Q1738">
        <v>115.30419999999999</v>
      </c>
      <c r="R1738">
        <v>86.9</v>
      </c>
      <c r="S1738" s="36">
        <v>24.645376889981399</v>
      </c>
      <c r="U1738">
        <v>120.0808</v>
      </c>
      <c r="V1738">
        <v>86.9</v>
      </c>
      <c r="W1738" s="36">
        <v>24.880306143396474</v>
      </c>
      <c r="Y1738">
        <v>83.43</v>
      </c>
      <c r="Z1738">
        <v>86.9</v>
      </c>
      <c r="AA1738" s="36">
        <v>23.398358603147347</v>
      </c>
    </row>
    <row r="1739" spans="1:27" x14ac:dyDescent="0.25">
      <c r="A1739">
        <v>96.432599999999994</v>
      </c>
      <c r="B1739">
        <v>86.95</v>
      </c>
      <c r="C1739" s="36">
        <v>23.852456368904818</v>
      </c>
      <c r="E1739">
        <v>101.12990000000001</v>
      </c>
      <c r="F1739">
        <v>86.95</v>
      </c>
      <c r="G1739" s="36">
        <v>24.032908998230717</v>
      </c>
      <c r="I1739">
        <v>105.8248</v>
      </c>
      <c r="J1739">
        <v>86.95</v>
      </c>
      <c r="K1739" s="36">
        <v>24.223373089275462</v>
      </c>
      <c r="M1739">
        <v>110.5591</v>
      </c>
      <c r="N1739">
        <v>86.95</v>
      </c>
      <c r="O1739" s="36">
        <v>24.427003960524161</v>
      </c>
      <c r="Q1739">
        <v>115.30419999999999</v>
      </c>
      <c r="R1739">
        <v>86.95</v>
      </c>
      <c r="S1739" s="36">
        <v>24.644503046781747</v>
      </c>
      <c r="U1739">
        <v>120.0808</v>
      </c>
      <c r="V1739">
        <v>86.95</v>
      </c>
      <c r="W1739" s="36">
        <v>24.879346017357367</v>
      </c>
      <c r="Y1739">
        <v>83.43</v>
      </c>
      <c r="Z1739">
        <v>86.95</v>
      </c>
      <c r="AA1739" s="36">
        <v>23.397804020155643</v>
      </c>
    </row>
    <row r="1740" spans="1:27" x14ac:dyDescent="0.25">
      <c r="A1740">
        <v>96.432599999999994</v>
      </c>
      <c r="B1740">
        <v>87</v>
      </c>
      <c r="C1740" s="36">
        <v>23.851806477287457</v>
      </c>
      <c r="E1740">
        <v>101.12990000000001</v>
      </c>
      <c r="F1740">
        <v>87</v>
      </c>
      <c r="G1740" s="36">
        <v>24.032215515518836</v>
      </c>
      <c r="I1740">
        <v>105.8248</v>
      </c>
      <c r="J1740">
        <v>87</v>
      </c>
      <c r="K1740" s="36">
        <v>24.222629361857567</v>
      </c>
      <c r="M1740">
        <v>110.5591</v>
      </c>
      <c r="N1740">
        <v>87</v>
      </c>
      <c r="O1740" s="36">
        <v>24.426201008893504</v>
      </c>
      <c r="Q1740">
        <v>115.30419999999999</v>
      </c>
      <c r="R1740">
        <v>87</v>
      </c>
      <c r="S1740" s="36">
        <v>24.643629539768277</v>
      </c>
      <c r="U1740">
        <v>120.0808</v>
      </c>
      <c r="V1740">
        <v>87</v>
      </c>
      <c r="W1740" s="36">
        <v>24.878386314046139</v>
      </c>
      <c r="Y1740">
        <v>83.43</v>
      </c>
      <c r="Z1740">
        <v>87</v>
      </c>
      <c r="AA1740" s="36">
        <v>23.397249551364087</v>
      </c>
    </row>
    <row r="1741" spans="1:27" x14ac:dyDescent="0.25">
      <c r="A1741">
        <v>96.432599999999994</v>
      </c>
      <c r="B1741">
        <v>87.05</v>
      </c>
      <c r="C1741" s="36">
        <v>23.851156751263119</v>
      </c>
      <c r="E1741">
        <v>101.12990000000001</v>
      </c>
      <c r="F1741">
        <v>87.05</v>
      </c>
      <c r="G1741" s="36">
        <v>24.031522225907224</v>
      </c>
      <c r="I1741">
        <v>105.8248</v>
      </c>
      <c r="J1741">
        <v>87.05</v>
      </c>
      <c r="K1741" s="36">
        <v>24.221885862539299</v>
      </c>
      <c r="M1741">
        <v>110.5591</v>
      </c>
      <c r="N1741">
        <v>87.05</v>
      </c>
      <c r="O1741" s="36">
        <v>24.425398331343537</v>
      </c>
      <c r="Q1741">
        <v>115.30419999999999</v>
      </c>
      <c r="R1741">
        <v>87.05</v>
      </c>
      <c r="S1741" s="36">
        <v>24.642756368618489</v>
      </c>
      <c r="U1741">
        <v>120.0808</v>
      </c>
      <c r="V1741">
        <v>87.05</v>
      </c>
      <c r="W1741" s="36">
        <v>24.877427032995087</v>
      </c>
      <c r="Y1741">
        <v>83.43</v>
      </c>
      <c r="Z1741">
        <v>87.05</v>
      </c>
      <c r="AA1741" s="36">
        <v>23.396695196716355</v>
      </c>
    </row>
    <row r="1742" spans="1:27" x14ac:dyDescent="0.25">
      <c r="A1742">
        <v>96.432599999999994</v>
      </c>
      <c r="B1742">
        <v>87.1</v>
      </c>
      <c r="C1742" s="36">
        <v>23.85050719072925</v>
      </c>
      <c r="E1742">
        <v>101.12990000000001</v>
      </c>
      <c r="F1742">
        <v>87.1</v>
      </c>
      <c r="G1742" s="36">
        <v>24.030829129264443</v>
      </c>
      <c r="I1742">
        <v>105.8248</v>
      </c>
      <c r="J1742">
        <v>87.1</v>
      </c>
      <c r="K1742" s="36">
        <v>24.22114259114862</v>
      </c>
      <c r="M1742">
        <v>110.5591</v>
      </c>
      <c r="N1742">
        <v>87.1</v>
      </c>
      <c r="O1742" s="36">
        <v>24.424595927642649</v>
      </c>
      <c r="Q1742">
        <v>115.30419999999999</v>
      </c>
      <c r="R1742">
        <v>87.1</v>
      </c>
      <c r="S1742" s="36">
        <v>24.64188353301039</v>
      </c>
      <c r="U1742">
        <v>120.0808</v>
      </c>
      <c r="V1742">
        <v>87.1</v>
      </c>
      <c r="W1742" s="36">
        <v>24.876468173737358</v>
      </c>
      <c r="Y1742">
        <v>83.43</v>
      </c>
      <c r="Z1742">
        <v>87.1</v>
      </c>
      <c r="AA1742" s="36">
        <v>23.396140956156177</v>
      </c>
    </row>
    <row r="1743" spans="1:27" x14ac:dyDescent="0.25">
      <c r="A1743">
        <v>96.432599999999994</v>
      </c>
      <c r="B1743">
        <v>87.15</v>
      </c>
      <c r="C1743" s="36">
        <v>23.849857795583432</v>
      </c>
      <c r="E1743">
        <v>101.12990000000001</v>
      </c>
      <c r="F1743">
        <v>87.15</v>
      </c>
      <c r="G1743" s="36">
        <v>24.030136225459227</v>
      </c>
      <c r="I1743">
        <v>105.8248</v>
      </c>
      <c r="J1743">
        <v>87.15</v>
      </c>
      <c r="K1743" s="36">
        <v>24.220399547513672</v>
      </c>
      <c r="M1743">
        <v>110.5591</v>
      </c>
      <c r="N1743">
        <v>87.15</v>
      </c>
      <c r="O1743" s="36">
        <v>24.42379379755954</v>
      </c>
      <c r="Q1743">
        <v>115.30419999999999</v>
      </c>
      <c r="R1743">
        <v>87.15</v>
      </c>
      <c r="S1743" s="36">
        <v>24.64101103262249</v>
      </c>
      <c r="U1743">
        <v>120.0808</v>
      </c>
      <c r="V1743">
        <v>87.15</v>
      </c>
      <c r="W1743" s="36">
        <v>24.875509735806954</v>
      </c>
      <c r="Y1743">
        <v>83.43</v>
      </c>
      <c r="Z1743">
        <v>87.15</v>
      </c>
      <c r="AA1743" s="36">
        <v>23.395586829627323</v>
      </c>
    </row>
    <row r="1744" spans="1:27" x14ac:dyDescent="0.25">
      <c r="A1744">
        <v>96.432599999999994</v>
      </c>
      <c r="B1744">
        <v>87.2</v>
      </c>
      <c r="C1744" s="36">
        <v>23.849208565723323</v>
      </c>
      <c r="E1744">
        <v>101.12990000000001</v>
      </c>
      <c r="F1744">
        <v>87.2</v>
      </c>
      <c r="G1744" s="36">
        <v>24.02944351436042</v>
      </c>
      <c r="I1744">
        <v>105.8248</v>
      </c>
      <c r="J1744">
        <v>87.2</v>
      </c>
      <c r="K1744" s="36">
        <v>24.21965673146282</v>
      </c>
      <c r="M1744">
        <v>110.5591</v>
      </c>
      <c r="N1744">
        <v>87.2</v>
      </c>
      <c r="O1744" s="36">
        <v>24.422991940863227</v>
      </c>
      <c r="Q1744">
        <v>115.30419999999999</v>
      </c>
      <c r="R1744">
        <v>87.2</v>
      </c>
      <c r="S1744" s="36">
        <v>24.640138867133807</v>
      </c>
      <c r="U1744">
        <v>120.0808</v>
      </c>
      <c r="V1744">
        <v>87.2</v>
      </c>
      <c r="W1744" s="36">
        <v>24.874551718738704</v>
      </c>
      <c r="Y1744">
        <v>83.43</v>
      </c>
      <c r="Z1744">
        <v>87.2</v>
      </c>
      <c r="AA1744" s="36">
        <v>23.395032817073609</v>
      </c>
    </row>
    <row r="1745" spans="1:27" x14ac:dyDescent="0.25">
      <c r="A1745">
        <v>96.432599999999994</v>
      </c>
      <c r="B1745">
        <v>87.25</v>
      </c>
      <c r="C1745" s="36">
        <v>23.848559501046694</v>
      </c>
      <c r="E1745">
        <v>101.12990000000001</v>
      </c>
      <c r="F1745">
        <v>87.25</v>
      </c>
      <c r="G1745" s="36">
        <v>24.028750995837029</v>
      </c>
      <c r="I1745">
        <v>105.8248</v>
      </c>
      <c r="J1745">
        <v>87.25</v>
      </c>
      <c r="K1745" s="36">
        <v>24.218914142824644</v>
      </c>
      <c r="M1745">
        <v>110.5591</v>
      </c>
      <c r="N1745">
        <v>87.25</v>
      </c>
      <c r="O1745" s="36">
        <v>24.422190357323057</v>
      </c>
      <c r="Q1745">
        <v>115.30419999999999</v>
      </c>
      <c r="R1745">
        <v>87.25</v>
      </c>
      <c r="S1745" s="36">
        <v>24.63926703622386</v>
      </c>
      <c r="U1745">
        <v>120.0808</v>
      </c>
      <c r="V1745">
        <v>87.25</v>
      </c>
      <c r="W1745" s="36">
        <v>24.873594122068301</v>
      </c>
      <c r="Y1745">
        <v>83.43</v>
      </c>
      <c r="Z1745">
        <v>87.25</v>
      </c>
      <c r="AA1745" s="36">
        <v>23.394478918438899</v>
      </c>
    </row>
    <row r="1746" spans="1:27" x14ac:dyDescent="0.25">
      <c r="A1746">
        <v>96.432599999999994</v>
      </c>
      <c r="B1746">
        <v>87.3</v>
      </c>
      <c r="C1746" s="36">
        <v>23.847910601451424</v>
      </c>
      <c r="E1746">
        <v>101.12990000000001</v>
      </c>
      <c r="F1746">
        <v>87.3</v>
      </c>
      <c r="G1746" s="36">
        <v>24.02805866975822</v>
      </c>
      <c r="I1746">
        <v>105.8248</v>
      </c>
      <c r="J1746">
        <v>87.3</v>
      </c>
      <c r="K1746" s="36">
        <v>24.218171781427937</v>
      </c>
      <c r="M1746">
        <v>110.5591</v>
      </c>
      <c r="N1746">
        <v>87.3</v>
      </c>
      <c r="O1746" s="36">
        <v>24.421389046708686</v>
      </c>
      <c r="Q1746">
        <v>115.30419999999999</v>
      </c>
      <c r="R1746">
        <v>87.3</v>
      </c>
      <c r="S1746" s="36">
        <v>24.638395539572667</v>
      </c>
      <c r="U1746">
        <v>120.0808</v>
      </c>
      <c r="V1746">
        <v>87.3</v>
      </c>
      <c r="W1746" s="36">
        <v>24.872636945332257</v>
      </c>
      <c r="Y1746">
        <v>83.43</v>
      </c>
      <c r="Z1746">
        <v>87.3</v>
      </c>
      <c r="AA1746" s="36">
        <v>23.3939251336671</v>
      </c>
    </row>
    <row r="1747" spans="1:27" x14ac:dyDescent="0.25">
      <c r="A1747">
        <v>96.432599999999994</v>
      </c>
      <c r="B1747">
        <v>87.35</v>
      </c>
      <c r="C1747" s="36">
        <v>23.847261866835492</v>
      </c>
      <c r="E1747">
        <v>101.12990000000001</v>
      </c>
      <c r="F1747">
        <v>87.35</v>
      </c>
      <c r="G1747" s="36">
        <v>24.027366535993274</v>
      </c>
      <c r="I1747">
        <v>105.8248</v>
      </c>
      <c r="J1747">
        <v>87.35</v>
      </c>
      <c r="K1747" s="36">
        <v>24.217429647101699</v>
      </c>
      <c r="M1747">
        <v>110.5591</v>
      </c>
      <c r="N1747">
        <v>87.35</v>
      </c>
      <c r="O1747" s="36">
        <v>24.420588008790094</v>
      </c>
      <c r="Q1747">
        <v>115.30419999999999</v>
      </c>
      <c r="R1747">
        <v>87.35</v>
      </c>
      <c r="S1747" s="36">
        <v>24.637524376860753</v>
      </c>
      <c r="U1747">
        <v>120.0808</v>
      </c>
      <c r="V1747">
        <v>87.35</v>
      </c>
      <c r="W1747" s="36">
        <v>24.871680188067948</v>
      </c>
      <c r="Y1747">
        <v>83.43</v>
      </c>
      <c r="Z1747">
        <v>87.35</v>
      </c>
      <c r="AA1747" s="36">
        <v>23.393371462702166</v>
      </c>
    </row>
    <row r="1748" spans="1:27" x14ac:dyDescent="0.25">
      <c r="A1748">
        <v>96.432599999999994</v>
      </c>
      <c r="B1748">
        <v>87.4</v>
      </c>
      <c r="C1748" s="36">
        <v>23.846613297096976</v>
      </c>
      <c r="E1748">
        <v>101.12990000000001</v>
      </c>
      <c r="F1748">
        <v>87.4</v>
      </c>
      <c r="G1748" s="36">
        <v>24.026674594411638</v>
      </c>
      <c r="I1748">
        <v>105.8248</v>
      </c>
      <c r="J1748">
        <v>87.4</v>
      </c>
      <c r="K1748" s="36">
        <v>24.21668773967513</v>
      </c>
      <c r="M1748">
        <v>110.5591</v>
      </c>
      <c r="N1748">
        <v>87.4</v>
      </c>
      <c r="O1748" s="36">
        <v>24.419787243337577</v>
      </c>
      <c r="Q1748">
        <v>115.30419999999999</v>
      </c>
      <c r="R1748">
        <v>87.4</v>
      </c>
      <c r="S1748" s="36">
        <v>24.63665354776915</v>
      </c>
      <c r="U1748">
        <v>120.0808</v>
      </c>
      <c r="V1748">
        <v>87.4</v>
      </c>
      <c r="W1748" s="36">
        <v>24.870723849813562</v>
      </c>
      <c r="Y1748">
        <v>83.43</v>
      </c>
      <c r="Z1748">
        <v>87.4</v>
      </c>
      <c r="AA1748" s="36">
        <v>23.392817905488094</v>
      </c>
    </row>
    <row r="1749" spans="1:27" x14ac:dyDescent="0.25">
      <c r="A1749">
        <v>96.432599999999994</v>
      </c>
      <c r="B1749">
        <v>87.45</v>
      </c>
      <c r="C1749" s="36">
        <v>23.845964892134059</v>
      </c>
      <c r="E1749">
        <v>101.12990000000001</v>
      </c>
      <c r="F1749">
        <v>87.45</v>
      </c>
      <c r="G1749" s="36">
        <v>24.0259828448829</v>
      </c>
      <c r="I1749">
        <v>105.8248</v>
      </c>
      <c r="J1749">
        <v>87.45</v>
      </c>
      <c r="K1749" s="36">
        <v>24.215946058977664</v>
      </c>
      <c r="M1749">
        <v>110.5591</v>
      </c>
      <c r="N1749">
        <v>87.45</v>
      </c>
      <c r="O1749" s="36">
        <v>24.418986750121743</v>
      </c>
      <c r="Q1749">
        <v>115.30419999999999</v>
      </c>
      <c r="R1749">
        <v>87.45</v>
      </c>
      <c r="S1749" s="36">
        <v>24.63578305197937</v>
      </c>
      <c r="U1749">
        <v>120.0808</v>
      </c>
      <c r="V1749">
        <v>87.45</v>
      </c>
      <c r="W1749" s="36">
        <v>24.869767930108132</v>
      </c>
      <c r="Y1749">
        <v>83.43</v>
      </c>
      <c r="Z1749">
        <v>87.45</v>
      </c>
      <c r="AA1749" s="36">
        <v>23.392264461968917</v>
      </c>
    </row>
    <row r="1750" spans="1:27" x14ac:dyDescent="0.25">
      <c r="A1750">
        <v>96.432599999999994</v>
      </c>
      <c r="B1750">
        <v>87.5</v>
      </c>
      <c r="C1750" s="36">
        <v>23.845316651845032</v>
      </c>
      <c r="E1750">
        <v>101.12990000000001</v>
      </c>
      <c r="F1750">
        <v>87.5</v>
      </c>
      <c r="G1750" s="36">
        <v>24.025291287276797</v>
      </c>
      <c r="I1750">
        <v>105.8248</v>
      </c>
      <c r="J1750">
        <v>87.5</v>
      </c>
      <c r="K1750" s="36">
        <v>24.21520460483892</v>
      </c>
      <c r="M1750">
        <v>110.5591</v>
      </c>
      <c r="N1750">
        <v>87.5</v>
      </c>
      <c r="O1750" s="36">
        <v>24.418186528913523</v>
      </c>
      <c r="Q1750">
        <v>115.30419999999999</v>
      </c>
      <c r="R1750">
        <v>87.5</v>
      </c>
      <c r="S1750" s="36">
        <v>24.634912889173446</v>
      </c>
      <c r="U1750">
        <v>120.0808</v>
      </c>
      <c r="V1750">
        <v>87.5</v>
      </c>
      <c r="W1750" s="36">
        <v>24.86881242849152</v>
      </c>
      <c r="Y1750">
        <v>83.43</v>
      </c>
      <c r="Z1750">
        <v>87.5</v>
      </c>
      <c r="AA1750" s="36">
        <v>23.391711132088734</v>
      </c>
    </row>
    <row r="1751" spans="1:27" x14ac:dyDescent="0.25">
      <c r="A1751">
        <v>96.432599999999994</v>
      </c>
      <c r="B1751">
        <v>87.55</v>
      </c>
      <c r="C1751" s="36">
        <v>23.844668576128271</v>
      </c>
      <c r="E1751">
        <v>101.12990000000001</v>
      </c>
      <c r="F1751">
        <v>87.55</v>
      </c>
      <c r="G1751" s="36">
        <v>24.024599921463196</v>
      </c>
      <c r="I1751">
        <v>105.8248</v>
      </c>
      <c r="J1751">
        <v>87.55</v>
      </c>
      <c r="K1751" s="36">
        <v>24.214463377088741</v>
      </c>
      <c r="M1751">
        <v>110.5591</v>
      </c>
      <c r="N1751">
        <v>87.55</v>
      </c>
      <c r="O1751" s="36">
        <v>24.417386579484159</v>
      </c>
      <c r="Q1751">
        <v>115.30419999999999</v>
      </c>
      <c r="R1751">
        <v>87.55</v>
      </c>
      <c r="S1751" s="36">
        <v>24.634043059033882</v>
      </c>
      <c r="U1751">
        <v>120.0808</v>
      </c>
      <c r="V1751">
        <v>87.55</v>
      </c>
      <c r="W1751" s="36">
        <v>24.867857344504422</v>
      </c>
      <c r="Y1751">
        <v>83.43</v>
      </c>
      <c r="Z1751">
        <v>87.55</v>
      </c>
      <c r="AA1751" s="36">
        <v>23.391157915791673</v>
      </c>
    </row>
    <row r="1752" spans="1:27" x14ac:dyDescent="0.25">
      <c r="A1752">
        <v>96.432599999999994</v>
      </c>
      <c r="B1752">
        <v>87.6</v>
      </c>
      <c r="C1752" s="36">
        <v>23.844020664882283</v>
      </c>
      <c r="E1752">
        <v>101.12990000000001</v>
      </c>
      <c r="F1752">
        <v>87.6</v>
      </c>
      <c r="G1752" s="36">
        <v>24.023908747312117</v>
      </c>
      <c r="I1752">
        <v>105.8248</v>
      </c>
      <c r="J1752">
        <v>87.6</v>
      </c>
      <c r="K1752" s="36">
        <v>24.213722375557179</v>
      </c>
      <c r="M1752">
        <v>110.5591</v>
      </c>
      <c r="N1752">
        <v>87.6</v>
      </c>
      <c r="O1752" s="36">
        <v>24.416586901605211</v>
      </c>
      <c r="Q1752">
        <v>115.30419999999999</v>
      </c>
      <c r="R1752">
        <v>87.6</v>
      </c>
      <c r="S1752" s="36">
        <v>24.633173561243705</v>
      </c>
      <c r="U1752">
        <v>120.0808</v>
      </c>
      <c r="V1752">
        <v>87.6</v>
      </c>
      <c r="W1752" s="36">
        <v>24.866902677688358</v>
      </c>
      <c r="Y1752">
        <v>83.43</v>
      </c>
      <c r="Z1752">
        <v>87.6</v>
      </c>
      <c r="AA1752" s="36">
        <v>23.390604813021906</v>
      </c>
    </row>
    <row r="1753" spans="1:27" x14ac:dyDescent="0.25">
      <c r="A1753">
        <v>96.432599999999994</v>
      </c>
      <c r="B1753">
        <v>87.65</v>
      </c>
      <c r="C1753" s="36">
        <v>23.843372918005656</v>
      </c>
      <c r="E1753">
        <v>101.12990000000001</v>
      </c>
      <c r="F1753">
        <v>87.65</v>
      </c>
      <c r="G1753" s="36">
        <v>24.023217764693729</v>
      </c>
      <c r="I1753">
        <v>105.8248</v>
      </c>
      <c r="J1753">
        <v>87.65</v>
      </c>
      <c r="K1753" s="36">
        <v>24.212981600074482</v>
      </c>
      <c r="M1753">
        <v>110.5591</v>
      </c>
      <c r="N1753">
        <v>87.65</v>
      </c>
      <c r="O1753" s="36">
        <v>24.415787495048548</v>
      </c>
      <c r="Q1753">
        <v>115.30419999999999</v>
      </c>
      <c r="R1753">
        <v>87.65</v>
      </c>
      <c r="S1753" s="36">
        <v>24.632304395486425</v>
      </c>
      <c r="U1753">
        <v>120.0808</v>
      </c>
      <c r="V1753">
        <v>87.65</v>
      </c>
      <c r="W1753" s="36">
        <v>24.865948427585678</v>
      </c>
      <c r="Y1753">
        <v>83.43</v>
      </c>
      <c r="Z1753">
        <v>87.65</v>
      </c>
      <c r="AA1753" s="36">
        <v>23.390051823723653</v>
      </c>
    </row>
    <row r="1754" spans="1:27" x14ac:dyDescent="0.25">
      <c r="A1754">
        <v>96.432599999999994</v>
      </c>
      <c r="B1754">
        <v>87.7</v>
      </c>
      <c r="C1754" s="36">
        <v>23.842725335397084</v>
      </c>
      <c r="E1754">
        <v>101.12990000000001</v>
      </c>
      <c r="F1754">
        <v>87.7</v>
      </c>
      <c r="G1754" s="36">
        <v>24.022526973478339</v>
      </c>
      <c r="I1754">
        <v>105.8248</v>
      </c>
      <c r="J1754">
        <v>87.7</v>
      </c>
      <c r="K1754" s="36">
        <v>24.212241050471128</v>
      </c>
      <c r="M1754">
        <v>110.5591</v>
      </c>
      <c r="N1754">
        <v>87.7</v>
      </c>
      <c r="O1754" s="36">
        <v>24.41498835958636</v>
      </c>
      <c r="Q1754">
        <v>115.30419999999999</v>
      </c>
      <c r="R1754">
        <v>87.7</v>
      </c>
      <c r="S1754" s="36">
        <v>24.631435561446043</v>
      </c>
      <c r="U1754">
        <v>120.0808</v>
      </c>
      <c r="V1754">
        <v>87.7</v>
      </c>
      <c r="W1754" s="36">
        <v>24.864994593739556</v>
      </c>
      <c r="Y1754">
        <v>83.43</v>
      </c>
      <c r="Z1754">
        <v>87.7</v>
      </c>
      <c r="AA1754" s="36">
        <v>23.389498947841187</v>
      </c>
    </row>
    <row r="1755" spans="1:27" x14ac:dyDescent="0.25">
      <c r="A1755">
        <v>96.432599999999994</v>
      </c>
      <c r="B1755">
        <v>87.75</v>
      </c>
      <c r="C1755" s="36">
        <v>23.842077916955365</v>
      </c>
      <c r="E1755">
        <v>101.12990000000001</v>
      </c>
      <c r="F1755">
        <v>87.75</v>
      </c>
      <c r="G1755" s="36">
        <v>24.021836373536392</v>
      </c>
      <c r="I1755">
        <v>105.8248</v>
      </c>
      <c r="J1755">
        <v>87.75</v>
      </c>
      <c r="K1755" s="36">
        <v>24.211500726577778</v>
      </c>
      <c r="M1755">
        <v>110.5591</v>
      </c>
      <c r="N1755">
        <v>87.75</v>
      </c>
      <c r="O1755" s="36">
        <v>24.414189494991145</v>
      </c>
      <c r="Q1755">
        <v>115.30419999999999</v>
      </c>
      <c r="R1755">
        <v>87.75</v>
      </c>
      <c r="S1755" s="36">
        <v>24.630567058807053</v>
      </c>
      <c r="U1755">
        <v>120.0808</v>
      </c>
      <c r="V1755">
        <v>87.75</v>
      </c>
      <c r="W1755" s="36">
        <v>24.864041175693977</v>
      </c>
      <c r="Y1755">
        <v>83.43</v>
      </c>
      <c r="Z1755">
        <v>87.75</v>
      </c>
      <c r="AA1755" s="36">
        <v>23.388946185318812</v>
      </c>
    </row>
    <row r="1756" spans="1:27" x14ac:dyDescent="0.25">
      <c r="A1756">
        <v>96.432599999999994</v>
      </c>
      <c r="B1756">
        <v>87.8</v>
      </c>
      <c r="C1756" s="36">
        <v>23.841430662579395</v>
      </c>
      <c r="E1756">
        <v>101.12990000000001</v>
      </c>
      <c r="F1756">
        <v>87.8</v>
      </c>
      <c r="G1756" s="36">
        <v>24.021145964738491</v>
      </c>
      <c r="I1756">
        <v>105.8248</v>
      </c>
      <c r="J1756">
        <v>87.8</v>
      </c>
      <c r="K1756" s="36">
        <v>24.210760628225319</v>
      </c>
      <c r="M1756">
        <v>110.5591</v>
      </c>
      <c r="N1756">
        <v>87.8</v>
      </c>
      <c r="O1756" s="36">
        <v>24.413390901035715</v>
      </c>
      <c r="Q1756">
        <v>115.30419999999999</v>
      </c>
      <c r="R1756">
        <v>87.8</v>
      </c>
      <c r="S1756" s="36">
        <v>24.629698887254445</v>
      </c>
      <c r="U1756">
        <v>120.0808</v>
      </c>
      <c r="V1756">
        <v>87.8</v>
      </c>
      <c r="W1756" s="36">
        <v>24.863088172993756</v>
      </c>
      <c r="Y1756">
        <v>83.43</v>
      </c>
      <c r="Z1756">
        <v>87.8</v>
      </c>
      <c r="AA1756" s="36">
        <v>23.388393536100882</v>
      </c>
    </row>
    <row r="1757" spans="1:27" x14ac:dyDescent="0.25">
      <c r="A1757">
        <v>96.432599999999994</v>
      </c>
      <c r="B1757">
        <v>87.85</v>
      </c>
      <c r="C1757" s="36">
        <v>23.840783572168178</v>
      </c>
      <c r="E1757">
        <v>101.12990000000001</v>
      </c>
      <c r="F1757">
        <v>87.85</v>
      </c>
      <c r="G1757" s="36">
        <v>24.020455746955363</v>
      </c>
      <c r="I1757">
        <v>105.8248</v>
      </c>
      <c r="J1757">
        <v>87.85</v>
      </c>
      <c r="K1757" s="36">
        <v>24.210020755244837</v>
      </c>
      <c r="M1757">
        <v>110.5591</v>
      </c>
      <c r="N1757">
        <v>87.85</v>
      </c>
      <c r="O1757" s="36">
        <v>24.412592577493196</v>
      </c>
      <c r="Q1757">
        <v>115.30419999999999</v>
      </c>
      <c r="R1757">
        <v>87.85</v>
      </c>
      <c r="S1757" s="36">
        <v>24.628831046473696</v>
      </c>
      <c r="U1757">
        <v>120.0808</v>
      </c>
      <c r="V1757">
        <v>87.85</v>
      </c>
      <c r="W1757" s="36">
        <v>24.862135585184522</v>
      </c>
      <c r="Y1757">
        <v>83.43</v>
      </c>
      <c r="Z1757">
        <v>87.85</v>
      </c>
      <c r="AA1757" s="36">
        <v>23.3878410001318</v>
      </c>
    </row>
    <row r="1758" spans="1:27" x14ac:dyDescent="0.25">
      <c r="A1758">
        <v>96.432599999999994</v>
      </c>
      <c r="B1758">
        <v>87.9</v>
      </c>
      <c r="C1758" s="36">
        <v>23.84013664562082</v>
      </c>
      <c r="E1758">
        <v>101.12990000000001</v>
      </c>
      <c r="F1758">
        <v>87.9</v>
      </c>
      <c r="G1758" s="36">
        <v>24.019765720057897</v>
      </c>
      <c r="I1758">
        <v>105.8248</v>
      </c>
      <c r="J1758">
        <v>87.9</v>
      </c>
      <c r="K1758" s="36">
        <v>24.209281107467628</v>
      </c>
      <c r="M1758">
        <v>110.5591</v>
      </c>
      <c r="N1758">
        <v>87.9</v>
      </c>
      <c r="O1758" s="36">
        <v>24.411794524137019</v>
      </c>
      <c r="Q1758">
        <v>115.30419999999999</v>
      </c>
      <c r="R1758">
        <v>87.9</v>
      </c>
      <c r="S1758" s="36">
        <v>24.627963536150776</v>
      </c>
      <c r="U1758">
        <v>120.0808</v>
      </c>
      <c r="V1758">
        <v>87.9</v>
      </c>
      <c r="W1758" s="36">
        <v>24.861183411812721</v>
      </c>
      <c r="Y1758">
        <v>83.43</v>
      </c>
      <c r="Z1758">
        <v>87.9</v>
      </c>
      <c r="AA1758" s="36">
        <v>23.387288577356006</v>
      </c>
    </row>
    <row r="1759" spans="1:27" x14ac:dyDescent="0.25">
      <c r="A1759">
        <v>96.432599999999994</v>
      </c>
      <c r="B1759">
        <v>87.95</v>
      </c>
      <c r="C1759" s="36">
        <v>23.839489882836514</v>
      </c>
      <c r="E1759">
        <v>101.12990000000001</v>
      </c>
      <c r="F1759">
        <v>87.95</v>
      </c>
      <c r="G1759" s="36">
        <v>24.019075883917115</v>
      </c>
      <c r="I1759">
        <v>105.8248</v>
      </c>
      <c r="J1759">
        <v>87.95</v>
      </c>
      <c r="K1759" s="36">
        <v>24.208541684725198</v>
      </c>
      <c r="M1759">
        <v>110.5591</v>
      </c>
      <c r="N1759">
        <v>87.95</v>
      </c>
      <c r="O1759" s="36">
        <v>24.410996740740938</v>
      </c>
      <c r="Q1759">
        <v>115.30419999999999</v>
      </c>
      <c r="R1759">
        <v>87.95</v>
      </c>
      <c r="S1759" s="36">
        <v>24.627096355972153</v>
      </c>
      <c r="U1759">
        <v>120.0808</v>
      </c>
      <c r="V1759">
        <v>87.95</v>
      </c>
      <c r="W1759" s="36">
        <v>24.860231652425618</v>
      </c>
      <c r="Y1759">
        <v>83.43</v>
      </c>
      <c r="Z1759">
        <v>87.95</v>
      </c>
      <c r="AA1759" s="36">
        <v>23.386736267717989</v>
      </c>
    </row>
    <row r="1760" spans="1:27" x14ac:dyDescent="0.25">
      <c r="A1760">
        <v>96.432599999999994</v>
      </c>
      <c r="B1760">
        <v>88</v>
      </c>
      <c r="C1760" s="36">
        <v>23.838843283714571</v>
      </c>
      <c r="E1760">
        <v>101.12990000000001</v>
      </c>
      <c r="F1760">
        <v>88</v>
      </c>
      <c r="G1760" s="36">
        <v>24.01838623840418</v>
      </c>
      <c r="I1760">
        <v>105.8248</v>
      </c>
      <c r="J1760">
        <v>88</v>
      </c>
      <c r="K1760" s="36">
        <v>24.20780248684925</v>
      </c>
      <c r="M1760">
        <v>110.5591</v>
      </c>
      <c r="N1760">
        <v>88</v>
      </c>
      <c r="O1760" s="36">
        <v>24.410199227079005</v>
      </c>
      <c r="Q1760">
        <v>115.30419999999999</v>
      </c>
      <c r="R1760">
        <v>88</v>
      </c>
      <c r="S1760" s="36">
        <v>24.62622950562476</v>
      </c>
      <c r="U1760">
        <v>120.0808</v>
      </c>
      <c r="V1760">
        <v>88</v>
      </c>
      <c r="W1760" s="36">
        <v>24.859280306571272</v>
      </c>
      <c r="Y1760">
        <v>83.43</v>
      </c>
      <c r="Z1760">
        <v>88</v>
      </c>
      <c r="AA1760" s="36">
        <v>23.38618407116228</v>
      </c>
    </row>
    <row r="1761" spans="1:27" x14ac:dyDescent="0.25">
      <c r="A1761">
        <v>96.432599999999994</v>
      </c>
      <c r="B1761">
        <v>88.05</v>
      </c>
      <c r="C1761" s="36">
        <v>23.8381968481544</v>
      </c>
      <c r="E1761">
        <v>101.12990000000001</v>
      </c>
      <c r="F1761">
        <v>88.05</v>
      </c>
      <c r="G1761" s="36">
        <v>24.017696783390392</v>
      </c>
      <c r="I1761">
        <v>105.8248</v>
      </c>
      <c r="J1761">
        <v>88.05</v>
      </c>
      <c r="K1761" s="36">
        <v>24.207063513671688</v>
      </c>
      <c r="M1761">
        <v>110.5591</v>
      </c>
      <c r="N1761">
        <v>88.05</v>
      </c>
      <c r="O1761" s="36">
        <v>24.409401982925583</v>
      </c>
      <c r="Q1761">
        <v>115.30419999999999</v>
      </c>
      <c r="R1761">
        <v>88.05</v>
      </c>
      <c r="S1761" s="36">
        <v>24.62536298479603</v>
      </c>
      <c r="U1761">
        <v>120.0808</v>
      </c>
      <c r="V1761">
        <v>88.05</v>
      </c>
      <c r="W1761" s="36">
        <v>24.858329373798572</v>
      </c>
      <c r="Y1761">
        <v>83.43</v>
      </c>
      <c r="Z1761">
        <v>88.05</v>
      </c>
      <c r="AA1761" s="36">
        <v>23.38563198763346</v>
      </c>
    </row>
    <row r="1762" spans="1:27" x14ac:dyDescent="0.25">
      <c r="A1762">
        <v>96.432599999999994</v>
      </c>
      <c r="B1762">
        <v>88.1</v>
      </c>
      <c r="C1762" s="36">
        <v>23.837550576055499</v>
      </c>
      <c r="E1762">
        <v>101.12990000000001</v>
      </c>
      <c r="F1762">
        <v>88.1</v>
      </c>
      <c r="G1762" s="36">
        <v>24.017007518747214</v>
      </c>
      <c r="I1762">
        <v>105.8248</v>
      </c>
      <c r="J1762">
        <v>88.1</v>
      </c>
      <c r="K1762" s="36">
        <v>24.20632476502465</v>
      </c>
      <c r="M1762">
        <v>110.5591</v>
      </c>
      <c r="N1762">
        <v>88.1</v>
      </c>
      <c r="O1762" s="36">
        <v>24.408605008055353</v>
      </c>
      <c r="Q1762">
        <v>115.30419999999999</v>
      </c>
      <c r="R1762">
        <v>88.1</v>
      </c>
      <c r="S1762" s="36">
        <v>24.624496793173883</v>
      </c>
      <c r="U1762">
        <v>120.0808</v>
      </c>
      <c r="V1762">
        <v>88.1</v>
      </c>
      <c r="W1762" s="36">
        <v>24.857378853657199</v>
      </c>
      <c r="Y1762">
        <v>83.43</v>
      </c>
      <c r="Z1762">
        <v>88.1</v>
      </c>
      <c r="AA1762" s="36">
        <v>23.385080017076142</v>
      </c>
    </row>
    <row r="1763" spans="1:27" x14ac:dyDescent="0.25">
      <c r="A1763">
        <v>96.432599999999994</v>
      </c>
      <c r="B1763">
        <v>88.15</v>
      </c>
      <c r="C1763" s="36">
        <v>23.836904467317481</v>
      </c>
      <c r="E1763">
        <v>101.12990000000001</v>
      </c>
      <c r="F1763">
        <v>88.15</v>
      </c>
      <c r="G1763" s="36">
        <v>24.016318444346226</v>
      </c>
      <c r="I1763">
        <v>105.8248</v>
      </c>
      <c r="J1763">
        <v>88.15</v>
      </c>
      <c r="K1763" s="36">
        <v>24.205586240740448</v>
      </c>
      <c r="M1763">
        <v>110.5591</v>
      </c>
      <c r="N1763">
        <v>88.15</v>
      </c>
      <c r="O1763" s="36">
        <v>24.407808302243289</v>
      </c>
      <c r="Q1763">
        <v>115.30419999999999</v>
      </c>
      <c r="R1763">
        <v>88.15</v>
      </c>
      <c r="S1763" s="36">
        <v>24.623630930446719</v>
      </c>
      <c r="U1763">
        <v>120.0808</v>
      </c>
      <c r="V1763">
        <v>88.15</v>
      </c>
      <c r="W1763" s="36">
        <v>24.856428745697649</v>
      </c>
      <c r="Y1763">
        <v>83.43</v>
      </c>
      <c r="Z1763">
        <v>88.15</v>
      </c>
      <c r="AA1763" s="36">
        <v>23.384528159435</v>
      </c>
    </row>
    <row r="1764" spans="1:27" x14ac:dyDescent="0.25">
      <c r="A1764">
        <v>96.432599999999994</v>
      </c>
      <c r="B1764">
        <v>88.2</v>
      </c>
      <c r="C1764" s="36">
        <v>23.836258521840048</v>
      </c>
      <c r="E1764">
        <v>101.12990000000001</v>
      </c>
      <c r="F1764">
        <v>88.2</v>
      </c>
      <c r="G1764" s="36">
        <v>24.015629560059164</v>
      </c>
      <c r="I1764">
        <v>105.8248</v>
      </c>
      <c r="J1764">
        <v>88.2</v>
      </c>
      <c r="K1764" s="36">
        <v>24.204847940651611</v>
      </c>
      <c r="M1764">
        <v>110.5591</v>
      </c>
      <c r="N1764">
        <v>88.2</v>
      </c>
      <c r="O1764" s="36">
        <v>24.4070118652647</v>
      </c>
      <c r="Q1764">
        <v>115.30419999999999</v>
      </c>
      <c r="R1764">
        <v>88.2</v>
      </c>
      <c r="S1764" s="36">
        <v>24.622765396303418</v>
      </c>
      <c r="U1764">
        <v>120.0808</v>
      </c>
      <c r="V1764">
        <v>88.2</v>
      </c>
      <c r="W1764" s="36">
        <v>24.85547904947121</v>
      </c>
      <c r="Y1764">
        <v>83.43</v>
      </c>
      <c r="Z1764">
        <v>88.2</v>
      </c>
      <c r="AA1764" s="36">
        <v>23.383976414654729</v>
      </c>
    </row>
    <row r="1765" spans="1:27" x14ac:dyDescent="0.25">
      <c r="A1765">
        <v>96.432599999999994</v>
      </c>
      <c r="B1765">
        <v>88.25</v>
      </c>
      <c r="C1765" s="36">
        <v>23.835612739523022</v>
      </c>
      <c r="E1765">
        <v>101.12990000000001</v>
      </c>
      <c r="F1765">
        <v>88.25</v>
      </c>
      <c r="G1765" s="36">
        <v>24.0149408657579</v>
      </c>
      <c r="I1765">
        <v>105.8248</v>
      </c>
      <c r="J1765">
        <v>88.25</v>
      </c>
      <c r="K1765" s="36">
        <v>24.204109864590873</v>
      </c>
      <c r="M1765">
        <v>110.5591</v>
      </c>
      <c r="N1765">
        <v>88.25</v>
      </c>
      <c r="O1765" s="36">
        <v>24.406215696895163</v>
      </c>
      <c r="Q1765">
        <v>115.30419999999999</v>
      </c>
      <c r="R1765">
        <v>88.25</v>
      </c>
      <c r="S1765" s="36">
        <v>24.621900190433351</v>
      </c>
      <c r="U1765">
        <v>120.0808</v>
      </c>
      <c r="V1765">
        <v>88.25</v>
      </c>
      <c r="W1765" s="36">
        <v>24.854529764529985</v>
      </c>
      <c r="Y1765">
        <v>83.43</v>
      </c>
      <c r="Z1765">
        <v>88.25</v>
      </c>
      <c r="AA1765" s="36">
        <v>23.383424782680091</v>
      </c>
    </row>
    <row r="1766" spans="1:27" x14ac:dyDescent="0.25">
      <c r="A1766">
        <v>96.432599999999994</v>
      </c>
      <c r="B1766">
        <v>88.3</v>
      </c>
      <c r="C1766" s="36">
        <v>23.834967120266299</v>
      </c>
      <c r="E1766">
        <v>101.12990000000001</v>
      </c>
      <c r="F1766">
        <v>88.3</v>
      </c>
      <c r="G1766" s="36">
        <v>24.014252361314448</v>
      </c>
      <c r="I1766">
        <v>105.8248</v>
      </c>
      <c r="J1766">
        <v>88.3</v>
      </c>
      <c r="K1766" s="36">
        <v>24.203372012391174</v>
      </c>
      <c r="M1766">
        <v>110.5591</v>
      </c>
      <c r="N1766">
        <v>88.3</v>
      </c>
      <c r="O1766" s="36">
        <v>24.405419796910589</v>
      </c>
      <c r="Q1766">
        <v>115.30419999999999</v>
      </c>
      <c r="R1766">
        <v>88.3</v>
      </c>
      <c r="S1766" s="36">
        <v>24.621035312526367</v>
      </c>
      <c r="U1766">
        <v>120.0808</v>
      </c>
      <c r="V1766">
        <v>88.3</v>
      </c>
      <c r="W1766" s="36">
        <v>24.85358089042688</v>
      </c>
      <c r="Y1766">
        <v>83.43</v>
      </c>
      <c r="Z1766">
        <v>88.3</v>
      </c>
      <c r="AA1766" s="36">
        <v>23.382873263455885</v>
      </c>
    </row>
    <row r="1767" spans="1:27" x14ac:dyDescent="0.25">
      <c r="A1767">
        <v>96.432599999999994</v>
      </c>
      <c r="B1767">
        <v>88.35</v>
      </c>
      <c r="C1767" s="36">
        <v>23.834321663969895</v>
      </c>
      <c r="E1767">
        <v>101.12990000000001</v>
      </c>
      <c r="F1767">
        <v>88.35</v>
      </c>
      <c r="G1767" s="36">
        <v>24.013564046600976</v>
      </c>
      <c r="I1767">
        <v>105.8248</v>
      </c>
      <c r="J1767">
        <v>88.35</v>
      </c>
      <c r="K1767" s="36">
        <v>24.202634383885652</v>
      </c>
      <c r="M1767">
        <v>110.5591</v>
      </c>
      <c r="N1767">
        <v>88.35</v>
      </c>
      <c r="O1767" s="36">
        <v>24.404624165087203</v>
      </c>
      <c r="Q1767">
        <v>115.30419999999999</v>
      </c>
      <c r="R1767">
        <v>88.35</v>
      </c>
      <c r="S1767" s="36">
        <v>24.620170762272792</v>
      </c>
      <c r="U1767">
        <v>120.0808</v>
      </c>
      <c r="V1767">
        <v>88.35</v>
      </c>
      <c r="W1767" s="36">
        <v>24.852632426715569</v>
      </c>
      <c r="Y1767">
        <v>83.43</v>
      </c>
      <c r="Z1767">
        <v>88.35</v>
      </c>
      <c r="AA1767" s="36">
        <v>23.38232185692695</v>
      </c>
    </row>
    <row r="1768" spans="1:27" x14ac:dyDescent="0.25">
      <c r="A1768">
        <v>96.432599999999994</v>
      </c>
      <c r="B1768">
        <v>88.4</v>
      </c>
      <c r="C1768" s="36">
        <v>23.833676370533912</v>
      </c>
      <c r="E1768">
        <v>101.12990000000001</v>
      </c>
      <c r="F1768">
        <v>88.4</v>
      </c>
      <c r="G1768" s="36">
        <v>24.012875921489758</v>
      </c>
      <c r="I1768">
        <v>105.8248</v>
      </c>
      <c r="J1768">
        <v>88.4</v>
      </c>
      <c r="K1768" s="36">
        <v>24.201896978907655</v>
      </c>
      <c r="M1768">
        <v>110.5591</v>
      </c>
      <c r="N1768">
        <v>88.4</v>
      </c>
      <c r="O1768" s="36">
        <v>24.403828801201506</v>
      </c>
      <c r="Q1768">
        <v>115.30419999999999</v>
      </c>
      <c r="R1768">
        <v>88.4</v>
      </c>
      <c r="S1768" s="36">
        <v>24.619306539363439</v>
      </c>
      <c r="U1768">
        <v>120.0808</v>
      </c>
      <c r="V1768">
        <v>88.4</v>
      </c>
      <c r="W1768" s="36">
        <v>24.851684372950555</v>
      </c>
      <c r="Y1768">
        <v>83.43</v>
      </c>
      <c r="Z1768">
        <v>88.4</v>
      </c>
      <c r="AA1768" s="36">
        <v>23.381770563038163</v>
      </c>
    </row>
    <row r="1769" spans="1:27" x14ac:dyDescent="0.25">
      <c r="A1769">
        <v>96.432599999999994</v>
      </c>
      <c r="B1769">
        <v>88.45</v>
      </c>
      <c r="C1769" s="36">
        <v>23.833031239858563</v>
      </c>
      <c r="E1769">
        <v>101.12990000000001</v>
      </c>
      <c r="F1769">
        <v>88.45</v>
      </c>
      <c r="G1769" s="36">
        <v>24.012187985853249</v>
      </c>
      <c r="I1769">
        <v>105.8248</v>
      </c>
      <c r="J1769">
        <v>88.45</v>
      </c>
      <c r="K1769" s="36">
        <v>24.201159797290725</v>
      </c>
      <c r="M1769">
        <v>110.5591</v>
      </c>
      <c r="N1769">
        <v>88.45</v>
      </c>
      <c r="O1769" s="36">
        <v>24.403033705030325</v>
      </c>
      <c r="Q1769">
        <v>115.30419999999999</v>
      </c>
      <c r="R1769">
        <v>88.45</v>
      </c>
      <c r="S1769" s="36">
        <v>24.618442643489587</v>
      </c>
      <c r="U1769">
        <v>120.0808</v>
      </c>
      <c r="V1769">
        <v>88.45</v>
      </c>
      <c r="W1769" s="36">
        <v>24.85073672868711</v>
      </c>
      <c r="Y1769">
        <v>83.43</v>
      </c>
      <c r="Z1769">
        <v>88.45</v>
      </c>
      <c r="AA1769" s="36">
        <v>23.381219381734464</v>
      </c>
    </row>
    <row r="1770" spans="1:27" x14ac:dyDescent="0.25">
      <c r="A1770">
        <v>96.432599999999994</v>
      </c>
      <c r="B1770">
        <v>88.5</v>
      </c>
      <c r="C1770" s="36">
        <v>23.832386271844161</v>
      </c>
      <c r="E1770">
        <v>101.12990000000001</v>
      </c>
      <c r="F1770">
        <v>88.5</v>
      </c>
      <c r="G1770" s="36">
        <v>24.011500239564015</v>
      </c>
      <c r="I1770">
        <v>105.8248</v>
      </c>
      <c r="J1770">
        <v>88.5</v>
      </c>
      <c r="K1770" s="36">
        <v>24.200422838868615</v>
      </c>
      <c r="M1770">
        <v>110.5591</v>
      </c>
      <c r="N1770">
        <v>88.5</v>
      </c>
      <c r="O1770" s="36">
        <v>24.402238876350783</v>
      </c>
      <c r="Q1770">
        <v>115.30419999999999</v>
      </c>
      <c r="R1770">
        <v>88.5</v>
      </c>
      <c r="S1770" s="36">
        <v>24.617579074342999</v>
      </c>
      <c r="U1770">
        <v>120.0808</v>
      </c>
      <c r="V1770">
        <v>88.5</v>
      </c>
      <c r="W1770" s="36">
        <v>24.849789493481314</v>
      </c>
      <c r="Y1770">
        <v>83.43</v>
      </c>
      <c r="Z1770">
        <v>88.5</v>
      </c>
      <c r="AA1770" s="36">
        <v>23.380668312960818</v>
      </c>
    </row>
    <row r="1771" spans="1:27" x14ac:dyDescent="0.25">
      <c r="A1771">
        <v>96.432599999999994</v>
      </c>
      <c r="B1771">
        <v>88.55</v>
      </c>
      <c r="C1771" s="36">
        <v>23.831741466391104</v>
      </c>
      <c r="E1771">
        <v>101.12990000000001</v>
      </c>
      <c r="F1771">
        <v>88.55</v>
      </c>
      <c r="G1771" s="36">
        <v>24.010812682494777</v>
      </c>
      <c r="I1771">
        <v>105.8248</v>
      </c>
      <c r="J1771">
        <v>88.55</v>
      </c>
      <c r="K1771" s="36">
        <v>24.19968610347528</v>
      </c>
      <c r="M1771">
        <v>110.5591</v>
      </c>
      <c r="N1771">
        <v>88.55</v>
      </c>
      <c r="O1771" s="36">
        <v>24.401444314940314</v>
      </c>
      <c r="Q1771">
        <v>115.30419999999999</v>
      </c>
      <c r="R1771">
        <v>88.55</v>
      </c>
      <c r="S1771" s="36">
        <v>24.616715831615913</v>
      </c>
      <c r="U1771">
        <v>120.0808</v>
      </c>
      <c r="V1771">
        <v>88.55</v>
      </c>
      <c r="W1771" s="36">
        <v>24.848842666890036</v>
      </c>
      <c r="Y1771">
        <v>83.43</v>
      </c>
      <c r="Z1771">
        <v>88.55</v>
      </c>
      <c r="AA1771" s="36">
        <v>23.380117356662247</v>
      </c>
    </row>
    <row r="1772" spans="1:27" x14ac:dyDescent="0.25">
      <c r="A1772">
        <v>96.432599999999994</v>
      </c>
      <c r="B1772">
        <v>88.6</v>
      </c>
      <c r="C1772" s="36">
        <v>23.831096823399911</v>
      </c>
      <c r="E1772">
        <v>101.12990000000001</v>
      </c>
      <c r="F1772">
        <v>88.6</v>
      </c>
      <c r="G1772" s="36">
        <v>24.010125314518394</v>
      </c>
      <c r="I1772">
        <v>105.8248</v>
      </c>
      <c r="J1772">
        <v>88.6</v>
      </c>
      <c r="K1772" s="36">
        <v>24.198949590944871</v>
      </c>
      <c r="M1772">
        <v>110.5591</v>
      </c>
      <c r="N1772">
        <v>88.6</v>
      </c>
      <c r="O1772" s="36">
        <v>24.400650020576641</v>
      </c>
      <c r="Q1772">
        <v>115.30419999999999</v>
      </c>
      <c r="R1772">
        <v>88.6</v>
      </c>
      <c r="S1772" s="36">
        <v>24.615852915001049</v>
      </c>
      <c r="U1772">
        <v>120.0808</v>
      </c>
      <c r="V1772">
        <v>88.6</v>
      </c>
      <c r="W1772" s="36">
        <v>24.847896248470914</v>
      </c>
      <c r="Y1772">
        <v>83.43</v>
      </c>
      <c r="Z1772">
        <v>88.6</v>
      </c>
      <c r="AA1772" s="36">
        <v>23.379566512783807</v>
      </c>
    </row>
    <row r="1773" spans="1:27" x14ac:dyDescent="0.25">
      <c r="A1773">
        <v>96.432599999999994</v>
      </c>
      <c r="B1773">
        <v>88.65</v>
      </c>
      <c r="C1773" s="36">
        <v>23.830452342771181</v>
      </c>
      <c r="E1773">
        <v>101.12990000000001</v>
      </c>
      <c r="F1773">
        <v>88.65</v>
      </c>
      <c r="G1773" s="36">
        <v>24.009438135507853</v>
      </c>
      <c r="I1773">
        <v>105.8248</v>
      </c>
      <c r="J1773">
        <v>88.65</v>
      </c>
      <c r="K1773" s="36">
        <v>24.198213301111746</v>
      </c>
      <c r="M1773">
        <v>110.5591</v>
      </c>
      <c r="N1773">
        <v>88.65</v>
      </c>
      <c r="O1773" s="36">
        <v>24.399855993037814</v>
      </c>
      <c r="Q1773">
        <v>115.30419999999999</v>
      </c>
      <c r="R1773">
        <v>88.65</v>
      </c>
      <c r="S1773" s="36">
        <v>24.614990324191588</v>
      </c>
      <c r="U1773">
        <v>120.0808</v>
      </c>
      <c r="V1773">
        <v>88.65</v>
      </c>
      <c r="W1773" s="36">
        <v>24.846950237782391</v>
      </c>
      <c r="Y1773">
        <v>83.43</v>
      </c>
      <c r="Z1773">
        <v>88.65</v>
      </c>
      <c r="AA1773" s="36">
        <v>23.379015781270599</v>
      </c>
    </row>
    <row r="1774" spans="1:27" x14ac:dyDescent="0.25">
      <c r="A1774">
        <v>96.432599999999994</v>
      </c>
      <c r="B1774">
        <v>88.7</v>
      </c>
      <c r="C1774" s="36">
        <v>23.829808024405629</v>
      </c>
      <c r="E1774">
        <v>101.12990000000001</v>
      </c>
      <c r="F1774">
        <v>88.7</v>
      </c>
      <c r="G1774" s="36">
        <v>24.008751145336301</v>
      </c>
      <c r="I1774">
        <v>105.8248</v>
      </c>
      <c r="J1774">
        <v>88.7</v>
      </c>
      <c r="K1774" s="36">
        <v>24.197477233810456</v>
      </c>
      <c r="M1774">
        <v>110.5591</v>
      </c>
      <c r="N1774">
        <v>88.7</v>
      </c>
      <c r="O1774" s="36">
        <v>24.399062232102157</v>
      </c>
      <c r="Q1774">
        <v>115.30419999999999</v>
      </c>
      <c r="R1774">
        <v>88.7</v>
      </c>
      <c r="S1774" s="36">
        <v>24.614128058881189</v>
      </c>
      <c r="U1774">
        <v>120.0808</v>
      </c>
      <c r="V1774">
        <v>88.7</v>
      </c>
      <c r="W1774" s="36">
        <v>24.846004634383689</v>
      </c>
      <c r="Y1774">
        <v>83.43</v>
      </c>
      <c r="Z1774">
        <v>88.7</v>
      </c>
      <c r="AA1774" s="36">
        <v>23.378465162067773</v>
      </c>
    </row>
    <row r="1775" spans="1:27" x14ac:dyDescent="0.25">
      <c r="A1775">
        <v>96.432599999999994</v>
      </c>
      <c r="B1775">
        <v>88.75</v>
      </c>
      <c r="C1775" s="36">
        <v>23.829163868204052</v>
      </c>
      <c r="E1775">
        <v>101.12990000000001</v>
      </c>
      <c r="F1775">
        <v>88.75</v>
      </c>
      <c r="G1775" s="36">
        <v>24.008064343877006</v>
      </c>
      <c r="I1775">
        <v>105.8248</v>
      </c>
      <c r="J1775">
        <v>88.75</v>
      </c>
      <c r="K1775" s="36">
        <v>24.196741388875772</v>
      </c>
      <c r="M1775">
        <v>110.5591</v>
      </c>
      <c r="N1775">
        <v>88.75</v>
      </c>
      <c r="O1775" s="36">
        <v>24.398268737548317</v>
      </c>
      <c r="Q1775">
        <v>115.30419999999999</v>
      </c>
      <c r="R1775">
        <v>88.75</v>
      </c>
      <c r="S1775" s="36">
        <v>24.613266118763995</v>
      </c>
      <c r="U1775">
        <v>120.0808</v>
      </c>
      <c r="V1775">
        <v>88.75</v>
      </c>
      <c r="W1775" s="36">
        <v>24.845059437834813</v>
      </c>
      <c r="Y1775">
        <v>83.43</v>
      </c>
      <c r="Z1775">
        <v>88.75</v>
      </c>
      <c r="AA1775" s="36">
        <v>23.37791465512052</v>
      </c>
    </row>
    <row r="1776" spans="1:27" x14ac:dyDescent="0.25">
      <c r="A1776">
        <v>96.432599999999994</v>
      </c>
      <c r="B1776">
        <v>88.8</v>
      </c>
      <c r="C1776" s="36">
        <v>23.828519874067357</v>
      </c>
      <c r="E1776">
        <v>101.12990000000001</v>
      </c>
      <c r="F1776">
        <v>88.8</v>
      </c>
      <c r="G1776" s="36">
        <v>24.00737773100338</v>
      </c>
      <c r="I1776">
        <v>105.8248</v>
      </c>
      <c r="J1776">
        <v>88.8</v>
      </c>
      <c r="K1776" s="36">
        <v>24.19600576614264</v>
      </c>
      <c r="M1776">
        <v>110.5591</v>
      </c>
      <c r="N1776">
        <v>88.8</v>
      </c>
      <c r="O1776" s="36">
        <v>24.397475509155225</v>
      </c>
      <c r="Q1776">
        <v>115.30419999999999</v>
      </c>
      <c r="R1776">
        <v>88.8</v>
      </c>
      <c r="S1776" s="36">
        <v>24.612404503534602</v>
      </c>
      <c r="U1776">
        <v>120.0808</v>
      </c>
      <c r="V1776">
        <v>88.8</v>
      </c>
      <c r="W1776" s="36">
        <v>24.844114647696532</v>
      </c>
      <c r="Y1776">
        <v>83.43</v>
      </c>
      <c r="Z1776">
        <v>88.8</v>
      </c>
      <c r="AA1776" s="36">
        <v>23.377364260374076</v>
      </c>
    </row>
    <row r="1777" spans="1:27" x14ac:dyDescent="0.25">
      <c r="A1777">
        <v>96.432599999999994</v>
      </c>
      <c r="B1777">
        <v>88.85</v>
      </c>
      <c r="C1777" s="36">
        <v>23.827876041896552</v>
      </c>
      <c r="E1777">
        <v>101.12990000000001</v>
      </c>
      <c r="F1777">
        <v>88.85</v>
      </c>
      <c r="G1777" s="36">
        <v>24.00669130658898</v>
      </c>
      <c r="I1777">
        <v>105.8248</v>
      </c>
      <c r="J1777">
        <v>88.85</v>
      </c>
      <c r="K1777" s="36">
        <v>24.19527036544623</v>
      </c>
      <c r="M1777">
        <v>110.5591</v>
      </c>
      <c r="N1777">
        <v>88.85</v>
      </c>
      <c r="O1777" s="36">
        <v>24.396682546702131</v>
      </c>
      <c r="Q1777">
        <v>115.30419999999999</v>
      </c>
      <c r="R1777">
        <v>88.85</v>
      </c>
      <c r="S1777" s="36">
        <v>24.61154321288808</v>
      </c>
      <c r="U1777">
        <v>120.0808</v>
      </c>
      <c r="V1777">
        <v>88.85</v>
      </c>
      <c r="W1777" s="36">
        <v>24.843170263530411</v>
      </c>
      <c r="Y1777">
        <v>83.43</v>
      </c>
      <c r="Z1777">
        <v>88.85</v>
      </c>
      <c r="AA1777" s="36">
        <v>23.376813977773715</v>
      </c>
    </row>
    <row r="1778" spans="1:27" x14ac:dyDescent="0.25">
      <c r="A1778">
        <v>96.432599999999994</v>
      </c>
      <c r="B1778">
        <v>88.9</v>
      </c>
      <c r="C1778" s="36">
        <v>23.827232371592736</v>
      </c>
      <c r="E1778">
        <v>101.12990000000001</v>
      </c>
      <c r="F1778">
        <v>88.9</v>
      </c>
      <c r="G1778" s="36">
        <v>24.006005070507499</v>
      </c>
      <c r="I1778">
        <v>105.8248</v>
      </c>
      <c r="J1778">
        <v>88.9</v>
      </c>
      <c r="K1778" s="36">
        <v>24.194535186621891</v>
      </c>
      <c r="M1778">
        <v>110.5591</v>
      </c>
      <c r="N1778">
        <v>88.9</v>
      </c>
      <c r="O1778" s="36">
        <v>24.395889849968565</v>
      </c>
      <c r="Q1778">
        <v>115.30419999999999</v>
      </c>
      <c r="R1778">
        <v>88.9</v>
      </c>
      <c r="S1778" s="36">
        <v>24.610682246519978</v>
      </c>
      <c r="U1778">
        <v>120.0808</v>
      </c>
      <c r="V1778">
        <v>88.9</v>
      </c>
      <c r="W1778" s="36">
        <v>24.842226284898778</v>
      </c>
      <c r="Y1778">
        <v>83.43</v>
      </c>
      <c r="Z1778">
        <v>88.9</v>
      </c>
      <c r="AA1778" s="36">
        <v>23.376263807264763</v>
      </c>
    </row>
    <row r="1779" spans="1:27" x14ac:dyDescent="0.25">
      <c r="A1779">
        <v>96.432599999999994</v>
      </c>
      <c r="B1779">
        <v>88.95</v>
      </c>
      <c r="C1779" s="36">
        <v>23.826588863057108</v>
      </c>
      <c r="E1779">
        <v>101.12990000000001</v>
      </c>
      <c r="F1779">
        <v>88.95</v>
      </c>
      <c r="G1779" s="36">
        <v>24.005319022632751</v>
      </c>
      <c r="I1779">
        <v>105.8248</v>
      </c>
      <c r="J1779">
        <v>88.95</v>
      </c>
      <c r="K1779" s="36">
        <v>24.193800229505193</v>
      </c>
      <c r="M1779">
        <v>110.5591</v>
      </c>
      <c r="N1779">
        <v>88.95</v>
      </c>
      <c r="O1779" s="36">
        <v>24.395097418734366</v>
      </c>
      <c r="Q1779">
        <v>115.30419999999999</v>
      </c>
      <c r="R1779">
        <v>88.95</v>
      </c>
      <c r="S1779" s="36">
        <v>24.609821604126314</v>
      </c>
      <c r="U1779">
        <v>120.0808</v>
      </c>
      <c r="V1779">
        <v>88.95</v>
      </c>
      <c r="W1779" s="36">
        <v>24.841282711364766</v>
      </c>
      <c r="Y1779">
        <v>83.43</v>
      </c>
      <c r="Z1779">
        <v>88.95</v>
      </c>
      <c r="AA1779" s="36">
        <v>23.375713748792581</v>
      </c>
    </row>
    <row r="1780" spans="1:27" x14ac:dyDescent="0.25">
      <c r="A1780">
        <v>96.432599999999994</v>
      </c>
      <c r="B1780">
        <v>89</v>
      </c>
      <c r="C1780" s="36">
        <v>23.825945516190966</v>
      </c>
      <c r="E1780">
        <v>101.12990000000001</v>
      </c>
      <c r="F1780">
        <v>89</v>
      </c>
      <c r="G1780" s="36">
        <v>24.004633162838719</v>
      </c>
      <c r="I1780">
        <v>105.8248</v>
      </c>
      <c r="J1780">
        <v>89</v>
      </c>
      <c r="K1780" s="36">
        <v>24.193065493931886</v>
      </c>
      <c r="M1780">
        <v>110.5591</v>
      </c>
      <c r="N1780">
        <v>89</v>
      </c>
      <c r="O1780" s="36">
        <v>24.394305252779677</v>
      </c>
      <c r="Q1780">
        <v>115.30419999999999</v>
      </c>
      <c r="R1780">
        <v>89</v>
      </c>
      <c r="S1780" s="36">
        <v>24.608961285403542</v>
      </c>
      <c r="U1780">
        <v>120.0808</v>
      </c>
      <c r="V1780">
        <v>89</v>
      </c>
      <c r="W1780" s="36">
        <v>24.840339542492231</v>
      </c>
      <c r="Y1780">
        <v>83.43</v>
      </c>
      <c r="Z1780">
        <v>89</v>
      </c>
      <c r="AA1780" s="36">
        <v>23.375163802302581</v>
      </c>
    </row>
    <row r="1781" spans="1:27" x14ac:dyDescent="0.25">
      <c r="A1781">
        <v>96.432599999999994</v>
      </c>
      <c r="B1781">
        <v>89.05</v>
      </c>
      <c r="C1781" s="36">
        <v>23.825302330895706</v>
      </c>
      <c r="E1781">
        <v>101.12990000000001</v>
      </c>
      <c r="F1781">
        <v>89.05</v>
      </c>
      <c r="G1781" s="36">
        <v>24.003947490999504</v>
      </c>
      <c r="I1781">
        <v>105.8248</v>
      </c>
      <c r="J1781">
        <v>89.05</v>
      </c>
      <c r="K1781" s="36">
        <v>24.192330979737925</v>
      </c>
      <c r="M1781">
        <v>110.5591</v>
      </c>
      <c r="N1781">
        <v>89.05</v>
      </c>
      <c r="O1781" s="36">
        <v>24.393513351884931</v>
      </c>
      <c r="Q1781">
        <v>115.30419999999999</v>
      </c>
      <c r="R1781">
        <v>89.05</v>
      </c>
      <c r="S1781" s="36">
        <v>24.608101290048626</v>
      </c>
      <c r="U1781">
        <v>120.0808</v>
      </c>
      <c r="V1781">
        <v>89.05</v>
      </c>
      <c r="W1781" s="36">
        <v>24.839396777845831</v>
      </c>
      <c r="Y1781">
        <v>83.43</v>
      </c>
      <c r="Z1781">
        <v>89.05</v>
      </c>
      <c r="AA1781" s="36">
        <v>23.374613967740206</v>
      </c>
    </row>
    <row r="1782" spans="1:27" x14ac:dyDescent="0.25">
      <c r="A1782">
        <v>96.432599999999994</v>
      </c>
      <c r="B1782">
        <v>89.1</v>
      </c>
      <c r="C1782" s="36">
        <v>23.824659307072839</v>
      </c>
      <c r="E1782">
        <v>101.12990000000001</v>
      </c>
      <c r="F1782">
        <v>89.1</v>
      </c>
      <c r="G1782" s="36">
        <v>24.003262006989342</v>
      </c>
      <c r="I1782">
        <v>105.8248</v>
      </c>
      <c r="J1782">
        <v>89.1</v>
      </c>
      <c r="K1782" s="36">
        <v>24.191596686759475</v>
      </c>
      <c r="M1782">
        <v>110.5591</v>
      </c>
      <c r="N1782">
        <v>89.1</v>
      </c>
      <c r="O1782" s="36">
        <v>24.392721715830859</v>
      </c>
      <c r="Q1782">
        <v>115.30419999999999</v>
      </c>
      <c r="R1782">
        <v>89.1</v>
      </c>
      <c r="S1782" s="36">
        <v>24.607241617758969</v>
      </c>
      <c r="U1782">
        <v>120.0808</v>
      </c>
      <c r="V1782">
        <v>89.1</v>
      </c>
      <c r="W1782" s="36">
        <v>24.838454416990992</v>
      </c>
      <c r="Y1782">
        <v>83.43</v>
      </c>
      <c r="Z1782">
        <v>89.1</v>
      </c>
      <c r="AA1782" s="36">
        <v>23.37406424505096</v>
      </c>
    </row>
    <row r="1783" spans="1:27" x14ac:dyDescent="0.25">
      <c r="A1783">
        <v>96.432599999999994</v>
      </c>
      <c r="B1783">
        <v>89.15</v>
      </c>
      <c r="C1783" s="36">
        <v>23.824016444623936</v>
      </c>
      <c r="E1783">
        <v>101.12990000000001</v>
      </c>
      <c r="F1783">
        <v>89.15</v>
      </c>
      <c r="G1783" s="36">
        <v>24.002576710682618</v>
      </c>
      <c r="I1783">
        <v>105.8248</v>
      </c>
      <c r="J1783">
        <v>89.15</v>
      </c>
      <c r="K1783" s="36">
        <v>24.190862614832877</v>
      </c>
      <c r="M1783">
        <v>110.5591</v>
      </c>
      <c r="N1783">
        <v>89.15</v>
      </c>
      <c r="O1783" s="36">
        <v>24.391930344398492</v>
      </c>
      <c r="Q1783">
        <v>115.30419999999999</v>
      </c>
      <c r="R1783">
        <v>89.15</v>
      </c>
      <c r="S1783" s="36">
        <v>24.606382268232441</v>
      </c>
      <c r="U1783">
        <v>120.0808</v>
      </c>
      <c r="V1783">
        <v>89.15</v>
      </c>
      <c r="W1783" s="36">
        <v>24.83751245949389</v>
      </c>
      <c r="Y1783">
        <v>83.43</v>
      </c>
      <c r="Z1783">
        <v>89.15</v>
      </c>
      <c r="AA1783" s="36">
        <v>23.373514634180371</v>
      </c>
    </row>
    <row r="1784" spans="1:27" x14ac:dyDescent="0.25">
      <c r="A1784">
        <v>96.432599999999994</v>
      </c>
      <c r="B1784">
        <v>89.2</v>
      </c>
      <c r="C1784" s="36">
        <v>23.823373743450706</v>
      </c>
      <c r="E1784">
        <v>101.12990000000001</v>
      </c>
      <c r="F1784">
        <v>89.2</v>
      </c>
      <c r="G1784" s="36">
        <v>24.001891601953847</v>
      </c>
      <c r="I1784">
        <v>105.8248</v>
      </c>
      <c r="J1784">
        <v>89.2</v>
      </c>
      <c r="K1784" s="36">
        <v>24.1901287637947</v>
      </c>
      <c r="M1784">
        <v>110.5591</v>
      </c>
      <c r="N1784">
        <v>89.2</v>
      </c>
      <c r="O1784" s="36">
        <v>24.391139237369153</v>
      </c>
      <c r="Q1784">
        <v>115.30419999999999</v>
      </c>
      <c r="R1784">
        <v>89.2</v>
      </c>
      <c r="S1784" s="36">
        <v>24.605523241167372</v>
      </c>
      <c r="U1784">
        <v>120.0808</v>
      </c>
      <c r="V1784">
        <v>89.2</v>
      </c>
      <c r="W1784" s="36">
        <v>24.83657090492148</v>
      </c>
      <c r="Y1784">
        <v>83.43</v>
      </c>
      <c r="Z1784">
        <v>89.2</v>
      </c>
      <c r="AA1784" s="36">
        <v>23.372965135074033</v>
      </c>
    </row>
    <row r="1785" spans="1:27" x14ac:dyDescent="0.25">
      <c r="A1785">
        <v>96.432599999999994</v>
      </c>
      <c r="B1785">
        <v>89.25</v>
      </c>
      <c r="C1785" s="36">
        <v>23.822731203454929</v>
      </c>
      <c r="E1785">
        <v>101.12990000000001</v>
      </c>
      <c r="F1785">
        <v>89.25</v>
      </c>
      <c r="G1785" s="36">
        <v>24.00120668067769</v>
      </c>
      <c r="I1785">
        <v>105.8248</v>
      </c>
      <c r="J1785">
        <v>89.25</v>
      </c>
      <c r="K1785" s="36">
        <v>24.189395133481678</v>
      </c>
      <c r="M1785">
        <v>110.5591</v>
      </c>
      <c r="N1785">
        <v>89.25</v>
      </c>
      <c r="O1785" s="36">
        <v>24.390348394524466</v>
      </c>
      <c r="Q1785">
        <v>115.30419999999999</v>
      </c>
      <c r="R1785">
        <v>89.25</v>
      </c>
      <c r="S1785" s="36">
        <v>24.604664536262575</v>
      </c>
      <c r="U1785">
        <v>120.0808</v>
      </c>
      <c r="V1785">
        <v>89.25</v>
      </c>
      <c r="W1785" s="36">
        <v>24.835629752841481</v>
      </c>
      <c r="Y1785">
        <v>83.43</v>
      </c>
      <c r="Z1785">
        <v>89.25</v>
      </c>
      <c r="AA1785" s="36">
        <v>23.372415747677557</v>
      </c>
    </row>
    <row r="1786" spans="1:27" x14ac:dyDescent="0.25">
      <c r="A1786">
        <v>96.432599999999994</v>
      </c>
      <c r="B1786">
        <v>89.3</v>
      </c>
      <c r="C1786" s="36">
        <v>23.82208882453849</v>
      </c>
      <c r="E1786">
        <v>101.12990000000001</v>
      </c>
      <c r="F1786">
        <v>89.3</v>
      </c>
      <c r="G1786" s="36">
        <v>24.000521946728931</v>
      </c>
      <c r="I1786">
        <v>105.8248</v>
      </c>
      <c r="J1786">
        <v>89.3</v>
      </c>
      <c r="K1786" s="36">
        <v>24.188661723730771</v>
      </c>
      <c r="M1786">
        <v>110.5591</v>
      </c>
      <c r="N1786">
        <v>89.3</v>
      </c>
      <c r="O1786" s="36">
        <v>24.389557815646349</v>
      </c>
      <c r="Q1786">
        <v>115.30419999999999</v>
      </c>
      <c r="R1786">
        <v>89.3</v>
      </c>
      <c r="S1786" s="36">
        <v>24.603806153217292</v>
      </c>
      <c r="U1786">
        <v>120.0808</v>
      </c>
      <c r="V1786">
        <v>89.3</v>
      </c>
      <c r="W1786" s="36">
        <v>24.834689002822358</v>
      </c>
      <c r="Y1786">
        <v>83.43</v>
      </c>
      <c r="Z1786">
        <v>89.3</v>
      </c>
      <c r="AA1786" s="36">
        <v>23.371866471936617</v>
      </c>
    </row>
    <row r="1787" spans="1:27" x14ac:dyDescent="0.25">
      <c r="A1787">
        <v>96.432599999999994</v>
      </c>
      <c r="B1787">
        <v>89.35</v>
      </c>
      <c r="C1787" s="36">
        <v>23.821446606603381</v>
      </c>
      <c r="E1787">
        <v>101.12990000000001</v>
      </c>
      <c r="F1787">
        <v>89.35</v>
      </c>
      <c r="G1787" s="36">
        <v>23.999837399982496</v>
      </c>
      <c r="I1787">
        <v>105.8248</v>
      </c>
      <c r="J1787">
        <v>89.35</v>
      </c>
      <c r="K1787" s="36">
        <v>24.187928534379108</v>
      </c>
      <c r="M1787">
        <v>110.5591</v>
      </c>
      <c r="N1787">
        <v>89.35</v>
      </c>
      <c r="O1787" s="36">
        <v>24.388767500517002</v>
      </c>
      <c r="Q1787">
        <v>115.30419999999999</v>
      </c>
      <c r="R1787">
        <v>89.35</v>
      </c>
      <c r="S1787" s="36">
        <v>24.60294809173125</v>
      </c>
      <c r="U1787">
        <v>120.0808</v>
      </c>
      <c r="V1787">
        <v>89.35</v>
      </c>
      <c r="W1787" s="36">
        <v>24.833748654433347</v>
      </c>
      <c r="Y1787">
        <v>83.43</v>
      </c>
      <c r="Z1787">
        <v>89.35</v>
      </c>
      <c r="AA1787" s="36">
        <v>23.371317307796922</v>
      </c>
    </row>
    <row r="1788" spans="1:27" x14ac:dyDescent="0.25">
      <c r="A1788">
        <v>96.432599999999994</v>
      </c>
      <c r="B1788">
        <v>89.4</v>
      </c>
      <c r="C1788" s="36">
        <v>23.820804549551674</v>
      </c>
      <c r="E1788">
        <v>101.12990000000001</v>
      </c>
      <c r="F1788">
        <v>89.4</v>
      </c>
      <c r="G1788" s="36">
        <v>23.999153040313455</v>
      </c>
      <c r="I1788">
        <v>105.8248</v>
      </c>
      <c r="J1788">
        <v>89.4</v>
      </c>
      <c r="K1788" s="36">
        <v>24.187195565264044</v>
      </c>
      <c r="M1788">
        <v>110.5591</v>
      </c>
      <c r="N1788">
        <v>89.4</v>
      </c>
      <c r="O1788" s="36">
        <v>24.387977448918949</v>
      </c>
      <c r="Q1788">
        <v>115.30419999999999</v>
      </c>
      <c r="R1788">
        <v>89.4</v>
      </c>
      <c r="S1788" s="36">
        <v>24.602090351504625</v>
      </c>
      <c r="U1788">
        <v>120.0808</v>
      </c>
      <c r="V1788">
        <v>89.4</v>
      </c>
      <c r="W1788" s="36">
        <v>24.832808707244443</v>
      </c>
      <c r="Y1788">
        <v>83.43</v>
      </c>
      <c r="Z1788">
        <v>89.4</v>
      </c>
      <c r="AA1788" s="36">
        <v>23.370768255204226</v>
      </c>
    </row>
    <row r="1789" spans="1:27" x14ac:dyDescent="0.25">
      <c r="A1789">
        <v>96.432599999999994</v>
      </c>
      <c r="B1789">
        <v>89.45</v>
      </c>
      <c r="C1789" s="36">
        <v>23.820162653285553</v>
      </c>
      <c r="E1789">
        <v>101.12990000000001</v>
      </c>
      <c r="F1789">
        <v>89.45</v>
      </c>
      <c r="G1789" s="36">
        <v>23.998468867597008</v>
      </c>
      <c r="I1789">
        <v>105.8248</v>
      </c>
      <c r="J1789">
        <v>89.45</v>
      </c>
      <c r="K1789" s="36">
        <v>24.186462816223106</v>
      </c>
      <c r="M1789">
        <v>110.5591</v>
      </c>
      <c r="N1789">
        <v>89.45</v>
      </c>
      <c r="O1789" s="36">
        <v>24.387187660634979</v>
      </c>
      <c r="Q1789">
        <v>115.30419999999999</v>
      </c>
      <c r="R1789">
        <v>89.45</v>
      </c>
      <c r="S1789" s="36">
        <v>24.601232932238045</v>
      </c>
      <c r="U1789">
        <v>120.0808</v>
      </c>
      <c r="V1789">
        <v>89.45</v>
      </c>
      <c r="W1789" s="36">
        <v>24.831869160826379</v>
      </c>
      <c r="Y1789">
        <v>83.43</v>
      </c>
      <c r="Z1789">
        <v>89.45</v>
      </c>
      <c r="AA1789" s="36">
        <v>23.370219314104318</v>
      </c>
    </row>
    <row r="1790" spans="1:27" x14ac:dyDescent="0.25">
      <c r="A1790">
        <v>96.432599999999994</v>
      </c>
      <c r="B1790">
        <v>89.5</v>
      </c>
      <c r="C1790" s="36">
        <v>23.819520917707298</v>
      </c>
      <c r="E1790">
        <v>101.12990000000001</v>
      </c>
      <c r="F1790">
        <v>89.5</v>
      </c>
      <c r="G1790" s="36">
        <v>23.997784881708487</v>
      </c>
      <c r="I1790">
        <v>105.8248</v>
      </c>
      <c r="J1790">
        <v>89.5</v>
      </c>
      <c r="K1790" s="36">
        <v>24.185730287094032</v>
      </c>
      <c r="M1790">
        <v>110.5591</v>
      </c>
      <c r="N1790">
        <v>89.5</v>
      </c>
      <c r="O1790" s="36">
        <v>24.386398135448182</v>
      </c>
      <c r="Q1790">
        <v>115.30419999999999</v>
      </c>
      <c r="R1790">
        <v>89.5</v>
      </c>
      <c r="S1790" s="36">
        <v>24.600375833632611</v>
      </c>
      <c r="U1790">
        <v>120.0808</v>
      </c>
      <c r="V1790">
        <v>89.5</v>
      </c>
      <c r="W1790" s="36">
        <v>24.83093001475066</v>
      </c>
      <c r="Y1790">
        <v>83.43</v>
      </c>
      <c r="Z1790">
        <v>89.5</v>
      </c>
      <c r="AA1790" s="36">
        <v>23.369670484443049</v>
      </c>
    </row>
    <row r="1791" spans="1:27" x14ac:dyDescent="0.25">
      <c r="A1791">
        <v>96.432599999999994</v>
      </c>
      <c r="B1791">
        <v>89.55</v>
      </c>
      <c r="C1791" s="36">
        <v>23.818879342719274</v>
      </c>
      <c r="E1791">
        <v>101.12990000000001</v>
      </c>
      <c r="F1791">
        <v>89.55</v>
      </c>
      <c r="G1791" s="36">
        <v>23.997101082523365</v>
      </c>
      <c r="I1791">
        <v>105.8248</v>
      </c>
      <c r="J1791">
        <v>89.55</v>
      </c>
      <c r="K1791" s="36">
        <v>24.184997977714744</v>
      </c>
      <c r="M1791">
        <v>110.5591</v>
      </c>
      <c r="N1791">
        <v>89.55</v>
      </c>
      <c r="O1791" s="36">
        <v>24.385608873141944</v>
      </c>
      <c r="Q1791">
        <v>115.30419999999999</v>
      </c>
      <c r="R1791">
        <v>89.55</v>
      </c>
      <c r="S1791" s="36">
        <v>24.599519055389873</v>
      </c>
      <c r="U1791">
        <v>120.0808</v>
      </c>
      <c r="V1791">
        <v>89.55</v>
      </c>
      <c r="W1791" s="36">
        <v>24.829991268589534</v>
      </c>
      <c r="Y1791">
        <v>83.43</v>
      </c>
      <c r="Z1791">
        <v>89.55</v>
      </c>
      <c r="AA1791" s="36">
        <v>23.369121766166291</v>
      </c>
    </row>
    <row r="1792" spans="1:27" x14ac:dyDescent="0.25">
      <c r="A1792">
        <v>96.432599999999994</v>
      </c>
      <c r="B1792">
        <v>89.6</v>
      </c>
      <c r="C1792" s="36">
        <v>23.818237928223951</v>
      </c>
      <c r="E1792">
        <v>101.12990000000001</v>
      </c>
      <c r="F1792">
        <v>89.6</v>
      </c>
      <c r="G1792" s="36">
        <v>23.996417469917251</v>
      </c>
      <c r="I1792">
        <v>105.8248</v>
      </c>
      <c r="J1792">
        <v>89.6</v>
      </c>
      <c r="K1792" s="36">
        <v>24.184265887923367</v>
      </c>
      <c r="M1792">
        <v>110.5591</v>
      </c>
      <c r="N1792">
        <v>89.6</v>
      </c>
      <c r="O1792" s="36">
        <v>24.384819873499943</v>
      </c>
      <c r="Q1792">
        <v>115.30419999999999</v>
      </c>
      <c r="R1792">
        <v>89.6</v>
      </c>
      <c r="S1792" s="36">
        <v>24.598662597211828</v>
      </c>
      <c r="U1792">
        <v>120.0808</v>
      </c>
      <c r="V1792">
        <v>89.6</v>
      </c>
      <c r="W1792" s="36">
        <v>24.829052921916006</v>
      </c>
      <c r="Y1792">
        <v>83.43</v>
      </c>
      <c r="Z1792">
        <v>89.6</v>
      </c>
      <c r="AA1792" s="36">
        <v>23.368573159219967</v>
      </c>
    </row>
    <row r="1793" spans="1:27" x14ac:dyDescent="0.25">
      <c r="A1793">
        <v>96.432599999999994</v>
      </c>
      <c r="B1793">
        <v>89.65</v>
      </c>
      <c r="C1793" s="36">
        <v>23.817596674123902</v>
      </c>
      <c r="E1793">
        <v>101.12990000000001</v>
      </c>
      <c r="F1793">
        <v>89.65</v>
      </c>
      <c r="G1793" s="36">
        <v>23.995734043765889</v>
      </c>
      <c r="I1793">
        <v>105.8248</v>
      </c>
      <c r="J1793">
        <v>89.65</v>
      </c>
      <c r="K1793" s="36">
        <v>24.183534017558227</v>
      </c>
      <c r="M1793">
        <v>110.5591</v>
      </c>
      <c r="N1793">
        <v>89.65</v>
      </c>
      <c r="O1793" s="36">
        <v>24.384031136306152</v>
      </c>
      <c r="Q1793">
        <v>115.30419999999999</v>
      </c>
      <c r="R1793">
        <v>89.65</v>
      </c>
      <c r="S1793" s="36">
        <v>24.597806458800935</v>
      </c>
      <c r="U1793">
        <v>120.0808</v>
      </c>
      <c r="V1793">
        <v>89.65</v>
      </c>
      <c r="W1793" s="36">
        <v>24.828114974303816</v>
      </c>
      <c r="Y1793">
        <v>83.43</v>
      </c>
      <c r="Z1793">
        <v>89.65</v>
      </c>
      <c r="AA1793" s="36">
        <v>23.368024663550052</v>
      </c>
    </row>
    <row r="1794" spans="1:27" x14ac:dyDescent="0.25">
      <c r="A1794">
        <v>96.432599999999994</v>
      </c>
      <c r="B1794">
        <v>89.7</v>
      </c>
      <c r="C1794" s="36">
        <v>23.816955580321778</v>
      </c>
      <c r="E1794">
        <v>101.12990000000001</v>
      </c>
      <c r="F1794">
        <v>89.7</v>
      </c>
      <c r="G1794" s="36">
        <v>23.995050803945151</v>
      </c>
      <c r="I1794">
        <v>105.8248</v>
      </c>
      <c r="J1794">
        <v>89.7</v>
      </c>
      <c r="K1794" s="36">
        <v>24.182802366457832</v>
      </c>
      <c r="M1794">
        <v>110.5591</v>
      </c>
      <c r="N1794">
        <v>89.7</v>
      </c>
      <c r="O1794" s="36">
        <v>24.38324266134482</v>
      </c>
      <c r="Q1794">
        <v>115.30419999999999</v>
      </c>
      <c r="R1794">
        <v>89.7</v>
      </c>
      <c r="S1794" s="36">
        <v>24.596950639860101</v>
      </c>
      <c r="U1794">
        <v>120.0808</v>
      </c>
      <c r="V1794">
        <v>89.7</v>
      </c>
      <c r="W1794" s="36">
        <v>24.827177425327456</v>
      </c>
      <c r="Y1794">
        <v>83.43</v>
      </c>
      <c r="Z1794">
        <v>89.7</v>
      </c>
      <c r="AA1794" s="36">
        <v>23.367476279102551</v>
      </c>
    </row>
    <row r="1795" spans="1:27" x14ac:dyDescent="0.25">
      <c r="A1795">
        <v>96.432599999999994</v>
      </c>
      <c r="B1795">
        <v>89.75</v>
      </c>
      <c r="C1795" s="36">
        <v>23.816314646720354</v>
      </c>
      <c r="E1795">
        <v>101.12990000000001</v>
      </c>
      <c r="F1795">
        <v>89.75</v>
      </c>
      <c r="G1795" s="36">
        <v>23.994367750331058</v>
      </c>
      <c r="I1795">
        <v>105.8248</v>
      </c>
      <c r="J1795">
        <v>89.75</v>
      </c>
      <c r="K1795" s="36">
        <v>24.182070934460885</v>
      </c>
      <c r="M1795">
        <v>110.5591</v>
      </c>
      <c r="N1795">
        <v>89.75</v>
      </c>
      <c r="O1795" s="36">
        <v>24.382454448400498</v>
      </c>
      <c r="Q1795">
        <v>115.30419999999999</v>
      </c>
      <c r="R1795">
        <v>89.75</v>
      </c>
      <c r="S1795" s="36">
        <v>24.5960951400927</v>
      </c>
      <c r="U1795">
        <v>120.0808</v>
      </c>
      <c r="V1795">
        <v>89.75</v>
      </c>
      <c r="W1795" s="36">
        <v>24.826240274562171</v>
      </c>
      <c r="Y1795">
        <v>83.43</v>
      </c>
      <c r="Z1795">
        <v>89.75</v>
      </c>
      <c r="AA1795" s="36">
        <v>23.366928005823517</v>
      </c>
    </row>
    <row r="1796" spans="1:27" x14ac:dyDescent="0.25">
      <c r="A1796">
        <v>96.432599999999994</v>
      </c>
      <c r="B1796">
        <v>89.8</v>
      </c>
      <c r="C1796" s="36">
        <v>23.815673873222472</v>
      </c>
      <c r="E1796">
        <v>101.12990000000001</v>
      </c>
      <c r="F1796">
        <v>89.8</v>
      </c>
      <c r="G1796" s="36">
        <v>23.993684882799759</v>
      </c>
      <c r="I1796">
        <v>105.8248</v>
      </c>
      <c r="J1796">
        <v>89.8</v>
      </c>
      <c r="K1796" s="36">
        <v>24.181339721406292</v>
      </c>
      <c r="M1796">
        <v>110.5591</v>
      </c>
      <c r="N1796">
        <v>89.8</v>
      </c>
      <c r="O1796" s="36">
        <v>24.381666497258028</v>
      </c>
      <c r="Q1796">
        <v>115.30419999999999</v>
      </c>
      <c r="R1796">
        <v>89.8</v>
      </c>
      <c r="S1796" s="36">
        <v>24.595239959202537</v>
      </c>
      <c r="U1796">
        <v>120.0808</v>
      </c>
      <c r="V1796">
        <v>89.8</v>
      </c>
      <c r="W1796" s="36">
        <v>24.825303521583933</v>
      </c>
      <c r="Y1796">
        <v>83.43</v>
      </c>
      <c r="Z1796">
        <v>89.8</v>
      </c>
      <c r="AA1796" s="36">
        <v>23.366379843659047</v>
      </c>
    </row>
    <row r="1797" spans="1:27" x14ac:dyDescent="0.25">
      <c r="A1797">
        <v>96.432599999999994</v>
      </c>
      <c r="B1797">
        <v>89.85</v>
      </c>
      <c r="C1797" s="36">
        <v>23.815033259731081</v>
      </c>
      <c r="E1797">
        <v>101.12990000000001</v>
      </c>
      <c r="F1797">
        <v>89.85</v>
      </c>
      <c r="G1797" s="36">
        <v>23.993002201227526</v>
      </c>
      <c r="I1797">
        <v>105.8248</v>
      </c>
      <c r="J1797">
        <v>89.85</v>
      </c>
      <c r="K1797" s="36">
        <v>24.180608727133151</v>
      </c>
      <c r="M1797">
        <v>110.5591</v>
      </c>
      <c r="N1797">
        <v>89.85</v>
      </c>
      <c r="O1797" s="36">
        <v>24.380878807702533</v>
      </c>
      <c r="Q1797">
        <v>115.30419999999999</v>
      </c>
      <c r="R1797">
        <v>89.85</v>
      </c>
      <c r="S1797" s="36">
        <v>24.594385096893877</v>
      </c>
      <c r="U1797">
        <v>120.0808</v>
      </c>
      <c r="V1797">
        <v>89.85</v>
      </c>
      <c r="W1797" s="36">
        <v>24.82436716596947</v>
      </c>
      <c r="Y1797">
        <v>83.43</v>
      </c>
      <c r="Z1797">
        <v>89.85</v>
      </c>
      <c r="AA1797" s="36">
        <v>23.365831792555273</v>
      </c>
    </row>
    <row r="1798" spans="1:27" x14ac:dyDescent="0.25">
      <c r="A1798">
        <v>96.432599999999994</v>
      </c>
      <c r="B1798">
        <v>89.9</v>
      </c>
      <c r="C1798" s="36">
        <v>23.814392806149243</v>
      </c>
      <c r="E1798">
        <v>101.12990000000001</v>
      </c>
      <c r="F1798">
        <v>89.9</v>
      </c>
      <c r="G1798" s="36">
        <v>23.992319705490786</v>
      </c>
      <c r="I1798">
        <v>105.8248</v>
      </c>
      <c r="J1798">
        <v>89.9</v>
      </c>
      <c r="K1798" s="36">
        <v>24.179877951480744</v>
      </c>
      <c r="M1798">
        <v>110.5591</v>
      </c>
      <c r="N1798">
        <v>89.9</v>
      </c>
      <c r="O1798" s="36">
        <v>24.380091379519431</v>
      </c>
      <c r="Q1798">
        <v>115.30419999999999</v>
      </c>
      <c r="R1798">
        <v>89.9</v>
      </c>
      <c r="S1798" s="36">
        <v>24.593530552871442</v>
      </c>
      <c r="U1798">
        <v>120.0808</v>
      </c>
      <c r="V1798">
        <v>89.9</v>
      </c>
      <c r="W1798" s="36">
        <v>24.823431207296235</v>
      </c>
      <c r="Y1798">
        <v>83.43</v>
      </c>
      <c r="Z1798">
        <v>89.9</v>
      </c>
      <c r="AA1798" s="36">
        <v>23.365283852458379</v>
      </c>
    </row>
    <row r="1799" spans="1:27" x14ac:dyDescent="0.25">
      <c r="A1799">
        <v>96.432599999999994</v>
      </c>
      <c r="B1799">
        <v>89.95</v>
      </c>
      <c r="C1799" s="36">
        <v>23.813752512380088</v>
      </c>
      <c r="E1799">
        <v>101.12990000000001</v>
      </c>
      <c r="F1799">
        <v>89.95</v>
      </c>
      <c r="G1799" s="36">
        <v>23.991637395466078</v>
      </c>
      <c r="I1799">
        <v>105.8248</v>
      </c>
      <c r="J1799">
        <v>89.95</v>
      </c>
      <c r="K1799" s="36">
        <v>24.17914739428856</v>
      </c>
      <c r="M1799">
        <v>110.5591</v>
      </c>
      <c r="N1799">
        <v>89.95</v>
      </c>
      <c r="O1799" s="36">
        <v>24.379304212494436</v>
      </c>
      <c r="Q1799">
        <v>115.30419999999999</v>
      </c>
      <c r="R1799">
        <v>89.95</v>
      </c>
      <c r="S1799" s="36">
        <v>24.59267632684039</v>
      </c>
      <c r="U1799">
        <v>120.0808</v>
      </c>
      <c r="V1799">
        <v>89.95</v>
      </c>
      <c r="W1799" s="36">
        <v>24.822495645142418</v>
      </c>
      <c r="Y1799">
        <v>83.43</v>
      </c>
      <c r="Z1799">
        <v>89.95</v>
      </c>
      <c r="AA1799" s="36">
        <v>23.364736023314592</v>
      </c>
    </row>
    <row r="1800" spans="1:27" x14ac:dyDescent="0.25">
      <c r="A1800">
        <v>96.432599999999994</v>
      </c>
      <c r="B1800">
        <v>90</v>
      </c>
      <c r="C1800" s="36">
        <v>23.81311237832686</v>
      </c>
      <c r="E1800">
        <v>101.12990000000001</v>
      </c>
      <c r="F1800">
        <v>90</v>
      </c>
      <c r="G1800" s="36">
        <v>23.990955271030099</v>
      </c>
      <c r="I1800">
        <v>105.8248</v>
      </c>
      <c r="J1800">
        <v>90</v>
      </c>
      <c r="K1800" s="36">
        <v>24.178417055396263</v>
      </c>
      <c r="M1800">
        <v>110.5591</v>
      </c>
      <c r="N1800">
        <v>90</v>
      </c>
      <c r="O1800" s="36">
        <v>24.378517306413531</v>
      </c>
      <c r="Q1800">
        <v>115.30419999999999</v>
      </c>
      <c r="R1800">
        <v>90</v>
      </c>
      <c r="S1800" s="36">
        <v>24.591822418506322</v>
      </c>
      <c r="U1800">
        <v>120.0808</v>
      </c>
      <c r="V1800">
        <v>90</v>
      </c>
      <c r="W1800" s="36">
        <v>24.821560479086969</v>
      </c>
      <c r="Y1800">
        <v>83.43</v>
      </c>
      <c r="Z1800">
        <v>90</v>
      </c>
      <c r="AA1800" s="36">
        <v>23.364188305070169</v>
      </c>
    </row>
    <row r="1801" spans="1:27" x14ac:dyDescent="0.25">
      <c r="A1801">
        <v>96.432599999999994</v>
      </c>
      <c r="B1801">
        <v>90.05</v>
      </c>
      <c r="C1801" s="36">
        <v>23.812472403892894</v>
      </c>
      <c r="E1801">
        <v>101.12990000000001</v>
      </c>
      <c r="F1801">
        <v>90.05</v>
      </c>
      <c r="G1801" s="36">
        <v>23.990273332059665</v>
      </c>
      <c r="I1801">
        <v>105.8248</v>
      </c>
      <c r="J1801">
        <v>90.05</v>
      </c>
      <c r="K1801" s="36">
        <v>24.177686934643727</v>
      </c>
      <c r="M1801">
        <v>110.5591</v>
      </c>
      <c r="N1801">
        <v>90.05</v>
      </c>
      <c r="O1801" s="36">
        <v>24.377730661062991</v>
      </c>
      <c r="Q1801">
        <v>115.30419999999999</v>
      </c>
      <c r="R1801">
        <v>90.05</v>
      </c>
      <c r="S1801" s="36">
        <v>24.590968827575306</v>
      </c>
      <c r="U1801">
        <v>120.0808</v>
      </c>
      <c r="V1801">
        <v>90.05</v>
      </c>
      <c r="W1801" s="36">
        <v>24.820625708709528</v>
      </c>
      <c r="Y1801">
        <v>83.43</v>
      </c>
      <c r="Z1801">
        <v>90.05</v>
      </c>
      <c r="AA1801" s="36">
        <v>23.363640697671421</v>
      </c>
    </row>
    <row r="1802" spans="1:27" x14ac:dyDescent="0.25">
      <c r="A1802">
        <v>96.432599999999994</v>
      </c>
      <c r="B1802">
        <v>90.1</v>
      </c>
      <c r="C1802" s="36">
        <v>23.811832588981616</v>
      </c>
      <c r="E1802">
        <v>101.12990000000001</v>
      </c>
      <c r="F1802">
        <v>90.1</v>
      </c>
      <c r="G1802" s="36">
        <v>23.989591578431725</v>
      </c>
      <c r="I1802">
        <v>105.8248</v>
      </c>
      <c r="J1802">
        <v>90.1</v>
      </c>
      <c r="K1802" s="36">
        <v>24.176957031871012</v>
      </c>
      <c r="M1802">
        <v>110.5591</v>
      </c>
      <c r="N1802">
        <v>90.1</v>
      </c>
      <c r="O1802" s="36">
        <v>24.376944276229381</v>
      </c>
      <c r="Q1802">
        <v>115.30419999999999</v>
      </c>
      <c r="R1802">
        <v>90.1</v>
      </c>
      <c r="S1802" s="36">
        <v>24.590115553753837</v>
      </c>
      <c r="U1802">
        <v>120.0808</v>
      </c>
      <c r="V1802">
        <v>90.1</v>
      </c>
      <c r="W1802" s="36">
        <v>24.819691333590509</v>
      </c>
      <c r="Y1802">
        <v>83.43</v>
      </c>
      <c r="Z1802">
        <v>90.1</v>
      </c>
      <c r="AA1802" s="36">
        <v>23.363093201064697</v>
      </c>
    </row>
    <row r="1803" spans="1:27" x14ac:dyDescent="0.25">
      <c r="A1803">
        <v>96.432599999999994</v>
      </c>
      <c r="B1803">
        <v>90.15</v>
      </c>
      <c r="C1803" s="36">
        <v>23.811192933496557</v>
      </c>
      <c r="E1803">
        <v>101.12990000000001</v>
      </c>
      <c r="F1803">
        <v>90.15</v>
      </c>
      <c r="G1803" s="36">
        <v>23.988910010023361</v>
      </c>
      <c r="I1803">
        <v>105.8248</v>
      </c>
      <c r="J1803">
        <v>90.15</v>
      </c>
      <c r="K1803" s="36">
        <v>24.17622734691836</v>
      </c>
      <c r="M1803">
        <v>110.5591</v>
      </c>
      <c r="N1803">
        <v>90.15</v>
      </c>
      <c r="O1803" s="36">
        <v>24.376158151699567</v>
      </c>
      <c r="Q1803">
        <v>115.30419999999999</v>
      </c>
      <c r="R1803">
        <v>90.15</v>
      </c>
      <c r="S1803" s="36">
        <v>24.589262596748867</v>
      </c>
      <c r="U1803">
        <v>120.0808</v>
      </c>
      <c r="V1803">
        <v>90.15</v>
      </c>
      <c r="W1803" s="36">
        <v>24.818757353311032</v>
      </c>
      <c r="Y1803">
        <v>83.43</v>
      </c>
      <c r="Z1803">
        <v>90.15</v>
      </c>
      <c r="AA1803" s="36">
        <v>23.362545815196388</v>
      </c>
    </row>
    <row r="1804" spans="1:27" x14ac:dyDescent="0.25">
      <c r="A1804">
        <v>96.432599999999994</v>
      </c>
      <c r="B1804">
        <v>90.2</v>
      </c>
      <c r="C1804" s="36">
        <v>23.810553437341333</v>
      </c>
      <c r="E1804">
        <v>101.12990000000001</v>
      </c>
      <c r="F1804">
        <v>90.2</v>
      </c>
      <c r="G1804" s="36">
        <v>23.988228626711795</v>
      </c>
      <c r="I1804">
        <v>105.8248</v>
      </c>
      <c r="J1804">
        <v>90.2</v>
      </c>
      <c r="K1804" s="36">
        <v>24.175497879626224</v>
      </c>
      <c r="M1804">
        <v>110.5591</v>
      </c>
      <c r="N1804">
        <v>90.2</v>
      </c>
      <c r="O1804" s="36">
        <v>24.375372287260671</v>
      </c>
      <c r="Q1804">
        <v>115.30419999999999</v>
      </c>
      <c r="R1804">
        <v>90.2</v>
      </c>
      <c r="S1804" s="36">
        <v>24.588409956267785</v>
      </c>
      <c r="U1804">
        <v>120.0808</v>
      </c>
      <c r="V1804">
        <v>90.2</v>
      </c>
      <c r="W1804" s="36">
        <v>24.817823767452946</v>
      </c>
      <c r="Y1804">
        <v>83.43</v>
      </c>
      <c r="Z1804">
        <v>90.2</v>
      </c>
      <c r="AA1804" s="36">
        <v>23.361998540012923</v>
      </c>
    </row>
    <row r="1805" spans="1:27" x14ac:dyDescent="0.25">
      <c r="A1805">
        <v>96.432599999999994</v>
      </c>
      <c r="B1805">
        <v>90.25</v>
      </c>
      <c r="C1805" s="36">
        <v>23.809914100419661</v>
      </c>
      <c r="E1805">
        <v>101.12990000000001</v>
      </c>
      <c r="F1805">
        <v>90.25</v>
      </c>
      <c r="G1805" s="36">
        <v>23.987547428374384</v>
      </c>
      <c r="I1805">
        <v>105.8248</v>
      </c>
      <c r="J1805">
        <v>90.25</v>
      </c>
      <c r="K1805" s="36">
        <v>24.174768629835224</v>
      </c>
      <c r="M1805">
        <v>110.5591</v>
      </c>
      <c r="N1805">
        <v>90.25</v>
      </c>
      <c r="O1805" s="36">
        <v>24.374586682700119</v>
      </c>
      <c r="Q1805">
        <v>115.30419999999999</v>
      </c>
      <c r="R1805">
        <v>90.25</v>
      </c>
      <c r="S1805" s="36">
        <v>24.587557632018424</v>
      </c>
      <c r="U1805">
        <v>120.0808</v>
      </c>
      <c r="V1805">
        <v>90.25</v>
      </c>
      <c r="W1805" s="36">
        <v>24.816890575598837</v>
      </c>
      <c r="Y1805">
        <v>83.43</v>
      </c>
      <c r="Z1805">
        <v>90.25</v>
      </c>
      <c r="AA1805" s="36">
        <v>23.361451375460788</v>
      </c>
    </row>
    <row r="1806" spans="1:27" x14ac:dyDescent="0.25">
      <c r="A1806">
        <v>96.432599999999994</v>
      </c>
      <c r="B1806">
        <v>90.3</v>
      </c>
      <c r="C1806" s="36">
        <v>23.809274922635353</v>
      </c>
      <c r="E1806">
        <v>101.12990000000001</v>
      </c>
      <c r="F1806">
        <v>90.3</v>
      </c>
      <c r="G1806" s="36">
        <v>23.986866414888603</v>
      </c>
      <c r="I1806">
        <v>105.8248</v>
      </c>
      <c r="J1806">
        <v>90.3</v>
      </c>
      <c r="K1806" s="36">
        <v>24.174039597386191</v>
      </c>
      <c r="M1806">
        <v>110.5591</v>
      </c>
      <c r="N1806">
        <v>90.3</v>
      </c>
      <c r="O1806" s="36">
        <v>24.37380133780562</v>
      </c>
      <c r="Q1806">
        <v>115.30419999999999</v>
      </c>
      <c r="R1806">
        <v>90.3</v>
      </c>
      <c r="S1806" s="36">
        <v>24.586705623709058</v>
      </c>
      <c r="U1806">
        <v>120.0808</v>
      </c>
      <c r="V1806">
        <v>90.3</v>
      </c>
      <c r="W1806" s="36">
        <v>24.815957777332013</v>
      </c>
      <c r="Y1806">
        <v>83.43</v>
      </c>
      <c r="Z1806">
        <v>90.3</v>
      </c>
      <c r="AA1806" s="36">
        <v>23.360904321486498</v>
      </c>
    </row>
    <row r="1807" spans="1:27" x14ac:dyDescent="0.25">
      <c r="A1807">
        <v>96.432599999999994</v>
      </c>
      <c r="B1807">
        <v>90.35</v>
      </c>
      <c r="C1807" s="36">
        <v>23.808635903892309</v>
      </c>
      <c r="E1807">
        <v>101.12990000000001</v>
      </c>
      <c r="F1807">
        <v>90.35</v>
      </c>
      <c r="G1807" s="36">
        <v>23.986185586132077</v>
      </c>
      <c r="I1807">
        <v>105.8248</v>
      </c>
      <c r="J1807">
        <v>90.35</v>
      </c>
      <c r="K1807" s="36">
        <v>24.17331078212014</v>
      </c>
      <c r="M1807">
        <v>110.5591</v>
      </c>
      <c r="N1807">
        <v>90.35</v>
      </c>
      <c r="O1807" s="36">
        <v>24.373016252365158</v>
      </c>
      <c r="Q1807">
        <v>115.30419999999999</v>
      </c>
      <c r="R1807">
        <v>90.35</v>
      </c>
      <c r="S1807" s="36">
        <v>24.585853931048405</v>
      </c>
      <c r="U1807">
        <v>120.0808</v>
      </c>
      <c r="V1807">
        <v>90.35</v>
      </c>
      <c r="W1807" s="36">
        <v>24.815025372236484</v>
      </c>
      <c r="Y1807">
        <v>83.43</v>
      </c>
      <c r="Z1807">
        <v>90.35</v>
      </c>
      <c r="AA1807" s="36">
        <v>23.360357378036607</v>
      </c>
    </row>
    <row r="1808" spans="1:27" x14ac:dyDescent="0.25">
      <c r="A1808">
        <v>96.432599999999994</v>
      </c>
      <c r="B1808">
        <v>90.4</v>
      </c>
      <c r="C1808" s="36">
        <v>23.807997044094535</v>
      </c>
      <c r="E1808">
        <v>101.12990000000001</v>
      </c>
      <c r="F1808">
        <v>90.4</v>
      </c>
      <c r="G1808" s="36">
        <v>23.985504941982551</v>
      </c>
      <c r="I1808">
        <v>105.8248</v>
      </c>
      <c r="J1808">
        <v>90.4</v>
      </c>
      <c r="K1808" s="36">
        <v>24.172582183878269</v>
      </c>
      <c r="M1808">
        <v>110.5591</v>
      </c>
      <c r="N1808">
        <v>90.4</v>
      </c>
      <c r="O1808" s="36">
        <v>24.372231426167019</v>
      </c>
      <c r="Q1808">
        <v>115.30419999999999</v>
      </c>
      <c r="R1808">
        <v>90.4</v>
      </c>
      <c r="S1808" s="36">
        <v>24.58500255374561</v>
      </c>
      <c r="U1808">
        <v>120.0808</v>
      </c>
      <c r="V1808">
        <v>90.4</v>
      </c>
      <c r="W1808" s="36">
        <v>24.814093359897022</v>
      </c>
      <c r="Y1808">
        <v>83.43</v>
      </c>
      <c r="Z1808">
        <v>90.4</v>
      </c>
      <c r="AA1808" s="36">
        <v>23.359810545057726</v>
      </c>
    </row>
    <row r="1809" spans="1:27" x14ac:dyDescent="0.25">
      <c r="A1809">
        <v>96.432599999999994</v>
      </c>
      <c r="B1809">
        <v>90.45</v>
      </c>
      <c r="C1809" s="36">
        <v>23.807358343146124</v>
      </c>
      <c r="E1809">
        <v>101.12990000000001</v>
      </c>
      <c r="F1809">
        <v>90.45</v>
      </c>
      <c r="G1809" s="36">
        <v>23.984824482317908</v>
      </c>
      <c r="I1809">
        <v>105.8248</v>
      </c>
      <c r="J1809">
        <v>90.45</v>
      </c>
      <c r="K1809" s="36">
        <v>24.171853802501982</v>
      </c>
      <c r="M1809">
        <v>110.5591</v>
      </c>
      <c r="N1809">
        <v>90.45</v>
      </c>
      <c r="O1809" s="36">
        <v>24.371446858999743</v>
      </c>
      <c r="Q1809">
        <v>115.30419999999999</v>
      </c>
      <c r="R1809">
        <v>90.45</v>
      </c>
      <c r="S1809" s="36">
        <v>24.584151491510283</v>
      </c>
      <c r="U1809">
        <v>120.0808</v>
      </c>
      <c r="V1809">
        <v>90.45</v>
      </c>
      <c r="W1809" s="36">
        <v>24.813161739899076</v>
      </c>
      <c r="Y1809">
        <v>83.43</v>
      </c>
      <c r="Z1809">
        <v>90.45</v>
      </c>
      <c r="AA1809" s="36">
        <v>23.359263822496494</v>
      </c>
    </row>
    <row r="1810" spans="1:27" x14ac:dyDescent="0.25">
      <c r="A1810">
        <v>96.432599999999994</v>
      </c>
      <c r="B1810">
        <v>90.5</v>
      </c>
      <c r="C1810" s="36">
        <v>23.80671980095126</v>
      </c>
      <c r="E1810">
        <v>101.12990000000001</v>
      </c>
      <c r="F1810">
        <v>90.5</v>
      </c>
      <c r="G1810" s="36">
        <v>23.984144207016154</v>
      </c>
      <c r="I1810">
        <v>105.8248</v>
      </c>
      <c r="J1810">
        <v>90.5</v>
      </c>
      <c r="K1810" s="36">
        <v>24.171125637832851</v>
      </c>
      <c r="M1810">
        <v>110.5591</v>
      </c>
      <c r="N1810">
        <v>90.5</v>
      </c>
      <c r="O1810" s="36">
        <v>24.370662550652174</v>
      </c>
      <c r="Q1810">
        <v>115.30419999999999</v>
      </c>
      <c r="R1810">
        <v>90.5</v>
      </c>
      <c r="S1810" s="36">
        <v>24.583300744052451</v>
      </c>
      <c r="U1810">
        <v>120.0808</v>
      </c>
      <c r="V1810">
        <v>90.5</v>
      </c>
      <c r="W1810" s="36">
        <v>24.81223051182884</v>
      </c>
      <c r="Y1810">
        <v>83.43</v>
      </c>
      <c r="Z1810">
        <v>90.5</v>
      </c>
      <c r="AA1810" s="36">
        <v>23.358717210299599</v>
      </c>
    </row>
    <row r="1811" spans="1:27" x14ac:dyDescent="0.25">
      <c r="A1811">
        <v>96.432599999999994</v>
      </c>
      <c r="B1811">
        <v>90.55</v>
      </c>
      <c r="C1811" s="36">
        <v>23.806081417414234</v>
      </c>
      <c r="E1811">
        <v>101.12990000000001</v>
      </c>
      <c r="F1811">
        <v>90.55</v>
      </c>
      <c r="G1811" s="36">
        <v>23.983464115955442</v>
      </c>
      <c r="I1811">
        <v>105.8248</v>
      </c>
      <c r="J1811">
        <v>90.55</v>
      </c>
      <c r="K1811" s="36">
        <v>24.170397689712654</v>
      </c>
      <c r="M1811">
        <v>110.5591</v>
      </c>
      <c r="N1811">
        <v>90.55</v>
      </c>
      <c r="O1811" s="36">
        <v>24.36987850091343</v>
      </c>
      <c r="Q1811">
        <v>115.30419999999999</v>
      </c>
      <c r="R1811">
        <v>90.55</v>
      </c>
      <c r="S1811" s="36">
        <v>24.582450311082582</v>
      </c>
      <c r="U1811">
        <v>120.0808</v>
      </c>
      <c r="V1811">
        <v>90.55</v>
      </c>
      <c r="W1811" s="36">
        <v>24.811299675273212</v>
      </c>
      <c r="Y1811">
        <v>83.43</v>
      </c>
      <c r="Z1811">
        <v>90.55</v>
      </c>
      <c r="AA1811" s="36">
        <v>23.35817070841377</v>
      </c>
    </row>
    <row r="1812" spans="1:27" x14ac:dyDescent="0.25">
      <c r="A1812">
        <v>96.432599999999994</v>
      </c>
      <c r="B1812">
        <v>90.6</v>
      </c>
      <c r="C1812" s="36">
        <v>23.805443192439416</v>
      </c>
      <c r="E1812">
        <v>101.12990000000001</v>
      </c>
      <c r="F1812">
        <v>90.6</v>
      </c>
      <c r="G1812" s="36">
        <v>23.982784209014046</v>
      </c>
      <c r="I1812">
        <v>105.8248</v>
      </c>
      <c r="J1812">
        <v>90.6</v>
      </c>
      <c r="K1812" s="36">
        <v>24.169669957983356</v>
      </c>
      <c r="M1812">
        <v>110.5591</v>
      </c>
      <c r="N1812">
        <v>90.6</v>
      </c>
      <c r="O1812" s="36">
        <v>24.36909470957292</v>
      </c>
      <c r="Q1812">
        <v>115.30419999999999</v>
      </c>
      <c r="R1812">
        <v>90.6</v>
      </c>
      <c r="S1812" s="36">
        <v>24.581600192311576</v>
      </c>
      <c r="U1812">
        <v>120.0808</v>
      </c>
      <c r="V1812">
        <v>90.6</v>
      </c>
      <c r="W1812" s="36">
        <v>24.810369229819809</v>
      </c>
      <c r="Y1812">
        <v>83.43</v>
      </c>
      <c r="Z1812">
        <v>90.6</v>
      </c>
      <c r="AA1812" s="36">
        <v>23.357624316785774</v>
      </c>
    </row>
    <row r="1813" spans="1:27" x14ac:dyDescent="0.25">
      <c r="A1813">
        <v>96.432599999999994</v>
      </c>
      <c r="B1813">
        <v>90.65</v>
      </c>
      <c r="C1813" s="36">
        <v>23.804805125931285</v>
      </c>
      <c r="E1813">
        <v>101.12990000000001</v>
      </c>
      <c r="F1813">
        <v>90.65</v>
      </c>
      <c r="G1813" s="36">
        <v>23.982104486070373</v>
      </c>
      <c r="I1813">
        <v>105.8248</v>
      </c>
      <c r="J1813">
        <v>90.65</v>
      </c>
      <c r="K1813" s="36">
        <v>24.168942442487101</v>
      </c>
      <c r="M1813">
        <v>110.5591</v>
      </c>
      <c r="N1813">
        <v>90.65</v>
      </c>
      <c r="O1813" s="36">
        <v>24.36831117642032</v>
      </c>
      <c r="Q1813">
        <v>115.30419999999999</v>
      </c>
      <c r="R1813">
        <v>90.65</v>
      </c>
      <c r="S1813" s="36">
        <v>24.580750387450792</v>
      </c>
      <c r="U1813">
        <v>120.0808</v>
      </c>
      <c r="V1813">
        <v>90.65</v>
      </c>
      <c r="W1813" s="36">
        <v>24.809439175056955</v>
      </c>
      <c r="Y1813">
        <v>83.43</v>
      </c>
      <c r="Z1813">
        <v>90.65</v>
      </c>
      <c r="AA1813" s="36">
        <v>23.357078035362427</v>
      </c>
    </row>
    <row r="1814" spans="1:27" x14ac:dyDescent="0.25">
      <c r="A1814">
        <v>96.432599999999994</v>
      </c>
      <c r="B1814">
        <v>90.7</v>
      </c>
      <c r="C1814" s="36">
        <v>23.804167217794404</v>
      </c>
      <c r="E1814">
        <v>101.12990000000001</v>
      </c>
      <c r="F1814">
        <v>90.7</v>
      </c>
      <c r="G1814" s="36">
        <v>23.981424947002964</v>
      </c>
      <c r="I1814">
        <v>105.8248</v>
      </c>
      <c r="J1814">
        <v>90.7</v>
      </c>
      <c r="K1814" s="36">
        <v>24.168215143066231</v>
      </c>
      <c r="M1814">
        <v>110.5591</v>
      </c>
      <c r="N1814">
        <v>90.7</v>
      </c>
      <c r="O1814" s="36">
        <v>24.367527901245587</v>
      </c>
      <c r="Q1814">
        <v>115.30419999999999</v>
      </c>
      <c r="R1814">
        <v>90.7</v>
      </c>
      <c r="S1814" s="36">
        <v>24.579900896211992</v>
      </c>
      <c r="U1814">
        <v>120.0808</v>
      </c>
      <c r="V1814">
        <v>90.7</v>
      </c>
      <c r="W1814" s="36">
        <v>24.808509510573689</v>
      </c>
      <c r="Y1814">
        <v>83.43</v>
      </c>
      <c r="Z1814">
        <v>90.7</v>
      </c>
      <c r="AA1814" s="36">
        <v>23.356531864090581</v>
      </c>
    </row>
    <row r="1815" spans="1:27" x14ac:dyDescent="0.25">
      <c r="A1815">
        <v>96.432599999999994</v>
      </c>
      <c r="B1815">
        <v>90.75</v>
      </c>
      <c r="C1815" s="36">
        <v>23.803529467933426</v>
      </c>
      <c r="E1815">
        <v>101.12990000000001</v>
      </c>
      <c r="F1815">
        <v>90.75</v>
      </c>
      <c r="G1815" s="36">
        <v>23.980745591690486</v>
      </c>
      <c r="I1815">
        <v>105.8248</v>
      </c>
      <c r="J1815">
        <v>90.75</v>
      </c>
      <c r="K1815" s="36">
        <v>24.167488059563265</v>
      </c>
      <c r="M1815">
        <v>110.5591</v>
      </c>
      <c r="N1815">
        <v>90.75</v>
      </c>
      <c r="O1815" s="36">
        <v>24.366744883838972</v>
      </c>
      <c r="Q1815">
        <v>115.30419999999999</v>
      </c>
      <c r="R1815">
        <v>90.75</v>
      </c>
      <c r="S1815" s="36">
        <v>24.579051718307387</v>
      </c>
      <c r="U1815">
        <v>120.0808</v>
      </c>
      <c r="V1815">
        <v>90.75</v>
      </c>
      <c r="W1815" s="36">
        <v>24.807580235959758</v>
      </c>
      <c r="Y1815">
        <v>83.43</v>
      </c>
      <c r="Z1815">
        <v>90.75</v>
      </c>
      <c r="AA1815" s="36">
        <v>23.355985802917125</v>
      </c>
    </row>
    <row r="1816" spans="1:27" x14ac:dyDescent="0.25">
      <c r="A1816">
        <v>96.432599999999994</v>
      </c>
      <c r="B1816">
        <v>90.8</v>
      </c>
      <c r="C1816" s="36">
        <v>23.80289187625311</v>
      </c>
      <c r="E1816">
        <v>101.12990000000001</v>
      </c>
      <c r="F1816">
        <v>90.8</v>
      </c>
      <c r="G1816" s="36">
        <v>23.980066420011742</v>
      </c>
      <c r="I1816">
        <v>105.8248</v>
      </c>
      <c r="J1816">
        <v>90.8</v>
      </c>
      <c r="K1816" s="36">
        <v>24.166761191820928</v>
      </c>
      <c r="M1816">
        <v>110.5591</v>
      </c>
      <c r="N1816">
        <v>90.8</v>
      </c>
      <c r="O1816" s="36">
        <v>24.365962123990993</v>
      </c>
      <c r="Q1816">
        <v>115.30419999999999</v>
      </c>
      <c r="R1816">
        <v>90.8</v>
      </c>
      <c r="S1816" s="36">
        <v>24.578202853449625</v>
      </c>
      <c r="U1816">
        <v>120.0808</v>
      </c>
      <c r="V1816">
        <v>90.8</v>
      </c>
      <c r="W1816" s="36">
        <v>24.80665135080562</v>
      </c>
      <c r="Y1816">
        <v>83.43</v>
      </c>
      <c r="Z1816">
        <v>90.8</v>
      </c>
      <c r="AA1816" s="36">
        <v>23.355439851789004</v>
      </c>
    </row>
    <row r="1817" spans="1:27" x14ac:dyDescent="0.25">
      <c r="A1817">
        <v>96.432599999999994</v>
      </c>
      <c r="B1817">
        <v>90.85</v>
      </c>
      <c r="C1817" s="36">
        <v>23.802254442658295</v>
      </c>
      <c r="E1817">
        <v>101.12990000000001</v>
      </c>
      <c r="F1817">
        <v>90.85</v>
      </c>
      <c r="G1817" s="36">
        <v>23.979387431845662</v>
      </c>
      <c r="I1817">
        <v>105.8248</v>
      </c>
      <c r="J1817">
        <v>90.85</v>
      </c>
      <c r="K1817" s="36">
        <v>24.166034539682119</v>
      </c>
      <c r="M1817">
        <v>110.5591</v>
      </c>
      <c r="N1817">
        <v>90.85</v>
      </c>
      <c r="O1817" s="36">
        <v>24.365179621492441</v>
      </c>
      <c r="Q1817">
        <v>115.30419999999999</v>
      </c>
      <c r="R1817">
        <v>90.85</v>
      </c>
      <c r="S1817" s="36">
        <v>24.577354301351775</v>
      </c>
      <c r="U1817">
        <v>120.0808</v>
      </c>
      <c r="V1817">
        <v>90.85</v>
      </c>
      <c r="W1817" s="36">
        <v>24.805722854702431</v>
      </c>
      <c r="Y1817">
        <v>83.43</v>
      </c>
      <c r="Z1817">
        <v>90.85</v>
      </c>
      <c r="AA1817" s="36">
        <v>23.354894010653197</v>
      </c>
    </row>
    <row r="1818" spans="1:27" x14ac:dyDescent="0.25">
      <c r="A1818">
        <v>96.432599999999994</v>
      </c>
      <c r="B1818">
        <v>90.9</v>
      </c>
      <c r="C1818" s="36">
        <v>23.801617167053934</v>
      </c>
      <c r="E1818">
        <v>101.12990000000001</v>
      </c>
      <c r="F1818">
        <v>90.9</v>
      </c>
      <c r="G1818" s="36">
        <v>23.978708627071306</v>
      </c>
      <c r="I1818">
        <v>105.8248</v>
      </c>
      <c r="J1818">
        <v>90.9</v>
      </c>
      <c r="K1818" s="36">
        <v>24.165308102989918</v>
      </c>
      <c r="M1818">
        <v>110.5591</v>
      </c>
      <c r="N1818">
        <v>90.9</v>
      </c>
      <c r="O1818" s="36">
        <v>24.364397376134399</v>
      </c>
      <c r="Q1818">
        <v>115.30419999999999</v>
      </c>
      <c r="R1818">
        <v>90.9</v>
      </c>
      <c r="S1818" s="36">
        <v>24.576506061727347</v>
      </c>
      <c r="U1818">
        <v>120.0808</v>
      </c>
      <c r="V1818">
        <v>90.9</v>
      </c>
      <c r="W1818" s="36">
        <v>24.804794747242052</v>
      </c>
      <c r="Y1818">
        <v>83.43</v>
      </c>
      <c r="Z1818">
        <v>90.9</v>
      </c>
      <c r="AA1818" s="36">
        <v>23.354348279456715</v>
      </c>
    </row>
    <row r="1819" spans="1:27" x14ac:dyDescent="0.25">
      <c r="A1819">
        <v>96.432599999999994</v>
      </c>
      <c r="B1819">
        <v>90.95</v>
      </c>
      <c r="C1819" s="36">
        <v>23.800980049345046</v>
      </c>
      <c r="E1819">
        <v>101.12990000000001</v>
      </c>
      <c r="F1819">
        <v>90.95</v>
      </c>
      <c r="G1819" s="36">
        <v>23.97803000556787</v>
      </c>
      <c r="I1819">
        <v>105.8248</v>
      </c>
      <c r="J1819">
        <v>90.95</v>
      </c>
      <c r="K1819" s="36">
        <v>24.164581881587605</v>
      </c>
      <c r="M1819">
        <v>110.5591</v>
      </c>
      <c r="N1819">
        <v>90.95</v>
      </c>
      <c r="O1819" s="36">
        <v>24.363615387708229</v>
      </c>
      <c r="Q1819">
        <v>115.30419999999999</v>
      </c>
      <c r="R1819">
        <v>90.95</v>
      </c>
      <c r="S1819" s="36">
        <v>24.575658134290268</v>
      </c>
      <c r="U1819">
        <v>120.0808</v>
      </c>
      <c r="V1819">
        <v>90.95</v>
      </c>
      <c r="W1819" s="36">
        <v>24.803867028017056</v>
      </c>
      <c r="Y1819">
        <v>83.43</v>
      </c>
      <c r="Z1819">
        <v>90.95</v>
      </c>
      <c r="AA1819" s="36">
        <v>23.353802658146627</v>
      </c>
    </row>
    <row r="1820" spans="1:27" x14ac:dyDescent="0.25">
      <c r="A1820">
        <v>96.432599999999994</v>
      </c>
      <c r="B1820">
        <v>91</v>
      </c>
      <c r="C1820" s="36">
        <v>23.800343089436762</v>
      </c>
      <c r="E1820">
        <v>101.12990000000001</v>
      </c>
      <c r="F1820">
        <v>91</v>
      </c>
      <c r="G1820" s="36">
        <v>23.977351567214669</v>
      </c>
      <c r="I1820">
        <v>105.8248</v>
      </c>
      <c r="J1820">
        <v>91</v>
      </c>
      <c r="K1820" s="36">
        <v>24.163855875318635</v>
      </c>
      <c r="M1820">
        <v>110.5591</v>
      </c>
      <c r="N1820">
        <v>91</v>
      </c>
      <c r="O1820" s="36">
        <v>24.362833656005549</v>
      </c>
      <c r="Q1820">
        <v>115.30419999999999</v>
      </c>
      <c r="R1820">
        <v>91</v>
      </c>
      <c r="S1820" s="36">
        <v>24.574810518754909</v>
      </c>
      <c r="U1820">
        <v>120.0808</v>
      </c>
      <c r="V1820">
        <v>91</v>
      </c>
      <c r="W1820" s="36">
        <v>24.802939696620705</v>
      </c>
      <c r="Y1820">
        <v>83.43</v>
      </c>
      <c r="Z1820">
        <v>91</v>
      </c>
      <c r="AA1820" s="36">
        <v>23.353257146670035</v>
      </c>
    </row>
    <row r="1821" spans="1:27" x14ac:dyDescent="0.25">
      <c r="A1821">
        <v>96.432599999999994</v>
      </c>
      <c r="B1821">
        <v>91.05</v>
      </c>
      <c r="C1821" s="36">
        <v>23.799706287234308</v>
      </c>
      <c r="E1821">
        <v>101.12990000000001</v>
      </c>
      <c r="F1821">
        <v>91.05</v>
      </c>
      <c r="G1821" s="36">
        <v>23.976673311891158</v>
      </c>
      <c r="I1821">
        <v>105.8248</v>
      </c>
      <c r="J1821">
        <v>91.05</v>
      </c>
      <c r="K1821" s="36">
        <v>24.163130084026669</v>
      </c>
      <c r="M1821">
        <v>110.5591</v>
      </c>
      <c r="N1821">
        <v>91.05</v>
      </c>
      <c r="O1821" s="36">
        <v>24.362052180818278</v>
      </c>
      <c r="Q1821">
        <v>115.30419999999999</v>
      </c>
      <c r="R1821">
        <v>91.05</v>
      </c>
      <c r="S1821" s="36">
        <v>24.573963214836059</v>
      </c>
      <c r="U1821">
        <v>120.0808</v>
      </c>
      <c r="V1821">
        <v>91.05</v>
      </c>
      <c r="W1821" s="36">
        <v>24.802012752646959</v>
      </c>
      <c r="Y1821">
        <v>83.43</v>
      </c>
      <c r="Z1821">
        <v>91.05</v>
      </c>
      <c r="AA1821" s="36">
        <v>23.352711744974087</v>
      </c>
    </row>
    <row r="1822" spans="1:27" x14ac:dyDescent="0.25">
      <c r="A1822">
        <v>96.432599999999994</v>
      </c>
      <c r="B1822">
        <v>91.1</v>
      </c>
      <c r="C1822" s="36">
        <v>23.79906964264298</v>
      </c>
      <c r="E1822">
        <v>101.12990000000001</v>
      </c>
      <c r="F1822">
        <v>91.1</v>
      </c>
      <c r="G1822" s="36">
        <v>23.975995239476919</v>
      </c>
      <c r="I1822">
        <v>105.8248</v>
      </c>
      <c r="J1822">
        <v>91.1</v>
      </c>
      <c r="K1822" s="36">
        <v>24.162404507555529</v>
      </c>
      <c r="M1822">
        <v>110.5591</v>
      </c>
      <c r="N1822">
        <v>91.1</v>
      </c>
      <c r="O1822" s="36">
        <v>24.361270961938594</v>
      </c>
      <c r="Q1822">
        <v>115.30419999999999</v>
      </c>
      <c r="R1822">
        <v>91.1</v>
      </c>
      <c r="S1822" s="36">
        <v>24.573116222248938</v>
      </c>
      <c r="U1822">
        <v>120.0808</v>
      </c>
      <c r="V1822">
        <v>91.1</v>
      </c>
      <c r="W1822" s="36">
        <v>24.801086195690488</v>
      </c>
      <c r="Y1822">
        <v>83.43</v>
      </c>
      <c r="Z1822">
        <v>91.1</v>
      </c>
      <c r="AA1822" s="36">
        <v>23.35216645300596</v>
      </c>
    </row>
    <row r="1823" spans="1:27" x14ac:dyDescent="0.25">
      <c r="A1823">
        <v>96.432599999999994</v>
      </c>
      <c r="B1823">
        <v>91.15</v>
      </c>
      <c r="C1823" s="36">
        <v>23.798433155568198</v>
      </c>
      <c r="E1823">
        <v>101.12990000000001</v>
      </c>
      <c r="F1823">
        <v>91.15</v>
      </c>
      <c r="G1823" s="36">
        <v>23.975317349851668</v>
      </c>
      <c r="I1823">
        <v>105.8248</v>
      </c>
      <c r="J1823">
        <v>91.15</v>
      </c>
      <c r="K1823" s="36">
        <v>24.161679145749236</v>
      </c>
      <c r="M1823">
        <v>110.5591</v>
      </c>
      <c r="N1823">
        <v>91.15</v>
      </c>
      <c r="O1823" s="36">
        <v>24.360489999158961</v>
      </c>
      <c r="Q1823">
        <v>115.30419999999999</v>
      </c>
      <c r="R1823">
        <v>91.15</v>
      </c>
      <c r="S1823" s="36">
        <v>24.572269540709183</v>
      </c>
      <c r="U1823">
        <v>120.0808</v>
      </c>
      <c r="V1823">
        <v>91.15</v>
      </c>
      <c r="W1823" s="36">
        <v>24.800160025346639</v>
      </c>
      <c r="Y1823">
        <v>83.43</v>
      </c>
      <c r="Z1823">
        <v>91.15</v>
      </c>
      <c r="AA1823" s="36">
        <v>23.351621270712887</v>
      </c>
    </row>
    <row r="1824" spans="1:27" x14ac:dyDescent="0.25">
      <c r="A1824">
        <v>96.432599999999994</v>
      </c>
      <c r="B1824">
        <v>91.2</v>
      </c>
      <c r="C1824" s="36">
        <v>23.797796825915455</v>
      </c>
      <c r="E1824">
        <v>101.12990000000001</v>
      </c>
      <c r="F1824">
        <v>91.2</v>
      </c>
      <c r="G1824" s="36">
        <v>23.974639642895234</v>
      </c>
      <c r="I1824">
        <v>105.8248</v>
      </c>
      <c r="J1824">
        <v>91.2</v>
      </c>
      <c r="K1824" s="36">
        <v>24.160953998451994</v>
      </c>
      <c r="M1824">
        <v>110.5591</v>
      </c>
      <c r="N1824">
        <v>91.2</v>
      </c>
      <c r="O1824" s="36">
        <v>24.359709292272107</v>
      </c>
      <c r="Q1824">
        <v>115.30419999999999</v>
      </c>
      <c r="R1824">
        <v>91.2</v>
      </c>
      <c r="S1824" s="36">
        <v>24.571423169932881</v>
      </c>
      <c r="U1824">
        <v>120.0808</v>
      </c>
      <c r="V1824">
        <v>91.2</v>
      </c>
      <c r="W1824" s="36">
        <v>24.799234241211476</v>
      </c>
      <c r="Y1824">
        <v>83.43</v>
      </c>
      <c r="Z1824">
        <v>91.2</v>
      </c>
      <c r="AA1824" s="36">
        <v>23.351076198042133</v>
      </c>
    </row>
    <row r="1825" spans="1:27" x14ac:dyDescent="0.25">
      <c r="A1825">
        <v>96.432599999999994</v>
      </c>
      <c r="B1825">
        <v>91.25</v>
      </c>
      <c r="C1825" s="36">
        <v>23.797160653590335</v>
      </c>
      <c r="E1825">
        <v>101.12990000000001</v>
      </c>
      <c r="F1825">
        <v>91.25</v>
      </c>
      <c r="G1825" s="36">
        <v>23.973962118487584</v>
      </c>
      <c r="I1825">
        <v>105.8248</v>
      </c>
      <c r="J1825">
        <v>91.25</v>
      </c>
      <c r="K1825" s="36">
        <v>24.160229065508197</v>
      </c>
      <c r="M1825">
        <v>110.5591</v>
      </c>
      <c r="N1825">
        <v>91.25</v>
      </c>
      <c r="O1825" s="36">
        <v>24.358928841071055</v>
      </c>
      <c r="Q1825">
        <v>115.30419999999999</v>
      </c>
      <c r="R1825">
        <v>91.25</v>
      </c>
      <c r="S1825" s="36">
        <v>24.57057710963652</v>
      </c>
      <c r="U1825">
        <v>120.0808</v>
      </c>
      <c r="V1825">
        <v>91.25</v>
      </c>
      <c r="W1825" s="36">
        <v>24.798308842881738</v>
      </c>
      <c r="Y1825">
        <v>83.43</v>
      </c>
      <c r="Z1825">
        <v>91.25</v>
      </c>
      <c r="AA1825" s="36">
        <v>23.350531234941009</v>
      </c>
    </row>
    <row r="1826" spans="1:27" x14ac:dyDescent="0.25">
      <c r="A1826">
        <v>96.432599999999994</v>
      </c>
      <c r="B1826">
        <v>91.3</v>
      </c>
      <c r="C1826" s="36">
        <v>23.796524638498529</v>
      </c>
      <c r="E1826">
        <v>101.12990000000001</v>
      </c>
      <c r="F1826">
        <v>91.3</v>
      </c>
      <c r="G1826" s="36">
        <v>23.97328477650883</v>
      </c>
      <c r="I1826">
        <v>105.8248</v>
      </c>
      <c r="J1826">
        <v>91.3</v>
      </c>
      <c r="K1826" s="36">
        <v>24.159504346762407</v>
      </c>
      <c r="M1826">
        <v>110.5591</v>
      </c>
      <c r="N1826">
        <v>91.3</v>
      </c>
      <c r="O1826" s="36">
        <v>24.358148645349072</v>
      </c>
      <c r="Q1826">
        <v>115.30419999999999</v>
      </c>
      <c r="R1826">
        <v>91.3</v>
      </c>
      <c r="S1826" s="36">
        <v>24.569731359537002</v>
      </c>
      <c r="U1826">
        <v>120.0808</v>
      </c>
      <c r="V1826">
        <v>91.3</v>
      </c>
      <c r="W1826" s="36">
        <v>24.797383829954853</v>
      </c>
      <c r="Y1826">
        <v>83.43</v>
      </c>
      <c r="Z1826">
        <v>91.3</v>
      </c>
      <c r="AA1826" s="36">
        <v>23.349986381356874</v>
      </c>
    </row>
    <row r="1827" spans="1:27" x14ac:dyDescent="0.25">
      <c r="A1827">
        <v>96.432599999999994</v>
      </c>
      <c r="B1827">
        <v>91.35</v>
      </c>
      <c r="C1827" s="36">
        <v>23.795888780545802</v>
      </c>
      <c r="E1827">
        <v>101.12990000000001</v>
      </c>
      <c r="F1827">
        <v>91.35</v>
      </c>
      <c r="G1827" s="36">
        <v>23.972607616839184</v>
      </c>
      <c r="I1827">
        <v>105.8248</v>
      </c>
      <c r="J1827">
        <v>91.35</v>
      </c>
      <c r="K1827" s="36">
        <v>24.158779842059388</v>
      </c>
      <c r="M1827">
        <v>110.5591</v>
      </c>
      <c r="N1827">
        <v>91.35</v>
      </c>
      <c r="O1827" s="36">
        <v>24.357368704899731</v>
      </c>
      <c r="Q1827">
        <v>115.30419999999999</v>
      </c>
      <c r="R1827">
        <v>91.35</v>
      </c>
      <c r="S1827" s="36">
        <v>24.568885919351697</v>
      </c>
      <c r="U1827">
        <v>120.0808</v>
      </c>
      <c r="V1827">
        <v>91.35</v>
      </c>
      <c r="W1827" s="36">
        <v>24.796459202028949</v>
      </c>
      <c r="Y1827">
        <v>83.43</v>
      </c>
      <c r="Z1827">
        <v>91.35</v>
      </c>
      <c r="AA1827" s="36">
        <v>23.349441637237113</v>
      </c>
    </row>
    <row r="1828" spans="1:27" x14ac:dyDescent="0.25">
      <c r="A1828">
        <v>96.432599999999994</v>
      </c>
      <c r="B1828">
        <v>91.4</v>
      </c>
      <c r="C1828" s="36">
        <v>23.795253079638027</v>
      </c>
      <c r="E1828">
        <v>101.12990000000001</v>
      </c>
      <c r="F1828">
        <v>91.4</v>
      </c>
      <c r="G1828" s="36">
        <v>23.971930639359009</v>
      </c>
      <c r="I1828">
        <v>105.8248</v>
      </c>
      <c r="J1828">
        <v>91.4</v>
      </c>
      <c r="K1828" s="36">
        <v>24.158055551244075</v>
      </c>
      <c r="M1828">
        <v>110.5591</v>
      </c>
      <c r="N1828">
        <v>91.4</v>
      </c>
      <c r="O1828" s="36">
        <v>24.356589019516846</v>
      </c>
      <c r="Q1828">
        <v>115.30419999999999</v>
      </c>
      <c r="R1828">
        <v>91.4</v>
      </c>
      <c r="S1828" s="36">
        <v>24.568040788798356</v>
      </c>
      <c r="U1828">
        <v>120.0808</v>
      </c>
      <c r="V1828">
        <v>91.4</v>
      </c>
      <c r="W1828" s="36">
        <v>24.795534958702838</v>
      </c>
      <c r="Y1828">
        <v>83.43</v>
      </c>
      <c r="Z1828">
        <v>91.4</v>
      </c>
      <c r="AA1828" s="36">
        <v>23.348897002529156</v>
      </c>
    </row>
    <row r="1829" spans="1:27" x14ac:dyDescent="0.25">
      <c r="A1829">
        <v>96.432599999999994</v>
      </c>
      <c r="B1829">
        <v>91.45</v>
      </c>
      <c r="C1829" s="36">
        <v>23.794617535681162</v>
      </c>
      <c r="E1829">
        <v>101.12990000000001</v>
      </c>
      <c r="F1829">
        <v>91.45</v>
      </c>
      <c r="G1829" s="36">
        <v>23.97125384394878</v>
      </c>
      <c r="I1829">
        <v>105.8248</v>
      </c>
      <c r="J1829">
        <v>91.45</v>
      </c>
      <c r="K1829" s="36">
        <v>24.157331474161609</v>
      </c>
      <c r="M1829">
        <v>110.5591</v>
      </c>
      <c r="N1829">
        <v>91.45</v>
      </c>
      <c r="O1829" s="36">
        <v>24.355809588994529</v>
      </c>
      <c r="Q1829">
        <v>115.30419999999999</v>
      </c>
      <c r="R1829">
        <v>91.45</v>
      </c>
      <c r="S1829" s="36">
        <v>24.567195967595161</v>
      </c>
      <c r="U1829">
        <v>120.0808</v>
      </c>
      <c r="V1829">
        <v>91.45</v>
      </c>
      <c r="W1829" s="36">
        <v>24.794611099576006</v>
      </c>
      <c r="Y1829">
        <v>83.43</v>
      </c>
      <c r="Z1829">
        <v>91.45</v>
      </c>
      <c r="AA1829" s="36">
        <v>23.34835247718048</v>
      </c>
    </row>
    <row r="1830" spans="1:27" x14ac:dyDescent="0.25">
      <c r="A1830">
        <v>96.432599999999994</v>
      </c>
      <c r="B1830">
        <v>91.5</v>
      </c>
      <c r="C1830" s="36">
        <v>23.793982148581254</v>
      </c>
      <c r="E1830">
        <v>101.12990000000001</v>
      </c>
      <c r="F1830">
        <v>91.5</v>
      </c>
      <c r="G1830" s="36">
        <v>23.970577230489113</v>
      </c>
      <c r="I1830">
        <v>105.8248</v>
      </c>
      <c r="J1830">
        <v>91.5</v>
      </c>
      <c r="K1830" s="36">
        <v>24.156607610657275</v>
      </c>
      <c r="M1830">
        <v>110.5591</v>
      </c>
      <c r="N1830">
        <v>91.5</v>
      </c>
      <c r="O1830" s="36">
        <v>24.355030413127146</v>
      </c>
      <c r="Q1830">
        <v>115.30419999999999</v>
      </c>
      <c r="R1830">
        <v>91.5</v>
      </c>
      <c r="S1830" s="36">
        <v>24.566351455460719</v>
      </c>
      <c r="U1830">
        <v>120.0808</v>
      </c>
      <c r="V1830">
        <v>91.5</v>
      </c>
      <c r="W1830" s="36">
        <v>24.793687624248644</v>
      </c>
      <c r="Y1830">
        <v>83.43</v>
      </c>
      <c r="Z1830">
        <v>91.5</v>
      </c>
      <c r="AA1830" s="36">
        <v>23.347808061138604</v>
      </c>
    </row>
    <row r="1831" spans="1:27" x14ac:dyDescent="0.25">
      <c r="A1831">
        <v>96.432599999999994</v>
      </c>
      <c r="B1831">
        <v>91.55</v>
      </c>
      <c r="C1831" s="36">
        <v>23.793346918244445</v>
      </c>
      <c r="E1831">
        <v>101.12990000000001</v>
      </c>
      <c r="F1831">
        <v>91.55</v>
      </c>
      <c r="G1831" s="36">
        <v>23.969900798860746</v>
      </c>
      <c r="I1831">
        <v>105.8248</v>
      </c>
      <c r="J1831">
        <v>91.55</v>
      </c>
      <c r="K1831" s="36">
        <v>24.155883960576581</v>
      </c>
      <c r="M1831">
        <v>110.5591</v>
      </c>
      <c r="N1831">
        <v>91.55</v>
      </c>
      <c r="O1831" s="36">
        <v>24.354251491709356</v>
      </c>
      <c r="Q1831">
        <v>115.30419999999999</v>
      </c>
      <c r="R1831">
        <v>91.55</v>
      </c>
      <c r="S1831" s="36">
        <v>24.56550725211406</v>
      </c>
      <c r="U1831">
        <v>120.0808</v>
      </c>
      <c r="V1831">
        <v>91.55</v>
      </c>
      <c r="W1831" s="36">
        <v>24.792764532321602</v>
      </c>
      <c r="Y1831">
        <v>83.43</v>
      </c>
      <c r="Z1831">
        <v>91.55</v>
      </c>
      <c r="AA1831" s="36">
        <v>23.347263754351083</v>
      </c>
    </row>
    <row r="1832" spans="1:27" x14ac:dyDescent="0.25">
      <c r="A1832">
        <v>96.432599999999994</v>
      </c>
      <c r="B1832">
        <v>91.6</v>
      </c>
      <c r="C1832" s="36">
        <v>23.792711844576974</v>
      </c>
      <c r="E1832">
        <v>101.12990000000001</v>
      </c>
      <c r="F1832">
        <v>91.6</v>
      </c>
      <c r="G1832" s="36">
        <v>23.969224548944545</v>
      </c>
      <c r="I1832">
        <v>105.8248</v>
      </c>
      <c r="J1832">
        <v>91.6</v>
      </c>
      <c r="K1832" s="36">
        <v>24.155160523765193</v>
      </c>
      <c r="M1832">
        <v>110.5591</v>
      </c>
      <c r="N1832">
        <v>91.6</v>
      </c>
      <c r="O1832" s="36">
        <v>24.353472824536059</v>
      </c>
      <c r="Q1832">
        <v>115.30419999999999</v>
      </c>
      <c r="R1832">
        <v>91.6</v>
      </c>
      <c r="S1832" s="36">
        <v>24.564663357274615</v>
      </c>
      <c r="U1832">
        <v>120.0808</v>
      </c>
      <c r="V1832">
        <v>91.6</v>
      </c>
      <c r="W1832" s="36">
        <v>24.791841823396428</v>
      </c>
      <c r="Y1832">
        <v>83.43</v>
      </c>
      <c r="Z1832">
        <v>91.6</v>
      </c>
      <c r="AA1832" s="36">
        <v>23.34671955676551</v>
      </c>
    </row>
    <row r="1833" spans="1:27" x14ac:dyDescent="0.25">
      <c r="A1833">
        <v>96.432599999999994</v>
      </c>
      <c r="B1833">
        <v>91.65</v>
      </c>
      <c r="C1833" s="36">
        <v>23.792076927485162</v>
      </c>
      <c r="E1833">
        <v>101.12990000000001</v>
      </c>
      <c r="F1833">
        <v>91.65</v>
      </c>
      <c r="G1833" s="36">
        <v>23.968548480621497</v>
      </c>
      <c r="I1833">
        <v>105.8248</v>
      </c>
      <c r="J1833">
        <v>91.65</v>
      </c>
      <c r="K1833" s="36">
        <v>24.15443730006897</v>
      </c>
      <c r="M1833">
        <v>110.5591</v>
      </c>
      <c r="N1833">
        <v>91.65</v>
      </c>
      <c r="O1833" s="36">
        <v>24.35269441140246</v>
      </c>
      <c r="Q1833">
        <v>115.30419999999999</v>
      </c>
      <c r="R1833">
        <v>91.65</v>
      </c>
      <c r="S1833" s="36">
        <v>24.563819770662249</v>
      </c>
      <c r="U1833">
        <v>120.0808</v>
      </c>
      <c r="V1833">
        <v>91.65</v>
      </c>
      <c r="W1833" s="36">
        <v>24.79091949707535</v>
      </c>
      <c r="Y1833">
        <v>83.43</v>
      </c>
      <c r="Z1833">
        <v>91.65</v>
      </c>
      <c r="AA1833" s="36">
        <v>23.346175468329527</v>
      </c>
    </row>
    <row r="1834" spans="1:27" x14ac:dyDescent="0.25">
      <c r="A1834">
        <v>96.432599999999994</v>
      </c>
      <c r="B1834">
        <v>91.7</v>
      </c>
      <c r="C1834" s="36">
        <v>23.791442166875431</v>
      </c>
      <c r="E1834">
        <v>101.12990000000001</v>
      </c>
      <c r="F1834">
        <v>91.7</v>
      </c>
      <c r="G1834" s="36">
        <v>23.967872593772736</v>
      </c>
      <c r="I1834">
        <v>105.8248</v>
      </c>
      <c r="J1834">
        <v>91.7</v>
      </c>
      <c r="K1834" s="36">
        <v>24.153714289333951</v>
      </c>
      <c r="M1834">
        <v>110.5591</v>
      </c>
      <c r="N1834">
        <v>91.7</v>
      </c>
      <c r="O1834" s="36">
        <v>24.351916252104001</v>
      </c>
      <c r="Q1834">
        <v>115.30419999999999</v>
      </c>
      <c r="R1834">
        <v>91.7</v>
      </c>
      <c r="S1834" s="36">
        <v>24.562976491997247</v>
      </c>
      <c r="U1834">
        <v>120.0808</v>
      </c>
      <c r="V1834">
        <v>91.7</v>
      </c>
      <c r="W1834" s="36">
        <v>24.789997552961253</v>
      </c>
      <c r="Y1834">
        <v>83.43</v>
      </c>
      <c r="Z1834">
        <v>91.7</v>
      </c>
      <c r="AA1834" s="36">
        <v>23.345631488990815</v>
      </c>
    </row>
    <row r="1835" spans="1:27" x14ac:dyDescent="0.25">
      <c r="A1835">
        <v>96.432599999999994</v>
      </c>
      <c r="B1835">
        <v>91.75</v>
      </c>
      <c r="C1835" s="36">
        <v>23.79080756265428</v>
      </c>
      <c r="E1835">
        <v>101.12990000000001</v>
      </c>
      <c r="F1835">
        <v>91.75</v>
      </c>
      <c r="G1835" s="36">
        <v>23.967196888279503</v>
      </c>
      <c r="I1835">
        <v>105.8248</v>
      </c>
      <c r="J1835">
        <v>91.75</v>
      </c>
      <c r="K1835" s="36">
        <v>24.152991491406361</v>
      </c>
      <c r="M1835">
        <v>110.5591</v>
      </c>
      <c r="N1835">
        <v>91.75</v>
      </c>
      <c r="O1835" s="36">
        <v>24.351138346436422</v>
      </c>
      <c r="Q1835">
        <v>115.30419999999999</v>
      </c>
      <c r="R1835">
        <v>91.75</v>
      </c>
      <c r="S1835" s="36">
        <v>24.562133521000291</v>
      </c>
      <c r="U1835">
        <v>120.0808</v>
      </c>
      <c r="V1835">
        <v>91.75</v>
      </c>
      <c r="W1835" s="36">
        <v>24.789075990657722</v>
      </c>
      <c r="Y1835">
        <v>83.43</v>
      </c>
      <c r="Z1835">
        <v>91.75</v>
      </c>
      <c r="AA1835" s="36">
        <v>23.345087618697086</v>
      </c>
    </row>
    <row r="1836" spans="1:27" x14ac:dyDescent="0.25">
      <c r="A1836">
        <v>96.432599999999994</v>
      </c>
      <c r="B1836">
        <v>91.8</v>
      </c>
      <c r="C1836" s="36">
        <v>23.790173114728315</v>
      </c>
      <c r="E1836">
        <v>101.12990000000001</v>
      </c>
      <c r="F1836">
        <v>91.8</v>
      </c>
      <c r="G1836" s="36">
        <v>23.966521364023169</v>
      </c>
      <c r="I1836">
        <v>105.8248</v>
      </c>
      <c r="J1836">
        <v>91.8</v>
      </c>
      <c r="K1836" s="36">
        <v>24.152268906132587</v>
      </c>
      <c r="M1836">
        <v>110.5591</v>
      </c>
      <c r="N1836">
        <v>91.8</v>
      </c>
      <c r="O1836" s="36">
        <v>24.350360694195707</v>
      </c>
      <c r="Q1836">
        <v>115.30419999999999</v>
      </c>
      <c r="R1836">
        <v>91.8</v>
      </c>
      <c r="S1836" s="36">
        <v>24.561290857392493</v>
      </c>
      <c r="U1836">
        <v>120.0808</v>
      </c>
      <c r="V1836">
        <v>91.8</v>
      </c>
      <c r="W1836" s="36">
        <v>24.788154809768997</v>
      </c>
      <c r="Y1836">
        <v>83.43</v>
      </c>
      <c r="Z1836">
        <v>91.8</v>
      </c>
      <c r="AA1836" s="36">
        <v>23.344543857396108</v>
      </c>
    </row>
    <row r="1837" spans="1:27" x14ac:dyDescent="0.25">
      <c r="A1837">
        <v>96.432599999999994</v>
      </c>
      <c r="B1837">
        <v>91.85</v>
      </c>
      <c r="C1837" s="36">
        <v>23.789538823004222</v>
      </c>
      <c r="E1837">
        <v>101.12990000000001</v>
      </c>
      <c r="F1837">
        <v>91.85</v>
      </c>
      <c r="G1837" s="36">
        <v>23.965846020885241</v>
      </c>
      <c r="I1837">
        <v>105.8248</v>
      </c>
      <c r="J1837">
        <v>91.85</v>
      </c>
      <c r="K1837" s="36">
        <v>24.15154653335922</v>
      </c>
      <c r="M1837">
        <v>110.5591</v>
      </c>
      <c r="N1837">
        <v>91.85</v>
      </c>
      <c r="O1837" s="36">
        <v>24.349583295178121</v>
      </c>
      <c r="Q1837">
        <v>115.30419999999999</v>
      </c>
      <c r="R1837">
        <v>91.85</v>
      </c>
      <c r="S1837" s="36">
        <v>24.560448500895372</v>
      </c>
      <c r="U1837">
        <v>120.0808</v>
      </c>
      <c r="V1837">
        <v>91.85</v>
      </c>
      <c r="W1837" s="36">
        <v>24.787234009900011</v>
      </c>
      <c r="Y1837">
        <v>83.43</v>
      </c>
      <c r="Z1837">
        <v>91.85</v>
      </c>
      <c r="AA1837" s="36">
        <v>23.34400020503568</v>
      </c>
    </row>
    <row r="1838" spans="1:27" x14ac:dyDescent="0.25">
      <c r="A1838">
        <v>96.432599999999994</v>
      </c>
      <c r="B1838">
        <v>91.9</v>
      </c>
      <c r="C1838" s="36">
        <v>23.788904687388783</v>
      </c>
      <c r="E1838">
        <v>101.12990000000001</v>
      </c>
      <c r="F1838">
        <v>91.9</v>
      </c>
      <c r="G1838" s="36">
        <v>23.965170858747346</v>
      </c>
      <c r="I1838">
        <v>105.8248</v>
      </c>
      <c r="J1838">
        <v>91.9</v>
      </c>
      <c r="K1838" s="36">
        <v>24.15082437293303</v>
      </c>
      <c r="M1838">
        <v>110.5591</v>
      </c>
      <c r="N1838">
        <v>91.9</v>
      </c>
      <c r="O1838" s="36">
        <v>24.348806149180202</v>
      </c>
      <c r="Q1838">
        <v>115.30419999999999</v>
      </c>
      <c r="R1838">
        <v>91.9</v>
      </c>
      <c r="S1838" s="36">
        <v>24.559606451230866</v>
      </c>
      <c r="U1838">
        <v>120.0808</v>
      </c>
      <c r="V1838">
        <v>91.9</v>
      </c>
      <c r="W1838" s="36">
        <v>24.786313590656341</v>
      </c>
      <c r="Y1838">
        <v>83.43</v>
      </c>
      <c r="Z1838">
        <v>91.9</v>
      </c>
      <c r="AA1838" s="36">
        <v>23.343456661563646</v>
      </c>
    </row>
    <row r="1839" spans="1:27" x14ac:dyDescent="0.25">
      <c r="A1839">
        <v>96.432599999999994</v>
      </c>
      <c r="B1839">
        <v>91.95</v>
      </c>
      <c r="C1839" s="36">
        <v>23.788270707788875</v>
      </c>
      <c r="E1839">
        <v>101.12990000000001</v>
      </c>
      <c r="F1839">
        <v>91.95</v>
      </c>
      <c r="G1839" s="36">
        <v>23.964495877491235</v>
      </c>
      <c r="I1839">
        <v>105.8248</v>
      </c>
      <c r="J1839">
        <v>91.95</v>
      </c>
      <c r="K1839" s="36">
        <v>24.150102424700954</v>
      </c>
      <c r="M1839">
        <v>110.5591</v>
      </c>
      <c r="N1839">
        <v>91.95</v>
      </c>
      <c r="O1839" s="36">
        <v>24.348029255998743</v>
      </c>
      <c r="Q1839">
        <v>115.30419999999999</v>
      </c>
      <c r="R1839">
        <v>91.95</v>
      </c>
      <c r="S1839" s="36">
        <v>24.558764708121327</v>
      </c>
      <c r="U1839">
        <v>120.0808</v>
      </c>
      <c r="V1839">
        <v>91.95</v>
      </c>
      <c r="W1839" s="36">
        <v>24.785393551644262</v>
      </c>
      <c r="Y1839">
        <v>83.43</v>
      </c>
      <c r="Z1839">
        <v>91.95</v>
      </c>
      <c r="AA1839" s="36">
        <v>23.342913226927887</v>
      </c>
    </row>
    <row r="1840" spans="1:27" x14ac:dyDescent="0.25">
      <c r="A1840">
        <v>96.432599999999994</v>
      </c>
      <c r="B1840">
        <v>92</v>
      </c>
      <c r="C1840" s="36">
        <v>23.78763688411145</v>
      </c>
      <c r="E1840">
        <v>101.12990000000001</v>
      </c>
      <c r="F1840">
        <v>92</v>
      </c>
      <c r="G1840" s="36">
        <v>23.963821076998791</v>
      </c>
      <c r="I1840">
        <v>105.8248</v>
      </c>
      <c r="J1840">
        <v>92</v>
      </c>
      <c r="K1840" s="36">
        <v>24.149380688510117</v>
      </c>
      <c r="M1840">
        <v>110.5591</v>
      </c>
      <c r="N1840">
        <v>92</v>
      </c>
      <c r="O1840" s="36">
        <v>24.347252615430818</v>
      </c>
      <c r="Q1840">
        <v>115.30419999999999</v>
      </c>
      <c r="R1840">
        <v>92</v>
      </c>
      <c r="S1840" s="36">
        <v>24.5579232712895</v>
      </c>
      <c r="U1840">
        <v>120.0808</v>
      </c>
      <c r="V1840">
        <v>92</v>
      </c>
      <c r="W1840" s="36">
        <v>24.784473892470697</v>
      </c>
      <c r="Y1840">
        <v>83.43</v>
      </c>
      <c r="Z1840">
        <v>92</v>
      </c>
      <c r="AA1840" s="36">
        <v>23.342369901076321</v>
      </c>
    </row>
    <row r="1841" spans="1:27" x14ac:dyDescent="0.25">
      <c r="A1841">
        <v>96.432599999999994</v>
      </c>
      <c r="B1841">
        <v>92.05</v>
      </c>
      <c r="C1841" s="36">
        <v>23.787003216263567</v>
      </c>
      <c r="E1841">
        <v>101.12990000000001</v>
      </c>
      <c r="F1841">
        <v>92.05</v>
      </c>
      <c r="G1841" s="36">
        <v>23.963146457152028</v>
      </c>
      <c r="I1841">
        <v>105.8248</v>
      </c>
      <c r="J1841">
        <v>92.05</v>
      </c>
      <c r="K1841" s="36">
        <v>24.148659164207828</v>
      </c>
      <c r="M1841">
        <v>110.5591</v>
      </c>
      <c r="N1841">
        <v>92.05</v>
      </c>
      <c r="O1841" s="36">
        <v>24.346476227273754</v>
      </c>
      <c r="Q1841">
        <v>115.30419999999999</v>
      </c>
      <c r="R1841">
        <v>92.05</v>
      </c>
      <c r="S1841" s="36">
        <v>24.557082140458562</v>
      </c>
      <c r="U1841">
        <v>120.0808</v>
      </c>
      <c r="V1841">
        <v>92.05</v>
      </c>
      <c r="W1841" s="36">
        <v>24.783554612743245</v>
      </c>
      <c r="Y1841">
        <v>83.43</v>
      </c>
      <c r="Z1841">
        <v>92.05</v>
      </c>
      <c r="AA1841" s="36">
        <v>23.341826683956924</v>
      </c>
    </row>
    <row r="1842" spans="1:27" x14ac:dyDescent="0.25">
      <c r="A1842">
        <v>96.432599999999994</v>
      </c>
      <c r="B1842">
        <v>92.1</v>
      </c>
      <c r="C1842" s="36">
        <v>23.786369704152371</v>
      </c>
      <c r="E1842">
        <v>101.12990000000001</v>
      </c>
      <c r="F1842">
        <v>92.1</v>
      </c>
      <c r="G1842" s="36">
        <v>23.962472017833061</v>
      </c>
      <c r="I1842">
        <v>105.8248</v>
      </c>
      <c r="J1842">
        <v>92.1</v>
      </c>
      <c r="K1842" s="36">
        <v>24.147937851641565</v>
      </c>
      <c r="M1842">
        <v>110.5591</v>
      </c>
      <c r="N1842">
        <v>92.1</v>
      </c>
      <c r="O1842" s="36">
        <v>24.345700091325156</v>
      </c>
      <c r="Q1842">
        <v>115.30419999999999</v>
      </c>
      <c r="R1842">
        <v>92.1</v>
      </c>
      <c r="S1842" s="36">
        <v>24.5562413153521</v>
      </c>
      <c r="U1842">
        <v>120.0808</v>
      </c>
      <c r="V1842">
        <v>92.1</v>
      </c>
      <c r="W1842" s="36">
        <v>24.78263571207016</v>
      </c>
      <c r="Y1842">
        <v>83.43</v>
      </c>
      <c r="Z1842">
        <v>92.1</v>
      </c>
      <c r="AA1842" s="36">
        <v>23.341283575517686</v>
      </c>
    </row>
    <row r="1843" spans="1:27" x14ac:dyDescent="0.25">
      <c r="A1843">
        <v>96.432599999999994</v>
      </c>
      <c r="B1843">
        <v>92.15</v>
      </c>
      <c r="C1843" s="36">
        <v>23.785736347685091</v>
      </c>
      <c r="E1843">
        <v>101.12990000000001</v>
      </c>
      <c r="F1843">
        <v>92.15</v>
      </c>
      <c r="G1843" s="36">
        <v>23.961797758924167</v>
      </c>
      <c r="I1843">
        <v>105.8248</v>
      </c>
      <c r="J1843">
        <v>92.15</v>
      </c>
      <c r="K1843" s="36">
        <v>24.147216750659002</v>
      </c>
      <c r="M1843">
        <v>110.5591</v>
      </c>
      <c r="N1843">
        <v>92.15</v>
      </c>
      <c r="O1843" s="36">
        <v>24.344924207382881</v>
      </c>
      <c r="Q1843">
        <v>115.30419999999999</v>
      </c>
      <c r="R1843">
        <v>92.15</v>
      </c>
      <c r="S1843" s="36">
        <v>24.555400795694087</v>
      </c>
      <c r="U1843">
        <v>120.0808</v>
      </c>
      <c r="V1843">
        <v>92.15</v>
      </c>
      <c r="W1843" s="36">
        <v>24.78171719006038</v>
      </c>
      <c r="Y1843">
        <v>83.43</v>
      </c>
      <c r="Z1843">
        <v>92.15</v>
      </c>
      <c r="AA1843" s="36">
        <v>23.340740575706661</v>
      </c>
    </row>
    <row r="1844" spans="1:27" x14ac:dyDescent="0.25">
      <c r="A1844">
        <v>96.432599999999994</v>
      </c>
      <c r="B1844">
        <v>92.2</v>
      </c>
      <c r="C1844" s="36">
        <v>23.785103146769053</v>
      </c>
      <c r="E1844">
        <v>101.12990000000001</v>
      </c>
      <c r="F1844">
        <v>92.2</v>
      </c>
      <c r="G1844" s="36">
        <v>23.961123680307718</v>
      </c>
      <c r="I1844">
        <v>105.8248</v>
      </c>
      <c r="J1844">
        <v>92.2</v>
      </c>
      <c r="K1844" s="36">
        <v>24.146495861107969</v>
      </c>
      <c r="M1844">
        <v>110.5591</v>
      </c>
      <c r="N1844">
        <v>92.2</v>
      </c>
      <c r="O1844" s="36">
        <v>24.344148575245065</v>
      </c>
      <c r="Q1844">
        <v>115.30419999999999</v>
      </c>
      <c r="R1844">
        <v>92.2</v>
      </c>
      <c r="S1844" s="36">
        <v>24.554560581208936</v>
      </c>
      <c r="U1844">
        <v>120.0808</v>
      </c>
      <c r="V1844">
        <v>92.2</v>
      </c>
      <c r="W1844" s="36">
        <v>24.78079904632347</v>
      </c>
      <c r="Y1844">
        <v>83.43</v>
      </c>
      <c r="Z1844">
        <v>92.2</v>
      </c>
      <c r="AA1844" s="36">
        <v>23.340197684471931</v>
      </c>
    </row>
    <row r="1845" spans="1:27" x14ac:dyDescent="0.25">
      <c r="A1845">
        <v>96.432599999999994</v>
      </c>
      <c r="B1845">
        <v>92.25</v>
      </c>
      <c r="C1845" s="36">
        <v>23.784470101311669</v>
      </c>
      <c r="E1845">
        <v>101.12990000000001</v>
      </c>
      <c r="F1845">
        <v>92.25</v>
      </c>
      <c r="G1845" s="36">
        <v>23.960449781866224</v>
      </c>
      <c r="I1845">
        <v>105.8248</v>
      </c>
      <c r="J1845">
        <v>92.25</v>
      </c>
      <c r="K1845" s="36">
        <v>24.145775182836498</v>
      </c>
      <c r="M1845">
        <v>110.5591</v>
      </c>
      <c r="N1845">
        <v>92.25</v>
      </c>
      <c r="O1845" s="36">
        <v>24.3433731947101</v>
      </c>
      <c r="Q1845">
        <v>115.30419999999999</v>
      </c>
      <c r="R1845">
        <v>92.25</v>
      </c>
      <c r="S1845" s="36">
        <v>24.553720671621438</v>
      </c>
      <c r="U1845">
        <v>120.0808</v>
      </c>
      <c r="V1845">
        <v>92.25</v>
      </c>
      <c r="W1845" s="36">
        <v>24.779881280469695</v>
      </c>
      <c r="Y1845">
        <v>83.43</v>
      </c>
      <c r="Z1845">
        <v>92.25</v>
      </c>
      <c r="AA1845" s="36">
        <v>23.339654901761627</v>
      </c>
    </row>
    <row r="1846" spans="1:27" x14ac:dyDescent="0.25">
      <c r="A1846">
        <v>96.432599999999994</v>
      </c>
      <c r="B1846">
        <v>92.3</v>
      </c>
      <c r="C1846" s="36">
        <v>23.783837211220447</v>
      </c>
      <c r="E1846">
        <v>101.12990000000001</v>
      </c>
      <c r="F1846">
        <v>92.3</v>
      </c>
      <c r="G1846" s="36">
        <v>23.95977606348232</v>
      </c>
      <c r="I1846">
        <v>105.8248</v>
      </c>
      <c r="J1846">
        <v>92.3</v>
      </c>
      <c r="K1846" s="36">
        <v>24.145054715692783</v>
      </c>
      <c r="M1846">
        <v>110.5591</v>
      </c>
      <c r="N1846">
        <v>92.3</v>
      </c>
      <c r="O1846" s="36">
        <v>24.342598065576642</v>
      </c>
      <c r="Q1846">
        <v>115.30419999999999</v>
      </c>
      <c r="R1846">
        <v>92.3</v>
      </c>
      <c r="S1846" s="36">
        <v>24.552881066656802</v>
      </c>
      <c r="U1846">
        <v>120.0808</v>
      </c>
      <c r="V1846">
        <v>92.3</v>
      </c>
      <c r="W1846" s="36">
        <v>24.778963892109946</v>
      </c>
      <c r="Y1846">
        <v>83.43</v>
      </c>
      <c r="Z1846">
        <v>92.3</v>
      </c>
      <c r="AA1846" s="36">
        <v>23.339112227523902</v>
      </c>
    </row>
    <row r="1847" spans="1:27" x14ac:dyDescent="0.25">
      <c r="A1847">
        <v>96.432599999999994</v>
      </c>
      <c r="B1847">
        <v>92.35</v>
      </c>
      <c r="C1847" s="36">
        <v>23.783204476402968</v>
      </c>
      <c r="E1847">
        <v>101.12990000000001</v>
      </c>
      <c r="F1847">
        <v>92.35</v>
      </c>
      <c r="G1847" s="36">
        <v>23.959102525038759</v>
      </c>
      <c r="I1847">
        <v>105.8248</v>
      </c>
      <c r="J1847">
        <v>92.35</v>
      </c>
      <c r="K1847" s="36">
        <v>24.144334459525208</v>
      </c>
      <c r="M1847">
        <v>110.5591</v>
      </c>
      <c r="N1847">
        <v>92.35</v>
      </c>
      <c r="O1847" s="36">
        <v>24.34182318764362</v>
      </c>
      <c r="Q1847">
        <v>115.30419999999999</v>
      </c>
      <c r="R1847">
        <v>92.35</v>
      </c>
      <c r="S1847" s="36">
        <v>24.552041766040656</v>
      </c>
      <c r="U1847">
        <v>120.0808</v>
      </c>
      <c r="V1847">
        <v>92.35</v>
      </c>
      <c r="W1847" s="36">
        <v>24.778046880855786</v>
      </c>
      <c r="Y1847">
        <v>83.43</v>
      </c>
      <c r="Z1847">
        <v>92.35</v>
      </c>
      <c r="AA1847" s="36">
        <v>23.338569661706973</v>
      </c>
    </row>
    <row r="1848" spans="1:27" x14ac:dyDescent="0.25">
      <c r="A1848">
        <v>96.432599999999994</v>
      </c>
      <c r="B1848">
        <v>92.4</v>
      </c>
      <c r="C1848" s="36">
        <v>23.782571896766932</v>
      </c>
      <c r="E1848">
        <v>101.12990000000001</v>
      </c>
      <c r="F1848">
        <v>92.4</v>
      </c>
      <c r="G1848" s="36">
        <v>23.958429166418433</v>
      </c>
      <c r="I1848">
        <v>105.8248</v>
      </c>
      <c r="J1848">
        <v>92.4</v>
      </c>
      <c r="K1848" s="36">
        <v>24.143614414182327</v>
      </c>
      <c r="M1848">
        <v>110.5591</v>
      </c>
      <c r="N1848">
        <v>92.4</v>
      </c>
      <c r="O1848" s="36">
        <v>24.34104856071021</v>
      </c>
      <c r="Q1848">
        <v>115.30419999999999</v>
      </c>
      <c r="R1848">
        <v>92.4</v>
      </c>
      <c r="S1848" s="36">
        <v>24.55120276949901</v>
      </c>
      <c r="U1848">
        <v>120.0808</v>
      </c>
      <c r="V1848">
        <v>92.4</v>
      </c>
      <c r="W1848" s="36">
        <v>24.777130246319434</v>
      </c>
      <c r="Y1848">
        <v>83.43</v>
      </c>
      <c r="Z1848">
        <v>92.4</v>
      </c>
      <c r="AA1848" s="36">
        <v>23.338027204259085</v>
      </c>
    </row>
    <row r="1849" spans="1:27" x14ac:dyDescent="0.25">
      <c r="A1849">
        <v>96.432599999999994</v>
      </c>
      <c r="B1849">
        <v>92.45</v>
      </c>
      <c r="C1849" s="36">
        <v>23.781939472220099</v>
      </c>
      <c r="E1849">
        <v>101.12990000000001</v>
      </c>
      <c r="F1849">
        <v>92.45</v>
      </c>
      <c r="G1849" s="36">
        <v>23.957755987504346</v>
      </c>
      <c r="I1849">
        <v>105.8248</v>
      </c>
      <c r="J1849">
        <v>92.45</v>
      </c>
      <c r="K1849" s="36">
        <v>24.142894579512877</v>
      </c>
      <c r="M1849">
        <v>110.5591</v>
      </c>
      <c r="N1849">
        <v>92.45</v>
      </c>
      <c r="O1849" s="36">
        <v>24.340274184575865</v>
      </c>
      <c r="Q1849">
        <v>115.30419999999999</v>
      </c>
      <c r="R1849">
        <v>92.45</v>
      </c>
      <c r="S1849" s="36">
        <v>24.550364076758296</v>
      </c>
      <c r="U1849">
        <v>120.0808</v>
      </c>
      <c r="V1849">
        <v>92.45</v>
      </c>
      <c r="W1849" s="36">
        <v>24.77621398811376</v>
      </c>
      <c r="Y1849">
        <v>83.43</v>
      </c>
      <c r="Z1849">
        <v>92.45</v>
      </c>
      <c r="AA1849" s="36">
        <v>23.337484855128523</v>
      </c>
    </row>
    <row r="1850" spans="1:27" x14ac:dyDescent="0.25">
      <c r="A1850">
        <v>96.432599999999994</v>
      </c>
      <c r="B1850">
        <v>92.5</v>
      </c>
      <c r="C1850" s="36">
        <v>23.781307202670341</v>
      </c>
      <c r="E1850">
        <v>101.12990000000001</v>
      </c>
      <c r="F1850">
        <v>92.5</v>
      </c>
      <c r="G1850" s="36">
        <v>23.957082988179629</v>
      </c>
      <c r="I1850">
        <v>105.8248</v>
      </c>
      <c r="J1850">
        <v>92.5</v>
      </c>
      <c r="K1850" s="36">
        <v>24.142174955365768</v>
      </c>
      <c r="M1850">
        <v>110.5591</v>
      </c>
      <c r="N1850">
        <v>92.5</v>
      </c>
      <c r="O1850" s="36">
        <v>24.339500059040301</v>
      </c>
      <c r="Q1850">
        <v>115.30419999999999</v>
      </c>
      <c r="R1850">
        <v>92.5</v>
      </c>
      <c r="S1850" s="36">
        <v>24.549525687545337</v>
      </c>
      <c r="U1850">
        <v>120.0808</v>
      </c>
      <c r="V1850">
        <v>92.5</v>
      </c>
      <c r="W1850" s="36">
        <v>24.775298105852283</v>
      </c>
      <c r="Y1850">
        <v>83.43</v>
      </c>
      <c r="Z1850">
        <v>92.5</v>
      </c>
      <c r="AA1850" s="36">
        <v>23.336942614263613</v>
      </c>
    </row>
    <row r="1851" spans="1:27" x14ac:dyDescent="0.25">
      <c r="A1851">
        <v>96.432599999999994</v>
      </c>
      <c r="B1851">
        <v>92.55</v>
      </c>
      <c r="C1851" s="36">
        <v>23.780675088025596</v>
      </c>
      <c r="E1851">
        <v>101.12990000000001</v>
      </c>
      <c r="F1851">
        <v>92.55</v>
      </c>
      <c r="G1851" s="36">
        <v>23.956410168327533</v>
      </c>
      <c r="I1851">
        <v>105.8248</v>
      </c>
      <c r="J1851">
        <v>92.55</v>
      </c>
      <c r="K1851" s="36">
        <v>24.141455541590087</v>
      </c>
      <c r="M1851">
        <v>110.5591</v>
      </c>
      <c r="N1851">
        <v>92.55</v>
      </c>
      <c r="O1851" s="36">
        <v>24.338726183903475</v>
      </c>
      <c r="Q1851">
        <v>115.30419999999999</v>
      </c>
      <c r="R1851">
        <v>92.55</v>
      </c>
      <c r="S1851" s="36">
        <v>24.548687601587357</v>
      </c>
      <c r="U1851">
        <v>120.0808</v>
      </c>
      <c r="V1851">
        <v>92.55</v>
      </c>
      <c r="W1851" s="36">
        <v>24.774382599149174</v>
      </c>
      <c r="Y1851">
        <v>83.43</v>
      </c>
      <c r="Z1851">
        <v>92.55</v>
      </c>
      <c r="AA1851" s="36">
        <v>23.336400481612721</v>
      </c>
    </row>
    <row r="1852" spans="1:27" x14ac:dyDescent="0.25">
      <c r="A1852">
        <v>96.432599999999994</v>
      </c>
      <c r="B1852">
        <v>92.6</v>
      </c>
      <c r="C1852" s="36">
        <v>23.78004312819391</v>
      </c>
      <c r="E1852">
        <v>101.12990000000001</v>
      </c>
      <c r="F1852">
        <v>92.6</v>
      </c>
      <c r="G1852" s="36">
        <v>23.955737527831449</v>
      </c>
      <c r="I1852">
        <v>105.8248</v>
      </c>
      <c r="J1852">
        <v>92.6</v>
      </c>
      <c r="K1852" s="36">
        <v>24.140736338035097</v>
      </c>
      <c r="M1852">
        <v>110.5591</v>
      </c>
      <c r="N1852">
        <v>92.6</v>
      </c>
      <c r="O1852" s="36">
        <v>24.337952558965629</v>
      </c>
      <c r="Q1852">
        <v>115.30419999999999</v>
      </c>
      <c r="R1852">
        <v>92.6</v>
      </c>
      <c r="S1852" s="36">
        <v>24.547849818611997</v>
      </c>
      <c r="U1852">
        <v>120.0808</v>
      </c>
      <c r="V1852">
        <v>92.6</v>
      </c>
      <c r="W1852" s="36">
        <v>24.773467467619263</v>
      </c>
      <c r="Y1852">
        <v>83.43</v>
      </c>
      <c r="Z1852">
        <v>92.6</v>
      </c>
      <c r="AA1852" s="36">
        <v>23.335858457124257</v>
      </c>
    </row>
    <row r="1853" spans="1:27" x14ac:dyDescent="0.25">
      <c r="A1853">
        <v>96.432599999999994</v>
      </c>
      <c r="B1853">
        <v>92.65</v>
      </c>
      <c r="C1853" s="36">
        <v>23.779411323083419</v>
      </c>
      <c r="E1853">
        <v>101.12990000000001</v>
      </c>
      <c r="F1853">
        <v>92.65</v>
      </c>
      <c r="G1853" s="36">
        <v>23.955065066574871</v>
      </c>
      <c r="I1853">
        <v>105.8248</v>
      </c>
      <c r="J1853">
        <v>92.65</v>
      </c>
      <c r="K1853" s="36">
        <v>24.140017344550252</v>
      </c>
      <c r="M1853">
        <v>110.5591</v>
      </c>
      <c r="N1853">
        <v>92.65</v>
      </c>
      <c r="O1853" s="36">
        <v>24.33717918402726</v>
      </c>
      <c r="Q1853">
        <v>115.30419999999999</v>
      </c>
      <c r="R1853">
        <v>92.65</v>
      </c>
      <c r="S1853" s="36">
        <v>24.54701233834729</v>
      </c>
      <c r="U1853">
        <v>120.0808</v>
      </c>
      <c r="V1853">
        <v>92.65</v>
      </c>
      <c r="W1853" s="36">
        <v>24.772552710878006</v>
      </c>
      <c r="Y1853">
        <v>83.43</v>
      </c>
      <c r="Z1853">
        <v>92.65</v>
      </c>
      <c r="AA1853" s="36">
        <v>23.335316540746664</v>
      </c>
    </row>
    <row r="1854" spans="1:27" x14ac:dyDescent="0.25">
      <c r="A1854">
        <v>96.432599999999994</v>
      </c>
      <c r="B1854">
        <v>92.7</v>
      </c>
      <c r="C1854" s="36">
        <v>23.778779672602333</v>
      </c>
      <c r="E1854">
        <v>101.12990000000001</v>
      </c>
      <c r="F1854">
        <v>92.7</v>
      </c>
      <c r="G1854" s="36">
        <v>23.954392784441431</v>
      </c>
      <c r="I1854">
        <v>105.8248</v>
      </c>
      <c r="J1854">
        <v>92.7</v>
      </c>
      <c r="K1854" s="36">
        <v>24.139298560985157</v>
      </c>
      <c r="M1854">
        <v>110.5591</v>
      </c>
      <c r="N1854">
        <v>92.7</v>
      </c>
      <c r="O1854" s="36">
        <v>24.336406058889118</v>
      </c>
      <c r="Q1854">
        <v>115.30419999999999</v>
      </c>
      <c r="R1854">
        <v>92.7</v>
      </c>
      <c r="S1854" s="36">
        <v>24.546175160521663</v>
      </c>
      <c r="U1854">
        <v>120.0808</v>
      </c>
      <c r="V1854">
        <v>92.7</v>
      </c>
      <c r="W1854" s="36">
        <v>24.771638328541538</v>
      </c>
      <c r="Y1854">
        <v>83.43</v>
      </c>
      <c r="Z1854">
        <v>92.7</v>
      </c>
      <c r="AA1854" s="36">
        <v>23.334774732428432</v>
      </c>
    </row>
    <row r="1855" spans="1:27" x14ac:dyDescent="0.25">
      <c r="A1855">
        <v>96.432599999999994</v>
      </c>
      <c r="B1855">
        <v>92.75</v>
      </c>
      <c r="C1855" s="36">
        <v>23.778148176658966</v>
      </c>
      <c r="E1855">
        <v>101.12990000000001</v>
      </c>
      <c r="F1855">
        <v>92.75</v>
      </c>
      <c r="G1855" s="36">
        <v>23.953720681314874</v>
      </c>
      <c r="I1855">
        <v>105.8248</v>
      </c>
      <c r="J1855">
        <v>92.75</v>
      </c>
      <c r="K1855" s="36">
        <v>24.138579987189619</v>
      </c>
      <c r="M1855">
        <v>110.5591</v>
      </c>
      <c r="N1855">
        <v>92.75</v>
      </c>
      <c r="O1855" s="36">
        <v>24.335633183352218</v>
      </c>
      <c r="Q1855">
        <v>115.30419999999999</v>
      </c>
      <c r="R1855">
        <v>92.75</v>
      </c>
      <c r="S1855" s="36">
        <v>24.545338284863945</v>
      </c>
      <c r="U1855">
        <v>120.0808</v>
      </c>
      <c r="V1855">
        <v>92.75</v>
      </c>
      <c r="W1855" s="36">
        <v>24.770724320226602</v>
      </c>
      <c r="Y1855">
        <v>83.43</v>
      </c>
      <c r="Z1855">
        <v>92.75</v>
      </c>
      <c r="AA1855" s="36">
        <v>23.334233032118085</v>
      </c>
    </row>
    <row r="1856" spans="1:27" x14ac:dyDescent="0.25">
      <c r="A1856">
        <v>96.432599999999994</v>
      </c>
      <c r="B1856">
        <v>92.8</v>
      </c>
      <c r="C1856" s="36">
        <v>23.777516835161705</v>
      </c>
      <c r="E1856">
        <v>101.12990000000001</v>
      </c>
      <c r="F1856">
        <v>92.8</v>
      </c>
      <c r="G1856" s="36">
        <v>23.953048757079081</v>
      </c>
      <c r="I1856">
        <v>105.8248</v>
      </c>
      <c r="J1856">
        <v>92.8</v>
      </c>
      <c r="K1856" s="36">
        <v>24.137861623013599</v>
      </c>
      <c r="M1856">
        <v>110.5591</v>
      </c>
      <c r="N1856">
        <v>92.8</v>
      </c>
      <c r="O1856" s="36">
        <v>24.33486055721783</v>
      </c>
      <c r="Q1856">
        <v>115.30419999999999</v>
      </c>
      <c r="R1856">
        <v>92.8</v>
      </c>
      <c r="S1856" s="36">
        <v>24.544501711103372</v>
      </c>
      <c r="U1856">
        <v>120.0808</v>
      </c>
      <c r="V1856">
        <v>92.8</v>
      </c>
      <c r="W1856" s="36">
        <v>24.76981068555061</v>
      </c>
      <c r="Y1856">
        <v>83.43</v>
      </c>
      <c r="Z1856">
        <v>92.8</v>
      </c>
      <c r="AA1856" s="36">
        <v>23.333691439764195</v>
      </c>
    </row>
    <row r="1857" spans="1:27" x14ac:dyDescent="0.25">
      <c r="A1857">
        <v>96.432599999999994</v>
      </c>
      <c r="B1857">
        <v>92.85</v>
      </c>
      <c r="C1857" s="36">
        <v>23.776885648019046</v>
      </c>
      <c r="E1857">
        <v>101.12990000000001</v>
      </c>
      <c r="F1857">
        <v>92.85</v>
      </c>
      <c r="G1857" s="36">
        <v>23.95237701161804</v>
      </c>
      <c r="I1857">
        <v>105.8248</v>
      </c>
      <c r="J1857">
        <v>92.85</v>
      </c>
      <c r="K1857" s="36">
        <v>24.13714346830724</v>
      </c>
      <c r="M1857">
        <v>110.5591</v>
      </c>
      <c r="N1857">
        <v>92.85</v>
      </c>
      <c r="O1857" s="36">
        <v>24.334088180287484</v>
      </c>
      <c r="Q1857">
        <v>115.30419999999999</v>
      </c>
      <c r="R1857">
        <v>92.85</v>
      </c>
      <c r="S1857" s="36">
        <v>24.543665438969569</v>
      </c>
      <c r="U1857">
        <v>120.0808</v>
      </c>
      <c r="V1857">
        <v>92.85</v>
      </c>
      <c r="W1857" s="36">
        <v>24.768897424131609</v>
      </c>
      <c r="Y1857">
        <v>83.43</v>
      </c>
      <c r="Z1857">
        <v>92.85</v>
      </c>
      <c r="AA1857" s="36">
        <v>23.333149955315363</v>
      </c>
    </row>
    <row r="1858" spans="1:27" x14ac:dyDescent="0.25">
      <c r="A1858">
        <v>96.432599999999994</v>
      </c>
      <c r="B1858">
        <v>92.9</v>
      </c>
      <c r="C1858" s="36">
        <v>23.77625461513955</v>
      </c>
      <c r="E1858">
        <v>101.12990000000001</v>
      </c>
      <c r="F1858">
        <v>92.9</v>
      </c>
      <c r="G1858" s="36">
        <v>23.951705444815875</v>
      </c>
      <c r="I1858">
        <v>105.8248</v>
      </c>
      <c r="J1858">
        <v>92.9</v>
      </c>
      <c r="K1858" s="36">
        <v>24.136425522920874</v>
      </c>
      <c r="M1858">
        <v>110.5591</v>
      </c>
      <c r="N1858">
        <v>92.9</v>
      </c>
      <c r="O1858" s="36">
        <v>24.333316052362978</v>
      </c>
      <c r="Q1858">
        <v>115.30419999999999</v>
      </c>
      <c r="R1858">
        <v>92.9</v>
      </c>
      <c r="S1858" s="36">
        <v>24.542829468192551</v>
      </c>
      <c r="U1858">
        <v>120.0808</v>
      </c>
      <c r="V1858">
        <v>92.9</v>
      </c>
      <c r="W1858" s="36">
        <v>24.767984535588276</v>
      </c>
      <c r="Y1858">
        <v>83.43</v>
      </c>
      <c r="Z1858">
        <v>92.9</v>
      </c>
      <c r="AA1858" s="36">
        <v>23.332608578720237</v>
      </c>
    </row>
    <row r="1859" spans="1:27" x14ac:dyDescent="0.25">
      <c r="A1859">
        <v>96.432599999999994</v>
      </c>
      <c r="B1859">
        <v>92.95</v>
      </c>
      <c r="C1859" s="36">
        <v>23.775623736431886</v>
      </c>
      <c r="E1859">
        <v>101.12990000000001</v>
      </c>
      <c r="F1859">
        <v>92.95</v>
      </c>
      <c r="G1859" s="36">
        <v>23.951034056556836</v>
      </c>
      <c r="I1859">
        <v>105.8248</v>
      </c>
      <c r="J1859">
        <v>92.95</v>
      </c>
      <c r="K1859" s="36">
        <v>24.135707786704984</v>
      </c>
      <c r="M1859">
        <v>110.5591</v>
      </c>
      <c r="N1859">
        <v>92.95</v>
      </c>
      <c r="O1859" s="36">
        <v>24.332544173246358</v>
      </c>
      <c r="Q1859">
        <v>115.30419999999999</v>
      </c>
      <c r="R1859">
        <v>92.95</v>
      </c>
      <c r="S1859" s="36">
        <v>24.541993798502741</v>
      </c>
      <c r="U1859">
        <v>120.0808</v>
      </c>
      <c r="V1859">
        <v>92.95</v>
      </c>
      <c r="W1859" s="36">
        <v>24.767072019539942</v>
      </c>
      <c r="Y1859">
        <v>83.43</v>
      </c>
      <c r="Z1859">
        <v>92.95</v>
      </c>
      <c r="AA1859" s="36">
        <v>23.332067309927503</v>
      </c>
    </row>
    <row r="1860" spans="1:27" x14ac:dyDescent="0.25">
      <c r="A1860">
        <v>96.432599999999994</v>
      </c>
      <c r="B1860">
        <v>93</v>
      </c>
      <c r="C1860" s="36">
        <v>23.774993011804799</v>
      </c>
      <c r="E1860">
        <v>101.12990000000001</v>
      </c>
      <c r="F1860">
        <v>93</v>
      </c>
      <c r="G1860" s="36">
        <v>23.950362846725273</v>
      </c>
      <c r="I1860">
        <v>105.8248</v>
      </c>
      <c r="J1860">
        <v>93</v>
      </c>
      <c r="K1860" s="36">
        <v>24.13499025951025</v>
      </c>
      <c r="M1860">
        <v>110.5591</v>
      </c>
      <c r="N1860">
        <v>93</v>
      </c>
      <c r="O1860" s="36">
        <v>24.331772542739923</v>
      </c>
      <c r="Q1860">
        <v>115.30419999999999</v>
      </c>
      <c r="R1860">
        <v>93</v>
      </c>
      <c r="S1860" s="36">
        <v>24.541158429630961</v>
      </c>
      <c r="U1860">
        <v>120.0808</v>
      </c>
      <c r="V1860">
        <v>93</v>
      </c>
      <c r="W1860" s="36">
        <v>24.766159875606572</v>
      </c>
      <c r="Y1860">
        <v>83.43</v>
      </c>
      <c r="Z1860">
        <v>93</v>
      </c>
      <c r="AA1860" s="36">
        <v>23.331526148885889</v>
      </c>
    </row>
    <row r="1861" spans="1:27" x14ac:dyDescent="0.25">
      <c r="A1861">
        <v>96.432599999999994</v>
      </c>
      <c r="B1861">
        <v>93.05</v>
      </c>
      <c r="C1861" s="36">
        <v>23.774362441167128</v>
      </c>
      <c r="E1861">
        <v>101.12990000000001</v>
      </c>
      <c r="F1861">
        <v>93.05</v>
      </c>
      <c r="G1861" s="36">
        <v>23.949691815205682</v>
      </c>
      <c r="I1861">
        <v>105.8248</v>
      </c>
      <c r="J1861">
        <v>93.05</v>
      </c>
      <c r="K1861" s="36">
        <v>24.134272941187515</v>
      </c>
      <c r="M1861">
        <v>110.5591</v>
      </c>
      <c r="N1861">
        <v>93.05</v>
      </c>
      <c r="O1861" s="36">
        <v>24.331001160646242</v>
      </c>
      <c r="Q1861">
        <v>115.30419999999999</v>
      </c>
      <c r="R1861">
        <v>93.05</v>
      </c>
      <c r="S1861" s="36">
        <v>24.540323361308403</v>
      </c>
      <c r="U1861">
        <v>120.0808</v>
      </c>
      <c r="V1861">
        <v>93.05</v>
      </c>
      <c r="W1861" s="36">
        <v>24.765248103408751</v>
      </c>
      <c r="Y1861">
        <v>83.43</v>
      </c>
      <c r="Z1861">
        <v>93.05</v>
      </c>
      <c r="AA1861" s="36">
        <v>23.330985095544154</v>
      </c>
    </row>
    <row r="1862" spans="1:27" x14ac:dyDescent="0.25">
      <c r="A1862">
        <v>96.432599999999994</v>
      </c>
      <c r="B1862">
        <v>93.1</v>
      </c>
      <c r="C1862" s="36">
        <v>23.773732024427801</v>
      </c>
      <c r="E1862">
        <v>101.12990000000001</v>
      </c>
      <c r="F1862">
        <v>93.1</v>
      </c>
      <c r="G1862" s="36">
        <v>23.94902096188267</v>
      </c>
      <c r="I1862">
        <v>105.8248</v>
      </c>
      <c r="J1862">
        <v>93.1</v>
      </c>
      <c r="K1862" s="36">
        <v>24.133555831587788</v>
      </c>
      <c r="M1862">
        <v>110.5591</v>
      </c>
      <c r="N1862">
        <v>93.1</v>
      </c>
      <c r="O1862" s="36">
        <v>24.330230026768138</v>
      </c>
      <c r="Q1862">
        <v>115.30419999999999</v>
      </c>
      <c r="R1862">
        <v>93.1</v>
      </c>
      <c r="S1862" s="36">
        <v>24.53948859326669</v>
      </c>
      <c r="U1862">
        <v>120.0808</v>
      </c>
      <c r="V1862">
        <v>93.1</v>
      </c>
      <c r="W1862" s="36">
        <v>24.764336702567718</v>
      </c>
      <c r="Y1862">
        <v>83.43</v>
      </c>
      <c r="Z1862">
        <v>93.1</v>
      </c>
      <c r="AA1862" s="36">
        <v>23.330444149851107</v>
      </c>
    </row>
    <row r="1863" spans="1:27" x14ac:dyDescent="0.25">
      <c r="A1863">
        <v>96.432599999999994</v>
      </c>
      <c r="B1863">
        <v>93.15</v>
      </c>
      <c r="C1863" s="36">
        <v>23.773101761495827</v>
      </c>
      <c r="E1863">
        <v>101.12990000000001</v>
      </c>
      <c r="F1863">
        <v>93.15</v>
      </c>
      <c r="G1863" s="36">
        <v>23.948350286640967</v>
      </c>
      <c r="I1863">
        <v>105.8248</v>
      </c>
      <c r="J1863">
        <v>93.15</v>
      </c>
      <c r="K1863" s="36">
        <v>24.132838930562269</v>
      </c>
      <c r="M1863">
        <v>110.5591</v>
      </c>
      <c r="N1863">
        <v>93.15</v>
      </c>
      <c r="O1863" s="36">
        <v>24.329459140908675</v>
      </c>
      <c r="Q1863">
        <v>115.30419999999999</v>
      </c>
      <c r="R1863">
        <v>93.15</v>
      </c>
      <c r="S1863" s="36">
        <v>24.538654125237791</v>
      </c>
      <c r="U1863">
        <v>120.0808</v>
      </c>
      <c r="V1863">
        <v>93.15</v>
      </c>
      <c r="W1863" s="36">
        <v>24.763425672705338</v>
      </c>
      <c r="Y1863">
        <v>83.43</v>
      </c>
      <c r="Z1863">
        <v>93.15</v>
      </c>
      <c r="AA1863" s="36">
        <v>23.329903311755597</v>
      </c>
    </row>
    <row r="1864" spans="1:27" x14ac:dyDescent="0.25">
      <c r="A1864">
        <v>96.432599999999994</v>
      </c>
      <c r="B1864">
        <v>93.2</v>
      </c>
      <c r="C1864" s="36">
        <v>23.772471652280313</v>
      </c>
      <c r="E1864">
        <v>101.12990000000001</v>
      </c>
      <c r="F1864">
        <v>93.2</v>
      </c>
      <c r="G1864" s="36">
        <v>23.947679789365427</v>
      </c>
      <c r="I1864">
        <v>105.8248</v>
      </c>
      <c r="J1864">
        <v>93.2</v>
      </c>
      <c r="K1864" s="36">
        <v>24.132122237962321</v>
      </c>
      <c r="M1864">
        <v>110.5591</v>
      </c>
      <c r="N1864">
        <v>93.2</v>
      </c>
      <c r="O1864" s="36">
        <v>24.328688502871199</v>
      </c>
      <c r="Q1864">
        <v>115.30419999999999</v>
      </c>
      <c r="R1864">
        <v>93.2</v>
      </c>
      <c r="S1864" s="36">
        <v>24.537819956954117</v>
      </c>
      <c r="U1864">
        <v>120.0808</v>
      </c>
      <c r="V1864">
        <v>93.2</v>
      </c>
      <c r="W1864" s="36">
        <v>24.762515013444098</v>
      </c>
      <c r="Y1864">
        <v>83.43</v>
      </c>
      <c r="Z1864">
        <v>93.2</v>
      </c>
      <c r="AA1864" s="36">
        <v>23.329362581206503</v>
      </c>
    </row>
    <row r="1865" spans="1:27" x14ac:dyDescent="0.25">
      <c r="A1865">
        <v>96.432599999999994</v>
      </c>
      <c r="B1865">
        <v>93.25</v>
      </c>
      <c r="C1865" s="36">
        <v>23.771841696690441</v>
      </c>
      <c r="E1865">
        <v>101.12990000000001</v>
      </c>
      <c r="F1865">
        <v>93.25</v>
      </c>
      <c r="G1865" s="36">
        <v>23.947009469941023</v>
      </c>
      <c r="I1865">
        <v>105.8248</v>
      </c>
      <c r="J1865">
        <v>93.25</v>
      </c>
      <c r="K1865" s="36">
        <v>24.131405753639481</v>
      </c>
      <c r="M1865">
        <v>110.5591</v>
      </c>
      <c r="N1865">
        <v>93.25</v>
      </c>
      <c r="O1865" s="36">
        <v>24.327918112459276</v>
      </c>
      <c r="Q1865">
        <v>115.30419999999999</v>
      </c>
      <c r="R1865">
        <v>93.25</v>
      </c>
      <c r="S1865" s="36">
        <v>24.536986088148417</v>
      </c>
      <c r="U1865">
        <v>120.0808</v>
      </c>
      <c r="V1865">
        <v>93.25</v>
      </c>
      <c r="W1865" s="36">
        <v>24.761604724407135</v>
      </c>
      <c r="Y1865">
        <v>83.43</v>
      </c>
      <c r="Z1865">
        <v>93.25</v>
      </c>
      <c r="AA1865" s="36">
        <v>23.328821958152748</v>
      </c>
    </row>
    <row r="1866" spans="1:27" x14ac:dyDescent="0.25">
      <c r="A1866">
        <v>96.432599999999994</v>
      </c>
      <c r="B1866">
        <v>93.3</v>
      </c>
      <c r="C1866" s="36">
        <v>23.771211894635488</v>
      </c>
      <c r="E1866">
        <v>101.12990000000001</v>
      </c>
      <c r="F1866">
        <v>93.3</v>
      </c>
      <c r="G1866" s="36">
        <v>23.946339328252847</v>
      </c>
      <c r="I1866">
        <v>105.8248</v>
      </c>
      <c r="J1866">
        <v>93.3</v>
      </c>
      <c r="K1866" s="36">
        <v>24.130689477445465</v>
      </c>
      <c r="M1866">
        <v>110.5591</v>
      </c>
      <c r="N1866">
        <v>93.3</v>
      </c>
      <c r="O1866" s="36">
        <v>24.327147969476766</v>
      </c>
      <c r="Q1866">
        <v>115.30419999999999</v>
      </c>
      <c r="R1866">
        <v>93.3</v>
      </c>
      <c r="S1866" s="36">
        <v>24.53615251855388</v>
      </c>
      <c r="U1866">
        <v>120.0808</v>
      </c>
      <c r="V1866">
        <v>93.3</v>
      </c>
      <c r="W1866" s="36">
        <v>24.760694805218193</v>
      </c>
      <c r="Y1866">
        <v>83.43</v>
      </c>
      <c r="Z1866">
        <v>93.3</v>
      </c>
      <c r="AA1866" s="36">
        <v>23.3282814425433</v>
      </c>
    </row>
    <row r="1867" spans="1:27" x14ac:dyDescent="0.25">
      <c r="A1867">
        <v>96.432599999999994</v>
      </c>
      <c r="B1867">
        <v>93.35</v>
      </c>
      <c r="C1867" s="36">
        <v>23.770582246024823</v>
      </c>
      <c r="E1867">
        <v>101.12990000000001</v>
      </c>
      <c r="F1867">
        <v>93.35</v>
      </c>
      <c r="G1867" s="36">
        <v>23.945669364186124</v>
      </c>
      <c r="I1867">
        <v>105.8248</v>
      </c>
      <c r="J1867">
        <v>93.35</v>
      </c>
      <c r="K1867" s="36">
        <v>24.12997340923215</v>
      </c>
      <c r="M1867">
        <v>110.5591</v>
      </c>
      <c r="N1867">
        <v>93.35</v>
      </c>
      <c r="O1867" s="36">
        <v>24.326378073727756</v>
      </c>
      <c r="Q1867">
        <v>115.30419999999999</v>
      </c>
      <c r="R1867">
        <v>93.35</v>
      </c>
      <c r="S1867" s="36">
        <v>24.535319247904049</v>
      </c>
      <c r="U1867">
        <v>120.0808</v>
      </c>
      <c r="V1867">
        <v>93.35</v>
      </c>
      <c r="W1867" s="36">
        <v>24.759785255501654</v>
      </c>
      <c r="Y1867">
        <v>83.43</v>
      </c>
      <c r="Z1867">
        <v>93.35</v>
      </c>
      <c r="AA1867" s="36">
        <v>23.327741034327158</v>
      </c>
    </row>
    <row r="1868" spans="1:27" x14ac:dyDescent="0.25">
      <c r="A1868">
        <v>96.432599999999994</v>
      </c>
      <c r="B1868">
        <v>93.4</v>
      </c>
      <c r="C1868" s="36">
        <v>23.769952750767892</v>
      </c>
      <c r="E1868">
        <v>101.12990000000001</v>
      </c>
      <c r="F1868">
        <v>93.4</v>
      </c>
      <c r="G1868" s="36">
        <v>23.944999577626184</v>
      </c>
      <c r="I1868">
        <v>105.8248</v>
      </c>
      <c r="J1868">
        <v>93.4</v>
      </c>
      <c r="K1868" s="36">
        <v>24.129257548851591</v>
      </c>
      <c r="M1868">
        <v>110.5591</v>
      </c>
      <c r="N1868">
        <v>93.4</v>
      </c>
      <c r="O1868" s="36">
        <v>24.325608425016593</v>
      </c>
      <c r="Q1868">
        <v>115.30419999999999</v>
      </c>
      <c r="R1868">
        <v>93.4</v>
      </c>
      <c r="S1868" s="36">
        <v>24.534486275932878</v>
      </c>
      <c r="U1868">
        <v>120.0808</v>
      </c>
      <c r="V1868">
        <v>93.4</v>
      </c>
      <c r="W1868" s="36">
        <v>24.758876074882529</v>
      </c>
      <c r="Y1868">
        <v>83.43</v>
      </c>
      <c r="Z1868">
        <v>93.4</v>
      </c>
      <c r="AA1868" s="36">
        <v>23.327200733453363</v>
      </c>
    </row>
    <row r="1869" spans="1:27" x14ac:dyDescent="0.25">
      <c r="A1869">
        <v>96.432599999999994</v>
      </c>
      <c r="B1869">
        <v>93.45</v>
      </c>
      <c r="C1869" s="36">
        <v>23.769323408774238</v>
      </c>
      <c r="E1869">
        <v>101.12990000000001</v>
      </c>
      <c r="F1869">
        <v>93.45</v>
      </c>
      <c r="G1869" s="36">
        <v>23.944329968458494</v>
      </c>
      <c r="I1869">
        <v>105.8248</v>
      </c>
      <c r="J1869">
        <v>93.45</v>
      </c>
      <c r="K1869" s="36">
        <v>24.128541896156026</v>
      </c>
      <c r="M1869">
        <v>110.5591</v>
      </c>
      <c r="N1869">
        <v>93.45</v>
      </c>
      <c r="O1869" s="36">
        <v>24.324839023147877</v>
      </c>
      <c r="Q1869">
        <v>115.30419999999999</v>
      </c>
      <c r="R1869">
        <v>93.45</v>
      </c>
      <c r="S1869" s="36">
        <v>24.533653602374695</v>
      </c>
      <c r="U1869">
        <v>120.0808</v>
      </c>
      <c r="V1869">
        <v>93.45</v>
      </c>
      <c r="W1869" s="36">
        <v>24.757967262986437</v>
      </c>
      <c r="Y1869">
        <v>83.43</v>
      </c>
      <c r="Z1869">
        <v>93.45</v>
      </c>
      <c r="AA1869" s="36">
        <v>23.326660539871</v>
      </c>
    </row>
    <row r="1870" spans="1:27" x14ac:dyDescent="0.25">
      <c r="A1870">
        <v>96.432599999999994</v>
      </c>
      <c r="B1870">
        <v>93.5</v>
      </c>
      <c r="C1870" s="36">
        <v>23.768694219953481</v>
      </c>
      <c r="E1870">
        <v>101.12990000000001</v>
      </c>
      <c r="F1870">
        <v>93.5</v>
      </c>
      <c r="G1870" s="36">
        <v>23.943660536568622</v>
      </c>
      <c r="I1870">
        <v>105.8248</v>
      </c>
      <c r="J1870">
        <v>93.5</v>
      </c>
      <c r="K1870" s="36">
        <v>24.127826450997844</v>
      </c>
      <c r="M1870">
        <v>110.5591</v>
      </c>
      <c r="N1870">
        <v>93.5</v>
      </c>
      <c r="O1870" s="36">
        <v>24.324069867926468</v>
      </c>
      <c r="Q1870">
        <v>115.30419999999999</v>
      </c>
      <c r="R1870">
        <v>93.5</v>
      </c>
      <c r="S1870" s="36">
        <v>24.532821226964213</v>
      </c>
      <c r="U1870">
        <v>120.0808</v>
      </c>
      <c r="V1870">
        <v>93.5</v>
      </c>
      <c r="W1870" s="36">
        <v>24.757058819439639</v>
      </c>
      <c r="Y1870">
        <v>83.43</v>
      </c>
      <c r="Z1870">
        <v>93.5</v>
      </c>
      <c r="AA1870" s="36">
        <v>23.326120453529185</v>
      </c>
    </row>
    <row r="1871" spans="1:27" x14ac:dyDescent="0.25">
      <c r="A1871">
        <v>96.432599999999994</v>
      </c>
      <c r="B1871">
        <v>93.55</v>
      </c>
      <c r="C1871" s="36">
        <v>23.768065184215331</v>
      </c>
      <c r="E1871">
        <v>101.12990000000001</v>
      </c>
      <c r="F1871">
        <v>93.55</v>
      </c>
      <c r="G1871" s="36">
        <v>23.942991281842275</v>
      </c>
      <c r="I1871">
        <v>105.8248</v>
      </c>
      <c r="J1871">
        <v>93.55</v>
      </c>
      <c r="K1871" s="36">
        <v>24.127111213229625</v>
      </c>
      <c r="M1871">
        <v>110.5591</v>
      </c>
      <c r="N1871">
        <v>93.55</v>
      </c>
      <c r="O1871" s="36">
        <v>24.323300959157478</v>
      </c>
      <c r="Q1871">
        <v>115.30419999999999</v>
      </c>
      <c r="R1871">
        <v>93.55</v>
      </c>
      <c r="S1871" s="36">
        <v>24.531989149436551</v>
      </c>
      <c r="U1871">
        <v>120.0808</v>
      </c>
      <c r="V1871">
        <v>93.55</v>
      </c>
      <c r="W1871" s="36">
        <v>24.756150743869004</v>
      </c>
      <c r="Y1871">
        <v>83.43</v>
      </c>
      <c r="Z1871">
        <v>93.55</v>
      </c>
      <c r="AA1871" s="36">
        <v>23.325580474377084</v>
      </c>
    </row>
    <row r="1872" spans="1:27" x14ac:dyDescent="0.25">
      <c r="A1872">
        <v>96.432599999999994</v>
      </c>
      <c r="B1872">
        <v>93.6</v>
      </c>
      <c r="C1872" s="36">
        <v>23.767436301469594</v>
      </c>
      <c r="E1872">
        <v>101.12990000000001</v>
      </c>
      <c r="F1872">
        <v>93.6</v>
      </c>
      <c r="G1872" s="36">
        <v>23.942322204165276</v>
      </c>
      <c r="I1872">
        <v>105.8248</v>
      </c>
      <c r="J1872">
        <v>93.6</v>
      </c>
      <c r="K1872" s="36">
        <v>24.126396182704102</v>
      </c>
      <c r="M1872">
        <v>110.5591</v>
      </c>
      <c r="N1872">
        <v>93.6</v>
      </c>
      <c r="O1872" s="36">
        <v>24.322532296646251</v>
      </c>
      <c r="Q1872">
        <v>115.30419999999999</v>
      </c>
      <c r="R1872">
        <v>93.6</v>
      </c>
      <c r="S1872" s="36">
        <v>24.53115736952719</v>
      </c>
      <c r="U1872">
        <v>120.0808</v>
      </c>
      <c r="V1872">
        <v>93.6</v>
      </c>
      <c r="W1872" s="36">
        <v>24.755243035902019</v>
      </c>
      <c r="Y1872">
        <v>83.43</v>
      </c>
      <c r="Z1872">
        <v>93.6</v>
      </c>
      <c r="AA1872" s="36">
        <v>23.325040602363892</v>
      </c>
    </row>
    <row r="1873" spans="1:27" x14ac:dyDescent="0.25">
      <c r="A1873">
        <v>96.432599999999994</v>
      </c>
      <c r="B1873">
        <v>93.65</v>
      </c>
      <c r="C1873" s="36">
        <v>23.766807571626149</v>
      </c>
      <c r="E1873">
        <v>101.12990000000001</v>
      </c>
      <c r="F1873">
        <v>93.65</v>
      </c>
      <c r="G1873" s="36">
        <v>23.941653303423561</v>
      </c>
      <c r="I1873">
        <v>105.8248</v>
      </c>
      <c r="J1873">
        <v>93.65</v>
      </c>
      <c r="K1873" s="36">
        <v>24.125681359274193</v>
      </c>
      <c r="M1873">
        <v>110.5591</v>
      </c>
      <c r="N1873">
        <v>93.65</v>
      </c>
      <c r="O1873" s="36">
        <v>24.321763880198411</v>
      </c>
      <c r="Q1873">
        <v>115.30419999999999</v>
      </c>
      <c r="R1873">
        <v>93.65</v>
      </c>
      <c r="S1873" s="36">
        <v>24.530325886972001</v>
      </c>
      <c r="U1873">
        <v>120.0808</v>
      </c>
      <c r="V1873">
        <v>93.65</v>
      </c>
      <c r="W1873" s="36">
        <v>24.754335695166809</v>
      </c>
      <c r="Y1873">
        <v>83.43</v>
      </c>
      <c r="Z1873">
        <v>93.65</v>
      </c>
      <c r="AA1873" s="36">
        <v>23.324500837438848</v>
      </c>
    </row>
    <row r="1874" spans="1:27" x14ac:dyDescent="0.25">
      <c r="A1874">
        <v>96.432599999999994</v>
      </c>
      <c r="B1874">
        <v>93.7</v>
      </c>
      <c r="C1874" s="36">
        <v>23.766178994594977</v>
      </c>
      <c r="E1874">
        <v>101.12990000000001</v>
      </c>
      <c r="F1874">
        <v>93.7</v>
      </c>
      <c r="G1874" s="36">
        <v>23.940984579503183</v>
      </c>
      <c r="I1874">
        <v>105.8248</v>
      </c>
      <c r="J1874">
        <v>93.7</v>
      </c>
      <c r="K1874" s="36">
        <v>24.124966742792981</v>
      </c>
      <c r="M1874">
        <v>110.5591</v>
      </c>
      <c r="N1874">
        <v>93.7</v>
      </c>
      <c r="O1874" s="36">
        <v>24.320995709619812</v>
      </c>
      <c r="Q1874">
        <v>115.30419999999999</v>
      </c>
      <c r="R1874">
        <v>93.7</v>
      </c>
      <c r="S1874" s="36">
        <v>24.529494701507254</v>
      </c>
      <c r="U1874">
        <v>120.0808</v>
      </c>
      <c r="V1874">
        <v>93.7</v>
      </c>
      <c r="W1874" s="36">
        <v>24.753428721292085</v>
      </c>
      <c r="Y1874">
        <v>83.43</v>
      </c>
      <c r="Z1874">
        <v>93.7</v>
      </c>
      <c r="AA1874" s="36">
        <v>23.323961179551226</v>
      </c>
    </row>
    <row r="1875" spans="1:27" x14ac:dyDescent="0.25">
      <c r="A1875">
        <v>96.432599999999994</v>
      </c>
      <c r="B1875">
        <v>93.75</v>
      </c>
      <c r="C1875" s="36">
        <v>23.76555057028613</v>
      </c>
      <c r="E1875">
        <v>101.12990000000001</v>
      </c>
      <c r="F1875">
        <v>93.75</v>
      </c>
      <c r="G1875" s="36">
        <v>23.940316032290337</v>
      </c>
      <c r="I1875">
        <v>105.8248</v>
      </c>
      <c r="J1875">
        <v>93.75</v>
      </c>
      <c r="K1875" s="36">
        <v>24.124252333113724</v>
      </c>
      <c r="M1875">
        <v>110.5591</v>
      </c>
      <c r="N1875">
        <v>93.75</v>
      </c>
      <c r="O1875" s="36">
        <v>24.320227784716575</v>
      </c>
      <c r="Q1875">
        <v>115.30419999999999</v>
      </c>
      <c r="R1875">
        <v>93.75</v>
      </c>
      <c r="S1875" s="36">
        <v>24.528663812869588</v>
      </c>
      <c r="U1875">
        <v>120.0808</v>
      </c>
      <c r="V1875">
        <v>93.75</v>
      </c>
      <c r="W1875" s="36">
        <v>24.752522113907208</v>
      </c>
      <c r="Y1875">
        <v>83.43</v>
      </c>
      <c r="Z1875">
        <v>93.75</v>
      </c>
      <c r="AA1875" s="36">
        <v>23.323421628650348</v>
      </c>
    </row>
    <row r="1876" spans="1:27" x14ac:dyDescent="0.25">
      <c r="A1876">
        <v>96.432599999999994</v>
      </c>
      <c r="B1876">
        <v>93.8</v>
      </c>
      <c r="C1876" s="36">
        <v>23.764922298609751</v>
      </c>
      <c r="E1876">
        <v>101.12990000000001</v>
      </c>
      <c r="F1876">
        <v>93.8</v>
      </c>
      <c r="G1876" s="36">
        <v>23.939647661671316</v>
      </c>
      <c r="I1876">
        <v>105.8248</v>
      </c>
      <c r="J1876">
        <v>93.8</v>
      </c>
      <c r="K1876" s="36">
        <v>24.123538130089841</v>
      </c>
      <c r="M1876">
        <v>110.5591</v>
      </c>
      <c r="N1876">
        <v>93.8</v>
      </c>
      <c r="O1876" s="36">
        <v>24.31946010529505</v>
      </c>
      <c r="Q1876">
        <v>115.30419999999999</v>
      </c>
      <c r="R1876">
        <v>93.8</v>
      </c>
      <c r="S1876" s="36">
        <v>24.527833220796026</v>
      </c>
      <c r="U1876">
        <v>120.0808</v>
      </c>
      <c r="V1876">
        <v>93.8</v>
      </c>
      <c r="W1876" s="36">
        <v>24.751615872642116</v>
      </c>
      <c r="Y1876">
        <v>83.43</v>
      </c>
      <c r="Z1876">
        <v>93.8</v>
      </c>
      <c r="AA1876" s="36">
        <v>23.322882184685568</v>
      </c>
    </row>
    <row r="1877" spans="1:27" x14ac:dyDescent="0.25">
      <c r="A1877">
        <v>96.432599999999994</v>
      </c>
      <c r="B1877">
        <v>93.85</v>
      </c>
      <c r="C1877" s="36">
        <v>23.764294179476071</v>
      </c>
      <c r="E1877">
        <v>101.12990000000001</v>
      </c>
      <c r="F1877">
        <v>93.85</v>
      </c>
      <c r="G1877" s="36">
        <v>23.938979467532533</v>
      </c>
      <c r="I1877">
        <v>105.8248</v>
      </c>
      <c r="J1877">
        <v>93.85</v>
      </c>
      <c r="K1877" s="36">
        <v>24.122824133574927</v>
      </c>
      <c r="M1877">
        <v>110.5591</v>
      </c>
      <c r="N1877">
        <v>93.85</v>
      </c>
      <c r="O1877" s="36">
        <v>24.318692671161859</v>
      </c>
      <c r="Q1877">
        <v>115.30419999999999</v>
      </c>
      <c r="R1877">
        <v>93.85</v>
      </c>
      <c r="S1877" s="36">
        <v>24.527002925023975</v>
      </c>
      <c r="U1877">
        <v>120.0808</v>
      </c>
      <c r="V1877">
        <v>93.85</v>
      </c>
      <c r="W1877" s="36">
        <v>24.750709997127391</v>
      </c>
      <c r="Y1877">
        <v>83.43</v>
      </c>
      <c r="Z1877">
        <v>93.85</v>
      </c>
      <c r="AA1877" s="36">
        <v>23.322342847606276</v>
      </c>
    </row>
    <row r="1878" spans="1:27" x14ac:dyDescent="0.25">
      <c r="A1878">
        <v>96.432599999999994</v>
      </c>
      <c r="B1878">
        <v>93.9</v>
      </c>
      <c r="C1878" s="36">
        <v>23.763666212795414</v>
      </c>
      <c r="E1878">
        <v>101.12990000000001</v>
      </c>
      <c r="F1878">
        <v>93.9</v>
      </c>
      <c r="G1878" s="36">
        <v>23.938311449760533</v>
      </c>
      <c r="I1878">
        <v>105.8248</v>
      </c>
      <c r="J1878">
        <v>93.9</v>
      </c>
      <c r="K1878" s="36">
        <v>24.122110343422744</v>
      </c>
      <c r="M1878">
        <v>110.5591</v>
      </c>
      <c r="N1878">
        <v>93.9</v>
      </c>
      <c r="O1878" s="36">
        <v>24.317925482123862</v>
      </c>
      <c r="Q1878">
        <v>115.30419999999999</v>
      </c>
      <c r="R1878">
        <v>93.9</v>
      </c>
      <c r="S1878" s="36">
        <v>24.52617292529122</v>
      </c>
      <c r="U1878">
        <v>120.0808</v>
      </c>
      <c r="V1878">
        <v>93.9</v>
      </c>
      <c r="W1878" s="36">
        <v>24.749804486994208</v>
      </c>
      <c r="Y1878">
        <v>83.43</v>
      </c>
      <c r="Z1878">
        <v>93.9</v>
      </c>
      <c r="AA1878" s="36">
        <v>23.321803617361915</v>
      </c>
    </row>
    <row r="1879" spans="1:27" x14ac:dyDescent="0.25">
      <c r="A1879">
        <v>96.432599999999994</v>
      </c>
      <c r="B1879">
        <v>93.95</v>
      </c>
      <c r="C1879" s="36">
        <v>23.763038398478177</v>
      </c>
      <c r="E1879">
        <v>101.12990000000001</v>
      </c>
      <c r="F1879">
        <v>93.95</v>
      </c>
      <c r="G1879" s="36">
        <v>23.937643608241974</v>
      </c>
      <c r="I1879">
        <v>105.8248</v>
      </c>
      <c r="J1879">
        <v>93.95</v>
      </c>
      <c r="K1879" s="36">
        <v>24.121396759487226</v>
      </c>
      <c r="M1879">
        <v>110.5591</v>
      </c>
      <c r="N1879">
        <v>93.95</v>
      </c>
      <c r="O1879" s="36">
        <v>24.31715853798816</v>
      </c>
      <c r="Q1879">
        <v>115.30419999999999</v>
      </c>
      <c r="R1879">
        <v>93.95</v>
      </c>
      <c r="S1879" s="36">
        <v>24.525343221335934</v>
      </c>
      <c r="U1879">
        <v>120.0808</v>
      </c>
      <c r="V1879">
        <v>93.95</v>
      </c>
      <c r="W1879" s="36">
        <v>24.748899341874356</v>
      </c>
      <c r="Y1879">
        <v>83.43</v>
      </c>
      <c r="Z1879">
        <v>93.95</v>
      </c>
      <c r="AA1879" s="36">
        <v>23.321264493901946</v>
      </c>
    </row>
    <row r="1880" spans="1:27" x14ac:dyDescent="0.25">
      <c r="A1880">
        <v>96.432599999999994</v>
      </c>
      <c r="B1880">
        <v>94</v>
      </c>
      <c r="C1880" s="36">
        <v>23.762410736434852</v>
      </c>
      <c r="E1880">
        <v>101.12990000000001</v>
      </c>
      <c r="F1880">
        <v>94</v>
      </c>
      <c r="G1880" s="36">
        <v>23.936975942863633</v>
      </c>
      <c r="I1880">
        <v>105.8248</v>
      </c>
      <c r="J1880">
        <v>94</v>
      </c>
      <c r="K1880" s="36">
        <v>24.120683381622477</v>
      </c>
      <c r="M1880">
        <v>110.5591</v>
      </c>
      <c r="N1880">
        <v>94</v>
      </c>
      <c r="O1880" s="36">
        <v>24.316391838562122</v>
      </c>
      <c r="Q1880">
        <v>115.30419999999999</v>
      </c>
      <c r="R1880">
        <v>94</v>
      </c>
      <c r="S1880" s="36">
        <v>24.52451381289665</v>
      </c>
      <c r="U1880">
        <v>120.0808</v>
      </c>
      <c r="V1880">
        <v>94</v>
      </c>
      <c r="W1880" s="36">
        <v>24.747994561400237</v>
      </c>
      <c r="Y1880">
        <v>83.43</v>
      </c>
      <c r="Z1880">
        <v>94</v>
      </c>
      <c r="AA1880" s="36">
        <v>23.320725477175891</v>
      </c>
    </row>
    <row r="1881" spans="1:27" x14ac:dyDescent="0.25">
      <c r="A1881">
        <v>96.432599999999994</v>
      </c>
      <c r="B1881">
        <v>94.05</v>
      </c>
      <c r="C1881" s="36">
        <v>23.761783226576014</v>
      </c>
      <c r="E1881">
        <v>101.12990000000001</v>
      </c>
      <c r="F1881">
        <v>94.05</v>
      </c>
      <c r="G1881" s="36">
        <v>23.9363084535124</v>
      </c>
      <c r="I1881">
        <v>105.8248</v>
      </c>
      <c r="J1881">
        <v>94.05</v>
      </c>
      <c r="K1881" s="36">
        <v>24.119970209682762</v>
      </c>
      <c r="M1881">
        <v>110.5591</v>
      </c>
      <c r="N1881">
        <v>94.05</v>
      </c>
      <c r="O1881" s="36">
        <v>24.315625383653344</v>
      </c>
      <c r="Q1881">
        <v>115.30419999999999</v>
      </c>
      <c r="R1881">
        <v>94.05</v>
      </c>
      <c r="S1881" s="36">
        <v>24.523684699712312</v>
      </c>
      <c r="U1881">
        <v>120.0808</v>
      </c>
      <c r="V1881">
        <v>94.05</v>
      </c>
      <c r="W1881" s="36">
        <v>24.747090145204851</v>
      </c>
      <c r="Y1881">
        <v>83.43</v>
      </c>
      <c r="Z1881">
        <v>94.05</v>
      </c>
      <c r="AA1881" s="36">
        <v>23.320186567133291</v>
      </c>
    </row>
    <row r="1882" spans="1:27" x14ac:dyDescent="0.25">
      <c r="A1882">
        <v>96.432599999999994</v>
      </c>
      <c r="B1882">
        <v>94.1</v>
      </c>
      <c r="C1882" s="36">
        <v>23.76115586881232</v>
      </c>
      <c r="E1882">
        <v>101.12990000000001</v>
      </c>
      <c r="F1882">
        <v>94.1</v>
      </c>
      <c r="G1882" s="36">
        <v>23.93564114007529</v>
      </c>
      <c r="I1882">
        <v>105.8248</v>
      </c>
      <c r="J1882">
        <v>94.1</v>
      </c>
      <c r="K1882" s="36">
        <v>24.119257243522522</v>
      </c>
      <c r="M1882">
        <v>110.5591</v>
      </c>
      <c r="N1882">
        <v>94.1</v>
      </c>
      <c r="O1882" s="36">
        <v>24.314859173069696</v>
      </c>
      <c r="Q1882">
        <v>115.30419999999999</v>
      </c>
      <c r="R1882">
        <v>94.1</v>
      </c>
      <c r="S1882" s="36">
        <v>24.522855881522208</v>
      </c>
      <c r="U1882">
        <v>120.0808</v>
      </c>
      <c r="V1882">
        <v>94.1</v>
      </c>
      <c r="W1882" s="36">
        <v>24.746186092921814</v>
      </c>
      <c r="Y1882">
        <v>83.43</v>
      </c>
      <c r="Z1882">
        <v>94.1</v>
      </c>
      <c r="AA1882" s="36">
        <v>23.31964776372374</v>
      </c>
    </row>
    <row r="1883" spans="1:27" x14ac:dyDescent="0.25">
      <c r="A1883">
        <v>96.432599999999994</v>
      </c>
      <c r="B1883">
        <v>94.15</v>
      </c>
      <c r="C1883" s="36">
        <v>23.760528663054522</v>
      </c>
      <c r="E1883">
        <v>101.12990000000001</v>
      </c>
      <c r="F1883">
        <v>94.15</v>
      </c>
      <c r="G1883" s="36">
        <v>23.934974002439436</v>
      </c>
      <c r="I1883">
        <v>105.8248</v>
      </c>
      <c r="J1883">
        <v>94.15</v>
      </c>
      <c r="K1883" s="36">
        <v>24.118544482996366</v>
      </c>
      <c r="M1883">
        <v>110.5591</v>
      </c>
      <c r="N1883">
        <v>94.15</v>
      </c>
      <c r="O1883" s="36">
        <v>24.314093206619258</v>
      </c>
      <c r="Q1883">
        <v>115.30419999999999</v>
      </c>
      <c r="R1883">
        <v>94.15</v>
      </c>
      <c r="S1883" s="36">
        <v>24.522027358066019</v>
      </c>
      <c r="U1883">
        <v>120.0808</v>
      </c>
      <c r="V1883">
        <v>94.15</v>
      </c>
      <c r="W1883" s="36">
        <v>24.745282404185346</v>
      </c>
      <c r="Y1883">
        <v>83.43</v>
      </c>
      <c r="Z1883">
        <v>94.15</v>
      </c>
      <c r="AA1883" s="36">
        <v>23.319109066896861</v>
      </c>
    </row>
    <row r="1884" spans="1:27" x14ac:dyDescent="0.25">
      <c r="A1884">
        <v>96.432599999999994</v>
      </c>
      <c r="B1884">
        <v>94.2</v>
      </c>
      <c r="C1884" s="36">
        <v>23.759901609213447</v>
      </c>
      <c r="E1884">
        <v>101.12990000000001</v>
      </c>
      <c r="F1884">
        <v>94.2</v>
      </c>
      <c r="G1884" s="36">
        <v>23.93430704049209</v>
      </c>
      <c r="I1884">
        <v>105.8248</v>
      </c>
      <c r="J1884">
        <v>94.2</v>
      </c>
      <c r="K1884" s="36">
        <v>24.117831927959063</v>
      </c>
      <c r="M1884">
        <v>110.5591</v>
      </c>
      <c r="N1884">
        <v>94.2</v>
      </c>
      <c r="O1884" s="36">
        <v>24.313327484110395</v>
      </c>
      <c r="Q1884">
        <v>115.30419999999999</v>
      </c>
      <c r="R1884">
        <v>94.2</v>
      </c>
      <c r="S1884" s="36">
        <v>24.521199129083808</v>
      </c>
      <c r="U1884">
        <v>120.0808</v>
      </c>
      <c r="V1884">
        <v>94.2</v>
      </c>
      <c r="W1884" s="36">
        <v>24.744379078630242</v>
      </c>
      <c r="Y1884">
        <v>83.43</v>
      </c>
      <c r="Z1884">
        <v>94.2</v>
      </c>
      <c r="AA1884" s="36">
        <v>23.318570476602325</v>
      </c>
    </row>
    <row r="1885" spans="1:27" x14ac:dyDescent="0.25">
      <c r="A1885">
        <v>96.432599999999994</v>
      </c>
      <c r="B1885">
        <v>94.25</v>
      </c>
      <c r="C1885" s="36">
        <v>23.75927470720001</v>
      </c>
      <c r="E1885">
        <v>101.12990000000001</v>
      </c>
      <c r="F1885">
        <v>94.25</v>
      </c>
      <c r="G1885" s="36">
        <v>23.933640254120622</v>
      </c>
      <c r="I1885">
        <v>105.8248</v>
      </c>
      <c r="J1885">
        <v>94.25</v>
      </c>
      <c r="K1885" s="36">
        <v>24.117119578265562</v>
      </c>
      <c r="M1885">
        <v>110.5591</v>
      </c>
      <c r="N1885">
        <v>94.25</v>
      </c>
      <c r="O1885" s="36">
        <v>24.31256200535169</v>
      </c>
      <c r="Q1885">
        <v>115.30419999999999</v>
      </c>
      <c r="R1885">
        <v>94.25</v>
      </c>
      <c r="S1885" s="36">
        <v>24.520371194315995</v>
      </c>
      <c r="U1885">
        <v>120.0808</v>
      </c>
      <c r="V1885">
        <v>94.25</v>
      </c>
      <c r="W1885" s="36">
        <v>24.743476115891948</v>
      </c>
      <c r="Y1885">
        <v>83.43</v>
      </c>
      <c r="Z1885">
        <v>94.25</v>
      </c>
      <c r="AA1885" s="36">
        <v>23.318031992789837</v>
      </c>
    </row>
    <row r="1886" spans="1:27" x14ac:dyDescent="0.25">
      <c r="A1886">
        <v>96.432599999999994</v>
      </c>
      <c r="B1886">
        <v>94.3</v>
      </c>
      <c r="C1886" s="36">
        <v>23.758647956925216</v>
      </c>
      <c r="E1886">
        <v>101.12990000000001</v>
      </c>
      <c r="F1886">
        <v>94.3</v>
      </c>
      <c r="G1886" s="36">
        <v>23.93297364321251</v>
      </c>
      <c r="I1886">
        <v>105.8248</v>
      </c>
      <c r="J1886">
        <v>94.3</v>
      </c>
      <c r="K1886" s="36">
        <v>24.116407433770974</v>
      </c>
      <c r="M1886">
        <v>110.5591</v>
      </c>
      <c r="N1886">
        <v>94.3</v>
      </c>
      <c r="O1886" s="36">
        <v>24.311796770151986</v>
      </c>
      <c r="Q1886">
        <v>115.30419999999999</v>
      </c>
      <c r="R1886">
        <v>94.3</v>
      </c>
      <c r="S1886" s="36">
        <v>24.519543553503393</v>
      </c>
      <c r="U1886">
        <v>120.0808</v>
      </c>
      <c r="V1886">
        <v>94.3</v>
      </c>
      <c r="W1886" s="36">
        <v>24.742573515606459</v>
      </c>
      <c r="Y1886">
        <v>83.43</v>
      </c>
      <c r="Z1886">
        <v>94.3</v>
      </c>
      <c r="AA1886" s="36">
        <v>23.317493615409141</v>
      </c>
    </row>
    <row r="1887" spans="1:27" x14ac:dyDescent="0.25">
      <c r="A1887">
        <v>96.432599999999994</v>
      </c>
      <c r="B1887">
        <v>94.35</v>
      </c>
      <c r="C1887" s="36">
        <v>23.758021358300155</v>
      </c>
      <c r="E1887">
        <v>101.12990000000001</v>
      </c>
      <c r="F1887">
        <v>94.35</v>
      </c>
      <c r="G1887" s="36">
        <v>23.932307207655363</v>
      </c>
      <c r="I1887">
        <v>105.8248</v>
      </c>
      <c r="J1887">
        <v>94.35</v>
      </c>
      <c r="K1887" s="36">
        <v>24.115695494330566</v>
      </c>
      <c r="M1887">
        <v>110.5591</v>
      </c>
      <c r="N1887">
        <v>94.35</v>
      </c>
      <c r="O1887" s="36">
        <v>24.311031778320366</v>
      </c>
      <c r="Q1887">
        <v>115.30419999999999</v>
      </c>
      <c r="R1887">
        <v>94.35</v>
      </c>
      <c r="S1887" s="36">
        <v>24.518716206387179</v>
      </c>
      <c r="U1887">
        <v>120.0808</v>
      </c>
      <c r="V1887">
        <v>94.35</v>
      </c>
      <c r="W1887" s="36">
        <v>24.741671277410408</v>
      </c>
      <c r="Y1887">
        <v>83.43</v>
      </c>
      <c r="Z1887">
        <v>94.35</v>
      </c>
      <c r="AA1887" s="36">
        <v>23.316955344410012</v>
      </c>
    </row>
    <row r="1888" spans="1:27" x14ac:dyDescent="0.25">
      <c r="A1888">
        <v>96.432599999999994</v>
      </c>
      <c r="B1888">
        <v>94.4</v>
      </c>
      <c r="C1888" s="36">
        <v>23.757394911235995</v>
      </c>
      <c r="E1888">
        <v>101.12990000000001</v>
      </c>
      <c r="F1888">
        <v>94.4</v>
      </c>
      <c r="G1888" s="36">
        <v>23.931640947336902</v>
      </c>
      <c r="I1888">
        <v>105.8248</v>
      </c>
      <c r="J1888">
        <v>94.4</v>
      </c>
      <c r="K1888" s="36">
        <v>24.114983759799784</v>
      </c>
      <c r="M1888">
        <v>110.5591</v>
      </c>
      <c r="N1888">
        <v>94.4</v>
      </c>
      <c r="O1888" s="36">
        <v>24.310267029666154</v>
      </c>
      <c r="Q1888">
        <v>115.30419999999999</v>
      </c>
      <c r="R1888">
        <v>94.4</v>
      </c>
      <c r="S1888" s="36">
        <v>24.517889152708904</v>
      </c>
      <c r="U1888">
        <v>120.0808</v>
      </c>
      <c r="V1888">
        <v>94.4</v>
      </c>
      <c r="W1888" s="36">
        <v>24.740769400941002</v>
      </c>
      <c r="Y1888">
        <v>83.43</v>
      </c>
      <c r="Z1888">
        <v>94.4</v>
      </c>
      <c r="AA1888" s="36">
        <v>23.316417179742277</v>
      </c>
    </row>
    <row r="1889" spans="1:27" x14ac:dyDescent="0.25">
      <c r="A1889">
        <v>96.432599999999994</v>
      </c>
      <c r="B1889">
        <v>94.45</v>
      </c>
      <c r="C1889" s="36">
        <v>23.756768615643992</v>
      </c>
      <c r="E1889">
        <v>101.12990000000001</v>
      </c>
      <c r="F1889">
        <v>94.45</v>
      </c>
      <c r="G1889" s="36">
        <v>23.930974862144968</v>
      </c>
      <c r="I1889">
        <v>105.8248</v>
      </c>
      <c r="J1889">
        <v>94.45</v>
      </c>
      <c r="K1889" s="36">
        <v>24.114272230034246</v>
      </c>
      <c r="M1889">
        <v>110.5591</v>
      </c>
      <c r="N1889">
        <v>94.45</v>
      </c>
      <c r="O1889" s="36">
        <v>24.309502523998933</v>
      </c>
      <c r="Q1889">
        <v>115.30419999999999</v>
      </c>
      <c r="R1889">
        <v>94.45</v>
      </c>
      <c r="S1889" s="36">
        <v>24.517062392210498</v>
      </c>
      <c r="U1889">
        <v>120.0808</v>
      </c>
      <c r="V1889">
        <v>94.45</v>
      </c>
      <c r="W1889" s="36">
        <v>24.739867885836052</v>
      </c>
      <c r="Y1889">
        <v>83.43</v>
      </c>
      <c r="Z1889">
        <v>94.45</v>
      </c>
      <c r="AA1889" s="36">
        <v>23.315879121355795</v>
      </c>
    </row>
    <row r="1890" spans="1:27" x14ac:dyDescent="0.25">
      <c r="A1890">
        <v>96.432599999999994</v>
      </c>
      <c r="B1890">
        <v>94.5</v>
      </c>
      <c r="C1890" s="36">
        <v>23.756142471435492</v>
      </c>
      <c r="E1890">
        <v>101.12990000000001</v>
      </c>
      <c r="F1890">
        <v>94.5</v>
      </c>
      <c r="G1890" s="36">
        <v>23.930308951967515</v>
      </c>
      <c r="I1890">
        <v>105.8248</v>
      </c>
      <c r="J1890">
        <v>94.5</v>
      </c>
      <c r="K1890" s="36">
        <v>24.113560904889724</v>
      </c>
      <c r="M1890">
        <v>110.5591</v>
      </c>
      <c r="N1890">
        <v>94.5</v>
      </c>
      <c r="O1890" s="36">
        <v>24.308738261128511</v>
      </c>
      <c r="Q1890">
        <v>115.30419999999999</v>
      </c>
      <c r="R1890">
        <v>94.5</v>
      </c>
      <c r="S1890" s="36">
        <v>24.516235924634248</v>
      </c>
      <c r="U1890">
        <v>120.0808</v>
      </c>
      <c r="V1890">
        <v>94.5</v>
      </c>
      <c r="W1890" s="36">
        <v>24.738966731733967</v>
      </c>
      <c r="Y1890">
        <v>83.43</v>
      </c>
      <c r="Z1890">
        <v>94.5</v>
      </c>
      <c r="AA1890" s="36">
        <v>23.315341169200465</v>
      </c>
    </row>
    <row r="1891" spans="1:27" x14ac:dyDescent="0.25">
      <c r="A1891">
        <v>96.432599999999994</v>
      </c>
      <c r="B1891">
        <v>94.55</v>
      </c>
      <c r="C1891" s="36">
        <v>23.755516478521919</v>
      </c>
      <c r="E1891">
        <v>101.12990000000001</v>
      </c>
      <c r="F1891">
        <v>94.55</v>
      </c>
      <c r="G1891" s="36">
        <v>23.929643216692618</v>
      </c>
      <c r="I1891">
        <v>105.8248</v>
      </c>
      <c r="J1891">
        <v>94.55</v>
      </c>
      <c r="K1891" s="36">
        <v>24.112849784222153</v>
      </c>
      <c r="M1891">
        <v>110.5591</v>
      </c>
      <c r="N1891">
        <v>94.55</v>
      </c>
      <c r="O1891" s="36">
        <v>24.307974240864951</v>
      </c>
      <c r="Q1891">
        <v>115.30419999999999</v>
      </c>
      <c r="R1891">
        <v>94.55</v>
      </c>
      <c r="S1891" s="36">
        <v>24.515409749722835</v>
      </c>
      <c r="U1891">
        <v>120.0808</v>
      </c>
      <c r="V1891">
        <v>94.55</v>
      </c>
      <c r="W1891" s="36">
        <v>24.738065938273735</v>
      </c>
      <c r="Y1891">
        <v>83.43</v>
      </c>
      <c r="Z1891">
        <v>94.55</v>
      </c>
      <c r="AA1891" s="36">
        <v>23.314803323226219</v>
      </c>
    </row>
    <row r="1892" spans="1:27" x14ac:dyDescent="0.25">
      <c r="A1892">
        <v>96.432599999999994</v>
      </c>
      <c r="B1892">
        <v>94.6</v>
      </c>
      <c r="C1892" s="36">
        <v>23.754890636814778</v>
      </c>
      <c r="E1892">
        <v>101.12990000000001</v>
      </c>
      <c r="F1892">
        <v>94.6</v>
      </c>
      <c r="G1892" s="36">
        <v>23.928977656208463</v>
      </c>
      <c r="I1892">
        <v>105.8248</v>
      </c>
      <c r="J1892">
        <v>94.6</v>
      </c>
      <c r="K1892" s="36">
        <v>24.112138867887651</v>
      </c>
      <c r="M1892">
        <v>110.5591</v>
      </c>
      <c r="N1892">
        <v>94.6</v>
      </c>
      <c r="O1892" s="36">
        <v>24.307210463018567</v>
      </c>
      <c r="Q1892">
        <v>115.30419999999999</v>
      </c>
      <c r="R1892">
        <v>94.6</v>
      </c>
      <c r="S1892" s="36">
        <v>24.514583867219283</v>
      </c>
      <c r="U1892">
        <v>120.0808</v>
      </c>
      <c r="V1892">
        <v>94.6</v>
      </c>
      <c r="W1892" s="36">
        <v>24.737165505094957</v>
      </c>
      <c r="Y1892">
        <v>83.43</v>
      </c>
      <c r="Z1892">
        <v>94.6</v>
      </c>
      <c r="AA1892" s="36">
        <v>23.314265583383033</v>
      </c>
    </row>
    <row r="1893" spans="1:27" x14ac:dyDescent="0.25">
      <c r="A1893">
        <v>96.432599999999994</v>
      </c>
      <c r="B1893">
        <v>94.65</v>
      </c>
      <c r="C1893" s="36">
        <v>23.754264946225675</v>
      </c>
      <c r="E1893">
        <v>101.12990000000001</v>
      </c>
      <c r="F1893">
        <v>94.65</v>
      </c>
      <c r="G1893" s="36">
        <v>23.928312270403357</v>
      </c>
      <c r="I1893">
        <v>105.8248</v>
      </c>
      <c r="J1893">
        <v>94.65</v>
      </c>
      <c r="K1893" s="36">
        <v>24.111428155742487</v>
      </c>
      <c r="M1893">
        <v>110.5591</v>
      </c>
      <c r="N1893">
        <v>94.65</v>
      </c>
      <c r="O1893" s="36">
        <v>24.306446927399897</v>
      </c>
      <c r="Q1893">
        <v>115.30419999999999</v>
      </c>
      <c r="R1893">
        <v>94.65</v>
      </c>
      <c r="S1893" s="36">
        <v>24.513758276867005</v>
      </c>
      <c r="U1893">
        <v>120.0808</v>
      </c>
      <c r="V1893">
        <v>94.65</v>
      </c>
      <c r="W1893" s="36">
        <v>24.736265431837797</v>
      </c>
      <c r="Y1893">
        <v>83.43</v>
      </c>
      <c r="Z1893">
        <v>94.65</v>
      </c>
      <c r="AA1893" s="36">
        <v>23.313727949620922</v>
      </c>
    </row>
    <row r="1894" spans="1:27" x14ac:dyDescent="0.25">
      <c r="A1894">
        <v>96.432599999999994</v>
      </c>
      <c r="B1894">
        <v>94.7</v>
      </c>
      <c r="C1894" s="36">
        <v>23.753639406666284</v>
      </c>
      <c r="E1894">
        <v>101.12990000000001</v>
      </c>
      <c r="F1894">
        <v>94.7</v>
      </c>
      <c r="G1894" s="36">
        <v>23.927647059165729</v>
      </c>
      <c r="I1894">
        <v>105.8248</v>
      </c>
      <c r="J1894">
        <v>94.7</v>
      </c>
      <c r="K1894" s="36">
        <v>24.110717647643099</v>
      </c>
      <c r="M1894">
        <v>110.5591</v>
      </c>
      <c r="N1894">
        <v>94.7</v>
      </c>
      <c r="O1894" s="36">
        <v>24.305683633819722</v>
      </c>
      <c r="Q1894">
        <v>115.30419999999999</v>
      </c>
      <c r="R1894">
        <v>94.7</v>
      </c>
      <c r="S1894" s="36">
        <v>24.512932978409783</v>
      </c>
      <c r="U1894">
        <v>120.0808</v>
      </c>
      <c r="V1894">
        <v>94.7</v>
      </c>
      <c r="W1894" s="36">
        <v>24.735365718143044</v>
      </c>
      <c r="Y1894">
        <v>83.43</v>
      </c>
      <c r="Z1894">
        <v>94.7</v>
      </c>
      <c r="AA1894" s="36">
        <v>23.313190421889935</v>
      </c>
    </row>
    <row r="1895" spans="1:27" x14ac:dyDescent="0.25">
      <c r="A1895">
        <v>96.432599999999994</v>
      </c>
      <c r="B1895">
        <v>94.75</v>
      </c>
      <c r="C1895" s="36">
        <v>23.753014018048368</v>
      </c>
      <c r="E1895">
        <v>101.12990000000001</v>
      </c>
      <c r="F1895">
        <v>94.75</v>
      </c>
      <c r="G1895" s="36">
        <v>23.926982022384113</v>
      </c>
      <c r="I1895">
        <v>105.8248</v>
      </c>
      <c r="J1895">
        <v>94.75</v>
      </c>
      <c r="K1895" s="36">
        <v>24.110007343446096</v>
      </c>
      <c r="M1895">
        <v>110.5591</v>
      </c>
      <c r="N1895">
        <v>94.75</v>
      </c>
      <c r="O1895" s="36">
        <v>24.304920582089082</v>
      </c>
      <c r="Q1895">
        <v>115.30419999999999</v>
      </c>
      <c r="R1895">
        <v>94.75</v>
      </c>
      <c r="S1895" s="36">
        <v>24.512107971591746</v>
      </c>
      <c r="U1895">
        <v>120.0808</v>
      </c>
      <c r="V1895">
        <v>94.75</v>
      </c>
      <c r="W1895" s="36">
        <v>24.734466363652039</v>
      </c>
      <c r="Y1895">
        <v>83.43</v>
      </c>
      <c r="Z1895">
        <v>94.75</v>
      </c>
      <c r="AA1895" s="36">
        <v>23.312653000140159</v>
      </c>
    </row>
    <row r="1896" spans="1:27" x14ac:dyDescent="0.25">
      <c r="A1896">
        <v>96.432599999999994</v>
      </c>
      <c r="B1896">
        <v>94.8</v>
      </c>
      <c r="C1896" s="36">
        <v>23.752388780283773</v>
      </c>
      <c r="E1896">
        <v>101.12990000000001</v>
      </c>
      <c r="F1896">
        <v>94.8</v>
      </c>
      <c r="G1896" s="36">
        <v>23.926317159947168</v>
      </c>
      <c r="I1896">
        <v>105.8248</v>
      </c>
      <c r="J1896">
        <v>94.8</v>
      </c>
      <c r="K1896" s="36">
        <v>24.109297243008232</v>
      </c>
      <c r="M1896">
        <v>110.5591</v>
      </c>
      <c r="N1896">
        <v>94.8</v>
      </c>
      <c r="O1896" s="36">
        <v>24.304157772019249</v>
      </c>
      <c r="Q1896">
        <v>115.30419999999999</v>
      </c>
      <c r="R1896">
        <v>94.8</v>
      </c>
      <c r="S1896" s="36">
        <v>24.511283256157416</v>
      </c>
      <c r="U1896">
        <v>120.0808</v>
      </c>
      <c r="V1896">
        <v>94.8</v>
      </c>
      <c r="W1896" s="36">
        <v>24.733567368006728</v>
      </c>
      <c r="Y1896">
        <v>83.43</v>
      </c>
      <c r="Z1896">
        <v>94.8</v>
      </c>
      <c r="AA1896" s="36">
        <v>23.312115684321729</v>
      </c>
    </row>
    <row r="1897" spans="1:27" x14ac:dyDescent="0.25">
      <c r="A1897">
        <v>96.432599999999994</v>
      </c>
      <c r="B1897">
        <v>94.85</v>
      </c>
      <c r="C1897" s="36">
        <v>23.751763693284435</v>
      </c>
      <c r="E1897">
        <v>101.12990000000001</v>
      </c>
      <c r="F1897">
        <v>94.85</v>
      </c>
      <c r="G1897" s="36">
        <v>23.925652471743664</v>
      </c>
      <c r="I1897">
        <v>105.8248</v>
      </c>
      <c r="J1897">
        <v>94.85</v>
      </c>
      <c r="K1897" s="36">
        <v>24.108587346186461</v>
      </c>
      <c r="M1897">
        <v>110.5591</v>
      </c>
      <c r="N1897">
        <v>94.85</v>
      </c>
      <c r="O1897" s="36">
        <v>24.303395203421733</v>
      </c>
      <c r="Q1897">
        <v>115.30419999999999</v>
      </c>
      <c r="R1897">
        <v>94.85</v>
      </c>
      <c r="S1897" s="36">
        <v>24.510458831851672</v>
      </c>
      <c r="U1897">
        <v>120.0808</v>
      </c>
      <c r="V1897">
        <v>94.85</v>
      </c>
      <c r="W1897" s="36">
        <v>24.732668730849642</v>
      </c>
      <c r="Y1897">
        <v>83.43</v>
      </c>
      <c r="Z1897">
        <v>94.85</v>
      </c>
      <c r="AA1897" s="36">
        <v>23.311578474384802</v>
      </c>
    </row>
    <row r="1898" spans="1:27" x14ac:dyDescent="0.25">
      <c r="A1898">
        <v>96.432599999999994</v>
      </c>
      <c r="B1898">
        <v>94.9</v>
      </c>
      <c r="C1898" s="36">
        <v>23.751138756962369</v>
      </c>
      <c r="E1898">
        <v>101.12990000000001</v>
      </c>
      <c r="F1898">
        <v>94.9</v>
      </c>
      <c r="G1898" s="36">
        <v>23.924987957662484</v>
      </c>
      <c r="I1898">
        <v>105.8248</v>
      </c>
      <c r="J1898">
        <v>94.9</v>
      </c>
      <c r="K1898" s="36">
        <v>24.10787765283786</v>
      </c>
      <c r="M1898">
        <v>110.5591</v>
      </c>
      <c r="N1898">
        <v>94.9</v>
      </c>
      <c r="O1898" s="36">
        <v>24.302632876108287</v>
      </c>
      <c r="Q1898">
        <v>115.30419999999999</v>
      </c>
      <c r="R1898">
        <v>94.9</v>
      </c>
      <c r="S1898" s="36">
        <v>24.509634698419745</v>
      </c>
      <c r="U1898">
        <v>120.0808</v>
      </c>
      <c r="V1898">
        <v>94.9</v>
      </c>
      <c r="W1898" s="36">
        <v>24.731770451823891</v>
      </c>
      <c r="Y1898">
        <v>83.43</v>
      </c>
      <c r="Z1898">
        <v>94.9</v>
      </c>
      <c r="AA1898" s="36">
        <v>23.311041370279586</v>
      </c>
    </row>
    <row r="1899" spans="1:27" x14ac:dyDescent="0.25">
      <c r="A1899">
        <v>96.432599999999994</v>
      </c>
      <c r="B1899">
        <v>94.95</v>
      </c>
      <c r="C1899" s="36">
        <v>23.750513971229676</v>
      </c>
      <c r="E1899">
        <v>101.12990000000001</v>
      </c>
      <c r="F1899">
        <v>94.95</v>
      </c>
      <c r="G1899" s="36">
        <v>23.924323617592634</v>
      </c>
      <c r="I1899">
        <v>105.8248</v>
      </c>
      <c r="J1899">
        <v>94.95</v>
      </c>
      <c r="K1899" s="36">
        <v>24.107168162819701</v>
      </c>
      <c r="M1899">
        <v>110.5591</v>
      </c>
      <c r="N1899">
        <v>94.95</v>
      </c>
      <c r="O1899" s="36">
        <v>24.301870789890906</v>
      </c>
      <c r="Q1899">
        <v>115.30419999999999</v>
      </c>
      <c r="R1899">
        <v>94.95</v>
      </c>
      <c r="S1899" s="36">
        <v>24.508810855607258</v>
      </c>
      <c r="U1899">
        <v>120.0808</v>
      </c>
      <c r="V1899">
        <v>94.95</v>
      </c>
      <c r="W1899" s="36">
        <v>24.730872530573162</v>
      </c>
      <c r="Y1899">
        <v>83.43</v>
      </c>
      <c r="Z1899">
        <v>94.95</v>
      </c>
      <c r="AA1899" s="36">
        <v>23.310504371956323</v>
      </c>
    </row>
    <row r="1900" spans="1:27" x14ac:dyDescent="0.25">
      <c r="A1900">
        <v>96.432599999999994</v>
      </c>
      <c r="B1900">
        <v>95</v>
      </c>
      <c r="C1900" s="36">
        <v>23.749889335998532</v>
      </c>
      <c r="E1900">
        <v>101.12990000000001</v>
      </c>
      <c r="F1900">
        <v>95</v>
      </c>
      <c r="G1900" s="36">
        <v>23.923659451423237</v>
      </c>
      <c r="I1900">
        <v>105.8248</v>
      </c>
      <c r="J1900">
        <v>95</v>
      </c>
      <c r="K1900" s="36">
        <v>24.1064588759894</v>
      </c>
      <c r="M1900">
        <v>110.5591</v>
      </c>
      <c r="N1900">
        <v>95</v>
      </c>
      <c r="O1900" s="36">
        <v>24.30110894458182</v>
      </c>
      <c r="Q1900">
        <v>115.30419999999999</v>
      </c>
      <c r="R1900">
        <v>95</v>
      </c>
      <c r="S1900" s="36">
        <v>24.507987303160174</v>
      </c>
      <c r="U1900">
        <v>120.0808</v>
      </c>
      <c r="V1900">
        <v>95</v>
      </c>
      <c r="W1900" s="36">
        <v>24.729974966741739</v>
      </c>
      <c r="Y1900">
        <v>83.43</v>
      </c>
      <c r="Z1900">
        <v>95</v>
      </c>
      <c r="AA1900" s="36">
        <v>23.309967479365294</v>
      </c>
    </row>
    <row r="1901" spans="1:27" x14ac:dyDescent="0.25">
      <c r="A1901">
        <v>96.432599999999994</v>
      </c>
      <c r="B1901">
        <v>95.05</v>
      </c>
      <c r="C1901" s="36">
        <v>23.749264851181209</v>
      </c>
      <c r="E1901">
        <v>101.12990000000001</v>
      </c>
      <c r="F1901">
        <v>95.05</v>
      </c>
      <c r="G1901" s="36">
        <v>23.922995459043527</v>
      </c>
      <c r="I1901">
        <v>105.8248</v>
      </c>
      <c r="J1901">
        <v>95.05</v>
      </c>
      <c r="K1901" s="36">
        <v>24.105749792204556</v>
      </c>
      <c r="M1901">
        <v>110.5591</v>
      </c>
      <c r="N1901">
        <v>95.05</v>
      </c>
      <c r="O1901" s="36">
        <v>24.300347339993497</v>
      </c>
      <c r="Q1901">
        <v>115.30419999999999</v>
      </c>
      <c r="R1901">
        <v>95.05</v>
      </c>
      <c r="S1901" s="36">
        <v>24.507164040824829</v>
      </c>
      <c r="U1901">
        <v>120.0808</v>
      </c>
      <c r="V1901">
        <v>95.05</v>
      </c>
      <c r="W1901" s="36">
        <v>24.729077759974469</v>
      </c>
      <c r="Y1901">
        <v>83.43</v>
      </c>
      <c r="Z1901">
        <v>95.05</v>
      </c>
      <c r="AA1901" s="36">
        <v>23.309430692456818</v>
      </c>
    </row>
    <row r="1902" spans="1:27" x14ac:dyDescent="0.25">
      <c r="A1902">
        <v>96.432599999999994</v>
      </c>
      <c r="B1902">
        <v>95.1</v>
      </c>
      <c r="C1902" s="36">
        <v>23.748640516690056</v>
      </c>
      <c r="E1902">
        <v>101.12990000000001</v>
      </c>
      <c r="F1902">
        <v>95.1</v>
      </c>
      <c r="G1902" s="36">
        <v>23.922331640342847</v>
      </c>
      <c r="I1902">
        <v>105.8248</v>
      </c>
      <c r="J1902">
        <v>95.1</v>
      </c>
      <c r="K1902" s="36">
        <v>24.105040911322913</v>
      </c>
      <c r="M1902">
        <v>110.5591</v>
      </c>
      <c r="N1902">
        <v>95.1</v>
      </c>
      <c r="O1902" s="36">
        <v>24.299585975938658</v>
      </c>
      <c r="Q1902">
        <v>115.30419999999999</v>
      </c>
      <c r="R1902">
        <v>95.1</v>
      </c>
      <c r="S1902" s="36">
        <v>24.506341068347918</v>
      </c>
      <c r="U1902">
        <v>120.0808</v>
      </c>
      <c r="V1902">
        <v>95.1</v>
      </c>
      <c r="W1902" s="36">
        <v>24.728180909916794</v>
      </c>
      <c r="Y1902">
        <v>83.43</v>
      </c>
      <c r="Z1902">
        <v>95.1</v>
      </c>
      <c r="AA1902" s="36">
        <v>23.308894011181248</v>
      </c>
    </row>
    <row r="1903" spans="1:27" x14ac:dyDescent="0.25">
      <c r="A1903">
        <v>96.432599999999994</v>
      </c>
      <c r="B1903">
        <v>95.15</v>
      </c>
      <c r="C1903" s="36">
        <v>23.748016332437505</v>
      </c>
      <c r="E1903">
        <v>101.12990000000001</v>
      </c>
      <c r="F1903">
        <v>95.15</v>
      </c>
      <c r="G1903" s="36">
        <v>23.921667995210662</v>
      </c>
      <c r="I1903">
        <v>105.8248</v>
      </c>
      <c r="J1903">
        <v>95.15</v>
      </c>
      <c r="K1903" s="36">
        <v>24.104332233202385</v>
      </c>
      <c r="M1903">
        <v>110.5591</v>
      </c>
      <c r="N1903">
        <v>95.15</v>
      </c>
      <c r="O1903" s="36">
        <v>24.298824852230243</v>
      </c>
      <c r="Q1903">
        <v>115.30419999999999</v>
      </c>
      <c r="R1903">
        <v>95.15</v>
      </c>
      <c r="S1903" s="36">
        <v>24.50551838547652</v>
      </c>
      <c r="U1903">
        <v>120.0808</v>
      </c>
      <c r="V1903">
        <v>95.15</v>
      </c>
      <c r="W1903" s="36">
        <v>24.727284416214719</v>
      </c>
      <c r="Y1903">
        <v>83.43</v>
      </c>
      <c r="Z1903">
        <v>95.15</v>
      </c>
      <c r="AA1903" s="36">
        <v>23.308357435488979</v>
      </c>
    </row>
    <row r="1904" spans="1:27" x14ac:dyDescent="0.25">
      <c r="A1904">
        <v>96.432599999999994</v>
      </c>
      <c r="B1904">
        <v>95.2</v>
      </c>
      <c r="C1904" s="36">
        <v>23.74739229833607</v>
      </c>
      <c r="E1904">
        <v>101.12990000000001</v>
      </c>
      <c r="F1904">
        <v>95.2</v>
      </c>
      <c r="G1904" s="36">
        <v>23.921004523536556</v>
      </c>
      <c r="I1904">
        <v>105.8248</v>
      </c>
      <c r="J1904">
        <v>95.2</v>
      </c>
      <c r="K1904" s="36">
        <v>24.103623757701044</v>
      </c>
      <c r="M1904">
        <v>110.5591</v>
      </c>
      <c r="N1904">
        <v>95.2</v>
      </c>
      <c r="O1904" s="36">
        <v>24.298063968681443</v>
      </c>
      <c r="Q1904">
        <v>115.30419999999999</v>
      </c>
      <c r="R1904">
        <v>95.2</v>
      </c>
      <c r="S1904" s="36">
        <v>24.504695991958034</v>
      </c>
      <c r="U1904">
        <v>120.0808</v>
      </c>
      <c r="V1904">
        <v>95.2</v>
      </c>
      <c r="W1904" s="36">
        <v>24.726388278514829</v>
      </c>
      <c r="Y1904">
        <v>83.43</v>
      </c>
      <c r="Z1904">
        <v>95.2</v>
      </c>
      <c r="AA1904" s="36">
        <v>23.307820965330443</v>
      </c>
    </row>
    <row r="1905" spans="1:27" x14ac:dyDescent="0.25">
      <c r="A1905">
        <v>96.432599999999994</v>
      </c>
      <c r="B1905">
        <v>95.25</v>
      </c>
      <c r="C1905" s="36">
        <v>23.746768414298359</v>
      </c>
      <c r="E1905">
        <v>101.12990000000001</v>
      </c>
      <c r="F1905">
        <v>95.25</v>
      </c>
      <c r="G1905" s="36">
        <v>23.920341225210219</v>
      </c>
      <c r="I1905">
        <v>105.8248</v>
      </c>
      <c r="J1905">
        <v>95.25</v>
      </c>
      <c r="K1905" s="36">
        <v>24.102915484677137</v>
      </c>
      <c r="M1905">
        <v>110.5591</v>
      </c>
      <c r="N1905">
        <v>95.25</v>
      </c>
      <c r="O1905" s="36">
        <v>24.297303325105684</v>
      </c>
      <c r="Q1905">
        <v>115.30419999999999</v>
      </c>
      <c r="R1905">
        <v>95.25</v>
      </c>
      <c r="S1905" s="36">
        <v>24.503873887540259</v>
      </c>
      <c r="U1905">
        <v>120.0808</v>
      </c>
      <c r="V1905">
        <v>95.25</v>
      </c>
      <c r="W1905" s="36">
        <v>24.72549249646428</v>
      </c>
      <c r="Y1905">
        <v>83.43</v>
      </c>
      <c r="Z1905">
        <v>95.25</v>
      </c>
      <c r="AA1905" s="36">
        <v>23.307284600656107</v>
      </c>
    </row>
    <row r="1906" spans="1:27" x14ac:dyDescent="0.25">
      <c r="A1906">
        <v>96.432599999999994</v>
      </c>
      <c r="B1906">
        <v>95.3</v>
      </c>
      <c r="C1906" s="36">
        <v>23.746144680237045</v>
      </c>
      <c r="E1906">
        <v>101.12990000000001</v>
      </c>
      <c r="F1906">
        <v>95.3</v>
      </c>
      <c r="G1906" s="36">
        <v>23.919678100121462</v>
      </c>
      <c r="I1906">
        <v>105.8248</v>
      </c>
      <c r="J1906">
        <v>95.3</v>
      </c>
      <c r="K1906" s="36">
        <v>24.102207413989056</v>
      </c>
      <c r="M1906">
        <v>110.5591</v>
      </c>
      <c r="N1906">
        <v>95.3</v>
      </c>
      <c r="O1906" s="36">
        <v>24.296542921316625</v>
      </c>
      <c r="Q1906">
        <v>115.30419999999999</v>
      </c>
      <c r="R1906">
        <v>95.3</v>
      </c>
      <c r="S1906" s="36">
        <v>24.503052071971329</v>
      </c>
      <c r="U1906">
        <v>120.0808</v>
      </c>
      <c r="V1906">
        <v>95.3</v>
      </c>
      <c r="W1906" s="36">
        <v>24.724597069710814</v>
      </c>
      <c r="Y1906">
        <v>83.43</v>
      </c>
      <c r="Z1906">
        <v>95.3</v>
      </c>
      <c r="AA1906" s="36">
        <v>23.306748341416483</v>
      </c>
    </row>
    <row r="1907" spans="1:27" x14ac:dyDescent="0.25">
      <c r="A1907">
        <v>96.432599999999994</v>
      </c>
      <c r="B1907">
        <v>95.35</v>
      </c>
      <c r="C1907" s="36">
        <v>23.745521096064898</v>
      </c>
      <c r="E1907">
        <v>101.12990000000001</v>
      </c>
      <c r="F1907">
        <v>95.35</v>
      </c>
      <c r="G1907" s="36">
        <v>23.919015148160199</v>
      </c>
      <c r="I1907">
        <v>105.8248</v>
      </c>
      <c r="J1907">
        <v>95.35</v>
      </c>
      <c r="K1907" s="36">
        <v>24.101499545495372</v>
      </c>
      <c r="M1907">
        <v>110.5591</v>
      </c>
      <c r="N1907">
        <v>95.35</v>
      </c>
      <c r="O1907" s="36">
        <v>24.295782757128165</v>
      </c>
      <c r="Q1907">
        <v>115.30419999999999</v>
      </c>
      <c r="R1907">
        <v>95.35</v>
      </c>
      <c r="S1907" s="36">
        <v>24.502230544999748</v>
      </c>
      <c r="U1907">
        <v>120.0808</v>
      </c>
      <c r="V1907">
        <v>95.35</v>
      </c>
      <c r="W1907" s="36">
        <v>24.723701997902729</v>
      </c>
      <c r="Y1907">
        <v>83.43</v>
      </c>
      <c r="Z1907">
        <v>95.35</v>
      </c>
      <c r="AA1907" s="36">
        <v>23.306212187562114</v>
      </c>
    </row>
    <row r="1908" spans="1:27" x14ac:dyDescent="0.25">
      <c r="A1908">
        <v>96.432599999999994</v>
      </c>
      <c r="B1908">
        <v>95.4</v>
      </c>
      <c r="C1908" s="36">
        <v>23.744897661694765</v>
      </c>
      <c r="E1908">
        <v>101.12990000000001</v>
      </c>
      <c r="F1908">
        <v>95.4</v>
      </c>
      <c r="G1908" s="36">
        <v>23.918352369216482</v>
      </c>
      <c r="I1908">
        <v>105.8248</v>
      </c>
      <c r="J1908">
        <v>95.4</v>
      </c>
      <c r="K1908" s="36">
        <v>24.100791879054803</v>
      </c>
      <c r="M1908">
        <v>110.5591</v>
      </c>
      <c r="N1908">
        <v>95.4</v>
      </c>
      <c r="O1908" s="36">
        <v>24.29502283235443</v>
      </c>
      <c r="Q1908">
        <v>115.30419999999999</v>
      </c>
      <c r="R1908">
        <v>95.4</v>
      </c>
      <c r="S1908" s="36">
        <v>24.501409306374377</v>
      </c>
      <c r="U1908">
        <v>120.0808</v>
      </c>
      <c r="V1908">
        <v>95.4</v>
      </c>
      <c r="W1908" s="36">
        <v>24.722807280688905</v>
      </c>
      <c r="Y1908">
        <v>83.43</v>
      </c>
      <c r="Z1908">
        <v>95.4</v>
      </c>
      <c r="AA1908" s="36">
        <v>23.305676139043584</v>
      </c>
    </row>
    <row r="1909" spans="1:27" x14ac:dyDescent="0.25">
      <c r="A1909">
        <v>96.432599999999994</v>
      </c>
      <c r="B1909">
        <v>95.45</v>
      </c>
      <c r="C1909" s="36">
        <v>23.744274377039574</v>
      </c>
      <c r="E1909">
        <v>101.12990000000001</v>
      </c>
      <c r="F1909">
        <v>95.45</v>
      </c>
      <c r="G1909" s="36">
        <v>23.917689763180448</v>
      </c>
      <c r="I1909">
        <v>105.8248</v>
      </c>
      <c r="J1909">
        <v>95.45</v>
      </c>
      <c r="K1909" s="36">
        <v>24.100084414526233</v>
      </c>
      <c r="M1909">
        <v>110.5591</v>
      </c>
      <c r="N1909">
        <v>95.45</v>
      </c>
      <c r="O1909" s="36">
        <v>24.294263146809801</v>
      </c>
      <c r="Q1909">
        <v>115.30419999999999</v>
      </c>
      <c r="R1909">
        <v>95.45</v>
      </c>
      <c r="S1909" s="36">
        <v>24.500588355844442</v>
      </c>
      <c r="U1909">
        <v>120.0808</v>
      </c>
      <c r="V1909">
        <v>95.45</v>
      </c>
      <c r="W1909" s="36">
        <v>24.721912917718782</v>
      </c>
      <c r="Y1909">
        <v>83.43</v>
      </c>
      <c r="Z1909">
        <v>95.45</v>
      </c>
      <c r="AA1909" s="36">
        <v>23.305140195811511</v>
      </c>
    </row>
    <row r="1910" spans="1:27" x14ac:dyDescent="0.25">
      <c r="A1910">
        <v>96.432599999999994</v>
      </c>
      <c r="B1910">
        <v>95.5</v>
      </c>
      <c r="C1910" s="36">
        <v>23.743651242012348</v>
      </c>
      <c r="E1910">
        <v>101.12990000000001</v>
      </c>
      <c r="F1910">
        <v>95.5</v>
      </c>
      <c r="G1910" s="36">
        <v>23.917027329942364</v>
      </c>
      <c r="I1910">
        <v>105.8248</v>
      </c>
      <c r="J1910">
        <v>95.5</v>
      </c>
      <c r="K1910" s="36">
        <v>24.099377151768714</v>
      </c>
      <c r="M1910">
        <v>110.5591</v>
      </c>
      <c r="N1910">
        <v>95.5</v>
      </c>
      <c r="O1910" s="36">
        <v>24.293503700308882</v>
      </c>
      <c r="Q1910">
        <v>115.30419999999999</v>
      </c>
      <c r="R1910">
        <v>95.5</v>
      </c>
      <c r="S1910" s="36">
        <v>24.499767693159505</v>
      </c>
      <c r="U1910">
        <v>120.0808</v>
      </c>
      <c r="V1910">
        <v>95.5</v>
      </c>
      <c r="W1910" s="36">
        <v>24.721018908642382</v>
      </c>
      <c r="Y1910">
        <v>83.43</v>
      </c>
      <c r="Z1910">
        <v>95.5</v>
      </c>
      <c r="AA1910" s="36">
        <v>23.304604357816558</v>
      </c>
    </row>
    <row r="1911" spans="1:27" x14ac:dyDescent="0.25">
      <c r="A1911">
        <v>96.432599999999994</v>
      </c>
      <c r="B1911">
        <v>95.55</v>
      </c>
      <c r="C1911" s="36">
        <v>23.74302825652617</v>
      </c>
      <c r="E1911">
        <v>101.12990000000001</v>
      </c>
      <c r="F1911">
        <v>95.55</v>
      </c>
      <c r="G1911" s="36">
        <v>23.916365069392615</v>
      </c>
      <c r="I1911">
        <v>105.8248</v>
      </c>
      <c r="J1911">
        <v>95.55</v>
      </c>
      <c r="K1911" s="36">
        <v>24.098670090641445</v>
      </c>
      <c r="M1911">
        <v>110.5591</v>
      </c>
      <c r="N1911">
        <v>95.55</v>
      </c>
      <c r="O1911" s="36">
        <v>24.292744492666507</v>
      </c>
      <c r="Q1911">
        <v>115.30419999999999</v>
      </c>
      <c r="R1911">
        <v>95.55</v>
      </c>
      <c r="S1911" s="36">
        <v>24.498947318069508</v>
      </c>
      <c r="U1911">
        <v>120.0808</v>
      </c>
      <c r="V1911">
        <v>95.55</v>
      </c>
      <c r="W1911" s="36">
        <v>24.720125253110282</v>
      </c>
      <c r="Y1911">
        <v>83.43</v>
      </c>
      <c r="Z1911">
        <v>95.55</v>
      </c>
      <c r="AA1911" s="36">
        <v>23.304068625009418</v>
      </c>
    </row>
    <row r="1912" spans="1:27" x14ac:dyDescent="0.25">
      <c r="A1912">
        <v>96.432599999999994</v>
      </c>
      <c r="B1912">
        <v>95.6</v>
      </c>
      <c r="C1912" s="36">
        <v>23.742405420494222</v>
      </c>
      <c r="E1912">
        <v>101.12990000000001</v>
      </c>
      <c r="F1912">
        <v>95.6</v>
      </c>
      <c r="G1912" s="36">
        <v>23.915702981421688</v>
      </c>
      <c r="I1912">
        <v>105.8248</v>
      </c>
      <c r="J1912">
        <v>95.6</v>
      </c>
      <c r="K1912" s="36">
        <v>24.097963231003799</v>
      </c>
      <c r="M1912">
        <v>110.5591</v>
      </c>
      <c r="N1912">
        <v>95.6</v>
      </c>
      <c r="O1912" s="36">
        <v>24.291985523697765</v>
      </c>
      <c r="Q1912">
        <v>115.30419999999999</v>
      </c>
      <c r="R1912">
        <v>95.6</v>
      </c>
      <c r="S1912" s="36">
        <v>24.498127230324734</v>
      </c>
      <c r="U1912">
        <v>120.0808</v>
      </c>
      <c r="V1912">
        <v>95.6</v>
      </c>
      <c r="W1912" s="36">
        <v>24.719231950773612</v>
      </c>
      <c r="Y1912">
        <v>83.43</v>
      </c>
      <c r="Z1912">
        <v>95.6</v>
      </c>
      <c r="AA1912" s="36">
        <v>23.30353299734082</v>
      </c>
    </row>
    <row r="1913" spans="1:27" x14ac:dyDescent="0.25">
      <c r="A1913">
        <v>96.432599999999994</v>
      </c>
      <c r="B1913">
        <v>95.65</v>
      </c>
      <c r="C1913" s="36">
        <v>23.741782733829766</v>
      </c>
      <c r="E1913">
        <v>101.12990000000001</v>
      </c>
      <c r="F1913">
        <v>95.65</v>
      </c>
      <c r="G1913" s="36">
        <v>23.915041065920189</v>
      </c>
      <c r="I1913">
        <v>105.8248</v>
      </c>
      <c r="J1913">
        <v>95.65</v>
      </c>
      <c r="K1913" s="36">
        <v>24.097256572715306</v>
      </c>
      <c r="M1913">
        <v>110.5591</v>
      </c>
      <c r="N1913">
        <v>95.65</v>
      </c>
      <c r="O1913" s="36">
        <v>24.291226793217948</v>
      </c>
      <c r="Q1913">
        <v>115.30419999999999</v>
      </c>
      <c r="R1913">
        <v>95.65</v>
      </c>
      <c r="S1913" s="36">
        <v>24.497307429675825</v>
      </c>
      <c r="U1913">
        <v>120.0808</v>
      </c>
      <c r="V1913">
        <v>95.65</v>
      </c>
      <c r="W1913" s="36">
        <v>24.718339001284097</v>
      </c>
      <c r="Y1913">
        <v>83.43</v>
      </c>
      <c r="Z1913">
        <v>95.65</v>
      </c>
      <c r="AA1913" s="36">
        <v>23.302997474761547</v>
      </c>
    </row>
    <row r="1914" spans="1:27" x14ac:dyDescent="0.25">
      <c r="A1914">
        <v>96.432599999999994</v>
      </c>
      <c r="B1914">
        <v>95.7</v>
      </c>
      <c r="C1914" s="36">
        <v>23.741160196446149</v>
      </c>
      <c r="E1914">
        <v>101.12990000000001</v>
      </c>
      <c r="F1914">
        <v>95.7</v>
      </c>
      <c r="G1914" s="36">
        <v>23.914379322778835</v>
      </c>
      <c r="I1914">
        <v>105.8248</v>
      </c>
      <c r="J1914">
        <v>95.7</v>
      </c>
      <c r="K1914" s="36">
        <v>24.096550115635651</v>
      </c>
      <c r="M1914">
        <v>110.5591</v>
      </c>
      <c r="N1914">
        <v>95.7</v>
      </c>
      <c r="O1914" s="36">
        <v>24.290468301042612</v>
      </c>
      <c r="Q1914">
        <v>115.30419999999999</v>
      </c>
      <c r="R1914">
        <v>95.7</v>
      </c>
      <c r="S1914" s="36">
        <v>24.496487915873779</v>
      </c>
      <c r="U1914">
        <v>120.0808</v>
      </c>
      <c r="V1914">
        <v>95.7</v>
      </c>
      <c r="W1914" s="36">
        <v>24.717446404294005</v>
      </c>
      <c r="Y1914">
        <v>83.43</v>
      </c>
      <c r="Z1914">
        <v>95.7</v>
      </c>
      <c r="AA1914" s="36">
        <v>23.302462057222399</v>
      </c>
    </row>
    <row r="1915" spans="1:27" x14ac:dyDescent="0.25">
      <c r="A1915">
        <v>96.432599999999994</v>
      </c>
      <c r="B1915">
        <v>95.75</v>
      </c>
      <c r="C1915" s="36">
        <v>23.740537808256782</v>
      </c>
      <c r="E1915">
        <v>101.12990000000001</v>
      </c>
      <c r="F1915">
        <v>95.75</v>
      </c>
      <c r="G1915" s="36">
        <v>23.913717751888456</v>
      </c>
      <c r="I1915">
        <v>105.8248</v>
      </c>
      <c r="J1915">
        <v>95.75</v>
      </c>
      <c r="K1915" s="36">
        <v>24.095843859624676</v>
      </c>
      <c r="M1915">
        <v>110.5591</v>
      </c>
      <c r="N1915">
        <v>95.75</v>
      </c>
      <c r="O1915" s="36">
        <v>24.289710046987526</v>
      </c>
      <c r="Q1915">
        <v>115.30419999999999</v>
      </c>
      <c r="R1915">
        <v>95.75</v>
      </c>
      <c r="S1915" s="36">
        <v>24.495668688669944</v>
      </c>
      <c r="U1915">
        <v>120.0808</v>
      </c>
      <c r="V1915">
        <v>95.75</v>
      </c>
      <c r="W1915" s="36">
        <v>24.71655415945617</v>
      </c>
      <c r="Y1915">
        <v>83.43</v>
      </c>
      <c r="Z1915">
        <v>95.75</v>
      </c>
      <c r="AA1915" s="36">
        <v>23.301926744674219</v>
      </c>
    </row>
    <row r="1916" spans="1:27" x14ac:dyDescent="0.25">
      <c r="A1916">
        <v>96.432599999999994</v>
      </c>
      <c r="B1916">
        <v>95.8</v>
      </c>
      <c r="C1916" s="36">
        <v>23.739915569175178</v>
      </c>
      <c r="E1916">
        <v>101.12990000000001</v>
      </c>
      <c r="F1916">
        <v>95.8</v>
      </c>
      <c r="G1916" s="36">
        <v>23.91305635314</v>
      </c>
      <c r="I1916">
        <v>105.8248</v>
      </c>
      <c r="J1916">
        <v>95.8</v>
      </c>
      <c r="K1916" s="36">
        <v>24.095137804542397</v>
      </c>
      <c r="M1916">
        <v>110.5591</v>
      </c>
      <c r="N1916">
        <v>95.8</v>
      </c>
      <c r="O1916" s="36">
        <v>24.2889520308687</v>
      </c>
      <c r="Q1916">
        <v>115.30419999999999</v>
      </c>
      <c r="R1916">
        <v>95.8</v>
      </c>
      <c r="S1916" s="36">
        <v>24.494849747816033</v>
      </c>
      <c r="U1916">
        <v>120.0808</v>
      </c>
      <c r="V1916">
        <v>95.8</v>
      </c>
      <c r="W1916" s="36">
        <v>24.71566226642399</v>
      </c>
      <c r="Y1916">
        <v>83.43</v>
      </c>
      <c r="Z1916">
        <v>95.8</v>
      </c>
      <c r="AA1916" s="36">
        <v>23.301391537067897</v>
      </c>
    </row>
    <row r="1917" spans="1:27" x14ac:dyDescent="0.25">
      <c r="A1917">
        <v>96.432599999999994</v>
      </c>
      <c r="B1917">
        <v>95.85</v>
      </c>
      <c r="C1917" s="36">
        <v>23.739293479114931</v>
      </c>
      <c r="E1917">
        <v>101.12990000000001</v>
      </c>
      <c r="F1917">
        <v>95.85</v>
      </c>
      <c r="G1917" s="36">
        <v>23.912395126424521</v>
      </c>
      <c r="I1917">
        <v>105.8248</v>
      </c>
      <c r="J1917">
        <v>95.85</v>
      </c>
      <c r="K1917" s="36">
        <v>24.094431950248975</v>
      </c>
      <c r="M1917">
        <v>110.5591</v>
      </c>
      <c r="N1917">
        <v>95.85</v>
      </c>
      <c r="O1917" s="36">
        <v>24.288194252502379</v>
      </c>
      <c r="Q1917">
        <v>115.30419999999999</v>
      </c>
      <c r="R1917">
        <v>95.85</v>
      </c>
      <c r="S1917" s="36">
        <v>24.494031093064084</v>
      </c>
      <c r="U1917">
        <v>120.0808</v>
      </c>
      <c r="V1917">
        <v>95.85</v>
      </c>
      <c r="W1917" s="36">
        <v>24.714770724851412</v>
      </c>
      <c r="Y1917">
        <v>83.43</v>
      </c>
      <c r="Z1917">
        <v>95.85</v>
      </c>
      <c r="AA1917" s="36">
        <v>23.300856434354351</v>
      </c>
    </row>
    <row r="1918" spans="1:27" x14ac:dyDescent="0.25">
      <c r="A1918">
        <v>96.432599999999994</v>
      </c>
      <c r="B1918">
        <v>95.9</v>
      </c>
      <c r="C1918" s="36">
        <v>23.738671537989706</v>
      </c>
      <c r="E1918">
        <v>101.12990000000001</v>
      </c>
      <c r="F1918">
        <v>95.9</v>
      </c>
      <c r="G1918" s="36">
        <v>23.911734071633187</v>
      </c>
      <c r="I1918">
        <v>105.8248</v>
      </c>
      <c r="J1918">
        <v>95.9</v>
      </c>
      <c r="K1918" s="36">
        <v>24.093726296604732</v>
      </c>
      <c r="M1918">
        <v>110.5591</v>
      </c>
      <c r="N1918">
        <v>95.9</v>
      </c>
      <c r="O1918" s="36">
        <v>24.28743671170503</v>
      </c>
      <c r="Q1918">
        <v>115.30419999999999</v>
      </c>
      <c r="R1918">
        <v>95.9</v>
      </c>
      <c r="S1918" s="36">
        <v>24.493212724166526</v>
      </c>
      <c r="U1918">
        <v>120.0808</v>
      </c>
      <c r="V1918">
        <v>95.9</v>
      </c>
      <c r="W1918" s="36">
        <v>24.713879534392948</v>
      </c>
      <c r="Y1918">
        <v>83.43</v>
      </c>
      <c r="Z1918">
        <v>95.9</v>
      </c>
      <c r="AA1918" s="36">
        <v>23.300321436484541</v>
      </c>
    </row>
    <row r="1919" spans="1:27" x14ac:dyDescent="0.25">
      <c r="A1919">
        <v>96.432599999999994</v>
      </c>
      <c r="B1919">
        <v>95.95</v>
      </c>
      <c r="C1919" s="36">
        <v>23.738049745713251</v>
      </c>
      <c r="E1919">
        <v>101.12990000000001</v>
      </c>
      <c r="F1919">
        <v>95.95</v>
      </c>
      <c r="G1919" s="36">
        <v>23.911073188657287</v>
      </c>
      <c r="I1919">
        <v>105.8248</v>
      </c>
      <c r="J1919">
        <v>95.95</v>
      </c>
      <c r="K1919" s="36">
        <v>24.093020843470164</v>
      </c>
      <c r="M1919">
        <v>110.5591</v>
      </c>
      <c r="N1919">
        <v>95.95</v>
      </c>
      <c r="O1919" s="36">
        <v>24.28667940829337</v>
      </c>
      <c r="Q1919">
        <v>115.30419999999999</v>
      </c>
      <c r="R1919">
        <v>95.95</v>
      </c>
      <c r="S1919" s="36">
        <v>24.492394640876096</v>
      </c>
      <c r="U1919">
        <v>120.0808</v>
      </c>
      <c r="V1919">
        <v>95.95</v>
      </c>
      <c r="W1919" s="36">
        <v>24.712988694703665</v>
      </c>
      <c r="Y1919">
        <v>83.43</v>
      </c>
      <c r="Z1919">
        <v>95.95</v>
      </c>
      <c r="AA1919" s="36">
        <v>23.299786543409464</v>
      </c>
    </row>
    <row r="1920" spans="1:27" x14ac:dyDescent="0.25">
      <c r="A1920">
        <v>96.432599999999994</v>
      </c>
      <c r="B1920">
        <v>96</v>
      </c>
      <c r="C1920" s="36">
        <v>23.737428102199395</v>
      </c>
      <c r="E1920">
        <v>101.12990000000001</v>
      </c>
      <c r="F1920">
        <v>96</v>
      </c>
      <c r="G1920" s="36">
        <v>23.910412477388206</v>
      </c>
      <c r="I1920">
        <v>105.8248</v>
      </c>
      <c r="J1920">
        <v>96</v>
      </c>
      <c r="K1920" s="36">
        <v>24.092315590705901</v>
      </c>
      <c r="M1920">
        <v>110.5591</v>
      </c>
      <c r="N1920">
        <v>96</v>
      </c>
      <c r="O1920" s="36">
        <v>24.285922342084326</v>
      </c>
      <c r="Q1920">
        <v>115.30419999999999</v>
      </c>
      <c r="R1920">
        <v>96</v>
      </c>
      <c r="S1920" s="36">
        <v>24.491576842945911</v>
      </c>
      <c r="U1920">
        <v>120.0808</v>
      </c>
      <c r="V1920">
        <v>96</v>
      </c>
      <c r="W1920" s="36">
        <v>24.712098205439183</v>
      </c>
      <c r="Y1920">
        <v>83.43</v>
      </c>
      <c r="Z1920">
        <v>96</v>
      </c>
      <c r="AA1920" s="36">
        <v>23.299251755080142</v>
      </c>
    </row>
    <row r="1921" spans="1:27" x14ac:dyDescent="0.25">
      <c r="A1921">
        <v>96.432599999999994</v>
      </c>
      <c r="B1921">
        <v>96.05</v>
      </c>
      <c r="C1921" s="36">
        <v>23.736806607362062</v>
      </c>
      <c r="E1921">
        <v>101.12990000000001</v>
      </c>
      <c r="F1921">
        <v>96.05</v>
      </c>
      <c r="G1921" s="36">
        <v>23.909751937717459</v>
      </c>
      <c r="I1921">
        <v>105.8248</v>
      </c>
      <c r="J1921">
        <v>96.05</v>
      </c>
      <c r="K1921" s="36">
        <v>24.091610538172752</v>
      </c>
      <c r="M1921">
        <v>110.5591</v>
      </c>
      <c r="N1921">
        <v>96.05</v>
      </c>
      <c r="O1921" s="36">
        <v>24.28516551289507</v>
      </c>
      <c r="Q1921">
        <v>115.30419999999999</v>
      </c>
      <c r="R1921">
        <v>96.05</v>
      </c>
      <c r="S1921" s="36">
        <v>24.490759330129428</v>
      </c>
      <c r="U1921">
        <v>120.0808</v>
      </c>
      <c r="V1921">
        <v>96.05</v>
      </c>
      <c r="W1921" s="36">
        <v>24.711208066255697</v>
      </c>
      <c r="Y1921">
        <v>83.43</v>
      </c>
      <c r="Z1921">
        <v>96.05</v>
      </c>
      <c r="AA1921" s="36">
        <v>23.298717071447658</v>
      </c>
    </row>
    <row r="1922" spans="1:27" x14ac:dyDescent="0.25">
      <c r="A1922">
        <v>96.432599999999994</v>
      </c>
      <c r="B1922">
        <v>96.1</v>
      </c>
      <c r="C1922" s="36">
        <v>23.736185261115239</v>
      </c>
      <c r="E1922">
        <v>101.12990000000001</v>
      </c>
      <c r="F1922">
        <v>96.1</v>
      </c>
      <c r="G1922" s="36">
        <v>23.909091569536656</v>
      </c>
      <c r="I1922">
        <v>105.8248</v>
      </c>
      <c r="J1922">
        <v>96.1</v>
      </c>
      <c r="K1922" s="36">
        <v>24.09090568573167</v>
      </c>
      <c r="M1922">
        <v>110.5591</v>
      </c>
      <c r="N1922">
        <v>96.1</v>
      </c>
      <c r="O1922" s="36">
        <v>24.284408920542997</v>
      </c>
      <c r="Q1922">
        <v>115.30419999999999</v>
      </c>
      <c r="R1922">
        <v>96.1</v>
      </c>
      <c r="S1922" s="36">
        <v>24.48994210218045</v>
      </c>
      <c r="U1922">
        <v>120.0808</v>
      </c>
      <c r="V1922">
        <v>96.1</v>
      </c>
      <c r="W1922" s="36">
        <v>24.710318276809911</v>
      </c>
      <c r="Y1922">
        <v>83.43</v>
      </c>
      <c r="Z1922">
        <v>96.1</v>
      </c>
      <c r="AA1922" s="36">
        <v>23.298182492463116</v>
      </c>
    </row>
    <row r="1923" spans="1:27" x14ac:dyDescent="0.25">
      <c r="A1923">
        <v>96.432599999999994</v>
      </c>
      <c r="B1923">
        <v>96.15</v>
      </c>
      <c r="C1923" s="36">
        <v>23.735564063373012</v>
      </c>
      <c r="E1923">
        <v>101.12990000000001</v>
      </c>
      <c r="F1923">
        <v>96.15</v>
      </c>
      <c r="G1923" s="36">
        <v>23.908431372737532</v>
      </c>
      <c r="I1923">
        <v>105.8248</v>
      </c>
      <c r="J1923">
        <v>96.15</v>
      </c>
      <c r="K1923" s="36">
        <v>24.090201033243773</v>
      </c>
      <c r="M1923">
        <v>110.5591</v>
      </c>
      <c r="N1923">
        <v>96.15</v>
      </c>
      <c r="O1923" s="36">
        <v>24.283652564845742</v>
      </c>
      <c r="Q1923">
        <v>115.30419999999999</v>
      </c>
      <c r="R1923">
        <v>96.15</v>
      </c>
      <c r="S1923" s="36">
        <v>24.489125158853135</v>
      </c>
      <c r="U1923">
        <v>120.0808</v>
      </c>
      <c r="V1923">
        <v>96.15</v>
      </c>
      <c r="W1923" s="36">
        <v>24.709428836759127</v>
      </c>
      <c r="Y1923">
        <v>83.43</v>
      </c>
      <c r="Z1923">
        <v>96.15</v>
      </c>
      <c r="AA1923" s="36">
        <v>23.297648018077652</v>
      </c>
    </row>
    <row r="1924" spans="1:27" x14ac:dyDescent="0.25">
      <c r="A1924">
        <v>96.432599999999994</v>
      </c>
      <c r="B1924">
        <v>96.2</v>
      </c>
      <c r="C1924" s="36">
        <v>23.734943014049524</v>
      </c>
      <c r="E1924">
        <v>101.12990000000001</v>
      </c>
      <c r="F1924">
        <v>96.2</v>
      </c>
      <c r="G1924" s="36">
        <v>23.907771347211924</v>
      </c>
      <c r="I1924">
        <v>105.8248</v>
      </c>
      <c r="J1924">
        <v>96.2</v>
      </c>
      <c r="K1924" s="36">
        <v>24.089496580570337</v>
      </c>
      <c r="M1924">
        <v>110.5591</v>
      </c>
      <c r="N1924">
        <v>96.2</v>
      </c>
      <c r="O1924" s="36">
        <v>24.282896445621152</v>
      </c>
      <c r="Q1924">
        <v>115.30419999999999</v>
      </c>
      <c r="R1924">
        <v>96.2</v>
      </c>
      <c r="S1924" s="36">
        <v>24.488308499901979</v>
      </c>
      <c r="U1924">
        <v>120.0808</v>
      </c>
      <c r="V1924">
        <v>96.2</v>
      </c>
      <c r="W1924" s="36">
        <v>24.708539745761161</v>
      </c>
      <c r="Y1924">
        <v>83.43</v>
      </c>
      <c r="Z1924">
        <v>96.2</v>
      </c>
      <c r="AA1924" s="36">
        <v>23.297113648242458</v>
      </c>
    </row>
    <row r="1925" spans="1:27" x14ac:dyDescent="0.25">
      <c r="A1925">
        <v>96.432599999999994</v>
      </c>
      <c r="B1925">
        <v>96.25</v>
      </c>
      <c r="C1925" s="36">
        <v>23.734322113059026</v>
      </c>
      <c r="E1925">
        <v>101.12990000000001</v>
      </c>
      <c r="F1925">
        <v>96.25</v>
      </c>
      <c r="G1925" s="36">
        <v>23.907111492851786</v>
      </c>
      <c r="I1925">
        <v>105.8248</v>
      </c>
      <c r="J1925">
        <v>96.25</v>
      </c>
      <c r="K1925" s="36">
        <v>24.088792327572797</v>
      </c>
      <c r="M1925">
        <v>110.5591</v>
      </c>
      <c r="N1925">
        <v>96.25</v>
      </c>
      <c r="O1925" s="36">
        <v>24.282140562687324</v>
      </c>
      <c r="Q1925">
        <v>115.30419999999999</v>
      </c>
      <c r="R1925">
        <v>96.25</v>
      </c>
      <c r="S1925" s="36">
        <v>24.487492125081836</v>
      </c>
      <c r="U1925">
        <v>120.0808</v>
      </c>
      <c r="V1925">
        <v>96.25</v>
      </c>
      <c r="W1925" s="36">
        <v>24.707651003474407</v>
      </c>
      <c r="Y1925">
        <v>83.43</v>
      </c>
      <c r="Z1925">
        <v>96.25</v>
      </c>
      <c r="AA1925" s="36">
        <v>23.296579382908742</v>
      </c>
    </row>
    <row r="1926" spans="1:27" x14ac:dyDescent="0.25">
      <c r="A1926">
        <v>96.432599999999994</v>
      </c>
      <c r="B1926">
        <v>96.3</v>
      </c>
      <c r="C1926" s="36">
        <v>23.73370136031583</v>
      </c>
      <c r="E1926">
        <v>101.12990000000001</v>
      </c>
      <c r="F1926">
        <v>96.3</v>
      </c>
      <c r="G1926" s="36">
        <v>23.906451809549186</v>
      </c>
      <c r="I1926">
        <v>105.8248</v>
      </c>
      <c r="J1926">
        <v>96.3</v>
      </c>
      <c r="K1926" s="36">
        <v>24.088088274112732</v>
      </c>
      <c r="M1926">
        <v>110.5591</v>
      </c>
      <c r="N1926">
        <v>96.3</v>
      </c>
      <c r="O1926" s="36">
        <v>24.281384915862574</v>
      </c>
      <c r="Q1926">
        <v>115.30419999999999</v>
      </c>
      <c r="R1926">
        <v>96.3</v>
      </c>
      <c r="S1926" s="36">
        <v>24.486676034147898</v>
      </c>
      <c r="U1926">
        <v>120.0808</v>
      </c>
      <c r="V1926">
        <v>96.3</v>
      </c>
      <c r="W1926" s="36">
        <v>24.706762609557781</v>
      </c>
      <c r="Y1926">
        <v>83.43</v>
      </c>
      <c r="Z1926">
        <v>96.3</v>
      </c>
      <c r="AA1926" s="36">
        <v>23.296045222027768</v>
      </c>
    </row>
    <row r="1927" spans="1:27" x14ac:dyDescent="0.25">
      <c r="A1927">
        <v>96.432599999999994</v>
      </c>
      <c r="B1927">
        <v>96.35</v>
      </c>
      <c r="C1927" s="36">
        <v>23.733080755734338</v>
      </c>
      <c r="E1927">
        <v>101.12990000000001</v>
      </c>
      <c r="F1927">
        <v>96.35</v>
      </c>
      <c r="G1927" s="36">
        <v>23.905792297196292</v>
      </c>
      <c r="I1927">
        <v>105.8248</v>
      </c>
      <c r="J1927">
        <v>96.35</v>
      </c>
      <c r="K1927" s="36">
        <v>24.087384420051894</v>
      </c>
      <c r="M1927">
        <v>110.5591</v>
      </c>
      <c r="N1927">
        <v>96.35</v>
      </c>
      <c r="O1927" s="36">
        <v>24.280629504965439</v>
      </c>
      <c r="Q1927">
        <v>115.30419999999999</v>
      </c>
      <c r="R1927">
        <v>96.35</v>
      </c>
      <c r="S1927" s="36">
        <v>24.485860226855696</v>
      </c>
      <c r="U1927">
        <v>120.0808</v>
      </c>
      <c r="V1927">
        <v>96.35</v>
      </c>
      <c r="W1927" s="36">
        <v>24.705874563670768</v>
      </c>
      <c r="Y1927">
        <v>83.43</v>
      </c>
      <c r="Z1927">
        <v>96.35</v>
      </c>
      <c r="AA1927" s="36">
        <v>23.295511165550828</v>
      </c>
    </row>
    <row r="1928" spans="1:27" x14ac:dyDescent="0.25">
      <c r="A1928">
        <v>96.432599999999994</v>
      </c>
      <c r="B1928">
        <v>96.4</v>
      </c>
      <c r="C1928" s="36">
        <v>23.732460299229029</v>
      </c>
      <c r="E1928">
        <v>101.12990000000001</v>
      </c>
      <c r="F1928">
        <v>96.4</v>
      </c>
      <c r="G1928" s="36">
        <v>23.905132955685396</v>
      </c>
      <c r="I1928">
        <v>105.8248</v>
      </c>
      <c r="J1928">
        <v>96.4</v>
      </c>
      <c r="K1928" s="36">
        <v>24.086680765252176</v>
      </c>
      <c r="M1928">
        <v>110.5591</v>
      </c>
      <c r="N1928">
        <v>96.4</v>
      </c>
      <c r="O1928" s="36">
        <v>24.2798743298147</v>
      </c>
      <c r="Q1928">
        <v>115.30419999999999</v>
      </c>
      <c r="R1928">
        <v>96.4</v>
      </c>
      <c r="S1928" s="36">
        <v>24.48504470296113</v>
      </c>
      <c r="U1928">
        <v>120.0808</v>
      </c>
      <c r="V1928">
        <v>96.4</v>
      </c>
      <c r="W1928" s="36">
        <v>24.704986865473394</v>
      </c>
      <c r="Y1928">
        <v>83.43</v>
      </c>
      <c r="Z1928">
        <v>96.4</v>
      </c>
      <c r="AA1928" s="36">
        <v>23.294977213429242</v>
      </c>
    </row>
    <row r="1929" spans="1:27" x14ac:dyDescent="0.25">
      <c r="A1929">
        <v>96.432599999999994</v>
      </c>
      <c r="B1929">
        <v>96.45</v>
      </c>
      <c r="C1929" s="36">
        <v>23.731839990714459</v>
      </c>
      <c r="E1929">
        <v>101.12990000000001</v>
      </c>
      <c r="F1929">
        <v>96.45</v>
      </c>
      <c r="G1929" s="36">
        <v>23.904473784908891</v>
      </c>
      <c r="I1929">
        <v>105.8248</v>
      </c>
      <c r="J1929">
        <v>96.45</v>
      </c>
      <c r="K1929" s="36">
        <v>24.085977309575647</v>
      </c>
      <c r="M1929">
        <v>110.5591</v>
      </c>
      <c r="N1929">
        <v>96.45</v>
      </c>
      <c r="O1929" s="36">
        <v>24.279119390229347</v>
      </c>
      <c r="Q1929">
        <v>115.30419999999999</v>
      </c>
      <c r="R1929">
        <v>96.45</v>
      </c>
      <c r="S1929" s="36">
        <v>24.484229462220405</v>
      </c>
      <c r="U1929">
        <v>120.0808</v>
      </c>
      <c r="V1929">
        <v>96.45</v>
      </c>
      <c r="W1929" s="36">
        <v>24.704099514626208</v>
      </c>
      <c r="Y1929">
        <v>83.43</v>
      </c>
      <c r="Z1929">
        <v>96.45</v>
      </c>
      <c r="AA1929" s="36">
        <v>23.294443365614388</v>
      </c>
    </row>
    <row r="1930" spans="1:27" x14ac:dyDescent="0.25">
      <c r="A1930">
        <v>96.432599999999994</v>
      </c>
      <c r="B1930">
        <v>96.5</v>
      </c>
      <c r="C1930" s="36">
        <v>23.731219830105278</v>
      </c>
      <c r="E1930">
        <v>101.12990000000001</v>
      </c>
      <c r="F1930">
        <v>96.5</v>
      </c>
      <c r="G1930" s="36">
        <v>23.903814784759287</v>
      </c>
      <c r="I1930">
        <v>105.8248</v>
      </c>
      <c r="J1930">
        <v>96.5</v>
      </c>
      <c r="K1930" s="36">
        <v>24.085274052884508</v>
      </c>
      <c r="M1930">
        <v>110.5591</v>
      </c>
      <c r="N1930">
        <v>96.5</v>
      </c>
      <c r="O1930" s="36">
        <v>24.278364686028617</v>
      </c>
      <c r="Q1930">
        <v>115.30419999999999</v>
      </c>
      <c r="R1930">
        <v>96.5</v>
      </c>
      <c r="S1930" s="36">
        <v>24.483414504390115</v>
      </c>
      <c r="U1930">
        <v>120.0808</v>
      </c>
      <c r="V1930">
        <v>96.5</v>
      </c>
      <c r="W1930" s="36">
        <v>24.70321251079033</v>
      </c>
      <c r="Y1930">
        <v>83.43</v>
      </c>
      <c r="Z1930">
        <v>96.5</v>
      </c>
      <c r="AA1930" s="36">
        <v>23.293909622057662</v>
      </c>
    </row>
    <row r="1931" spans="1:27" x14ac:dyDescent="0.25">
      <c r="A1931">
        <v>96.432599999999994</v>
      </c>
      <c r="B1931">
        <v>96.55</v>
      </c>
      <c r="C1931" s="36">
        <v>23.730599817316204</v>
      </c>
      <c r="E1931">
        <v>101.12990000000001</v>
      </c>
      <c r="F1931">
        <v>96.55</v>
      </c>
      <c r="G1931" s="36">
        <v>23.903155955129197</v>
      </c>
      <c r="I1931">
        <v>105.8248</v>
      </c>
      <c r="J1931">
        <v>96.55</v>
      </c>
      <c r="K1931" s="36">
        <v>24.084570995041144</v>
      </c>
      <c r="M1931">
        <v>110.5591</v>
      </c>
      <c r="N1931">
        <v>96.55</v>
      </c>
      <c r="O1931" s="36">
        <v>24.277610217031956</v>
      </c>
      <c r="Q1931">
        <v>115.30419999999999</v>
      </c>
      <c r="R1931">
        <v>96.55</v>
      </c>
      <c r="S1931" s="36">
        <v>24.482599829227162</v>
      </c>
      <c r="U1931">
        <v>120.0808</v>
      </c>
      <c r="V1931">
        <v>96.55</v>
      </c>
      <c r="W1931" s="36">
        <v>24.702325853627407</v>
      </c>
      <c r="Y1931">
        <v>83.43</v>
      </c>
      <c r="Z1931">
        <v>96.55</v>
      </c>
      <c r="AA1931" s="36">
        <v>23.293375982710501</v>
      </c>
    </row>
    <row r="1932" spans="1:27" x14ac:dyDescent="0.25">
      <c r="A1932">
        <v>96.432599999999994</v>
      </c>
      <c r="B1932">
        <v>96.6</v>
      </c>
      <c r="C1932" s="36">
        <v>23.729979952262042</v>
      </c>
      <c r="E1932">
        <v>101.12990000000001</v>
      </c>
      <c r="F1932">
        <v>96.6</v>
      </c>
      <c r="G1932" s="36">
        <v>23.902497295911356</v>
      </c>
      <c r="I1932">
        <v>105.8248</v>
      </c>
      <c r="J1932">
        <v>96.6</v>
      </c>
      <c r="K1932" s="36">
        <v>24.083868135908073</v>
      </c>
      <c r="M1932">
        <v>110.5591</v>
      </c>
      <c r="N1932">
        <v>96.6</v>
      </c>
      <c r="O1932" s="36">
        <v>24.27685598305905</v>
      </c>
      <c r="Q1932">
        <v>115.30419999999999</v>
      </c>
      <c r="R1932">
        <v>96.6</v>
      </c>
      <c r="S1932" s="36">
        <v>24.481785436488799</v>
      </c>
      <c r="U1932">
        <v>120.0808</v>
      </c>
      <c r="V1932">
        <v>96.6</v>
      </c>
      <c r="W1932" s="36">
        <v>24.701439542799626</v>
      </c>
      <c r="Y1932">
        <v>83.43</v>
      </c>
      <c r="Z1932">
        <v>96.6</v>
      </c>
      <c r="AA1932" s="36">
        <v>23.292842447524393</v>
      </c>
    </row>
    <row r="1933" spans="1:27" x14ac:dyDescent="0.25">
      <c r="A1933">
        <v>96.432599999999994</v>
      </c>
      <c r="B1933">
        <v>96.65</v>
      </c>
      <c r="C1933" s="36">
        <v>23.729360234857662</v>
      </c>
      <c r="E1933">
        <v>101.12990000000001</v>
      </c>
      <c r="F1933">
        <v>96.65</v>
      </c>
      <c r="G1933" s="36">
        <v>23.901838806998601</v>
      </c>
      <c r="I1933">
        <v>105.8248</v>
      </c>
      <c r="J1933">
        <v>96.65</v>
      </c>
      <c r="K1933" s="36">
        <v>24.083165475347965</v>
      </c>
      <c r="M1933">
        <v>110.5591</v>
      </c>
      <c r="N1933">
        <v>96.65</v>
      </c>
      <c r="O1933" s="36">
        <v>24.276101983929813</v>
      </c>
      <c r="Q1933">
        <v>115.30419999999999</v>
      </c>
      <c r="R1933">
        <v>96.65</v>
      </c>
      <c r="S1933" s="36">
        <v>24.480971325932625</v>
      </c>
      <c r="U1933">
        <v>120.0808</v>
      </c>
      <c r="V1933">
        <v>96.65</v>
      </c>
      <c r="W1933" s="36">
        <v>24.700553577969725</v>
      </c>
      <c r="Y1933">
        <v>83.43</v>
      </c>
      <c r="Z1933">
        <v>96.65</v>
      </c>
      <c r="AA1933" s="36">
        <v>23.29230901645084</v>
      </c>
    </row>
    <row r="1934" spans="1:27" x14ac:dyDescent="0.25">
      <c r="A1934">
        <v>96.432599999999994</v>
      </c>
      <c r="B1934">
        <v>96.7</v>
      </c>
      <c r="C1934" s="36">
        <v>23.728740665018037</v>
      </c>
      <c r="E1934">
        <v>101.12990000000001</v>
      </c>
      <c r="F1934">
        <v>96.7</v>
      </c>
      <c r="G1934" s="36">
        <v>23.90118048828387</v>
      </c>
      <c r="I1934">
        <v>105.8248</v>
      </c>
      <c r="J1934">
        <v>96.7</v>
      </c>
      <c r="K1934" s="36">
        <v>24.08246301322367</v>
      </c>
      <c r="M1934">
        <v>110.5591</v>
      </c>
      <c r="N1934">
        <v>96.7</v>
      </c>
      <c r="O1934" s="36">
        <v>24.275348219464362</v>
      </c>
      <c r="Q1934">
        <v>115.30419999999999</v>
      </c>
      <c r="R1934">
        <v>96.7</v>
      </c>
      <c r="S1934" s="36">
        <v>24.480157497316586</v>
      </c>
      <c r="U1934">
        <v>120.0808</v>
      </c>
      <c r="V1934">
        <v>96.7</v>
      </c>
      <c r="W1934" s="36">
        <v>24.699667958800962</v>
      </c>
      <c r="Y1934">
        <v>83.43</v>
      </c>
      <c r="Z1934">
        <v>96.7</v>
      </c>
      <c r="AA1934" s="36">
        <v>23.291775689441398</v>
      </c>
    </row>
    <row r="1935" spans="1:27" x14ac:dyDescent="0.25">
      <c r="A1935">
        <v>96.432599999999994</v>
      </c>
      <c r="B1935">
        <v>96.75</v>
      </c>
      <c r="C1935" s="36">
        <v>23.728121242658204</v>
      </c>
      <c r="E1935">
        <v>101.12990000000001</v>
      </c>
      <c r="F1935">
        <v>96.75</v>
      </c>
      <c r="G1935" s="36">
        <v>23.900522339660238</v>
      </c>
      <c r="I1935">
        <v>105.8248</v>
      </c>
      <c r="J1935">
        <v>96.75</v>
      </c>
      <c r="K1935" s="36">
        <v>24.081760749398175</v>
      </c>
      <c r="M1935">
        <v>110.5591</v>
      </c>
      <c r="N1935">
        <v>96.75</v>
      </c>
      <c r="O1935" s="36">
        <v>24.274594689483067</v>
      </c>
      <c r="Q1935">
        <v>115.30419999999999</v>
      </c>
      <c r="R1935">
        <v>96.75</v>
      </c>
      <c r="S1935" s="36">
        <v>24.479343950398945</v>
      </c>
      <c r="U1935">
        <v>120.0808</v>
      </c>
      <c r="V1935">
        <v>96.75</v>
      </c>
      <c r="W1935" s="36">
        <v>24.698782684957148</v>
      </c>
      <c r="Y1935">
        <v>83.43</v>
      </c>
      <c r="Z1935">
        <v>96.75</v>
      </c>
      <c r="AA1935" s="36">
        <v>23.291242466447649</v>
      </c>
    </row>
    <row r="1936" spans="1:27" x14ac:dyDescent="0.25">
      <c r="A1936">
        <v>96.432599999999994</v>
      </c>
      <c r="B1936">
        <v>96.8</v>
      </c>
      <c r="C1936" s="36">
        <v>23.727501967693286</v>
      </c>
      <c r="E1936">
        <v>101.12990000000001</v>
      </c>
      <c r="F1936">
        <v>96.8</v>
      </c>
      <c r="G1936" s="36">
        <v>23.899864361020853</v>
      </c>
      <c r="I1936">
        <v>105.8248</v>
      </c>
      <c r="J1936">
        <v>96.8</v>
      </c>
      <c r="K1936" s="36">
        <v>24.081058683734618</v>
      </c>
      <c r="M1936">
        <v>110.5591</v>
      </c>
      <c r="N1936">
        <v>96.8</v>
      </c>
      <c r="O1936" s="36">
        <v>24.273841393806499</v>
      </c>
      <c r="Q1936">
        <v>115.30419999999999</v>
      </c>
      <c r="R1936">
        <v>96.8</v>
      </c>
      <c r="S1936" s="36">
        <v>24.478530684938331</v>
      </c>
      <c r="U1936">
        <v>120.0808</v>
      </c>
      <c r="V1936">
        <v>96.8</v>
      </c>
      <c r="W1936" s="36">
        <v>24.69789775610263</v>
      </c>
      <c r="Y1936">
        <v>83.43</v>
      </c>
      <c r="Z1936">
        <v>96.8</v>
      </c>
      <c r="AA1936" s="36">
        <v>23.290709347421227</v>
      </c>
    </row>
    <row r="1937" spans="1:27" x14ac:dyDescent="0.25">
      <c r="A1937">
        <v>96.432599999999994</v>
      </c>
      <c r="B1937">
        <v>96.85</v>
      </c>
      <c r="C1937" s="36">
        <v>23.726882840038481</v>
      </c>
      <c r="E1937">
        <v>101.12990000000001</v>
      </c>
      <c r="F1937">
        <v>96.85</v>
      </c>
      <c r="G1937" s="36">
        <v>23.899206552259017</v>
      </c>
      <c r="I1937">
        <v>105.8248</v>
      </c>
      <c r="J1937">
        <v>96.85</v>
      </c>
      <c r="K1937" s="36">
        <v>24.080356816096302</v>
      </c>
      <c r="M1937">
        <v>110.5591</v>
      </c>
      <c r="N1937">
        <v>96.85</v>
      </c>
      <c r="O1937" s="36">
        <v>24.273088332255476</v>
      </c>
      <c r="Q1937">
        <v>115.30419999999999</v>
      </c>
      <c r="R1937">
        <v>96.85</v>
      </c>
      <c r="S1937" s="36">
        <v>24.477717700693688</v>
      </c>
      <c r="U1937">
        <v>120.0808</v>
      </c>
      <c r="V1937">
        <v>96.85</v>
      </c>
      <c r="W1937" s="36">
        <v>24.697013171902281</v>
      </c>
      <c r="Y1937">
        <v>83.43</v>
      </c>
      <c r="Z1937">
        <v>96.85</v>
      </c>
      <c r="AA1937" s="36">
        <v>23.290176332313781</v>
      </c>
    </row>
    <row r="1938" spans="1:27" x14ac:dyDescent="0.25">
      <c r="A1938">
        <v>96.432599999999994</v>
      </c>
      <c r="B1938">
        <v>96.9</v>
      </c>
      <c r="C1938" s="36">
        <v>23.726263859609073</v>
      </c>
      <c r="E1938">
        <v>101.12990000000001</v>
      </c>
      <c r="F1938">
        <v>96.9</v>
      </c>
      <c r="G1938" s="36">
        <v>23.89854891326809</v>
      </c>
      <c r="I1938">
        <v>105.8248</v>
      </c>
      <c r="J1938">
        <v>96.9</v>
      </c>
      <c r="K1938" s="36">
        <v>24.079655146346685</v>
      </c>
      <c r="M1938">
        <v>110.5591</v>
      </c>
      <c r="N1938">
        <v>96.9</v>
      </c>
      <c r="O1938" s="36">
        <v>24.272335504651029</v>
      </c>
      <c r="Q1938">
        <v>115.30419999999999</v>
      </c>
      <c r="R1938">
        <v>96.9</v>
      </c>
      <c r="S1938" s="36">
        <v>24.476904997424313</v>
      </c>
      <c r="U1938">
        <v>120.0808</v>
      </c>
      <c r="V1938">
        <v>96.9</v>
      </c>
      <c r="W1938" s="36">
        <v>24.696128932021498</v>
      </c>
      <c r="Y1938">
        <v>83.43</v>
      </c>
      <c r="Z1938">
        <v>96.9</v>
      </c>
      <c r="AA1938" s="36">
        <v>23.289643421077006</v>
      </c>
    </row>
    <row r="1939" spans="1:27" x14ac:dyDescent="0.25">
      <c r="A1939">
        <v>96.432599999999994</v>
      </c>
      <c r="B1939">
        <v>96.95</v>
      </c>
      <c r="C1939" s="36">
        <v>23.725645026320418</v>
      </c>
      <c r="E1939">
        <v>101.12990000000001</v>
      </c>
      <c r="F1939">
        <v>96.95</v>
      </c>
      <c r="G1939" s="36">
        <v>23.897891443941589</v>
      </c>
      <c r="I1939">
        <v>105.8248</v>
      </c>
      <c r="J1939">
        <v>96.95</v>
      </c>
      <c r="K1939" s="36">
        <v>24.078953674349364</v>
      </c>
      <c r="M1939">
        <v>110.5591</v>
      </c>
      <c r="N1939">
        <v>96.95</v>
      </c>
      <c r="O1939" s="36">
        <v>24.271582910814406</v>
      </c>
      <c r="Q1939">
        <v>115.30419999999999</v>
      </c>
      <c r="R1939">
        <v>96.95</v>
      </c>
      <c r="S1939" s="36">
        <v>24.47609257488984</v>
      </c>
      <c r="U1939">
        <v>120.0808</v>
      </c>
      <c r="V1939">
        <v>96.95</v>
      </c>
      <c r="W1939" s="36">
        <v>24.695245036126231</v>
      </c>
      <c r="Y1939">
        <v>83.43</v>
      </c>
      <c r="Z1939">
        <v>96.95</v>
      </c>
      <c r="AA1939" s="36">
        <v>23.289110613662647</v>
      </c>
    </row>
    <row r="1940" spans="1:27" x14ac:dyDescent="0.25">
      <c r="A1940">
        <v>96.432599999999994</v>
      </c>
      <c r="B1940">
        <v>97</v>
      </c>
      <c r="C1940" s="36">
        <v>23.725026340087961</v>
      </c>
      <c r="E1940">
        <v>101.12990000000001</v>
      </c>
      <c r="F1940">
        <v>97</v>
      </c>
      <c r="G1940" s="36">
        <v>23.897234144173101</v>
      </c>
      <c r="I1940">
        <v>105.8248</v>
      </c>
      <c r="J1940">
        <v>97</v>
      </c>
      <c r="K1940" s="36">
        <v>24.078252399968104</v>
      </c>
      <c r="M1940">
        <v>110.5591</v>
      </c>
      <c r="N1940">
        <v>97</v>
      </c>
      <c r="O1940" s="36">
        <v>24.270830550567091</v>
      </c>
      <c r="Q1940">
        <v>115.30419999999999</v>
      </c>
      <c r="R1940">
        <v>97</v>
      </c>
      <c r="S1940" s="36">
        <v>24.47528043285023</v>
      </c>
      <c r="U1940">
        <v>120.0808</v>
      </c>
      <c r="V1940">
        <v>97</v>
      </c>
      <c r="W1940" s="36">
        <v>24.694361483882957</v>
      </c>
      <c r="Y1940">
        <v>83.43</v>
      </c>
      <c r="Z1940">
        <v>97</v>
      </c>
      <c r="AA1940" s="36">
        <v>23.288577910022465</v>
      </c>
    </row>
    <row r="1941" spans="1:27" x14ac:dyDescent="0.25">
      <c r="A1941">
        <v>96.432599999999994</v>
      </c>
      <c r="B1941">
        <v>97.05</v>
      </c>
      <c r="C1941" s="36">
        <v>23.724407800827212</v>
      </c>
      <c r="E1941">
        <v>101.12990000000001</v>
      </c>
      <c r="F1941">
        <v>97.05</v>
      </c>
      <c r="G1941" s="36">
        <v>23.896577013856355</v>
      </c>
      <c r="I1941">
        <v>105.8248</v>
      </c>
      <c r="J1941">
        <v>97.05</v>
      </c>
      <c r="K1941" s="36">
        <v>24.077551323066825</v>
      </c>
      <c r="M1941">
        <v>110.5591</v>
      </c>
      <c r="N1941">
        <v>97.05</v>
      </c>
      <c r="O1941" s="36">
        <v>24.270078423730784</v>
      </c>
      <c r="Q1941">
        <v>115.30419999999999</v>
      </c>
      <c r="R1941">
        <v>97.05</v>
      </c>
      <c r="S1941" s="36">
        <v>24.474468571065788</v>
      </c>
      <c r="U1941">
        <v>120.0808</v>
      </c>
      <c r="V1941">
        <v>97.05</v>
      </c>
      <c r="W1941" s="36">
        <v>24.693478274958675</v>
      </c>
      <c r="Y1941">
        <v>83.43</v>
      </c>
      <c r="Z1941">
        <v>97.05</v>
      </c>
      <c r="AA1941" s="36">
        <v>23.288045310108263</v>
      </c>
    </row>
    <row r="1942" spans="1:27" x14ac:dyDescent="0.25">
      <c r="A1942">
        <v>96.432599999999994</v>
      </c>
      <c r="B1942">
        <v>97.1</v>
      </c>
      <c r="C1942" s="36">
        <v>23.723789408453772</v>
      </c>
      <c r="E1942">
        <v>101.12990000000001</v>
      </c>
      <c r="F1942">
        <v>97.1</v>
      </c>
      <c r="G1942" s="36">
        <v>23.895920052885163</v>
      </c>
      <c r="I1942">
        <v>105.8248</v>
      </c>
      <c r="J1942">
        <v>97.1</v>
      </c>
      <c r="K1942" s="36">
        <v>24.076850443509581</v>
      </c>
      <c r="M1942">
        <v>110.5591</v>
      </c>
      <c r="N1942">
        <v>97.1</v>
      </c>
      <c r="O1942" s="36">
        <v>24.269326530127405</v>
      </c>
      <c r="Q1942">
        <v>115.30419999999999</v>
      </c>
      <c r="R1942">
        <v>97.1</v>
      </c>
      <c r="S1942" s="36">
        <v>24.473656989297154</v>
      </c>
      <c r="U1942">
        <v>120.0808</v>
      </c>
      <c r="V1942">
        <v>97.1</v>
      </c>
      <c r="W1942" s="36">
        <v>24.692595409020914</v>
      </c>
      <c r="Y1942">
        <v>83.43</v>
      </c>
      <c r="Z1942">
        <v>97.1</v>
      </c>
      <c r="AA1942" s="36">
        <v>23.287512813871896</v>
      </c>
    </row>
    <row r="1943" spans="1:27" x14ac:dyDescent="0.25">
      <c r="A1943">
        <v>96.432599999999994</v>
      </c>
      <c r="B1943">
        <v>97.15</v>
      </c>
      <c r="C1943" s="36">
        <v>23.723171162883322</v>
      </c>
      <c r="E1943">
        <v>101.12990000000001</v>
      </c>
      <c r="F1943">
        <v>97.15</v>
      </c>
      <c r="G1943" s="36">
        <v>23.895263261153463</v>
      </c>
      <c r="I1943">
        <v>105.8248</v>
      </c>
      <c r="J1943">
        <v>97.15</v>
      </c>
      <c r="K1943" s="36">
        <v>24.076149761160604</v>
      </c>
      <c r="M1943">
        <v>110.5591</v>
      </c>
      <c r="N1943">
        <v>97.15</v>
      </c>
      <c r="O1943" s="36">
        <v>24.268574869579105</v>
      </c>
      <c r="Q1943">
        <v>115.30419999999999</v>
      </c>
      <c r="R1943">
        <v>97.15</v>
      </c>
      <c r="S1943" s="36">
        <v>24.472845687305302</v>
      </c>
      <c r="U1943">
        <v>120.0808</v>
      </c>
      <c r="V1943">
        <v>97.15</v>
      </c>
      <c r="W1943" s="36">
        <v>24.691712885737733</v>
      </c>
      <c r="Y1943">
        <v>83.43</v>
      </c>
      <c r="Z1943">
        <v>97.15</v>
      </c>
      <c r="AA1943" s="36">
        <v>23.286980421265227</v>
      </c>
    </row>
    <row r="1944" spans="1:27" x14ac:dyDescent="0.25">
      <c r="A1944">
        <v>96.432599999999994</v>
      </c>
      <c r="B1944">
        <v>97.2</v>
      </c>
      <c r="C1944" s="36">
        <v>23.722553064031615</v>
      </c>
      <c r="E1944">
        <v>101.12990000000001</v>
      </c>
      <c r="F1944">
        <v>97.2</v>
      </c>
      <c r="G1944" s="36">
        <v>23.894606638555292</v>
      </c>
      <c r="I1944">
        <v>105.8248</v>
      </c>
      <c r="J1944">
        <v>97.2</v>
      </c>
      <c r="K1944" s="36">
        <v>24.075449275884257</v>
      </c>
      <c r="M1944">
        <v>110.5591</v>
      </c>
      <c r="N1944">
        <v>97.2</v>
      </c>
      <c r="O1944" s="36">
        <v>24.267823441908249</v>
      </c>
      <c r="Q1944">
        <v>115.30419999999999</v>
      </c>
      <c r="R1944">
        <v>97.2</v>
      </c>
      <c r="S1944" s="36">
        <v>24.472034664851531</v>
      </c>
      <c r="U1944">
        <v>120.0808</v>
      </c>
      <c r="V1944">
        <v>97.2</v>
      </c>
      <c r="W1944" s="36">
        <v>24.690830704777717</v>
      </c>
      <c r="Y1944">
        <v>83.43</v>
      </c>
      <c r="Z1944">
        <v>97.2</v>
      </c>
      <c r="AA1944" s="36">
        <v>23.286448132240185</v>
      </c>
    </row>
    <row r="1945" spans="1:27" x14ac:dyDescent="0.25">
      <c r="A1945">
        <v>96.432599999999994</v>
      </c>
      <c r="B1945">
        <v>97.25</v>
      </c>
      <c r="C1945" s="36">
        <v>23.721935111814481</v>
      </c>
      <c r="E1945">
        <v>101.12990000000001</v>
      </c>
      <c r="F1945">
        <v>97.25</v>
      </c>
      <c r="G1945" s="36">
        <v>23.893950184984796</v>
      </c>
      <c r="I1945">
        <v>105.8248</v>
      </c>
      <c r="J1945">
        <v>97.25</v>
      </c>
      <c r="K1945" s="36">
        <v>24.074748987545071</v>
      </c>
      <c r="M1945">
        <v>110.5591</v>
      </c>
      <c r="N1945">
        <v>97.25</v>
      </c>
      <c r="O1945" s="36">
        <v>24.267072246937424</v>
      </c>
      <c r="Q1945">
        <v>115.30419999999999</v>
      </c>
      <c r="R1945">
        <v>97.25</v>
      </c>
      <c r="S1945" s="36">
        <v>24.471223921697483</v>
      </c>
      <c r="U1945">
        <v>120.0808</v>
      </c>
      <c r="V1945">
        <v>97.25</v>
      </c>
      <c r="W1945" s="36">
        <v>24.689948865809974</v>
      </c>
      <c r="Y1945">
        <v>83.43</v>
      </c>
      <c r="Z1945">
        <v>97.25</v>
      </c>
      <c r="AA1945" s="36">
        <v>23.285915946748712</v>
      </c>
    </row>
    <row r="1946" spans="1:27" x14ac:dyDescent="0.25">
      <c r="A1946">
        <v>96.432599999999994</v>
      </c>
      <c r="B1946">
        <v>97.3</v>
      </c>
      <c r="C1946" s="36">
        <v>23.721317306147839</v>
      </c>
      <c r="E1946">
        <v>101.12990000000001</v>
      </c>
      <c r="F1946">
        <v>97.3</v>
      </c>
      <c r="G1946" s="36">
        <v>23.893293900336236</v>
      </c>
      <c r="I1946">
        <v>105.8248</v>
      </c>
      <c r="J1946">
        <v>97.3</v>
      </c>
      <c r="K1946" s="36">
        <v>24.074048896007721</v>
      </c>
      <c r="M1946">
        <v>110.5591</v>
      </c>
      <c r="N1946">
        <v>97.3</v>
      </c>
      <c r="O1946" s="36">
        <v>24.266321284489447</v>
      </c>
      <c r="Q1946">
        <v>115.30419999999999</v>
      </c>
      <c r="R1946">
        <v>97.3</v>
      </c>
      <c r="S1946" s="36">
        <v>24.470413457605137</v>
      </c>
      <c r="U1946">
        <v>120.0808</v>
      </c>
      <c r="V1946">
        <v>97.3</v>
      </c>
      <c r="W1946" s="36">
        <v>24.689067368504148</v>
      </c>
      <c r="Y1946">
        <v>83.43</v>
      </c>
      <c r="Z1946">
        <v>97.3</v>
      </c>
      <c r="AA1946" s="36">
        <v>23.285383864742798</v>
      </c>
    </row>
    <row r="1947" spans="1:27" x14ac:dyDescent="0.25">
      <c r="A1947">
        <v>96.432599999999994</v>
      </c>
      <c r="B1947">
        <v>97.35</v>
      </c>
      <c r="C1947" s="36">
        <v>23.720699646947679</v>
      </c>
      <c r="E1947">
        <v>101.12990000000001</v>
      </c>
      <c r="F1947">
        <v>97.35</v>
      </c>
      <c r="G1947" s="36">
        <v>23.892637784503968</v>
      </c>
      <c r="I1947">
        <v>105.8248</v>
      </c>
      <c r="J1947">
        <v>97.35</v>
      </c>
      <c r="K1947" s="36">
        <v>24.073349001137036</v>
      </c>
      <c r="M1947">
        <v>110.5591</v>
      </c>
      <c r="N1947">
        <v>97.35</v>
      </c>
      <c r="O1947" s="36">
        <v>24.265570554387345</v>
      </c>
      <c r="Q1947">
        <v>115.30419999999999</v>
      </c>
      <c r="R1947">
        <v>97.35</v>
      </c>
      <c r="S1947" s="36">
        <v>24.469603272336798</v>
      </c>
      <c r="U1947">
        <v>120.0808</v>
      </c>
      <c r="V1947">
        <v>97.35</v>
      </c>
      <c r="W1947" s="36">
        <v>24.688186212530386</v>
      </c>
      <c r="Y1947">
        <v>83.43</v>
      </c>
      <c r="Z1947">
        <v>97.35</v>
      </c>
      <c r="AA1947" s="36">
        <v>23.284851886174465</v>
      </c>
    </row>
    <row r="1948" spans="1:27" x14ac:dyDescent="0.25">
      <c r="A1948">
        <v>96.432599999999994</v>
      </c>
      <c r="B1948">
        <v>97.4</v>
      </c>
      <c r="C1948" s="36">
        <v>23.720082134130063</v>
      </c>
      <c r="E1948">
        <v>101.12990000000001</v>
      </c>
      <c r="F1948">
        <v>97.4</v>
      </c>
      <c r="G1948" s="36">
        <v>23.891981837382467</v>
      </c>
      <c r="I1948">
        <v>105.8248</v>
      </c>
      <c r="J1948">
        <v>97.4</v>
      </c>
      <c r="K1948" s="36">
        <v>24.072649302797991</v>
      </c>
      <c r="M1948">
        <v>110.5591</v>
      </c>
      <c r="N1948">
        <v>97.4</v>
      </c>
      <c r="O1948" s="36">
        <v>24.264820056454369</v>
      </c>
      <c r="Q1948">
        <v>115.30419999999999</v>
      </c>
      <c r="R1948">
        <v>97.4</v>
      </c>
      <c r="S1948" s="36">
        <v>24.468793365655085</v>
      </c>
      <c r="U1948">
        <v>120.0808</v>
      </c>
      <c r="V1948">
        <v>97.4</v>
      </c>
      <c r="W1948" s="36">
        <v>24.687305397559371</v>
      </c>
      <c r="Y1948">
        <v>83.43</v>
      </c>
      <c r="Z1948">
        <v>97.4</v>
      </c>
      <c r="AA1948" s="36">
        <v>23.284320010995778</v>
      </c>
    </row>
    <row r="1949" spans="1:27" x14ac:dyDescent="0.25">
      <c r="A1949">
        <v>96.432599999999994</v>
      </c>
      <c r="B1949">
        <v>97.45</v>
      </c>
      <c r="C1949" s="36">
        <v>23.719464767611157</v>
      </c>
      <c r="E1949">
        <v>101.12990000000001</v>
      </c>
      <c r="F1949">
        <v>97.45</v>
      </c>
      <c r="G1949" s="36">
        <v>23.891326058866316</v>
      </c>
      <c r="I1949">
        <v>105.8248</v>
      </c>
      <c r="J1949">
        <v>97.45</v>
      </c>
      <c r="K1949" s="36">
        <v>24.07194980085573</v>
      </c>
      <c r="M1949">
        <v>110.5591</v>
      </c>
      <c r="N1949">
        <v>97.45</v>
      </c>
      <c r="O1949" s="36">
        <v>24.264069790513989</v>
      </c>
      <c r="Q1949">
        <v>115.30419999999999</v>
      </c>
      <c r="R1949">
        <v>97.45</v>
      </c>
      <c r="S1949" s="36">
        <v>24.467983737322989</v>
      </c>
      <c r="U1949">
        <v>120.0808</v>
      </c>
      <c r="V1949">
        <v>97.45</v>
      </c>
      <c r="W1949" s="36">
        <v>24.686424923262305</v>
      </c>
      <c r="Y1949">
        <v>83.43</v>
      </c>
      <c r="Z1949">
        <v>97.45</v>
      </c>
      <c r="AA1949" s="36">
        <v>23.283788239158827</v>
      </c>
    </row>
    <row r="1950" spans="1:27" x14ac:dyDescent="0.25">
      <c r="A1950">
        <v>96.432599999999994</v>
      </c>
      <c r="B1950">
        <v>97.5</v>
      </c>
      <c r="C1950" s="36">
        <v>23.718847547307167</v>
      </c>
      <c r="E1950">
        <v>101.12990000000001</v>
      </c>
      <c r="F1950">
        <v>97.5</v>
      </c>
      <c r="G1950" s="36">
        <v>23.890670448850194</v>
      </c>
      <c r="I1950">
        <v>105.8248</v>
      </c>
      <c r="J1950">
        <v>97.5</v>
      </c>
      <c r="K1950" s="36">
        <v>24.071250495175523</v>
      </c>
      <c r="M1950">
        <v>110.5591</v>
      </c>
      <c r="N1950">
        <v>97.5</v>
      </c>
      <c r="O1950" s="36">
        <v>24.263319756389901</v>
      </c>
      <c r="Q1950">
        <v>115.30419999999999</v>
      </c>
      <c r="R1950">
        <v>97.5</v>
      </c>
      <c r="S1950" s="36">
        <v>24.467174387103789</v>
      </c>
      <c r="U1950">
        <v>120.0808</v>
      </c>
      <c r="V1950">
        <v>97.5</v>
      </c>
      <c r="W1950" s="36">
        <v>24.685544789310899</v>
      </c>
      <c r="Y1950">
        <v>83.43</v>
      </c>
      <c r="Z1950">
        <v>97.5</v>
      </c>
      <c r="AA1950" s="36">
        <v>23.283256570615755</v>
      </c>
    </row>
    <row r="1951" spans="1:27" x14ac:dyDescent="0.25">
      <c r="A1951">
        <v>96.432599999999994</v>
      </c>
      <c r="B1951">
        <v>97.55</v>
      </c>
      <c r="C1951" s="36">
        <v>23.718230473134419</v>
      </c>
      <c r="E1951">
        <v>101.12990000000001</v>
      </c>
      <c r="F1951">
        <v>97.55</v>
      </c>
      <c r="G1951" s="36">
        <v>23.890015007228904</v>
      </c>
      <c r="I1951">
        <v>105.8248</v>
      </c>
      <c r="J1951">
        <v>97.55</v>
      </c>
      <c r="K1951" s="36">
        <v>24.070551385622814</v>
      </c>
      <c r="M1951">
        <v>110.5591</v>
      </c>
      <c r="N1951">
        <v>97.55</v>
      </c>
      <c r="O1951" s="36">
        <v>24.262569953905999</v>
      </c>
      <c r="Q1951">
        <v>115.30419999999999</v>
      </c>
      <c r="R1951">
        <v>97.55</v>
      </c>
      <c r="S1951" s="36">
        <v>24.46636531476112</v>
      </c>
      <c r="U1951">
        <v>120.0808</v>
      </c>
      <c r="V1951">
        <v>97.55</v>
      </c>
      <c r="W1951" s="36">
        <v>24.6846649953774</v>
      </c>
      <c r="Y1951">
        <v>83.43</v>
      </c>
      <c r="Z1951">
        <v>97.55</v>
      </c>
      <c r="AA1951" s="36">
        <v>23.282725005318717</v>
      </c>
    </row>
    <row r="1952" spans="1:27" x14ac:dyDescent="0.25">
      <c r="A1952">
        <v>96.432599999999994</v>
      </c>
      <c r="B1952">
        <v>97.6</v>
      </c>
      <c r="C1952" s="36">
        <v>23.717613545009279</v>
      </c>
      <c r="E1952">
        <v>101.12990000000001</v>
      </c>
      <c r="F1952">
        <v>97.6</v>
      </c>
      <c r="G1952" s="36">
        <v>23.889359733897344</v>
      </c>
      <c r="I1952">
        <v>105.8248</v>
      </c>
      <c r="J1952">
        <v>97.6</v>
      </c>
      <c r="K1952" s="36">
        <v>24.069852472063179</v>
      </c>
      <c r="M1952">
        <v>110.5591</v>
      </c>
      <c r="N1952">
        <v>97.6</v>
      </c>
      <c r="O1952" s="36">
        <v>24.261820382886427</v>
      </c>
      <c r="Q1952">
        <v>115.30419999999999</v>
      </c>
      <c r="R1952">
        <v>97.6</v>
      </c>
      <c r="S1952" s="36">
        <v>24.465556520058932</v>
      </c>
      <c r="U1952">
        <v>120.0808</v>
      </c>
      <c r="V1952">
        <v>97.6</v>
      </c>
      <c r="W1952" s="36">
        <v>24.683785541134554</v>
      </c>
      <c r="Y1952">
        <v>83.43</v>
      </c>
      <c r="Z1952">
        <v>97.6</v>
      </c>
      <c r="AA1952" s="36">
        <v>23.282193543219925</v>
      </c>
    </row>
    <row r="1953" spans="1:27" x14ac:dyDescent="0.25">
      <c r="A1953">
        <v>96.432599999999994</v>
      </c>
      <c r="B1953">
        <v>97.65</v>
      </c>
      <c r="C1953" s="36">
        <v>23.716996762848218</v>
      </c>
      <c r="E1953">
        <v>101.12990000000001</v>
      </c>
      <c r="F1953">
        <v>97.65</v>
      </c>
      <c r="G1953" s="36">
        <v>23.888704628750521</v>
      </c>
      <c r="I1953">
        <v>105.8248</v>
      </c>
      <c r="J1953">
        <v>97.65</v>
      </c>
      <c r="K1953" s="36">
        <v>24.069153754362354</v>
      </c>
      <c r="M1953">
        <v>110.5591</v>
      </c>
      <c r="N1953">
        <v>97.65</v>
      </c>
      <c r="O1953" s="36">
        <v>24.261071043155528</v>
      </c>
      <c r="Q1953">
        <v>115.30419999999999</v>
      </c>
      <c r="R1953">
        <v>97.65</v>
      </c>
      <c r="S1953" s="36">
        <v>24.46474800276151</v>
      </c>
      <c r="U1953">
        <v>120.0808</v>
      </c>
      <c r="V1953">
        <v>97.65</v>
      </c>
      <c r="W1953" s="36">
        <v>24.682906426255634</v>
      </c>
      <c r="Y1953">
        <v>83.43</v>
      </c>
      <c r="Z1953">
        <v>97.65</v>
      </c>
      <c r="AA1953" s="36">
        <v>23.281662184271614</v>
      </c>
    </row>
    <row r="1954" spans="1:27" x14ac:dyDescent="0.25">
      <c r="A1954">
        <v>96.432599999999994</v>
      </c>
      <c r="B1954">
        <v>97.7</v>
      </c>
      <c r="C1954" s="36">
        <v>23.716380126567778</v>
      </c>
      <c r="E1954">
        <v>101.12990000000001</v>
      </c>
      <c r="F1954">
        <v>97.7</v>
      </c>
      <c r="G1954" s="36">
        <v>23.888049691683548</v>
      </c>
      <c r="I1954">
        <v>105.8248</v>
      </c>
      <c r="J1954">
        <v>97.7</v>
      </c>
      <c r="K1954" s="36">
        <v>24.068455232386235</v>
      </c>
      <c r="M1954">
        <v>110.5591</v>
      </c>
      <c r="N1954">
        <v>97.7</v>
      </c>
      <c r="O1954" s="36">
        <v>24.260321934537863</v>
      </c>
      <c r="Q1954">
        <v>115.30419999999999</v>
      </c>
      <c r="R1954">
        <v>97.7</v>
      </c>
      <c r="S1954" s="36">
        <v>24.463939762633466</v>
      </c>
      <c r="U1954">
        <v>120.0808</v>
      </c>
      <c r="V1954">
        <v>97.7</v>
      </c>
      <c r="W1954" s="36">
        <v>24.682027650414433</v>
      </c>
      <c r="Y1954">
        <v>83.43</v>
      </c>
      <c r="Z1954">
        <v>97.7</v>
      </c>
      <c r="AA1954" s="36">
        <v>23.281130928426066</v>
      </c>
    </row>
    <row r="1955" spans="1:27" x14ac:dyDescent="0.25">
      <c r="A1955">
        <v>96.432599999999994</v>
      </c>
      <c r="B1955">
        <v>97.75</v>
      </c>
      <c r="C1955" s="36">
        <v>23.715763636084564</v>
      </c>
      <c r="E1955">
        <v>101.12990000000001</v>
      </c>
      <c r="F1955">
        <v>97.75</v>
      </c>
      <c r="G1955" s="36">
        <v>23.887394922591646</v>
      </c>
      <c r="I1955">
        <v>105.8248</v>
      </c>
      <c r="J1955">
        <v>97.75</v>
      </c>
      <c r="K1955" s="36">
        <v>24.067756906000849</v>
      </c>
      <c r="M1955">
        <v>110.5591</v>
      </c>
      <c r="N1955">
        <v>97.75</v>
      </c>
      <c r="O1955" s="36">
        <v>24.259573056858216</v>
      </c>
      <c r="Q1955">
        <v>115.30419999999999</v>
      </c>
      <c r="R1955">
        <v>97.75</v>
      </c>
      <c r="S1955" s="36">
        <v>24.46313179943974</v>
      </c>
      <c r="U1955">
        <v>120.0808</v>
      </c>
      <c r="V1955">
        <v>97.75</v>
      </c>
      <c r="W1955" s="36">
        <v>24.681149213285241</v>
      </c>
      <c r="Y1955">
        <v>83.43</v>
      </c>
      <c r="Z1955">
        <v>97.75</v>
      </c>
      <c r="AA1955" s="36">
        <v>23.280599775635594</v>
      </c>
    </row>
    <row r="1956" spans="1:27" x14ac:dyDescent="0.25">
      <c r="A1956">
        <v>96.432599999999994</v>
      </c>
      <c r="B1956">
        <v>97.8</v>
      </c>
      <c r="C1956" s="36">
        <v>23.715147291315276</v>
      </c>
      <c r="E1956">
        <v>101.12990000000001</v>
      </c>
      <c r="F1956">
        <v>97.8</v>
      </c>
      <c r="G1956" s="36">
        <v>23.886740321370151</v>
      </c>
      <c r="I1956">
        <v>105.8248</v>
      </c>
      <c r="J1956">
        <v>97.8</v>
      </c>
      <c r="K1956" s="36">
        <v>24.067058775072379</v>
      </c>
      <c r="M1956">
        <v>110.5591</v>
      </c>
      <c r="N1956">
        <v>97.8</v>
      </c>
      <c r="O1956" s="36">
        <v>24.258824409941582</v>
      </c>
      <c r="Q1956">
        <v>115.30419999999999</v>
      </c>
      <c r="R1956">
        <v>97.8</v>
      </c>
      <c r="S1956" s="36">
        <v>24.462324112945595</v>
      </c>
      <c r="U1956">
        <v>120.0808</v>
      </c>
      <c r="V1956">
        <v>97.8</v>
      </c>
      <c r="W1956" s="36">
        <v>24.680271114542879</v>
      </c>
      <c r="Y1956">
        <v>83.43</v>
      </c>
      <c r="Z1956">
        <v>97.8</v>
      </c>
      <c r="AA1956" s="36">
        <v>23.280068725852537</v>
      </c>
    </row>
    <row r="1957" spans="1:27" x14ac:dyDescent="0.25">
      <c r="A1957">
        <v>96.432599999999994</v>
      </c>
      <c r="B1957">
        <v>97.85</v>
      </c>
      <c r="C1957" s="36">
        <v>23.714531092176692</v>
      </c>
      <c r="E1957">
        <v>101.12990000000001</v>
      </c>
      <c r="F1957">
        <v>97.85</v>
      </c>
      <c r="G1957" s="36">
        <v>23.886085887914501</v>
      </c>
      <c r="I1957">
        <v>105.8248</v>
      </c>
      <c r="J1957">
        <v>97.85</v>
      </c>
      <c r="K1957" s="36">
        <v>24.066360839467166</v>
      </c>
      <c r="M1957">
        <v>110.5591</v>
      </c>
      <c r="N1957">
        <v>97.85</v>
      </c>
      <c r="O1957" s="36">
        <v>24.25807599361319</v>
      </c>
      <c r="Q1957">
        <v>115.30419999999999</v>
      </c>
      <c r="R1957">
        <v>97.85</v>
      </c>
      <c r="S1957" s="36">
        <v>24.461516702916619</v>
      </c>
      <c r="U1957">
        <v>120.0808</v>
      </c>
      <c r="V1957">
        <v>97.85</v>
      </c>
      <c r="W1957" s="36">
        <v>24.679393353862658</v>
      </c>
      <c r="Y1957">
        <v>83.43</v>
      </c>
      <c r="Z1957">
        <v>97.85</v>
      </c>
      <c r="AA1957" s="36">
        <v>23.279537779029283</v>
      </c>
    </row>
    <row r="1958" spans="1:27" x14ac:dyDescent="0.25">
      <c r="A1958">
        <v>96.432599999999994</v>
      </c>
      <c r="B1958">
        <v>97.9</v>
      </c>
      <c r="C1958" s="36">
        <v>23.71391503858565</v>
      </c>
      <c r="E1958">
        <v>101.12990000000001</v>
      </c>
      <c r="F1958">
        <v>97.9</v>
      </c>
      <c r="G1958" s="36">
        <v>23.885431622120223</v>
      </c>
      <c r="I1958">
        <v>105.8248</v>
      </c>
      <c r="J1958">
        <v>97.9</v>
      </c>
      <c r="K1958" s="36">
        <v>24.065663099051687</v>
      </c>
      <c r="M1958">
        <v>110.5591</v>
      </c>
      <c r="N1958">
        <v>97.9</v>
      </c>
      <c r="O1958" s="36">
        <v>24.257327807698459</v>
      </c>
      <c r="Q1958">
        <v>115.30419999999999</v>
      </c>
      <c r="R1958">
        <v>97.9</v>
      </c>
      <c r="S1958" s="36">
        <v>24.460709569118727</v>
      </c>
      <c r="U1958">
        <v>120.0808</v>
      </c>
      <c r="V1958">
        <v>97.9</v>
      </c>
      <c r="W1958" s="36">
        <v>24.678515930920419</v>
      </c>
      <c r="Y1958">
        <v>83.43</v>
      </c>
      <c r="Z1958">
        <v>97.9</v>
      </c>
      <c r="AA1958" s="36">
        <v>23.279006935118257</v>
      </c>
    </row>
    <row r="1959" spans="1:27" x14ac:dyDescent="0.25">
      <c r="A1959">
        <v>96.432599999999994</v>
      </c>
      <c r="B1959">
        <v>97.95</v>
      </c>
      <c r="C1959" s="36">
        <v>23.713299130459092</v>
      </c>
      <c r="E1959">
        <v>101.12990000000001</v>
      </c>
      <c r="F1959">
        <v>97.95</v>
      </c>
      <c r="G1959" s="36">
        <v>23.884777523882974</v>
      </c>
      <c r="I1959">
        <v>105.8248</v>
      </c>
      <c r="J1959">
        <v>97.95</v>
      </c>
      <c r="K1959" s="36">
        <v>24.064965553692581</v>
      </c>
      <c r="M1959">
        <v>110.5591</v>
      </c>
      <c r="N1959">
        <v>97.95</v>
      </c>
      <c r="O1959" s="36">
        <v>24.256579852023041</v>
      </c>
      <c r="Q1959">
        <v>115.30419999999999</v>
      </c>
      <c r="R1959">
        <v>97.95</v>
      </c>
      <c r="S1959" s="36">
        <v>24.459902711318154</v>
      </c>
      <c r="U1959">
        <v>120.0808</v>
      </c>
      <c r="V1959">
        <v>97.95</v>
      </c>
      <c r="W1959" s="36">
        <v>24.677638845392508</v>
      </c>
      <c r="Y1959">
        <v>83.43</v>
      </c>
      <c r="Z1959">
        <v>97.95</v>
      </c>
      <c r="AA1959" s="36">
        <v>23.278476194071906</v>
      </c>
    </row>
    <row r="1960" spans="1:27" x14ac:dyDescent="0.25">
      <c r="A1960">
        <v>96.432599999999994</v>
      </c>
      <c r="B1960">
        <v>98</v>
      </c>
      <c r="C1960" s="36">
        <v>23.712683367714011</v>
      </c>
      <c r="E1960">
        <v>101.12990000000001</v>
      </c>
      <c r="F1960">
        <v>98</v>
      </c>
      <c r="G1960" s="36">
        <v>23.884123593098501</v>
      </c>
      <c r="I1960">
        <v>105.8248</v>
      </c>
      <c r="J1960">
        <v>98</v>
      </c>
      <c r="K1960" s="36">
        <v>24.064268203256628</v>
      </c>
      <c r="M1960">
        <v>110.5591</v>
      </c>
      <c r="N1960">
        <v>98</v>
      </c>
      <c r="O1960" s="36">
        <v>24.255832126412805</v>
      </c>
      <c r="Q1960">
        <v>115.30419999999999</v>
      </c>
      <c r="R1960">
        <v>98</v>
      </c>
      <c r="S1960" s="36">
        <v>24.459096129281473</v>
      </c>
      <c r="U1960">
        <v>120.0808</v>
      </c>
      <c r="V1960">
        <v>98</v>
      </c>
      <c r="W1960" s="36">
        <v>24.676762096955773</v>
      </c>
      <c r="Y1960">
        <v>83.43</v>
      </c>
      <c r="Z1960">
        <v>98</v>
      </c>
      <c r="AA1960" s="36">
        <v>23.277945555842727</v>
      </c>
    </row>
    <row r="1961" spans="1:27" x14ac:dyDescent="0.25">
      <c r="A1961">
        <v>96.432599999999994</v>
      </c>
      <c r="B1961">
        <v>98.05</v>
      </c>
      <c r="C1961" s="36">
        <v>23.712067750267494</v>
      </c>
      <c r="E1961">
        <v>101.12990000000001</v>
      </c>
      <c r="F1961">
        <v>98.05</v>
      </c>
      <c r="G1961" s="36">
        <v>23.88346982966268</v>
      </c>
      <c r="I1961">
        <v>105.8248</v>
      </c>
      <c r="J1961">
        <v>98.05</v>
      </c>
      <c r="K1961" s="36">
        <v>24.063571047610758</v>
      </c>
      <c r="M1961">
        <v>110.5591</v>
      </c>
      <c r="N1961">
        <v>98.05</v>
      </c>
      <c r="O1961" s="36">
        <v>24.255084630693823</v>
      </c>
      <c r="Q1961">
        <v>115.30419999999999</v>
      </c>
      <c r="R1961">
        <v>98.05</v>
      </c>
      <c r="S1961" s="36">
        <v>24.458289822775562</v>
      </c>
      <c r="U1961">
        <v>120.0808</v>
      </c>
      <c r="V1961">
        <v>98.05</v>
      </c>
      <c r="W1961" s="36">
        <v>24.675885685287568</v>
      </c>
      <c r="Y1961">
        <v>83.43</v>
      </c>
      <c r="Z1961">
        <v>98.05</v>
      </c>
      <c r="AA1961" s="36">
        <v>23.277415020383245</v>
      </c>
    </row>
    <row r="1962" spans="1:27" x14ac:dyDescent="0.25">
      <c r="A1962">
        <v>96.432599999999994</v>
      </c>
      <c r="B1962">
        <v>98.1</v>
      </c>
      <c r="C1962" s="36">
        <v>23.711452278036699</v>
      </c>
      <c r="E1962">
        <v>101.12990000000001</v>
      </c>
      <c r="F1962">
        <v>98.1</v>
      </c>
      <c r="G1962" s="36">
        <v>23.882816233471456</v>
      </c>
      <c r="I1962">
        <v>105.8248</v>
      </c>
      <c r="J1962">
        <v>98.1</v>
      </c>
      <c r="K1962" s="36">
        <v>24.062874086622049</v>
      </c>
      <c r="M1962">
        <v>110.5591</v>
      </c>
      <c r="N1962">
        <v>98.1</v>
      </c>
      <c r="O1962" s="36">
        <v>24.254337364692397</v>
      </c>
      <c r="Q1962">
        <v>115.30419999999999</v>
      </c>
      <c r="R1962">
        <v>98.1</v>
      </c>
      <c r="S1962" s="36">
        <v>24.457483791567636</v>
      </c>
      <c r="U1962">
        <v>120.0808</v>
      </c>
      <c r="V1962">
        <v>98.1</v>
      </c>
      <c r="W1962" s="36">
        <v>24.675009610065764</v>
      </c>
      <c r="Y1962">
        <v>83.43</v>
      </c>
      <c r="Z1962">
        <v>98.1</v>
      </c>
      <c r="AA1962" s="36">
        <v>23.27688458764602</v>
      </c>
    </row>
    <row r="1963" spans="1:27" x14ac:dyDescent="0.25">
      <c r="A1963">
        <v>96.432599999999994</v>
      </c>
      <c r="B1963">
        <v>98.15</v>
      </c>
      <c r="C1963" s="36">
        <v>23.710836950938859</v>
      </c>
      <c r="E1963">
        <v>101.12990000000001</v>
      </c>
      <c r="F1963">
        <v>98.15</v>
      </c>
      <c r="G1963" s="36">
        <v>23.882162804420908</v>
      </c>
      <c r="I1963">
        <v>105.8248</v>
      </c>
      <c r="J1963">
        <v>98.15</v>
      </c>
      <c r="K1963" s="36">
        <v>24.062177320157737</v>
      </c>
      <c r="M1963">
        <v>110.5591</v>
      </c>
      <c r="N1963">
        <v>98.15</v>
      </c>
      <c r="O1963" s="36">
        <v>24.253590328235031</v>
      </c>
      <c r="Q1963">
        <v>115.30419999999999</v>
      </c>
      <c r="R1963">
        <v>98.15</v>
      </c>
      <c r="S1963" s="36">
        <v>24.456678035425217</v>
      </c>
      <c r="U1963">
        <v>120.0808</v>
      </c>
      <c r="V1963">
        <v>98.15</v>
      </c>
      <c r="W1963" s="36">
        <v>24.674133870968728</v>
      </c>
      <c r="Y1963">
        <v>83.43</v>
      </c>
      <c r="Z1963">
        <v>98.15</v>
      </c>
      <c r="AA1963" s="36">
        <v>23.276354257583655</v>
      </c>
    </row>
    <row r="1964" spans="1:27" x14ac:dyDescent="0.25">
      <c r="A1964">
        <v>96.432599999999994</v>
      </c>
      <c r="B1964">
        <v>98.2</v>
      </c>
      <c r="C1964" s="36">
        <v>23.710221768891287</v>
      </c>
      <c r="E1964">
        <v>101.12990000000001</v>
      </c>
      <c r="F1964">
        <v>98.2</v>
      </c>
      <c r="G1964" s="36">
        <v>23.881509542407208</v>
      </c>
      <c r="I1964">
        <v>105.8248</v>
      </c>
      <c r="J1964">
        <v>98.2</v>
      </c>
      <c r="K1964" s="36">
        <v>24.061480748085184</v>
      </c>
      <c r="M1964">
        <v>110.5591</v>
      </c>
      <c r="N1964">
        <v>98.2</v>
      </c>
      <c r="O1964" s="36">
        <v>24.252843521148449</v>
      </c>
      <c r="Q1964">
        <v>115.30419999999999</v>
      </c>
      <c r="R1964">
        <v>98.2</v>
      </c>
      <c r="S1964" s="36">
        <v>24.455872554116166</v>
      </c>
      <c r="U1964">
        <v>120.0808</v>
      </c>
      <c r="V1964">
        <v>98.2</v>
      </c>
      <c r="W1964" s="36">
        <v>24.673258467675332</v>
      </c>
      <c r="Y1964">
        <v>83.43</v>
      </c>
      <c r="Z1964">
        <v>98.2</v>
      </c>
      <c r="AA1964" s="36">
        <v>23.27582403014878</v>
      </c>
    </row>
    <row r="1965" spans="1:27" x14ac:dyDescent="0.25">
      <c r="A1965">
        <v>96.432599999999994</v>
      </c>
      <c r="B1965">
        <v>98.25</v>
      </c>
      <c r="C1965" s="36">
        <v>23.709606731811373</v>
      </c>
      <c r="E1965">
        <v>101.12990000000001</v>
      </c>
      <c r="F1965">
        <v>98.25</v>
      </c>
      <c r="G1965" s="36">
        <v>23.880856447326646</v>
      </c>
      <c r="I1965">
        <v>105.8248</v>
      </c>
      <c r="J1965">
        <v>98.25</v>
      </c>
      <c r="K1965" s="36">
        <v>24.060784370271922</v>
      </c>
      <c r="M1965">
        <v>110.5591</v>
      </c>
      <c r="N1965">
        <v>98.25</v>
      </c>
      <c r="O1965" s="36">
        <v>24.252096943259598</v>
      </c>
      <c r="Q1965">
        <v>115.30419999999999</v>
      </c>
      <c r="R1965">
        <v>98.25</v>
      </c>
      <c r="S1965" s="36">
        <v>24.455067347408647</v>
      </c>
      <c r="U1965">
        <v>120.0808</v>
      </c>
      <c r="V1965">
        <v>98.25</v>
      </c>
      <c r="W1965" s="36">
        <v>24.672383399864955</v>
      </c>
      <c r="Y1965">
        <v>83.43</v>
      </c>
      <c r="Z1965">
        <v>98.25</v>
      </c>
      <c r="AA1965" s="36">
        <v>23.275293905294063</v>
      </c>
    </row>
    <row r="1966" spans="1:27" x14ac:dyDescent="0.25">
      <c r="A1966">
        <v>96.432599999999994</v>
      </c>
      <c r="B1966">
        <v>98.3</v>
      </c>
      <c r="C1966" s="36">
        <v>23.708991839616587</v>
      </c>
      <c r="E1966">
        <v>101.12990000000001</v>
      </c>
      <c r="F1966">
        <v>98.3</v>
      </c>
      <c r="G1966" s="36">
        <v>23.8802035190756</v>
      </c>
      <c r="I1966">
        <v>105.8248</v>
      </c>
      <c r="J1966">
        <v>98.3</v>
      </c>
      <c r="K1966" s="36">
        <v>24.060088186585613</v>
      </c>
      <c r="M1966">
        <v>110.5591</v>
      </c>
      <c r="N1966">
        <v>98.3</v>
      </c>
      <c r="O1966" s="36">
        <v>24.25135059439561</v>
      </c>
      <c r="Q1966">
        <v>115.30419999999999</v>
      </c>
      <c r="R1966">
        <v>98.3</v>
      </c>
      <c r="S1966" s="36">
        <v>24.45426241507116</v>
      </c>
      <c r="U1966">
        <v>120.0808</v>
      </c>
      <c r="V1966">
        <v>98.3</v>
      </c>
      <c r="W1966" s="36">
        <v>24.671508667217463</v>
      </c>
      <c r="Y1966">
        <v>83.43</v>
      </c>
      <c r="Z1966">
        <v>98.3</v>
      </c>
      <c r="AA1966" s="36">
        <v>23.274763882972209</v>
      </c>
    </row>
    <row r="1967" spans="1:27" x14ac:dyDescent="0.25">
      <c r="A1967">
        <v>96.432599999999994</v>
      </c>
      <c r="B1967">
        <v>98.35</v>
      </c>
      <c r="C1967" s="36">
        <v>23.70837709222447</v>
      </c>
      <c r="E1967">
        <v>101.12990000000001</v>
      </c>
      <c r="F1967">
        <v>98.35</v>
      </c>
      <c r="G1967" s="36">
        <v>23.879550757550561</v>
      </c>
      <c r="I1967">
        <v>105.8248</v>
      </c>
      <c r="J1967">
        <v>98.35</v>
      </c>
      <c r="K1967" s="36">
        <v>24.059392196894084</v>
      </c>
      <c r="M1967">
        <v>110.5591</v>
      </c>
      <c r="N1967">
        <v>98.35</v>
      </c>
      <c r="O1967" s="36">
        <v>24.250604474383866</v>
      </c>
      <c r="Q1967">
        <v>115.30419999999999</v>
      </c>
      <c r="R1967">
        <v>98.35</v>
      </c>
      <c r="S1967" s="36">
        <v>24.453457756872513</v>
      </c>
      <c r="U1967">
        <v>120.0808</v>
      </c>
      <c r="V1967">
        <v>98.35</v>
      </c>
      <c r="W1967" s="36">
        <v>24.670634269413245</v>
      </c>
      <c r="Y1967">
        <v>83.43</v>
      </c>
      <c r="Z1967">
        <v>98.35</v>
      </c>
      <c r="AA1967" s="36">
        <v>23.274233963135959</v>
      </c>
    </row>
    <row r="1968" spans="1:27" x14ac:dyDescent="0.25">
      <c r="A1968">
        <v>96.432599999999994</v>
      </c>
      <c r="B1968">
        <v>98.4</v>
      </c>
      <c r="C1968" s="36">
        <v>23.707762489552639</v>
      </c>
      <c r="E1968">
        <v>101.12990000000001</v>
      </c>
      <c r="F1968">
        <v>98.4</v>
      </c>
      <c r="G1968" s="36">
        <v>23.878898162648138</v>
      </c>
      <c r="I1968">
        <v>105.8248</v>
      </c>
      <c r="J1968">
        <v>98.4</v>
      </c>
      <c r="K1968" s="36">
        <v>24.058696401065291</v>
      </c>
      <c r="M1968">
        <v>110.5591</v>
      </c>
      <c r="N1968">
        <v>98.4</v>
      </c>
      <c r="O1968" s="36">
        <v>24.249858583051935</v>
      </c>
      <c r="Q1968">
        <v>115.30419999999999</v>
      </c>
      <c r="R1968">
        <v>98.4</v>
      </c>
      <c r="S1968" s="36">
        <v>24.452653372581835</v>
      </c>
      <c r="U1968">
        <v>120.0808</v>
      </c>
      <c r="V1968">
        <v>98.4</v>
      </c>
      <c r="W1968" s="36">
        <v>24.66976020613318</v>
      </c>
      <c r="Y1968">
        <v>83.43</v>
      </c>
      <c r="Z1968">
        <v>98.4</v>
      </c>
      <c r="AA1968" s="36">
        <v>23.27370414573809</v>
      </c>
    </row>
    <row r="1969" spans="1:27" x14ac:dyDescent="0.25">
      <c r="A1969">
        <v>96.432599999999994</v>
      </c>
      <c r="B1969">
        <v>98.45</v>
      </c>
      <c r="C1969" s="36">
        <v>23.707148031518791</v>
      </c>
      <c r="E1969">
        <v>101.12990000000001</v>
      </c>
      <c r="F1969">
        <v>98.45</v>
      </c>
      <c r="G1969" s="36">
        <v>23.878245734265015</v>
      </c>
      <c r="I1969">
        <v>105.8248</v>
      </c>
      <c r="J1969">
        <v>98.45</v>
      </c>
      <c r="K1969" s="36">
        <v>24.058000798967353</v>
      </c>
      <c r="M1969">
        <v>110.5591</v>
      </c>
      <c r="N1969">
        <v>98.45</v>
      </c>
      <c r="O1969" s="36">
        <v>24.24911292022761</v>
      </c>
      <c r="Q1969">
        <v>115.30419999999999</v>
      </c>
      <c r="R1969">
        <v>98.45</v>
      </c>
      <c r="S1969" s="36">
        <v>24.451849261968583</v>
      </c>
      <c r="U1969">
        <v>120.0808</v>
      </c>
      <c r="V1969">
        <v>98.45</v>
      </c>
      <c r="W1969" s="36">
        <v>24.668886477058628</v>
      </c>
      <c r="Y1969">
        <v>83.43</v>
      </c>
      <c r="Z1969">
        <v>98.45</v>
      </c>
      <c r="AA1969" s="36">
        <v>23.273174430731416</v>
      </c>
    </row>
    <row r="1970" spans="1:27" x14ac:dyDescent="0.25">
      <c r="A1970">
        <v>96.432599999999994</v>
      </c>
      <c r="B1970">
        <v>98.5</v>
      </c>
      <c r="C1970" s="36">
        <v>23.706533718040696</v>
      </c>
      <c r="E1970">
        <v>101.12990000000001</v>
      </c>
      <c r="F1970">
        <v>98.5</v>
      </c>
      <c r="G1970" s="36">
        <v>23.877593472298003</v>
      </c>
      <c r="I1970">
        <v>105.8248</v>
      </c>
      <c r="J1970">
        <v>98.5</v>
      </c>
      <c r="K1970" s="36">
        <v>24.057305390468521</v>
      </c>
      <c r="M1970">
        <v>110.5591</v>
      </c>
      <c r="N1970">
        <v>98.5</v>
      </c>
      <c r="O1970" s="36">
        <v>24.248367485738886</v>
      </c>
      <c r="Q1970">
        <v>115.30419999999999</v>
      </c>
      <c r="R1970">
        <v>98.5</v>
      </c>
      <c r="S1970" s="36">
        <v>24.451045424802508</v>
      </c>
      <c r="U1970">
        <v>120.0808</v>
      </c>
      <c r="V1970">
        <v>98.5</v>
      </c>
      <c r="W1970" s="36">
        <v>24.668013081871475</v>
      </c>
      <c r="Y1970">
        <v>83.43</v>
      </c>
      <c r="Z1970">
        <v>98.5</v>
      </c>
      <c r="AA1970" s="36">
        <v>23.272644818068773</v>
      </c>
    </row>
    <row r="1971" spans="1:27" x14ac:dyDescent="0.25">
      <c r="A1971">
        <v>96.432599999999994</v>
      </c>
      <c r="B1971">
        <v>98.55</v>
      </c>
      <c r="C1971" s="36">
        <v>23.705919549036206</v>
      </c>
      <c r="E1971">
        <v>101.12990000000001</v>
      </c>
      <c r="F1971">
        <v>98.55</v>
      </c>
      <c r="G1971" s="36">
        <v>23.876941376644012</v>
      </c>
      <c r="I1971">
        <v>105.8248</v>
      </c>
      <c r="J1971">
        <v>98.55</v>
      </c>
      <c r="K1971" s="36">
        <v>24.056610175437207</v>
      </c>
      <c r="M1971">
        <v>110.5591</v>
      </c>
      <c r="N1971">
        <v>98.55</v>
      </c>
      <c r="O1971" s="36">
        <v>24.247622279413985</v>
      </c>
      <c r="Q1971">
        <v>115.30419999999999</v>
      </c>
      <c r="R1971">
        <v>98.55</v>
      </c>
      <c r="S1971" s="36">
        <v>24.450241860853712</v>
      </c>
      <c r="U1971">
        <v>120.0808</v>
      </c>
      <c r="V1971">
        <v>98.55</v>
      </c>
      <c r="W1971" s="36">
        <v>24.667140020254084</v>
      </c>
      <c r="Y1971">
        <v>83.43</v>
      </c>
      <c r="Z1971">
        <v>98.55</v>
      </c>
      <c r="AA1971" s="36">
        <v>23.27211530770305</v>
      </c>
    </row>
    <row r="1972" spans="1:27" x14ac:dyDescent="0.25">
      <c r="A1972">
        <v>96.432599999999994</v>
      </c>
      <c r="B1972">
        <v>98.6</v>
      </c>
      <c r="C1972" s="36">
        <v>23.705305524423245</v>
      </c>
      <c r="E1972">
        <v>101.12990000000001</v>
      </c>
      <c r="F1972">
        <v>98.6</v>
      </c>
      <c r="G1972" s="36">
        <v>23.876289447200055</v>
      </c>
      <c r="I1972">
        <v>105.8248</v>
      </c>
      <c r="J1972">
        <v>98.6</v>
      </c>
      <c r="K1972" s="36">
        <v>24.05591515374195</v>
      </c>
      <c r="M1972">
        <v>110.5591</v>
      </c>
      <c r="N1972">
        <v>98.6</v>
      </c>
      <c r="O1972" s="36">
        <v>24.246877301081323</v>
      </c>
      <c r="Q1972">
        <v>115.30419999999999</v>
      </c>
      <c r="R1972">
        <v>98.6</v>
      </c>
      <c r="S1972" s="36">
        <v>24.449438569892585</v>
      </c>
      <c r="U1972">
        <v>120.0808</v>
      </c>
      <c r="V1972">
        <v>98.6</v>
      </c>
      <c r="W1972" s="36">
        <v>24.666267291889319</v>
      </c>
      <c r="Y1972">
        <v>83.43</v>
      </c>
      <c r="Z1972">
        <v>98.6</v>
      </c>
      <c r="AA1972" s="36">
        <v>23.271585899587159</v>
      </c>
    </row>
    <row r="1973" spans="1:27" x14ac:dyDescent="0.25">
      <c r="A1973">
        <v>96.432599999999994</v>
      </c>
      <c r="B1973">
        <v>98.65</v>
      </c>
      <c r="C1973" s="36">
        <v>23.704691644119812</v>
      </c>
      <c r="E1973">
        <v>101.12990000000001</v>
      </c>
      <c r="F1973">
        <v>98.65</v>
      </c>
      <c r="G1973" s="36">
        <v>23.875637683863257</v>
      </c>
      <c r="I1973">
        <v>105.8248</v>
      </c>
      <c r="J1973">
        <v>98.65</v>
      </c>
      <c r="K1973" s="36">
        <v>24.055220325251458</v>
      </c>
      <c r="M1973">
        <v>110.5591</v>
      </c>
      <c r="N1973">
        <v>98.65</v>
      </c>
      <c r="O1973" s="36">
        <v>24.246132550569534</v>
      </c>
      <c r="Q1973">
        <v>115.30419999999999</v>
      </c>
      <c r="R1973">
        <v>98.65</v>
      </c>
      <c r="S1973" s="36">
        <v>24.44863555168984</v>
      </c>
      <c r="U1973">
        <v>120.0808</v>
      </c>
      <c r="V1973">
        <v>98.65</v>
      </c>
      <c r="W1973" s="36">
        <v>24.665394896460537</v>
      </c>
      <c r="Y1973">
        <v>83.43</v>
      </c>
      <c r="Z1973">
        <v>98.65</v>
      </c>
      <c r="AA1973" s="36">
        <v>23.271056593674057</v>
      </c>
    </row>
    <row r="1974" spans="1:27" x14ac:dyDescent="0.25">
      <c r="A1974">
        <v>96.432599999999994</v>
      </c>
      <c r="B1974">
        <v>98.7</v>
      </c>
      <c r="C1974" s="36">
        <v>23.704077908043981</v>
      </c>
      <c r="E1974">
        <v>101.12990000000001</v>
      </c>
      <c r="F1974">
        <v>98.7</v>
      </c>
      <c r="G1974" s="36">
        <v>23.874986086530832</v>
      </c>
      <c r="I1974">
        <v>105.8248</v>
      </c>
      <c r="J1974">
        <v>98.7</v>
      </c>
      <c r="K1974" s="36">
        <v>24.054525689834563</v>
      </c>
      <c r="M1974">
        <v>110.5591</v>
      </c>
      <c r="N1974">
        <v>98.7</v>
      </c>
      <c r="O1974" s="36">
        <v>24.245388027707474</v>
      </c>
      <c r="Q1974">
        <v>115.30419999999999</v>
      </c>
      <c r="R1974">
        <v>98.7</v>
      </c>
      <c r="S1974" s="36">
        <v>24.447832806016521</v>
      </c>
      <c r="U1974">
        <v>120.0808</v>
      </c>
      <c r="V1974">
        <v>98.7</v>
      </c>
      <c r="W1974" s="36">
        <v>24.664522833651588</v>
      </c>
      <c r="Y1974">
        <v>83.43</v>
      </c>
      <c r="Z1974">
        <v>98.7</v>
      </c>
      <c r="AA1974" s="36">
        <v>23.27052738991673</v>
      </c>
    </row>
    <row r="1975" spans="1:27" x14ac:dyDescent="0.25">
      <c r="A1975">
        <v>96.432599999999994</v>
      </c>
      <c r="B1975">
        <v>98.75</v>
      </c>
      <c r="C1975" s="36">
        <v>23.703464316113905</v>
      </c>
      <c r="E1975">
        <v>101.12990000000001</v>
      </c>
      <c r="F1975">
        <v>98.75</v>
      </c>
      <c r="G1975" s="36">
        <v>23.874334655100103</v>
      </c>
      <c r="I1975">
        <v>105.8248</v>
      </c>
      <c r="J1975">
        <v>98.75</v>
      </c>
      <c r="K1975" s="36">
        <v>24.053831247360261</v>
      </c>
      <c r="M1975">
        <v>110.5591</v>
      </c>
      <c r="N1975">
        <v>98.75</v>
      </c>
      <c r="O1975" s="36">
        <v>24.244643732324192</v>
      </c>
      <c r="Q1975">
        <v>115.30419999999999</v>
      </c>
      <c r="R1975">
        <v>98.75</v>
      </c>
      <c r="S1975" s="36">
        <v>24.447030332643958</v>
      </c>
      <c r="U1975">
        <v>120.0808</v>
      </c>
      <c r="V1975">
        <v>98.75</v>
      </c>
      <c r="W1975" s="36">
        <v>24.663651103146819</v>
      </c>
      <c r="Y1975">
        <v>83.43</v>
      </c>
      <c r="Z1975">
        <v>98.75</v>
      </c>
      <c r="AA1975" s="36">
        <v>23.269998288268194</v>
      </c>
    </row>
    <row r="1976" spans="1:27" x14ac:dyDescent="0.25">
      <c r="A1976">
        <v>96.432599999999994</v>
      </c>
      <c r="B1976">
        <v>98.8</v>
      </c>
      <c r="C1976" s="36">
        <v>23.702850868247815</v>
      </c>
      <c r="E1976">
        <v>101.12990000000001</v>
      </c>
      <c r="F1976">
        <v>98.8</v>
      </c>
      <c r="G1976" s="36">
        <v>23.873683389468503</v>
      </c>
      <c r="I1976">
        <v>105.8248</v>
      </c>
      <c r="J1976">
        <v>98.8</v>
      </c>
      <c r="K1976" s="36">
        <v>24.053136997697674</v>
      </c>
      <c r="M1976">
        <v>110.5591</v>
      </c>
      <c r="N1976">
        <v>98.8</v>
      </c>
      <c r="O1976" s="36">
        <v>24.243899664248953</v>
      </c>
      <c r="Q1976">
        <v>115.30419999999999</v>
      </c>
      <c r="R1976">
        <v>98.8</v>
      </c>
      <c r="S1976" s="36">
        <v>24.446228131343815</v>
      </c>
      <c r="U1976">
        <v>120.0808</v>
      </c>
      <c r="V1976">
        <v>98.8</v>
      </c>
      <c r="W1976" s="36">
        <v>24.662779704631056</v>
      </c>
      <c r="Y1976">
        <v>83.43</v>
      </c>
      <c r="Z1976">
        <v>98.8</v>
      </c>
      <c r="AA1976" s="36">
        <v>23.26946928868152</v>
      </c>
    </row>
    <row r="1977" spans="1:27" x14ac:dyDescent="0.25">
      <c r="A1977">
        <v>96.432599999999994</v>
      </c>
      <c r="B1977">
        <v>98.85</v>
      </c>
      <c r="C1977" s="36">
        <v>23.702237564364015</v>
      </c>
      <c r="E1977">
        <v>101.12990000000001</v>
      </c>
      <c r="F1977">
        <v>98.85</v>
      </c>
      <c r="G1977" s="36">
        <v>23.873032289533565</v>
      </c>
      <c r="I1977">
        <v>105.8248</v>
      </c>
      <c r="J1977">
        <v>98.85</v>
      </c>
      <c r="K1977" s="36">
        <v>24.052442940716087</v>
      </c>
      <c r="M1977">
        <v>110.5591</v>
      </c>
      <c r="N1977">
        <v>98.85</v>
      </c>
      <c r="O1977" s="36">
        <v>24.243155823311234</v>
      </c>
      <c r="Q1977">
        <v>115.30419999999999</v>
      </c>
      <c r="R1977">
        <v>98.85</v>
      </c>
      <c r="S1977" s="36">
        <v>24.445426201888072</v>
      </c>
      <c r="U1977">
        <v>120.0808</v>
      </c>
      <c r="V1977">
        <v>98.85</v>
      </c>
      <c r="W1977" s="36">
        <v>24.661908637789629</v>
      </c>
      <c r="Y1977">
        <v>83.43</v>
      </c>
      <c r="Z1977">
        <v>98.85</v>
      </c>
      <c r="AA1977" s="36">
        <v>23.268940391109783</v>
      </c>
    </row>
    <row r="1978" spans="1:27" x14ac:dyDescent="0.25">
      <c r="A1978">
        <v>96.432599999999994</v>
      </c>
      <c r="B1978">
        <v>98.9</v>
      </c>
      <c r="C1978" s="36">
        <v>23.701624404380876</v>
      </c>
      <c r="E1978">
        <v>101.12990000000001</v>
      </c>
      <c r="F1978">
        <v>98.9</v>
      </c>
      <c r="G1978" s="36">
        <v>23.872381355192928</v>
      </c>
      <c r="I1978">
        <v>105.8248</v>
      </c>
      <c r="J1978">
        <v>98.9</v>
      </c>
      <c r="K1978" s="36">
        <v>24.051749076284924</v>
      </c>
      <c r="M1978">
        <v>110.5591</v>
      </c>
      <c r="N1978">
        <v>98.9</v>
      </c>
      <c r="O1978" s="36">
        <v>24.242412209340717</v>
      </c>
      <c r="Q1978">
        <v>115.30419999999999</v>
      </c>
      <c r="R1978">
        <v>98.9</v>
      </c>
      <c r="S1978" s="36">
        <v>24.444624544049002</v>
      </c>
      <c r="U1978">
        <v>120.0808</v>
      </c>
      <c r="V1978">
        <v>98.9</v>
      </c>
      <c r="W1978" s="36">
        <v>24.66103790230834</v>
      </c>
      <c r="Y1978">
        <v>83.43</v>
      </c>
      <c r="Z1978">
        <v>98.9</v>
      </c>
      <c r="AA1978" s="36">
        <v>23.26841159550613</v>
      </c>
    </row>
    <row r="1979" spans="1:27" x14ac:dyDescent="0.25">
      <c r="A1979">
        <v>96.432599999999994</v>
      </c>
      <c r="B1979">
        <v>98.95</v>
      </c>
      <c r="C1979" s="36">
        <v>23.701011388216859</v>
      </c>
      <c r="E1979">
        <v>101.12990000000001</v>
      </c>
      <c r="F1979">
        <v>98.95</v>
      </c>
      <c r="G1979" s="36">
        <v>23.871730586344327</v>
      </c>
      <c r="I1979">
        <v>105.8248</v>
      </c>
      <c r="J1979">
        <v>98.95</v>
      </c>
      <c r="K1979" s="36">
        <v>24.051055404273747</v>
      </c>
      <c r="M1979">
        <v>110.5591</v>
      </c>
      <c r="N1979">
        <v>98.95</v>
      </c>
      <c r="O1979" s="36">
        <v>24.241668822167298</v>
      </c>
      <c r="Q1979">
        <v>115.30419999999999</v>
      </c>
      <c r="R1979">
        <v>98.95</v>
      </c>
      <c r="S1979" s="36">
        <v>24.443823157599216</v>
      </c>
      <c r="U1979">
        <v>120.0808</v>
      </c>
      <c r="V1979">
        <v>98.95</v>
      </c>
      <c r="W1979" s="36">
        <v>24.660167497873488</v>
      </c>
      <c r="Y1979">
        <v>83.43</v>
      </c>
      <c r="Z1979">
        <v>98.95</v>
      </c>
      <c r="AA1979" s="36">
        <v>23.267882901823707</v>
      </c>
    </row>
    <row r="1980" spans="1:27" x14ac:dyDescent="0.25">
      <c r="A1980">
        <v>96.432599999999994</v>
      </c>
      <c r="B1980">
        <v>99</v>
      </c>
      <c r="C1980" s="36">
        <v>23.700398515790493</v>
      </c>
      <c r="E1980">
        <v>101.12990000000001</v>
      </c>
      <c r="F1980">
        <v>99</v>
      </c>
      <c r="G1980" s="36">
        <v>23.871079982885604</v>
      </c>
      <c r="I1980">
        <v>105.8248</v>
      </c>
      <c r="J1980">
        <v>99</v>
      </c>
      <c r="K1980" s="36">
        <v>24.050361924552266</v>
      </c>
      <c r="M1980">
        <v>110.5591</v>
      </c>
      <c r="N1980">
        <v>99</v>
      </c>
      <c r="O1980" s="36">
        <v>24.240925661621077</v>
      </c>
      <c r="Q1980">
        <v>115.30419999999999</v>
      </c>
      <c r="R1980">
        <v>99</v>
      </c>
      <c r="S1980" s="36">
        <v>24.443022042311618</v>
      </c>
      <c r="U1980">
        <v>120.0808</v>
      </c>
      <c r="V1980">
        <v>99</v>
      </c>
      <c r="W1980" s="36">
        <v>24.659297424171868</v>
      </c>
      <c r="Y1980">
        <v>83.43</v>
      </c>
      <c r="Z1980">
        <v>99</v>
      </c>
      <c r="AA1980" s="36">
        <v>23.267354310015719</v>
      </c>
    </row>
    <row r="1981" spans="1:27" x14ac:dyDescent="0.25">
      <c r="A1981">
        <v>96.432599999999994</v>
      </c>
      <c r="B1981">
        <v>99.05</v>
      </c>
      <c r="C1981" s="36">
        <v>23.699785787020382</v>
      </c>
      <c r="E1981">
        <v>101.12990000000001</v>
      </c>
      <c r="F1981">
        <v>99.05</v>
      </c>
      <c r="G1981" s="36">
        <v>23.870429544714703</v>
      </c>
      <c r="I1981">
        <v>105.8248</v>
      </c>
      <c r="J1981">
        <v>99.05</v>
      </c>
      <c r="K1981" s="36">
        <v>24.049668636990344</v>
      </c>
      <c r="M1981">
        <v>110.5591</v>
      </c>
      <c r="N1981">
        <v>99.05</v>
      </c>
      <c r="O1981" s="36">
        <v>24.240182727532368</v>
      </c>
      <c r="Q1981">
        <v>115.30419999999999</v>
      </c>
      <c r="R1981">
        <v>99.05</v>
      </c>
      <c r="S1981" s="36">
        <v>24.442221197959423</v>
      </c>
      <c r="U1981">
        <v>120.0808</v>
      </c>
      <c r="V1981">
        <v>99.05</v>
      </c>
      <c r="W1981" s="36">
        <v>24.658427680890739</v>
      </c>
      <c r="Y1981">
        <v>83.43</v>
      </c>
      <c r="Z1981">
        <v>99.05</v>
      </c>
      <c r="AA1981" s="36">
        <v>23.266825820035397</v>
      </c>
    </row>
    <row r="1982" spans="1:27" x14ac:dyDescent="0.25">
      <c r="A1982">
        <v>96.432599999999994</v>
      </c>
      <c r="B1982">
        <v>99.1</v>
      </c>
      <c r="C1982" s="36">
        <v>23.699173201825207</v>
      </c>
      <c r="E1982">
        <v>101.12990000000001</v>
      </c>
      <c r="F1982">
        <v>99.1</v>
      </c>
      <c r="G1982" s="36">
        <v>23.869779271729676</v>
      </c>
      <c r="I1982">
        <v>105.8248</v>
      </c>
      <c r="J1982">
        <v>99.1</v>
      </c>
      <c r="K1982" s="36">
        <v>24.048975541457967</v>
      </c>
      <c r="M1982">
        <v>110.5591</v>
      </c>
      <c r="N1982">
        <v>99.1</v>
      </c>
      <c r="O1982" s="36">
        <v>24.239440019731681</v>
      </c>
      <c r="Q1982">
        <v>115.30419999999999</v>
      </c>
      <c r="R1982">
        <v>99.1</v>
      </c>
      <c r="S1982" s="36">
        <v>24.441420624316169</v>
      </c>
      <c r="U1982">
        <v>120.0808</v>
      </c>
      <c r="V1982">
        <v>99.1</v>
      </c>
      <c r="W1982" s="36">
        <v>24.657558267717867</v>
      </c>
      <c r="Y1982">
        <v>83.43</v>
      </c>
      <c r="Z1982">
        <v>99.1</v>
      </c>
      <c r="AA1982" s="36">
        <v>23.266297431836016</v>
      </c>
    </row>
    <row r="1983" spans="1:27" x14ac:dyDescent="0.25">
      <c r="A1983">
        <v>96.432599999999994</v>
      </c>
      <c r="B1983">
        <v>99.15</v>
      </c>
      <c r="C1983" s="36">
        <v>23.698560760123723</v>
      </c>
      <c r="E1983">
        <v>101.12990000000001</v>
      </c>
      <c r="F1983">
        <v>99.15</v>
      </c>
      <c r="G1983" s="36">
        <v>23.869129163828671</v>
      </c>
      <c r="I1983">
        <v>105.8248</v>
      </c>
      <c r="J1983">
        <v>99.15</v>
      </c>
      <c r="K1983" s="36">
        <v>24.048282637825288</v>
      </c>
      <c r="M1983">
        <v>110.5591</v>
      </c>
      <c r="N1983">
        <v>99.15</v>
      </c>
      <c r="O1983" s="36">
        <v>24.238697538049745</v>
      </c>
      <c r="Q1983">
        <v>115.30419999999999</v>
      </c>
      <c r="R1983">
        <v>99.15</v>
      </c>
      <c r="S1983" s="36">
        <v>24.440620321155698</v>
      </c>
      <c r="U1983">
        <v>120.0808</v>
      </c>
      <c r="V1983">
        <v>99.15</v>
      </c>
      <c r="W1983" s="36">
        <v>24.656689184341484</v>
      </c>
      <c r="Y1983">
        <v>83.43</v>
      </c>
      <c r="Z1983">
        <v>99.15</v>
      </c>
      <c r="AA1983" s="36">
        <v>23.265769145370861</v>
      </c>
    </row>
    <row r="1984" spans="1:27" x14ac:dyDescent="0.25">
      <c r="A1984">
        <v>96.432599999999994</v>
      </c>
      <c r="B1984">
        <v>99.2</v>
      </c>
      <c r="C1984" s="36">
        <v>23.697948461834756</v>
      </c>
      <c r="E1984">
        <v>101.12990000000001</v>
      </c>
      <c r="F1984">
        <v>99.2</v>
      </c>
      <c r="G1984" s="36">
        <v>23.868479220909943</v>
      </c>
      <c r="I1984">
        <v>105.8248</v>
      </c>
      <c r="J1984">
        <v>99.2</v>
      </c>
      <c r="K1984" s="36">
        <v>24.04758992596259</v>
      </c>
      <c r="M1984">
        <v>110.5591</v>
      </c>
      <c r="N1984">
        <v>99.2</v>
      </c>
      <c r="O1984" s="36">
        <v>24.237955282317497</v>
      </c>
      <c r="Q1984">
        <v>115.30419999999999</v>
      </c>
      <c r="R1984">
        <v>99.2</v>
      </c>
      <c r="S1984" s="36">
        <v>24.439820288252143</v>
      </c>
      <c r="U1984">
        <v>120.0808</v>
      </c>
      <c r="V1984">
        <v>99.2</v>
      </c>
      <c r="W1984" s="36">
        <v>24.655820430450312</v>
      </c>
      <c r="Y1984">
        <v>83.43</v>
      </c>
      <c r="Z1984">
        <v>99.2</v>
      </c>
      <c r="AA1984" s="36">
        <v>23.265240960593285</v>
      </c>
    </row>
    <row r="1985" spans="1:27" x14ac:dyDescent="0.25">
      <c r="A1985">
        <v>96.432599999999994</v>
      </c>
      <c r="B1985">
        <v>99.25</v>
      </c>
      <c r="C1985" s="36">
        <v>23.697336306877219</v>
      </c>
      <c r="E1985">
        <v>101.12990000000001</v>
      </c>
      <c r="F1985">
        <v>99.25</v>
      </c>
      <c r="G1985" s="36">
        <v>23.867829442871837</v>
      </c>
      <c r="I1985">
        <v>105.8248</v>
      </c>
      <c r="J1985">
        <v>99.25</v>
      </c>
      <c r="K1985" s="36">
        <v>24.046897405740303</v>
      </c>
      <c r="M1985">
        <v>110.5591</v>
      </c>
      <c r="N1985">
        <v>99.25</v>
      </c>
      <c r="O1985" s="36">
        <v>24.237213252366065</v>
      </c>
      <c r="Q1985">
        <v>115.30419999999999</v>
      </c>
      <c r="R1985">
        <v>99.25</v>
      </c>
      <c r="S1985" s="36">
        <v>24.439020525379984</v>
      </c>
      <c r="U1985">
        <v>120.0808</v>
      </c>
      <c r="V1985">
        <v>99.25</v>
      </c>
      <c r="W1985" s="36">
        <v>24.654952005733552</v>
      </c>
      <c r="Y1985">
        <v>83.43</v>
      </c>
      <c r="Z1985">
        <v>99.25</v>
      </c>
      <c r="AA1985" s="36">
        <v>23.264712877456656</v>
      </c>
    </row>
    <row r="1986" spans="1:27" x14ac:dyDescent="0.25">
      <c r="A1986">
        <v>96.432599999999994</v>
      </c>
      <c r="B1986">
        <v>99.3</v>
      </c>
      <c r="C1986" s="36">
        <v>23.696724295170085</v>
      </c>
      <c r="E1986">
        <v>101.12990000000001</v>
      </c>
      <c r="F1986">
        <v>99.3</v>
      </c>
      <c r="G1986" s="36">
        <v>23.867179829612827</v>
      </c>
      <c r="I1986">
        <v>105.8248</v>
      </c>
      <c r="J1986">
        <v>99.3</v>
      </c>
      <c r="K1986" s="36">
        <v>24.046205077028993</v>
      </c>
      <c r="M1986">
        <v>110.5591</v>
      </c>
      <c r="N1986">
        <v>99.3</v>
      </c>
      <c r="O1986" s="36">
        <v>24.236471448026798</v>
      </c>
      <c r="Q1986">
        <v>115.30419999999999</v>
      </c>
      <c r="R1986">
        <v>99.3</v>
      </c>
      <c r="S1986" s="36">
        <v>24.438221032313972</v>
      </c>
      <c r="U1986">
        <v>120.0808</v>
      </c>
      <c r="V1986">
        <v>99.3</v>
      </c>
      <c r="W1986" s="36">
        <v>24.654083909880889</v>
      </c>
      <c r="Y1986">
        <v>83.43</v>
      </c>
      <c r="Z1986">
        <v>99.3</v>
      </c>
      <c r="AA1986" s="36">
        <v>23.264184895914379</v>
      </c>
    </row>
    <row r="1987" spans="1:27" x14ac:dyDescent="0.25">
      <c r="A1987">
        <v>96.432599999999994</v>
      </c>
      <c r="B1987">
        <v>99.35</v>
      </c>
      <c r="C1987" s="36">
        <v>23.696112426632411</v>
      </c>
      <c r="E1987">
        <v>101.12990000000001</v>
      </c>
      <c r="F1987">
        <v>99.35</v>
      </c>
      <c r="G1987" s="36">
        <v>23.86653038103146</v>
      </c>
      <c r="I1987">
        <v>105.8248</v>
      </c>
      <c r="J1987">
        <v>99.35</v>
      </c>
      <c r="K1987" s="36">
        <v>24.045512939699389</v>
      </c>
      <c r="M1987">
        <v>110.5591</v>
      </c>
      <c r="N1987">
        <v>99.35</v>
      </c>
      <c r="O1987" s="36">
        <v>24.235729869131251</v>
      </c>
      <c r="Q1987">
        <v>115.30419999999999</v>
      </c>
      <c r="R1987">
        <v>99.35</v>
      </c>
      <c r="S1987" s="36">
        <v>24.437421808829189</v>
      </c>
      <c r="U1987">
        <v>120.0808</v>
      </c>
      <c r="V1987">
        <v>99.35</v>
      </c>
      <c r="W1987" s="36">
        <v>24.65321614258248</v>
      </c>
      <c r="Y1987">
        <v>83.43</v>
      </c>
      <c r="Z1987">
        <v>99.35</v>
      </c>
      <c r="AA1987" s="36">
        <v>23.263657015919897</v>
      </c>
    </row>
    <row r="1988" spans="1:27" x14ac:dyDescent="0.25">
      <c r="A1988">
        <v>96.432599999999994</v>
      </c>
      <c r="B1988">
        <v>99.4</v>
      </c>
      <c r="C1988" s="36">
        <v>23.695500701183324</v>
      </c>
      <c r="E1988">
        <v>101.12990000000001</v>
      </c>
      <c r="F1988">
        <v>99.4</v>
      </c>
      <c r="G1988" s="36">
        <v>23.865881097026399</v>
      </c>
      <c r="I1988">
        <v>105.8248</v>
      </c>
      <c r="J1988">
        <v>99.4</v>
      </c>
      <c r="K1988" s="36">
        <v>24.044820993622331</v>
      </c>
      <c r="M1988">
        <v>110.5591</v>
      </c>
      <c r="N1988">
        <v>99.4</v>
      </c>
      <c r="O1988" s="36">
        <v>24.234988515511173</v>
      </c>
      <c r="Q1988">
        <v>115.30419999999999</v>
      </c>
      <c r="R1988">
        <v>99.4</v>
      </c>
      <c r="S1988" s="36">
        <v>24.436622854701014</v>
      </c>
      <c r="U1988">
        <v>120.0808</v>
      </c>
      <c r="V1988">
        <v>99.4</v>
      </c>
      <c r="W1988" s="36">
        <v>24.652348703528965</v>
      </c>
      <c r="Y1988">
        <v>83.43</v>
      </c>
      <c r="Z1988">
        <v>99.4</v>
      </c>
      <c r="AA1988" s="36">
        <v>23.263129237426678</v>
      </c>
    </row>
    <row r="1989" spans="1:27" x14ac:dyDescent="0.25">
      <c r="A1989">
        <v>96.432599999999994</v>
      </c>
      <c r="B1989">
        <v>99.45</v>
      </c>
      <c r="C1989" s="36">
        <v>23.694889118742026</v>
      </c>
      <c r="E1989">
        <v>101.12990000000001</v>
      </c>
      <c r="F1989">
        <v>99.45</v>
      </c>
      <c r="G1989" s="36">
        <v>23.865231977496411</v>
      </c>
      <c r="I1989">
        <v>105.8248</v>
      </c>
      <c r="J1989">
        <v>99.45</v>
      </c>
      <c r="K1989" s="36">
        <v>24.04412923866883</v>
      </c>
      <c r="M1989">
        <v>110.5591</v>
      </c>
      <c r="N1989">
        <v>99.45</v>
      </c>
      <c r="O1989" s="36">
        <v>24.234247386998529</v>
      </c>
      <c r="Q1989">
        <v>115.30419999999999</v>
      </c>
      <c r="R1989">
        <v>99.45</v>
      </c>
      <c r="S1989" s="36">
        <v>24.435824169705125</v>
      </c>
      <c r="U1989">
        <v>120.0808</v>
      </c>
      <c r="V1989">
        <v>99.45</v>
      </c>
      <c r="W1989" s="36">
        <v>24.651481592411468</v>
      </c>
      <c r="Y1989">
        <v>83.43</v>
      </c>
      <c r="Z1989">
        <v>99.45</v>
      </c>
      <c r="AA1989" s="36">
        <v>23.262601560388248</v>
      </c>
    </row>
    <row r="1990" spans="1:27" x14ac:dyDescent="0.25">
      <c r="A1990">
        <v>96.432599999999994</v>
      </c>
      <c r="B1990">
        <v>99.5</v>
      </c>
      <c r="C1990" s="36">
        <v>23.694277679227802</v>
      </c>
      <c r="E1990">
        <v>101.12990000000001</v>
      </c>
      <c r="F1990">
        <v>99.5</v>
      </c>
      <c r="G1990" s="36">
        <v>23.864583022340362</v>
      </c>
      <c r="I1990">
        <v>105.8248</v>
      </c>
      <c r="J1990">
        <v>99.5</v>
      </c>
      <c r="K1990" s="36">
        <v>24.043437674710027</v>
      </c>
      <c r="M1990">
        <v>110.5591</v>
      </c>
      <c r="N1990">
        <v>99.5</v>
      </c>
      <c r="O1990" s="36">
        <v>24.23350648342549</v>
      </c>
      <c r="Q1990">
        <v>115.30419999999999</v>
      </c>
      <c r="R1990">
        <v>99.5</v>
      </c>
      <c r="S1990" s="36">
        <v>24.435025753617527</v>
      </c>
      <c r="U1990">
        <v>120.0808</v>
      </c>
      <c r="V1990">
        <v>99.5</v>
      </c>
      <c r="W1990" s="36">
        <v>24.650614808921571</v>
      </c>
      <c r="Y1990">
        <v>83.43</v>
      </c>
      <c r="Z1990">
        <v>99.5</v>
      </c>
      <c r="AA1990" s="36">
        <v>23.262073984758135</v>
      </c>
    </row>
    <row r="1991" spans="1:27" x14ac:dyDescent="0.25">
      <c r="A1991">
        <v>96.432599999999994</v>
      </c>
      <c r="B1991">
        <v>99.55</v>
      </c>
      <c r="C1991" s="36">
        <v>23.693666382559996</v>
      </c>
      <c r="E1991">
        <v>101.12990000000001</v>
      </c>
      <c r="F1991">
        <v>99.55</v>
      </c>
      <c r="G1991" s="36">
        <v>23.863934231457208</v>
      </c>
      <c r="I1991">
        <v>105.8248</v>
      </c>
      <c r="J1991">
        <v>99.55</v>
      </c>
      <c r="K1991" s="36">
        <v>24.042746301617203</v>
      </c>
      <c r="M1991">
        <v>110.5591</v>
      </c>
      <c r="N1991">
        <v>99.55</v>
      </c>
      <c r="O1991" s="36">
        <v>24.232765804624421</v>
      </c>
      <c r="Q1991">
        <v>115.30419999999999</v>
      </c>
      <c r="R1991">
        <v>99.55</v>
      </c>
      <c r="S1991" s="36">
        <v>24.434227606214513</v>
      </c>
      <c r="U1991">
        <v>120.0808</v>
      </c>
      <c r="V1991">
        <v>99.55</v>
      </c>
      <c r="W1991" s="36">
        <v>24.649748352751352</v>
      </c>
      <c r="Y1991">
        <v>83.43</v>
      </c>
      <c r="Z1991">
        <v>99.55</v>
      </c>
      <c r="AA1991" s="36">
        <v>23.261546510489936</v>
      </c>
    </row>
    <row r="1992" spans="1:27" x14ac:dyDescent="0.25">
      <c r="A1992">
        <v>96.432599999999994</v>
      </c>
      <c r="B1992">
        <v>99.6</v>
      </c>
      <c r="C1992" s="36">
        <v>23.693055228658043</v>
      </c>
      <c r="E1992">
        <v>101.12990000000001</v>
      </c>
      <c r="F1992">
        <v>99.6</v>
      </c>
      <c r="G1992" s="36">
        <v>23.863285604746025</v>
      </c>
      <c r="I1992">
        <v>105.8248</v>
      </c>
      <c r="J1992">
        <v>99.6</v>
      </c>
      <c r="K1992" s="36">
        <v>24.042055119261786</v>
      </c>
      <c r="M1992">
        <v>110.5591</v>
      </c>
      <c r="N1992">
        <v>99.6</v>
      </c>
      <c r="O1992" s="36">
        <v>24.2320253504279</v>
      </c>
      <c r="Q1992">
        <v>115.30419999999999</v>
      </c>
      <c r="R1992">
        <v>99.6</v>
      </c>
      <c r="S1992" s="36">
        <v>24.433429727272681</v>
      </c>
      <c r="U1992">
        <v>120.0808</v>
      </c>
      <c r="V1992">
        <v>99.6</v>
      </c>
      <c r="W1992" s="36">
        <v>24.64888222359335</v>
      </c>
      <c r="Y1992">
        <v>83.43</v>
      </c>
      <c r="Z1992">
        <v>99.6</v>
      </c>
      <c r="AA1992" s="36">
        <v>23.261019137537261</v>
      </c>
    </row>
    <row r="1993" spans="1:27" x14ac:dyDescent="0.25">
      <c r="A1993">
        <v>96.432599999999994</v>
      </c>
      <c r="B1993">
        <v>99.65</v>
      </c>
      <c r="C1993" s="36">
        <v>23.69244421744143</v>
      </c>
      <c r="E1993">
        <v>101.12990000000001</v>
      </c>
      <c r="F1993">
        <v>99.65</v>
      </c>
      <c r="G1993" s="36">
        <v>23.862637142105985</v>
      </c>
      <c r="I1993">
        <v>105.8248</v>
      </c>
      <c r="J1993">
        <v>99.65</v>
      </c>
      <c r="K1993" s="36">
        <v>24.04136412751534</v>
      </c>
      <c r="M1993">
        <v>110.5591</v>
      </c>
      <c r="N1993">
        <v>99.65</v>
      </c>
      <c r="O1993" s="36">
        <v>24.231285120668709</v>
      </c>
      <c r="Q1993">
        <v>115.30419999999999</v>
      </c>
      <c r="R1993">
        <v>99.65</v>
      </c>
      <c r="S1993" s="36">
        <v>24.432632116568939</v>
      </c>
      <c r="U1993">
        <v>120.0808</v>
      </c>
      <c r="V1993">
        <v>99.65</v>
      </c>
      <c r="W1993" s="36">
        <v>24.648016421140575</v>
      </c>
      <c r="Y1993">
        <v>83.43</v>
      </c>
      <c r="Z1993">
        <v>99.65</v>
      </c>
      <c r="AA1993" s="36">
        <v>23.260491865853751</v>
      </c>
    </row>
    <row r="1994" spans="1:27" x14ac:dyDescent="0.25">
      <c r="A1994">
        <v>96.432599999999994</v>
      </c>
      <c r="B1994">
        <v>99.7</v>
      </c>
      <c r="C1994" s="36">
        <v>23.691833348829743</v>
      </c>
      <c r="E1994">
        <v>101.12990000000001</v>
      </c>
      <c r="F1994">
        <v>99.7</v>
      </c>
      <c r="G1994" s="36">
        <v>23.861988843436354</v>
      </c>
      <c r="I1994">
        <v>105.8248</v>
      </c>
      <c r="J1994">
        <v>99.7</v>
      </c>
      <c r="K1994" s="36">
        <v>24.040673326249575</v>
      </c>
      <c r="M1994">
        <v>110.5591</v>
      </c>
      <c r="N1994">
        <v>99.7</v>
      </c>
      <c r="O1994" s="36">
        <v>24.230545115179822</v>
      </c>
      <c r="Q1994">
        <v>115.30419999999999</v>
      </c>
      <c r="R1994">
        <v>99.7</v>
      </c>
      <c r="S1994" s="36">
        <v>24.4318347738805</v>
      </c>
      <c r="U1994">
        <v>120.0808</v>
      </c>
      <c r="V1994">
        <v>99.7</v>
      </c>
      <c r="W1994" s="36">
        <v>24.647150945086523</v>
      </c>
      <c r="Y1994">
        <v>83.43</v>
      </c>
      <c r="Z1994">
        <v>99.7</v>
      </c>
      <c r="AA1994" s="36">
        <v>23.259964695393094</v>
      </c>
    </row>
    <row r="1995" spans="1:27" x14ac:dyDescent="0.25">
      <c r="A1995">
        <v>96.432599999999994</v>
      </c>
      <c r="B1995">
        <v>99.75</v>
      </c>
      <c r="C1995" s="36">
        <v>23.691222622742625</v>
      </c>
      <c r="E1995">
        <v>101.12990000000001</v>
      </c>
      <c r="F1995">
        <v>99.75</v>
      </c>
      <c r="G1995" s="36">
        <v>23.861340708636497</v>
      </c>
      <c r="I1995">
        <v>105.8248</v>
      </c>
      <c r="J1995">
        <v>99.75</v>
      </c>
      <c r="K1995" s="36">
        <v>24.039982715336343</v>
      </c>
      <c r="M1995">
        <v>110.5591</v>
      </c>
      <c r="N1995">
        <v>99.75</v>
      </c>
      <c r="O1995" s="36">
        <v>24.229805333794427</v>
      </c>
      <c r="Q1995">
        <v>115.30419999999999</v>
      </c>
      <c r="R1995">
        <v>99.75</v>
      </c>
      <c r="S1995" s="36">
        <v>24.43103769898487</v>
      </c>
      <c r="U1995">
        <v>120.0808</v>
      </c>
      <c r="V1995">
        <v>99.75</v>
      </c>
      <c r="W1995" s="36">
        <v>24.646285795125145</v>
      </c>
      <c r="Y1995">
        <v>83.43</v>
      </c>
      <c r="Z1995">
        <v>99.75</v>
      </c>
      <c r="AA1995" s="36">
        <v>23.259437626109008</v>
      </c>
    </row>
    <row r="1996" spans="1:27" x14ac:dyDescent="0.25">
      <c r="A1996">
        <v>96.432599999999994</v>
      </c>
      <c r="B1996">
        <v>99.8</v>
      </c>
      <c r="C1996" s="36">
        <v>23.690612039099797</v>
      </c>
      <c r="E1996">
        <v>101.12990000000001</v>
      </c>
      <c r="F1996">
        <v>99.8</v>
      </c>
      <c r="G1996" s="36">
        <v>23.860692737605891</v>
      </c>
      <c r="I1996">
        <v>105.8248</v>
      </c>
      <c r="J1996">
        <v>99.8</v>
      </c>
      <c r="K1996" s="36">
        <v>24.039292294647627</v>
      </c>
      <c r="M1996">
        <v>110.5591</v>
      </c>
      <c r="N1996">
        <v>99.8</v>
      </c>
      <c r="O1996" s="36">
        <v>24.229065776345919</v>
      </c>
      <c r="Q1996">
        <v>115.30419999999999</v>
      </c>
      <c r="R1996">
        <v>99.8</v>
      </c>
      <c r="S1996" s="36">
        <v>24.430240891659871</v>
      </c>
      <c r="U1996">
        <v>120.0808</v>
      </c>
      <c r="V1996">
        <v>99.8</v>
      </c>
      <c r="W1996" s="36">
        <v>24.645420970950873</v>
      </c>
      <c r="Y1996">
        <v>83.43</v>
      </c>
      <c r="Z1996">
        <v>99.8</v>
      </c>
      <c r="AA1996" s="36">
        <v>23.258910657955248</v>
      </c>
    </row>
    <row r="1997" spans="1:27" x14ac:dyDescent="0.25">
      <c r="A1997">
        <v>96.432599999999994</v>
      </c>
      <c r="B1997">
        <v>99.85</v>
      </c>
      <c r="C1997" s="36">
        <v>23.690001597821059</v>
      </c>
      <c r="E1997">
        <v>101.12990000000001</v>
      </c>
      <c r="F1997">
        <v>99.85</v>
      </c>
      <c r="G1997" s="36">
        <v>23.860044930244108</v>
      </c>
      <c r="I1997">
        <v>105.8248</v>
      </c>
      <c r="J1997">
        <v>99.85</v>
      </c>
      <c r="K1997" s="36">
        <v>24.038602064055564</v>
      </c>
      <c r="M1997">
        <v>110.5591</v>
      </c>
      <c r="N1997">
        <v>99.85</v>
      </c>
      <c r="O1997" s="36">
        <v>24.228326442667885</v>
      </c>
      <c r="Q1997">
        <v>115.30419999999999</v>
      </c>
      <c r="R1997">
        <v>99.85</v>
      </c>
      <c r="S1997" s="36">
        <v>24.42944435168361</v>
      </c>
      <c r="U1997">
        <v>120.0808</v>
      </c>
      <c r="V1997">
        <v>99.85</v>
      </c>
      <c r="W1997" s="36">
        <v>24.6445564722586</v>
      </c>
      <c r="Y1997">
        <v>83.43</v>
      </c>
      <c r="Z1997">
        <v>99.85</v>
      </c>
      <c r="AA1997" s="36">
        <v>23.258383790885599</v>
      </c>
    </row>
    <row r="1998" spans="1:27" x14ac:dyDescent="0.25">
      <c r="A1998">
        <v>96.432599999999994</v>
      </c>
      <c r="B1998">
        <v>99.9</v>
      </c>
      <c r="C1998" s="36">
        <v>23.689391298826276</v>
      </c>
      <c r="E1998">
        <v>101.12990000000001</v>
      </c>
      <c r="F1998">
        <v>99.9</v>
      </c>
      <c r="G1998" s="36">
        <v>23.859397286450818</v>
      </c>
      <c r="I1998">
        <v>105.8248</v>
      </c>
      <c r="J1998">
        <v>99.9</v>
      </c>
      <c r="K1998" s="36">
        <v>24.037912023432419</v>
      </c>
      <c r="M1998">
        <v>110.5591</v>
      </c>
      <c r="N1998">
        <v>99.9</v>
      </c>
      <c r="O1998" s="36">
        <v>24.227587332594126</v>
      </c>
      <c r="Q1998">
        <v>115.30419999999999</v>
      </c>
      <c r="R1998">
        <v>99.9</v>
      </c>
      <c r="S1998" s="36">
        <v>24.428648078834513</v>
      </c>
      <c r="U1998">
        <v>120.0808</v>
      </c>
      <c r="V1998">
        <v>99.9</v>
      </c>
      <c r="W1998" s="36">
        <v>24.643692298743701</v>
      </c>
      <c r="Y1998">
        <v>83.43</v>
      </c>
      <c r="Z1998">
        <v>99.9</v>
      </c>
      <c r="AA1998" s="36">
        <v>23.25785702485388</v>
      </c>
    </row>
    <row r="1999" spans="1:27" x14ac:dyDescent="0.25">
      <c r="A1999">
        <v>96.432599999999994</v>
      </c>
      <c r="B1999">
        <v>99.95</v>
      </c>
      <c r="C1999" s="36">
        <v>23.688781142035392</v>
      </c>
      <c r="E1999">
        <v>101.12990000000001</v>
      </c>
      <c r="F1999">
        <v>99.95</v>
      </c>
      <c r="G1999" s="36">
        <v>23.85874980612579</v>
      </c>
      <c r="I1999">
        <v>105.8248</v>
      </c>
      <c r="J1999">
        <v>99.95</v>
      </c>
      <c r="K1999" s="36">
        <v>24.037222172650612</v>
      </c>
      <c r="M1999">
        <v>110.5591</v>
      </c>
      <c r="N1999">
        <v>99.95</v>
      </c>
      <c r="O1999" s="36">
        <v>24.22684844595862</v>
      </c>
      <c r="Q1999">
        <v>115.30419999999999</v>
      </c>
      <c r="R1999">
        <v>99.95</v>
      </c>
      <c r="S1999" s="36">
        <v>24.427852072891294</v>
      </c>
      <c r="U1999">
        <v>120.0808</v>
      </c>
      <c r="V1999">
        <v>99.95</v>
      </c>
      <c r="W1999" s="36">
        <v>24.642828450101998</v>
      </c>
      <c r="Y1999">
        <v>83.43</v>
      </c>
      <c r="Z1999">
        <v>99.95</v>
      </c>
      <c r="AA1999" s="36">
        <v>23.257330359813952</v>
      </c>
    </row>
    <row r="2000" spans="1:27" x14ac:dyDescent="0.25">
      <c r="A2000">
        <v>96.432599999999994</v>
      </c>
      <c r="B2000">
        <v>100</v>
      </c>
      <c r="C2000" s="36">
        <v>23.688171127368424</v>
      </c>
      <c r="E2000">
        <v>101.12990000000001</v>
      </c>
      <c r="F2000">
        <v>100</v>
      </c>
      <c r="G2000" s="36">
        <v>23.858102489168907</v>
      </c>
      <c r="I2000">
        <v>105.8248</v>
      </c>
      <c r="J2000">
        <v>100</v>
      </c>
      <c r="K2000" s="36">
        <v>24.036532511582681</v>
      </c>
      <c r="M2000">
        <v>110.5591</v>
      </c>
      <c r="N2000">
        <v>100</v>
      </c>
      <c r="O2000" s="36">
        <v>24.226109782595582</v>
      </c>
      <c r="Q2000">
        <v>115.30419999999999</v>
      </c>
      <c r="R2000">
        <v>100</v>
      </c>
      <c r="S2000" s="36">
        <v>24.427056333632972</v>
      </c>
      <c r="U2000">
        <v>120.0808</v>
      </c>
      <c r="V2000">
        <v>100</v>
      </c>
      <c r="W2000" s="36">
        <v>24.641964926029793</v>
      </c>
      <c r="Y2000">
        <v>83.43</v>
      </c>
      <c r="Z2000">
        <v>100</v>
      </c>
      <c r="AA2000" s="36">
        <v>23.256803795719694</v>
      </c>
    </row>
    <row r="2001" spans="1:27" x14ac:dyDescent="0.25">
      <c r="A2001">
        <v>96.432599999999994</v>
      </c>
      <c r="B2001">
        <v>100.05</v>
      </c>
      <c r="C2001" s="36">
        <v>23.687561254745464</v>
      </c>
      <c r="E2001">
        <v>101.12990000000001</v>
      </c>
      <c r="F2001">
        <v>100.05</v>
      </c>
      <c r="G2001" s="36">
        <v>23.857455335480136</v>
      </c>
      <c r="I2001">
        <v>105.8248</v>
      </c>
      <c r="J2001">
        <v>100.05</v>
      </c>
      <c r="K2001" s="36">
        <v>24.03584304010133</v>
      </c>
      <c r="M2001">
        <v>110.5591</v>
      </c>
      <c r="N2001">
        <v>100.05</v>
      </c>
      <c r="O2001" s="36">
        <v>24.2253713423394</v>
      </c>
      <c r="Q2001">
        <v>115.30419999999999</v>
      </c>
      <c r="R2001">
        <v>100.05</v>
      </c>
      <c r="S2001" s="36">
        <v>24.426260860838862</v>
      </c>
      <c r="U2001">
        <v>120.0808</v>
      </c>
      <c r="V2001">
        <v>100.05</v>
      </c>
      <c r="W2001" s="36">
        <v>24.641101726223845</v>
      </c>
      <c r="Y2001">
        <v>83.43</v>
      </c>
      <c r="Z2001">
        <v>100.05</v>
      </c>
      <c r="AA2001" s="36">
        <v>23.256277332525041</v>
      </c>
    </row>
    <row r="2002" spans="1:27" x14ac:dyDescent="0.25">
      <c r="A2002">
        <v>96.432599999999994</v>
      </c>
      <c r="B2002">
        <v>100.1</v>
      </c>
      <c r="C2002" s="36">
        <v>23.686951524086666</v>
      </c>
      <c r="E2002">
        <v>101.12990000000001</v>
      </c>
      <c r="F2002">
        <v>100.1</v>
      </c>
      <c r="G2002" s="36">
        <v>23.85680834495955</v>
      </c>
      <c r="I2002">
        <v>105.8248</v>
      </c>
      <c r="J2002">
        <v>100.1</v>
      </c>
      <c r="K2002" s="36">
        <v>24.035153758079382</v>
      </c>
      <c r="M2002">
        <v>110.5591</v>
      </c>
      <c r="N2002">
        <v>100.1</v>
      </c>
      <c r="O2002" s="36">
        <v>24.22463312502467</v>
      </c>
      <c r="Q2002">
        <v>115.30419999999999</v>
      </c>
      <c r="R2002">
        <v>100.1</v>
      </c>
      <c r="S2002" s="36">
        <v>24.425465654288576</v>
      </c>
      <c r="U2002">
        <v>120.0808</v>
      </c>
      <c r="V2002">
        <v>100.1</v>
      </c>
      <c r="W2002" s="36">
        <v>24.640238850381394</v>
      </c>
      <c r="Y2002">
        <v>83.43</v>
      </c>
      <c r="Z2002">
        <v>100.1</v>
      </c>
      <c r="AA2002" s="36">
        <v>23.25575097018395</v>
      </c>
    </row>
    <row r="2003" spans="1:27" x14ac:dyDescent="0.25">
      <c r="A2003">
        <v>96.432599999999994</v>
      </c>
      <c r="B2003">
        <v>100.15</v>
      </c>
      <c r="C2003" s="36">
        <v>23.686341935312278</v>
      </c>
      <c r="E2003">
        <v>101.12990000000001</v>
      </c>
      <c r="F2003">
        <v>100.15</v>
      </c>
      <c r="G2003" s="36">
        <v>23.856161517507328</v>
      </c>
      <c r="I2003">
        <v>105.8248</v>
      </c>
      <c r="J2003">
        <v>100.15</v>
      </c>
      <c r="K2003" s="36">
        <v>24.034464665389809</v>
      </c>
      <c r="M2003">
        <v>110.5591</v>
      </c>
      <c r="N2003">
        <v>100.15</v>
      </c>
      <c r="O2003" s="36">
        <v>24.223895130486198</v>
      </c>
      <c r="Q2003">
        <v>115.30419999999999</v>
      </c>
      <c r="R2003">
        <v>100.15</v>
      </c>
      <c r="S2003" s="36">
        <v>24.424670713762037</v>
      </c>
      <c r="U2003">
        <v>120.0808</v>
      </c>
      <c r="V2003">
        <v>100.15</v>
      </c>
      <c r="W2003" s="36">
        <v>24.639376298200116</v>
      </c>
      <c r="Y2003">
        <v>83.43</v>
      </c>
      <c r="Z2003">
        <v>100.15</v>
      </c>
      <c r="AA2003" s="36">
        <v>23.255224708650406</v>
      </c>
    </row>
    <row r="2004" spans="1:27" x14ac:dyDescent="0.25">
      <c r="A2004">
        <v>96.432599999999994</v>
      </c>
      <c r="B2004">
        <v>100.2</v>
      </c>
      <c r="C2004" s="36">
        <v>23.685732488342602</v>
      </c>
      <c r="E2004">
        <v>101.12990000000001</v>
      </c>
      <c r="F2004">
        <v>100.2</v>
      </c>
      <c r="G2004" s="36">
        <v>23.855514853023728</v>
      </c>
      <c r="I2004">
        <v>105.8248</v>
      </c>
      <c r="J2004">
        <v>100.2</v>
      </c>
      <c r="K2004" s="36">
        <v>24.033775761905719</v>
      </c>
      <c r="M2004">
        <v>110.5591</v>
      </c>
      <c r="N2004">
        <v>100.2</v>
      </c>
      <c r="O2004" s="36">
        <v>24.223157358558982</v>
      </c>
      <c r="Q2004">
        <v>115.30419999999999</v>
      </c>
      <c r="R2004">
        <v>100.2</v>
      </c>
      <c r="S2004" s="36">
        <v>24.423876039039445</v>
      </c>
      <c r="U2004">
        <v>120.0808</v>
      </c>
      <c r="V2004">
        <v>100.2</v>
      </c>
      <c r="W2004" s="36">
        <v>24.638514069378171</v>
      </c>
      <c r="Y2004">
        <v>83.43</v>
      </c>
      <c r="Z2004">
        <v>100.2</v>
      </c>
      <c r="AA2004" s="36">
        <v>23.254698547878441</v>
      </c>
    </row>
    <row r="2005" spans="1:27" x14ac:dyDescent="0.25">
      <c r="A2005">
        <v>96.432599999999994</v>
      </c>
      <c r="B2005">
        <v>100.25</v>
      </c>
      <c r="C2005" s="36">
        <v>23.685123183098018</v>
      </c>
      <c r="E2005">
        <v>101.12990000000001</v>
      </c>
      <c r="F2005">
        <v>100.25</v>
      </c>
      <c r="G2005" s="36">
        <v>23.854868351409134</v>
      </c>
      <c r="I2005">
        <v>105.8248</v>
      </c>
      <c r="J2005">
        <v>100.25</v>
      </c>
      <c r="K2005" s="36">
        <v>24.033087047500363</v>
      </c>
      <c r="M2005">
        <v>110.5591</v>
      </c>
      <c r="N2005">
        <v>100.25</v>
      </c>
      <c r="O2005" s="36">
        <v>24.222419809078218</v>
      </c>
      <c r="Q2005">
        <v>115.30419999999999</v>
      </c>
      <c r="R2005">
        <v>100.25</v>
      </c>
      <c r="S2005" s="36">
        <v>24.423081629901322</v>
      </c>
      <c r="U2005">
        <v>120.0808</v>
      </c>
      <c r="V2005">
        <v>100.25</v>
      </c>
      <c r="W2005" s="36">
        <v>24.637652163614177</v>
      </c>
      <c r="Y2005">
        <v>83.43</v>
      </c>
      <c r="Z2005">
        <v>100.25</v>
      </c>
      <c r="AA2005" s="36">
        <v>23.25417248782211</v>
      </c>
    </row>
    <row r="2006" spans="1:27" x14ac:dyDescent="0.25">
      <c r="A2006">
        <v>96.432599999999994</v>
      </c>
      <c r="B2006">
        <v>100.3</v>
      </c>
      <c r="C2006" s="36">
        <v>23.684514019498984</v>
      </c>
      <c r="E2006">
        <v>101.12990000000001</v>
      </c>
      <c r="F2006">
        <v>100.3</v>
      </c>
      <c r="G2006" s="36">
        <v>23.854222012564019</v>
      </c>
      <c r="I2006">
        <v>105.8248</v>
      </c>
      <c r="J2006">
        <v>100.3</v>
      </c>
      <c r="K2006" s="36">
        <v>24.032398522047117</v>
      </c>
      <c r="M2006">
        <v>110.5591</v>
      </c>
      <c r="N2006">
        <v>100.3</v>
      </c>
      <c r="O2006" s="36">
        <v>24.221682481879299</v>
      </c>
      <c r="Q2006">
        <v>115.30419999999999</v>
      </c>
      <c r="R2006">
        <v>100.3</v>
      </c>
      <c r="S2006" s="36">
        <v>24.422287486128461</v>
      </c>
      <c r="U2006">
        <v>120.0808</v>
      </c>
      <c r="V2006">
        <v>100.3</v>
      </c>
      <c r="W2006" s="36">
        <v>24.636790580607194</v>
      </c>
      <c r="Y2006">
        <v>83.43</v>
      </c>
      <c r="Z2006">
        <v>100.3</v>
      </c>
      <c r="AA2006" s="36">
        <v>23.253646528435517</v>
      </c>
    </row>
    <row r="2007" spans="1:27" x14ac:dyDescent="0.25">
      <c r="A2007">
        <v>96.432599999999994</v>
      </c>
      <c r="B2007">
        <v>100.35</v>
      </c>
      <c r="C2007" s="36">
        <v>23.683904997466026</v>
      </c>
      <c r="E2007">
        <v>101.12990000000001</v>
      </c>
      <c r="F2007">
        <v>100.35</v>
      </c>
      <c r="G2007" s="36">
        <v>23.853575836388941</v>
      </c>
      <c r="I2007">
        <v>105.8248</v>
      </c>
      <c r="J2007">
        <v>100.35</v>
      </c>
      <c r="K2007" s="36">
        <v>24.031710185419517</v>
      </c>
      <c r="M2007">
        <v>110.5591</v>
      </c>
      <c r="N2007">
        <v>100.35</v>
      </c>
      <c r="O2007" s="36">
        <v>24.220945376797832</v>
      </c>
      <c r="Q2007">
        <v>115.30419999999999</v>
      </c>
      <c r="R2007">
        <v>100.35</v>
      </c>
      <c r="S2007" s="36">
        <v>24.421493607501976</v>
      </c>
      <c r="U2007">
        <v>120.0808</v>
      </c>
      <c r="V2007">
        <v>100.35</v>
      </c>
      <c r="W2007" s="36">
        <v>24.635929320056768</v>
      </c>
      <c r="Y2007">
        <v>83.43</v>
      </c>
      <c r="Z2007">
        <v>100.35</v>
      </c>
      <c r="AA2007" s="36">
        <v>23.253120669672786</v>
      </c>
    </row>
    <row r="2008" spans="1:27" x14ac:dyDescent="0.25">
      <c r="A2008">
        <v>96.432599999999994</v>
      </c>
      <c r="B2008">
        <v>100.4</v>
      </c>
      <c r="C2008" s="36">
        <v>23.683296116919749</v>
      </c>
      <c r="E2008">
        <v>101.12990000000001</v>
      </c>
      <c r="F2008">
        <v>100.4</v>
      </c>
      <c r="G2008" s="36">
        <v>23.852929822784585</v>
      </c>
      <c r="I2008">
        <v>105.8248</v>
      </c>
      <c r="J2008">
        <v>100.4</v>
      </c>
      <c r="K2008" s="36">
        <v>24.031022037491219</v>
      </c>
      <c r="M2008">
        <v>110.5591</v>
      </c>
      <c r="N2008">
        <v>100.4</v>
      </c>
      <c r="O2008" s="36">
        <v>24.22020849366961</v>
      </c>
      <c r="Q2008">
        <v>115.30419999999999</v>
      </c>
      <c r="R2008">
        <v>100.4</v>
      </c>
      <c r="S2008" s="36">
        <v>24.420699993803254</v>
      </c>
      <c r="U2008">
        <v>120.0808</v>
      </c>
      <c r="V2008">
        <v>100.4</v>
      </c>
      <c r="W2008" s="36">
        <v>24.63506838166289</v>
      </c>
      <c r="Y2008">
        <v>83.43</v>
      </c>
      <c r="Z2008">
        <v>100.4</v>
      </c>
      <c r="AA2008" s="36">
        <v>23.252594911488075</v>
      </c>
    </row>
    <row r="2009" spans="1:27" x14ac:dyDescent="0.25">
      <c r="A2009">
        <v>96.432599999999994</v>
      </c>
      <c r="B2009">
        <v>100.45</v>
      </c>
      <c r="C2009" s="36">
        <v>23.682687377780816</v>
      </c>
      <c r="E2009">
        <v>101.12990000000001</v>
      </c>
      <c r="F2009">
        <v>100.45</v>
      </c>
      <c r="G2009" s="36">
        <v>23.852283971651708</v>
      </c>
      <c r="I2009">
        <v>105.8248</v>
      </c>
      <c r="J2009">
        <v>100.45</v>
      </c>
      <c r="K2009" s="36">
        <v>24.030334078136029</v>
      </c>
      <c r="M2009">
        <v>110.5591</v>
      </c>
      <c r="N2009">
        <v>100.45</v>
      </c>
      <c r="O2009" s="36">
        <v>24.219471832330626</v>
      </c>
      <c r="Q2009">
        <v>115.30419999999999</v>
      </c>
      <c r="R2009">
        <v>100.45</v>
      </c>
      <c r="S2009" s="36">
        <v>24.419906644813988</v>
      </c>
      <c r="U2009">
        <v>120.0808</v>
      </c>
      <c r="V2009">
        <v>100.45</v>
      </c>
      <c r="W2009" s="36">
        <v>24.634207765125996</v>
      </c>
      <c r="Y2009">
        <v>83.43</v>
      </c>
      <c r="Z2009">
        <v>100.45</v>
      </c>
      <c r="AA2009" s="36">
        <v>23.252069253835579</v>
      </c>
    </row>
    <row r="2010" spans="1:27" x14ac:dyDescent="0.25">
      <c r="A2010">
        <v>96.432599999999994</v>
      </c>
      <c r="B2010">
        <v>100.5</v>
      </c>
      <c r="C2010" s="36">
        <v>23.682078779969981</v>
      </c>
      <c r="E2010">
        <v>101.12990000000001</v>
      </c>
      <c r="F2010">
        <v>100.5</v>
      </c>
      <c r="G2010" s="36">
        <v>23.85163828289118</v>
      </c>
      <c r="I2010">
        <v>105.8248</v>
      </c>
      <c r="J2010">
        <v>100.5</v>
      </c>
      <c r="K2010" s="36">
        <v>24.029646307227878</v>
      </c>
      <c r="M2010">
        <v>110.5591</v>
      </c>
      <c r="N2010">
        <v>100.5</v>
      </c>
      <c r="O2010" s="36">
        <v>24.218735392617077</v>
      </c>
      <c r="Q2010">
        <v>115.30419999999999</v>
      </c>
      <c r="R2010">
        <v>100.5</v>
      </c>
      <c r="S2010" s="36">
        <v>24.419113560316166</v>
      </c>
      <c r="U2010">
        <v>120.0808</v>
      </c>
      <c r="V2010">
        <v>100.5</v>
      </c>
      <c r="W2010" s="36">
        <v>24.633347470147005</v>
      </c>
      <c r="Y2010">
        <v>83.43</v>
      </c>
      <c r="Z2010">
        <v>100.5</v>
      </c>
      <c r="AA2010" s="36">
        <v>23.25154369666954</v>
      </c>
    </row>
    <row r="2011" spans="1:27" x14ac:dyDescent="0.25">
      <c r="A2011">
        <v>96.432599999999994</v>
      </c>
      <c r="B2011">
        <v>100.55</v>
      </c>
      <c r="C2011" s="36">
        <v>23.68147032340806</v>
      </c>
      <c r="E2011">
        <v>101.12990000000001</v>
      </c>
      <c r="F2011">
        <v>100.55</v>
      </c>
      <c r="G2011" s="36">
        <v>23.850992756403972</v>
      </c>
      <c r="I2011">
        <v>105.8248</v>
      </c>
      <c r="J2011">
        <v>100.55</v>
      </c>
      <c r="K2011" s="36">
        <v>24.028958724640855</v>
      </c>
      <c r="M2011">
        <v>110.5591</v>
      </c>
      <c r="N2011">
        <v>100.55</v>
      </c>
      <c r="O2011" s="36">
        <v>24.217999174365346</v>
      </c>
      <c r="Q2011">
        <v>115.30419999999999</v>
      </c>
      <c r="R2011">
        <v>100.55</v>
      </c>
      <c r="S2011" s="36">
        <v>24.418320740092071</v>
      </c>
      <c r="U2011">
        <v>120.0808</v>
      </c>
      <c r="V2011">
        <v>100.55</v>
      </c>
      <c r="W2011" s="36">
        <v>24.632487496427263</v>
      </c>
      <c r="Y2011">
        <v>83.43</v>
      </c>
      <c r="Z2011">
        <v>100.55</v>
      </c>
      <c r="AA2011" s="36">
        <v>23.251018239944216</v>
      </c>
    </row>
    <row r="2012" spans="1:27" x14ac:dyDescent="0.25">
      <c r="A2012">
        <v>96.432599999999994</v>
      </c>
      <c r="B2012">
        <v>100.6</v>
      </c>
      <c r="C2012" s="36">
        <v>23.680862008015939</v>
      </c>
      <c r="E2012">
        <v>101.12990000000001</v>
      </c>
      <c r="F2012">
        <v>100.6</v>
      </c>
      <c r="G2012" s="36">
        <v>23.850347392091141</v>
      </c>
      <c r="I2012">
        <v>105.8248</v>
      </c>
      <c r="J2012">
        <v>100.6</v>
      </c>
      <c r="K2012" s="36">
        <v>24.028271330249165</v>
      </c>
      <c r="M2012">
        <v>110.5591</v>
      </c>
      <c r="N2012">
        <v>100.6</v>
      </c>
      <c r="O2012" s="36">
        <v>24.217263177412029</v>
      </c>
      <c r="Q2012">
        <v>115.30419999999999</v>
      </c>
      <c r="R2012">
        <v>100.6</v>
      </c>
      <c r="S2012" s="36">
        <v>24.417528183924269</v>
      </c>
      <c r="U2012">
        <v>120.0808</v>
      </c>
      <c r="V2012">
        <v>100.6</v>
      </c>
      <c r="W2012" s="36">
        <v>24.631627843668593</v>
      </c>
      <c r="Y2012">
        <v>83.43</v>
      </c>
      <c r="Z2012">
        <v>100.6</v>
      </c>
      <c r="AA2012" s="36">
        <v>23.250492883613902</v>
      </c>
    </row>
    <row r="2013" spans="1:27" x14ac:dyDescent="0.25">
      <c r="A2013">
        <v>96.432599999999994</v>
      </c>
      <c r="B2013">
        <v>100.65</v>
      </c>
      <c r="C2013" s="36">
        <v>23.680253833714588</v>
      </c>
      <c r="E2013">
        <v>101.12990000000001</v>
      </c>
      <c r="F2013">
        <v>100.65</v>
      </c>
      <c r="G2013" s="36">
        <v>23.849702189853854</v>
      </c>
      <c r="I2013">
        <v>105.8248</v>
      </c>
      <c r="J2013">
        <v>100.65</v>
      </c>
      <c r="K2013" s="36">
        <v>24.027584123927159</v>
      </c>
      <c r="M2013">
        <v>110.5591</v>
      </c>
      <c r="N2013">
        <v>100.65</v>
      </c>
      <c r="O2013" s="36">
        <v>24.216527401593904</v>
      </c>
      <c r="Q2013">
        <v>115.30419999999999</v>
      </c>
      <c r="R2013">
        <v>100.65</v>
      </c>
      <c r="S2013" s="36">
        <v>24.416735891595632</v>
      </c>
      <c r="U2013">
        <v>120.0808</v>
      </c>
      <c r="V2013">
        <v>100.65</v>
      </c>
      <c r="W2013" s="36">
        <v>24.630768511573255</v>
      </c>
      <c r="Y2013">
        <v>83.43</v>
      </c>
      <c r="Z2013">
        <v>100.65</v>
      </c>
      <c r="AA2013" s="36">
        <v>23.249967627632934</v>
      </c>
    </row>
    <row r="2014" spans="1:27" x14ac:dyDescent="0.25">
      <c r="A2014">
        <v>96.432599999999994</v>
      </c>
      <c r="B2014">
        <v>100.7</v>
      </c>
      <c r="C2014" s="36">
        <v>23.679645800425032</v>
      </c>
      <c r="E2014">
        <v>101.12990000000001</v>
      </c>
      <c r="F2014">
        <v>100.7</v>
      </c>
      <c r="G2014" s="36">
        <v>23.849057149593374</v>
      </c>
      <c r="I2014">
        <v>105.8248</v>
      </c>
      <c r="J2014">
        <v>100.7</v>
      </c>
      <c r="K2014" s="36">
        <v>24.026897105549324</v>
      </c>
      <c r="M2014">
        <v>110.5591</v>
      </c>
      <c r="N2014">
        <v>100.7</v>
      </c>
      <c r="O2014" s="36">
        <v>24.215791846747958</v>
      </c>
      <c r="Q2014">
        <v>115.30419999999999</v>
      </c>
      <c r="R2014">
        <v>100.7</v>
      </c>
      <c r="S2014" s="36">
        <v>24.415943862889311</v>
      </c>
      <c r="U2014">
        <v>120.0808</v>
      </c>
      <c r="V2014">
        <v>100.7</v>
      </c>
      <c r="W2014" s="36">
        <v>24.629909499843976</v>
      </c>
      <c r="Y2014">
        <v>83.43</v>
      </c>
      <c r="Z2014">
        <v>100.7</v>
      </c>
      <c r="AA2014" s="36">
        <v>23.249442471955675</v>
      </c>
    </row>
    <row r="2015" spans="1:27" x14ac:dyDescent="0.25">
      <c r="A2015">
        <v>96.432599999999994</v>
      </c>
      <c r="B2015">
        <v>100.75</v>
      </c>
      <c r="C2015" s="36">
        <v>23.679037908068384</v>
      </c>
      <c r="E2015">
        <v>101.12990000000001</v>
      </c>
      <c r="F2015">
        <v>100.75</v>
      </c>
      <c r="G2015" s="36">
        <v>23.848412271211057</v>
      </c>
      <c r="I2015">
        <v>105.8248</v>
      </c>
      <c r="J2015">
        <v>100.75</v>
      </c>
      <c r="K2015" s="36">
        <v>24.026210274990291</v>
      </c>
      <c r="M2015">
        <v>110.5591</v>
      </c>
      <c r="N2015">
        <v>100.75</v>
      </c>
      <c r="O2015" s="36">
        <v>24.21505651271136</v>
      </c>
      <c r="Q2015">
        <v>115.30419999999999</v>
      </c>
      <c r="R2015">
        <v>100.75</v>
      </c>
      <c r="S2015" s="36">
        <v>24.41515209758877</v>
      </c>
      <c r="U2015">
        <v>120.0808</v>
      </c>
      <c r="V2015">
        <v>100.75</v>
      </c>
      <c r="W2015" s="36">
        <v>24.629050808183923</v>
      </c>
      <c r="Y2015">
        <v>83.43</v>
      </c>
      <c r="Z2015">
        <v>100.75</v>
      </c>
      <c r="AA2015" s="36">
        <v>23.248917416536521</v>
      </c>
    </row>
    <row r="2016" spans="1:27" x14ac:dyDescent="0.25">
      <c r="A2016">
        <v>96.432599999999994</v>
      </c>
      <c r="B2016">
        <v>100.8</v>
      </c>
      <c r="C2016" s="36">
        <v>23.678430156565817</v>
      </c>
      <c r="E2016">
        <v>101.12990000000001</v>
      </c>
      <c r="F2016">
        <v>100.8</v>
      </c>
      <c r="G2016" s="36">
        <v>23.847767554608364</v>
      </c>
      <c r="I2016">
        <v>105.8248</v>
      </c>
      <c r="J2016">
        <v>100.8</v>
      </c>
      <c r="K2016" s="36">
        <v>24.025523632124816</v>
      </c>
      <c r="M2016">
        <v>110.5591</v>
      </c>
      <c r="N2016">
        <v>100.8</v>
      </c>
      <c r="O2016" s="36">
        <v>24.214321399321491</v>
      </c>
      <c r="Q2016">
        <v>115.30419999999999</v>
      </c>
      <c r="R2016">
        <v>100.8</v>
      </c>
      <c r="S2016" s="36">
        <v>24.414360595477731</v>
      </c>
      <c r="U2016">
        <v>120.0808</v>
      </c>
      <c r="V2016">
        <v>100.8</v>
      </c>
      <c r="W2016" s="36">
        <v>24.628192436296718</v>
      </c>
      <c r="Y2016">
        <v>83.43</v>
      </c>
      <c r="Z2016">
        <v>100.8</v>
      </c>
      <c r="AA2016" s="36">
        <v>23.248392461329917</v>
      </c>
    </row>
    <row r="2017" spans="1:27" x14ac:dyDescent="0.25">
      <c r="A2017">
        <v>96.432599999999994</v>
      </c>
      <c r="B2017">
        <v>100.85</v>
      </c>
      <c r="C2017" s="36">
        <v>23.677822545838588</v>
      </c>
      <c r="E2017">
        <v>101.12990000000001</v>
      </c>
      <c r="F2017">
        <v>100.85</v>
      </c>
      <c r="G2017" s="36">
        <v>23.847122999686846</v>
      </c>
      <c r="I2017">
        <v>105.8248</v>
      </c>
      <c r="J2017">
        <v>100.85</v>
      </c>
      <c r="K2017" s="36">
        <v>24.024837176827798</v>
      </c>
      <c r="M2017">
        <v>110.5591</v>
      </c>
      <c r="N2017">
        <v>100.85</v>
      </c>
      <c r="O2017" s="36">
        <v>24.213586506415925</v>
      </c>
      <c r="Q2017">
        <v>115.30419999999999</v>
      </c>
      <c r="R2017">
        <v>100.85</v>
      </c>
      <c r="S2017" s="36">
        <v>24.413569356340233</v>
      </c>
      <c r="U2017">
        <v>120.0808</v>
      </c>
      <c r="V2017">
        <v>100.85</v>
      </c>
      <c r="W2017" s="36">
        <v>24.627334383886435</v>
      </c>
      <c r="Y2017">
        <v>83.43</v>
      </c>
      <c r="Z2017">
        <v>100.85</v>
      </c>
      <c r="AA2017" s="36">
        <v>23.24786760629032</v>
      </c>
    </row>
    <row r="2018" spans="1:27" x14ac:dyDescent="0.25">
      <c r="A2018">
        <v>96.432599999999994</v>
      </c>
      <c r="B2018">
        <v>100.9</v>
      </c>
      <c r="C2018" s="36">
        <v>23.677215075808011</v>
      </c>
      <c r="E2018">
        <v>101.12990000000001</v>
      </c>
      <c r="F2018">
        <v>100.9</v>
      </c>
      <c r="G2018" s="36">
        <v>23.84647860634816</v>
      </c>
      <c r="I2018">
        <v>105.8248</v>
      </c>
      <c r="J2018">
        <v>100.9</v>
      </c>
      <c r="K2018" s="36">
        <v>24.024150908974278</v>
      </c>
      <c r="M2018">
        <v>110.5591</v>
      </c>
      <c r="N2018">
        <v>100.9</v>
      </c>
      <c r="O2018" s="36">
        <v>24.212851833832421</v>
      </c>
      <c r="Q2018">
        <v>115.30419999999999</v>
      </c>
      <c r="R2018">
        <v>100.9</v>
      </c>
      <c r="S2018" s="36">
        <v>24.412778379960596</v>
      </c>
      <c r="U2018">
        <v>120.0808</v>
      </c>
      <c r="V2018">
        <v>100.9</v>
      </c>
      <c r="W2018" s="36">
        <v>24.626476650657583</v>
      </c>
      <c r="Y2018">
        <v>83.43</v>
      </c>
      <c r="Z2018">
        <v>100.9</v>
      </c>
      <c r="AA2018" s="36">
        <v>23.247342851372231</v>
      </c>
    </row>
    <row r="2019" spans="1:27" x14ac:dyDescent="0.25">
      <c r="A2019">
        <v>96.432599999999994</v>
      </c>
      <c r="B2019">
        <v>100.95</v>
      </c>
      <c r="C2019" s="36">
        <v>23.676607746395486</v>
      </c>
      <c r="E2019">
        <v>101.12990000000001</v>
      </c>
      <c r="F2019">
        <v>100.95</v>
      </c>
      <c r="G2019" s="36">
        <v>23.84583437449405</v>
      </c>
      <c r="I2019">
        <v>105.8248</v>
      </c>
      <c r="J2019">
        <v>100.95</v>
      </c>
      <c r="K2019" s="36">
        <v>24.023464828439412</v>
      </c>
      <c r="M2019">
        <v>110.5591</v>
      </c>
      <c r="N2019">
        <v>100.95</v>
      </c>
      <c r="O2019" s="36">
        <v>24.212117381408945</v>
      </c>
      <c r="Q2019">
        <v>115.30419999999999</v>
      </c>
      <c r="R2019">
        <v>100.95</v>
      </c>
      <c r="S2019" s="36">
        <v>24.411987666123437</v>
      </c>
      <c r="U2019">
        <v>120.0808</v>
      </c>
      <c r="V2019">
        <v>100.95</v>
      </c>
      <c r="W2019" s="36">
        <v>24.625619236315142</v>
      </c>
      <c r="Y2019">
        <v>83.43</v>
      </c>
      <c r="Z2019">
        <v>100.95</v>
      </c>
      <c r="AA2019" s="36">
        <v>23.246818196530189</v>
      </c>
    </row>
    <row r="2020" spans="1:27" x14ac:dyDescent="0.25">
      <c r="A2020">
        <v>96.432599999999994</v>
      </c>
      <c r="B2020">
        <v>101</v>
      </c>
      <c r="C2020" s="36">
        <v>23.676000557522478</v>
      </c>
      <c r="E2020">
        <v>101.12990000000001</v>
      </c>
      <c r="F2020">
        <v>101</v>
      </c>
      <c r="G2020" s="36">
        <v>23.845190304026371</v>
      </c>
      <c r="I2020">
        <v>105.8248</v>
      </c>
      <c r="J2020">
        <v>101</v>
      </c>
      <c r="K2020" s="36">
        <v>24.022778935098515</v>
      </c>
      <c r="M2020">
        <v>110.5591</v>
      </c>
      <c r="N2020">
        <v>101</v>
      </c>
      <c r="O2020" s="36">
        <v>24.211383148983643</v>
      </c>
      <c r="Q2020">
        <v>115.30419999999999</v>
      </c>
      <c r="R2020">
        <v>101</v>
      </c>
      <c r="S2020" s="36">
        <v>24.411197214613651</v>
      </c>
      <c r="U2020">
        <v>120.0808</v>
      </c>
      <c r="V2020">
        <v>101</v>
      </c>
      <c r="W2020" s="36">
        <v>24.624762140564513</v>
      </c>
      <c r="Y2020">
        <v>83.43</v>
      </c>
      <c r="Z2020">
        <v>101</v>
      </c>
      <c r="AA2020" s="36">
        <v>23.246293641718758</v>
      </c>
    </row>
    <row r="2021" spans="1:27" x14ac:dyDescent="0.25">
      <c r="A2021">
        <v>96.432599999999994</v>
      </c>
      <c r="B2021">
        <v>101.05</v>
      </c>
      <c r="C2021" s="36">
        <v>23.675393509110517</v>
      </c>
      <c r="E2021">
        <v>101.12990000000001</v>
      </c>
      <c r="F2021">
        <v>101.05</v>
      </c>
      <c r="G2021" s="36">
        <v>23.844546394847068</v>
      </c>
      <c r="I2021">
        <v>105.8248</v>
      </c>
      <c r="J2021">
        <v>101.05</v>
      </c>
      <c r="K2021" s="36">
        <v>24.022093228827025</v>
      </c>
      <c r="M2021">
        <v>110.5591</v>
      </c>
      <c r="N2021">
        <v>101.05</v>
      </c>
      <c r="O2021" s="36">
        <v>24.210649136394874</v>
      </c>
      <c r="Q2021">
        <v>115.30419999999999</v>
      </c>
      <c r="R2021">
        <v>101.05</v>
      </c>
      <c r="S2021" s="36">
        <v>24.410407025216426</v>
      </c>
      <c r="U2021">
        <v>120.0808</v>
      </c>
      <c r="V2021">
        <v>101.05</v>
      </c>
      <c r="W2021" s="36">
        <v>24.623905363111568</v>
      </c>
      <c r="Y2021">
        <v>83.43</v>
      </c>
      <c r="Z2021">
        <v>101.05</v>
      </c>
      <c r="AA2021" s="36">
        <v>23.245769186892534</v>
      </c>
    </row>
    <row r="2022" spans="1:27" x14ac:dyDescent="0.25">
      <c r="A2022">
        <v>96.432599999999994</v>
      </c>
      <c r="B2022">
        <v>101.1</v>
      </c>
      <c r="C2022" s="36">
        <v>23.674786601081216</v>
      </c>
      <c r="E2022">
        <v>101.12990000000001</v>
      </c>
      <c r="F2022">
        <v>101.1</v>
      </c>
      <c r="G2022" s="36">
        <v>23.843902646858179</v>
      </c>
      <c r="I2022">
        <v>105.8248</v>
      </c>
      <c r="J2022">
        <v>101.1</v>
      </c>
      <c r="K2022" s="36">
        <v>24.021407709500522</v>
      </c>
      <c r="M2022">
        <v>110.5591</v>
      </c>
      <c r="N2022">
        <v>101.1</v>
      </c>
      <c r="O2022" s="36">
        <v>24.209915343481175</v>
      </c>
      <c r="Q2022">
        <v>115.30419999999999</v>
      </c>
      <c r="R2022">
        <v>101.1</v>
      </c>
      <c r="S2022" s="36">
        <v>24.409617097717227</v>
      </c>
      <c r="U2022">
        <v>120.0808</v>
      </c>
      <c r="V2022">
        <v>101.1</v>
      </c>
      <c r="W2022" s="36">
        <v>24.623048903662596</v>
      </c>
      <c r="Y2022">
        <v>83.43</v>
      </c>
      <c r="Z2022">
        <v>101.1</v>
      </c>
      <c r="AA2022" s="36">
        <v>23.245244832006165</v>
      </c>
    </row>
    <row r="2023" spans="1:27" x14ac:dyDescent="0.25">
      <c r="A2023">
        <v>96.432599999999994</v>
      </c>
      <c r="B2023">
        <v>101.15</v>
      </c>
      <c r="C2023" s="36">
        <v>23.674179833356256</v>
      </c>
      <c r="E2023">
        <v>101.12990000000001</v>
      </c>
      <c r="F2023">
        <v>101.15</v>
      </c>
      <c r="G2023" s="36">
        <v>23.843259059961849</v>
      </c>
      <c r="I2023">
        <v>105.8248</v>
      </c>
      <c r="J2023">
        <v>101.15</v>
      </c>
      <c r="K2023" s="36">
        <v>24.020722376994712</v>
      </c>
      <c r="M2023">
        <v>110.5591</v>
      </c>
      <c r="N2023">
        <v>101.15</v>
      </c>
      <c r="O2023" s="36">
        <v>24.20918177008129</v>
      </c>
      <c r="Q2023">
        <v>115.30419999999999</v>
      </c>
      <c r="R2023">
        <v>101.15</v>
      </c>
      <c r="S2023" s="36">
        <v>24.408827431901834</v>
      </c>
      <c r="U2023">
        <v>120.0808</v>
      </c>
      <c r="V2023">
        <v>101.15</v>
      </c>
      <c r="W2023" s="36">
        <v>24.622192761924357</v>
      </c>
      <c r="Y2023">
        <v>83.43</v>
      </c>
      <c r="Z2023">
        <v>101.15</v>
      </c>
      <c r="AA2023" s="36">
        <v>23.244720577014306</v>
      </c>
    </row>
    <row r="2024" spans="1:27" x14ac:dyDescent="0.25">
      <c r="A2024">
        <v>96.432599999999994</v>
      </c>
      <c r="B2024">
        <v>101.2</v>
      </c>
      <c r="C2024" s="36">
        <v>23.673573205857387</v>
      </c>
      <c r="E2024">
        <v>101.12990000000001</v>
      </c>
      <c r="F2024">
        <v>101.2</v>
      </c>
      <c r="G2024" s="36">
        <v>23.842615634060309</v>
      </c>
      <c r="I2024">
        <v>105.8248</v>
      </c>
      <c r="J2024">
        <v>101.2</v>
      </c>
      <c r="K2024" s="36">
        <v>24.020037231185444</v>
      </c>
      <c r="M2024">
        <v>110.5591</v>
      </c>
      <c r="N2024">
        <v>101.2</v>
      </c>
      <c r="O2024" s="36">
        <v>24.208448416034145</v>
      </c>
      <c r="Q2024">
        <v>115.30419999999999</v>
      </c>
      <c r="R2024">
        <v>101.2</v>
      </c>
      <c r="S2024" s="36">
        <v>24.408038027556284</v>
      </c>
      <c r="U2024">
        <v>120.0808</v>
      </c>
      <c r="V2024">
        <v>101.2</v>
      </c>
      <c r="W2024" s="36">
        <v>24.621336937604038</v>
      </c>
      <c r="Y2024">
        <v>83.43</v>
      </c>
      <c r="Z2024">
        <v>101.2</v>
      </c>
      <c r="AA2024" s="36">
        <v>23.244196421871663</v>
      </c>
    </row>
    <row r="2025" spans="1:27" x14ac:dyDescent="0.25">
      <c r="A2025">
        <v>96.432599999999994</v>
      </c>
      <c r="B2025">
        <v>101.25</v>
      </c>
      <c r="C2025" s="36">
        <v>23.672966718506427</v>
      </c>
      <c r="E2025">
        <v>101.12990000000001</v>
      </c>
      <c r="F2025">
        <v>101.25</v>
      </c>
      <c r="G2025" s="36">
        <v>23.841972369055899</v>
      </c>
      <c r="I2025">
        <v>105.8248</v>
      </c>
      <c r="J2025">
        <v>101.25</v>
      </c>
      <c r="K2025" s="36">
        <v>24.019352271948705</v>
      </c>
      <c r="M2025">
        <v>110.5591</v>
      </c>
      <c r="N2025">
        <v>101.25</v>
      </c>
      <c r="O2025" s="36">
        <v>24.207715281178867</v>
      </c>
      <c r="Q2025">
        <v>115.30419999999999</v>
      </c>
      <c r="R2025">
        <v>101.25</v>
      </c>
      <c r="S2025" s="36">
        <v>24.40724888446692</v>
      </c>
      <c r="U2025">
        <v>120.0808</v>
      </c>
      <c r="V2025">
        <v>101.25</v>
      </c>
      <c r="W2025" s="36">
        <v>24.620481430409267</v>
      </c>
      <c r="Y2025">
        <v>83.43</v>
      </c>
      <c r="Z2025">
        <v>101.25</v>
      </c>
      <c r="AA2025" s="36">
        <v>23.243672366532977</v>
      </c>
    </row>
    <row r="2026" spans="1:27" x14ac:dyDescent="0.25">
      <c r="A2026">
        <v>96.432599999999994</v>
      </c>
      <c r="B2026">
        <v>101.3</v>
      </c>
      <c r="C2026" s="36">
        <v>23.672360371225274</v>
      </c>
      <c r="E2026">
        <v>101.12990000000001</v>
      </c>
      <c r="F2026">
        <v>101.3</v>
      </c>
      <c r="G2026" s="36">
        <v>23.841329264851041</v>
      </c>
      <c r="I2026">
        <v>105.8248</v>
      </c>
      <c r="J2026">
        <v>101.3</v>
      </c>
      <c r="K2026" s="36">
        <v>24.018667499160603</v>
      </c>
      <c r="M2026">
        <v>110.5591</v>
      </c>
      <c r="N2026">
        <v>101.3</v>
      </c>
      <c r="O2026" s="36">
        <v>24.206982365354779</v>
      </c>
      <c r="Q2026">
        <v>115.30419999999999</v>
      </c>
      <c r="R2026">
        <v>101.3</v>
      </c>
      <c r="S2026" s="36">
        <v>24.40646000242036</v>
      </c>
      <c r="U2026">
        <v>120.0808</v>
      </c>
      <c r="V2026">
        <v>101.3</v>
      </c>
      <c r="W2026" s="36">
        <v>24.619626240048131</v>
      </c>
      <c r="Y2026">
        <v>83.43</v>
      </c>
      <c r="Z2026">
        <v>101.3</v>
      </c>
      <c r="AA2026" s="36">
        <v>23.243148410953005</v>
      </c>
    </row>
    <row r="2027" spans="1:27" x14ac:dyDescent="0.25">
      <c r="A2027">
        <v>96.432599999999994</v>
      </c>
      <c r="B2027">
        <v>101.35</v>
      </c>
      <c r="C2027" s="36">
        <v>23.671754163935883</v>
      </c>
      <c r="E2027">
        <v>101.12990000000001</v>
      </c>
      <c r="F2027">
        <v>101.35</v>
      </c>
      <c r="G2027" s="36">
        <v>23.840686321348265</v>
      </c>
      <c r="I2027">
        <v>105.8248</v>
      </c>
      <c r="J2027">
        <v>101.35</v>
      </c>
      <c r="K2027" s="36">
        <v>24.017982912697388</v>
      </c>
      <c r="M2027">
        <v>110.5591</v>
      </c>
      <c r="N2027">
        <v>101.35</v>
      </c>
      <c r="O2027" s="36">
        <v>24.206249668401377</v>
      </c>
      <c r="Q2027">
        <v>115.30419999999999</v>
      </c>
      <c r="R2027">
        <v>101.35</v>
      </c>
      <c r="S2027" s="36">
        <v>24.405671381203504</v>
      </c>
      <c r="U2027">
        <v>120.0808</v>
      </c>
      <c r="V2027">
        <v>101.35</v>
      </c>
      <c r="W2027" s="36">
        <v>24.618771366229126</v>
      </c>
      <c r="Y2027">
        <v>83.43</v>
      </c>
      <c r="Z2027">
        <v>101.35</v>
      </c>
      <c r="AA2027" s="36">
        <v>23.242624555086554</v>
      </c>
    </row>
    <row r="2028" spans="1:27" x14ac:dyDescent="0.25">
      <c r="A2028">
        <v>96.432599999999994</v>
      </c>
      <c r="B2028">
        <v>101.4</v>
      </c>
      <c r="C2028" s="36">
        <v>23.671148096560298</v>
      </c>
      <c r="E2028">
        <v>101.12990000000001</v>
      </c>
      <c r="F2028">
        <v>101.4</v>
      </c>
      <c r="G2028" s="36">
        <v>23.840043538450196</v>
      </c>
      <c r="I2028">
        <v>105.8248</v>
      </c>
      <c r="J2028">
        <v>101.4</v>
      </c>
      <c r="K2028" s="36">
        <v>24.017298512435453</v>
      </c>
      <c r="M2028">
        <v>110.5591</v>
      </c>
      <c r="N2028">
        <v>101.4</v>
      </c>
      <c r="O2028" s="36">
        <v>24.205517190158375</v>
      </c>
      <c r="Q2028">
        <v>115.30419999999999</v>
      </c>
      <c r="R2028">
        <v>101.4</v>
      </c>
      <c r="S2028" s="36">
        <v>24.404883020603553</v>
      </c>
      <c r="U2028">
        <v>120.0808</v>
      </c>
      <c r="V2028">
        <v>101.4</v>
      </c>
      <c r="W2028" s="36">
        <v>24.617916808661217</v>
      </c>
      <c r="Y2028">
        <v>83.43</v>
      </c>
      <c r="Z2028">
        <v>101.4</v>
      </c>
      <c r="AA2028" s="36">
        <v>23.242100798888462</v>
      </c>
    </row>
    <row r="2029" spans="1:27" x14ac:dyDescent="0.25">
      <c r="A2029">
        <v>96.432599999999994</v>
      </c>
      <c r="B2029">
        <v>101.45</v>
      </c>
      <c r="C2029" s="36">
        <v>23.670542169020617</v>
      </c>
      <c r="E2029">
        <v>101.12990000000001</v>
      </c>
      <c r="F2029">
        <v>101.45</v>
      </c>
      <c r="G2029" s="36">
        <v>23.839400916059557</v>
      </c>
      <c r="I2029">
        <v>105.8248</v>
      </c>
      <c r="J2029">
        <v>101.45</v>
      </c>
      <c r="K2029" s="36">
        <v>24.016614298251305</v>
      </c>
      <c r="M2029">
        <v>110.5591</v>
      </c>
      <c r="N2029">
        <v>101.45</v>
      </c>
      <c r="O2029" s="36">
        <v>24.204784930465657</v>
      </c>
      <c r="Q2029">
        <v>115.30419999999999</v>
      </c>
      <c r="R2029">
        <v>101.45</v>
      </c>
      <c r="S2029" s="36">
        <v>24.404094920407982</v>
      </c>
      <c r="U2029">
        <v>120.0808</v>
      </c>
      <c r="V2029">
        <v>101.45</v>
      </c>
      <c r="W2029" s="36">
        <v>24.617062567053789</v>
      </c>
      <c r="Y2029">
        <v>83.43</v>
      </c>
      <c r="Z2029">
        <v>101.45</v>
      </c>
      <c r="AA2029" s="36">
        <v>23.241577142313595</v>
      </c>
    </row>
    <row r="2030" spans="1:27" x14ac:dyDescent="0.25">
      <c r="A2030">
        <v>96.432599999999994</v>
      </c>
      <c r="B2030">
        <v>101.5</v>
      </c>
      <c r="C2030" s="36">
        <v>23.669936381239022</v>
      </c>
      <c r="E2030">
        <v>101.12990000000001</v>
      </c>
      <c r="F2030">
        <v>101.5</v>
      </c>
      <c r="G2030" s="36">
        <v>23.838758454079152</v>
      </c>
      <c r="I2030">
        <v>105.8248</v>
      </c>
      <c r="J2030">
        <v>101.5</v>
      </c>
      <c r="K2030" s="36">
        <v>24.015930270021602</v>
      </c>
      <c r="M2030">
        <v>110.5591</v>
      </c>
      <c r="N2030">
        <v>101.5</v>
      </c>
      <c r="O2030" s="36">
        <v>24.204052889163318</v>
      </c>
      <c r="Q2030">
        <v>115.30419999999999</v>
      </c>
      <c r="R2030">
        <v>101.5</v>
      </c>
      <c r="S2030" s="36">
        <v>24.403307080404538</v>
      </c>
      <c r="U2030">
        <v>120.0808</v>
      </c>
      <c r="V2030">
        <v>101.5</v>
      </c>
      <c r="W2030" s="36">
        <v>24.616208641116675</v>
      </c>
      <c r="Y2030">
        <v>83.43</v>
      </c>
      <c r="Z2030">
        <v>101.5</v>
      </c>
      <c r="AA2030" s="36">
        <v>23.241053585316852</v>
      </c>
    </row>
    <row r="2031" spans="1:27" x14ac:dyDescent="0.25">
      <c r="A2031">
        <v>96.432599999999994</v>
      </c>
      <c r="B2031">
        <v>101.55</v>
      </c>
      <c r="C2031" s="36">
        <v>23.669330733137755</v>
      </c>
      <c r="E2031">
        <v>101.12990000000001</v>
      </c>
      <c r="F2031">
        <v>101.55</v>
      </c>
      <c r="G2031" s="36">
        <v>23.838116152411892</v>
      </c>
      <c r="I2031">
        <v>105.8248</v>
      </c>
      <c r="J2031">
        <v>101.55</v>
      </c>
      <c r="K2031" s="36">
        <v>24.015246427623129</v>
      </c>
      <c r="M2031">
        <v>110.5591</v>
      </c>
      <c r="N2031">
        <v>101.55</v>
      </c>
      <c r="O2031" s="36">
        <v>24.203321066091629</v>
      </c>
      <c r="Q2031">
        <v>115.30419999999999</v>
      </c>
      <c r="R2031">
        <v>101.55</v>
      </c>
      <c r="S2031" s="36">
        <v>24.402519500381274</v>
      </c>
      <c r="U2031">
        <v>120.0808</v>
      </c>
      <c r="V2031">
        <v>101.55</v>
      </c>
      <c r="W2031" s="36">
        <v>24.615355030560135</v>
      </c>
      <c r="Y2031">
        <v>83.43</v>
      </c>
      <c r="Z2031">
        <v>101.55</v>
      </c>
      <c r="AA2031" s="36">
        <v>23.24053012785317</v>
      </c>
    </row>
    <row r="2032" spans="1:27" x14ac:dyDescent="0.25">
      <c r="A2032">
        <v>96.432599999999994</v>
      </c>
      <c r="B2032">
        <v>101.6</v>
      </c>
      <c r="C2032" s="36">
        <v>23.668725224639143</v>
      </c>
      <c r="E2032">
        <v>101.12990000000001</v>
      </c>
      <c r="F2032">
        <v>101.6</v>
      </c>
      <c r="G2032" s="36">
        <v>23.837474010960801</v>
      </c>
      <c r="I2032">
        <v>105.8248</v>
      </c>
      <c r="J2032">
        <v>101.6</v>
      </c>
      <c r="K2032" s="36">
        <v>24.014562770932805</v>
      </c>
      <c r="M2032">
        <v>110.5591</v>
      </c>
      <c r="N2032">
        <v>101.6</v>
      </c>
      <c r="O2032" s="36">
        <v>24.202589461091058</v>
      </c>
      <c r="Q2032">
        <v>115.30419999999999</v>
      </c>
      <c r="R2032">
        <v>101.6</v>
      </c>
      <c r="S2032" s="36">
        <v>24.401732180126512</v>
      </c>
      <c r="U2032">
        <v>120.0808</v>
      </c>
      <c r="V2032">
        <v>101.6</v>
      </c>
      <c r="W2032" s="36">
        <v>24.614501735094876</v>
      </c>
      <c r="Y2032">
        <v>83.43</v>
      </c>
      <c r="Z2032">
        <v>101.6</v>
      </c>
      <c r="AA2032" s="36">
        <v>23.240006769877514</v>
      </c>
    </row>
    <row r="2033" spans="1:27" x14ac:dyDescent="0.25">
      <c r="A2033">
        <v>96.432599999999994</v>
      </c>
      <c r="B2033">
        <v>101.65</v>
      </c>
      <c r="C2033" s="36">
        <v>23.668119855665555</v>
      </c>
      <c r="E2033">
        <v>101.12990000000001</v>
      </c>
      <c r="F2033">
        <v>101.65</v>
      </c>
      <c r="G2033" s="36">
        <v>23.836832029628965</v>
      </c>
      <c r="I2033">
        <v>105.8248</v>
      </c>
      <c r="J2033">
        <v>101.65</v>
      </c>
      <c r="K2033" s="36">
        <v>24.013879299827678</v>
      </c>
      <c r="M2033">
        <v>110.5591</v>
      </c>
      <c r="N2033">
        <v>101.65</v>
      </c>
      <c r="O2033" s="36">
        <v>24.201858074002267</v>
      </c>
      <c r="Q2033">
        <v>115.30419999999999</v>
      </c>
      <c r="R2033">
        <v>101.65</v>
      </c>
      <c r="S2033" s="36">
        <v>24.400945119428851</v>
      </c>
      <c r="U2033">
        <v>120.0808</v>
      </c>
      <c r="V2033">
        <v>101.65</v>
      </c>
      <c r="W2033" s="36">
        <v>24.613648754432027</v>
      </c>
      <c r="Y2033">
        <v>83.43</v>
      </c>
      <c r="Z2033">
        <v>101.65</v>
      </c>
      <c r="AA2033" s="36">
        <v>23.23948351134489</v>
      </c>
    </row>
    <row r="2034" spans="1:27" x14ac:dyDescent="0.25">
      <c r="A2034">
        <v>96.432599999999994</v>
      </c>
      <c r="B2034">
        <v>101.7</v>
      </c>
      <c r="C2034" s="36">
        <v>23.667514626139464</v>
      </c>
      <c r="E2034">
        <v>101.12990000000001</v>
      </c>
      <c r="F2034">
        <v>101.7</v>
      </c>
      <c r="G2034" s="36">
        <v>23.836190208319589</v>
      </c>
      <c r="I2034">
        <v>105.8248</v>
      </c>
      <c r="J2034">
        <v>101.7</v>
      </c>
      <c r="K2034" s="36">
        <v>24.013196014184942</v>
      </c>
      <c r="M2034">
        <v>110.5591</v>
      </c>
      <c r="N2034">
        <v>101.7</v>
      </c>
      <c r="O2034" s="36">
        <v>24.201126904666097</v>
      </c>
      <c r="Q2034">
        <v>115.30419999999999</v>
      </c>
      <c r="R2034">
        <v>101.7</v>
      </c>
      <c r="S2034" s="36">
        <v>24.400158318077189</v>
      </c>
      <c r="U2034">
        <v>120.0808</v>
      </c>
      <c r="V2034">
        <v>101.7</v>
      </c>
      <c r="W2034" s="36">
        <v>24.612796088283151</v>
      </c>
      <c r="Y2034">
        <v>83.43</v>
      </c>
      <c r="Z2034">
        <v>101.7</v>
      </c>
      <c r="AA2034" s="36">
        <v>23.23896035221032</v>
      </c>
    </row>
    <row r="2035" spans="1:27" x14ac:dyDescent="0.25">
      <c r="A2035">
        <v>96.432599999999994</v>
      </c>
      <c r="B2035">
        <v>101.75</v>
      </c>
      <c r="C2035" s="36">
        <v>23.666909535983397</v>
      </c>
      <c r="E2035">
        <v>101.12990000000001</v>
      </c>
      <c r="F2035">
        <v>101.75</v>
      </c>
      <c r="G2035" s="36">
        <v>23.835548546935968</v>
      </c>
      <c r="I2035">
        <v>105.8248</v>
      </c>
      <c r="J2035">
        <v>101.75</v>
      </c>
      <c r="K2035" s="36">
        <v>24.012512913881899</v>
      </c>
      <c r="M2035">
        <v>110.5591</v>
      </c>
      <c r="N2035">
        <v>101.75</v>
      </c>
      <c r="O2035" s="36">
        <v>24.200395952923596</v>
      </c>
      <c r="Q2035">
        <v>115.30419999999999</v>
      </c>
      <c r="R2035">
        <v>101.75</v>
      </c>
      <c r="S2035" s="36">
        <v>24.399371775860683</v>
      </c>
      <c r="U2035">
        <v>120.0808</v>
      </c>
      <c r="V2035">
        <v>101.75</v>
      </c>
      <c r="W2035" s="36">
        <v>24.611943736360264</v>
      </c>
      <c r="Y2035">
        <v>83.43</v>
      </c>
      <c r="Z2035">
        <v>101.75</v>
      </c>
      <c r="AA2035" s="36">
        <v>23.238437292428888</v>
      </c>
    </row>
    <row r="2036" spans="1:27" x14ac:dyDescent="0.25">
      <c r="A2036">
        <v>96.432599999999994</v>
      </c>
      <c r="B2036">
        <v>101.8</v>
      </c>
      <c r="C2036" s="36">
        <v>23.666304585119942</v>
      </c>
      <c r="E2036">
        <v>101.12990000000001</v>
      </c>
      <c r="F2036">
        <v>101.8</v>
      </c>
      <c r="G2036" s="36">
        <v>23.834907045381488</v>
      </c>
      <c r="I2036">
        <v>105.8248</v>
      </c>
      <c r="J2036">
        <v>101.8</v>
      </c>
      <c r="K2036" s="36">
        <v>24.011829998796014</v>
      </c>
      <c r="M2036">
        <v>110.5591</v>
      </c>
      <c r="N2036">
        <v>101.8</v>
      </c>
      <c r="O2036" s="36">
        <v>24.199665218615984</v>
      </c>
      <c r="Q2036">
        <v>115.30419999999999</v>
      </c>
      <c r="R2036">
        <v>101.8</v>
      </c>
      <c r="S2036" s="36">
        <v>24.398585492568788</v>
      </c>
      <c r="U2036">
        <v>120.0808</v>
      </c>
      <c r="V2036">
        <v>101.8</v>
      </c>
      <c r="W2036" s="36">
        <v>24.611091698375791</v>
      </c>
      <c r="Y2036">
        <v>83.43</v>
      </c>
      <c r="Z2036">
        <v>101.8</v>
      </c>
      <c r="AA2036" s="36">
        <v>23.237914331955679</v>
      </c>
    </row>
    <row r="2037" spans="1:27" x14ac:dyDescent="0.25">
      <c r="A2037">
        <v>96.432599999999994</v>
      </c>
      <c r="B2037">
        <v>101.85</v>
      </c>
      <c r="C2037" s="36">
        <v>23.665699773471772</v>
      </c>
      <c r="E2037">
        <v>101.12990000000001</v>
      </c>
      <c r="F2037">
        <v>101.85</v>
      </c>
      <c r="G2037" s="36">
        <v>23.834265703559637</v>
      </c>
      <c r="I2037">
        <v>105.8248</v>
      </c>
      <c r="J2037">
        <v>101.85</v>
      </c>
      <c r="K2037" s="36">
        <v>24.011147268804862</v>
      </c>
      <c r="M2037">
        <v>110.5591</v>
      </c>
      <c r="N2037">
        <v>101.85</v>
      </c>
      <c r="O2037" s="36">
        <v>24.19893470158468</v>
      </c>
      <c r="Q2037">
        <v>115.30419999999999</v>
      </c>
      <c r="R2037">
        <v>101.85</v>
      </c>
      <c r="S2037" s="36">
        <v>24.397799467991234</v>
      </c>
      <c r="U2037">
        <v>120.0808</v>
      </c>
      <c r="V2037">
        <v>101.85</v>
      </c>
      <c r="W2037" s="36">
        <v>24.610239974042596</v>
      </c>
      <c r="Y2037">
        <v>83.43</v>
      </c>
      <c r="Z2037">
        <v>101.85</v>
      </c>
      <c r="AA2037" s="36">
        <v>23.237391470745834</v>
      </c>
    </row>
    <row r="2038" spans="1:27" x14ac:dyDescent="0.25">
      <c r="A2038">
        <v>96.432599999999994</v>
      </c>
      <c r="B2038">
        <v>101.9</v>
      </c>
      <c r="C2038" s="36">
        <v>23.665095100961636</v>
      </c>
      <c r="E2038">
        <v>101.12990000000001</v>
      </c>
      <c r="F2038">
        <v>101.9</v>
      </c>
      <c r="G2038" s="36">
        <v>23.833624521373991</v>
      </c>
      <c r="I2038">
        <v>105.8248</v>
      </c>
      <c r="J2038">
        <v>101.9</v>
      </c>
      <c r="K2038" s="36">
        <v>24.010464723786157</v>
      </c>
      <c r="M2038">
        <v>110.5591</v>
      </c>
      <c r="N2038">
        <v>101.9</v>
      </c>
      <c r="O2038" s="36">
        <v>24.198204401671294</v>
      </c>
      <c r="Q2038">
        <v>115.30419999999999</v>
      </c>
      <c r="R2038">
        <v>101.9</v>
      </c>
      <c r="S2038" s="36">
        <v>24.397013701918031</v>
      </c>
      <c r="U2038">
        <v>120.0808</v>
      </c>
      <c r="V2038">
        <v>101.9</v>
      </c>
      <c r="W2038" s="36">
        <v>24.609388563073978</v>
      </c>
      <c r="Y2038">
        <v>83.43</v>
      </c>
      <c r="Z2038">
        <v>101.9</v>
      </c>
      <c r="AA2038" s="36">
        <v>23.236868708754518</v>
      </c>
    </row>
    <row r="2039" spans="1:27" x14ac:dyDescent="0.25">
      <c r="A2039">
        <v>96.432599999999994</v>
      </c>
      <c r="B2039">
        <v>101.95</v>
      </c>
      <c r="C2039" s="36">
        <v>23.664490567512328</v>
      </c>
      <c r="E2039">
        <v>101.12990000000001</v>
      </c>
      <c r="F2039">
        <v>101.95</v>
      </c>
      <c r="G2039" s="36">
        <v>23.832983498728225</v>
      </c>
      <c r="I2039">
        <v>105.8248</v>
      </c>
      <c r="J2039">
        <v>101.95</v>
      </c>
      <c r="K2039" s="36">
        <v>24.009782363617749</v>
      </c>
      <c r="M2039">
        <v>110.5591</v>
      </c>
      <c r="N2039">
        <v>101.95</v>
      </c>
      <c r="O2039" s="36">
        <v>24.197474318717617</v>
      </c>
      <c r="Q2039">
        <v>115.30419999999999</v>
      </c>
      <c r="R2039">
        <v>101.95</v>
      </c>
      <c r="S2039" s="36">
        <v>24.396228194139454</v>
      </c>
      <c r="U2039">
        <v>120.0808</v>
      </c>
      <c r="V2039">
        <v>101.95</v>
      </c>
      <c r="W2039" s="36">
        <v>24.608537465183648</v>
      </c>
      <c r="Y2039">
        <v>83.43</v>
      </c>
      <c r="Z2039">
        <v>101.95</v>
      </c>
      <c r="AA2039" s="36">
        <v>23.236346045936926</v>
      </c>
    </row>
    <row r="2040" spans="1:27" x14ac:dyDescent="0.25">
      <c r="A2040">
        <v>96.432599999999994</v>
      </c>
      <c r="B2040">
        <v>102</v>
      </c>
      <c r="C2040" s="36">
        <v>23.663886173046727</v>
      </c>
      <c r="E2040">
        <v>101.12990000000001</v>
      </c>
      <c r="F2040">
        <v>102</v>
      </c>
      <c r="G2040" s="36">
        <v>23.832342635526111</v>
      </c>
      <c r="I2040">
        <v>105.8248</v>
      </c>
      <c r="J2040">
        <v>102</v>
      </c>
      <c r="K2040" s="36">
        <v>24.009100188177605</v>
      </c>
      <c r="M2040">
        <v>110.5591</v>
      </c>
      <c r="N2040">
        <v>102</v>
      </c>
      <c r="O2040" s="36">
        <v>24.196744452565635</v>
      </c>
      <c r="Q2040">
        <v>115.30419999999999</v>
      </c>
      <c r="R2040">
        <v>102</v>
      </c>
      <c r="S2040" s="36">
        <v>24.395442944446081</v>
      </c>
      <c r="U2040">
        <v>120.0808</v>
      </c>
      <c r="V2040">
        <v>102</v>
      </c>
      <c r="W2040" s="36">
        <v>24.607686680085774</v>
      </c>
      <c r="Y2040">
        <v>83.43</v>
      </c>
      <c r="Z2040">
        <v>102</v>
      </c>
      <c r="AA2040" s="36">
        <v>23.2358234822483</v>
      </c>
    </row>
    <row r="2041" spans="1:27" x14ac:dyDescent="0.25">
      <c r="A2041">
        <v>96.432599999999994</v>
      </c>
      <c r="B2041">
        <v>102.05</v>
      </c>
      <c r="C2041" s="36">
        <v>23.66328191748779</v>
      </c>
      <c r="E2041">
        <v>101.12990000000001</v>
      </c>
      <c r="F2041">
        <v>102.05</v>
      </c>
      <c r="G2041" s="36">
        <v>23.831701931671514</v>
      </c>
      <c r="I2041">
        <v>105.8248</v>
      </c>
      <c r="J2041">
        <v>102.05</v>
      </c>
      <c r="K2041" s="36">
        <v>24.00841819734385</v>
      </c>
      <c r="M2041">
        <v>110.5591</v>
      </c>
      <c r="N2041">
        <v>102.05</v>
      </c>
      <c r="O2041" s="36">
        <v>24.196014803057523</v>
      </c>
      <c r="Q2041">
        <v>115.30419999999999</v>
      </c>
      <c r="R2041">
        <v>102.05</v>
      </c>
      <c r="S2041" s="36">
        <v>24.394657952628744</v>
      </c>
      <c r="U2041">
        <v>120.0808</v>
      </c>
      <c r="V2041">
        <v>102.05</v>
      </c>
      <c r="W2041" s="36">
        <v>24.606836207494919</v>
      </c>
      <c r="Y2041">
        <v>83.43</v>
      </c>
      <c r="Z2041">
        <v>102.05</v>
      </c>
      <c r="AA2041" s="36">
        <v>23.235301017643888</v>
      </c>
    </row>
    <row r="2042" spans="1:27" x14ac:dyDescent="0.25">
      <c r="A2042">
        <v>96.432599999999994</v>
      </c>
      <c r="B2042">
        <v>102.1</v>
      </c>
      <c r="C2042" s="36">
        <v>23.66267780075853</v>
      </c>
      <c r="E2042">
        <v>101.12990000000001</v>
      </c>
      <c r="F2042">
        <v>102.1</v>
      </c>
      <c r="G2042" s="36">
        <v>23.831061387068385</v>
      </c>
      <c r="I2042">
        <v>105.8248</v>
      </c>
      <c r="J2042">
        <v>102.1</v>
      </c>
      <c r="K2042" s="36">
        <v>24.007736390994712</v>
      </c>
      <c r="M2042">
        <v>110.5591</v>
      </c>
      <c r="N2042">
        <v>102.1</v>
      </c>
      <c r="O2042" s="36">
        <v>24.195285370035627</v>
      </c>
      <c r="Q2042">
        <v>115.30419999999999</v>
      </c>
      <c r="R2042">
        <v>102.1</v>
      </c>
      <c r="S2042" s="36">
        <v>24.393873218478575</v>
      </c>
      <c r="U2042">
        <v>120.0808</v>
      </c>
      <c r="V2042">
        <v>102.1</v>
      </c>
      <c r="W2042" s="36">
        <v>24.605986047126102</v>
      </c>
      <c r="Y2042">
        <v>83.43</v>
      </c>
      <c r="Z2042">
        <v>102.1</v>
      </c>
      <c r="AA2042" s="36">
        <v>23.234778652079001</v>
      </c>
    </row>
    <row r="2043" spans="1:27" x14ac:dyDescent="0.25">
      <c r="A2043">
        <v>96.432599999999994</v>
      </c>
      <c r="B2043">
        <v>102.15</v>
      </c>
      <c r="C2043" s="36">
        <v>23.662073822782027</v>
      </c>
      <c r="E2043">
        <v>101.12990000000001</v>
      </c>
      <c r="F2043">
        <v>102.15</v>
      </c>
      <c r="G2043" s="36">
        <v>23.830421001620781</v>
      </c>
      <c r="I2043">
        <v>105.8248</v>
      </c>
      <c r="J2043">
        <v>102.15</v>
      </c>
      <c r="K2043" s="36">
        <v>24.007054769008576</v>
      </c>
      <c r="M2043">
        <v>110.5591</v>
      </c>
      <c r="N2043">
        <v>102.15</v>
      </c>
      <c r="O2043" s="36">
        <v>24.194556153342511</v>
      </c>
      <c r="Q2043">
        <v>115.30419999999999</v>
      </c>
      <c r="R2043">
        <v>102.15</v>
      </c>
      <c r="S2043" s="36">
        <v>24.393088741786961</v>
      </c>
      <c r="U2043">
        <v>120.0808</v>
      </c>
      <c r="V2043">
        <v>102.15</v>
      </c>
      <c r="W2043" s="36">
        <v>24.605136198694744</v>
      </c>
      <c r="Y2043">
        <v>83.43</v>
      </c>
      <c r="Z2043">
        <v>102.15</v>
      </c>
      <c r="AA2043" s="36">
        <v>23.23425638550896</v>
      </c>
    </row>
    <row r="2044" spans="1:27" x14ac:dyDescent="0.25">
      <c r="A2044">
        <v>96.432599999999994</v>
      </c>
      <c r="B2044">
        <v>102.2</v>
      </c>
      <c r="C2044" s="36">
        <v>23.661469983481446</v>
      </c>
      <c r="E2044">
        <v>101.12990000000001</v>
      </c>
      <c r="F2044">
        <v>102.2</v>
      </c>
      <c r="G2044" s="36">
        <v>23.829780775232855</v>
      </c>
      <c r="I2044">
        <v>105.8248</v>
      </c>
      <c r="J2044">
        <v>102.2</v>
      </c>
      <c r="K2044" s="36">
        <v>24.006373331263934</v>
      </c>
      <c r="M2044">
        <v>110.5591</v>
      </c>
      <c r="N2044">
        <v>102.2</v>
      </c>
      <c r="O2044" s="36">
        <v>24.193827152820898</v>
      </c>
      <c r="Q2044">
        <v>115.30419999999999</v>
      </c>
      <c r="R2044">
        <v>102.2</v>
      </c>
      <c r="S2044" s="36">
        <v>24.392304522345579</v>
      </c>
      <c r="U2044">
        <v>120.0808</v>
      </c>
      <c r="V2044">
        <v>102.2</v>
      </c>
      <c r="W2044" s="36">
        <v>24.60428666191671</v>
      </c>
      <c r="Y2044">
        <v>83.43</v>
      </c>
      <c r="Z2044">
        <v>102.2</v>
      </c>
      <c r="AA2044" s="36">
        <v>23.233734217889136</v>
      </c>
    </row>
    <row r="2045" spans="1:27" x14ac:dyDescent="0.25">
      <c r="A2045">
        <v>96.432599999999994</v>
      </c>
      <c r="B2045">
        <v>102.25</v>
      </c>
      <c r="C2045" s="36">
        <v>23.66086628278001</v>
      </c>
      <c r="E2045">
        <v>101.12990000000001</v>
      </c>
      <c r="F2045">
        <v>102.25</v>
      </c>
      <c r="G2045" s="36">
        <v>23.829140707808833</v>
      </c>
      <c r="I2045">
        <v>105.8248</v>
      </c>
      <c r="J2045">
        <v>102.25</v>
      </c>
      <c r="K2045" s="36">
        <v>24.005692077639424</v>
      </c>
      <c r="M2045">
        <v>110.5591</v>
      </c>
      <c r="N2045">
        <v>102.25</v>
      </c>
      <c r="O2045" s="36">
        <v>24.19309836831372</v>
      </c>
      <c r="Q2045">
        <v>115.30419999999999</v>
      </c>
      <c r="R2045">
        <v>102.25</v>
      </c>
      <c r="S2045" s="36">
        <v>24.391520559946375</v>
      </c>
      <c r="U2045">
        <v>120.0808</v>
      </c>
      <c r="V2045">
        <v>102.25</v>
      </c>
      <c r="W2045" s="36">
        <v>24.603437436508273</v>
      </c>
      <c r="Y2045">
        <v>83.43</v>
      </c>
      <c r="Z2045">
        <v>102.25</v>
      </c>
      <c r="AA2045" s="36">
        <v>23.233212149174925</v>
      </c>
    </row>
    <row r="2046" spans="1:27" x14ac:dyDescent="0.25">
      <c r="A2046">
        <v>96.432599999999994</v>
      </c>
      <c r="B2046">
        <v>102.3</v>
      </c>
      <c r="C2046" s="36">
        <v>23.660262720601011</v>
      </c>
      <c r="E2046">
        <v>101.12990000000001</v>
      </c>
      <c r="F2046">
        <v>102.3</v>
      </c>
      <c r="G2046" s="36">
        <v>23.828500799253067</v>
      </c>
      <c r="I2046">
        <v>105.8248</v>
      </c>
      <c r="J2046">
        <v>102.3</v>
      </c>
      <c r="K2046" s="36">
        <v>24.005011008013803</v>
      </c>
      <c r="M2046">
        <v>110.5591</v>
      </c>
      <c r="N2046">
        <v>102.3</v>
      </c>
      <c r="O2046" s="36">
        <v>24.192369799664068</v>
      </c>
      <c r="Q2046">
        <v>115.30419999999999</v>
      </c>
      <c r="R2046">
        <v>102.3</v>
      </c>
      <c r="S2046" s="36">
        <v>24.390736854381579</v>
      </c>
      <c r="U2046">
        <v>120.0808</v>
      </c>
      <c r="V2046">
        <v>102.3</v>
      </c>
      <c r="W2046" s="36">
        <v>24.602588522186139</v>
      </c>
      <c r="Y2046">
        <v>83.43</v>
      </c>
      <c r="Z2046">
        <v>102.3</v>
      </c>
      <c r="AA2046" s="36">
        <v>23.232690179321747</v>
      </c>
    </row>
    <row r="2047" spans="1:27" x14ac:dyDescent="0.25">
      <c r="A2047">
        <v>96.432599999999994</v>
      </c>
      <c r="B2047">
        <v>102.35</v>
      </c>
      <c r="C2047" s="36">
        <v>23.659659296867815</v>
      </c>
      <c r="E2047">
        <v>101.12990000000001</v>
      </c>
      <c r="F2047">
        <v>102.35</v>
      </c>
      <c r="G2047" s="36">
        <v>23.827861049469977</v>
      </c>
      <c r="I2047">
        <v>105.8248</v>
      </c>
      <c r="J2047">
        <v>102.35</v>
      </c>
      <c r="K2047" s="36">
        <v>24.004330122265976</v>
      </c>
      <c r="M2047">
        <v>110.5591</v>
      </c>
      <c r="N2047">
        <v>102.35</v>
      </c>
      <c r="O2047" s="36">
        <v>24.191641446715245</v>
      </c>
      <c r="Q2047">
        <v>115.30419999999999</v>
      </c>
      <c r="R2047">
        <v>102.35</v>
      </c>
      <c r="S2047" s="36">
        <v>24.389953405443681</v>
      </c>
      <c r="U2047">
        <v>120.0808</v>
      </c>
      <c r="V2047">
        <v>102.35</v>
      </c>
      <c r="W2047" s="36">
        <v>24.601739918667427</v>
      </c>
      <c r="Y2047">
        <v>83.43</v>
      </c>
      <c r="Z2047">
        <v>102.35</v>
      </c>
      <c r="AA2047" s="36">
        <v>23.232168308285061</v>
      </c>
    </row>
    <row r="2048" spans="1:27" x14ac:dyDescent="0.25">
      <c r="A2048">
        <v>96.432599999999994</v>
      </c>
      <c r="B2048">
        <v>102.4</v>
      </c>
      <c r="C2048" s="36">
        <v>23.659056011503854</v>
      </c>
      <c r="E2048">
        <v>101.12990000000001</v>
      </c>
      <c r="F2048">
        <v>102.4</v>
      </c>
      <c r="G2048" s="36">
        <v>23.82722145836409</v>
      </c>
      <c r="I2048">
        <v>105.8248</v>
      </c>
      <c r="J2048">
        <v>102.4</v>
      </c>
      <c r="K2048" s="36">
        <v>24.003649420274961</v>
      </c>
      <c r="M2048">
        <v>110.5591</v>
      </c>
      <c r="N2048">
        <v>102.4</v>
      </c>
      <c r="O2048" s="36">
        <v>24.19091330931073</v>
      </c>
      <c r="Q2048">
        <v>115.30419999999999</v>
      </c>
      <c r="R2048">
        <v>102.4</v>
      </c>
      <c r="S2048" s="36">
        <v>24.38917021292546</v>
      </c>
      <c r="U2048">
        <v>120.0808</v>
      </c>
      <c r="V2048">
        <v>102.4</v>
      </c>
      <c r="W2048" s="36">
        <v>24.600891625669689</v>
      </c>
      <c r="Y2048">
        <v>83.43</v>
      </c>
      <c r="Z2048">
        <v>102.4</v>
      </c>
      <c r="AA2048" s="36">
        <v>23.231646536020374</v>
      </c>
    </row>
    <row r="2049" spans="1:27" x14ac:dyDescent="0.25">
      <c r="A2049">
        <v>96.432599999999994</v>
      </c>
      <c r="B2049">
        <v>102.45</v>
      </c>
      <c r="C2049" s="36">
        <v>23.658452864432633</v>
      </c>
      <c r="E2049">
        <v>101.12990000000001</v>
      </c>
      <c r="F2049">
        <v>102.45</v>
      </c>
      <c r="G2049" s="36">
        <v>23.826582025840025</v>
      </c>
      <c r="I2049">
        <v>105.8248</v>
      </c>
      <c r="J2049">
        <v>102.45</v>
      </c>
      <c r="K2049" s="36">
        <v>24.002968901919917</v>
      </c>
      <c r="M2049">
        <v>110.5591</v>
      </c>
      <c r="N2049">
        <v>102.45</v>
      </c>
      <c r="O2049" s="36">
        <v>24.190185387294186</v>
      </c>
      <c r="Q2049">
        <v>115.30419999999999</v>
      </c>
      <c r="R2049">
        <v>102.45</v>
      </c>
      <c r="S2049" s="36">
        <v>24.388387276619966</v>
      </c>
      <c r="U2049">
        <v>120.0808</v>
      </c>
      <c r="V2049">
        <v>102.45</v>
      </c>
      <c r="W2049" s="36">
        <v>24.60004364291089</v>
      </c>
      <c r="Y2049">
        <v>83.43</v>
      </c>
      <c r="Z2049">
        <v>102.45</v>
      </c>
      <c r="AA2049" s="36">
        <v>23.231124862483203</v>
      </c>
    </row>
    <row r="2050" spans="1:27" x14ac:dyDescent="0.25">
      <c r="A2050">
        <v>96.432599999999994</v>
      </c>
      <c r="B2050">
        <v>102.5</v>
      </c>
      <c r="C2050" s="36">
        <v>23.657849855577716</v>
      </c>
      <c r="E2050">
        <v>101.12990000000001</v>
      </c>
      <c r="F2050">
        <v>102.5</v>
      </c>
      <c r="G2050" s="36">
        <v>23.825942751802486</v>
      </c>
      <c r="I2050">
        <v>105.8248</v>
      </c>
      <c r="J2050">
        <v>102.5</v>
      </c>
      <c r="K2050" s="36">
        <v>24.002288567080122</v>
      </c>
      <c r="M2050">
        <v>110.5591</v>
      </c>
      <c r="N2050">
        <v>102.5</v>
      </c>
      <c r="O2050" s="36">
        <v>24.18945768050947</v>
      </c>
      <c r="Q2050">
        <v>115.30419999999999</v>
      </c>
      <c r="R2050">
        <v>102.5</v>
      </c>
      <c r="S2050" s="36">
        <v>24.387604596320518</v>
      </c>
      <c r="U2050">
        <v>120.0808</v>
      </c>
      <c r="V2050">
        <v>102.5</v>
      </c>
      <c r="W2050" s="36">
        <v>24.599195970109413</v>
      </c>
      <c r="Y2050">
        <v>83.43</v>
      </c>
      <c r="Z2050">
        <v>102.5</v>
      </c>
      <c r="AA2050" s="36">
        <v>23.230603287629108</v>
      </c>
    </row>
    <row r="2051" spans="1:27" x14ac:dyDescent="0.25">
      <c r="A2051">
        <v>96.432599999999994</v>
      </c>
      <c r="B2051">
        <v>102.55</v>
      </c>
      <c r="C2051" s="36">
        <v>23.657246984862748</v>
      </c>
      <c r="E2051">
        <v>101.12990000000001</v>
      </c>
      <c r="F2051">
        <v>102.55</v>
      </c>
      <c r="G2051" s="36">
        <v>23.825303636156281</v>
      </c>
      <c r="I2051">
        <v>105.8248</v>
      </c>
      <c r="J2051">
        <v>102.55</v>
      </c>
      <c r="K2051" s="36">
        <v>24.001608415634994</v>
      </c>
      <c r="M2051">
        <v>110.5591</v>
      </c>
      <c r="N2051">
        <v>102.55</v>
      </c>
      <c r="O2051" s="36">
        <v>24.188730188800609</v>
      </c>
      <c r="Q2051">
        <v>115.30419999999999</v>
      </c>
      <c r="R2051">
        <v>102.55</v>
      </c>
      <c r="S2051" s="36">
        <v>24.386822171820707</v>
      </c>
      <c r="U2051">
        <v>120.0808</v>
      </c>
      <c r="V2051">
        <v>102.55</v>
      </c>
      <c r="W2051" s="36">
        <v>24.598348606984068</v>
      </c>
      <c r="Y2051">
        <v>83.43</v>
      </c>
      <c r="Z2051">
        <v>102.55</v>
      </c>
      <c r="AA2051" s="36">
        <v>23.230081811413683</v>
      </c>
    </row>
    <row r="2052" spans="1:27" x14ac:dyDescent="0.25">
      <c r="A2052">
        <v>96.432599999999994</v>
      </c>
      <c r="B2052">
        <v>102.6</v>
      </c>
      <c r="C2052" s="36">
        <v>23.656644252211443</v>
      </c>
      <c r="E2052">
        <v>101.12990000000001</v>
      </c>
      <c r="F2052">
        <v>102.6</v>
      </c>
      <c r="G2052" s="36">
        <v>23.8246646788063</v>
      </c>
      <c r="I2052">
        <v>105.8248</v>
      </c>
      <c r="J2052">
        <v>102.6</v>
      </c>
      <c r="K2052" s="36">
        <v>24.000928447464076</v>
      </c>
      <c r="M2052">
        <v>110.5591</v>
      </c>
      <c r="N2052">
        <v>102.6</v>
      </c>
      <c r="O2052" s="36">
        <v>24.188002912011829</v>
      </c>
      <c r="Q2052">
        <v>115.30419999999999</v>
      </c>
      <c r="R2052">
        <v>102.6</v>
      </c>
      <c r="S2052" s="36">
        <v>24.386040002914392</v>
      </c>
      <c r="U2052">
        <v>120.0808</v>
      </c>
      <c r="V2052">
        <v>102.6</v>
      </c>
      <c r="W2052" s="36">
        <v>24.597501553254066</v>
      </c>
      <c r="Y2052">
        <v>83.43</v>
      </c>
      <c r="Z2052">
        <v>102.6</v>
      </c>
      <c r="AA2052" s="36">
        <v>23.229560433792546</v>
      </c>
    </row>
    <row r="2053" spans="1:27" x14ac:dyDescent="0.25">
      <c r="A2053">
        <v>96.432599999999994</v>
      </c>
      <c r="B2053">
        <v>102.65</v>
      </c>
      <c r="C2053" s="36">
        <v>23.656041657547568</v>
      </c>
      <c r="E2053">
        <v>101.12990000000001</v>
      </c>
      <c r="F2053">
        <v>102.65</v>
      </c>
      <c r="G2053" s="36">
        <v>23.824025879657544</v>
      </c>
      <c r="I2053">
        <v>105.8248</v>
      </c>
      <c r="J2053">
        <v>102.65</v>
      </c>
      <c r="K2053" s="36">
        <v>24.000248662447035</v>
      </c>
      <c r="M2053">
        <v>110.5591</v>
      </c>
      <c r="N2053">
        <v>102.65</v>
      </c>
      <c r="O2053" s="36">
        <v>24.187275849987529</v>
      </c>
      <c r="Q2053">
        <v>115.30419999999999</v>
      </c>
      <c r="R2053">
        <v>102.65</v>
      </c>
      <c r="S2053" s="36">
        <v>24.38525808939572</v>
      </c>
      <c r="U2053">
        <v>120.0808</v>
      </c>
      <c r="V2053">
        <v>102.65</v>
      </c>
      <c r="W2053" s="36">
        <v>24.596654808639055</v>
      </c>
      <c r="Y2053">
        <v>83.43</v>
      </c>
      <c r="Z2053">
        <v>102.65</v>
      </c>
      <c r="AA2053" s="36">
        <v>23.229039154721356</v>
      </c>
    </row>
    <row r="2054" spans="1:27" x14ac:dyDescent="0.25">
      <c r="A2054">
        <v>96.432599999999994</v>
      </c>
      <c r="B2054">
        <v>102.7</v>
      </c>
      <c r="C2054" s="36">
        <v>23.655439200794977</v>
      </c>
      <c r="E2054">
        <v>101.12990000000001</v>
      </c>
      <c r="F2054">
        <v>102.7</v>
      </c>
      <c r="G2054" s="36">
        <v>23.823387238615091</v>
      </c>
      <c r="I2054">
        <v>105.8248</v>
      </c>
      <c r="J2054">
        <v>102.7</v>
      </c>
      <c r="K2054" s="36">
        <v>23.999569060463681</v>
      </c>
      <c r="M2054">
        <v>110.5591</v>
      </c>
      <c r="N2054">
        <v>102.7</v>
      </c>
      <c r="O2054" s="36">
        <v>24.186549002572303</v>
      </c>
      <c r="Q2054">
        <v>115.30419999999999</v>
      </c>
      <c r="R2054">
        <v>102.7</v>
      </c>
      <c r="S2054" s="36">
        <v>24.384476431059088</v>
      </c>
      <c r="U2054">
        <v>120.0808</v>
      </c>
      <c r="V2054">
        <v>102.7</v>
      </c>
      <c r="W2054" s="36">
        <v>24.595808372859089</v>
      </c>
      <c r="Y2054">
        <v>83.43</v>
      </c>
      <c r="Z2054">
        <v>102.7</v>
      </c>
      <c r="AA2054" s="36">
        <v>23.228517974155803</v>
      </c>
    </row>
    <row r="2055" spans="1:27" x14ac:dyDescent="0.25">
      <c r="A2055">
        <v>96.432599999999994</v>
      </c>
      <c r="B2055">
        <v>102.75</v>
      </c>
      <c r="C2055" s="36">
        <v>23.654836881877578</v>
      </c>
      <c r="E2055">
        <v>101.12990000000001</v>
      </c>
      <c r="F2055">
        <v>102.75</v>
      </c>
      <c r="G2055" s="36">
        <v>23.822748755584112</v>
      </c>
      <c r="I2055">
        <v>105.8248</v>
      </c>
      <c r="J2055">
        <v>102.75</v>
      </c>
      <c r="K2055" s="36">
        <v>23.998889641393941</v>
      </c>
      <c r="M2055">
        <v>110.5591</v>
      </c>
      <c r="N2055">
        <v>102.75</v>
      </c>
      <c r="O2055" s="36">
        <v>24.185822369610921</v>
      </c>
      <c r="Q2055">
        <v>115.30419999999999</v>
      </c>
      <c r="R2055">
        <v>102.75</v>
      </c>
      <c r="S2055" s="36">
        <v>24.383695027699183</v>
      </c>
      <c r="U2055">
        <v>120.0808</v>
      </c>
      <c r="V2055">
        <v>102.75</v>
      </c>
      <c r="W2055" s="36">
        <v>24.594962245634633</v>
      </c>
      <c r="Y2055">
        <v>83.43</v>
      </c>
      <c r="Z2055">
        <v>102.75</v>
      </c>
      <c r="AA2055" s="36">
        <v>23.227996892051607</v>
      </c>
    </row>
    <row r="2056" spans="1:27" x14ac:dyDescent="0.25">
      <c r="A2056">
        <v>96.432599999999994</v>
      </c>
      <c r="B2056">
        <v>102.8</v>
      </c>
      <c r="C2056" s="36">
        <v>23.654234700719357</v>
      </c>
      <c r="E2056">
        <v>101.12990000000001</v>
      </c>
      <c r="F2056">
        <v>102.8</v>
      </c>
      <c r="G2056" s="36">
        <v>23.822110430469884</v>
      </c>
      <c r="I2056">
        <v>105.8248</v>
      </c>
      <c r="J2056">
        <v>102.8</v>
      </c>
      <c r="K2056" s="36">
        <v>23.99821040511787</v>
      </c>
      <c r="M2056">
        <v>110.5591</v>
      </c>
      <c r="N2056">
        <v>102.8</v>
      </c>
      <c r="O2056" s="36">
        <v>24.185095950948337</v>
      </c>
      <c r="Q2056">
        <v>115.30419999999999</v>
      </c>
      <c r="R2056">
        <v>102.8</v>
      </c>
      <c r="S2056" s="36">
        <v>24.382913879110955</v>
      </c>
      <c r="U2056">
        <v>120.0808</v>
      </c>
      <c r="V2056">
        <v>102.8</v>
      </c>
      <c r="W2056" s="36">
        <v>24.594116426686575</v>
      </c>
      <c r="Y2056">
        <v>83.43</v>
      </c>
      <c r="Z2056">
        <v>102.8</v>
      </c>
      <c r="AA2056" s="36">
        <v>23.227475908364521</v>
      </c>
    </row>
    <row r="2057" spans="1:27" x14ac:dyDescent="0.25">
      <c r="A2057">
        <v>96.432599999999994</v>
      </c>
      <c r="B2057">
        <v>102.85</v>
      </c>
      <c r="C2057" s="36">
        <v>23.653632657244358</v>
      </c>
      <c r="E2057">
        <v>101.12990000000001</v>
      </c>
      <c r="F2057">
        <v>102.85</v>
      </c>
      <c r="G2057" s="36">
        <v>23.82147226317776</v>
      </c>
      <c r="I2057">
        <v>105.8248</v>
      </c>
      <c r="J2057">
        <v>102.85</v>
      </c>
      <c r="K2057" s="36">
        <v>23.997531351515661</v>
      </c>
      <c r="M2057">
        <v>110.5591</v>
      </c>
      <c r="N2057">
        <v>102.85</v>
      </c>
      <c r="O2057" s="36">
        <v>24.184369746429699</v>
      </c>
      <c r="Q2057">
        <v>115.30419999999999</v>
      </c>
      <c r="R2057">
        <v>102.85</v>
      </c>
      <c r="S2057" s="36">
        <v>24.382132985089619</v>
      </c>
      <c r="U2057">
        <v>120.0808</v>
      </c>
      <c r="V2057">
        <v>102.85</v>
      </c>
      <c r="W2057" s="36">
        <v>24.593270915736209</v>
      </c>
      <c r="Y2057">
        <v>83.43</v>
      </c>
      <c r="Z2057">
        <v>102.85</v>
      </c>
      <c r="AA2057" s="36">
        <v>23.22695502305033</v>
      </c>
    </row>
    <row r="2058" spans="1:27" x14ac:dyDescent="0.25">
      <c r="A2058">
        <v>96.432599999999994</v>
      </c>
      <c r="B2058">
        <v>102.9</v>
      </c>
      <c r="C2058" s="36">
        <v>23.653030751376715</v>
      </c>
      <c r="E2058">
        <v>101.12990000000001</v>
      </c>
      <c r="F2058">
        <v>102.9</v>
      </c>
      <c r="G2058" s="36">
        <v>23.820834253613203</v>
      </c>
      <c r="I2058">
        <v>105.8248</v>
      </c>
      <c r="J2058">
        <v>102.9</v>
      </c>
      <c r="K2058" s="36">
        <v>23.996852480467624</v>
      </c>
      <c r="M2058">
        <v>110.5591</v>
      </c>
      <c r="N2058">
        <v>102.9</v>
      </c>
      <c r="O2058" s="36">
        <v>24.183643755900317</v>
      </c>
      <c r="Q2058">
        <v>115.30419999999999</v>
      </c>
      <c r="R2058">
        <v>102.9</v>
      </c>
      <c r="S2058" s="36">
        <v>24.381352345430663</v>
      </c>
      <c r="U2058">
        <v>120.0808</v>
      </c>
      <c r="V2058">
        <v>102.9</v>
      </c>
      <c r="W2058" s="36">
        <v>24.59242571250525</v>
      </c>
      <c r="Y2058">
        <v>83.43</v>
      </c>
      <c r="Z2058">
        <v>102.9</v>
      </c>
      <c r="AA2058" s="36">
        <v>23.226434236064854</v>
      </c>
    </row>
    <row r="2059" spans="1:27" x14ac:dyDescent="0.25">
      <c r="A2059">
        <v>96.432599999999994</v>
      </c>
      <c r="B2059">
        <v>102.95</v>
      </c>
      <c r="C2059" s="36">
        <v>23.6524289830406</v>
      </c>
      <c r="E2059">
        <v>101.12990000000001</v>
      </c>
      <c r="F2059">
        <v>102.95</v>
      </c>
      <c r="G2059" s="36">
        <v>23.820196401681752</v>
      </c>
      <c r="I2059">
        <v>105.8248</v>
      </c>
      <c r="J2059">
        <v>102.95</v>
      </c>
      <c r="K2059" s="36">
        <v>23.996173791854201</v>
      </c>
      <c r="M2059">
        <v>110.5591</v>
      </c>
      <c r="N2059">
        <v>102.95</v>
      </c>
      <c r="O2059" s="36">
        <v>24.182917979205701</v>
      </c>
      <c r="Q2059">
        <v>115.30419999999999</v>
      </c>
      <c r="R2059">
        <v>102.95</v>
      </c>
      <c r="S2059" s="36">
        <v>24.380571959929842</v>
      </c>
      <c r="U2059">
        <v>120.0808</v>
      </c>
      <c r="V2059">
        <v>102.95</v>
      </c>
      <c r="W2059" s="36">
        <v>24.591580816715815</v>
      </c>
      <c r="Y2059">
        <v>83.43</v>
      </c>
      <c r="Z2059">
        <v>102.95</v>
      </c>
      <c r="AA2059" s="36">
        <v>23.225913547363938</v>
      </c>
    </row>
    <row r="2060" spans="1:27" x14ac:dyDescent="0.25">
      <c r="A2060">
        <v>96.432599999999994</v>
      </c>
      <c r="B2060">
        <v>103</v>
      </c>
      <c r="C2060" s="36">
        <v>23.651827352160282</v>
      </c>
      <c r="E2060">
        <v>101.12990000000001</v>
      </c>
      <c r="F2060">
        <v>103</v>
      </c>
      <c r="G2060" s="36">
        <v>23.819558707289048</v>
      </c>
      <c r="I2060">
        <v>105.8248</v>
      </c>
      <c r="J2060">
        <v>103</v>
      </c>
      <c r="K2060" s="36">
        <v>23.995495285555968</v>
      </c>
      <c r="M2060">
        <v>110.5591</v>
      </c>
      <c r="N2060">
        <v>103</v>
      </c>
      <c r="O2060" s="36">
        <v>24.182192416191537</v>
      </c>
      <c r="Q2060">
        <v>115.30419999999999</v>
      </c>
      <c r="R2060">
        <v>103</v>
      </c>
      <c r="S2060" s="36">
        <v>24.379791828383183</v>
      </c>
      <c r="U2060">
        <v>120.0808</v>
      </c>
      <c r="V2060">
        <v>103</v>
      </c>
      <c r="W2060" s="36">
        <v>24.590736228090435</v>
      </c>
      <c r="Y2060">
        <v>83.43</v>
      </c>
      <c r="Z2060">
        <v>103</v>
      </c>
      <c r="AA2060" s="36">
        <v>23.22539295690347</v>
      </c>
    </row>
    <row r="2061" spans="1:27" x14ac:dyDescent="0.25">
      <c r="A2061">
        <v>96.432599999999994</v>
      </c>
      <c r="B2061">
        <v>103.05</v>
      </c>
      <c r="C2061" s="36">
        <v>23.651225858660069</v>
      </c>
      <c r="E2061">
        <v>101.12990000000001</v>
      </c>
      <c r="F2061">
        <v>103.05</v>
      </c>
      <c r="G2061" s="36">
        <v>23.818921170340822</v>
      </c>
      <c r="I2061">
        <v>105.8248</v>
      </c>
      <c r="J2061">
        <v>103.05</v>
      </c>
      <c r="K2061" s="36">
        <v>23.994816961453626</v>
      </c>
      <c r="M2061">
        <v>110.5591</v>
      </c>
      <c r="N2061">
        <v>103.05</v>
      </c>
      <c r="O2061" s="36">
        <v>24.181467066703693</v>
      </c>
      <c r="Q2061">
        <v>115.30419999999999</v>
      </c>
      <c r="R2061">
        <v>103.05</v>
      </c>
      <c r="S2061" s="36">
        <v>24.379011950586985</v>
      </c>
      <c r="U2061">
        <v>120.0808</v>
      </c>
      <c r="V2061">
        <v>103.05</v>
      </c>
      <c r="W2061" s="36">
        <v>24.589891946352061</v>
      </c>
      <c r="Y2061">
        <v>83.43</v>
      </c>
      <c r="Z2061">
        <v>103.05</v>
      </c>
      <c r="AA2061" s="36">
        <v>23.224872464639368</v>
      </c>
    </row>
    <row r="2062" spans="1:27" x14ac:dyDescent="0.25">
      <c r="A2062">
        <v>96.432599999999994</v>
      </c>
      <c r="B2062">
        <v>103.1</v>
      </c>
      <c r="C2062" s="36">
        <v>23.650624502464368</v>
      </c>
      <c r="E2062">
        <v>101.12990000000001</v>
      </c>
      <c r="F2062">
        <v>103.1</v>
      </c>
      <c r="G2062" s="36">
        <v>23.818283790742896</v>
      </c>
      <c r="I2062">
        <v>105.8248</v>
      </c>
      <c r="J2062">
        <v>103.1</v>
      </c>
      <c r="K2062" s="36">
        <v>23.994138819427992</v>
      </c>
      <c r="M2062">
        <v>110.5591</v>
      </c>
      <c r="N2062">
        <v>103.1</v>
      </c>
      <c r="O2062" s="36">
        <v>24.180741930588223</v>
      </c>
      <c r="Q2062">
        <v>115.30419999999999</v>
      </c>
      <c r="R2062">
        <v>103.1</v>
      </c>
      <c r="S2062" s="36">
        <v>24.378232326337795</v>
      </c>
      <c r="U2062">
        <v>120.0808</v>
      </c>
      <c r="V2062">
        <v>103.1</v>
      </c>
      <c r="W2062" s="36">
        <v>24.589047971224037</v>
      </c>
      <c r="Y2062">
        <v>83.43</v>
      </c>
      <c r="Z2062">
        <v>103.1</v>
      </c>
      <c r="AA2062" s="36">
        <v>23.224352070527566</v>
      </c>
    </row>
    <row r="2063" spans="1:27" x14ac:dyDescent="0.25">
      <c r="A2063">
        <v>96.432599999999994</v>
      </c>
      <c r="B2063">
        <v>103.15</v>
      </c>
      <c r="C2063" s="36">
        <v>23.650023283497625</v>
      </c>
      <c r="E2063">
        <v>101.12990000000001</v>
      </c>
      <c r="F2063">
        <v>103.15</v>
      </c>
      <c r="G2063" s="36">
        <v>23.817646568401187</v>
      </c>
      <c r="I2063">
        <v>105.8248</v>
      </c>
      <c r="J2063">
        <v>103.15</v>
      </c>
      <c r="K2063" s="36">
        <v>23.993460859360027</v>
      </c>
      <c r="M2063">
        <v>110.5591</v>
      </c>
      <c r="N2063">
        <v>103.15</v>
      </c>
      <c r="O2063" s="36">
        <v>24.180017007691355</v>
      </c>
      <c r="Q2063">
        <v>115.30419999999999</v>
      </c>
      <c r="R2063">
        <v>103.15</v>
      </c>
      <c r="S2063" s="36">
        <v>24.377452955432449</v>
      </c>
      <c r="U2063">
        <v>120.0808</v>
      </c>
      <c r="V2063">
        <v>103.15</v>
      </c>
      <c r="W2063" s="36">
        <v>24.588204302430128</v>
      </c>
      <c r="Y2063">
        <v>83.43</v>
      </c>
      <c r="Z2063">
        <v>103.15</v>
      </c>
      <c r="AA2063" s="36">
        <v>23.223831774524051</v>
      </c>
    </row>
    <row r="2064" spans="1:27" x14ac:dyDescent="0.25">
      <c r="A2064">
        <v>96.432599999999994</v>
      </c>
      <c r="B2064">
        <v>103.2</v>
      </c>
      <c r="C2064" s="36">
        <v>23.649422201684374</v>
      </c>
      <c r="E2064">
        <v>101.12990000000001</v>
      </c>
      <c r="F2064">
        <v>103.2</v>
      </c>
      <c r="G2064" s="36">
        <v>23.817009503221698</v>
      </c>
      <c r="I2064">
        <v>105.8248</v>
      </c>
      <c r="J2064">
        <v>103.2</v>
      </c>
      <c r="K2064" s="36">
        <v>23.99278308113081</v>
      </c>
      <c r="M2064">
        <v>110.5591</v>
      </c>
      <c r="N2064">
        <v>103.2</v>
      </c>
      <c r="O2064" s="36">
        <v>24.179292297859501</v>
      </c>
      <c r="Q2064">
        <v>115.30419999999999</v>
      </c>
      <c r="R2064">
        <v>103.2</v>
      </c>
      <c r="S2064" s="36">
        <v>24.376673837668037</v>
      </c>
      <c r="U2064">
        <v>120.0808</v>
      </c>
      <c r="V2064">
        <v>103.2</v>
      </c>
      <c r="W2064" s="36">
        <v>24.587360939694499</v>
      </c>
      <c r="Y2064">
        <v>83.43</v>
      </c>
      <c r="Z2064">
        <v>103.2</v>
      </c>
      <c r="AA2064" s="36">
        <v>23.223311576584837</v>
      </c>
    </row>
    <row r="2065" spans="1:27" x14ac:dyDescent="0.25">
      <c r="A2065">
        <v>96.432599999999994</v>
      </c>
      <c r="B2065">
        <v>103.25</v>
      </c>
      <c r="C2065" s="36">
        <v>23.648821256949216</v>
      </c>
      <c r="E2065">
        <v>101.12990000000001</v>
      </c>
      <c r="F2065">
        <v>103.25</v>
      </c>
      <c r="G2065" s="36">
        <v>23.816372595110526</v>
      </c>
      <c r="I2065">
        <v>105.8248</v>
      </c>
      <c r="J2065">
        <v>103.25</v>
      </c>
      <c r="K2065" s="36">
        <v>23.992105484621547</v>
      </c>
      <c r="M2065">
        <v>110.5591</v>
      </c>
      <c r="N2065">
        <v>103.25</v>
      </c>
      <c r="O2065" s="36">
        <v>24.178567800939259</v>
      </c>
      <c r="Q2065">
        <v>115.30419999999999</v>
      </c>
      <c r="R2065">
        <v>103.25</v>
      </c>
      <c r="S2065" s="36">
        <v>24.37589497284192</v>
      </c>
      <c r="U2065">
        <v>120.0808</v>
      </c>
      <c r="V2065">
        <v>103.25</v>
      </c>
      <c r="W2065" s="36">
        <v>24.586517882741724</v>
      </c>
      <c r="Y2065">
        <v>83.43</v>
      </c>
      <c r="Z2065">
        <v>103.25</v>
      </c>
      <c r="AA2065" s="36">
        <v>23.222791476665957</v>
      </c>
    </row>
    <row r="2066" spans="1:27" x14ac:dyDescent="0.25">
      <c r="A2066">
        <v>96.432599999999994</v>
      </c>
      <c r="B2066">
        <v>103.3</v>
      </c>
      <c r="C2066" s="36">
        <v>23.648220449216797</v>
      </c>
      <c r="E2066">
        <v>101.12990000000001</v>
      </c>
      <c r="F2066">
        <v>103.3</v>
      </c>
      <c r="G2066" s="36">
        <v>23.815735843973865</v>
      </c>
      <c r="I2066">
        <v>105.8248</v>
      </c>
      <c r="J2066">
        <v>103.3</v>
      </c>
      <c r="K2066" s="36">
        <v>23.991428069713567</v>
      </c>
      <c r="M2066">
        <v>110.5591</v>
      </c>
      <c r="N2066">
        <v>103.3</v>
      </c>
      <c r="O2066" s="36">
        <v>24.177843516777404</v>
      </c>
      <c r="Q2066">
        <v>115.30419999999999</v>
      </c>
      <c r="R2066">
        <v>103.3</v>
      </c>
      <c r="S2066" s="36">
        <v>24.375116360751719</v>
      </c>
      <c r="U2066">
        <v>120.0808</v>
      </c>
      <c r="V2066">
        <v>103.3</v>
      </c>
      <c r="W2066" s="36">
        <v>24.585675131296785</v>
      </c>
      <c r="Y2066">
        <v>83.43</v>
      </c>
      <c r="Z2066">
        <v>103.3</v>
      </c>
      <c r="AA2066" s="36">
        <v>23.222271474723495</v>
      </c>
    </row>
    <row r="2067" spans="1:27" x14ac:dyDescent="0.25">
      <c r="A2067">
        <v>96.432599999999994</v>
      </c>
      <c r="B2067">
        <v>103.35</v>
      </c>
      <c r="C2067" s="36">
        <v>23.647619778411858</v>
      </c>
      <c r="E2067">
        <v>101.12990000000001</v>
      </c>
      <c r="F2067">
        <v>103.35</v>
      </c>
      <c r="G2067" s="36">
        <v>23.815099249717996</v>
      </c>
      <c r="I2067">
        <v>105.8248</v>
      </c>
      <c r="J2067">
        <v>103.35</v>
      </c>
      <c r="K2067" s="36">
        <v>23.990750836288345</v>
      </c>
      <c r="M2067">
        <v>110.5591</v>
      </c>
      <c r="N2067">
        <v>103.35</v>
      </c>
      <c r="O2067" s="36">
        <v>24.177119445220878</v>
      </c>
      <c r="Q2067">
        <v>115.30419999999999</v>
      </c>
      <c r="R2067">
        <v>103.35</v>
      </c>
      <c r="S2067" s="36">
        <v>24.374338001195323</v>
      </c>
      <c r="U2067">
        <v>120.0808</v>
      </c>
      <c r="V2067">
        <v>103.35</v>
      </c>
      <c r="W2067" s="36">
        <v>24.584832685085061</v>
      </c>
      <c r="Y2067">
        <v>83.43</v>
      </c>
      <c r="Z2067">
        <v>103.35</v>
      </c>
      <c r="AA2067" s="36">
        <v>23.221751570713554</v>
      </c>
    </row>
    <row r="2068" spans="1:27" x14ac:dyDescent="0.25">
      <c r="A2068">
        <v>96.432599999999994</v>
      </c>
      <c r="B2068">
        <v>103.4</v>
      </c>
      <c r="C2068" s="36">
        <v>23.647019244459194</v>
      </c>
      <c r="E2068">
        <v>101.12990000000001</v>
      </c>
      <c r="F2068">
        <v>103.4</v>
      </c>
      <c r="G2068" s="36">
        <v>23.814462812249278</v>
      </c>
      <c r="I2068">
        <v>105.8248</v>
      </c>
      <c r="J2068">
        <v>103.4</v>
      </c>
      <c r="K2068" s="36">
        <v>23.990073784227455</v>
      </c>
      <c r="M2068">
        <v>110.5591</v>
      </c>
      <c r="N2068">
        <v>103.4</v>
      </c>
      <c r="O2068" s="36">
        <v>24.176395586116836</v>
      </c>
      <c r="Q2068">
        <v>115.30419999999999</v>
      </c>
      <c r="R2068">
        <v>103.4</v>
      </c>
      <c r="S2068" s="36">
        <v>24.373559893970896</v>
      </c>
      <c r="U2068">
        <v>120.0808</v>
      </c>
      <c r="V2068">
        <v>103.4</v>
      </c>
      <c r="W2068" s="36">
        <v>24.583990543832346</v>
      </c>
      <c r="Y2068">
        <v>83.43</v>
      </c>
      <c r="Z2068">
        <v>103.4</v>
      </c>
      <c r="AA2068" s="36">
        <v>23.221231764592275</v>
      </c>
    </row>
    <row r="2069" spans="1:27" x14ac:dyDescent="0.25">
      <c r="A2069">
        <v>96.432599999999994</v>
      </c>
      <c r="B2069">
        <v>103.45</v>
      </c>
      <c r="C2069" s="36">
        <v>23.646418847283666</v>
      </c>
      <c r="E2069">
        <v>101.12990000000001</v>
      </c>
      <c r="F2069">
        <v>103.45</v>
      </c>
      <c r="G2069" s="36">
        <v>23.813826531474195</v>
      </c>
      <c r="I2069">
        <v>105.8248</v>
      </c>
      <c r="J2069">
        <v>103.45</v>
      </c>
      <c r="K2069" s="36">
        <v>23.989396913412616</v>
      </c>
      <c r="M2069">
        <v>110.5591</v>
      </c>
      <c r="N2069">
        <v>103.45</v>
      </c>
      <c r="O2069" s="36">
        <v>24.175671939312569</v>
      </c>
      <c r="Q2069">
        <v>115.30419999999999</v>
      </c>
      <c r="R2069">
        <v>103.45</v>
      </c>
      <c r="S2069" s="36">
        <v>24.372782038876835</v>
      </c>
      <c r="U2069">
        <v>120.0808</v>
      </c>
      <c r="V2069">
        <v>103.45</v>
      </c>
      <c r="W2069" s="36">
        <v>24.583148707264836</v>
      </c>
      <c r="Y2069">
        <v>83.43</v>
      </c>
      <c r="Z2069">
        <v>103.45</v>
      </c>
      <c r="AA2069" s="36">
        <v>23.220712056315833</v>
      </c>
    </row>
    <row r="2070" spans="1:27" x14ac:dyDescent="0.25">
      <c r="A2070">
        <v>96.432599999999994</v>
      </c>
      <c r="B2070">
        <v>103.5</v>
      </c>
      <c r="C2070" s="36">
        <v>23.645818586810204</v>
      </c>
      <c r="E2070">
        <v>101.12990000000001</v>
      </c>
      <c r="F2070">
        <v>103.5</v>
      </c>
      <c r="G2070" s="36">
        <v>23.813190407299285</v>
      </c>
      <c r="I2070">
        <v>105.8248</v>
      </c>
      <c r="J2070">
        <v>103.5</v>
      </c>
      <c r="K2070" s="36">
        <v>23.988720223725664</v>
      </c>
      <c r="M2070">
        <v>110.5591</v>
      </c>
      <c r="N2070">
        <v>103.5</v>
      </c>
      <c r="O2070" s="36">
        <v>24.174948504655585</v>
      </c>
      <c r="Q2070">
        <v>115.30419999999999</v>
      </c>
      <c r="R2070">
        <v>103.5</v>
      </c>
      <c r="S2070" s="36">
        <v>24.372004435711837</v>
      </c>
      <c r="U2070">
        <v>120.0808</v>
      </c>
      <c r="V2070">
        <v>103.5</v>
      </c>
      <c r="W2070" s="36">
        <v>24.582307175109122</v>
      </c>
      <c r="Y2070">
        <v>83.43</v>
      </c>
      <c r="Z2070">
        <v>103.5</v>
      </c>
      <c r="AA2070" s="36">
        <v>23.220192445840421</v>
      </c>
    </row>
    <row r="2071" spans="1:27" x14ac:dyDescent="0.25">
      <c r="A2071">
        <v>96.432599999999994</v>
      </c>
      <c r="B2071">
        <v>103.55</v>
      </c>
      <c r="C2071" s="36">
        <v>23.645218462963815</v>
      </c>
      <c r="E2071">
        <v>101.12990000000001</v>
      </c>
      <c r="F2071">
        <v>103.55</v>
      </c>
      <c r="G2071" s="36">
        <v>23.812554439631199</v>
      </c>
      <c r="I2071">
        <v>105.8248</v>
      </c>
      <c r="J2071">
        <v>103.55</v>
      </c>
      <c r="K2071" s="36">
        <v>23.988043715048565</v>
      </c>
      <c r="M2071">
        <v>110.5591</v>
      </c>
      <c r="N2071">
        <v>103.55</v>
      </c>
      <c r="O2071" s="36">
        <v>24.174225281993554</v>
      </c>
      <c r="Q2071">
        <v>115.30419999999999</v>
      </c>
      <c r="R2071">
        <v>103.55</v>
      </c>
      <c r="S2071" s="36">
        <v>24.371227084274842</v>
      </c>
      <c r="U2071">
        <v>120.0808</v>
      </c>
      <c r="V2071">
        <v>103.55</v>
      </c>
      <c r="W2071" s="36">
        <v>24.581465947092202</v>
      </c>
      <c r="Y2071">
        <v>83.43</v>
      </c>
      <c r="Z2071">
        <v>103.55</v>
      </c>
      <c r="AA2071" s="36">
        <v>23.219672933122276</v>
      </c>
    </row>
    <row r="2072" spans="1:27" x14ac:dyDescent="0.25">
      <c r="A2072">
        <v>96.432599999999994</v>
      </c>
      <c r="B2072">
        <v>103.6</v>
      </c>
      <c r="C2072" s="36">
        <v>23.644618475669557</v>
      </c>
      <c r="E2072">
        <v>101.12990000000001</v>
      </c>
      <c r="F2072">
        <v>103.6</v>
      </c>
      <c r="G2072" s="36">
        <v>23.811918628376677</v>
      </c>
      <c r="I2072">
        <v>105.8248</v>
      </c>
      <c r="J2072">
        <v>103.6</v>
      </c>
      <c r="K2072" s="36">
        <v>23.987367387263411</v>
      </c>
      <c r="M2072">
        <v>110.5591</v>
      </c>
      <c r="N2072">
        <v>103.6</v>
      </c>
      <c r="O2072" s="36">
        <v>24.173502271174325</v>
      </c>
      <c r="Q2072">
        <v>115.30419999999999</v>
      </c>
      <c r="R2072">
        <v>103.6</v>
      </c>
      <c r="S2072" s="36">
        <v>24.370449984365052</v>
      </c>
      <c r="U2072">
        <v>120.0808</v>
      </c>
      <c r="V2072">
        <v>103.6</v>
      </c>
      <c r="W2072" s="36">
        <v>24.580625022941465</v>
      </c>
      <c r="Y2072">
        <v>83.43</v>
      </c>
      <c r="Z2072">
        <v>103.6</v>
      </c>
      <c r="AA2072" s="36">
        <v>23.219153518117665</v>
      </c>
    </row>
    <row r="2073" spans="1:27" x14ac:dyDescent="0.25">
      <c r="A2073">
        <v>96.432599999999994</v>
      </c>
      <c r="B2073">
        <v>103.65</v>
      </c>
      <c r="C2073" s="36">
        <v>23.644018624852563</v>
      </c>
      <c r="E2073">
        <v>101.12990000000001</v>
      </c>
      <c r="F2073">
        <v>103.65</v>
      </c>
      <c r="G2073" s="36">
        <v>23.811282973442534</v>
      </c>
      <c r="I2073">
        <v>105.8248</v>
      </c>
      <c r="J2073">
        <v>103.65</v>
      </c>
      <c r="K2073" s="36">
        <v>23.986691240252412</v>
      </c>
      <c r="M2073">
        <v>110.5591</v>
      </c>
      <c r="N2073">
        <v>103.65</v>
      </c>
      <c r="O2073" s="36">
        <v>24.172779472045931</v>
      </c>
      <c r="Q2073">
        <v>115.30419999999999</v>
      </c>
      <c r="R2073">
        <v>103.65</v>
      </c>
      <c r="S2073" s="36">
        <v>24.369673135781937</v>
      </c>
      <c r="U2073">
        <v>120.0808</v>
      </c>
      <c r="V2073">
        <v>103.65</v>
      </c>
      <c r="W2073" s="36">
        <v>24.579784402384721</v>
      </c>
      <c r="Y2073">
        <v>83.43</v>
      </c>
      <c r="Z2073">
        <v>103.65</v>
      </c>
      <c r="AA2073" s="36">
        <v>23.218634200782894</v>
      </c>
    </row>
    <row r="2074" spans="1:27" x14ac:dyDescent="0.25">
      <c r="A2074">
        <v>96.432599999999994</v>
      </c>
      <c r="B2074">
        <v>103.7</v>
      </c>
      <c r="C2074" s="36">
        <v>23.643418910438037</v>
      </c>
      <c r="E2074">
        <v>101.12990000000001</v>
      </c>
      <c r="F2074">
        <v>103.7</v>
      </c>
      <c r="G2074" s="36">
        <v>23.810647474735699</v>
      </c>
      <c r="I2074">
        <v>105.8248</v>
      </c>
      <c r="J2074">
        <v>103.7</v>
      </c>
      <c r="K2074" s="36">
        <v>23.98601527389792</v>
      </c>
      <c r="M2074">
        <v>110.5591</v>
      </c>
      <c r="N2074">
        <v>103.7</v>
      </c>
      <c r="O2074" s="36">
        <v>24.17205688445657</v>
      </c>
      <c r="Q2074">
        <v>115.30419999999999</v>
      </c>
      <c r="R2074">
        <v>103.7</v>
      </c>
      <c r="S2074" s="36">
        <v>24.368896538325231</v>
      </c>
      <c r="U2074">
        <v>120.0808</v>
      </c>
      <c r="V2074">
        <v>103.7</v>
      </c>
      <c r="W2074" s="36">
        <v>24.578944085150162</v>
      </c>
      <c r="Y2074">
        <v>83.43</v>
      </c>
      <c r="Z2074">
        <v>103.7</v>
      </c>
      <c r="AA2074" s="36">
        <v>23.218114981074283</v>
      </c>
    </row>
    <row r="2075" spans="1:27" x14ac:dyDescent="0.25">
      <c r="A2075">
        <v>96.432599999999994</v>
      </c>
      <c r="B2075">
        <v>103.75</v>
      </c>
      <c r="C2075" s="36">
        <v>23.642819332351237</v>
      </c>
      <c r="E2075">
        <v>101.12990000000001</v>
      </c>
      <c r="F2075">
        <v>103.75</v>
      </c>
      <c r="G2075" s="36">
        <v>23.810012132163173</v>
      </c>
      <c r="I2075">
        <v>105.8248</v>
      </c>
      <c r="J2075">
        <v>103.75</v>
      </c>
      <c r="K2075" s="36">
        <v>23.985339488082385</v>
      </c>
      <c r="M2075">
        <v>110.5591</v>
      </c>
      <c r="N2075">
        <v>103.75</v>
      </c>
      <c r="O2075" s="36">
        <v>24.171334508254638</v>
      </c>
      <c r="Q2075">
        <v>115.30419999999999</v>
      </c>
      <c r="R2075">
        <v>103.75</v>
      </c>
      <c r="S2075" s="36">
        <v>24.368120191794915</v>
      </c>
      <c r="U2075">
        <v>120.0808</v>
      </c>
      <c r="V2075">
        <v>103.75</v>
      </c>
      <c r="W2075" s="36">
        <v>24.578104070966379</v>
      </c>
      <c r="Y2075">
        <v>83.43</v>
      </c>
      <c r="Z2075">
        <v>103.75</v>
      </c>
      <c r="AA2075" s="36">
        <v>23.217595858948197</v>
      </c>
    </row>
    <row r="2076" spans="1:27" x14ac:dyDescent="0.25">
      <c r="A2076">
        <v>96.432599999999994</v>
      </c>
      <c r="B2076">
        <v>103.8</v>
      </c>
      <c r="C2076" s="36">
        <v>23.642219890517509</v>
      </c>
      <c r="E2076">
        <v>101.12990000000001</v>
      </c>
      <c r="F2076">
        <v>103.8</v>
      </c>
      <c r="G2076" s="36">
        <v>23.809376945632053</v>
      </c>
      <c r="I2076">
        <v>105.8248</v>
      </c>
      <c r="J2076">
        <v>103.8</v>
      </c>
      <c r="K2076" s="36">
        <v>23.984663882688412</v>
      </c>
      <c r="M2076">
        <v>110.5591</v>
      </c>
      <c r="N2076">
        <v>103.8</v>
      </c>
      <c r="O2076" s="36">
        <v>24.170612343288688</v>
      </c>
      <c r="Q2076">
        <v>115.30419999999999</v>
      </c>
      <c r="R2076">
        <v>103.8</v>
      </c>
      <c r="S2076" s="36">
        <v>24.367344095991253</v>
      </c>
      <c r="U2076">
        <v>120.0808</v>
      </c>
      <c r="V2076">
        <v>103.8</v>
      </c>
      <c r="W2076" s="36">
        <v>24.577264359562367</v>
      </c>
      <c r="Y2076">
        <v>83.43</v>
      </c>
      <c r="Z2076">
        <v>103.8</v>
      </c>
      <c r="AA2076" s="36">
        <v>23.217076834361031</v>
      </c>
    </row>
    <row r="2077" spans="1:27" x14ac:dyDescent="0.25">
      <c r="A2077">
        <v>96.432599999999994</v>
      </c>
      <c r="B2077">
        <v>103.85</v>
      </c>
      <c r="C2077" s="36">
        <v>23.641620584862238</v>
      </c>
      <c r="E2077">
        <v>101.12990000000001</v>
      </c>
      <c r="F2077">
        <v>103.85</v>
      </c>
      <c r="G2077" s="36">
        <v>23.808741915049531</v>
      </c>
      <c r="I2077">
        <v>105.8248</v>
      </c>
      <c r="J2077">
        <v>103.85</v>
      </c>
      <c r="K2077" s="36">
        <v>23.983988457598709</v>
      </c>
      <c r="M2077">
        <v>110.5591</v>
      </c>
      <c r="N2077">
        <v>103.85</v>
      </c>
      <c r="O2077" s="36">
        <v>24.16989038940747</v>
      </c>
      <c r="Q2077">
        <v>115.30419999999999</v>
      </c>
      <c r="R2077">
        <v>103.85</v>
      </c>
      <c r="S2077" s="36">
        <v>24.366568250714742</v>
      </c>
      <c r="U2077">
        <v>120.0808</v>
      </c>
      <c r="V2077">
        <v>103.85</v>
      </c>
      <c r="W2077" s="36">
        <v>24.576424950667523</v>
      </c>
      <c r="Y2077">
        <v>83.43</v>
      </c>
      <c r="Z2077">
        <v>103.85</v>
      </c>
      <c r="AA2077" s="36">
        <v>23.216557907269209</v>
      </c>
    </row>
    <row r="2078" spans="1:27" x14ac:dyDescent="0.25">
      <c r="A2078">
        <v>96.432599999999994</v>
      </c>
      <c r="B2078">
        <v>103.9</v>
      </c>
      <c r="C2078" s="36">
        <v>23.641021415310902</v>
      </c>
      <c r="E2078">
        <v>101.12990000000001</v>
      </c>
      <c r="F2078">
        <v>103.9</v>
      </c>
      <c r="G2078" s="36">
        <v>23.808107040322884</v>
      </c>
      <c r="I2078">
        <v>105.8248</v>
      </c>
      <c r="J2078">
        <v>103.9</v>
      </c>
      <c r="K2078" s="36">
        <v>23.983313212696121</v>
      </c>
      <c r="M2078">
        <v>110.5591</v>
      </c>
      <c r="N2078">
        <v>103.9</v>
      </c>
      <c r="O2078" s="36">
        <v>24.169168646459891</v>
      </c>
      <c r="Q2078">
        <v>115.30419999999999</v>
      </c>
      <c r="R2078">
        <v>103.9</v>
      </c>
      <c r="S2078" s="36">
        <v>24.365792655766164</v>
      </c>
      <c r="U2078">
        <v>120.0808</v>
      </c>
      <c r="V2078">
        <v>103.9</v>
      </c>
      <c r="W2078" s="36">
        <v>24.57558584401162</v>
      </c>
      <c r="Y2078">
        <v>83.43</v>
      </c>
      <c r="Z2078">
        <v>103.9</v>
      </c>
      <c r="AA2078" s="36">
        <v>23.216039077629191</v>
      </c>
    </row>
    <row r="2079" spans="1:27" x14ac:dyDescent="0.25">
      <c r="A2079">
        <v>96.432599999999994</v>
      </c>
      <c r="B2079">
        <v>103.95</v>
      </c>
      <c r="C2079" s="36">
        <v>23.64042238178903</v>
      </c>
      <c r="E2079">
        <v>101.12990000000001</v>
      </c>
      <c r="F2079">
        <v>103.95</v>
      </c>
      <c r="G2079" s="36">
        <v>23.807472321359477</v>
      </c>
      <c r="I2079">
        <v>105.8248</v>
      </c>
      <c r="J2079">
        <v>103.95</v>
      </c>
      <c r="K2079" s="36">
        <v>23.982638147863607</v>
      </c>
      <c r="M2079">
        <v>110.5591</v>
      </c>
      <c r="N2079">
        <v>103.95</v>
      </c>
      <c r="O2079" s="36">
        <v>24.168447114295056</v>
      </c>
      <c r="Q2079">
        <v>115.30419999999999</v>
      </c>
      <c r="R2079">
        <v>103.95</v>
      </c>
      <c r="S2079" s="36">
        <v>24.365017310946541</v>
      </c>
      <c r="U2079">
        <v>120.0808</v>
      </c>
      <c r="V2079">
        <v>103.95</v>
      </c>
      <c r="W2079" s="36">
        <v>24.574747039324844</v>
      </c>
      <c r="Y2079">
        <v>83.43</v>
      </c>
      <c r="Z2079">
        <v>103.95</v>
      </c>
      <c r="AA2079" s="36">
        <v>23.215520345397458</v>
      </c>
    </row>
    <row r="2080" spans="1:27" x14ac:dyDescent="0.25">
      <c r="A2080">
        <v>96.432599999999994</v>
      </c>
      <c r="B2080">
        <v>104</v>
      </c>
      <c r="C2080" s="36">
        <v>23.639823484222216</v>
      </c>
      <c r="E2080">
        <v>101.12990000000001</v>
      </c>
      <c r="F2080">
        <v>104</v>
      </c>
      <c r="G2080" s="36">
        <v>23.80683775806677</v>
      </c>
      <c r="I2080">
        <v>105.8248</v>
      </c>
      <c r="J2080">
        <v>104</v>
      </c>
      <c r="K2080" s="36">
        <v>23.981963262984255</v>
      </c>
      <c r="M2080">
        <v>110.5591</v>
      </c>
      <c r="N2080">
        <v>104</v>
      </c>
      <c r="O2080" s="36">
        <v>24.167725792762223</v>
      </c>
      <c r="Q2080">
        <v>115.30419999999999</v>
      </c>
      <c r="R2080">
        <v>104</v>
      </c>
      <c r="S2080" s="36">
        <v>24.364242216057161</v>
      </c>
      <c r="U2080">
        <v>120.0808</v>
      </c>
      <c r="V2080">
        <v>104</v>
      </c>
      <c r="W2080" s="36">
        <v>24.573908536337772</v>
      </c>
      <c r="Y2080">
        <v>83.43</v>
      </c>
      <c r="Z2080">
        <v>104</v>
      </c>
      <c r="AA2080" s="36">
        <v>23.21500171053054</v>
      </c>
    </row>
    <row r="2081" spans="1:27" x14ac:dyDescent="0.25">
      <c r="A2081">
        <v>96.432599999999994</v>
      </c>
      <c r="B2081">
        <v>104.05</v>
      </c>
      <c r="C2081" s="36">
        <v>23.639224722536127</v>
      </c>
      <c r="E2081">
        <v>101.12990000000001</v>
      </c>
      <c r="F2081">
        <v>104.05</v>
      </c>
      <c r="G2081" s="36">
        <v>23.806203350352309</v>
      </c>
      <c r="I2081">
        <v>105.8248</v>
      </c>
      <c r="J2081">
        <v>104.05</v>
      </c>
      <c r="K2081" s="36">
        <v>23.98128855794128</v>
      </c>
      <c r="M2081">
        <v>110.5591</v>
      </c>
      <c r="N2081">
        <v>104.05</v>
      </c>
      <c r="O2081" s="36">
        <v>24.16700468171085</v>
      </c>
      <c r="Q2081">
        <v>115.30419999999999</v>
      </c>
      <c r="R2081">
        <v>104.05</v>
      </c>
      <c r="S2081" s="36">
        <v>24.363467370899581</v>
      </c>
      <c r="U2081">
        <v>120.0808</v>
      </c>
      <c r="V2081">
        <v>104.05</v>
      </c>
      <c r="W2081" s="36">
        <v>24.573070334781374</v>
      </c>
      <c r="Y2081">
        <v>83.43</v>
      </c>
      <c r="Z2081">
        <v>104.05</v>
      </c>
      <c r="AA2081" s="36">
        <v>23.214483172984977</v>
      </c>
    </row>
    <row r="2082" spans="1:27" x14ac:dyDescent="0.25">
      <c r="A2082">
        <v>96.432599999999994</v>
      </c>
      <c r="B2082">
        <v>104.1</v>
      </c>
      <c r="C2082" s="36">
        <v>23.638626096656502</v>
      </c>
      <c r="E2082">
        <v>101.12990000000001</v>
      </c>
      <c r="F2082">
        <v>104.1</v>
      </c>
      <c r="G2082" s="36">
        <v>23.805569098123726</v>
      </c>
      <c r="I2082">
        <v>105.8248</v>
      </c>
      <c r="J2082">
        <v>104.1</v>
      </c>
      <c r="K2082" s="36">
        <v>23.980614032618018</v>
      </c>
      <c r="M2082">
        <v>110.5591</v>
      </c>
      <c r="N2082">
        <v>104.1</v>
      </c>
      <c r="O2082" s="36">
        <v>24.16628378099055</v>
      </c>
      <c r="Q2082">
        <v>115.30419999999999</v>
      </c>
      <c r="R2082">
        <v>104.1</v>
      </c>
      <c r="S2082" s="36">
        <v>24.362692775275594</v>
      </c>
      <c r="U2082">
        <v>120.0808</v>
      </c>
      <c r="V2082">
        <v>104.1</v>
      </c>
      <c r="W2082" s="36">
        <v>24.572232434387004</v>
      </c>
      <c r="Y2082">
        <v>83.43</v>
      </c>
      <c r="Z2082">
        <v>104.1</v>
      </c>
      <c r="AA2082" s="36">
        <v>23.213964732717361</v>
      </c>
    </row>
    <row r="2083" spans="1:27" x14ac:dyDescent="0.25">
      <c r="A2083">
        <v>96.432599999999994</v>
      </c>
      <c r="B2083">
        <v>104.15</v>
      </c>
      <c r="C2083" s="36">
        <v>23.63802760650913</v>
      </c>
      <c r="E2083">
        <v>101.12990000000001</v>
      </c>
      <c r="F2083">
        <v>104.15</v>
      </c>
      <c r="G2083" s="36">
        <v>23.804935001288758</v>
      </c>
      <c r="I2083">
        <v>105.8248</v>
      </c>
      <c r="J2083">
        <v>104.15</v>
      </c>
      <c r="K2083" s="36">
        <v>23.979939686897929</v>
      </c>
      <c r="M2083">
        <v>110.5591</v>
      </c>
      <c r="N2083">
        <v>104.15</v>
      </c>
      <c r="O2083" s="36">
        <v>24.165563090451126</v>
      </c>
      <c r="Q2083">
        <v>115.30419999999999</v>
      </c>
      <c r="R2083">
        <v>104.15</v>
      </c>
      <c r="S2083" s="36">
        <v>24.361918428987273</v>
      </c>
      <c r="U2083">
        <v>120.0808</v>
      </c>
      <c r="V2083">
        <v>104.15</v>
      </c>
      <c r="W2083" s="36">
        <v>24.571394834886416</v>
      </c>
      <c r="Y2083">
        <v>83.43</v>
      </c>
      <c r="Z2083">
        <v>104.15</v>
      </c>
      <c r="AA2083" s="36">
        <v>23.2134463896843</v>
      </c>
    </row>
    <row r="2084" spans="1:27" x14ac:dyDescent="0.25">
      <c r="A2084">
        <v>96.432599999999994</v>
      </c>
      <c r="B2084">
        <v>104.2</v>
      </c>
      <c r="C2084" s="36">
        <v>23.637429252019878</v>
      </c>
      <c r="E2084">
        <v>101.12990000000001</v>
      </c>
      <c r="F2084">
        <v>104.2</v>
      </c>
      <c r="G2084" s="36">
        <v>23.804301059755215</v>
      </c>
      <c r="I2084">
        <v>105.8248</v>
      </c>
      <c r="J2084">
        <v>104.2</v>
      </c>
      <c r="K2084" s="36">
        <v>23.97926552066459</v>
      </c>
      <c r="M2084">
        <v>110.5591</v>
      </c>
      <c r="N2084">
        <v>104.2</v>
      </c>
      <c r="O2084" s="36">
        <v>24.164842609942546</v>
      </c>
      <c r="Q2084">
        <v>115.30419999999999</v>
      </c>
      <c r="R2084">
        <v>104.2</v>
      </c>
      <c r="S2084" s="36">
        <v>24.361144331836922</v>
      </c>
      <c r="U2084">
        <v>120.0808</v>
      </c>
      <c r="V2084">
        <v>104.2</v>
      </c>
      <c r="W2084" s="36">
        <v>24.570557536011759</v>
      </c>
      <c r="Y2084">
        <v>83.43</v>
      </c>
      <c r="Z2084">
        <v>104.2</v>
      </c>
      <c r="AA2084" s="36">
        <v>23.212928143842447</v>
      </c>
    </row>
    <row r="2085" spans="1:27" x14ac:dyDescent="0.25">
      <c r="A2085">
        <v>96.432599999999994</v>
      </c>
      <c r="B2085">
        <v>104.25</v>
      </c>
      <c r="C2085" s="36">
        <v>23.636831033114674</v>
      </c>
      <c r="E2085">
        <v>101.12990000000001</v>
      </c>
      <c r="F2085">
        <v>104.25</v>
      </c>
      <c r="G2085" s="36">
        <v>23.803667273431</v>
      </c>
      <c r="I2085">
        <v>105.8248</v>
      </c>
      <c r="J2085">
        <v>104.25</v>
      </c>
      <c r="K2085" s="36">
        <v>23.978591533801712</v>
      </c>
      <c r="M2085">
        <v>110.5591</v>
      </c>
      <c r="N2085">
        <v>104.25</v>
      </c>
      <c r="O2085" s="36">
        <v>24.164122339314961</v>
      </c>
      <c r="Q2085">
        <v>115.30419999999999</v>
      </c>
      <c r="R2085">
        <v>104.25</v>
      </c>
      <c r="S2085" s="36">
        <v>24.360370483627126</v>
      </c>
      <c r="U2085">
        <v>120.0808</v>
      </c>
      <c r="V2085">
        <v>104.25</v>
      </c>
      <c r="W2085" s="36">
        <v>24.569720537495567</v>
      </c>
      <c r="Y2085">
        <v>83.43</v>
      </c>
      <c r="Z2085">
        <v>104.25</v>
      </c>
      <c r="AA2085" s="36">
        <v>23.212409995148469</v>
      </c>
    </row>
    <row r="2086" spans="1:27" x14ac:dyDescent="0.25">
      <c r="A2086">
        <v>96.432599999999994</v>
      </c>
      <c r="B2086">
        <v>104.3</v>
      </c>
      <c r="C2086" s="36">
        <v>23.636232949719517</v>
      </c>
      <c r="E2086">
        <v>101.12990000000001</v>
      </c>
      <c r="F2086">
        <v>104.3</v>
      </c>
      <c r="G2086" s="36">
        <v>23.803033642224104</v>
      </c>
      <c r="I2086">
        <v>105.8248</v>
      </c>
      <c r="J2086">
        <v>104.3</v>
      </c>
      <c r="K2086" s="36">
        <v>23.977917726193123</v>
      </c>
      <c r="M2086">
        <v>110.5591</v>
      </c>
      <c r="N2086">
        <v>104.3</v>
      </c>
      <c r="O2086" s="36">
        <v>24.163402278418694</v>
      </c>
      <c r="Q2086">
        <v>115.30419999999999</v>
      </c>
      <c r="R2086">
        <v>104.3</v>
      </c>
      <c r="S2086" s="36">
        <v>24.359596884160712</v>
      </c>
      <c r="U2086">
        <v>120.0808</v>
      </c>
      <c r="V2086">
        <v>104.3</v>
      </c>
      <c r="W2086" s="36">
        <v>24.568883839070764</v>
      </c>
      <c r="Y2086">
        <v>83.43</v>
      </c>
      <c r="Z2086">
        <v>104.3</v>
      </c>
      <c r="AA2086" s="36">
        <v>23.211891943559088</v>
      </c>
    </row>
    <row r="2087" spans="1:27" x14ac:dyDescent="0.25">
      <c r="A2087">
        <v>96.432599999999994</v>
      </c>
      <c r="B2087">
        <v>104.35</v>
      </c>
      <c r="C2087" s="36">
        <v>23.635635001760466</v>
      </c>
      <c r="E2087">
        <v>101.12990000000001</v>
      </c>
      <c r="F2087">
        <v>104.35</v>
      </c>
      <c r="G2087" s="36">
        <v>23.80240016604262</v>
      </c>
      <c r="I2087">
        <v>105.8248</v>
      </c>
      <c r="J2087">
        <v>104.35</v>
      </c>
      <c r="K2087" s="36">
        <v>23.977244097722775</v>
      </c>
      <c r="M2087">
        <v>110.5591</v>
      </c>
      <c r="N2087">
        <v>104.35</v>
      </c>
      <c r="O2087" s="36">
        <v>24.162682427104244</v>
      </c>
      <c r="Q2087">
        <v>115.30419999999999</v>
      </c>
      <c r="R2087">
        <v>104.35</v>
      </c>
      <c r="S2087" s="36">
        <v>24.35882353324077</v>
      </c>
      <c r="U2087">
        <v>120.0808</v>
      </c>
      <c r="V2087">
        <v>104.35</v>
      </c>
      <c r="W2087" s="36">
        <v>24.568047440470661</v>
      </c>
      <c r="Y2087">
        <v>83.43</v>
      </c>
      <c r="Z2087">
        <v>104.35</v>
      </c>
      <c r="AA2087" s="36">
        <v>23.211373989031038</v>
      </c>
    </row>
    <row r="2088" spans="1:27" x14ac:dyDescent="0.25">
      <c r="A2088">
        <v>96.432599999999994</v>
      </c>
      <c r="B2088">
        <v>104.4</v>
      </c>
      <c r="C2088" s="36">
        <v>23.635037189163647</v>
      </c>
      <c r="E2088">
        <v>101.12990000000001</v>
      </c>
      <c r="F2088">
        <v>104.4</v>
      </c>
      <c r="G2088" s="36">
        <v>23.801766844794713</v>
      </c>
      <c r="I2088">
        <v>105.8248</v>
      </c>
      <c r="J2088">
        <v>104.4</v>
      </c>
      <c r="K2088" s="36">
        <v>23.976570648274741</v>
      </c>
      <c r="M2088">
        <v>110.5591</v>
      </c>
      <c r="N2088">
        <v>104.4</v>
      </c>
      <c r="O2088" s="36">
        <v>24.161962785222279</v>
      </c>
      <c r="Q2088">
        <v>115.30419999999999</v>
      </c>
      <c r="R2088">
        <v>104.4</v>
      </c>
      <c r="S2088" s="36">
        <v>24.358050430670634</v>
      </c>
      <c r="U2088">
        <v>120.0808</v>
      </c>
      <c r="V2088">
        <v>104.4</v>
      </c>
      <c r="W2088" s="36">
        <v>24.567211341428958</v>
      </c>
      <c r="Y2088">
        <v>83.43</v>
      </c>
      <c r="Z2088">
        <v>104.4</v>
      </c>
      <c r="AA2088" s="36">
        <v>23.210856131521087</v>
      </c>
    </row>
    <row r="2089" spans="1:27" x14ac:dyDescent="0.25">
      <c r="A2089">
        <v>96.432599999999994</v>
      </c>
      <c r="B2089">
        <v>104.45</v>
      </c>
      <c r="C2089" s="36">
        <v>23.634439511855255</v>
      </c>
      <c r="E2089">
        <v>101.12990000000001</v>
      </c>
      <c r="F2089">
        <v>104.45</v>
      </c>
      <c r="G2089" s="36">
        <v>23.801133678388638</v>
      </c>
      <c r="I2089">
        <v>105.8248</v>
      </c>
      <c r="J2089">
        <v>104.45</v>
      </c>
      <c r="K2089" s="36">
        <v>23.975897377733219</v>
      </c>
      <c r="M2089">
        <v>110.5591</v>
      </c>
      <c r="N2089">
        <v>104.45</v>
      </c>
      <c r="O2089" s="36">
        <v>24.161243352623647</v>
      </c>
      <c r="Q2089">
        <v>115.30419999999999</v>
      </c>
      <c r="R2089">
        <v>104.45</v>
      </c>
      <c r="S2089" s="36">
        <v>24.357277576253907</v>
      </c>
      <c r="U2089">
        <v>120.0808</v>
      </c>
      <c r="V2089">
        <v>104.45</v>
      </c>
      <c r="W2089" s="36">
        <v>24.566375541679747</v>
      </c>
      <c r="Y2089">
        <v>83.43</v>
      </c>
      <c r="Z2089">
        <v>104.45</v>
      </c>
      <c r="AA2089" s="36">
        <v>23.21033837098604</v>
      </c>
    </row>
    <row r="2090" spans="1:27" x14ac:dyDescent="0.25">
      <c r="A2090">
        <v>96.432599999999994</v>
      </c>
      <c r="B2090">
        <v>104.5</v>
      </c>
      <c r="C2090" s="36">
        <v>23.633841969761551</v>
      </c>
      <c r="E2090">
        <v>101.12990000000001</v>
      </c>
      <c r="F2090">
        <v>104.5</v>
      </c>
      <c r="G2090" s="36">
        <v>23.800500666732756</v>
      </c>
      <c r="I2090">
        <v>105.8248</v>
      </c>
      <c r="J2090">
        <v>104.5</v>
      </c>
      <c r="K2090" s="36">
        <v>23.975224285982531</v>
      </c>
      <c r="M2090">
        <v>110.5591</v>
      </c>
      <c r="N2090">
        <v>104.5</v>
      </c>
      <c r="O2090" s="36">
        <v>24.160524129159356</v>
      </c>
      <c r="Q2090">
        <v>115.30419999999999</v>
      </c>
      <c r="R2090">
        <v>104.5</v>
      </c>
      <c r="S2090" s="36">
        <v>24.356504969794432</v>
      </c>
      <c r="U2090">
        <v>120.0808</v>
      </c>
      <c r="V2090">
        <v>104.5</v>
      </c>
      <c r="W2090" s="36">
        <v>24.565540040957494</v>
      </c>
      <c r="Y2090">
        <v>83.43</v>
      </c>
      <c r="Z2090">
        <v>104.5</v>
      </c>
      <c r="AA2090" s="36">
        <v>23.209820707382733</v>
      </c>
    </row>
    <row r="2091" spans="1:27" x14ac:dyDescent="0.25">
      <c r="A2091">
        <v>96.432599999999994</v>
      </c>
      <c r="B2091">
        <v>104.55</v>
      </c>
      <c r="C2091" s="36">
        <v>23.633244562808851</v>
      </c>
      <c r="E2091">
        <v>101.12990000000001</v>
      </c>
      <c r="F2091">
        <v>104.55</v>
      </c>
      <c r="G2091" s="36">
        <v>23.799867809735495</v>
      </c>
      <c r="I2091">
        <v>105.8248</v>
      </c>
      <c r="J2091">
        <v>104.55</v>
      </c>
      <c r="K2091" s="36">
        <v>23.974551372907111</v>
      </c>
      <c r="M2091">
        <v>110.5591</v>
      </c>
      <c r="N2091">
        <v>104.55</v>
      </c>
      <c r="O2091" s="36">
        <v>24.159805114680609</v>
      </c>
      <c r="Q2091">
        <v>115.30419999999999</v>
      </c>
      <c r="R2091">
        <v>104.55</v>
      </c>
      <c r="S2091" s="36">
        <v>24.355732611096318</v>
      </c>
      <c r="U2091">
        <v>120.0808</v>
      </c>
      <c r="V2091">
        <v>104.55</v>
      </c>
      <c r="W2091" s="36">
        <v>24.564704838997073</v>
      </c>
      <c r="Y2091">
        <v>83.43</v>
      </c>
      <c r="Z2091">
        <v>104.55</v>
      </c>
      <c r="AA2091" s="36">
        <v>23.20930314066803</v>
      </c>
    </row>
    <row r="2092" spans="1:27" x14ac:dyDescent="0.25">
      <c r="A2092">
        <v>96.432599999999994</v>
      </c>
      <c r="B2092">
        <v>104.6</v>
      </c>
      <c r="C2092" s="36">
        <v>23.632647290923551</v>
      </c>
      <c r="E2092">
        <v>101.12990000000001</v>
      </c>
      <c r="F2092">
        <v>104.6</v>
      </c>
      <c r="G2092" s="36">
        <v>23.799235107305378</v>
      </c>
      <c r="I2092">
        <v>105.8248</v>
      </c>
      <c r="J2092">
        <v>104.6</v>
      </c>
      <c r="K2092" s="36">
        <v>23.973878638391525</v>
      </c>
      <c r="M2092">
        <v>110.5591</v>
      </c>
      <c r="N2092">
        <v>104.6</v>
      </c>
      <c r="O2092" s="36">
        <v>24.159086309038766</v>
      </c>
      <c r="Q2092">
        <v>115.30419999999999</v>
      </c>
      <c r="R2092">
        <v>104.6</v>
      </c>
      <c r="S2092" s="36">
        <v>24.354960499963912</v>
      </c>
      <c r="U2092">
        <v>120.0808</v>
      </c>
      <c r="V2092">
        <v>104.6</v>
      </c>
      <c r="W2092" s="36">
        <v>24.563869935533717</v>
      </c>
      <c r="Y2092">
        <v>83.43</v>
      </c>
      <c r="Z2092">
        <v>104.6</v>
      </c>
      <c r="AA2092" s="36">
        <v>23.208785670798825</v>
      </c>
    </row>
    <row r="2093" spans="1:27" x14ac:dyDescent="0.25">
      <c r="A2093">
        <v>96.432599999999994</v>
      </c>
      <c r="B2093">
        <v>104.65</v>
      </c>
      <c r="C2093" s="36">
        <v>23.6320501540321</v>
      </c>
      <c r="E2093">
        <v>101.12990000000001</v>
      </c>
      <c r="F2093">
        <v>104.65</v>
      </c>
      <c r="G2093" s="36">
        <v>23.798602559351028</v>
      </c>
      <c r="I2093">
        <v>105.8248</v>
      </c>
      <c r="J2093">
        <v>104.65</v>
      </c>
      <c r="K2093" s="36">
        <v>23.973206082320463</v>
      </c>
      <c r="M2093">
        <v>110.5591</v>
      </c>
      <c r="N2093">
        <v>104.65</v>
      </c>
      <c r="O2093" s="36">
        <v>24.158367712085369</v>
      </c>
      <c r="Q2093">
        <v>115.30419999999999</v>
      </c>
      <c r="R2093">
        <v>104.65</v>
      </c>
      <c r="S2093" s="36">
        <v>24.35418863620183</v>
      </c>
      <c r="U2093">
        <v>120.0808</v>
      </c>
      <c r="V2093">
        <v>104.65</v>
      </c>
      <c r="W2093" s="36">
        <v>24.563035330303059</v>
      </c>
      <c r="Y2093">
        <v>83.43</v>
      </c>
      <c r="Z2093">
        <v>104.65</v>
      </c>
      <c r="AA2093" s="36">
        <v>23.208268297732047</v>
      </c>
    </row>
    <row r="2094" spans="1:27" x14ac:dyDescent="0.25">
      <c r="A2094">
        <v>96.432599999999994</v>
      </c>
      <c r="B2094">
        <v>104.7</v>
      </c>
      <c r="C2094" s="36">
        <v>23.631453152061027</v>
      </c>
      <c r="E2094">
        <v>101.12990000000001</v>
      </c>
      <c r="F2094">
        <v>104.7</v>
      </c>
      <c r="G2094" s="36">
        <v>23.797970165781148</v>
      </c>
      <c r="I2094">
        <v>105.8248</v>
      </c>
      <c r="J2094">
        <v>104.7</v>
      </c>
      <c r="K2094" s="36">
        <v>23.972533704578723</v>
      </c>
      <c r="M2094">
        <v>110.5591</v>
      </c>
      <c r="N2094">
        <v>104.7</v>
      </c>
      <c r="O2094" s="36">
        <v>24.157649323672121</v>
      </c>
      <c r="Q2094">
        <v>115.30419999999999</v>
      </c>
      <c r="R2094">
        <v>104.7</v>
      </c>
      <c r="S2094" s="36">
        <v>24.35341701961493</v>
      </c>
      <c r="U2094">
        <v>120.0808</v>
      </c>
      <c r="V2094">
        <v>104.7</v>
      </c>
      <c r="W2094" s="36">
        <v>24.562201023041116</v>
      </c>
      <c r="Y2094">
        <v>83.43</v>
      </c>
      <c r="Z2094">
        <v>104.7</v>
      </c>
      <c r="AA2094" s="36">
        <v>23.207751021424659</v>
      </c>
    </row>
    <row r="2095" spans="1:27" x14ac:dyDescent="0.25">
      <c r="A2095">
        <v>96.432599999999994</v>
      </c>
      <c r="B2095">
        <v>104.75</v>
      </c>
      <c r="C2095" s="36">
        <v>23.630856284936907</v>
      </c>
      <c r="E2095">
        <v>101.12990000000001</v>
      </c>
      <c r="F2095">
        <v>104.75</v>
      </c>
      <c r="G2095" s="36">
        <v>23.797337926504518</v>
      </c>
      <c r="I2095">
        <v>105.8248</v>
      </c>
      <c r="J2095">
        <v>104.75</v>
      </c>
      <c r="K2095" s="36">
        <v>23.971861505051237</v>
      </c>
      <c r="M2095">
        <v>110.5591</v>
      </c>
      <c r="N2095">
        <v>104.75</v>
      </c>
      <c r="O2095" s="36">
        <v>24.156931143650912</v>
      </c>
      <c r="Q2095">
        <v>115.30419999999999</v>
      </c>
      <c r="R2095">
        <v>104.75</v>
      </c>
      <c r="S2095" s="36">
        <v>24.352645650008331</v>
      </c>
      <c r="U2095">
        <v>120.0808</v>
      </c>
      <c r="V2095">
        <v>104.75</v>
      </c>
      <c r="W2095" s="36">
        <v>24.561367013484272</v>
      </c>
      <c r="Y2095">
        <v>83.43</v>
      </c>
      <c r="Z2095">
        <v>104.75</v>
      </c>
      <c r="AA2095" s="36">
        <v>23.207233841833645</v>
      </c>
    </row>
    <row r="2096" spans="1:27" x14ac:dyDescent="0.25">
      <c r="A2096">
        <v>96.432599999999994</v>
      </c>
      <c r="B2096">
        <v>104.8</v>
      </c>
      <c r="C2096" s="36">
        <v>23.630259552586399</v>
      </c>
      <c r="E2096">
        <v>101.12990000000001</v>
      </c>
      <c r="F2096">
        <v>104.8</v>
      </c>
      <c r="G2096" s="36">
        <v>23.796705841430022</v>
      </c>
      <c r="I2096">
        <v>105.8248</v>
      </c>
      <c r="J2096">
        <v>104.8</v>
      </c>
      <c r="K2096" s="36">
        <v>23.971189483623057</v>
      </c>
      <c r="M2096">
        <v>110.5591</v>
      </c>
      <c r="N2096">
        <v>104.8</v>
      </c>
      <c r="O2096" s="36">
        <v>24.156213171873787</v>
      </c>
      <c r="Q2096">
        <v>115.30419999999999</v>
      </c>
      <c r="R2096">
        <v>104.8</v>
      </c>
      <c r="S2096" s="36">
        <v>24.351874527187391</v>
      </c>
      <c r="U2096">
        <v>120.0808</v>
      </c>
      <c r="V2096">
        <v>104.8</v>
      </c>
      <c r="W2096" s="36">
        <v>24.560533301369315</v>
      </c>
      <c r="Y2096">
        <v>83.43</v>
      </c>
      <c r="Z2096">
        <v>104.8</v>
      </c>
      <c r="AA2096" s="36">
        <v>23.206716758916023</v>
      </c>
    </row>
    <row r="2097" spans="1:27" x14ac:dyDescent="0.25">
      <c r="A2097">
        <v>96.432599999999994</v>
      </c>
      <c r="B2097">
        <v>104.85</v>
      </c>
      <c r="C2097" s="36">
        <v>23.629662954936204</v>
      </c>
      <c r="E2097">
        <v>101.12990000000001</v>
      </c>
      <c r="F2097">
        <v>104.85</v>
      </c>
      <c r="G2097" s="36">
        <v>23.796073910466625</v>
      </c>
      <c r="I2097">
        <v>105.8248</v>
      </c>
      <c r="J2097">
        <v>104.85</v>
      </c>
      <c r="K2097" s="36">
        <v>23.970517640179349</v>
      </c>
      <c r="M2097">
        <v>110.5591</v>
      </c>
      <c r="N2097">
        <v>104.85</v>
      </c>
      <c r="O2097" s="36">
        <v>24.155495408192976</v>
      </c>
      <c r="Q2097">
        <v>115.30419999999999</v>
      </c>
      <c r="R2097">
        <v>104.85</v>
      </c>
      <c r="S2097" s="36">
        <v>24.351103650957725</v>
      </c>
      <c r="U2097">
        <v>120.0808</v>
      </c>
      <c r="V2097">
        <v>104.85</v>
      </c>
      <c r="W2097" s="36">
        <v>24.559699886433393</v>
      </c>
      <c r="Y2097">
        <v>83.43</v>
      </c>
      <c r="Z2097">
        <v>104.85</v>
      </c>
      <c r="AA2097" s="36">
        <v>23.206199772628857</v>
      </c>
    </row>
    <row r="2098" spans="1:27" x14ac:dyDescent="0.25">
      <c r="A2098">
        <v>96.432599999999994</v>
      </c>
      <c r="B2098">
        <v>104.9</v>
      </c>
      <c r="C2098" s="36">
        <v>23.629066491913118</v>
      </c>
      <c r="E2098">
        <v>101.12990000000001</v>
      </c>
      <c r="F2098">
        <v>104.9</v>
      </c>
      <c r="G2098" s="36">
        <v>23.795442133523377</v>
      </c>
      <c r="I2098">
        <v>105.8248</v>
      </c>
      <c r="J2098">
        <v>104.9</v>
      </c>
      <c r="K2098" s="36">
        <v>23.969845974605406</v>
      </c>
      <c r="M2098">
        <v>110.5591</v>
      </c>
      <c r="N2098">
        <v>104.9</v>
      </c>
      <c r="O2098" s="36">
        <v>24.154777852460882</v>
      </c>
      <c r="Q2098">
        <v>115.30419999999999</v>
      </c>
      <c r="R2098">
        <v>104.9</v>
      </c>
      <c r="S2098" s="36">
        <v>24.350333021125198</v>
      </c>
      <c r="U2098">
        <v>120.0808</v>
      </c>
      <c r="V2098">
        <v>104.9</v>
      </c>
      <c r="W2098" s="36">
        <v>24.558866768414052</v>
      </c>
      <c r="Y2098">
        <v>83.43</v>
      </c>
      <c r="Z2098">
        <v>104.9</v>
      </c>
      <c r="AA2098" s="36">
        <v>23.205682882929221</v>
      </c>
    </row>
    <row r="2099" spans="1:27" x14ac:dyDescent="0.25">
      <c r="A2099">
        <v>96.432599999999994</v>
      </c>
      <c r="B2099">
        <v>104.95</v>
      </c>
      <c r="C2099" s="36">
        <v>23.628470163443978</v>
      </c>
      <c r="E2099">
        <v>101.12990000000001</v>
      </c>
      <c r="F2099">
        <v>104.95</v>
      </c>
      <c r="G2099" s="36">
        <v>23.794810510509421</v>
      </c>
      <c r="I2099">
        <v>105.8248</v>
      </c>
      <c r="J2099">
        <v>104.95</v>
      </c>
      <c r="K2099" s="36">
        <v>23.969174486786631</v>
      </c>
      <c r="M2099">
        <v>110.5591</v>
      </c>
      <c r="N2099">
        <v>104.95</v>
      </c>
      <c r="O2099" s="36">
        <v>24.154060504530062</v>
      </c>
      <c r="Q2099">
        <v>115.30419999999999</v>
      </c>
      <c r="R2099">
        <v>104.95</v>
      </c>
      <c r="S2099" s="36">
        <v>24.349562637495925</v>
      </c>
      <c r="U2099">
        <v>120.0808</v>
      </c>
      <c r="V2099">
        <v>104.95</v>
      </c>
      <c r="W2099" s="36">
        <v>24.558033947049204</v>
      </c>
      <c r="Y2099">
        <v>83.43</v>
      </c>
      <c r="Z2099">
        <v>104.95</v>
      </c>
      <c r="AA2099" s="36">
        <v>23.205166089774227</v>
      </c>
    </row>
    <row r="2100" spans="1:27" x14ac:dyDescent="0.25">
      <c r="A2100">
        <v>96.432599999999994</v>
      </c>
      <c r="B2100">
        <v>105</v>
      </c>
      <c r="C2100" s="36">
        <v>23.627873969455692</v>
      </c>
      <c r="E2100">
        <v>101.12990000000001</v>
      </c>
      <c r="F2100">
        <v>105</v>
      </c>
      <c r="G2100" s="36">
        <v>23.79417904133399</v>
      </c>
      <c r="I2100">
        <v>105.8248</v>
      </c>
      <c r="J2100">
        <v>105</v>
      </c>
      <c r="K2100" s="36">
        <v>23.968503176608568</v>
      </c>
      <c r="M2100">
        <v>110.5591</v>
      </c>
      <c r="N2100">
        <v>105</v>
      </c>
      <c r="O2100" s="36">
        <v>24.153343364253264</v>
      </c>
      <c r="Q2100">
        <v>115.30419999999999</v>
      </c>
      <c r="R2100">
        <v>105</v>
      </c>
      <c r="S2100" s="36">
        <v>24.348792499876268</v>
      </c>
      <c r="U2100">
        <v>120.0808</v>
      </c>
      <c r="V2100">
        <v>105</v>
      </c>
      <c r="W2100" s="36">
        <v>24.557201422077146</v>
      </c>
      <c r="Y2100">
        <v>83.43</v>
      </c>
      <c r="Z2100">
        <v>105</v>
      </c>
      <c r="AA2100" s="36">
        <v>23.204649393121024</v>
      </c>
    </row>
    <row r="2101" spans="1:27" x14ac:dyDescent="0.25">
      <c r="A2101">
        <v>96.432599999999994</v>
      </c>
      <c r="B2101">
        <v>105.05</v>
      </c>
      <c r="C2101" s="36">
        <v>23.627277909875236</v>
      </c>
      <c r="E2101">
        <v>101.12990000000001</v>
      </c>
      <c r="F2101">
        <v>105.05</v>
      </c>
      <c r="G2101" s="36">
        <v>23.793547725906393</v>
      </c>
      <c r="I2101">
        <v>105.8248</v>
      </c>
      <c r="J2101">
        <v>105.05</v>
      </c>
      <c r="K2101" s="36">
        <v>23.967832043956864</v>
      </c>
      <c r="M2101">
        <v>110.5591</v>
      </c>
      <c r="N2101">
        <v>105.05</v>
      </c>
      <c r="O2101" s="36">
        <v>24.152626431483387</v>
      </c>
      <c r="Q2101">
        <v>115.30419999999999</v>
      </c>
      <c r="R2101">
        <v>105.05</v>
      </c>
      <c r="S2101" s="36">
        <v>24.348022608072853</v>
      </c>
      <c r="U2101">
        <v>120.0808</v>
      </c>
      <c r="V2101">
        <v>105.05</v>
      </c>
      <c r="W2101" s="36">
        <v>24.556369193236549</v>
      </c>
      <c r="Y2101">
        <v>83.43</v>
      </c>
      <c r="Z2101">
        <v>105.05</v>
      </c>
      <c r="AA2101" s="36">
        <v>23.204132792926785</v>
      </c>
    </row>
    <row r="2102" spans="1:27" x14ac:dyDescent="0.25">
      <c r="A2102">
        <v>96.432599999999994</v>
      </c>
      <c r="B2102">
        <v>105.1</v>
      </c>
      <c r="C2102" s="36">
        <v>23.626681984629649</v>
      </c>
      <c r="E2102">
        <v>101.12990000000001</v>
      </c>
      <c r="F2102">
        <v>105.1</v>
      </c>
      <c r="G2102" s="36">
        <v>23.792916564136032</v>
      </c>
      <c r="I2102">
        <v>105.8248</v>
      </c>
      <c r="J2102">
        <v>105.1</v>
      </c>
      <c r="K2102" s="36">
        <v>23.96716108871729</v>
      </c>
      <c r="M2102">
        <v>110.5591</v>
      </c>
      <c r="N2102">
        <v>105.1</v>
      </c>
      <c r="O2102" s="36">
        <v>24.151909706073518</v>
      </c>
      <c r="Q2102">
        <v>115.30419999999999</v>
      </c>
      <c r="R2102">
        <v>105.1</v>
      </c>
      <c r="S2102" s="36">
        <v>24.347252961892526</v>
      </c>
      <c r="U2102">
        <v>120.0808</v>
      </c>
      <c r="V2102">
        <v>105.1</v>
      </c>
      <c r="W2102" s="36">
        <v>24.555537260266473</v>
      </c>
      <c r="Y2102">
        <v>83.43</v>
      </c>
      <c r="Z2102">
        <v>105.1</v>
      </c>
      <c r="AA2102" s="36">
        <v>23.203616289148723</v>
      </c>
    </row>
    <row r="2103" spans="1:27" x14ac:dyDescent="0.25">
      <c r="A2103">
        <v>96.432599999999994</v>
      </c>
      <c r="B2103">
        <v>105.15</v>
      </c>
      <c r="C2103" s="36">
        <v>23.626086193646039</v>
      </c>
      <c r="E2103">
        <v>101.12990000000001</v>
      </c>
      <c r="F2103">
        <v>105.15</v>
      </c>
      <c r="G2103" s="36">
        <v>23.792285555932402</v>
      </c>
      <c r="I2103">
        <v>105.8248</v>
      </c>
      <c r="J2103">
        <v>105.15</v>
      </c>
      <c r="K2103" s="36">
        <v>23.966490310775743</v>
      </c>
      <c r="M2103">
        <v>110.5591</v>
      </c>
      <c r="N2103">
        <v>105.15</v>
      </c>
      <c r="O2103" s="36">
        <v>24.151193187876903</v>
      </c>
      <c r="Q2103">
        <v>115.30419999999999</v>
      </c>
      <c r="R2103">
        <v>105.15</v>
      </c>
      <c r="S2103" s="36">
        <v>24.346483561142414</v>
      </c>
      <c r="U2103">
        <v>120.0808</v>
      </c>
      <c r="V2103">
        <v>105.15</v>
      </c>
      <c r="W2103" s="36">
        <v>24.554705622906337</v>
      </c>
      <c r="Y2103">
        <v>83.43</v>
      </c>
      <c r="Z2103">
        <v>105.15</v>
      </c>
      <c r="AA2103" s="36">
        <v>23.203099881744066</v>
      </c>
    </row>
    <row r="2104" spans="1:27" x14ac:dyDescent="0.25">
      <c r="A2104">
        <v>96.432599999999994</v>
      </c>
      <c r="B2104">
        <v>105.2</v>
      </c>
      <c r="C2104" s="36">
        <v>23.625490536851569</v>
      </c>
      <c r="E2104">
        <v>101.12990000000001</v>
      </c>
      <c r="F2104">
        <v>105.2</v>
      </c>
      <c r="G2104" s="36">
        <v>23.791654701205076</v>
      </c>
      <c r="I2104">
        <v>105.8248</v>
      </c>
      <c r="J2104">
        <v>105.2</v>
      </c>
      <c r="K2104" s="36">
        <v>23.965819710018234</v>
      </c>
      <c r="M2104">
        <v>110.5591</v>
      </c>
      <c r="N2104">
        <v>105.2</v>
      </c>
      <c r="O2104" s="36">
        <v>24.150476876746968</v>
      </c>
      <c r="Q2104">
        <v>115.30419999999999</v>
      </c>
      <c r="R2104">
        <v>105.2</v>
      </c>
      <c r="S2104" s="36">
        <v>24.345714405629856</v>
      </c>
      <c r="U2104">
        <v>120.0808</v>
      </c>
      <c r="V2104">
        <v>105.2</v>
      </c>
      <c r="W2104" s="36">
        <v>24.553874280895943</v>
      </c>
      <c r="Y2104">
        <v>83.43</v>
      </c>
      <c r="Z2104">
        <v>105.2</v>
      </c>
      <c r="AA2104" s="36">
        <v>23.202583570670093</v>
      </c>
    </row>
    <row r="2105" spans="1:27" x14ac:dyDescent="0.25">
      <c r="A2105">
        <v>96.432599999999994</v>
      </c>
      <c r="B2105">
        <v>105.25</v>
      </c>
      <c r="C2105" s="36">
        <v>23.624895014173472</v>
      </c>
      <c r="E2105">
        <v>101.12990000000001</v>
      </c>
      <c r="F2105">
        <v>105.25</v>
      </c>
      <c r="G2105" s="36">
        <v>23.791023999863718</v>
      </c>
      <c r="I2105">
        <v>105.8248</v>
      </c>
      <c r="J2105">
        <v>105.25</v>
      </c>
      <c r="K2105" s="36">
        <v>23.965149286330888</v>
      </c>
      <c r="M2105">
        <v>110.5591</v>
      </c>
      <c r="N2105">
        <v>105.25</v>
      </c>
      <c r="O2105" s="36">
        <v>24.149760772537288</v>
      </c>
      <c r="Q2105">
        <v>115.30419999999999</v>
      </c>
      <c r="R2105">
        <v>105.25</v>
      </c>
      <c r="S2105" s="36">
        <v>24.34494549516247</v>
      </c>
      <c r="U2105">
        <v>120.0808</v>
      </c>
      <c r="V2105">
        <v>105.25</v>
      </c>
      <c r="W2105" s="36">
        <v>24.553043233975476</v>
      </c>
      <c r="Y2105">
        <v>83.43</v>
      </c>
      <c r="Z2105">
        <v>105.25</v>
      </c>
      <c r="AA2105" s="36">
        <v>23.202067355884093</v>
      </c>
    </row>
    <row r="2106" spans="1:27" x14ac:dyDescent="0.25">
      <c r="A2106">
        <v>96.432599999999994</v>
      </c>
      <c r="B2106">
        <v>105.3</v>
      </c>
      <c r="C2106" s="36">
        <v>23.624299625539042</v>
      </c>
      <c r="E2106">
        <v>101.12990000000001</v>
      </c>
      <c r="F2106">
        <v>105.3</v>
      </c>
      <c r="G2106" s="36">
        <v>23.79039345181808</v>
      </c>
      <c r="I2106">
        <v>105.8248</v>
      </c>
      <c r="J2106">
        <v>105.3</v>
      </c>
      <c r="K2106" s="36">
        <v>23.964479039599961</v>
      </c>
      <c r="M2106">
        <v>110.5591</v>
      </c>
      <c r="N2106">
        <v>105.3</v>
      </c>
      <c r="O2106" s="36">
        <v>24.149044875101634</v>
      </c>
      <c r="Q2106">
        <v>115.30419999999999</v>
      </c>
      <c r="R2106">
        <v>105.3</v>
      </c>
      <c r="S2106" s="36">
        <v>24.344176829548104</v>
      </c>
      <c r="U2106">
        <v>120.0808</v>
      </c>
      <c r="V2106">
        <v>105.3</v>
      </c>
      <c r="W2106" s="36">
        <v>24.55221248188548</v>
      </c>
      <c r="Y2106">
        <v>83.43</v>
      </c>
      <c r="Z2106">
        <v>105.3</v>
      </c>
      <c r="AA2106" s="36">
        <v>23.201551237343406</v>
      </c>
    </row>
    <row r="2107" spans="1:27" x14ac:dyDescent="0.25">
      <c r="A2107">
        <v>96.432599999999994</v>
      </c>
      <c r="B2107">
        <v>105.35</v>
      </c>
      <c r="C2107" s="36">
        <v>23.623704370875643</v>
      </c>
      <c r="E2107">
        <v>101.12990000000001</v>
      </c>
      <c r="F2107">
        <v>105.35</v>
      </c>
      <c r="G2107" s="36">
        <v>23.789763056977996</v>
      </c>
      <c r="I2107">
        <v>105.8248</v>
      </c>
      <c r="J2107">
        <v>105.35</v>
      </c>
      <c r="K2107" s="36">
        <v>23.963808969711828</v>
      </c>
      <c r="M2107">
        <v>110.5591</v>
      </c>
      <c r="N2107">
        <v>105.35</v>
      </c>
      <c r="O2107" s="36">
        <v>24.148329184293924</v>
      </c>
      <c r="Q2107">
        <v>115.30419999999999</v>
      </c>
      <c r="R2107">
        <v>105.35</v>
      </c>
      <c r="S2107" s="36">
        <v>24.343408408594861</v>
      </c>
      <c r="U2107">
        <v>120.0808</v>
      </c>
      <c r="V2107">
        <v>105.35</v>
      </c>
      <c r="W2107" s="36">
        <v>24.551382024366887</v>
      </c>
      <c r="Y2107">
        <v>83.43</v>
      </c>
      <c r="Z2107">
        <v>105.35</v>
      </c>
      <c r="AA2107" s="36">
        <v>23.20103521500538</v>
      </c>
    </row>
    <row r="2108" spans="1:27" x14ac:dyDescent="0.25">
      <c r="A2108">
        <v>96.432599999999994</v>
      </c>
      <c r="B2108">
        <v>105.4</v>
      </c>
      <c r="C2108" s="36">
        <v>23.623109250110698</v>
      </c>
      <c r="E2108">
        <v>101.12990000000001</v>
      </c>
      <c r="F2108">
        <v>105.4</v>
      </c>
      <c r="G2108" s="36">
        <v>23.789132815253389</v>
      </c>
      <c r="I2108">
        <v>105.8248</v>
      </c>
      <c r="J2108">
        <v>105.4</v>
      </c>
      <c r="K2108" s="36">
        <v>23.963139076552974</v>
      </c>
      <c r="M2108">
        <v>110.5591</v>
      </c>
      <c r="N2108">
        <v>105.4</v>
      </c>
      <c r="O2108" s="36">
        <v>24.147613699968257</v>
      </c>
      <c r="Q2108">
        <v>115.30419999999999</v>
      </c>
      <c r="R2108">
        <v>105.4</v>
      </c>
      <c r="S2108" s="36">
        <v>24.342640232111084</v>
      </c>
      <c r="U2108">
        <v>120.0808</v>
      </c>
      <c r="V2108">
        <v>105.4</v>
      </c>
      <c r="W2108" s="36">
        <v>24.550551861160994</v>
      </c>
      <c r="Y2108">
        <v>83.43</v>
      </c>
      <c r="Z2108">
        <v>105.4</v>
      </c>
      <c r="AA2108" s="36">
        <v>23.200519288827415</v>
      </c>
    </row>
    <row r="2109" spans="1:27" x14ac:dyDescent="0.25">
      <c r="A2109">
        <v>96.432599999999994</v>
      </c>
      <c r="B2109">
        <v>105.45</v>
      </c>
      <c r="C2109" s="36">
        <v>23.622514263171698</v>
      </c>
      <c r="E2109">
        <v>101.12990000000001</v>
      </c>
      <c r="F2109">
        <v>105.45</v>
      </c>
      <c r="G2109" s="36">
        <v>23.78850272655427</v>
      </c>
      <c r="I2109">
        <v>105.8248</v>
      </c>
      <c r="J2109">
        <v>105.45</v>
      </c>
      <c r="K2109" s="36">
        <v>23.962469360010004</v>
      </c>
      <c r="M2109">
        <v>110.5591</v>
      </c>
      <c r="N2109">
        <v>105.45</v>
      </c>
      <c r="O2109" s="36">
        <v>24.1468984219789</v>
      </c>
      <c r="Q2109">
        <v>115.30419999999999</v>
      </c>
      <c r="R2109">
        <v>105.45</v>
      </c>
      <c r="S2109" s="36">
        <v>24.341872299905358</v>
      </c>
      <c r="U2109">
        <v>120.0808</v>
      </c>
      <c r="V2109">
        <v>105.45</v>
      </c>
      <c r="W2109" s="36">
        <v>24.54972199200947</v>
      </c>
      <c r="Y2109">
        <v>83.43</v>
      </c>
      <c r="Z2109">
        <v>105.45</v>
      </c>
      <c r="AA2109" s="36">
        <v>23.200003458766933</v>
      </c>
    </row>
    <row r="2110" spans="1:27" x14ac:dyDescent="0.25">
      <c r="A2110">
        <v>96.432599999999994</v>
      </c>
      <c r="B2110">
        <v>105.5</v>
      </c>
      <c r="C2110" s="36">
        <v>23.621919409986198</v>
      </c>
      <c r="E2110">
        <v>101.12990000000001</v>
      </c>
      <c r="F2110">
        <v>105.5</v>
      </c>
      <c r="G2110" s="36">
        <v>23.787872790790736</v>
      </c>
      <c r="I2110">
        <v>105.8248</v>
      </c>
      <c r="J2110">
        <v>105.5</v>
      </c>
      <c r="K2110" s="36">
        <v>23.961799819969649</v>
      </c>
      <c r="M2110">
        <v>110.5591</v>
      </c>
      <c r="N2110">
        <v>105.5</v>
      </c>
      <c r="O2110" s="36">
        <v>24.146183350180273</v>
      </c>
      <c r="Q2110">
        <v>115.30419999999999</v>
      </c>
      <c r="R2110">
        <v>105.5</v>
      </c>
      <c r="S2110" s="36">
        <v>24.34110461178652</v>
      </c>
      <c r="U2110">
        <v>120.0808</v>
      </c>
      <c r="V2110">
        <v>105.5</v>
      </c>
      <c r="W2110" s="36">
        <v>24.548892416654351</v>
      </c>
      <c r="Y2110">
        <v>83.43</v>
      </c>
      <c r="Z2110">
        <v>105.5</v>
      </c>
      <c r="AA2110" s="36">
        <v>23.199487724781381</v>
      </c>
    </row>
    <row r="2111" spans="1:27" x14ac:dyDescent="0.25">
      <c r="A2111">
        <v>96.432599999999994</v>
      </c>
      <c r="B2111">
        <v>105.55</v>
      </c>
      <c r="C2111" s="36">
        <v>23.621324690481806</v>
      </c>
      <c r="E2111">
        <v>101.12990000000001</v>
      </c>
      <c r="F2111">
        <v>105.55</v>
      </c>
      <c r="G2111" s="36">
        <v>23.787243007872966</v>
      </c>
      <c r="I2111">
        <v>105.8248</v>
      </c>
      <c r="J2111">
        <v>105.55</v>
      </c>
      <c r="K2111" s="36">
        <v>23.961130456318759</v>
      </c>
      <c r="M2111">
        <v>110.5591</v>
      </c>
      <c r="N2111">
        <v>105.55</v>
      </c>
      <c r="O2111" s="36">
        <v>24.145468484426981</v>
      </c>
      <c r="Q2111">
        <v>115.30419999999999</v>
      </c>
      <c r="R2111">
        <v>105.55</v>
      </c>
      <c r="S2111" s="36">
        <v>24.340337167563657</v>
      </c>
      <c r="U2111">
        <v>120.0808</v>
      </c>
      <c r="V2111">
        <v>105.55</v>
      </c>
      <c r="W2111" s="36">
        <v>24.54806313483806</v>
      </c>
      <c r="Y2111">
        <v>83.43</v>
      </c>
      <c r="Z2111">
        <v>105.55</v>
      </c>
      <c r="AA2111" s="36">
        <v>23.198972086828245</v>
      </c>
    </row>
    <row r="2112" spans="1:27" x14ac:dyDescent="0.25">
      <c r="A2112">
        <v>96.432599999999994</v>
      </c>
      <c r="B2112">
        <v>105.6</v>
      </c>
      <c r="C2112" s="36">
        <v>23.620730104586215</v>
      </c>
      <c r="E2112">
        <v>101.12990000000001</v>
      </c>
      <c r="F2112">
        <v>105.6</v>
      </c>
      <c r="G2112" s="36">
        <v>23.786613377711234</v>
      </c>
      <c r="I2112">
        <v>105.8248</v>
      </c>
      <c r="J2112">
        <v>105.6</v>
      </c>
      <c r="K2112" s="36">
        <v>23.96046126894429</v>
      </c>
      <c r="M2112">
        <v>110.5591</v>
      </c>
      <c r="N2112">
        <v>105.6</v>
      </c>
      <c r="O2112" s="36">
        <v>24.14475382457379</v>
      </c>
      <c r="Q2112">
        <v>115.30419999999999</v>
      </c>
      <c r="R2112">
        <v>105.6</v>
      </c>
      <c r="S2112" s="36">
        <v>24.339569967046081</v>
      </c>
      <c r="U2112">
        <v>120.0808</v>
      </c>
      <c r="V2112">
        <v>105.6</v>
      </c>
      <c r="W2112" s="36">
        <v>24.547234146303367</v>
      </c>
      <c r="Y2112">
        <v>83.43</v>
      </c>
      <c r="Z2112">
        <v>105.6</v>
      </c>
      <c r="AA2112" s="36">
        <v>23.198456544865042</v>
      </c>
    </row>
    <row r="2113" spans="1:27" x14ac:dyDescent="0.25">
      <c r="A2113">
        <v>96.432599999999994</v>
      </c>
      <c r="B2113">
        <v>105.65</v>
      </c>
      <c r="C2113" s="36">
        <v>23.620135652227155</v>
      </c>
      <c r="E2113">
        <v>101.12990000000001</v>
      </c>
      <c r="F2113">
        <v>105.65</v>
      </c>
      <c r="G2113" s="36">
        <v>23.785983900215882</v>
      </c>
      <c r="I2113">
        <v>105.8248</v>
      </c>
      <c r="J2113">
        <v>105.65</v>
      </c>
      <c r="K2113" s="36">
        <v>23.95979225773333</v>
      </c>
      <c r="M2113">
        <v>110.5591</v>
      </c>
      <c r="N2113">
        <v>105.65</v>
      </c>
      <c r="O2113" s="36">
        <v>24.144039370475639</v>
      </c>
      <c r="Q2113">
        <v>115.30419999999999</v>
      </c>
      <c r="R2113">
        <v>105.65</v>
      </c>
      <c r="S2113" s="36">
        <v>24.338803010043367</v>
      </c>
      <c r="U2113">
        <v>120.0808</v>
      </c>
      <c r="V2113">
        <v>105.65</v>
      </c>
      <c r="W2113" s="36">
        <v>24.546405450793419</v>
      </c>
      <c r="Y2113">
        <v>83.43</v>
      </c>
      <c r="Z2113">
        <v>105.65</v>
      </c>
      <c r="AA2113" s="36">
        <v>23.197941098849313</v>
      </c>
    </row>
    <row r="2114" spans="1:27" x14ac:dyDescent="0.25">
      <c r="A2114">
        <v>96.432599999999994</v>
      </c>
      <c r="B2114">
        <v>105.7</v>
      </c>
      <c r="C2114" s="36">
        <v>23.619541333332446</v>
      </c>
      <c r="E2114">
        <v>101.12990000000001</v>
      </c>
      <c r="F2114">
        <v>105.7</v>
      </c>
      <c r="G2114" s="36">
        <v>23.785354575297362</v>
      </c>
      <c r="I2114">
        <v>105.8248</v>
      </c>
      <c r="J2114">
        <v>105.7</v>
      </c>
      <c r="K2114" s="36">
        <v>23.959123422573082</v>
      </c>
      <c r="M2114">
        <v>110.5591</v>
      </c>
      <c r="N2114">
        <v>105.7</v>
      </c>
      <c r="O2114" s="36">
        <v>24.143325121987623</v>
      </c>
      <c r="Q2114">
        <v>115.30419999999999</v>
      </c>
      <c r="R2114">
        <v>105.7</v>
      </c>
      <c r="S2114" s="36">
        <v>24.338036296365328</v>
      </c>
      <c r="U2114">
        <v>120.0808</v>
      </c>
      <c r="V2114">
        <v>105.7</v>
      </c>
      <c r="W2114" s="36">
        <v>24.545577048051747</v>
      </c>
      <c r="Y2114">
        <v>83.43</v>
      </c>
      <c r="Z2114">
        <v>105.7</v>
      </c>
      <c r="AA2114" s="36">
        <v>23.197425748738635</v>
      </c>
    </row>
    <row r="2115" spans="1:27" x14ac:dyDescent="0.25">
      <c r="A2115">
        <v>96.432599999999994</v>
      </c>
      <c r="B2115">
        <v>105.75</v>
      </c>
      <c r="C2115" s="36">
        <v>23.61894714782995</v>
      </c>
      <c r="E2115">
        <v>101.12990000000001</v>
      </c>
      <c r="F2115">
        <v>105.75</v>
      </c>
      <c r="G2115" s="36">
        <v>23.78472540286619</v>
      </c>
      <c r="I2115">
        <v>105.8248</v>
      </c>
      <c r="J2115">
        <v>105.75</v>
      </c>
      <c r="K2115" s="36">
        <v>23.958454763350854</v>
      </c>
      <c r="M2115">
        <v>110.5591</v>
      </c>
      <c r="N2115">
        <v>105.75</v>
      </c>
      <c r="O2115" s="36">
        <v>24.142611078965007</v>
      </c>
      <c r="Q2115">
        <v>115.30419999999999</v>
      </c>
      <c r="R2115">
        <v>105.75</v>
      </c>
      <c r="S2115" s="36">
        <v>24.337269825822013</v>
      </c>
      <c r="U2115">
        <v>120.0808</v>
      </c>
      <c r="V2115">
        <v>105.75</v>
      </c>
      <c r="W2115" s="36">
        <v>24.544748937822231</v>
      </c>
      <c r="Y2115">
        <v>83.43</v>
      </c>
      <c r="Z2115">
        <v>105.75</v>
      </c>
      <c r="AA2115" s="36">
        <v>23.196910494490606</v>
      </c>
    </row>
    <row r="2116" spans="1:27" x14ac:dyDescent="0.25">
      <c r="A2116">
        <v>96.432599999999994</v>
      </c>
      <c r="B2116">
        <v>105.8</v>
      </c>
      <c r="C2116" s="36">
        <v>23.61835309564761</v>
      </c>
      <c r="E2116">
        <v>101.12990000000001</v>
      </c>
      <c r="F2116">
        <v>105.8</v>
      </c>
      <c r="G2116" s="36">
        <v>23.784096382832988</v>
      </c>
      <c r="I2116">
        <v>105.8248</v>
      </c>
      <c r="J2116">
        <v>105.8</v>
      </c>
      <c r="K2116" s="36">
        <v>23.957786279954092</v>
      </c>
      <c r="M2116">
        <v>110.5591</v>
      </c>
      <c r="N2116">
        <v>105.8</v>
      </c>
      <c r="O2116" s="36">
        <v>24.141897241263234</v>
      </c>
      <c r="Q2116">
        <v>115.30419999999999</v>
      </c>
      <c r="R2116">
        <v>105.8</v>
      </c>
      <c r="S2116" s="36">
        <v>24.336503598223718</v>
      </c>
      <c r="U2116">
        <v>120.0808</v>
      </c>
      <c r="V2116">
        <v>105.8</v>
      </c>
      <c r="W2116" s="36">
        <v>24.543921119849124</v>
      </c>
      <c r="Y2116">
        <v>83.43</v>
      </c>
      <c r="Z2116">
        <v>105.8</v>
      </c>
      <c r="AA2116" s="36">
        <v>23.196395336062871</v>
      </c>
    </row>
    <row r="2117" spans="1:27" x14ac:dyDescent="0.25">
      <c r="A2117">
        <v>96.432599999999994</v>
      </c>
      <c r="B2117">
        <v>105.85</v>
      </c>
      <c r="C2117" s="36">
        <v>23.61775917671342</v>
      </c>
      <c r="E2117">
        <v>101.12990000000001</v>
      </c>
      <c r="F2117">
        <v>105.85</v>
      </c>
      <c r="G2117" s="36">
        <v>23.783467515108438</v>
      </c>
      <c r="I2117">
        <v>105.8248</v>
      </c>
      <c r="J2117">
        <v>105.85</v>
      </c>
      <c r="K2117" s="36">
        <v>23.957117972270343</v>
      </c>
      <c r="M2117">
        <v>110.5591</v>
      </c>
      <c r="N2117">
        <v>105.85</v>
      </c>
      <c r="O2117" s="36">
        <v>24.141183608737897</v>
      </c>
      <c r="Q2117">
        <v>115.30419999999999</v>
      </c>
      <c r="R2117">
        <v>105.85</v>
      </c>
      <c r="S2117" s="36">
        <v>24.335737613380985</v>
      </c>
      <c r="U2117">
        <v>120.0808</v>
      </c>
      <c r="V2117">
        <v>105.85</v>
      </c>
      <c r="W2117" s="36">
        <v>24.543093593877042</v>
      </c>
      <c r="Y2117">
        <v>83.43</v>
      </c>
      <c r="Z2117">
        <v>105.85</v>
      </c>
      <c r="AA2117" s="36">
        <v>23.195880273413092</v>
      </c>
    </row>
    <row r="2118" spans="1:27" x14ac:dyDescent="0.25">
      <c r="A2118">
        <v>96.432599999999994</v>
      </c>
      <c r="B2118">
        <v>105.9</v>
      </c>
      <c r="C2118" s="36">
        <v>23.617165390955446</v>
      </c>
      <c r="E2118">
        <v>101.12990000000001</v>
      </c>
      <c r="F2118">
        <v>105.9</v>
      </c>
      <c r="G2118" s="36">
        <v>23.782838799603333</v>
      </c>
      <c r="I2118">
        <v>105.8248</v>
      </c>
      <c r="J2118">
        <v>105.9</v>
      </c>
      <c r="K2118" s="36">
        <v>23.956449840187286</v>
      </c>
      <c r="M2118">
        <v>110.5591</v>
      </c>
      <c r="N2118">
        <v>105.9</v>
      </c>
      <c r="O2118" s="36">
        <v>24.140470181244758</v>
      </c>
      <c r="Q2118">
        <v>115.30419999999999</v>
      </c>
      <c r="R2118">
        <v>105.9</v>
      </c>
      <c r="S2118" s="36">
        <v>24.334971871104592</v>
      </c>
      <c r="U2118">
        <v>120.0808</v>
      </c>
      <c r="V2118">
        <v>105.9</v>
      </c>
      <c r="W2118" s="36">
        <v>24.54226635965097</v>
      </c>
      <c r="Y2118">
        <v>83.43</v>
      </c>
      <c r="Z2118">
        <v>105.9</v>
      </c>
      <c r="AA2118" s="36">
        <v>23.195365306498967</v>
      </c>
    </row>
    <row r="2119" spans="1:27" x14ac:dyDescent="0.25">
      <c r="A2119">
        <v>96.432599999999994</v>
      </c>
      <c r="B2119">
        <v>105.95</v>
      </c>
      <c r="C2119" s="36">
        <v>23.616571738301804</v>
      </c>
      <c r="E2119">
        <v>101.12990000000001</v>
      </c>
      <c r="F2119">
        <v>105.95</v>
      </c>
      <c r="G2119" s="36">
        <v>23.782210236228533</v>
      </c>
      <c r="I2119">
        <v>105.8248</v>
      </c>
      <c r="J2119">
        <v>105.95</v>
      </c>
      <c r="K2119" s="36">
        <v>23.955781883592703</v>
      </c>
      <c r="M2119">
        <v>110.5591</v>
      </c>
      <c r="N2119">
        <v>105.95</v>
      </c>
      <c r="O2119" s="36">
        <v>24.139756958639762</v>
      </c>
      <c r="Q2119">
        <v>115.30419999999999</v>
      </c>
      <c r="R2119">
        <v>105.95</v>
      </c>
      <c r="S2119" s="36">
        <v>24.334206371205561</v>
      </c>
      <c r="U2119">
        <v>120.0808</v>
      </c>
      <c r="V2119">
        <v>105.95</v>
      </c>
      <c r="W2119" s="36">
        <v>24.541439416916258</v>
      </c>
      <c r="Y2119">
        <v>83.43</v>
      </c>
      <c r="Z2119">
        <v>105.95</v>
      </c>
      <c r="AA2119" s="36">
        <v>23.194850435278223</v>
      </c>
    </row>
    <row r="2120" spans="1:27" x14ac:dyDescent="0.25">
      <c r="A2120">
        <v>96.432599999999994</v>
      </c>
      <c r="B2120">
        <v>106</v>
      </c>
      <c r="C2120" s="36">
        <v>23.615978218680695</v>
      </c>
      <c r="E2120">
        <v>101.12990000000001</v>
      </c>
      <c r="F2120">
        <v>106</v>
      </c>
      <c r="G2120" s="36">
        <v>23.781581824894992</v>
      </c>
      <c r="I2120">
        <v>105.8248</v>
      </c>
      <c r="J2120">
        <v>106</v>
      </c>
      <c r="K2120" s="36">
        <v>23.955114102374498</v>
      </c>
      <c r="M2120">
        <v>110.5591</v>
      </c>
      <c r="N2120">
        <v>106</v>
      </c>
      <c r="O2120" s="36">
        <v>24.139043940778993</v>
      </c>
      <c r="Q2120">
        <v>115.30419999999999</v>
      </c>
      <c r="R2120">
        <v>106</v>
      </c>
      <c r="S2120" s="36">
        <v>24.333441113495152</v>
      </c>
      <c r="U2120">
        <v>120.0808</v>
      </c>
      <c r="V2120">
        <v>106</v>
      </c>
      <c r="W2120" s="36">
        <v>24.540612765418611</v>
      </c>
      <c r="Y2120">
        <v>83.43</v>
      </c>
      <c r="Z2120">
        <v>106</v>
      </c>
      <c r="AA2120" s="36">
        <v>23.19433565970861</v>
      </c>
    </row>
    <row r="2121" spans="1:27" x14ac:dyDescent="0.25">
      <c r="A2121">
        <v>96.432599999999994</v>
      </c>
      <c r="B2121">
        <v>106.05</v>
      </c>
      <c r="C2121" s="36">
        <v>23.615384832020361</v>
      </c>
      <c r="E2121">
        <v>101.12990000000001</v>
      </c>
      <c r="F2121">
        <v>106.05</v>
      </c>
      <c r="G2121" s="36">
        <v>23.780953565513752</v>
      </c>
      <c r="I2121">
        <v>105.8248</v>
      </c>
      <c r="J2121">
        <v>106.05</v>
      </c>
      <c r="K2121" s="36">
        <v>23.954446496420694</v>
      </c>
      <c r="M2121">
        <v>110.5591</v>
      </c>
      <c r="N2121">
        <v>106.05</v>
      </c>
      <c r="O2121" s="36">
        <v>24.138331127518725</v>
      </c>
      <c r="Q2121">
        <v>115.30419999999999</v>
      </c>
      <c r="R2121">
        <v>106.05</v>
      </c>
      <c r="S2121" s="36">
        <v>24.332676097784866</v>
      </c>
      <c r="U2121">
        <v>120.0808</v>
      </c>
      <c r="V2121">
        <v>106.05</v>
      </c>
      <c r="W2121" s="36">
        <v>24.539786404904113</v>
      </c>
      <c r="Y2121">
        <v>83.43</v>
      </c>
      <c r="Z2121">
        <v>106.05</v>
      </c>
      <c r="AA2121" s="36">
        <v>23.193820979747926</v>
      </c>
    </row>
    <row r="2122" spans="1:27" x14ac:dyDescent="0.25">
      <c r="A2122">
        <v>96.432599999999994</v>
      </c>
      <c r="B2122">
        <v>106.1</v>
      </c>
      <c r="C2122" s="36">
        <v>23.614791578249118</v>
      </c>
      <c r="E2122">
        <v>101.12990000000001</v>
      </c>
      <c r="F2122">
        <v>106.1</v>
      </c>
      <c r="G2122" s="36">
        <v>23.780325457995929</v>
      </c>
      <c r="I2122">
        <v>105.8248</v>
      </c>
      <c r="J2122">
        <v>106.1</v>
      </c>
      <c r="K2122" s="36">
        <v>23.953779065619432</v>
      </c>
      <c r="M2122">
        <v>110.5591</v>
      </c>
      <c r="N2122">
        <v>106.1</v>
      </c>
      <c r="O2122" s="36">
        <v>24.137618518715378</v>
      </c>
      <c r="Q2122">
        <v>115.30419999999999</v>
      </c>
      <c r="R2122">
        <v>106.1</v>
      </c>
      <c r="S2122" s="36">
        <v>24.331911323886448</v>
      </c>
      <c r="U2122">
        <v>120.0808</v>
      </c>
      <c r="V2122">
        <v>106.1</v>
      </c>
      <c r="W2122" s="36">
        <v>24.538960335119196</v>
      </c>
      <c r="Y2122">
        <v>83.43</v>
      </c>
      <c r="Z2122">
        <v>106.1</v>
      </c>
      <c r="AA2122" s="36">
        <v>23.193306395353986</v>
      </c>
    </row>
    <row r="2123" spans="1:27" x14ac:dyDescent="0.25">
      <c r="A2123">
        <v>96.432599999999994</v>
      </c>
      <c r="B2123">
        <v>106.15</v>
      </c>
      <c r="C2123" s="36">
        <v>23.614198457295345</v>
      </c>
      <c r="E2123">
        <v>101.12990000000001</v>
      </c>
      <c r="F2123">
        <v>106.15</v>
      </c>
      <c r="G2123" s="36">
        <v>23.779697502252723</v>
      </c>
      <c r="I2123">
        <v>105.8248</v>
      </c>
      <c r="J2123">
        <v>106.15</v>
      </c>
      <c r="K2123" s="36">
        <v>23.953111809858964</v>
      </c>
      <c r="M2123">
        <v>110.5591</v>
      </c>
      <c r="N2123">
        <v>106.15</v>
      </c>
      <c r="O2123" s="36">
        <v>24.136906114225543</v>
      </c>
      <c r="Q2123">
        <v>115.30419999999999</v>
      </c>
      <c r="R2123">
        <v>106.15</v>
      </c>
      <c r="S2123" s="36">
        <v>24.331146791611879</v>
      </c>
      <c r="U2123">
        <v>120.0808</v>
      </c>
      <c r="V2123">
        <v>106.15</v>
      </c>
      <c r="W2123" s="36">
        <v>24.538134555810657</v>
      </c>
      <c r="Y2123">
        <v>83.43</v>
      </c>
      <c r="Z2123">
        <v>106.15</v>
      </c>
      <c r="AA2123" s="36">
        <v>23.192791906484636</v>
      </c>
    </row>
    <row r="2124" spans="1:27" x14ac:dyDescent="0.25">
      <c r="A2124">
        <v>96.432599999999994</v>
      </c>
      <c r="B2124">
        <v>106.2</v>
      </c>
      <c r="C2124" s="36">
        <v>23.613605469087478</v>
      </c>
      <c r="E2124">
        <v>101.12990000000001</v>
      </c>
      <c r="F2124">
        <v>106.2</v>
      </c>
      <c r="G2124" s="36">
        <v>23.779069698195443</v>
      </c>
      <c r="I2124">
        <v>105.8248</v>
      </c>
      <c r="J2124">
        <v>106.2</v>
      </c>
      <c r="K2124" s="36">
        <v>23.952444729027668</v>
      </c>
      <c r="M2124">
        <v>110.5591</v>
      </c>
      <c r="N2124">
        <v>106.2</v>
      </c>
      <c r="O2124" s="36">
        <v>24.136193913905974</v>
      </c>
      <c r="Q2124">
        <v>115.30419999999999</v>
      </c>
      <c r="R2124">
        <v>106.2</v>
      </c>
      <c r="S2124" s="36">
        <v>24.330382500773382</v>
      </c>
      <c r="U2124">
        <v>120.0808</v>
      </c>
      <c r="V2124">
        <v>106.2</v>
      </c>
      <c r="W2124" s="36">
        <v>24.537309066725658</v>
      </c>
      <c r="Y2124">
        <v>83.43</v>
      </c>
      <c r="Z2124">
        <v>106.2</v>
      </c>
      <c r="AA2124" s="36">
        <v>23.192277513097753</v>
      </c>
    </row>
    <row r="2125" spans="1:27" x14ac:dyDescent="0.25">
      <c r="A2125">
        <v>96.432599999999994</v>
      </c>
      <c r="B2125">
        <v>106.25</v>
      </c>
      <c r="C2125" s="36">
        <v>23.613012613554034</v>
      </c>
      <c r="E2125">
        <v>101.12990000000001</v>
      </c>
      <c r="F2125">
        <v>106.25</v>
      </c>
      <c r="G2125" s="36">
        <v>23.778442045735453</v>
      </c>
      <c r="I2125">
        <v>105.8248</v>
      </c>
      <c r="J2125">
        <v>106.25</v>
      </c>
      <c r="K2125" s="36">
        <v>23.951777823014027</v>
      </c>
      <c r="M2125">
        <v>110.5591</v>
      </c>
      <c r="N2125">
        <v>106.25</v>
      </c>
      <c r="O2125" s="36">
        <v>24.135481917613589</v>
      </c>
      <c r="Q2125">
        <v>115.30419999999999</v>
      </c>
      <c r="R2125">
        <v>106.25</v>
      </c>
      <c r="S2125" s="36">
        <v>24.329618451183411</v>
      </c>
      <c r="U2125">
        <v>120.0808</v>
      </c>
      <c r="V2125">
        <v>106.25</v>
      </c>
      <c r="W2125" s="36">
        <v>24.536483867611725</v>
      </c>
      <c r="Y2125">
        <v>83.43</v>
      </c>
      <c r="Z2125">
        <v>106.25</v>
      </c>
      <c r="AA2125" s="36">
        <v>23.191763215151248</v>
      </c>
    </row>
    <row r="2126" spans="1:27" x14ac:dyDescent="0.25">
      <c r="A2126">
        <v>96.432599999999994</v>
      </c>
      <c r="B2126">
        <v>106.3</v>
      </c>
      <c r="C2126" s="36">
        <v>23.61241989062356</v>
      </c>
      <c r="E2126">
        <v>101.12990000000001</v>
      </c>
      <c r="F2126">
        <v>106.3</v>
      </c>
      <c r="G2126" s="36">
        <v>23.777814544784206</v>
      </c>
      <c r="I2126">
        <v>105.8248</v>
      </c>
      <c r="J2126">
        <v>106.3</v>
      </c>
      <c r="K2126" s="36">
        <v>23.951111091706643</v>
      </c>
      <c r="M2126">
        <v>110.5591</v>
      </c>
      <c r="N2126">
        <v>106.3</v>
      </c>
      <c r="O2126" s="36">
        <v>24.134770125205485</v>
      </c>
      <c r="Q2126">
        <v>115.30419999999999</v>
      </c>
      <c r="R2126">
        <v>106.3</v>
      </c>
      <c r="S2126" s="36">
        <v>24.328854642654662</v>
      </c>
      <c r="U2126">
        <v>120.0808</v>
      </c>
      <c r="V2126">
        <v>106.3</v>
      </c>
      <c r="W2126" s="36">
        <v>24.535658958216732</v>
      </c>
      <c r="Y2126">
        <v>83.43</v>
      </c>
      <c r="Z2126">
        <v>106.3</v>
      </c>
      <c r="AA2126" s="36">
        <v>23.191249012603055</v>
      </c>
    </row>
    <row r="2127" spans="1:27" x14ac:dyDescent="0.25">
      <c r="A2127">
        <v>96.432599999999994</v>
      </c>
      <c r="B2127">
        <v>106.35</v>
      </c>
      <c r="C2127" s="36">
        <v>23.611827300224697</v>
      </c>
      <c r="E2127">
        <v>101.12990000000001</v>
      </c>
      <c r="F2127">
        <v>106.35</v>
      </c>
      <c r="G2127" s="36">
        <v>23.777187195253262</v>
      </c>
      <c r="I2127">
        <v>105.8248</v>
      </c>
      <c r="J2127">
        <v>106.35</v>
      </c>
      <c r="K2127" s="36">
        <v>23.950444534994237</v>
      </c>
      <c r="M2127">
        <v>110.5591</v>
      </c>
      <c r="N2127">
        <v>106.35</v>
      </c>
      <c r="O2127" s="36">
        <v>24.134058536538895</v>
      </c>
      <c r="Q2127">
        <v>115.30419999999999</v>
      </c>
      <c r="R2127">
        <v>106.35</v>
      </c>
      <c r="S2127" s="36">
        <v>24.328091075000074</v>
      </c>
      <c r="U2127">
        <v>120.0808</v>
      </c>
      <c r="V2127">
        <v>106.35</v>
      </c>
      <c r="W2127" s="36">
        <v>24.534834338288913</v>
      </c>
      <c r="Y2127">
        <v>83.43</v>
      </c>
      <c r="Z2127">
        <v>106.35</v>
      </c>
      <c r="AA2127" s="36">
        <v>23.190734905411151</v>
      </c>
    </row>
    <row r="2128" spans="1:27" x14ac:dyDescent="0.25">
      <c r="A2128">
        <v>96.432599999999994</v>
      </c>
      <c r="B2128">
        <v>106.4</v>
      </c>
      <c r="C2128" s="36">
        <v>23.611234842286127</v>
      </c>
      <c r="E2128">
        <v>101.12990000000001</v>
      </c>
      <c r="F2128">
        <v>106.4</v>
      </c>
      <c r="G2128" s="36">
        <v>23.776559997054246</v>
      </c>
      <c r="I2128">
        <v>105.8248</v>
      </c>
      <c r="J2128">
        <v>106.4</v>
      </c>
      <c r="K2128" s="36">
        <v>23.949778152765646</v>
      </c>
      <c r="M2128">
        <v>110.5591</v>
      </c>
      <c r="N2128">
        <v>106.4</v>
      </c>
      <c r="O2128" s="36">
        <v>24.133347151471234</v>
      </c>
      <c r="Q2128">
        <v>115.30419999999999</v>
      </c>
      <c r="R2128">
        <v>106.4</v>
      </c>
      <c r="S2128" s="36">
        <v>24.327327748032825</v>
      </c>
      <c r="U2128">
        <v>120.0808</v>
      </c>
      <c r="V2128">
        <v>106.4</v>
      </c>
      <c r="W2128" s="36">
        <v>24.534010007576871</v>
      </c>
      <c r="Y2128">
        <v>83.43</v>
      </c>
      <c r="Z2128">
        <v>106.4</v>
      </c>
      <c r="AA2128" s="36">
        <v>23.190220893533532</v>
      </c>
    </row>
    <row r="2129" spans="1:27" x14ac:dyDescent="0.25">
      <c r="A2129">
        <v>96.432599999999994</v>
      </c>
      <c r="B2129">
        <v>106.45</v>
      </c>
      <c r="C2129" s="36">
        <v>23.610642516736615</v>
      </c>
      <c r="E2129">
        <v>101.12990000000001</v>
      </c>
      <c r="F2129">
        <v>106.45</v>
      </c>
      <c r="G2129" s="36">
        <v>23.775932950098866</v>
      </c>
      <c r="I2129">
        <v>105.8248</v>
      </c>
      <c r="J2129">
        <v>106.45</v>
      </c>
      <c r="K2129" s="36">
        <v>23.949111944909827</v>
      </c>
      <c r="M2129">
        <v>110.5591</v>
      </c>
      <c r="N2129">
        <v>106.45</v>
      </c>
      <c r="O2129" s="36">
        <v>24.132635969860083</v>
      </c>
      <c r="Q2129">
        <v>115.30419999999999</v>
      </c>
      <c r="R2129">
        <v>106.45</v>
      </c>
      <c r="S2129" s="36">
        <v>24.326564661566316</v>
      </c>
      <c r="U2129">
        <v>120.0808</v>
      </c>
      <c r="V2129">
        <v>106.45</v>
      </c>
      <c r="W2129" s="36">
        <v>24.53318596582956</v>
      </c>
      <c r="Y2129">
        <v>83.43</v>
      </c>
      <c r="Z2129">
        <v>106.45</v>
      </c>
      <c r="AA2129" s="36">
        <v>23.189706976928221</v>
      </c>
    </row>
    <row r="2130" spans="1:27" x14ac:dyDescent="0.25">
      <c r="A2130">
        <v>96.432599999999994</v>
      </c>
      <c r="B2130">
        <v>106.5</v>
      </c>
      <c r="C2130" s="36">
        <v>23.610050323504968</v>
      </c>
      <c r="E2130">
        <v>101.12990000000001</v>
      </c>
      <c r="F2130">
        <v>106.5</v>
      </c>
      <c r="G2130" s="36">
        <v>23.77530605429892</v>
      </c>
      <c r="I2130">
        <v>105.8248</v>
      </c>
      <c r="J2130">
        <v>106.5</v>
      </c>
      <c r="K2130" s="36">
        <v>23.948445911315829</v>
      </c>
      <c r="M2130">
        <v>110.5591</v>
      </c>
      <c r="N2130">
        <v>106.5</v>
      </c>
      <c r="O2130" s="36">
        <v>24.131924991563167</v>
      </c>
      <c r="Q2130">
        <v>115.30419999999999</v>
      </c>
      <c r="R2130">
        <v>106.5</v>
      </c>
      <c r="S2130" s="36">
        <v>24.325801815414195</v>
      </c>
      <c r="U2130">
        <v>120.0808</v>
      </c>
      <c r="V2130">
        <v>106.5</v>
      </c>
      <c r="W2130" s="36">
        <v>24.532362212796283</v>
      </c>
      <c r="Y2130">
        <v>83.43</v>
      </c>
      <c r="Z2130">
        <v>106.5</v>
      </c>
      <c r="AA2130" s="36">
        <v>23.18919315555328</v>
      </c>
    </row>
    <row r="2131" spans="1:27" x14ac:dyDescent="0.25">
      <c r="A2131">
        <v>96.432599999999994</v>
      </c>
      <c r="B2131">
        <v>106.55</v>
      </c>
      <c r="C2131" s="36">
        <v>23.609458262520064</v>
      </c>
      <c r="E2131">
        <v>101.12990000000001</v>
      </c>
      <c r="F2131">
        <v>106.55</v>
      </c>
      <c r="G2131" s="36">
        <v>23.774679309566285</v>
      </c>
      <c r="I2131">
        <v>105.8248</v>
      </c>
      <c r="J2131">
        <v>106.55</v>
      </c>
      <c r="K2131" s="36">
        <v>23.947780051872851</v>
      </c>
      <c r="M2131">
        <v>110.5591</v>
      </c>
      <c r="N2131">
        <v>106.55</v>
      </c>
      <c r="O2131" s="36">
        <v>24.131214216438391</v>
      </c>
      <c r="Q2131">
        <v>115.30419999999999</v>
      </c>
      <c r="R2131">
        <v>106.55</v>
      </c>
      <c r="S2131" s="36">
        <v>24.325039209390344</v>
      </c>
      <c r="U2131">
        <v>120.0808</v>
      </c>
      <c r="V2131">
        <v>106.55</v>
      </c>
      <c r="W2131" s="36">
        <v>24.531538748226716</v>
      </c>
      <c r="Y2131">
        <v>83.43</v>
      </c>
      <c r="Z2131">
        <v>106.55</v>
      </c>
      <c r="AA2131" s="36">
        <v>23.1886794293668</v>
      </c>
    </row>
    <row r="2132" spans="1:27" x14ac:dyDescent="0.25">
      <c r="A2132">
        <v>96.432599999999994</v>
      </c>
      <c r="B2132">
        <v>106.6</v>
      </c>
      <c r="C2132" s="36">
        <v>23.60886633371085</v>
      </c>
      <c r="E2132">
        <v>101.12990000000001</v>
      </c>
      <c r="F2132">
        <v>106.6</v>
      </c>
      <c r="G2132" s="36">
        <v>23.774052715812935</v>
      </c>
      <c r="I2132">
        <v>105.8248</v>
      </c>
      <c r="J2132">
        <v>106.6</v>
      </c>
      <c r="K2132" s="36">
        <v>23.947114366470181</v>
      </c>
      <c r="M2132">
        <v>110.5591</v>
      </c>
      <c r="N2132">
        <v>106.6</v>
      </c>
      <c r="O2132" s="36">
        <v>24.130503644343808</v>
      </c>
      <c r="Q2132">
        <v>115.30419999999999</v>
      </c>
      <c r="R2132">
        <v>106.6</v>
      </c>
      <c r="S2132" s="36">
        <v>24.32427684330888</v>
      </c>
      <c r="U2132">
        <v>120.0808</v>
      </c>
      <c r="V2132">
        <v>106.6</v>
      </c>
      <c r="W2132" s="36">
        <v>24.530715571870871</v>
      </c>
      <c r="Y2132">
        <v>83.43</v>
      </c>
      <c r="Z2132">
        <v>106.6</v>
      </c>
      <c r="AA2132" s="36">
        <v>23.188165798326903</v>
      </c>
    </row>
    <row r="2133" spans="1:27" x14ac:dyDescent="0.25">
      <c r="A2133">
        <v>96.432599999999994</v>
      </c>
      <c r="B2133">
        <v>106.65</v>
      </c>
      <c r="C2133" s="36">
        <v>23.608274537006324</v>
      </c>
      <c r="E2133">
        <v>101.12990000000001</v>
      </c>
      <c r="F2133">
        <v>106.65</v>
      </c>
      <c r="G2133" s="36">
        <v>23.773426272950914</v>
      </c>
      <c r="I2133">
        <v>105.8248</v>
      </c>
      <c r="J2133">
        <v>106.65</v>
      </c>
      <c r="K2133" s="36">
        <v>23.946448854997225</v>
      </c>
      <c r="M2133">
        <v>110.5591</v>
      </c>
      <c r="N2133">
        <v>106.65</v>
      </c>
      <c r="O2133" s="36">
        <v>24.129793275137658</v>
      </c>
      <c r="Q2133">
        <v>115.30419999999999</v>
      </c>
      <c r="R2133">
        <v>106.65</v>
      </c>
      <c r="S2133" s="36">
        <v>24.323514716984153</v>
      </c>
      <c r="U2133">
        <v>120.0808</v>
      </c>
      <c r="V2133">
        <v>106.65</v>
      </c>
      <c r="W2133" s="36">
        <v>24.529892683479133</v>
      </c>
      <c r="Y2133">
        <v>83.43</v>
      </c>
      <c r="Z2133">
        <v>106.65</v>
      </c>
      <c r="AA2133" s="36">
        <v>23.18765226239173</v>
      </c>
    </row>
    <row r="2134" spans="1:27" x14ac:dyDescent="0.25">
      <c r="A2134">
        <v>96.432599999999994</v>
      </c>
      <c r="B2134">
        <v>106.7</v>
      </c>
      <c r="C2134" s="36">
        <v>23.607682872335548</v>
      </c>
      <c r="E2134">
        <v>101.12990000000001</v>
      </c>
      <c r="F2134">
        <v>106.7</v>
      </c>
      <c r="G2134" s="36">
        <v>23.772799980892348</v>
      </c>
      <c r="I2134">
        <v>105.8248</v>
      </c>
      <c r="J2134">
        <v>106.7</v>
      </c>
      <c r="K2134" s="36">
        <v>23.945783517343521</v>
      </c>
      <c r="M2134">
        <v>110.5591</v>
      </c>
      <c r="N2134">
        <v>106.7</v>
      </c>
      <c r="O2134" s="36">
        <v>24.129083108678305</v>
      </c>
      <c r="Q2134">
        <v>115.30419999999999</v>
      </c>
      <c r="R2134">
        <v>106.7</v>
      </c>
      <c r="S2134" s="36">
        <v>24.322752830230762</v>
      </c>
      <c r="U2134">
        <v>120.0808</v>
      </c>
      <c r="V2134">
        <v>106.7</v>
      </c>
      <c r="W2134" s="36">
        <v>24.529070082802225</v>
      </c>
      <c r="Y2134">
        <v>83.43</v>
      </c>
      <c r="Z2134">
        <v>106.7</v>
      </c>
      <c r="AA2134" s="36">
        <v>23.187138821519461</v>
      </c>
    </row>
    <row r="2135" spans="1:27" x14ac:dyDescent="0.25">
      <c r="A2135">
        <v>96.432599999999994</v>
      </c>
      <c r="B2135">
        <v>106.75</v>
      </c>
      <c r="C2135" s="36">
        <v>23.607091339627658</v>
      </c>
      <c r="E2135">
        <v>101.12990000000001</v>
      </c>
      <c r="F2135">
        <v>106.75</v>
      </c>
      <c r="G2135" s="36">
        <v>23.772173839549456</v>
      </c>
      <c r="I2135">
        <v>105.8248</v>
      </c>
      <c r="J2135">
        <v>106.75</v>
      </c>
      <c r="K2135" s="36">
        <v>23.945118353398698</v>
      </c>
      <c r="M2135">
        <v>110.5591</v>
      </c>
      <c r="N2135">
        <v>106.75</v>
      </c>
      <c r="O2135" s="36">
        <v>24.128373144824312</v>
      </c>
      <c r="Q2135">
        <v>115.30419999999999</v>
      </c>
      <c r="R2135">
        <v>106.75</v>
      </c>
      <c r="S2135" s="36">
        <v>24.321991182863517</v>
      </c>
      <c r="U2135">
        <v>120.0808</v>
      </c>
      <c r="V2135">
        <v>106.75</v>
      </c>
      <c r="W2135" s="36">
        <v>24.528247769591232</v>
      </c>
      <c r="Y2135">
        <v>83.43</v>
      </c>
      <c r="Z2135">
        <v>106.75</v>
      </c>
      <c r="AA2135" s="36">
        <v>23.186625475668311</v>
      </c>
    </row>
    <row r="2136" spans="1:27" x14ac:dyDescent="0.25">
      <c r="A2136">
        <v>96.432599999999994</v>
      </c>
      <c r="B2136">
        <v>106.8</v>
      </c>
      <c r="C2136" s="36">
        <v>23.606499938811833</v>
      </c>
      <c r="E2136">
        <v>101.12990000000001</v>
      </c>
      <c r="F2136">
        <v>106.8</v>
      </c>
      <c r="G2136" s="36">
        <v>23.771547848834537</v>
      </c>
      <c r="I2136">
        <v>105.8248</v>
      </c>
      <c r="J2136">
        <v>106.8</v>
      </c>
      <c r="K2136" s="36">
        <v>23.944453363052521</v>
      </c>
      <c r="M2136">
        <v>110.5591</v>
      </c>
      <c r="N2136">
        <v>106.8</v>
      </c>
      <c r="O2136" s="36">
        <v>24.127663383434371</v>
      </c>
      <c r="Q2136">
        <v>115.30419999999999</v>
      </c>
      <c r="R2136">
        <v>106.8</v>
      </c>
      <c r="S2136" s="36">
        <v>24.321229774697482</v>
      </c>
      <c r="U2136">
        <v>120.0808</v>
      </c>
      <c r="V2136">
        <v>106.8</v>
      </c>
      <c r="W2136" s="36">
        <v>24.52742574359759</v>
      </c>
      <c r="Y2136">
        <v>83.43</v>
      </c>
      <c r="Z2136">
        <v>106.8</v>
      </c>
      <c r="AA2136" s="36">
        <v>23.18611222479651</v>
      </c>
    </row>
    <row r="2137" spans="1:27" x14ac:dyDescent="0.25">
      <c r="A2137">
        <v>96.432599999999994</v>
      </c>
      <c r="B2137">
        <v>106.85</v>
      </c>
      <c r="C2137" s="36">
        <v>23.605908669817332</v>
      </c>
      <c r="E2137">
        <v>101.12990000000001</v>
      </c>
      <c r="F2137">
        <v>106.85</v>
      </c>
      <c r="G2137" s="36">
        <v>23.770922008659973</v>
      </c>
      <c r="I2137">
        <v>105.8248</v>
      </c>
      <c r="J2137">
        <v>106.85</v>
      </c>
      <c r="K2137" s="36">
        <v>23.943788546194849</v>
      </c>
      <c r="M2137">
        <v>110.5591</v>
      </c>
      <c r="N2137">
        <v>106.85</v>
      </c>
      <c r="O2137" s="36">
        <v>24.126953824367362</v>
      </c>
      <c r="Q2137">
        <v>115.30419999999999</v>
      </c>
      <c r="R2137">
        <v>106.85</v>
      </c>
      <c r="S2137" s="36">
        <v>24.320468605547941</v>
      </c>
      <c r="U2137">
        <v>120.0808</v>
      </c>
      <c r="V2137">
        <v>106.85</v>
      </c>
      <c r="W2137" s="36">
        <v>24.526604004573088</v>
      </c>
      <c r="Y2137">
        <v>83.43</v>
      </c>
      <c r="Z2137">
        <v>106.85</v>
      </c>
      <c r="AA2137" s="36">
        <v>23.185599068862331</v>
      </c>
    </row>
    <row r="2138" spans="1:27" x14ac:dyDescent="0.25">
      <c r="A2138">
        <v>96.432599999999994</v>
      </c>
      <c r="B2138">
        <v>106.9</v>
      </c>
      <c r="C2138" s="36">
        <v>23.605317532573466</v>
      </c>
      <c r="E2138">
        <v>101.12990000000001</v>
      </c>
      <c r="F2138">
        <v>106.9</v>
      </c>
      <c r="G2138" s="36">
        <v>23.770296318938225</v>
      </c>
      <c r="I2138">
        <v>105.8248</v>
      </c>
      <c r="J2138">
        <v>106.9</v>
      </c>
      <c r="K2138" s="36">
        <v>23.943123902715669</v>
      </c>
      <c r="M2138">
        <v>110.5591</v>
      </c>
      <c r="N2138">
        <v>106.9</v>
      </c>
      <c r="O2138" s="36">
        <v>24.126244467482309</v>
      </c>
      <c r="Q2138">
        <v>115.30419999999999</v>
      </c>
      <c r="R2138">
        <v>106.9</v>
      </c>
      <c r="S2138" s="36">
        <v>24.319707675230418</v>
      </c>
      <c r="U2138">
        <v>120.0808</v>
      </c>
      <c r="V2138">
        <v>106.9</v>
      </c>
      <c r="W2138" s="36">
        <v>24.525782552269863</v>
      </c>
      <c r="Y2138">
        <v>83.43</v>
      </c>
      <c r="Z2138">
        <v>106.9</v>
      </c>
      <c r="AA2138" s="36">
        <v>23.185086007824076</v>
      </c>
    </row>
    <row r="2139" spans="1:27" x14ac:dyDescent="0.25">
      <c r="A2139">
        <v>96.432599999999994</v>
      </c>
      <c r="B2139">
        <v>106.95</v>
      </c>
      <c r="C2139" s="36">
        <v>23.604726527009603</v>
      </c>
      <c r="E2139">
        <v>101.12990000000001</v>
      </c>
      <c r="F2139">
        <v>106.95</v>
      </c>
      <c r="G2139" s="36">
        <v>23.769670779581844</v>
      </c>
      <c r="I2139">
        <v>105.8248</v>
      </c>
      <c r="J2139">
        <v>106.95</v>
      </c>
      <c r="K2139" s="36">
        <v>23.942459432505085</v>
      </c>
      <c r="M2139">
        <v>110.5591</v>
      </c>
      <c r="N2139">
        <v>106.95</v>
      </c>
      <c r="O2139" s="36">
        <v>24.125535312638402</v>
      </c>
      <c r="Q2139">
        <v>115.30419999999999</v>
      </c>
      <c r="R2139">
        <v>106.95</v>
      </c>
      <c r="S2139" s="36">
        <v>24.318946983560672</v>
      </c>
      <c r="U2139">
        <v>120.0808</v>
      </c>
      <c r="V2139">
        <v>106.95</v>
      </c>
      <c r="W2139" s="36">
        <v>24.524961386440399</v>
      </c>
      <c r="Y2139">
        <v>83.43</v>
      </c>
      <c r="Z2139">
        <v>106.95</v>
      </c>
      <c r="AA2139" s="36">
        <v>23.184573041640064</v>
      </c>
    </row>
    <row r="2140" spans="1:27" x14ac:dyDescent="0.25">
      <c r="A2140">
        <v>96.432599999999994</v>
      </c>
      <c r="B2140">
        <v>107</v>
      </c>
      <c r="C2140" s="36">
        <v>23.604135653055188</v>
      </c>
      <c r="E2140">
        <v>101.12990000000001</v>
      </c>
      <c r="F2140">
        <v>107</v>
      </c>
      <c r="G2140" s="36">
        <v>23.769045390503461</v>
      </c>
      <c r="I2140">
        <v>105.8248</v>
      </c>
      <c r="J2140">
        <v>107</v>
      </c>
      <c r="K2140" s="36">
        <v>23.941795135453297</v>
      </c>
      <c r="M2140">
        <v>110.5591</v>
      </c>
      <c r="N2140">
        <v>107</v>
      </c>
      <c r="O2140" s="36">
        <v>24.124826359694993</v>
      </c>
      <c r="Q2140">
        <v>115.30419999999999</v>
      </c>
      <c r="R2140">
        <v>107</v>
      </c>
      <c r="S2140" s="36">
        <v>24.318186530354687</v>
      </c>
      <c r="U2140">
        <v>120.0808</v>
      </c>
      <c r="V2140">
        <v>107</v>
      </c>
      <c r="W2140" s="36">
        <v>24.524140506837544</v>
      </c>
      <c r="Y2140">
        <v>83.43</v>
      </c>
      <c r="Z2140">
        <v>107</v>
      </c>
      <c r="AA2140" s="36">
        <v>23.184060170268662</v>
      </c>
    </row>
    <row r="2141" spans="1:27" x14ac:dyDescent="0.25">
      <c r="A2141">
        <v>96.432599999999994</v>
      </c>
      <c r="B2141">
        <v>107.05</v>
      </c>
      <c r="C2141" s="36">
        <v>23.603544910639709</v>
      </c>
      <c r="E2141">
        <v>101.12990000000001</v>
      </c>
      <c r="F2141">
        <v>107.05</v>
      </c>
      <c r="G2141" s="36">
        <v>23.768420151615786</v>
      </c>
      <c r="I2141">
        <v>105.8248</v>
      </c>
      <c r="J2141">
        <v>107.05</v>
      </c>
      <c r="K2141" s="36">
        <v>23.941131011450629</v>
      </c>
      <c r="M2141">
        <v>110.5591</v>
      </c>
      <c r="N2141">
        <v>107.05</v>
      </c>
      <c r="O2141" s="36">
        <v>24.124117608511586</v>
      </c>
      <c r="Q2141">
        <v>115.30419999999999</v>
      </c>
      <c r="R2141">
        <v>107.05</v>
      </c>
      <c r="S2141" s="36">
        <v>24.31742631542869</v>
      </c>
      <c r="U2141">
        <v>120.0808</v>
      </c>
      <c r="V2141">
        <v>107.05</v>
      </c>
      <c r="W2141" s="36">
        <v>24.523319913214468</v>
      </c>
      <c r="Y2141">
        <v>83.43</v>
      </c>
      <c r="Z2141">
        <v>107.05</v>
      </c>
      <c r="AA2141" s="36">
        <v>23.183547393668249</v>
      </c>
    </row>
    <row r="2142" spans="1:27" x14ac:dyDescent="0.25">
      <c r="A2142">
        <v>96.432599999999994</v>
      </c>
      <c r="B2142">
        <v>107.1</v>
      </c>
      <c r="C2142" s="36">
        <v>23.602954299692733</v>
      </c>
      <c r="E2142">
        <v>101.12990000000001</v>
      </c>
      <c r="F2142">
        <v>107.1</v>
      </c>
      <c r="G2142" s="36">
        <v>23.767795062831617</v>
      </c>
      <c r="I2142">
        <v>105.8248</v>
      </c>
      <c r="J2142">
        <v>107.1</v>
      </c>
      <c r="K2142" s="36">
        <v>23.940467060387526</v>
      </c>
      <c r="M2142">
        <v>110.5591</v>
      </c>
      <c r="N2142">
        <v>107.1</v>
      </c>
      <c r="O2142" s="36">
        <v>24.123409058947853</v>
      </c>
      <c r="Q2142">
        <v>115.30419999999999</v>
      </c>
      <c r="R2142">
        <v>107.1</v>
      </c>
      <c r="S2142" s="36">
        <v>24.316666338599131</v>
      </c>
      <c r="U2142">
        <v>120.0808</v>
      </c>
      <c r="V2142">
        <v>107.1</v>
      </c>
      <c r="W2142" s="36">
        <v>24.522499605324722</v>
      </c>
      <c r="Y2142">
        <v>83.43</v>
      </c>
      <c r="Z2142">
        <v>107.1</v>
      </c>
      <c r="AA2142" s="36">
        <v>23.183034711797241</v>
      </c>
    </row>
    <row r="2143" spans="1:27" x14ac:dyDescent="0.25">
      <c r="A2143">
        <v>96.432599999999994</v>
      </c>
      <c r="B2143">
        <v>107.15</v>
      </c>
      <c r="C2143" s="36">
        <v>23.602363820143875</v>
      </c>
      <c r="E2143">
        <v>101.12990000000001</v>
      </c>
      <c r="F2143">
        <v>107.15</v>
      </c>
      <c r="G2143" s="36">
        <v>23.767170124063828</v>
      </c>
      <c r="I2143">
        <v>105.8248</v>
      </c>
      <c r="J2143">
        <v>107.15</v>
      </c>
      <c r="K2143" s="36">
        <v>23.939803282154532</v>
      </c>
      <c r="M2143">
        <v>110.5591</v>
      </c>
      <c r="N2143">
        <v>107.15</v>
      </c>
      <c r="O2143" s="36">
        <v>24.122700710863626</v>
      </c>
      <c r="Q2143">
        <v>115.30419999999999</v>
      </c>
      <c r="R2143">
        <v>107.15</v>
      </c>
      <c r="S2143" s="36">
        <v>24.315906599682677</v>
      </c>
      <c r="U2143">
        <v>120.0808</v>
      </c>
      <c r="V2143">
        <v>107.15</v>
      </c>
      <c r="W2143" s="36">
        <v>24.521679582922186</v>
      </c>
      <c r="Y2143">
        <v>83.43</v>
      </c>
      <c r="Z2143">
        <v>107.15</v>
      </c>
      <c r="AA2143" s="36">
        <v>23.182522124614096</v>
      </c>
    </row>
    <row r="2144" spans="1:27" x14ac:dyDescent="0.25">
      <c r="A2144">
        <v>96.432599999999994</v>
      </c>
      <c r="B2144">
        <v>107.2</v>
      </c>
      <c r="C2144" s="36">
        <v>23.601773471922822</v>
      </c>
      <c r="E2144">
        <v>101.12990000000001</v>
      </c>
      <c r="F2144">
        <v>107.2</v>
      </c>
      <c r="G2144" s="36">
        <v>23.766545335225391</v>
      </c>
      <c r="I2144">
        <v>105.8248</v>
      </c>
      <c r="J2144">
        <v>107.2</v>
      </c>
      <c r="K2144" s="36">
        <v>23.939139676642316</v>
      </c>
      <c r="M2144">
        <v>110.5591</v>
      </c>
      <c r="N2144">
        <v>107.2</v>
      </c>
      <c r="O2144" s="36">
        <v>24.121992564118887</v>
      </c>
      <c r="Q2144">
        <v>115.30419999999999</v>
      </c>
      <c r="R2144">
        <v>107.2</v>
      </c>
      <c r="S2144" s="36">
        <v>24.315147098496265</v>
      </c>
      <c r="U2144">
        <v>120.0808</v>
      </c>
      <c r="V2144">
        <v>107.2</v>
      </c>
      <c r="W2144" s="36">
        <v>24.520859845761091</v>
      </c>
      <c r="Y2144">
        <v>83.43</v>
      </c>
      <c r="Z2144">
        <v>107.2</v>
      </c>
      <c r="AA2144" s="36">
        <v>23.182009632077282</v>
      </c>
    </row>
    <row r="2145" spans="1:27" x14ac:dyDescent="0.25">
      <c r="A2145">
        <v>96.432599999999994</v>
      </c>
      <c r="B2145">
        <v>107.25</v>
      </c>
      <c r="C2145" s="36">
        <v>23.601183254959317</v>
      </c>
      <c r="E2145">
        <v>101.12990000000001</v>
      </c>
      <c r="F2145">
        <v>107.25</v>
      </c>
      <c r="G2145" s="36">
        <v>23.765920696229337</v>
      </c>
      <c r="I2145">
        <v>105.8248</v>
      </c>
      <c r="J2145">
        <v>107.25</v>
      </c>
      <c r="K2145" s="36">
        <v>23.938476243741647</v>
      </c>
      <c r="M2145">
        <v>110.5591</v>
      </c>
      <c r="N2145">
        <v>107.25</v>
      </c>
      <c r="O2145" s="36">
        <v>24.121284618573789</v>
      </c>
      <c r="Q2145">
        <v>115.30419999999999</v>
      </c>
      <c r="R2145">
        <v>107.25</v>
      </c>
      <c r="S2145" s="36">
        <v>24.314387834857026</v>
      </c>
      <c r="U2145">
        <v>120.0808</v>
      </c>
      <c r="V2145">
        <v>107.25</v>
      </c>
      <c r="W2145" s="36">
        <v>24.520040393596005</v>
      </c>
      <c r="Y2145">
        <v>83.43</v>
      </c>
      <c r="Z2145">
        <v>107.25</v>
      </c>
      <c r="AA2145" s="36">
        <v>23.181497234145301</v>
      </c>
    </row>
    <row r="2146" spans="1:27" x14ac:dyDescent="0.25">
      <c r="A2146">
        <v>96.432599999999994</v>
      </c>
      <c r="B2146">
        <v>107.3</v>
      </c>
      <c r="C2146" s="36">
        <v>23.60059316918316</v>
      </c>
      <c r="E2146">
        <v>101.12990000000001</v>
      </c>
      <c r="F2146">
        <v>107.3</v>
      </c>
      <c r="G2146" s="36">
        <v>23.765296206988801</v>
      </c>
      <c r="I2146">
        <v>105.8248</v>
      </c>
      <c r="J2146">
        <v>107.3</v>
      </c>
      <c r="K2146" s="36">
        <v>23.937812983343424</v>
      </c>
      <c r="M2146">
        <v>110.5591</v>
      </c>
      <c r="N2146">
        <v>107.3</v>
      </c>
      <c r="O2146" s="36">
        <v>24.120576874088631</v>
      </c>
      <c r="Q2146">
        <v>115.30419999999999</v>
      </c>
      <c r="R2146">
        <v>107.3</v>
      </c>
      <c r="S2146" s="36">
        <v>24.313628808582337</v>
      </c>
      <c r="U2146">
        <v>120.0808</v>
      </c>
      <c r="V2146">
        <v>107.3</v>
      </c>
      <c r="W2146" s="36">
        <v>24.519221226181855</v>
      </c>
      <c r="Y2146">
        <v>83.43</v>
      </c>
      <c r="Z2146">
        <v>107.3</v>
      </c>
      <c r="AA2146" s="36">
        <v>23.180984930776695</v>
      </c>
    </row>
    <row r="2147" spans="1:27" x14ac:dyDescent="0.25">
      <c r="A2147">
        <v>96.432599999999994</v>
      </c>
      <c r="B2147">
        <v>107.35</v>
      </c>
      <c r="C2147" s="36">
        <v>23.600003214524218</v>
      </c>
      <c r="E2147">
        <v>101.12990000000001</v>
      </c>
      <c r="F2147">
        <v>107.35</v>
      </c>
      <c r="G2147" s="36">
        <v>23.764671867416979</v>
      </c>
      <c r="I2147">
        <v>105.8248</v>
      </c>
      <c r="J2147">
        <v>107.35</v>
      </c>
      <c r="K2147" s="36">
        <v>23.937149895338639</v>
      </c>
      <c r="M2147">
        <v>110.5591</v>
      </c>
      <c r="N2147">
        <v>107.35</v>
      </c>
      <c r="O2147" s="36">
        <v>24.11986933052388</v>
      </c>
      <c r="Q2147">
        <v>115.30419999999999</v>
      </c>
      <c r="R2147">
        <v>107.35</v>
      </c>
      <c r="S2147" s="36">
        <v>24.312870019489804</v>
      </c>
      <c r="U2147">
        <v>120.0808</v>
      </c>
      <c r="V2147">
        <v>107.35</v>
      </c>
      <c r="W2147" s="36">
        <v>24.518402343273912</v>
      </c>
      <c r="Y2147">
        <v>83.43</v>
      </c>
      <c r="Z2147">
        <v>107.35</v>
      </c>
      <c r="AA2147" s="36">
        <v>23.180472721930027</v>
      </c>
    </row>
    <row r="2148" spans="1:27" x14ac:dyDescent="0.25">
      <c r="A2148">
        <v>96.432599999999994</v>
      </c>
      <c r="B2148">
        <v>107.4</v>
      </c>
      <c r="C2148" s="36">
        <v>23.599413390912421</v>
      </c>
      <c r="E2148">
        <v>101.12990000000001</v>
      </c>
      <c r="F2148">
        <v>107.4</v>
      </c>
      <c r="G2148" s="36">
        <v>23.764047677427172</v>
      </c>
      <c r="I2148">
        <v>105.8248</v>
      </c>
      <c r="J2148">
        <v>107.4</v>
      </c>
      <c r="K2148" s="36">
        <v>23.936486979618412</v>
      </c>
      <c r="M2148">
        <v>110.5591</v>
      </c>
      <c r="N2148">
        <v>107.4</v>
      </c>
      <c r="O2148" s="36">
        <v>24.119161987740153</v>
      </c>
      <c r="Q2148">
        <v>115.30419999999999</v>
      </c>
      <c r="R2148">
        <v>107.4</v>
      </c>
      <c r="S2148" s="36">
        <v>24.312111467397248</v>
      </c>
      <c r="U2148">
        <v>120.0808</v>
      </c>
      <c r="V2148">
        <v>107.4</v>
      </c>
      <c r="W2148" s="36">
        <v>24.517583744627782</v>
      </c>
      <c r="Y2148">
        <v>83.43</v>
      </c>
      <c r="Z2148">
        <v>107.4</v>
      </c>
      <c r="AA2148" s="36">
        <v>23.179960607563896</v>
      </c>
    </row>
    <row r="2149" spans="1:27" x14ac:dyDescent="0.25">
      <c r="A2149">
        <v>96.432599999999994</v>
      </c>
      <c r="B2149">
        <v>107.45</v>
      </c>
      <c r="C2149" s="36">
        <v>23.598823698277752</v>
      </c>
      <c r="E2149">
        <v>101.12990000000001</v>
      </c>
      <c r="F2149">
        <v>107.45</v>
      </c>
      <c r="G2149" s="36">
        <v>23.763423636932746</v>
      </c>
      <c r="I2149">
        <v>105.8248</v>
      </c>
      <c r="J2149">
        <v>107.45</v>
      </c>
      <c r="K2149" s="36">
        <v>23.935824236073966</v>
      </c>
      <c r="M2149">
        <v>110.5591</v>
      </c>
      <c r="N2149">
        <v>107.45</v>
      </c>
      <c r="O2149" s="36">
        <v>24.11845484559824</v>
      </c>
      <c r="Q2149">
        <v>115.30419999999999</v>
      </c>
      <c r="R2149">
        <v>107.45</v>
      </c>
      <c r="S2149" s="36">
        <v>24.311353152122745</v>
      </c>
      <c r="U2149">
        <v>120.0808</v>
      </c>
      <c r="V2149">
        <v>107.45</v>
      </c>
      <c r="W2149" s="36">
        <v>24.516765429999417</v>
      </c>
      <c r="Y2149">
        <v>83.43</v>
      </c>
      <c r="Z2149">
        <v>107.45</v>
      </c>
      <c r="AA2149" s="36">
        <v>23.179448587636912</v>
      </c>
    </row>
    <row r="2150" spans="1:27" x14ac:dyDescent="0.25">
      <c r="A2150">
        <v>96.432599999999994</v>
      </c>
      <c r="B2150">
        <v>107.5</v>
      </c>
      <c r="C2150" s="36">
        <v>23.598234136550264</v>
      </c>
      <c r="E2150">
        <v>101.12990000000001</v>
      </c>
      <c r="F2150">
        <v>107.5</v>
      </c>
      <c r="G2150" s="36">
        <v>23.762799745847154</v>
      </c>
      <c r="I2150">
        <v>105.8248</v>
      </c>
      <c r="J2150">
        <v>107.5</v>
      </c>
      <c r="K2150" s="36">
        <v>23.935161664596638</v>
      </c>
      <c r="M2150">
        <v>110.5591</v>
      </c>
      <c r="N2150">
        <v>107.5</v>
      </c>
      <c r="O2150" s="36">
        <v>24.117747903959071</v>
      </c>
      <c r="Q2150">
        <v>115.30419999999999</v>
      </c>
      <c r="R2150">
        <v>107.5</v>
      </c>
      <c r="S2150" s="36">
        <v>24.310595073484574</v>
      </c>
      <c r="U2150">
        <v>120.0808</v>
      </c>
      <c r="V2150">
        <v>107.5</v>
      </c>
      <c r="W2150" s="36">
        <v>24.515947399145123</v>
      </c>
      <c r="Y2150">
        <v>83.43</v>
      </c>
      <c r="Z2150">
        <v>107.5</v>
      </c>
      <c r="AA2150" s="36">
        <v>23.178936662107741</v>
      </c>
    </row>
    <row r="2151" spans="1:27" x14ac:dyDescent="0.25">
      <c r="A2151">
        <v>96.432599999999994</v>
      </c>
      <c r="B2151">
        <v>107.55</v>
      </c>
      <c r="C2151" s="36">
        <v>23.597644705660063</v>
      </c>
      <c r="E2151">
        <v>101.12990000000001</v>
      </c>
      <c r="F2151">
        <v>107.55</v>
      </c>
      <c r="G2151" s="36">
        <v>23.762176004083933</v>
      </c>
      <c r="I2151">
        <v>105.8248</v>
      </c>
      <c r="J2151">
        <v>107.55</v>
      </c>
      <c r="K2151" s="36">
        <v>23.934499265077886</v>
      </c>
      <c r="M2151">
        <v>110.5591</v>
      </c>
      <c r="N2151">
        <v>107.55</v>
      </c>
      <c r="O2151" s="36">
        <v>24.117041162683737</v>
      </c>
      <c r="Q2151">
        <v>115.30419999999999</v>
      </c>
      <c r="R2151">
        <v>107.55</v>
      </c>
      <c r="S2151" s="36">
        <v>24.309837231301263</v>
      </c>
      <c r="U2151">
        <v>120.0808</v>
      </c>
      <c r="V2151">
        <v>107.55</v>
      </c>
      <c r="W2151" s="36">
        <v>24.515129651821528</v>
      </c>
      <c r="Y2151">
        <v>83.43</v>
      </c>
      <c r="Z2151">
        <v>107.55</v>
      </c>
      <c r="AA2151" s="36">
        <v>23.178424830935068</v>
      </c>
    </row>
    <row r="2152" spans="1:27" x14ac:dyDescent="0.25">
      <c r="A2152">
        <v>96.432599999999994</v>
      </c>
      <c r="B2152">
        <v>107.6</v>
      </c>
      <c r="C2152" s="36">
        <v>23.597055405537319</v>
      </c>
      <c r="E2152">
        <v>101.12990000000001</v>
      </c>
      <c r="F2152">
        <v>107.6</v>
      </c>
      <c r="G2152" s="36">
        <v>23.7615524115567</v>
      </c>
      <c r="I2152">
        <v>105.8248</v>
      </c>
      <c r="J2152">
        <v>107.6</v>
      </c>
      <c r="K2152" s="36">
        <v>23.933837037409265</v>
      </c>
      <c r="M2152">
        <v>110.5591</v>
      </c>
      <c r="N2152">
        <v>107.6</v>
      </c>
      <c r="O2152" s="36">
        <v>24.116334621633502</v>
      </c>
      <c r="Q2152">
        <v>115.30419999999999</v>
      </c>
      <c r="R2152">
        <v>107.6</v>
      </c>
      <c r="S2152" s="36">
        <v>24.309079625391547</v>
      </c>
      <c r="U2152">
        <v>120.0808</v>
      </c>
      <c r="V2152">
        <v>107.6</v>
      </c>
      <c r="W2152" s="36">
        <v>24.514312187785617</v>
      </c>
      <c r="Y2152">
        <v>83.43</v>
      </c>
      <c r="Z2152">
        <v>107.6</v>
      </c>
      <c r="AA2152" s="36">
        <v>23.177913094077592</v>
      </c>
    </row>
    <row r="2153" spans="1:27" x14ac:dyDescent="0.25">
      <c r="A2153">
        <v>96.432599999999994</v>
      </c>
      <c r="B2153">
        <v>107.65</v>
      </c>
      <c r="C2153" s="36">
        <v>23.596466236112263</v>
      </c>
      <c r="E2153">
        <v>101.12990000000001</v>
      </c>
      <c r="F2153">
        <v>107.65</v>
      </c>
      <c r="G2153" s="36">
        <v>23.760928968179147</v>
      </c>
      <c r="I2153">
        <v>105.8248</v>
      </c>
      <c r="J2153">
        <v>107.65</v>
      </c>
      <c r="K2153" s="36">
        <v>23.933174981482448</v>
      </c>
      <c r="M2153">
        <v>110.5591</v>
      </c>
      <c r="N2153">
        <v>107.65</v>
      </c>
      <c r="O2153" s="36">
        <v>24.115628280669767</v>
      </c>
      <c r="Q2153">
        <v>115.30419999999999</v>
      </c>
      <c r="R2153">
        <v>107.65</v>
      </c>
      <c r="S2153" s="36">
        <v>24.308322255574399</v>
      </c>
      <c r="U2153">
        <v>120.0808</v>
      </c>
      <c r="V2153">
        <v>107.65</v>
      </c>
      <c r="W2153" s="36">
        <v>24.513495006794717</v>
      </c>
      <c r="Y2153">
        <v>83.43</v>
      </c>
      <c r="Z2153">
        <v>107.65</v>
      </c>
      <c r="AA2153" s="36">
        <v>23.177401451494063</v>
      </c>
    </row>
    <row r="2154" spans="1:27" x14ac:dyDescent="0.25">
      <c r="A2154">
        <v>96.432599999999994</v>
      </c>
      <c r="B2154">
        <v>107.7</v>
      </c>
      <c r="C2154" s="36">
        <v>23.595877197315197</v>
      </c>
      <c r="E2154">
        <v>101.12990000000001</v>
      </c>
      <c r="F2154">
        <v>107.7</v>
      </c>
      <c r="G2154" s="36">
        <v>23.760305673865062</v>
      </c>
      <c r="I2154">
        <v>105.8248</v>
      </c>
      <c r="J2154">
        <v>107.7</v>
      </c>
      <c r="K2154" s="36">
        <v>23.932513097189226</v>
      </c>
      <c r="M2154">
        <v>110.5591</v>
      </c>
      <c r="N2154">
        <v>107.7</v>
      </c>
      <c r="O2154" s="36">
        <v>24.114922139654094</v>
      </c>
      <c r="Q2154">
        <v>115.30419999999999</v>
      </c>
      <c r="R2154">
        <v>107.7</v>
      </c>
      <c r="S2154" s="36">
        <v>24.307565121669029</v>
      </c>
      <c r="U2154">
        <v>120.0808</v>
      </c>
      <c r="V2154">
        <v>107.7</v>
      </c>
      <c r="W2154" s="36">
        <v>24.512678108606483</v>
      </c>
      <c r="Y2154">
        <v>83.43</v>
      </c>
      <c r="Z2154">
        <v>107.7</v>
      </c>
      <c r="AA2154" s="36">
        <v>23.176889903143255</v>
      </c>
    </row>
    <row r="2155" spans="1:27" x14ac:dyDescent="0.25">
      <c r="A2155">
        <v>96.432599999999994</v>
      </c>
      <c r="B2155">
        <v>107.75</v>
      </c>
      <c r="C2155" s="36">
        <v>23.595288289076457</v>
      </c>
      <c r="E2155">
        <v>101.12990000000001</v>
      </c>
      <c r="F2155">
        <v>107.75</v>
      </c>
      <c r="G2155" s="36">
        <v>23.759682528528302</v>
      </c>
      <c r="I2155">
        <v>105.8248</v>
      </c>
      <c r="J2155">
        <v>107.75</v>
      </c>
      <c r="K2155" s="36">
        <v>23.931851384421492</v>
      </c>
      <c r="M2155">
        <v>110.5591</v>
      </c>
      <c r="N2155">
        <v>107.75</v>
      </c>
      <c r="O2155" s="36">
        <v>24.114216198448215</v>
      </c>
      <c r="Q2155">
        <v>115.30419999999999</v>
      </c>
      <c r="R2155">
        <v>107.75</v>
      </c>
      <c r="S2155" s="36">
        <v>24.306808223494848</v>
      </c>
      <c r="U2155">
        <v>120.0808</v>
      </c>
      <c r="V2155">
        <v>107.75</v>
      </c>
      <c r="W2155" s="36">
        <v>24.511861492978927</v>
      </c>
      <c r="Y2155">
        <v>83.43</v>
      </c>
      <c r="Z2155">
        <v>107.75</v>
      </c>
      <c r="AA2155" s="36">
        <v>23.176378448983957</v>
      </c>
    </row>
    <row r="2156" spans="1:27" x14ac:dyDescent="0.25">
      <c r="A2156">
        <v>96.432599999999994</v>
      </c>
      <c r="B2156">
        <v>107.8</v>
      </c>
      <c r="C2156" s="36">
        <v>23.594699511326461</v>
      </c>
      <c r="E2156">
        <v>101.12990000000001</v>
      </c>
      <c r="F2156">
        <v>107.8</v>
      </c>
      <c r="G2156" s="36">
        <v>23.759059532082805</v>
      </c>
      <c r="I2156">
        <v>105.8248</v>
      </c>
      <c r="J2156">
        <v>107.8</v>
      </c>
      <c r="K2156" s="36">
        <v>23.931189843071248</v>
      </c>
      <c r="M2156">
        <v>110.5591</v>
      </c>
      <c r="N2156">
        <v>107.8</v>
      </c>
      <c r="O2156" s="36">
        <v>24.113510456914003</v>
      </c>
      <c r="Q2156">
        <v>115.30419999999999</v>
      </c>
      <c r="R2156">
        <v>107.8</v>
      </c>
      <c r="S2156" s="36">
        <v>24.306051560871513</v>
      </c>
      <c r="U2156">
        <v>120.0808</v>
      </c>
      <c r="V2156">
        <v>107.8</v>
      </c>
      <c r="W2156" s="36">
        <v>24.511045159670374</v>
      </c>
      <c r="Y2156">
        <v>83.43</v>
      </c>
      <c r="Z2156">
        <v>107.8</v>
      </c>
      <c r="AA2156" s="36">
        <v>23.175867088975007</v>
      </c>
    </row>
    <row r="2157" spans="1:27" x14ac:dyDescent="0.25">
      <c r="A2157">
        <v>96.432599999999994</v>
      </c>
      <c r="B2157">
        <v>107.85</v>
      </c>
      <c r="C2157" s="36">
        <v>23.594110863995688</v>
      </c>
      <c r="E2157">
        <v>101.12990000000001</v>
      </c>
      <c r="F2157">
        <v>107.85</v>
      </c>
      <c r="G2157" s="36">
        <v>23.758436684442596</v>
      </c>
      <c r="I2157">
        <v>105.8248</v>
      </c>
      <c r="J2157">
        <v>107.85</v>
      </c>
      <c r="K2157" s="36">
        <v>23.930528473030623</v>
      </c>
      <c r="M2157">
        <v>110.5591</v>
      </c>
      <c r="N2157">
        <v>107.85</v>
      </c>
      <c r="O2157" s="36">
        <v>24.112804914913497</v>
      </c>
      <c r="Q2157">
        <v>115.30419999999999</v>
      </c>
      <c r="R2157">
        <v>107.85</v>
      </c>
      <c r="S2157" s="36">
        <v>24.305295133618902</v>
      </c>
      <c r="U2157">
        <v>120.0808</v>
      </c>
      <c r="V2157">
        <v>107.85</v>
      </c>
      <c r="W2157" s="36">
        <v>24.510229108439514</v>
      </c>
      <c r="Y2157">
        <v>83.43</v>
      </c>
      <c r="Z2157">
        <v>107.85</v>
      </c>
      <c r="AA2157" s="36">
        <v>23.175355823075261</v>
      </c>
    </row>
    <row r="2158" spans="1:27" x14ac:dyDescent="0.25">
      <c r="A2158">
        <v>96.432599999999994</v>
      </c>
      <c r="B2158">
        <v>107.9</v>
      </c>
      <c r="C2158" s="36">
        <v>23.593522347014662</v>
      </c>
      <c r="E2158">
        <v>101.12990000000001</v>
      </c>
      <c r="F2158">
        <v>107.9</v>
      </c>
      <c r="G2158" s="36">
        <v>23.757813985521782</v>
      </c>
      <c r="I2158">
        <v>105.8248</v>
      </c>
      <c r="J2158">
        <v>107.9</v>
      </c>
      <c r="K2158" s="36">
        <v>23.929867274191835</v>
      </c>
      <c r="M2158">
        <v>110.5591</v>
      </c>
      <c r="N2158">
        <v>107.9</v>
      </c>
      <c r="O2158" s="36">
        <v>24.112099572308875</v>
      </c>
      <c r="Q2158">
        <v>115.30419999999999</v>
      </c>
      <c r="R2158">
        <v>107.9</v>
      </c>
      <c r="S2158" s="36">
        <v>24.304538941557116</v>
      </c>
      <c r="U2158">
        <v>120.0808</v>
      </c>
      <c r="V2158">
        <v>107.9</v>
      </c>
      <c r="W2158" s="36">
        <v>24.509413339045363</v>
      </c>
      <c r="Y2158">
        <v>83.43</v>
      </c>
      <c r="Z2158">
        <v>107.9</v>
      </c>
      <c r="AA2158" s="36">
        <v>23.174844651243603</v>
      </c>
    </row>
    <row r="2159" spans="1:27" x14ac:dyDescent="0.25">
      <c r="A2159">
        <v>96.432599999999994</v>
      </c>
      <c r="B2159">
        <v>107.95</v>
      </c>
      <c r="C2159" s="36">
        <v>23.592933960313982</v>
      </c>
      <c r="E2159">
        <v>101.12990000000001</v>
      </c>
      <c r="F2159">
        <v>107.95</v>
      </c>
      <c r="G2159" s="36">
        <v>23.757191435234546</v>
      </c>
      <c r="I2159">
        <v>105.8248</v>
      </c>
      <c r="J2159">
        <v>107.95</v>
      </c>
      <c r="K2159" s="36">
        <v>23.929206246447229</v>
      </c>
      <c r="M2159">
        <v>110.5591</v>
      </c>
      <c r="N2159">
        <v>107.95</v>
      </c>
      <c r="O2159" s="36">
        <v>24.111394428962491</v>
      </c>
      <c r="Q2159">
        <v>115.30419999999999</v>
      </c>
      <c r="R2159">
        <v>107.95</v>
      </c>
      <c r="S2159" s="36">
        <v>24.303782984506483</v>
      </c>
      <c r="U2159">
        <v>120.0808</v>
      </c>
      <c r="V2159">
        <v>107.95</v>
      </c>
      <c r="W2159" s="36">
        <v>24.508597851247263</v>
      </c>
      <c r="Y2159">
        <v>83.43</v>
      </c>
      <c r="Z2159">
        <v>107.95</v>
      </c>
      <c r="AA2159" s="36">
        <v>23.174333573438958</v>
      </c>
    </row>
    <row r="2160" spans="1:27" x14ac:dyDescent="0.25">
      <c r="A2160">
        <v>96.432599999999994</v>
      </c>
      <c r="B2160">
        <v>108</v>
      </c>
      <c r="C2160" s="36">
        <v>23.592345703824304</v>
      </c>
      <c r="E2160">
        <v>101.12990000000001</v>
      </c>
      <c r="F2160">
        <v>108</v>
      </c>
      <c r="G2160" s="36">
        <v>23.756569033495147</v>
      </c>
      <c r="I2160">
        <v>105.8248</v>
      </c>
      <c r="J2160">
        <v>108</v>
      </c>
      <c r="K2160" s="36">
        <v>23.928545389689258</v>
      </c>
      <c r="M2160">
        <v>110.5591</v>
      </c>
      <c r="N2160">
        <v>108</v>
      </c>
      <c r="O2160" s="36">
        <v>24.110689484736845</v>
      </c>
      <c r="Q2160">
        <v>115.30419999999999</v>
      </c>
      <c r="R2160">
        <v>108</v>
      </c>
      <c r="S2160" s="36">
        <v>24.303027262287557</v>
      </c>
      <c r="U2160">
        <v>120.0808</v>
      </c>
      <c r="V2160">
        <v>108</v>
      </c>
      <c r="W2160" s="36">
        <v>24.507782644804912</v>
      </c>
      <c r="Y2160">
        <v>83.43</v>
      </c>
      <c r="Z2160">
        <v>108</v>
      </c>
      <c r="AA2160" s="36">
        <v>23.173822589620269</v>
      </c>
    </row>
    <row r="2161" spans="1:27" x14ac:dyDescent="0.25">
      <c r="A2161">
        <v>96.432599999999994</v>
      </c>
      <c r="B2161">
        <v>108.05</v>
      </c>
      <c r="C2161" s="36">
        <v>23.59175757747634</v>
      </c>
      <c r="E2161">
        <v>101.12990000000001</v>
      </c>
      <c r="F2161">
        <v>108.05</v>
      </c>
      <c r="G2161" s="36">
        <v>23.75594678021794</v>
      </c>
      <c r="I2161">
        <v>105.8248</v>
      </c>
      <c r="J2161">
        <v>108.05</v>
      </c>
      <c r="K2161" s="36">
        <v>23.927884703810481</v>
      </c>
      <c r="M2161">
        <v>110.5591</v>
      </c>
      <c r="N2161">
        <v>108.05</v>
      </c>
      <c r="O2161" s="36">
        <v>24.109984739494593</v>
      </c>
      <c r="Q2161">
        <v>115.30419999999999</v>
      </c>
      <c r="R2161">
        <v>108.05</v>
      </c>
      <c r="S2161" s="36">
        <v>24.302271774721103</v>
      </c>
      <c r="U2161">
        <v>120.0808</v>
      </c>
      <c r="V2161">
        <v>108.05</v>
      </c>
      <c r="W2161" s="36">
        <v>24.506967719478336</v>
      </c>
      <c r="Y2161">
        <v>83.43</v>
      </c>
      <c r="Z2161">
        <v>108.05</v>
      </c>
      <c r="AA2161" s="36">
        <v>23.17331169974651</v>
      </c>
    </row>
    <row r="2162" spans="1:27" x14ac:dyDescent="0.25">
      <c r="A2162">
        <v>96.432599999999994</v>
      </c>
      <c r="B2162">
        <v>108.1</v>
      </c>
      <c r="C2162" s="36">
        <v>23.591169581200862</v>
      </c>
      <c r="E2162">
        <v>101.12990000000001</v>
      </c>
      <c r="F2162">
        <v>108.1</v>
      </c>
      <c r="G2162" s="36">
        <v>23.755324675317347</v>
      </c>
      <c r="I2162">
        <v>105.8248</v>
      </c>
      <c r="J2162">
        <v>108.1</v>
      </c>
      <c r="K2162" s="36">
        <v>23.927224188703558</v>
      </c>
      <c r="M2162">
        <v>110.5591</v>
      </c>
      <c r="N2162">
        <v>108.1</v>
      </c>
      <c r="O2162" s="36">
        <v>24.109280193098545</v>
      </c>
      <c r="Q2162">
        <v>115.30419999999999</v>
      </c>
      <c r="R2162">
        <v>108.1</v>
      </c>
      <c r="S2162" s="36">
        <v>24.301516521628127</v>
      </c>
      <c r="U2162">
        <v>120.0808</v>
      </c>
      <c r="V2162">
        <v>108.1</v>
      </c>
      <c r="W2162" s="36">
        <v>24.506153075027893</v>
      </c>
      <c r="Y2162">
        <v>83.43</v>
      </c>
      <c r="Z2162">
        <v>108.1</v>
      </c>
      <c r="AA2162" s="36">
        <v>23.172800903776682</v>
      </c>
    </row>
    <row r="2163" spans="1:27" x14ac:dyDescent="0.25">
      <c r="A2163">
        <v>96.432599999999994</v>
      </c>
      <c r="B2163">
        <v>108.15</v>
      </c>
      <c r="C2163" s="36">
        <v>23.590581714928707</v>
      </c>
      <c r="E2163">
        <v>101.12990000000001</v>
      </c>
      <c r="F2163">
        <v>108.15</v>
      </c>
      <c r="G2163" s="36">
        <v>23.754702718707872</v>
      </c>
      <c r="I2163">
        <v>105.8248</v>
      </c>
      <c r="J2163">
        <v>108.15</v>
      </c>
      <c r="K2163" s="36">
        <v>23.926563844261288</v>
      </c>
      <c r="M2163">
        <v>110.5591</v>
      </c>
      <c r="N2163">
        <v>108.15</v>
      </c>
      <c r="O2163" s="36">
        <v>24.108575845411661</v>
      </c>
      <c r="Q2163">
        <v>115.30419999999999</v>
      </c>
      <c r="R2163">
        <v>108.15</v>
      </c>
      <c r="S2163" s="36">
        <v>24.300761502829854</v>
      </c>
      <c r="U2163">
        <v>120.0808</v>
      </c>
      <c r="V2163">
        <v>108.15</v>
      </c>
      <c r="W2163" s="36">
        <v>24.505338711214268</v>
      </c>
      <c r="Y2163">
        <v>83.43</v>
      </c>
      <c r="Z2163">
        <v>108.15</v>
      </c>
      <c r="AA2163" s="36">
        <v>23.172290201669824</v>
      </c>
    </row>
    <row r="2164" spans="1:27" x14ac:dyDescent="0.25">
      <c r="A2164">
        <v>96.432599999999994</v>
      </c>
      <c r="B2164">
        <v>108.2</v>
      </c>
      <c r="C2164" s="36">
        <v>23.589993978590762</v>
      </c>
      <c r="E2164">
        <v>101.12990000000001</v>
      </c>
      <c r="F2164">
        <v>108.2</v>
      </c>
      <c r="G2164" s="36">
        <v>23.754080910304111</v>
      </c>
      <c r="I2164">
        <v>105.8248</v>
      </c>
      <c r="J2164">
        <v>108.2</v>
      </c>
      <c r="K2164" s="36">
        <v>23.925903670376549</v>
      </c>
      <c r="M2164">
        <v>110.5591</v>
      </c>
      <c r="N2164">
        <v>108.2</v>
      </c>
      <c r="O2164" s="36">
        <v>24.107871696297067</v>
      </c>
      <c r="Q2164">
        <v>115.30419999999999</v>
      </c>
      <c r="R2164">
        <v>108.2</v>
      </c>
      <c r="S2164" s="36">
        <v>24.300006718147721</v>
      </c>
      <c r="U2164">
        <v>120.0808</v>
      </c>
      <c r="V2164">
        <v>108.2</v>
      </c>
      <c r="W2164" s="36">
        <v>24.504524627798503</v>
      </c>
      <c r="Y2164">
        <v>83.43</v>
      </c>
      <c r="Z2164">
        <v>108.2</v>
      </c>
      <c r="AA2164" s="36">
        <v>23.171779593384993</v>
      </c>
    </row>
    <row r="2165" spans="1:27" x14ac:dyDescent="0.25">
      <c r="A2165">
        <v>96.432599999999994</v>
      </c>
      <c r="B2165">
        <v>108.25</v>
      </c>
      <c r="C2165" s="36">
        <v>23.589406372117988</v>
      </c>
      <c r="E2165">
        <v>101.12990000000001</v>
      </c>
      <c r="F2165">
        <v>108.25</v>
      </c>
      <c r="G2165" s="36">
        <v>23.753459250020722</v>
      </c>
      <c r="I2165">
        <v>105.8248</v>
      </c>
      <c r="J2165">
        <v>108.25</v>
      </c>
      <c r="K2165" s="36">
        <v>23.925243666942343</v>
      </c>
      <c r="M2165">
        <v>110.5591</v>
      </c>
      <c r="N2165">
        <v>108.25</v>
      </c>
      <c r="O2165" s="36">
        <v>24.107167745618035</v>
      </c>
      <c r="Q2165">
        <v>115.30419999999999</v>
      </c>
      <c r="R2165">
        <v>108.25</v>
      </c>
      <c r="S2165" s="36">
        <v>24.299252167403402</v>
      </c>
      <c r="U2165">
        <v>120.0808</v>
      </c>
      <c r="V2165">
        <v>108.25</v>
      </c>
      <c r="W2165" s="36">
        <v>24.503710824541951</v>
      </c>
      <c r="Y2165">
        <v>83.43</v>
      </c>
      <c r="Z2165">
        <v>108.25</v>
      </c>
      <c r="AA2165" s="36">
        <v>23.171269078881288</v>
      </c>
    </row>
    <row r="2166" spans="1:27" x14ac:dyDescent="0.25">
      <c r="A2166">
        <v>96.432599999999994</v>
      </c>
      <c r="B2166">
        <v>108.3</v>
      </c>
      <c r="C2166" s="36">
        <v>23.588818895441399</v>
      </c>
      <c r="E2166">
        <v>101.12990000000001</v>
      </c>
      <c r="F2166">
        <v>108.3</v>
      </c>
      <c r="G2166" s="36">
        <v>23.752837737772456</v>
      </c>
      <c r="I2166">
        <v>105.8248</v>
      </c>
      <c r="J2166">
        <v>108.3</v>
      </c>
      <c r="K2166" s="36">
        <v>23.924583833851784</v>
      </c>
      <c r="M2166">
        <v>110.5591</v>
      </c>
      <c r="N2166">
        <v>108.3</v>
      </c>
      <c r="O2166" s="36">
        <v>24.106463993237984</v>
      </c>
      <c r="Q2166">
        <v>115.30419999999999</v>
      </c>
      <c r="R2166">
        <v>108.3</v>
      </c>
      <c r="S2166" s="36">
        <v>24.298497850418784</v>
      </c>
      <c r="U2166">
        <v>120.0808</v>
      </c>
      <c r="V2166">
        <v>108.3</v>
      </c>
      <c r="W2166" s="36">
        <v>24.502897301206303</v>
      </c>
      <c r="Y2166">
        <v>83.43</v>
      </c>
      <c r="Z2166">
        <v>108.3</v>
      </c>
      <c r="AA2166" s="36">
        <v>23.170758658117823</v>
      </c>
    </row>
    <row r="2167" spans="1:27" x14ac:dyDescent="0.25">
      <c r="A2167">
        <v>96.432599999999994</v>
      </c>
      <c r="B2167">
        <v>108.35</v>
      </c>
      <c r="C2167" s="36">
        <v>23.588231548492061</v>
      </c>
      <c r="E2167">
        <v>101.12990000000001</v>
      </c>
      <c r="F2167">
        <v>108.35</v>
      </c>
      <c r="G2167" s="36">
        <v>23.752216373474141</v>
      </c>
      <c r="I2167">
        <v>105.8248</v>
      </c>
      <c r="J2167">
        <v>108.35</v>
      </c>
      <c r="K2167" s="36">
        <v>23.923924170998085</v>
      </c>
      <c r="M2167">
        <v>110.5591</v>
      </c>
      <c r="N2167">
        <v>108.35</v>
      </c>
      <c r="O2167" s="36">
        <v>24.1057604390205</v>
      </c>
      <c r="Q2167">
        <v>115.30419999999999</v>
      </c>
      <c r="R2167">
        <v>108.35</v>
      </c>
      <c r="S2167" s="36">
        <v>24.297743767015973</v>
      </c>
      <c r="U2167">
        <v>120.0808</v>
      </c>
      <c r="V2167">
        <v>108.35</v>
      </c>
      <c r="W2167" s="36">
        <v>24.502084057553592</v>
      </c>
      <c r="Y2167">
        <v>83.43</v>
      </c>
      <c r="Z2167">
        <v>108.35</v>
      </c>
      <c r="AA2167" s="36">
        <v>23.170248331053749</v>
      </c>
    </row>
    <row r="2168" spans="1:27" x14ac:dyDescent="0.25">
      <c r="A2168">
        <v>96.432599999999994</v>
      </c>
      <c r="B2168">
        <v>108.4</v>
      </c>
      <c r="C2168" s="36">
        <v>23.587644331201108</v>
      </c>
      <c r="E2168">
        <v>101.12990000000001</v>
      </c>
      <c r="F2168">
        <v>108.4</v>
      </c>
      <c r="G2168" s="36">
        <v>23.751595157040679</v>
      </c>
      <c r="I2168">
        <v>105.8248</v>
      </c>
      <c r="J2168">
        <v>108.4</v>
      </c>
      <c r="K2168" s="36">
        <v>23.923264678274577</v>
      </c>
      <c r="M2168">
        <v>110.5591</v>
      </c>
      <c r="N2168">
        <v>108.4</v>
      </c>
      <c r="O2168" s="36">
        <v>24.105057082829319</v>
      </c>
      <c r="Q2168">
        <v>115.30419999999999</v>
      </c>
      <c r="R2168">
        <v>108.4</v>
      </c>
      <c r="S2168" s="36">
        <v>24.29698991701731</v>
      </c>
      <c r="U2168">
        <v>120.0808</v>
      </c>
      <c r="V2168">
        <v>108.4</v>
      </c>
      <c r="W2168" s="36">
        <v>24.501271093346158</v>
      </c>
      <c r="Y2168">
        <v>83.43</v>
      </c>
      <c r="Z2168">
        <v>108.4</v>
      </c>
      <c r="AA2168" s="36">
        <v>23.169738097648246</v>
      </c>
    </row>
    <row r="2169" spans="1:27" x14ac:dyDescent="0.25">
      <c r="A2169">
        <v>96.432599999999994</v>
      </c>
      <c r="B2169">
        <v>108.45</v>
      </c>
      <c r="C2169" s="36">
        <v>23.587057243499739</v>
      </c>
      <c r="E2169">
        <v>101.12990000000001</v>
      </c>
      <c r="F2169">
        <v>108.45</v>
      </c>
      <c r="G2169" s="36">
        <v>23.750974088387068</v>
      </c>
      <c r="I2169">
        <v>105.8248</v>
      </c>
      <c r="J2169">
        <v>108.45</v>
      </c>
      <c r="K2169" s="36">
        <v>23.922605355574706</v>
      </c>
      <c r="M2169">
        <v>110.5591</v>
      </c>
      <c r="N2169">
        <v>108.45</v>
      </c>
      <c r="O2169" s="36">
        <v>24.104353924528322</v>
      </c>
      <c r="Q2169">
        <v>115.30419999999999</v>
      </c>
      <c r="R2169">
        <v>108.45</v>
      </c>
      <c r="S2169" s="36">
        <v>24.29623630024534</v>
      </c>
      <c r="U2169">
        <v>120.0808</v>
      </c>
      <c r="V2169">
        <v>108.45</v>
      </c>
      <c r="W2169" s="36">
        <v>24.500458408346702</v>
      </c>
      <c r="Y2169">
        <v>83.43</v>
      </c>
      <c r="Z2169">
        <v>108.45</v>
      </c>
      <c r="AA2169" s="36">
        <v>23.169227957860517</v>
      </c>
    </row>
    <row r="2170" spans="1:27" x14ac:dyDescent="0.25">
      <c r="A2170">
        <v>96.432599999999994</v>
      </c>
      <c r="B2170">
        <v>108.5</v>
      </c>
      <c r="C2170" s="36">
        <v>23.586470285319198</v>
      </c>
      <c r="E2170">
        <v>101.12990000000001</v>
      </c>
      <c r="F2170">
        <v>108.5</v>
      </c>
      <c r="G2170" s="36">
        <v>23.750353167428369</v>
      </c>
      <c r="I2170">
        <v>105.8248</v>
      </c>
      <c r="J2170">
        <v>108.5</v>
      </c>
      <c r="K2170" s="36">
        <v>23.921946202792</v>
      </c>
      <c r="M2170">
        <v>110.5591</v>
      </c>
      <c r="N2170">
        <v>108.5</v>
      </c>
      <c r="O2170" s="36">
        <v>24.103650963981551</v>
      </c>
      <c r="Q2170">
        <v>115.30419999999999</v>
      </c>
      <c r="R2170">
        <v>108.5</v>
      </c>
      <c r="S2170" s="36">
        <v>24.295482916522843</v>
      </c>
      <c r="U2170">
        <v>120.0808</v>
      </c>
      <c r="V2170">
        <v>108.5</v>
      </c>
      <c r="W2170" s="36">
        <v>24.499646002318229</v>
      </c>
      <c r="Y2170">
        <v>83.43</v>
      </c>
      <c r="Z2170">
        <v>108.5</v>
      </c>
      <c r="AA2170" s="36">
        <v>23.1687179116498</v>
      </c>
    </row>
    <row r="2171" spans="1:27" x14ac:dyDescent="0.25">
      <c r="A2171">
        <v>96.432599999999994</v>
      </c>
      <c r="B2171">
        <v>108.55</v>
      </c>
      <c r="C2171" s="36">
        <v>23.585883456590807</v>
      </c>
      <c r="E2171">
        <v>101.12990000000001</v>
      </c>
      <c r="F2171">
        <v>108.55</v>
      </c>
      <c r="G2171" s="36">
        <v>23.749732394079718</v>
      </c>
      <c r="I2171">
        <v>105.8248</v>
      </c>
      <c r="J2171">
        <v>108.55</v>
      </c>
      <c r="K2171" s="36">
        <v>23.921287219820126</v>
      </c>
      <c r="M2171">
        <v>110.5591</v>
      </c>
      <c r="N2171">
        <v>108.55</v>
      </c>
      <c r="O2171" s="36">
        <v>24.102948201053199</v>
      </c>
      <c r="Q2171">
        <v>115.30419999999999</v>
      </c>
      <c r="R2171">
        <v>108.55</v>
      </c>
      <c r="S2171" s="36">
        <v>24.294729765672805</v>
      </c>
      <c r="U2171">
        <v>120.0808</v>
      </c>
      <c r="V2171">
        <v>108.55</v>
      </c>
      <c r="W2171" s="36">
        <v>24.49883387502409</v>
      </c>
      <c r="Y2171">
        <v>83.43</v>
      </c>
      <c r="Z2171">
        <v>108.55</v>
      </c>
      <c r="AA2171" s="36">
        <v>23.168207958975362</v>
      </c>
    </row>
    <row r="2172" spans="1:27" x14ac:dyDescent="0.25">
      <c r="A2172">
        <v>96.432599999999994</v>
      </c>
      <c r="B2172">
        <v>108.6</v>
      </c>
      <c r="C2172" s="36">
        <v>23.585296757245924</v>
      </c>
      <c r="E2172">
        <v>101.12990000000001</v>
      </c>
      <c r="F2172">
        <v>108.6</v>
      </c>
      <c r="G2172" s="36">
        <v>23.749111768256359</v>
      </c>
      <c r="I2172">
        <v>105.8248</v>
      </c>
      <c r="J2172">
        <v>108.6</v>
      </c>
      <c r="K2172" s="36">
        <v>23.920628406552844</v>
      </c>
      <c r="M2172">
        <v>110.5591</v>
      </c>
      <c r="N2172">
        <v>108.6</v>
      </c>
      <c r="O2172" s="36">
        <v>24.102245635607609</v>
      </c>
      <c r="Q2172">
        <v>115.30419999999999</v>
      </c>
      <c r="R2172">
        <v>108.6</v>
      </c>
      <c r="S2172" s="36">
        <v>24.293976847518454</v>
      </c>
      <c r="U2172">
        <v>120.0808</v>
      </c>
      <c r="V2172">
        <v>108.6</v>
      </c>
      <c r="W2172" s="36">
        <v>24.498022026227961</v>
      </c>
      <c r="Y2172">
        <v>83.43</v>
      </c>
      <c r="Z2172">
        <v>108.6</v>
      </c>
      <c r="AA2172" s="36">
        <v>23.167698099796496</v>
      </c>
    </row>
    <row r="2173" spans="1:27" x14ac:dyDescent="0.25">
      <c r="A2173">
        <v>96.432599999999994</v>
      </c>
      <c r="B2173">
        <v>108.65</v>
      </c>
      <c r="C2173" s="36">
        <v>23.584710187215986</v>
      </c>
      <c r="E2173">
        <v>101.12990000000001</v>
      </c>
      <c r="F2173">
        <v>108.65</v>
      </c>
      <c r="G2173" s="36">
        <v>23.748491289873588</v>
      </c>
      <c r="I2173">
        <v>105.8248</v>
      </c>
      <c r="J2173">
        <v>108.65</v>
      </c>
      <c r="K2173" s="36">
        <v>23.91996976288403</v>
      </c>
      <c r="M2173">
        <v>110.5591</v>
      </c>
      <c r="N2173">
        <v>108.65</v>
      </c>
      <c r="O2173" s="36">
        <v>24.101543267509275</v>
      </c>
      <c r="Q2173">
        <v>115.30419999999999</v>
      </c>
      <c r="R2173">
        <v>108.65</v>
      </c>
      <c r="S2173" s="36">
        <v>24.293224161883209</v>
      </c>
      <c r="U2173">
        <v>120.0808</v>
      </c>
      <c r="V2173">
        <v>108.65</v>
      </c>
      <c r="W2173" s="36">
        <v>24.497210455693832</v>
      </c>
      <c r="Y2173">
        <v>83.43</v>
      </c>
      <c r="Z2173">
        <v>108.65</v>
      </c>
      <c r="AA2173" s="36">
        <v>23.16718833407252</v>
      </c>
    </row>
    <row r="2174" spans="1:27" x14ac:dyDescent="0.25">
      <c r="A2174">
        <v>96.432599999999994</v>
      </c>
      <c r="B2174">
        <v>108.7</v>
      </c>
      <c r="C2174" s="36">
        <v>23.584123746432475</v>
      </c>
      <c r="E2174">
        <v>101.12990000000001</v>
      </c>
      <c r="F2174">
        <v>108.7</v>
      </c>
      <c r="G2174" s="36">
        <v>23.747870958846782</v>
      </c>
      <c r="I2174">
        <v>105.8248</v>
      </c>
      <c r="J2174">
        <v>108.7</v>
      </c>
      <c r="K2174" s="36">
        <v>23.919311288707657</v>
      </c>
      <c r="M2174">
        <v>110.5591</v>
      </c>
      <c r="N2174">
        <v>108.7</v>
      </c>
      <c r="O2174" s="36">
        <v>24.100841096622851</v>
      </c>
      <c r="Q2174">
        <v>115.30419999999999</v>
      </c>
      <c r="R2174">
        <v>108.7</v>
      </c>
      <c r="S2174" s="36">
        <v>24.292471708590725</v>
      </c>
      <c r="U2174">
        <v>120.0808</v>
      </c>
      <c r="V2174">
        <v>108.7</v>
      </c>
      <c r="W2174" s="36">
        <v>24.496399163186044</v>
      </c>
      <c r="Y2174">
        <v>83.43</v>
      </c>
      <c r="Z2174">
        <v>108.7</v>
      </c>
      <c r="AA2174" s="36">
        <v>23.166678661762791</v>
      </c>
    </row>
    <row r="2175" spans="1:27" x14ac:dyDescent="0.25">
      <c r="A2175">
        <v>96.432599999999994</v>
      </c>
      <c r="B2175">
        <v>108.75</v>
      </c>
      <c r="C2175" s="36">
        <v>23.583537434826948</v>
      </c>
      <c r="E2175">
        <v>101.12990000000001</v>
      </c>
      <c r="F2175">
        <v>108.75</v>
      </c>
      <c r="G2175" s="36">
        <v>23.74725077509142</v>
      </c>
      <c r="I2175">
        <v>105.8248</v>
      </c>
      <c r="J2175">
        <v>108.75</v>
      </c>
      <c r="K2175" s="36">
        <v>23.91865298391782</v>
      </c>
      <c r="M2175">
        <v>110.5591</v>
      </c>
      <c r="N2175">
        <v>108.75</v>
      </c>
      <c r="O2175" s="36">
        <v>24.100139122813129</v>
      </c>
      <c r="Q2175">
        <v>115.30419999999999</v>
      </c>
      <c r="R2175">
        <v>108.75</v>
      </c>
      <c r="S2175" s="36">
        <v>24.291719487464874</v>
      </c>
      <c r="U2175">
        <v>120.0808</v>
      </c>
      <c r="V2175">
        <v>108.75</v>
      </c>
      <c r="W2175" s="36">
        <v>24.495588148469242</v>
      </c>
      <c r="Y2175">
        <v>83.43</v>
      </c>
      <c r="Z2175">
        <v>108.75</v>
      </c>
      <c r="AA2175" s="36">
        <v>23.166169082826688</v>
      </c>
    </row>
    <row r="2176" spans="1:27" x14ac:dyDescent="0.25">
      <c r="A2176">
        <v>96.432599999999994</v>
      </c>
      <c r="B2176">
        <v>108.8</v>
      </c>
      <c r="C2176" s="36">
        <v>23.582951252331007</v>
      </c>
      <c r="E2176">
        <v>101.12990000000001</v>
      </c>
      <c r="F2176">
        <v>108.8</v>
      </c>
      <c r="G2176" s="36">
        <v>23.746630738523034</v>
      </c>
      <c r="I2176">
        <v>105.8248</v>
      </c>
      <c r="J2176">
        <v>108.8</v>
      </c>
      <c r="K2176" s="36">
        <v>23.917994848408711</v>
      </c>
      <c r="M2176">
        <v>110.5591</v>
      </c>
      <c r="N2176">
        <v>108.8</v>
      </c>
      <c r="O2176" s="36">
        <v>24.099437345945066</v>
      </c>
      <c r="Q2176">
        <v>115.30419999999999</v>
      </c>
      <c r="R2176">
        <v>108.8</v>
      </c>
      <c r="S2176" s="36">
        <v>24.290967498329746</v>
      </c>
      <c r="U2176">
        <v>120.0808</v>
      </c>
      <c r="V2176">
        <v>108.8</v>
      </c>
      <c r="W2176" s="36">
        <v>24.494777411308412</v>
      </c>
      <c r="Y2176">
        <v>83.43</v>
      </c>
      <c r="Z2176">
        <v>108.8</v>
      </c>
      <c r="AA2176" s="36">
        <v>23.165659597223613</v>
      </c>
    </row>
    <row r="2177" spans="1:27" x14ac:dyDescent="0.25">
      <c r="A2177">
        <v>96.432599999999994</v>
      </c>
      <c r="B2177">
        <v>108.85</v>
      </c>
      <c r="C2177" s="36">
        <v>23.582365198876321</v>
      </c>
      <c r="E2177">
        <v>101.12990000000001</v>
      </c>
      <c r="F2177">
        <v>108.85</v>
      </c>
      <c r="G2177" s="36">
        <v>23.746010849057249</v>
      </c>
      <c r="I2177">
        <v>105.8248</v>
      </c>
      <c r="J2177">
        <v>108.85</v>
      </c>
      <c r="K2177" s="36">
        <v>23.91733688207464</v>
      </c>
      <c r="M2177">
        <v>110.5591</v>
      </c>
      <c r="N2177">
        <v>108.85</v>
      </c>
      <c r="O2177" s="36">
        <v>24.09873576588376</v>
      </c>
      <c r="Q2177">
        <v>115.30419999999999</v>
      </c>
      <c r="R2177">
        <v>108.85</v>
      </c>
      <c r="S2177" s="36">
        <v>24.290215741009646</v>
      </c>
      <c r="U2177">
        <v>120.0808</v>
      </c>
      <c r="V2177">
        <v>108.85</v>
      </c>
      <c r="W2177" s="36">
        <v>24.49396695146886</v>
      </c>
      <c r="Y2177">
        <v>83.43</v>
      </c>
      <c r="Z2177">
        <v>108.85</v>
      </c>
      <c r="AA2177" s="36">
        <v>23.165150204913012</v>
      </c>
    </row>
    <row r="2178" spans="1:27" x14ac:dyDescent="0.25">
      <c r="A2178">
        <v>96.432599999999994</v>
      </c>
      <c r="B2178">
        <v>108.9</v>
      </c>
      <c r="C2178" s="36">
        <v>23.581779274394609</v>
      </c>
      <c r="E2178">
        <v>101.12990000000001</v>
      </c>
      <c r="F2178">
        <v>108.9</v>
      </c>
      <c r="G2178" s="36">
        <v>23.745391106609762</v>
      </c>
      <c r="I2178">
        <v>105.8248</v>
      </c>
      <c r="J2178">
        <v>108.9</v>
      </c>
      <c r="K2178" s="36">
        <v>23.916679084810013</v>
      </c>
      <c r="M2178">
        <v>110.5591</v>
      </c>
      <c r="N2178">
        <v>108.9</v>
      </c>
      <c r="O2178" s="36">
        <v>24.098034382494461</v>
      </c>
      <c r="Q2178">
        <v>115.30419999999999</v>
      </c>
      <c r="R2178">
        <v>108.9</v>
      </c>
      <c r="S2178" s="36">
        <v>24.289464215329101</v>
      </c>
      <c r="U2178">
        <v>120.0808</v>
      </c>
      <c r="V2178">
        <v>108.9</v>
      </c>
      <c r="W2178" s="36">
        <v>24.493156768716208</v>
      </c>
      <c r="Y2178">
        <v>83.43</v>
      </c>
      <c r="Z2178">
        <v>108.9</v>
      </c>
      <c r="AA2178" s="36">
        <v>23.164640905854348</v>
      </c>
    </row>
    <row r="2179" spans="1:27" x14ac:dyDescent="0.25">
      <c r="A2179">
        <v>96.432599999999994</v>
      </c>
      <c r="B2179">
        <v>108.95</v>
      </c>
      <c r="C2179" s="36">
        <v>23.581193478817664</v>
      </c>
      <c r="E2179">
        <v>101.12990000000001</v>
      </c>
      <c r="F2179">
        <v>108.95</v>
      </c>
      <c r="G2179" s="36">
        <v>23.744771511096356</v>
      </c>
      <c r="I2179">
        <v>105.8248</v>
      </c>
      <c r="J2179">
        <v>108.95</v>
      </c>
      <c r="K2179" s="36">
        <v>23.916021456509352</v>
      </c>
      <c r="M2179">
        <v>110.5591</v>
      </c>
      <c r="N2179">
        <v>108.95</v>
      </c>
      <c r="O2179" s="36">
        <v>24.097333195642584</v>
      </c>
      <c r="Q2179">
        <v>115.30419999999999</v>
      </c>
      <c r="R2179">
        <v>108.95</v>
      </c>
      <c r="S2179" s="36">
        <v>24.288712921112847</v>
      </c>
      <c r="U2179">
        <v>120.0808</v>
      </c>
      <c r="V2179">
        <v>108.95</v>
      </c>
      <c r="W2179" s="36">
        <v>24.492346862816429</v>
      </c>
      <c r="Y2179">
        <v>83.43</v>
      </c>
      <c r="Z2179">
        <v>108.95</v>
      </c>
      <c r="AA2179" s="36">
        <v>23.164131700007115</v>
      </c>
    </row>
    <row r="2180" spans="1:27" x14ac:dyDescent="0.25">
      <c r="A2180">
        <v>96.432599999999994</v>
      </c>
      <c r="B2180">
        <v>109</v>
      </c>
      <c r="C2180" s="36">
        <v>23.580607812077318</v>
      </c>
      <c r="E2180">
        <v>101.12990000000001</v>
      </c>
      <c r="F2180">
        <v>109</v>
      </c>
      <c r="G2180" s="36">
        <v>23.744152062432892</v>
      </c>
      <c r="I2180">
        <v>105.8248</v>
      </c>
      <c r="J2180">
        <v>109</v>
      </c>
      <c r="K2180" s="36">
        <v>23.915363997067281</v>
      </c>
      <c r="M2180">
        <v>110.5591</v>
      </c>
      <c r="N2180">
        <v>109</v>
      </c>
      <c r="O2180" s="36">
        <v>24.096632205193671</v>
      </c>
      <c r="Q2180">
        <v>115.30419999999999</v>
      </c>
      <c r="R2180">
        <v>109</v>
      </c>
      <c r="S2180" s="36">
        <v>24.287961858185845</v>
      </c>
      <c r="U2180">
        <v>120.0808</v>
      </c>
      <c r="V2180">
        <v>109</v>
      </c>
      <c r="W2180" s="36">
        <v>24.491537233535784</v>
      </c>
      <c r="Y2180">
        <v>83.43</v>
      </c>
      <c r="Z2180">
        <v>109</v>
      </c>
      <c r="AA2180" s="36">
        <v>23.163622587330831</v>
      </c>
    </row>
    <row r="2181" spans="1:27" x14ac:dyDescent="0.25">
      <c r="A2181">
        <v>96.432599999999994</v>
      </c>
      <c r="B2181">
        <v>109.05</v>
      </c>
      <c r="C2181" s="36">
        <v>23.580022274105477</v>
      </c>
      <c r="E2181">
        <v>101.12990000000001</v>
      </c>
      <c r="F2181">
        <v>109.05</v>
      </c>
      <c r="G2181" s="36">
        <v>23.743532760535295</v>
      </c>
      <c r="I2181">
        <v>105.8248</v>
      </c>
      <c r="J2181">
        <v>109.05</v>
      </c>
      <c r="K2181" s="36">
        <v>23.914706706378542</v>
      </c>
      <c r="M2181">
        <v>110.5591</v>
      </c>
      <c r="N2181">
        <v>109.05</v>
      </c>
      <c r="O2181" s="36">
        <v>24.095931411013439</v>
      </c>
      <c r="Q2181">
        <v>115.30419999999999</v>
      </c>
      <c r="R2181">
        <v>109.05</v>
      </c>
      <c r="S2181" s="36">
        <v>24.287211026373267</v>
      </c>
      <c r="U2181">
        <v>120.0808</v>
      </c>
      <c r="V2181">
        <v>109.05</v>
      </c>
      <c r="W2181" s="36">
        <v>24.490727880640879</v>
      </c>
      <c r="Y2181">
        <v>83.43</v>
      </c>
      <c r="Z2181">
        <v>109.05</v>
      </c>
      <c r="AA2181" s="36">
        <v>23.163113567785057</v>
      </c>
    </row>
    <row r="2182" spans="1:27" x14ac:dyDescent="0.25">
      <c r="A2182">
        <v>96.432599999999994</v>
      </c>
      <c r="B2182">
        <v>109.1</v>
      </c>
      <c r="C2182" s="36">
        <v>23.579436864834104</v>
      </c>
      <c r="E2182">
        <v>101.12990000000001</v>
      </c>
      <c r="F2182">
        <v>109.1</v>
      </c>
      <c r="G2182" s="36">
        <v>23.74291360531959</v>
      </c>
      <c r="I2182">
        <v>105.8248</v>
      </c>
      <c r="J2182">
        <v>109.1</v>
      </c>
      <c r="K2182" s="36">
        <v>23.914049584337967</v>
      </c>
      <c r="M2182">
        <v>110.5591</v>
      </c>
      <c r="N2182">
        <v>109.1</v>
      </c>
      <c r="O2182" s="36">
        <v>24.095230812967735</v>
      </c>
      <c r="Q2182">
        <v>115.30419999999999</v>
      </c>
      <c r="R2182">
        <v>109.1</v>
      </c>
      <c r="S2182" s="36">
        <v>24.286460425500508</v>
      </c>
      <c r="U2182">
        <v>120.0808</v>
      </c>
      <c r="V2182">
        <v>109.1</v>
      </c>
      <c r="W2182" s="36">
        <v>24.489918803898643</v>
      </c>
      <c r="Y2182">
        <v>83.43</v>
      </c>
      <c r="Z2182">
        <v>109.1</v>
      </c>
      <c r="AA2182" s="36">
        <v>23.16260464132937</v>
      </c>
    </row>
    <row r="2183" spans="1:27" x14ac:dyDescent="0.25">
      <c r="A2183">
        <v>96.432599999999994</v>
      </c>
      <c r="B2183">
        <v>109.15</v>
      </c>
      <c r="C2183" s="36">
        <v>23.57885158419521</v>
      </c>
      <c r="E2183">
        <v>101.12990000000001</v>
      </c>
      <c r="F2183">
        <v>109.15</v>
      </c>
      <c r="G2183" s="36">
        <v>23.742294596701868</v>
      </c>
      <c r="I2183">
        <v>105.8248</v>
      </c>
      <c r="J2183">
        <v>109.15</v>
      </c>
      <c r="K2183" s="36">
        <v>23.913392630840509</v>
      </c>
      <c r="M2183">
        <v>110.5591</v>
      </c>
      <c r="N2183">
        <v>109.15</v>
      </c>
      <c r="O2183" s="36">
        <v>24.094530410922555</v>
      </c>
      <c r="Q2183">
        <v>115.30419999999999</v>
      </c>
      <c r="R2183">
        <v>109.15</v>
      </c>
      <c r="S2183" s="36">
        <v>24.285710055393174</v>
      </c>
      <c r="U2183">
        <v>120.0808</v>
      </c>
      <c r="V2183">
        <v>109.15</v>
      </c>
      <c r="W2183" s="36">
        <v>24.489110003076313</v>
      </c>
      <c r="Y2183">
        <v>83.43</v>
      </c>
      <c r="Z2183">
        <v>109.15</v>
      </c>
      <c r="AA2183" s="36">
        <v>23.162095807923372</v>
      </c>
    </row>
    <row r="2184" spans="1:27" x14ac:dyDescent="0.25">
      <c r="A2184">
        <v>96.432599999999994</v>
      </c>
      <c r="B2184">
        <v>109.2</v>
      </c>
      <c r="C2184" s="36">
        <v>23.578266432120881</v>
      </c>
      <c r="E2184">
        <v>101.12990000000001</v>
      </c>
      <c r="F2184">
        <v>109.2</v>
      </c>
      <c r="G2184" s="36">
        <v>23.741675734598296</v>
      </c>
      <c r="I2184">
        <v>105.8248</v>
      </c>
      <c r="J2184">
        <v>109.2</v>
      </c>
      <c r="K2184" s="36">
        <v>23.912735845781217</v>
      </c>
      <c r="M2184">
        <v>110.5591</v>
      </c>
      <c r="N2184">
        <v>109.2</v>
      </c>
      <c r="O2184" s="36">
        <v>24.093830204744066</v>
      </c>
      <c r="Q2184">
        <v>115.30419999999999</v>
      </c>
      <c r="R2184">
        <v>109.2</v>
      </c>
      <c r="S2184" s="36">
        <v>24.284959915877081</v>
      </c>
      <c r="U2184">
        <v>120.0808</v>
      </c>
      <c r="V2184">
        <v>109.2</v>
      </c>
      <c r="W2184" s="36">
        <v>24.488301477941462</v>
      </c>
      <c r="Y2184">
        <v>83.43</v>
      </c>
      <c r="Z2184">
        <v>109.2</v>
      </c>
      <c r="AA2184" s="36">
        <v>23.16158706752671</v>
      </c>
    </row>
    <row r="2185" spans="1:27" x14ac:dyDescent="0.25">
      <c r="A2185">
        <v>96.432599999999994</v>
      </c>
      <c r="B2185">
        <v>109.25</v>
      </c>
      <c r="C2185" s="36">
        <v>23.577681408543242</v>
      </c>
      <c r="E2185">
        <v>101.12990000000001</v>
      </c>
      <c r="F2185">
        <v>109.25</v>
      </c>
      <c r="G2185" s="36">
        <v>23.74105701892513</v>
      </c>
      <c r="I2185">
        <v>105.8248</v>
      </c>
      <c r="J2185">
        <v>109.25</v>
      </c>
      <c r="K2185" s="36">
        <v>23.912079229055259</v>
      </c>
      <c r="M2185">
        <v>110.5591</v>
      </c>
      <c r="N2185">
        <v>109.25</v>
      </c>
      <c r="O2185" s="36">
        <v>24.093130194298563</v>
      </c>
      <c r="Q2185">
        <v>115.30419999999999</v>
      </c>
      <c r="R2185">
        <v>109.25</v>
      </c>
      <c r="S2185" s="36">
        <v>24.28421000677827</v>
      </c>
      <c r="U2185">
        <v>120.0808</v>
      </c>
      <c r="V2185">
        <v>109.25</v>
      </c>
      <c r="W2185" s="36">
        <v>24.487493228261968</v>
      </c>
      <c r="Y2185">
        <v>83.43</v>
      </c>
      <c r="Z2185">
        <v>109.25</v>
      </c>
      <c r="AA2185" s="36">
        <v>23.161078420099042</v>
      </c>
    </row>
    <row r="2186" spans="1:27" x14ac:dyDescent="0.25">
      <c r="A2186">
        <v>96.432599999999994</v>
      </c>
      <c r="B2186">
        <v>109.3</v>
      </c>
      <c r="C2186" s="36">
        <v>23.577096513394494</v>
      </c>
      <c r="E2186">
        <v>101.12990000000001</v>
      </c>
      <c r="F2186">
        <v>109.3</v>
      </c>
      <c r="G2186" s="36">
        <v>23.740438449598688</v>
      </c>
      <c r="I2186">
        <v>105.8248</v>
      </c>
      <c r="J2186">
        <v>109.3</v>
      </c>
      <c r="K2186" s="36">
        <v>23.911422780557899</v>
      </c>
      <c r="M2186">
        <v>110.5591</v>
      </c>
      <c r="N2186">
        <v>109.3</v>
      </c>
      <c r="O2186" s="36">
        <v>24.092430379452498</v>
      </c>
      <c r="Q2186">
        <v>115.30419999999999</v>
      </c>
      <c r="R2186">
        <v>109.3</v>
      </c>
      <c r="S2186" s="36">
        <v>24.283460327922988</v>
      </c>
      <c r="U2186">
        <v>120.0808</v>
      </c>
      <c r="V2186">
        <v>109.3</v>
      </c>
      <c r="W2186" s="36">
        <v>24.486685253806044</v>
      </c>
      <c r="Y2186">
        <v>83.43</v>
      </c>
      <c r="Z2186">
        <v>109.3</v>
      </c>
      <c r="AA2186" s="36">
        <v>23.160569865600067</v>
      </c>
    </row>
    <row r="2187" spans="1:27" x14ac:dyDescent="0.25">
      <c r="A2187">
        <v>96.432599999999994</v>
      </c>
      <c r="B2187">
        <v>109.35</v>
      </c>
      <c r="C2187" s="36">
        <v>23.57651174660689</v>
      </c>
      <c r="E2187">
        <v>101.12990000000001</v>
      </c>
      <c r="F2187">
        <v>109.35</v>
      </c>
      <c r="G2187" s="36">
        <v>23.739820026535384</v>
      </c>
      <c r="I2187">
        <v>105.8248</v>
      </c>
      <c r="J2187">
        <v>109.35</v>
      </c>
      <c r="K2187" s="36">
        <v>23.910766500184511</v>
      </c>
      <c r="M2187">
        <v>110.5591</v>
      </c>
      <c r="N2187">
        <v>109.35</v>
      </c>
      <c r="O2187" s="36">
        <v>24.09173076007248</v>
      </c>
      <c r="Q2187">
        <v>115.30419999999999</v>
      </c>
      <c r="R2187">
        <v>109.35</v>
      </c>
      <c r="S2187" s="36">
        <v>24.282710879137703</v>
      </c>
      <c r="U2187">
        <v>120.0808</v>
      </c>
      <c r="V2187">
        <v>109.35</v>
      </c>
      <c r="W2187" s="36">
        <v>24.485877554342213</v>
      </c>
      <c r="Y2187">
        <v>83.43</v>
      </c>
      <c r="Z2187">
        <v>109.35</v>
      </c>
      <c r="AA2187" s="36">
        <v>23.160061403989506</v>
      </c>
    </row>
    <row r="2188" spans="1:27" x14ac:dyDescent="0.25">
      <c r="A2188">
        <v>96.432599999999994</v>
      </c>
      <c r="B2188">
        <v>109.4</v>
      </c>
      <c r="C2188" s="36">
        <v>23.575927108112733</v>
      </c>
      <c r="E2188">
        <v>101.12990000000001</v>
      </c>
      <c r="F2188">
        <v>109.4</v>
      </c>
      <c r="G2188" s="36">
        <v>23.739201749651698</v>
      </c>
      <c r="I2188">
        <v>105.8248</v>
      </c>
      <c r="J2188">
        <v>109.4</v>
      </c>
      <c r="K2188" s="36">
        <v>23.910110387830578</v>
      </c>
      <c r="M2188">
        <v>110.5591</v>
      </c>
      <c r="N2188">
        <v>109.4</v>
      </c>
      <c r="O2188" s="36">
        <v>24.091031336025249</v>
      </c>
      <c r="Q2188">
        <v>115.30419999999999</v>
      </c>
      <c r="R2188">
        <v>109.4</v>
      </c>
      <c r="S2188" s="36">
        <v>24.281961660249088</v>
      </c>
      <c r="U2188">
        <v>120.0808</v>
      </c>
      <c r="V2188">
        <v>109.4</v>
      </c>
      <c r="W2188" s="36">
        <v>24.485070129639318</v>
      </c>
      <c r="Y2188">
        <v>83.43</v>
      </c>
      <c r="Z2188">
        <v>109.4</v>
      </c>
      <c r="AA2188" s="36">
        <v>23.159553035227109</v>
      </c>
    </row>
    <row r="2189" spans="1:27" x14ac:dyDescent="0.25">
      <c r="A2189">
        <v>96.432599999999994</v>
      </c>
      <c r="B2189">
        <v>109.45</v>
      </c>
      <c r="C2189" s="36">
        <v>23.575342597844397</v>
      </c>
      <c r="E2189">
        <v>101.12990000000001</v>
      </c>
      <c r="F2189">
        <v>109.45</v>
      </c>
      <c r="G2189" s="36">
        <v>23.738583618864194</v>
      </c>
      <c r="I2189">
        <v>105.8248</v>
      </c>
      <c r="J2189">
        <v>109.45</v>
      </c>
      <c r="K2189" s="36">
        <v>23.909454443391688</v>
      </c>
      <c r="M2189">
        <v>110.5591</v>
      </c>
      <c r="N2189">
        <v>109.45</v>
      </c>
      <c r="O2189" s="36">
        <v>24.090332107177701</v>
      </c>
      <c r="Q2189">
        <v>115.30419999999999</v>
      </c>
      <c r="R2189">
        <v>109.45</v>
      </c>
      <c r="S2189" s="36">
        <v>24.281212671084038</v>
      </c>
      <c r="U2189">
        <v>120.0808</v>
      </c>
      <c r="V2189">
        <v>109.45</v>
      </c>
      <c r="W2189" s="36">
        <v>24.484262979466518</v>
      </c>
      <c r="Y2189">
        <v>83.43</v>
      </c>
      <c r="Z2189">
        <v>109.45</v>
      </c>
      <c r="AA2189" s="36">
        <v>23.159044759272653</v>
      </c>
    </row>
    <row r="2190" spans="1:27" x14ac:dyDescent="0.25">
      <c r="A2190">
        <v>96.432599999999994</v>
      </c>
      <c r="B2190">
        <v>109.5</v>
      </c>
      <c r="C2190" s="36">
        <v>23.57475821573431</v>
      </c>
      <c r="E2190">
        <v>101.12990000000001</v>
      </c>
      <c r="F2190">
        <v>109.5</v>
      </c>
      <c r="G2190" s="36">
        <v>23.737965634089505</v>
      </c>
      <c r="I2190">
        <v>105.8248</v>
      </c>
      <c r="J2190">
        <v>109.5</v>
      </c>
      <c r="K2190" s="36">
        <v>23.908798666763523</v>
      </c>
      <c r="M2190">
        <v>110.5591</v>
      </c>
      <c r="N2190">
        <v>109.5</v>
      </c>
      <c r="O2190" s="36">
        <v>24.089633073396886</v>
      </c>
      <c r="Q2190">
        <v>115.30419999999999</v>
      </c>
      <c r="R2190">
        <v>109.5</v>
      </c>
      <c r="S2190" s="36">
        <v>24.280463911469663</v>
      </c>
      <c r="U2190">
        <v>120.0808</v>
      </c>
      <c r="V2190">
        <v>109.5</v>
      </c>
      <c r="W2190" s="36">
        <v>24.483456103593291</v>
      </c>
      <c r="Y2190">
        <v>83.43</v>
      </c>
      <c r="Z2190">
        <v>109.5</v>
      </c>
      <c r="AA2190" s="36">
        <v>23.15853657608595</v>
      </c>
    </row>
    <row r="2191" spans="1:27" x14ac:dyDescent="0.25">
      <c r="A2191">
        <v>96.432599999999994</v>
      </c>
      <c r="B2191">
        <v>109.55</v>
      </c>
      <c r="C2191" s="36">
        <v>23.574173961714944</v>
      </c>
      <c r="E2191">
        <v>101.12990000000001</v>
      </c>
      <c r="F2191">
        <v>109.55</v>
      </c>
      <c r="G2191" s="36">
        <v>23.73734779524435</v>
      </c>
      <c r="I2191">
        <v>105.8248</v>
      </c>
      <c r="J2191">
        <v>109.55</v>
      </c>
      <c r="K2191" s="36">
        <v>23.908143057841894</v>
      </c>
      <c r="M2191">
        <v>110.5591</v>
      </c>
      <c r="N2191">
        <v>109.55</v>
      </c>
      <c r="O2191" s="36">
        <v>24.088934234550003</v>
      </c>
      <c r="Q2191">
        <v>115.30419999999999</v>
      </c>
      <c r="R2191">
        <v>109.55</v>
      </c>
      <c r="S2191" s="36">
        <v>24.279715381233277</v>
      </c>
      <c r="U2191">
        <v>120.0808</v>
      </c>
      <c r="V2191">
        <v>109.55</v>
      </c>
      <c r="W2191" s="36">
        <v>24.482649501789439</v>
      </c>
      <c r="Y2191">
        <v>83.43</v>
      </c>
      <c r="Z2191">
        <v>109.55</v>
      </c>
      <c r="AA2191" s="36">
        <v>23.158028485626829</v>
      </c>
    </row>
    <row r="2192" spans="1:27" x14ac:dyDescent="0.25">
      <c r="A2192">
        <v>96.432599999999994</v>
      </c>
      <c r="B2192">
        <v>109.6</v>
      </c>
      <c r="C2192" s="36">
        <v>23.573589835718856</v>
      </c>
      <c r="E2192">
        <v>101.12990000000001</v>
      </c>
      <c r="F2192">
        <v>109.6</v>
      </c>
      <c r="G2192" s="36">
        <v>23.736730102245527</v>
      </c>
      <c r="I2192">
        <v>105.8248</v>
      </c>
      <c r="J2192">
        <v>109.6</v>
      </c>
      <c r="K2192" s="36">
        <v>23.90748761652269</v>
      </c>
      <c r="M2192">
        <v>110.5591</v>
      </c>
      <c r="N2192">
        <v>109.6</v>
      </c>
      <c r="O2192" s="36">
        <v>24.088235590504382</v>
      </c>
      <c r="Q2192">
        <v>115.30419999999999</v>
      </c>
      <c r="R2192">
        <v>109.6</v>
      </c>
      <c r="S2192" s="36">
        <v>24.278967080202403</v>
      </c>
      <c r="U2192">
        <v>120.0808</v>
      </c>
      <c r="V2192">
        <v>109.6</v>
      </c>
      <c r="W2192" s="36">
        <v>24.481843173825069</v>
      </c>
      <c r="Y2192">
        <v>83.43</v>
      </c>
      <c r="Z2192">
        <v>109.6</v>
      </c>
      <c r="AA2192" s="36">
        <v>23.157520487855162</v>
      </c>
    </row>
    <row r="2193" spans="1:27" x14ac:dyDescent="0.25">
      <c r="A2193">
        <v>96.432599999999994</v>
      </c>
      <c r="B2193">
        <v>109.65</v>
      </c>
      <c r="C2193" s="36">
        <v>23.57300583767864</v>
      </c>
      <c r="E2193">
        <v>101.12990000000001</v>
      </c>
      <c r="F2193">
        <v>109.65</v>
      </c>
      <c r="G2193" s="36">
        <v>23.7361125550099</v>
      </c>
      <c r="I2193">
        <v>105.8248</v>
      </c>
      <c r="J2193">
        <v>109.65</v>
      </c>
      <c r="K2193" s="36">
        <v>23.906832342701932</v>
      </c>
      <c r="M2193">
        <v>110.5591</v>
      </c>
      <c r="N2193">
        <v>109.65</v>
      </c>
      <c r="O2193" s="36">
        <v>24.08753714112752</v>
      </c>
      <c r="Q2193">
        <v>115.30419999999999</v>
      </c>
      <c r="R2193">
        <v>109.65</v>
      </c>
      <c r="S2193" s="36">
        <v>24.2782190082048</v>
      </c>
      <c r="U2193">
        <v>120.0808</v>
      </c>
      <c r="V2193">
        <v>109.65</v>
      </c>
      <c r="W2193" s="36">
        <v>24.481037119470606</v>
      </c>
      <c r="Y2193">
        <v>83.43</v>
      </c>
      <c r="Z2193">
        <v>109.65</v>
      </c>
      <c r="AA2193" s="36">
        <v>23.157012582730836</v>
      </c>
    </row>
    <row r="2194" spans="1:27" x14ac:dyDescent="0.25">
      <c r="A2194">
        <v>96.432599999999994</v>
      </c>
      <c r="B2194">
        <v>109.7</v>
      </c>
      <c r="C2194" s="36">
        <v>23.57242196752695</v>
      </c>
      <c r="E2194">
        <v>101.12990000000001</v>
      </c>
      <c r="F2194">
        <v>109.7</v>
      </c>
      <c r="G2194" s="36">
        <v>23.735495153454419</v>
      </c>
      <c r="I2194">
        <v>105.8248</v>
      </c>
      <c r="J2194">
        <v>109.7</v>
      </c>
      <c r="K2194" s="36">
        <v>23.906177236275731</v>
      </c>
      <c r="M2194">
        <v>110.5591</v>
      </c>
      <c r="N2194">
        <v>109.7</v>
      </c>
      <c r="O2194" s="36">
        <v>24.086838886287048</v>
      </c>
      <c r="Q2194">
        <v>115.30419999999999</v>
      </c>
      <c r="R2194">
        <v>109.7</v>
      </c>
      <c r="S2194" s="36">
        <v>24.277471165068405</v>
      </c>
      <c r="U2194">
        <v>120.0808</v>
      </c>
      <c r="V2194">
        <v>109.7</v>
      </c>
      <c r="W2194" s="36">
        <v>24.4802313384968</v>
      </c>
      <c r="Y2194">
        <v>83.43</v>
      </c>
      <c r="Z2194">
        <v>109.7</v>
      </c>
      <c r="AA2194" s="36">
        <v>23.156504770213772</v>
      </c>
    </row>
    <row r="2195" spans="1:27" x14ac:dyDescent="0.25">
      <c r="A2195">
        <v>96.432599999999994</v>
      </c>
      <c r="B2195">
        <v>109.75</v>
      </c>
      <c r="C2195" s="36">
        <v>23.571838225196505</v>
      </c>
      <c r="E2195">
        <v>101.12990000000001</v>
      </c>
      <c r="F2195">
        <v>109.75</v>
      </c>
      <c r="G2195" s="36">
        <v>23.734877897496109</v>
      </c>
      <c r="I2195">
        <v>105.8248</v>
      </c>
      <c r="J2195">
        <v>109.75</v>
      </c>
      <c r="K2195" s="36">
        <v>23.905522297140305</v>
      </c>
      <c r="M2195">
        <v>110.5591</v>
      </c>
      <c r="N2195">
        <v>109.75</v>
      </c>
      <c r="O2195" s="36">
        <v>24.086140825850745</v>
      </c>
      <c r="Q2195">
        <v>115.30419999999999</v>
      </c>
      <c r="R2195">
        <v>109.75</v>
      </c>
      <c r="S2195" s="36">
        <v>24.276723550621391</v>
      </c>
      <c r="U2195">
        <v>120.0808</v>
      </c>
      <c r="V2195">
        <v>109.75</v>
      </c>
      <c r="W2195" s="36">
        <v>24.479425830674696</v>
      </c>
      <c r="Y2195">
        <v>83.43</v>
      </c>
      <c r="Z2195">
        <v>109.75</v>
      </c>
      <c r="AA2195" s="36">
        <v>23.15599705026392</v>
      </c>
    </row>
    <row r="2196" spans="1:27" x14ac:dyDescent="0.25">
      <c r="A2196">
        <v>96.432599999999994</v>
      </c>
      <c r="B2196">
        <v>109.8</v>
      </c>
      <c r="C2196" s="36">
        <v>23.571254610620077</v>
      </c>
      <c r="E2196">
        <v>101.12990000000001</v>
      </c>
      <c r="F2196">
        <v>109.8</v>
      </c>
      <c r="G2196" s="36">
        <v>23.734260787052072</v>
      </c>
      <c r="I2196">
        <v>105.8248</v>
      </c>
      <c r="J2196">
        <v>109.8</v>
      </c>
      <c r="K2196" s="36">
        <v>23.904867525191975</v>
      </c>
      <c r="M2196">
        <v>110.5591</v>
      </c>
      <c r="N2196">
        <v>109.8</v>
      </c>
      <c r="O2196" s="36">
        <v>24.085442959686549</v>
      </c>
      <c r="Q2196">
        <v>115.30419999999999</v>
      </c>
      <c r="R2196">
        <v>109.8</v>
      </c>
      <c r="S2196" s="36">
        <v>24.275976164692128</v>
      </c>
      <c r="U2196">
        <v>120.0808</v>
      </c>
      <c r="V2196">
        <v>109.8</v>
      </c>
      <c r="W2196" s="36">
        <v>24.47862059577567</v>
      </c>
      <c r="Y2196">
        <v>83.43</v>
      </c>
      <c r="Z2196">
        <v>109.8</v>
      </c>
      <c r="AA2196" s="36">
        <v>23.155489422841256</v>
      </c>
    </row>
    <row r="2197" spans="1:27" x14ac:dyDescent="0.25">
      <c r="A2197">
        <v>96.432599999999994</v>
      </c>
      <c r="B2197">
        <v>109.85</v>
      </c>
      <c r="C2197" s="36">
        <v>23.570671123730502</v>
      </c>
      <c r="E2197">
        <v>101.12990000000001</v>
      </c>
      <c r="F2197">
        <v>109.85</v>
      </c>
      <c r="G2197" s="36">
        <v>23.73364382203949</v>
      </c>
      <c r="I2197">
        <v>105.8248</v>
      </c>
      <c r="J2197">
        <v>109.85</v>
      </c>
      <c r="K2197" s="36">
        <v>23.904212920327172</v>
      </c>
      <c r="M2197">
        <v>110.5591</v>
      </c>
      <c r="N2197">
        <v>109.85</v>
      </c>
      <c r="O2197" s="36">
        <v>24.084745287662532</v>
      </c>
      <c r="Q2197">
        <v>115.30419999999999</v>
      </c>
      <c r="R2197">
        <v>109.85</v>
      </c>
      <c r="S2197" s="36">
        <v>24.27522900710921</v>
      </c>
      <c r="U2197">
        <v>120.0808</v>
      </c>
      <c r="V2197">
        <v>109.85</v>
      </c>
      <c r="W2197" s="36">
        <v>24.477815633571403</v>
      </c>
      <c r="Y2197">
        <v>83.43</v>
      </c>
      <c r="Z2197">
        <v>109.85</v>
      </c>
      <c r="AA2197" s="36">
        <v>23.154981887905787</v>
      </c>
    </row>
    <row r="2198" spans="1:27" x14ac:dyDescent="0.25">
      <c r="A2198">
        <v>96.432599999999994</v>
      </c>
      <c r="B2198">
        <v>109.9</v>
      </c>
      <c r="C2198" s="36">
        <v>23.570087764460659</v>
      </c>
      <c r="E2198">
        <v>101.12990000000001</v>
      </c>
      <c r="F2198">
        <v>109.9</v>
      </c>
      <c r="G2198" s="36">
        <v>23.733027002375621</v>
      </c>
      <c r="I2198">
        <v>105.8248</v>
      </c>
      <c r="J2198">
        <v>109.9</v>
      </c>
      <c r="K2198" s="36">
        <v>23.903558482442431</v>
      </c>
      <c r="M2198">
        <v>110.5591</v>
      </c>
      <c r="N2198">
        <v>109.9</v>
      </c>
      <c r="O2198" s="36">
        <v>24.084047809646911</v>
      </c>
      <c r="Q2198">
        <v>115.30419999999999</v>
      </c>
      <c r="R2198">
        <v>109.9</v>
      </c>
      <c r="S2198" s="36">
        <v>24.274482077701425</v>
      </c>
      <c r="U2198">
        <v>120.0808</v>
      </c>
      <c r="V2198">
        <v>109.9</v>
      </c>
      <c r="W2198" s="36">
        <v>24.477010943833886</v>
      </c>
      <c r="Y2198">
        <v>83.43</v>
      </c>
      <c r="Z2198">
        <v>109.9</v>
      </c>
      <c r="AA2198" s="36">
        <v>23.154474445417538</v>
      </c>
    </row>
    <row r="2199" spans="1:27" x14ac:dyDescent="0.25">
      <c r="A2199">
        <v>96.432599999999994</v>
      </c>
      <c r="B2199">
        <v>109.95</v>
      </c>
      <c r="C2199" s="36">
        <v>23.569504532743501</v>
      </c>
      <c r="E2199">
        <v>101.12990000000001</v>
      </c>
      <c r="F2199">
        <v>109.95</v>
      </c>
      <c r="G2199" s="36">
        <v>23.732410327977789</v>
      </c>
      <c r="I2199">
        <v>105.8248</v>
      </c>
      <c r="J2199">
        <v>109.95</v>
      </c>
      <c r="K2199" s="36">
        <v>23.902904211434389</v>
      </c>
      <c r="M2199">
        <v>110.5591</v>
      </c>
      <c r="N2199">
        <v>109.95</v>
      </c>
      <c r="O2199" s="36">
        <v>24.083350525508067</v>
      </c>
      <c r="Q2199">
        <v>115.30419999999999</v>
      </c>
      <c r="R2199">
        <v>109.95</v>
      </c>
      <c r="S2199" s="36">
        <v>24.273735376297783</v>
      </c>
      <c r="U2199">
        <v>120.0808</v>
      </c>
      <c r="V2199">
        <v>109.95</v>
      </c>
      <c r="W2199" s="36">
        <v>24.476206526335435</v>
      </c>
      <c r="Y2199">
        <v>83.43</v>
      </c>
      <c r="Z2199">
        <v>109.95</v>
      </c>
      <c r="AA2199" s="36">
        <v>23.153967095336576</v>
      </c>
    </row>
    <row r="2200" spans="1:27" x14ac:dyDescent="0.25">
      <c r="A2200">
        <v>96.432599999999994</v>
      </c>
      <c r="B2200">
        <v>110</v>
      </c>
      <c r="C2200" s="36">
        <v>23.568921428512031</v>
      </c>
      <c r="E2200">
        <v>101.12990000000001</v>
      </c>
      <c r="F2200">
        <v>110</v>
      </c>
      <c r="G2200" s="36">
        <v>23.731793798763409</v>
      </c>
      <c r="I2200">
        <v>105.8248</v>
      </c>
      <c r="J2200">
        <v>110</v>
      </c>
      <c r="K2200" s="36">
        <v>23.902250107199791</v>
      </c>
      <c r="M2200">
        <v>110.5591</v>
      </c>
      <c r="N2200">
        <v>110</v>
      </c>
      <c r="O2200" s="36">
        <v>24.082653435114501</v>
      </c>
      <c r="Q2200">
        <v>115.30419999999999</v>
      </c>
      <c r="R2200">
        <v>110</v>
      </c>
      <c r="S2200" s="36">
        <v>24.272988902727501</v>
      </c>
      <c r="U2200">
        <v>120.0808</v>
      </c>
      <c r="V2200">
        <v>110</v>
      </c>
      <c r="W2200" s="36">
        <v>24.475402380848664</v>
      </c>
      <c r="Y2200">
        <v>83.43</v>
      </c>
      <c r="Z2200">
        <v>110</v>
      </c>
      <c r="AA2200" s="36">
        <v>23.153459837622989</v>
      </c>
    </row>
    <row r="2201" spans="1:27" x14ac:dyDescent="0.25">
      <c r="A2201">
        <v>96.432599999999994</v>
      </c>
      <c r="B2201">
        <v>110.05</v>
      </c>
      <c r="C2201" s="36">
        <v>23.568338451699304</v>
      </c>
      <c r="E2201">
        <v>101.12990000000001</v>
      </c>
      <c r="F2201">
        <v>110.05</v>
      </c>
      <c r="G2201" s="36">
        <v>23.73117741464997</v>
      </c>
      <c r="I2201">
        <v>105.8248</v>
      </c>
      <c r="J2201">
        <v>110.05</v>
      </c>
      <c r="K2201" s="36">
        <v>23.901596169635479</v>
      </c>
      <c r="M2201">
        <v>110.5591</v>
      </c>
      <c r="N2201">
        <v>110.05</v>
      </c>
      <c r="O2201" s="36">
        <v>24.081956538334879</v>
      </c>
      <c r="Q2201">
        <v>115.30419999999999</v>
      </c>
      <c r="R2201">
        <v>110.05</v>
      </c>
      <c r="S2201" s="36">
        <v>24.272242656819998</v>
      </c>
      <c r="U2201">
        <v>120.0808</v>
      </c>
      <c r="V2201">
        <v>110.05</v>
      </c>
      <c r="W2201" s="36">
        <v>24.474598507146496</v>
      </c>
      <c r="Y2201">
        <v>83.43</v>
      </c>
      <c r="Z2201">
        <v>110.05</v>
      </c>
      <c r="AA2201" s="36">
        <v>23.152952672236893</v>
      </c>
    </row>
    <row r="2202" spans="1:27" x14ac:dyDescent="0.25">
      <c r="A2202">
        <v>96.432599999999994</v>
      </c>
      <c r="B2202">
        <v>110.1</v>
      </c>
      <c r="C2202" s="36">
        <v>23.567755602238442</v>
      </c>
      <c r="E2202">
        <v>101.12990000000001</v>
      </c>
      <c r="F2202">
        <v>110.1</v>
      </c>
      <c r="G2202" s="36">
        <v>23.730561175555028</v>
      </c>
      <c r="I2202">
        <v>105.8248</v>
      </c>
      <c r="J2202">
        <v>110.1</v>
      </c>
      <c r="K2202" s="36">
        <v>23.900942398638406</v>
      </c>
      <c r="M2202">
        <v>110.5591</v>
      </c>
      <c r="N2202">
        <v>110.1</v>
      </c>
      <c r="O2202" s="36">
        <v>24.081259835038004</v>
      </c>
      <c r="Q2202">
        <v>115.30419999999999</v>
      </c>
      <c r="R2202">
        <v>110.1</v>
      </c>
      <c r="S2202" s="36">
        <v>24.271496638404919</v>
      </c>
      <c r="U2202">
        <v>120.0808</v>
      </c>
      <c r="V2202">
        <v>110.1</v>
      </c>
      <c r="W2202" s="36">
        <v>24.47379490500218</v>
      </c>
      <c r="Y2202">
        <v>83.43</v>
      </c>
      <c r="Z2202">
        <v>110.1</v>
      </c>
      <c r="AA2202" s="36">
        <v>23.152445599138435</v>
      </c>
    </row>
    <row r="2203" spans="1:27" x14ac:dyDescent="0.25">
      <c r="A2203">
        <v>96.432599999999994</v>
      </c>
      <c r="B2203">
        <v>110.15</v>
      </c>
      <c r="C2203" s="36">
        <v>23.567172880062618</v>
      </c>
      <c r="E2203">
        <v>101.12990000000001</v>
      </c>
      <c r="F2203">
        <v>110.15</v>
      </c>
      <c r="G2203" s="36">
        <v>23.729945081396224</v>
      </c>
      <c r="I2203">
        <v>105.8248</v>
      </c>
      <c r="J2203">
        <v>110.15</v>
      </c>
      <c r="K2203" s="36">
        <v>23.900288794105634</v>
      </c>
      <c r="M2203">
        <v>110.5591</v>
      </c>
      <c r="N2203">
        <v>110.15</v>
      </c>
      <c r="O2203" s="36">
        <v>24.080563325092829</v>
      </c>
      <c r="Q2203">
        <v>115.30419999999999</v>
      </c>
      <c r="R2203">
        <v>110.15</v>
      </c>
      <c r="S2203" s="36">
        <v>24.270750847312087</v>
      </c>
      <c r="U2203">
        <v>120.0808</v>
      </c>
      <c r="V2203">
        <v>110.15</v>
      </c>
      <c r="W2203" s="36">
        <v>24.472991574189255</v>
      </c>
      <c r="Y2203">
        <v>83.43</v>
      </c>
      <c r="Z2203">
        <v>110.15</v>
      </c>
      <c r="AA2203" s="36">
        <v>23.151938618287787</v>
      </c>
    </row>
    <row r="2204" spans="1:27" x14ac:dyDescent="0.25">
      <c r="A2204">
        <v>96.432599999999994</v>
      </c>
      <c r="B2204">
        <v>110.2</v>
      </c>
      <c r="C2204" s="36">
        <v>23.566590285105068</v>
      </c>
      <c r="E2204">
        <v>101.12990000000001</v>
      </c>
      <c r="F2204">
        <v>110.2</v>
      </c>
      <c r="G2204" s="36">
        <v>23.729329132091276</v>
      </c>
      <c r="I2204">
        <v>105.8248</v>
      </c>
      <c r="J2204">
        <v>110.2</v>
      </c>
      <c r="K2204" s="36">
        <v>23.899635355934304</v>
      </c>
      <c r="M2204">
        <v>110.5591</v>
      </c>
      <c r="N2204">
        <v>110.2</v>
      </c>
      <c r="O2204" s="36">
        <v>24.079867008368442</v>
      </c>
      <c r="Q2204">
        <v>115.30419999999999</v>
      </c>
      <c r="R2204">
        <v>110.2</v>
      </c>
      <c r="S2204" s="36">
        <v>24.270005283371571</v>
      </c>
      <c r="U2204">
        <v>120.0808</v>
      </c>
      <c r="V2204">
        <v>110.2</v>
      </c>
      <c r="W2204" s="36">
        <v>24.472188514481594</v>
      </c>
      <c r="Y2204">
        <v>83.43</v>
      </c>
      <c r="Z2204">
        <v>110.2</v>
      </c>
      <c r="AA2204" s="36">
        <v>23.15143172964515</v>
      </c>
    </row>
    <row r="2205" spans="1:27" x14ac:dyDescent="0.25">
      <c r="A2205">
        <v>96.432599999999994</v>
      </c>
      <c r="B2205">
        <v>110.25</v>
      </c>
      <c r="C2205" s="36">
        <v>23.56600781729907</v>
      </c>
      <c r="E2205">
        <v>101.12990000000001</v>
      </c>
      <c r="F2205">
        <v>110.25</v>
      </c>
      <c r="G2205" s="36">
        <v>23.728713327557969</v>
      </c>
      <c r="I2205">
        <v>105.8248</v>
      </c>
      <c r="J2205">
        <v>110.25</v>
      </c>
      <c r="K2205" s="36">
        <v>23.8989820840217</v>
      </c>
      <c r="M2205">
        <v>110.5591</v>
      </c>
      <c r="N2205">
        <v>110.25</v>
      </c>
      <c r="O2205" s="36">
        <v>24.07917088473409</v>
      </c>
      <c r="Q2205">
        <v>115.30419999999999</v>
      </c>
      <c r="R2205">
        <v>110.25</v>
      </c>
      <c r="S2205" s="36">
        <v>24.269259946413616</v>
      </c>
      <c r="U2205">
        <v>120.0808</v>
      </c>
      <c r="V2205">
        <v>110.25</v>
      </c>
      <c r="W2205" s="36">
        <v>24.471385725653342</v>
      </c>
      <c r="Y2205">
        <v>83.43</v>
      </c>
      <c r="Z2205">
        <v>110.25</v>
      </c>
      <c r="AA2205" s="36">
        <v>23.150924933170749</v>
      </c>
    </row>
    <row r="2206" spans="1:27" x14ac:dyDescent="0.25">
      <c r="A2206">
        <v>96.432599999999994</v>
      </c>
      <c r="B2206">
        <v>110.3</v>
      </c>
      <c r="C2206" s="36">
        <v>23.565425476577978</v>
      </c>
      <c r="E2206">
        <v>101.12990000000001</v>
      </c>
      <c r="F2206">
        <v>110.3</v>
      </c>
      <c r="G2206" s="36">
        <v>23.728097667714174</v>
      </c>
      <c r="I2206">
        <v>105.8248</v>
      </c>
      <c r="J2206">
        <v>110.3</v>
      </c>
      <c r="K2206" s="36">
        <v>23.89832897826517</v>
      </c>
      <c r="M2206">
        <v>110.5591</v>
      </c>
      <c r="N2206">
        <v>110.3</v>
      </c>
      <c r="O2206" s="36">
        <v>24.07847495405916</v>
      </c>
      <c r="Q2206">
        <v>115.30419999999999</v>
      </c>
      <c r="R2206">
        <v>110.3</v>
      </c>
      <c r="S2206" s="36">
        <v>24.26851483626869</v>
      </c>
      <c r="U2206">
        <v>120.0808</v>
      </c>
      <c r="V2206">
        <v>110.3</v>
      </c>
      <c r="W2206" s="36">
        <v>24.470583207478985</v>
      </c>
      <c r="Y2206">
        <v>83.43</v>
      </c>
      <c r="Z2206">
        <v>110.3</v>
      </c>
      <c r="AA2206" s="36">
        <v>23.150418228824844</v>
      </c>
    </row>
    <row r="2207" spans="1:27" x14ac:dyDescent="0.25">
      <c r="A2207">
        <v>96.432599999999994</v>
      </c>
      <c r="B2207">
        <v>110.35</v>
      </c>
      <c r="C2207" s="36">
        <v>23.564843262875197</v>
      </c>
      <c r="E2207">
        <v>101.12990000000001</v>
      </c>
      <c r="F2207">
        <v>110.35</v>
      </c>
      <c r="G2207" s="36">
        <v>23.727482152477837</v>
      </c>
      <c r="I2207">
        <v>105.8248</v>
      </c>
      <c r="J2207">
        <v>110.35</v>
      </c>
      <c r="K2207" s="36">
        <v>23.897676038562189</v>
      </c>
      <c r="M2207">
        <v>110.5591</v>
      </c>
      <c r="N2207">
        <v>110.35</v>
      </c>
      <c r="O2207" s="36">
        <v>24.07777921621317</v>
      </c>
      <c r="Q2207">
        <v>115.30419999999999</v>
      </c>
      <c r="R2207">
        <v>110.35</v>
      </c>
      <c r="S2207" s="36">
        <v>24.267769952767466</v>
      </c>
      <c r="U2207">
        <v>120.0808</v>
      </c>
      <c r="V2207">
        <v>110.35</v>
      </c>
      <c r="W2207" s="36">
        <v>24.469780959733303</v>
      </c>
      <c r="Y2207">
        <v>83.43</v>
      </c>
      <c r="Z2207">
        <v>110.35</v>
      </c>
      <c r="AA2207" s="36">
        <v>23.149911616567721</v>
      </c>
    </row>
    <row r="2208" spans="1:27" x14ac:dyDescent="0.25">
      <c r="A2208">
        <v>96.432599999999994</v>
      </c>
      <c r="B2208">
        <v>110.4</v>
      </c>
      <c r="C2208" s="36">
        <v>23.564261176124184</v>
      </c>
      <c r="E2208">
        <v>101.12990000000001</v>
      </c>
      <c r="F2208">
        <v>110.4</v>
      </c>
      <c r="G2208" s="36">
        <v>23.726866781766969</v>
      </c>
      <c r="I2208">
        <v>105.8248</v>
      </c>
      <c r="J2208">
        <v>110.4</v>
      </c>
      <c r="K2208" s="36">
        <v>23.897023264810333</v>
      </c>
      <c r="M2208">
        <v>110.5591</v>
      </c>
      <c r="N2208">
        <v>110.4</v>
      </c>
      <c r="O2208" s="36">
        <v>24.0770836710658</v>
      </c>
      <c r="Q2208">
        <v>115.30419999999999</v>
      </c>
      <c r="R2208">
        <v>110.4</v>
      </c>
      <c r="S2208" s="36">
        <v>24.267025295740822</v>
      </c>
      <c r="U2208">
        <v>120.0808</v>
      </c>
      <c r="V2208">
        <v>110.4</v>
      </c>
      <c r="W2208" s="36">
        <v>24.468978982191384</v>
      </c>
      <c r="Y2208">
        <v>83.43</v>
      </c>
      <c r="Z2208">
        <v>110.4</v>
      </c>
      <c r="AA2208" s="36">
        <v>23.149405096359686</v>
      </c>
    </row>
    <row r="2209" spans="1:27" x14ac:dyDescent="0.25">
      <c r="A2209">
        <v>96.432599999999994</v>
      </c>
      <c r="B2209">
        <v>110.45</v>
      </c>
      <c r="C2209" s="36">
        <v>23.56367921625845</v>
      </c>
      <c r="E2209">
        <v>101.12990000000001</v>
      </c>
      <c r="F2209">
        <v>110.45</v>
      </c>
      <c r="G2209" s="36">
        <v>23.726251555499669</v>
      </c>
      <c r="I2209">
        <v>105.8248</v>
      </c>
      <c r="J2209">
        <v>110.45</v>
      </c>
      <c r="K2209" s="36">
        <v>23.896370656907269</v>
      </c>
      <c r="M2209">
        <v>110.5591</v>
      </c>
      <c r="N2209">
        <v>110.45</v>
      </c>
      <c r="O2209" s="36">
        <v>24.07638831848686</v>
      </c>
      <c r="Q2209">
        <v>115.30419999999999</v>
      </c>
      <c r="R2209">
        <v>110.45</v>
      </c>
      <c r="S2209" s="36">
        <v>24.266280865019844</v>
      </c>
      <c r="U2209">
        <v>120.0808</v>
      </c>
      <c r="V2209">
        <v>110.45</v>
      </c>
      <c r="W2209" s="36">
        <v>24.468177274628612</v>
      </c>
      <c r="Y2209">
        <v>83.43</v>
      </c>
      <c r="Z2209">
        <v>110.45</v>
      </c>
      <c r="AA2209" s="36">
        <v>23.148898668161085</v>
      </c>
    </row>
    <row r="2210" spans="1:27" x14ac:dyDescent="0.25">
      <c r="A2210">
        <v>96.432599999999994</v>
      </c>
      <c r="B2210">
        <v>110.5</v>
      </c>
      <c r="C2210" s="36">
        <v>23.563097383211577</v>
      </c>
      <c r="E2210">
        <v>101.12990000000001</v>
      </c>
      <c r="F2210">
        <v>110.5</v>
      </c>
      <c r="G2210" s="36">
        <v>23.725636473594111</v>
      </c>
      <c r="I2210">
        <v>105.8248</v>
      </c>
      <c r="J2210">
        <v>110.5</v>
      </c>
      <c r="K2210" s="36">
        <v>23.895718214750787</v>
      </c>
      <c r="M2210">
        <v>110.5591</v>
      </c>
      <c r="N2210">
        <v>110.5</v>
      </c>
      <c r="O2210" s="36">
        <v>24.075693158346322</v>
      </c>
      <c r="Q2210">
        <v>115.30419999999999</v>
      </c>
      <c r="R2210">
        <v>110.5</v>
      </c>
      <c r="S2210" s="36">
        <v>24.265536660435814</v>
      </c>
      <c r="U2210">
        <v>120.0808</v>
      </c>
      <c r="V2210">
        <v>110.5</v>
      </c>
      <c r="W2210" s="36">
        <v>24.467375836820693</v>
      </c>
      <c r="Y2210">
        <v>83.43</v>
      </c>
      <c r="Z2210">
        <v>110.5</v>
      </c>
      <c r="AA2210" s="36">
        <v>23.148392331932282</v>
      </c>
    </row>
    <row r="2211" spans="1:27" x14ac:dyDescent="0.25">
      <c r="A2211">
        <v>96.432599999999994</v>
      </c>
      <c r="B2211">
        <v>110.55</v>
      </c>
      <c r="C2211" s="36">
        <v>23.562515676917187</v>
      </c>
      <c r="E2211">
        <v>101.12990000000001</v>
      </c>
      <c r="F2211">
        <v>110.55</v>
      </c>
      <c r="G2211" s="36">
        <v>23.725021535968533</v>
      </c>
      <c r="I2211">
        <v>105.8248</v>
      </c>
      <c r="J2211">
        <v>110.55</v>
      </c>
      <c r="K2211" s="36">
        <v>23.895065938238755</v>
      </c>
      <c r="M2211">
        <v>110.5591</v>
      </c>
      <c r="N2211">
        <v>110.55</v>
      </c>
      <c r="O2211" s="36">
        <v>24.074998190514275</v>
      </c>
      <c r="Q2211">
        <v>115.30419999999999</v>
      </c>
      <c r="R2211">
        <v>110.55</v>
      </c>
      <c r="S2211" s="36">
        <v>24.264792681820232</v>
      </c>
      <c r="U2211">
        <v>120.0808</v>
      </c>
      <c r="V2211">
        <v>110.55</v>
      </c>
      <c r="W2211" s="36">
        <v>24.466574668543636</v>
      </c>
      <c r="Y2211">
        <v>83.43</v>
      </c>
      <c r="Z2211">
        <v>110.55</v>
      </c>
      <c r="AA2211" s="36">
        <v>23.147886087633673</v>
      </c>
    </row>
    <row r="2212" spans="1:27" x14ac:dyDescent="0.25">
      <c r="A2212">
        <v>96.432599999999994</v>
      </c>
      <c r="B2212">
        <v>110.6</v>
      </c>
      <c r="C2212" s="36">
        <v>23.561934097308971</v>
      </c>
      <c r="E2212">
        <v>101.12990000000001</v>
      </c>
      <c r="F2212">
        <v>110.6</v>
      </c>
      <c r="G2212" s="36">
        <v>23.724406742541266</v>
      </c>
      <c r="I2212">
        <v>105.8248</v>
      </c>
      <c r="J2212">
        <v>110.6</v>
      </c>
      <c r="K2212" s="36">
        <v>23.894413827269169</v>
      </c>
      <c r="M2212">
        <v>110.5591</v>
      </c>
      <c r="N2212">
        <v>110.6</v>
      </c>
      <c r="O2212" s="36">
        <v>24.074303414860978</v>
      </c>
      <c r="Q2212">
        <v>115.30419999999999</v>
      </c>
      <c r="R2212">
        <v>110.6</v>
      </c>
      <c r="S2212" s="36">
        <v>24.264048929004808</v>
      </c>
      <c r="U2212">
        <v>120.0808</v>
      </c>
      <c r="V2212">
        <v>110.6</v>
      </c>
      <c r="W2212" s="36">
        <v>24.465773769573737</v>
      </c>
      <c r="Y2212">
        <v>83.43</v>
      </c>
      <c r="Z2212">
        <v>110.6</v>
      </c>
      <c r="AA2212" s="36">
        <v>23.147379935225683</v>
      </c>
    </row>
    <row r="2213" spans="1:27" x14ac:dyDescent="0.25">
      <c r="A2213">
        <v>96.432599999999994</v>
      </c>
      <c r="B2213">
        <v>110.65</v>
      </c>
      <c r="C2213" s="36">
        <v>23.561352644320671</v>
      </c>
      <c r="E2213">
        <v>101.12990000000001</v>
      </c>
      <c r="F2213">
        <v>110.65</v>
      </c>
      <c r="G2213" s="36">
        <v>23.723792093230696</v>
      </c>
      <c r="I2213">
        <v>105.8248</v>
      </c>
      <c r="J2213">
        <v>110.65</v>
      </c>
      <c r="K2213" s="36">
        <v>23.893761881740105</v>
      </c>
      <c r="M2213">
        <v>110.5591</v>
      </c>
      <c r="N2213">
        <v>110.65</v>
      </c>
      <c r="O2213" s="36">
        <v>24.073608831256813</v>
      </c>
      <c r="Q2213">
        <v>115.30419999999999</v>
      </c>
      <c r="R2213">
        <v>110.65</v>
      </c>
      <c r="S2213" s="36">
        <v>24.263305401821434</v>
      </c>
      <c r="U2213">
        <v>120.0808</v>
      </c>
      <c r="V2213">
        <v>110.65</v>
      </c>
      <c r="W2213" s="36">
        <v>24.464973139687611</v>
      </c>
      <c r="Y2213">
        <v>83.43</v>
      </c>
      <c r="Z2213">
        <v>110.65</v>
      </c>
      <c r="AA2213" s="36">
        <v>23.146873874668763</v>
      </c>
    </row>
    <row r="2214" spans="1:27" x14ac:dyDescent="0.25">
      <c r="A2214">
        <v>96.432599999999994</v>
      </c>
      <c r="B2214">
        <v>110.7</v>
      </c>
      <c r="C2214" s="36">
        <v>23.560771317886083</v>
      </c>
      <c r="E2214">
        <v>101.12990000000001</v>
      </c>
      <c r="F2214">
        <v>110.7</v>
      </c>
      <c r="G2214" s="36">
        <v>23.723177587955302</v>
      </c>
      <c r="I2214">
        <v>105.8248</v>
      </c>
      <c r="J2214">
        <v>110.7</v>
      </c>
      <c r="K2214" s="36">
        <v>23.893110101549752</v>
      </c>
      <c r="M2214">
        <v>110.5591</v>
      </c>
      <c r="N2214">
        <v>110.7</v>
      </c>
      <c r="O2214" s="36">
        <v>24.072914439572308</v>
      </c>
      <c r="Q2214">
        <v>115.30419999999999</v>
      </c>
      <c r="R2214">
        <v>110.7</v>
      </c>
      <c r="S2214" s="36">
        <v>24.26256210010223</v>
      </c>
      <c r="U2214">
        <v>120.0808</v>
      </c>
      <c r="V2214">
        <v>110.7</v>
      </c>
      <c r="W2214" s="36">
        <v>24.464172778662178</v>
      </c>
      <c r="Y2214">
        <v>83.43</v>
      </c>
      <c r="Z2214">
        <v>110.7</v>
      </c>
      <c r="AA2214" s="36">
        <v>23.146367905923388</v>
      </c>
    </row>
    <row r="2215" spans="1:27" x14ac:dyDescent="0.25">
      <c r="A2215">
        <v>96.432599999999994</v>
      </c>
      <c r="B2215">
        <v>110.75</v>
      </c>
      <c r="C2215" s="36">
        <v>23.560190117939065</v>
      </c>
      <c r="E2215">
        <v>101.12990000000001</v>
      </c>
      <c r="F2215">
        <v>110.75</v>
      </c>
      <c r="G2215" s="36">
        <v>23.722563226633628</v>
      </c>
      <c r="I2215">
        <v>105.8248</v>
      </c>
      <c r="J2215">
        <v>110.75</v>
      </c>
      <c r="K2215" s="36">
        <v>23.892458486596411</v>
      </c>
      <c r="M2215">
        <v>110.5591</v>
      </c>
      <c r="N2215">
        <v>110.75</v>
      </c>
      <c r="O2215" s="36">
        <v>24.072220239678153</v>
      </c>
      <c r="Q2215">
        <v>115.30419999999999</v>
      </c>
      <c r="R2215">
        <v>110.75</v>
      </c>
      <c r="S2215" s="36">
        <v>24.261819023679504</v>
      </c>
      <c r="U2215">
        <v>120.0808</v>
      </c>
      <c r="V2215">
        <v>110.75</v>
      </c>
      <c r="W2215" s="36">
        <v>24.463372686274649</v>
      </c>
      <c r="Y2215">
        <v>83.43</v>
      </c>
      <c r="Z2215">
        <v>110.75</v>
      </c>
      <c r="AA2215" s="36">
        <v>23.145862028950063</v>
      </c>
    </row>
    <row r="2216" spans="1:27" x14ac:dyDescent="0.25">
      <c r="A2216">
        <v>96.432599999999994</v>
      </c>
      <c r="B2216">
        <v>110.8</v>
      </c>
      <c r="C2216" s="36">
        <v>23.559609044413531</v>
      </c>
      <c r="E2216">
        <v>101.12990000000001</v>
      </c>
      <c r="F2216">
        <v>110.8</v>
      </c>
      <c r="G2216" s="36">
        <v>23.721949009184296</v>
      </c>
      <c r="I2216">
        <v>105.8248</v>
      </c>
      <c r="J2216">
        <v>110.8</v>
      </c>
      <c r="K2216" s="36">
        <v>23.891807036778463</v>
      </c>
      <c r="M2216">
        <v>110.5591</v>
      </c>
      <c r="N2216">
        <v>110.8</v>
      </c>
      <c r="O2216" s="36">
        <v>24.071526231445144</v>
      </c>
      <c r="Q2216">
        <v>115.30419999999999</v>
      </c>
      <c r="R2216">
        <v>110.8</v>
      </c>
      <c r="S2216" s="36">
        <v>24.261076172385778</v>
      </c>
      <c r="U2216">
        <v>120.0808</v>
      </c>
      <c r="V2216">
        <v>110.8</v>
      </c>
      <c r="W2216" s="36">
        <v>24.462572862302547</v>
      </c>
      <c r="Y2216">
        <v>83.43</v>
      </c>
      <c r="Z2216">
        <v>110.8</v>
      </c>
      <c r="AA2216" s="36">
        <v>23.145356243709326</v>
      </c>
    </row>
    <row r="2217" spans="1:27" x14ac:dyDescent="0.25">
      <c r="A2217">
        <v>96.432599999999994</v>
      </c>
      <c r="B2217">
        <v>110.85</v>
      </c>
      <c r="C2217" s="36">
        <v>23.559028097243441</v>
      </c>
      <c r="E2217">
        <v>101.12990000000001</v>
      </c>
      <c r="F2217">
        <v>110.85</v>
      </c>
      <c r="G2217" s="36">
        <v>23.721334935526009</v>
      </c>
      <c r="I2217">
        <v>105.8248</v>
      </c>
      <c r="J2217">
        <v>110.85</v>
      </c>
      <c r="K2217" s="36">
        <v>23.891155751994411</v>
      </c>
      <c r="M2217">
        <v>110.5591</v>
      </c>
      <c r="N2217">
        <v>110.85</v>
      </c>
      <c r="O2217" s="36">
        <v>24.07083241474426</v>
      </c>
      <c r="Q2217">
        <v>115.30419999999999</v>
      </c>
      <c r="R2217">
        <v>110.85</v>
      </c>
      <c r="S2217" s="36">
        <v>24.260333546053779</v>
      </c>
      <c r="U2217">
        <v>120.0808</v>
      </c>
      <c r="V2217">
        <v>110.85</v>
      </c>
      <c r="W2217" s="36">
        <v>24.461773306523696</v>
      </c>
      <c r="Y2217">
        <v>83.43</v>
      </c>
      <c r="Z2217">
        <v>110.85</v>
      </c>
      <c r="AA2217" s="36">
        <v>23.144850550161742</v>
      </c>
    </row>
    <row r="2218" spans="1:27" x14ac:dyDescent="0.25">
      <c r="A2218">
        <v>96.432599999999994</v>
      </c>
      <c r="B2218">
        <v>110.9</v>
      </c>
      <c r="C2218" s="36">
        <v>23.558447276362827</v>
      </c>
      <c r="E2218">
        <v>101.12990000000001</v>
      </c>
      <c r="F2218">
        <v>110.9</v>
      </c>
      <c r="G2218" s="36">
        <v>23.720721005577531</v>
      </c>
      <c r="I2218">
        <v>105.8248</v>
      </c>
      <c r="J2218">
        <v>110.9</v>
      </c>
      <c r="K2218" s="36">
        <v>23.890504632142843</v>
      </c>
      <c r="M2218">
        <v>110.5591</v>
      </c>
      <c r="N2218">
        <v>110.9</v>
      </c>
      <c r="O2218" s="36">
        <v>24.070138789446592</v>
      </c>
      <c r="Q2218">
        <v>115.30419999999999</v>
      </c>
      <c r="R2218">
        <v>110.9</v>
      </c>
      <c r="S2218" s="36">
        <v>24.259591144516417</v>
      </c>
      <c r="U2218">
        <v>120.0808</v>
      </c>
      <c r="V2218">
        <v>110.9</v>
      </c>
      <c r="W2218" s="36">
        <v>24.4609740187162</v>
      </c>
      <c r="Y2218">
        <v>83.43</v>
      </c>
      <c r="Z2218">
        <v>110.9</v>
      </c>
      <c r="AA2218" s="36">
        <v>23.144344948267889</v>
      </c>
    </row>
    <row r="2219" spans="1:27" x14ac:dyDescent="0.25">
      <c r="A2219">
        <v>96.432599999999994</v>
      </c>
      <c r="B2219">
        <v>110.95</v>
      </c>
      <c r="C2219" s="36">
        <v>23.55786658170577</v>
      </c>
      <c r="E2219">
        <v>101.12990000000001</v>
      </c>
      <c r="F2219">
        <v>110.95</v>
      </c>
      <c r="G2219" s="36">
        <v>23.720107219257716</v>
      </c>
      <c r="I2219">
        <v>105.8248</v>
      </c>
      <c r="J2219">
        <v>110.95</v>
      </c>
      <c r="K2219" s="36">
        <v>23.889853677122467</v>
      </c>
      <c r="M2219">
        <v>110.5591</v>
      </c>
      <c r="N2219">
        <v>110.95</v>
      </c>
      <c r="O2219" s="36">
        <v>24.069445355423383</v>
      </c>
      <c r="Q2219">
        <v>115.30419999999999</v>
      </c>
      <c r="R2219">
        <v>110.95</v>
      </c>
      <c r="S2219" s="36">
        <v>24.258848967606834</v>
      </c>
      <c r="U2219">
        <v>120.0808</v>
      </c>
      <c r="V2219">
        <v>110.95</v>
      </c>
      <c r="W2219" s="36">
        <v>24.460174998658498</v>
      </c>
      <c r="Y2219">
        <v>83.43</v>
      </c>
      <c r="Z2219">
        <v>110.95</v>
      </c>
      <c r="AA2219" s="36">
        <v>23.14383943798839</v>
      </c>
    </row>
    <row r="2220" spans="1:27" x14ac:dyDescent="0.25">
      <c r="A2220">
        <v>96.432599999999994</v>
      </c>
      <c r="B2220">
        <v>111</v>
      </c>
      <c r="C2220" s="36">
        <v>23.557286013206401</v>
      </c>
      <c r="E2220">
        <v>101.12990000000001</v>
      </c>
      <c r="F2220">
        <v>111</v>
      </c>
      <c r="G2220" s="36">
        <v>23.719493576485476</v>
      </c>
      <c r="I2220">
        <v>105.8248</v>
      </c>
      <c r="J2220">
        <v>111</v>
      </c>
      <c r="K2220" s="36">
        <v>23.889202886832074</v>
      </c>
      <c r="M2220">
        <v>110.5591</v>
      </c>
      <c r="N2220">
        <v>111</v>
      </c>
      <c r="O2220" s="36">
        <v>24.068752112546022</v>
      </c>
      <c r="Q2220">
        <v>115.30419999999999</v>
      </c>
      <c r="R2220">
        <v>111</v>
      </c>
      <c r="S2220" s="36">
        <v>24.258107015158355</v>
      </c>
      <c r="U2220">
        <v>120.0808</v>
      </c>
      <c r="V2220">
        <v>111</v>
      </c>
      <c r="W2220" s="36">
        <v>24.459376246129303</v>
      </c>
      <c r="Y2220">
        <v>83.43</v>
      </c>
      <c r="Z2220">
        <v>111</v>
      </c>
      <c r="AA2220" s="36">
        <v>23.143334019283888</v>
      </c>
    </row>
    <row r="2221" spans="1:27" x14ac:dyDescent="0.25">
      <c r="A2221">
        <v>96.432599999999994</v>
      </c>
      <c r="B2221">
        <v>111.05</v>
      </c>
      <c r="C2221" s="36">
        <v>23.556705570798911</v>
      </c>
      <c r="E2221">
        <v>101.12990000000001</v>
      </c>
      <c r="F2221">
        <v>111.05</v>
      </c>
      <c r="G2221" s="36">
        <v>23.718880077179818</v>
      </c>
      <c r="I2221">
        <v>105.8248</v>
      </c>
      <c r="J2221">
        <v>111.05</v>
      </c>
      <c r="K2221" s="36">
        <v>23.88855226117057</v>
      </c>
      <c r="M2221">
        <v>110.5591</v>
      </c>
      <c r="N2221">
        <v>111.05</v>
      </c>
      <c r="O2221" s="36">
        <v>24.068059060686025</v>
      </c>
      <c r="Q2221">
        <v>115.30419999999999</v>
      </c>
      <c r="R2221">
        <v>111.05</v>
      </c>
      <c r="S2221" s="36">
        <v>24.257365287004507</v>
      </c>
      <c r="U2221">
        <v>120.0808</v>
      </c>
      <c r="V2221">
        <v>111.05</v>
      </c>
      <c r="W2221" s="36">
        <v>24.458577760907637</v>
      </c>
      <c r="Y2221">
        <v>83.43</v>
      </c>
      <c r="Z2221">
        <v>111.05</v>
      </c>
      <c r="AA2221" s="36">
        <v>23.142828692115057</v>
      </c>
    </row>
    <row r="2222" spans="1:27" x14ac:dyDescent="0.25">
      <c r="A2222">
        <v>96.432599999999994</v>
      </c>
      <c r="B2222">
        <v>111.1</v>
      </c>
      <c r="C2222" s="36">
        <v>23.556125254417555</v>
      </c>
      <c r="E2222">
        <v>101.12990000000001</v>
      </c>
      <c r="F2222">
        <v>111.1</v>
      </c>
      <c r="G2222" s="36">
        <v>23.718266721259802</v>
      </c>
      <c r="I2222">
        <v>105.8248</v>
      </c>
      <c r="J2222">
        <v>111.1</v>
      </c>
      <c r="K2222" s="36">
        <v>23.887901800036957</v>
      </c>
      <c r="M2222">
        <v>110.5591</v>
      </c>
      <c r="N2222">
        <v>111.1</v>
      </c>
      <c r="O2222" s="36">
        <v>24.067366199715064</v>
      </c>
      <c r="Q2222">
        <v>115.30419999999999</v>
      </c>
      <c r="R2222">
        <v>111.1</v>
      </c>
      <c r="S2222" s="36">
        <v>24.25662378297903</v>
      </c>
      <c r="U2222">
        <v>120.0808</v>
      </c>
      <c r="V2222">
        <v>111.1</v>
      </c>
      <c r="W2222" s="36">
        <v>24.457779542772823</v>
      </c>
      <c r="Y2222">
        <v>83.43</v>
      </c>
      <c r="Z2222">
        <v>111.1</v>
      </c>
      <c r="AA2222" s="36">
        <v>23.142323456442583</v>
      </c>
    </row>
    <row r="2223" spans="1:27" x14ac:dyDescent="0.25">
      <c r="A2223">
        <v>96.432599999999994</v>
      </c>
      <c r="B2223">
        <v>111.15</v>
      </c>
      <c r="C2223" s="36">
        <v>23.555545063996632</v>
      </c>
      <c r="E2223">
        <v>101.12990000000001</v>
      </c>
      <c r="F2223">
        <v>111.15</v>
      </c>
      <c r="G2223" s="36">
        <v>23.717653508644577</v>
      </c>
      <c r="I2223">
        <v>105.8248</v>
      </c>
      <c r="J2223">
        <v>111.15</v>
      </c>
      <c r="K2223" s="36">
        <v>23.887251503330337</v>
      </c>
      <c r="M2223">
        <v>110.5591</v>
      </c>
      <c r="N2223">
        <v>111.15</v>
      </c>
      <c r="O2223" s="36">
        <v>24.066673529504943</v>
      </c>
      <c r="Q2223">
        <v>115.30419999999999</v>
      </c>
      <c r="R2223">
        <v>111.15</v>
      </c>
      <c r="S2223" s="36">
        <v>24.25588250291586</v>
      </c>
      <c r="U2223">
        <v>120.0808</v>
      </c>
      <c r="V2223">
        <v>111.15</v>
      </c>
      <c r="W2223" s="36">
        <v>24.456981591504473</v>
      </c>
      <c r="Y2223">
        <v>83.43</v>
      </c>
      <c r="Z2223">
        <v>111.15</v>
      </c>
      <c r="AA2223" s="36">
        <v>23.141818312227208</v>
      </c>
    </row>
    <row r="2224" spans="1:27" x14ac:dyDescent="0.25">
      <c r="A2224">
        <v>96.432599999999994</v>
      </c>
      <c r="B2224">
        <v>111.2</v>
      </c>
      <c r="C2224" s="36">
        <v>23.554964999470503</v>
      </c>
      <c r="E2224">
        <v>101.12990000000001</v>
      </c>
      <c r="F2224">
        <v>111.2</v>
      </c>
      <c r="G2224" s="36">
        <v>23.717040439253367</v>
      </c>
      <c r="I2224">
        <v>105.8248</v>
      </c>
      <c r="J2224">
        <v>111.2</v>
      </c>
      <c r="K2224" s="36">
        <v>23.886601370949911</v>
      </c>
      <c r="M2224">
        <v>110.5591</v>
      </c>
      <c r="N2224">
        <v>111.2</v>
      </c>
      <c r="O2224" s="36">
        <v>24.065981049927618</v>
      </c>
      <c r="Q2224">
        <v>115.30419999999999</v>
      </c>
      <c r="R2224">
        <v>111.2</v>
      </c>
      <c r="S2224" s="36">
        <v>24.25514144664913</v>
      </c>
      <c r="U2224">
        <v>120.0808</v>
      </c>
      <c r="V2224">
        <v>111.2</v>
      </c>
      <c r="W2224" s="36">
        <v>24.456183906882501</v>
      </c>
      <c r="Y2224">
        <v>83.43</v>
      </c>
      <c r="Z2224">
        <v>111.2</v>
      </c>
      <c r="AA2224" s="36">
        <v>23.141313259429676</v>
      </c>
    </row>
    <row r="2225" spans="1:27" x14ac:dyDescent="0.25">
      <c r="A2225">
        <v>96.432599999999994</v>
      </c>
      <c r="B2225">
        <v>111.25</v>
      </c>
      <c r="C2225" s="36">
        <v>23.554385060773583</v>
      </c>
      <c r="E2225">
        <v>101.12990000000001</v>
      </c>
      <c r="F2225">
        <v>111.25</v>
      </c>
      <c r="G2225" s="36">
        <v>23.71642751300546</v>
      </c>
      <c r="I2225">
        <v>105.8248</v>
      </c>
      <c r="J2225">
        <v>111.25</v>
      </c>
      <c r="K2225" s="36">
        <v>23.885951402794987</v>
      </c>
      <c r="M2225">
        <v>110.5591</v>
      </c>
      <c r="N2225">
        <v>111.25</v>
      </c>
      <c r="O2225" s="36">
        <v>24.065288760855164</v>
      </c>
      <c r="Q2225">
        <v>115.30419999999999</v>
      </c>
      <c r="R2225">
        <v>111.25</v>
      </c>
      <c r="S2225" s="36">
        <v>24.254400614013182</v>
      </c>
      <c r="U2225">
        <v>120.0808</v>
      </c>
      <c r="V2225">
        <v>111.25</v>
      </c>
      <c r="W2225" s="36">
        <v>24.455386488687118</v>
      </c>
      <c r="Y2225">
        <v>83.43</v>
      </c>
      <c r="Z2225">
        <v>111.25</v>
      </c>
      <c r="AA2225" s="36">
        <v>23.140808298010775</v>
      </c>
    </row>
    <row r="2226" spans="1:27" x14ac:dyDescent="0.25">
      <c r="A2226">
        <v>96.432599999999994</v>
      </c>
      <c r="B2226">
        <v>111.3</v>
      </c>
      <c r="C2226" s="36">
        <v>23.553805247840344</v>
      </c>
      <c r="E2226">
        <v>101.12990000000001</v>
      </c>
      <c r="F2226">
        <v>111.3</v>
      </c>
      <c r="G2226" s="36">
        <v>23.715814729820227</v>
      </c>
      <c r="I2226">
        <v>105.8248</v>
      </c>
      <c r="J2226">
        <v>111.3</v>
      </c>
      <c r="K2226" s="36">
        <v>23.885301598764968</v>
      </c>
      <c r="M2226">
        <v>110.5591</v>
      </c>
      <c r="N2226">
        <v>111.3</v>
      </c>
      <c r="O2226" s="36">
        <v>24.064596662159811</v>
      </c>
      <c r="Q2226">
        <v>115.30419999999999</v>
      </c>
      <c r="R2226">
        <v>111.3</v>
      </c>
      <c r="S2226" s="36">
        <v>24.253660004842548</v>
      </c>
      <c r="U2226">
        <v>120.0808</v>
      </c>
      <c r="V2226">
        <v>111.3</v>
      </c>
      <c r="W2226" s="36">
        <v>24.454589336698831</v>
      </c>
      <c r="Y2226">
        <v>83.43</v>
      </c>
      <c r="Z2226">
        <v>111.3</v>
      </c>
      <c r="AA2226" s="36">
        <v>23.140303427931304</v>
      </c>
    </row>
    <row r="2227" spans="1:27" x14ac:dyDescent="0.25">
      <c r="A2227">
        <v>96.432599999999994</v>
      </c>
      <c r="B2227">
        <v>111.35</v>
      </c>
      <c r="C2227" s="36">
        <v>23.553225560605313</v>
      </c>
      <c r="E2227">
        <v>101.12990000000001</v>
      </c>
      <c r="F2227">
        <v>111.35</v>
      </c>
      <c r="G2227" s="36">
        <v>23.715202089617108</v>
      </c>
      <c r="I2227">
        <v>105.8248</v>
      </c>
      <c r="J2227">
        <v>111.35</v>
      </c>
      <c r="K2227" s="36">
        <v>23.884651958759367</v>
      </c>
      <c r="M2227">
        <v>110.5591</v>
      </c>
      <c r="N2227">
        <v>111.35</v>
      </c>
      <c r="O2227" s="36">
        <v>24.063904753713935</v>
      </c>
      <c r="Q2227">
        <v>115.30419999999999</v>
      </c>
      <c r="R2227">
        <v>111.35</v>
      </c>
      <c r="S2227" s="36">
        <v>24.252919618971966</v>
      </c>
      <c r="U2227">
        <v>120.0808</v>
      </c>
      <c r="V2227">
        <v>111.35</v>
      </c>
      <c r="W2227" s="36">
        <v>24.453792450698451</v>
      </c>
      <c r="Y2227">
        <v>83.43</v>
      </c>
      <c r="Z2227">
        <v>111.35</v>
      </c>
      <c r="AA2227" s="36">
        <v>23.139798649152105</v>
      </c>
    </row>
    <row r="2228" spans="1:27" x14ac:dyDescent="0.25">
      <c r="A2228">
        <v>96.432599999999994</v>
      </c>
      <c r="B2228">
        <v>111.4</v>
      </c>
      <c r="C2228" s="36">
        <v>23.552645999003072</v>
      </c>
      <c r="E2228">
        <v>101.12990000000001</v>
      </c>
      <c r="F2228">
        <v>111.4</v>
      </c>
      <c r="G2228" s="36">
        <v>23.714589592315615</v>
      </c>
      <c r="I2228">
        <v>105.8248</v>
      </c>
      <c r="J2228">
        <v>111.4</v>
      </c>
      <c r="K2228" s="36">
        <v>23.884002482677783</v>
      </c>
      <c r="M2228">
        <v>110.5591</v>
      </c>
      <c r="N2228">
        <v>111.4</v>
      </c>
      <c r="O2228" s="36">
        <v>24.063213035390046</v>
      </c>
      <c r="Q2228">
        <v>115.30419999999999</v>
      </c>
      <c r="R2228">
        <v>111.4</v>
      </c>
      <c r="S2228" s="36">
        <v>24.25217945623637</v>
      </c>
      <c r="U2228">
        <v>120.0808</v>
      </c>
      <c r="V2228">
        <v>111.4</v>
      </c>
      <c r="W2228" s="36">
        <v>24.452995830467064</v>
      </c>
      <c r="Y2228">
        <v>83.43</v>
      </c>
      <c r="Z2228">
        <v>111.4</v>
      </c>
      <c r="AA2228" s="36">
        <v>23.139293961634039</v>
      </c>
    </row>
    <row r="2229" spans="1:27" x14ac:dyDescent="0.25">
      <c r="A2229">
        <v>96.432599999999994</v>
      </c>
      <c r="B2229">
        <v>111.45</v>
      </c>
      <c r="C2229" s="36">
        <v>23.552066562968253</v>
      </c>
      <c r="E2229">
        <v>101.12990000000001</v>
      </c>
      <c r="F2229">
        <v>111.45</v>
      </c>
      <c r="G2229" s="36">
        <v>23.713977237835344</v>
      </c>
      <c r="I2229">
        <v>105.8248</v>
      </c>
      <c r="J2229">
        <v>111.45</v>
      </c>
      <c r="K2229" s="36">
        <v>23.883353170419923</v>
      </c>
      <c r="M2229">
        <v>110.5591</v>
      </c>
      <c r="N2229">
        <v>111.45</v>
      </c>
      <c r="O2229" s="36">
        <v>24.062521507060776</v>
      </c>
      <c r="Q2229">
        <v>115.30419999999999</v>
      </c>
      <c r="R2229">
        <v>111.45</v>
      </c>
      <c r="S2229" s="36">
        <v>24.25143951647091</v>
      </c>
      <c r="U2229">
        <v>120.0808</v>
      </c>
      <c r="V2229">
        <v>111.45</v>
      </c>
      <c r="W2229" s="36">
        <v>24.45219947578607</v>
      </c>
      <c r="Y2229">
        <v>83.43</v>
      </c>
      <c r="Z2229">
        <v>111.45</v>
      </c>
      <c r="AA2229" s="36">
        <v>23.138789365337995</v>
      </c>
    </row>
    <row r="2230" spans="1:27" x14ac:dyDescent="0.25">
      <c r="A2230">
        <v>96.432599999999994</v>
      </c>
      <c r="B2230">
        <v>111.5</v>
      </c>
      <c r="C2230" s="36">
        <v>23.551487252435557</v>
      </c>
      <c r="E2230">
        <v>101.12990000000001</v>
      </c>
      <c r="F2230">
        <v>111.5</v>
      </c>
      <c r="G2230" s="36">
        <v>23.713365026095953</v>
      </c>
      <c r="I2230">
        <v>105.8248</v>
      </c>
      <c r="J2230">
        <v>111.5</v>
      </c>
      <c r="K2230" s="36">
        <v>23.882704021885594</v>
      </c>
      <c r="M2230">
        <v>110.5591</v>
      </c>
      <c r="N2230">
        <v>111.5</v>
      </c>
      <c r="O2230" s="36">
        <v>24.06183016859892</v>
      </c>
      <c r="Q2230">
        <v>115.30419999999999</v>
      </c>
      <c r="R2230">
        <v>111.5</v>
      </c>
      <c r="S2230" s="36">
        <v>24.250699799510908</v>
      </c>
      <c r="U2230">
        <v>120.0808</v>
      </c>
      <c r="V2230">
        <v>111.5</v>
      </c>
      <c r="W2230" s="36">
        <v>24.451403386437157</v>
      </c>
      <c r="Y2230">
        <v>83.43</v>
      </c>
      <c r="Z2230">
        <v>111.5</v>
      </c>
      <c r="AA2230" s="36">
        <v>23.138284860224889</v>
      </c>
    </row>
    <row r="2231" spans="1:27" x14ac:dyDescent="0.25">
      <c r="A2231">
        <v>96.432599999999994</v>
      </c>
      <c r="B2231">
        <v>111.55</v>
      </c>
      <c r="C2231" s="36">
        <v>23.550908067339726</v>
      </c>
      <c r="E2231">
        <v>101.12990000000001</v>
      </c>
      <c r="F2231">
        <v>111.55</v>
      </c>
      <c r="G2231" s="36">
        <v>23.71275295701718</v>
      </c>
      <c r="I2231">
        <v>105.8248</v>
      </c>
      <c r="J2231">
        <v>111.55</v>
      </c>
      <c r="K2231" s="36">
        <v>23.882055036974709</v>
      </c>
      <c r="M2231">
        <v>110.5591</v>
      </c>
      <c r="N2231">
        <v>111.55</v>
      </c>
      <c r="O2231" s="36">
        <v>24.061139019877405</v>
      </c>
      <c r="Q2231">
        <v>115.30419999999999</v>
      </c>
      <c r="R2231">
        <v>111.55</v>
      </c>
      <c r="S2231" s="36">
        <v>24.249960305191905</v>
      </c>
      <c r="U2231">
        <v>120.0808</v>
      </c>
      <c r="V2231">
        <v>111.55</v>
      </c>
      <c r="W2231" s="36">
        <v>24.450607562202304</v>
      </c>
      <c r="Y2231">
        <v>83.43</v>
      </c>
      <c r="Z2231">
        <v>111.55</v>
      </c>
      <c r="AA2231" s="36">
        <v>23.137780446255668</v>
      </c>
    </row>
    <row r="2232" spans="1:27" x14ac:dyDescent="0.25">
      <c r="A2232">
        <v>96.432599999999994</v>
      </c>
      <c r="B2232">
        <v>111.6</v>
      </c>
      <c r="C2232" s="36">
        <v>23.550329007615566</v>
      </c>
      <c r="E2232">
        <v>101.12990000000001</v>
      </c>
      <c r="F2232">
        <v>111.6</v>
      </c>
      <c r="G2232" s="36">
        <v>23.71214103051884</v>
      </c>
      <c r="I2232">
        <v>105.8248</v>
      </c>
      <c r="J2232">
        <v>111.6</v>
      </c>
      <c r="K2232" s="36">
        <v>23.881406215587266</v>
      </c>
      <c r="M2232">
        <v>110.5591</v>
      </c>
      <c r="N2232">
        <v>111.6</v>
      </c>
      <c r="O2232" s="36">
        <v>24.060448060769289</v>
      </c>
      <c r="Q2232">
        <v>115.30419999999999</v>
      </c>
      <c r="R2232">
        <v>111.6</v>
      </c>
      <c r="S2232" s="36">
        <v>24.249221033349635</v>
      </c>
      <c r="U2232">
        <v>120.0808</v>
      </c>
      <c r="V2232">
        <v>111.6</v>
      </c>
      <c r="W2232" s="36">
        <v>24.449812002863784</v>
      </c>
      <c r="Y2232">
        <v>83.43</v>
      </c>
      <c r="Z2232">
        <v>111.6</v>
      </c>
      <c r="AA2232" s="36">
        <v>23.137276123391306</v>
      </c>
    </row>
    <row r="2233" spans="1:27" x14ac:dyDescent="0.25">
      <c r="A2233">
        <v>96.432599999999994</v>
      </c>
      <c r="B2233">
        <v>111.65</v>
      </c>
      <c r="C2233" s="36">
        <v>23.549750073197938</v>
      </c>
      <c r="E2233">
        <v>101.12990000000001</v>
      </c>
      <c r="F2233">
        <v>111.65</v>
      </c>
      <c r="G2233" s="36">
        <v>23.711529246520808</v>
      </c>
      <c r="I2233">
        <v>105.8248</v>
      </c>
      <c r="J2233">
        <v>111.65</v>
      </c>
      <c r="K2233" s="36">
        <v>23.880757557623376</v>
      </c>
      <c r="M2233">
        <v>110.5591</v>
      </c>
      <c r="N2233">
        <v>111.65</v>
      </c>
      <c r="O2233" s="36">
        <v>24.059757291147779</v>
      </c>
      <c r="Q2233">
        <v>115.30419999999999</v>
      </c>
      <c r="R2233">
        <v>111.65</v>
      </c>
      <c r="S2233" s="36">
        <v>24.248481983820021</v>
      </c>
      <c r="U2233">
        <v>120.0808</v>
      </c>
      <c r="V2233">
        <v>111.65</v>
      </c>
      <c r="W2233" s="36">
        <v>24.449016708204162</v>
      </c>
      <c r="Y2233">
        <v>83.43</v>
      </c>
      <c r="Z2233">
        <v>111.65</v>
      </c>
      <c r="AA2233" s="36">
        <v>23.136771891592797</v>
      </c>
    </row>
    <row r="2234" spans="1:27" x14ac:dyDescent="0.25">
      <c r="A2234">
        <v>96.432599999999994</v>
      </c>
      <c r="B2234">
        <v>111.7</v>
      </c>
      <c r="C2234" s="36">
        <v>23.549171264021751</v>
      </c>
      <c r="E2234">
        <v>101.12990000000001</v>
      </c>
      <c r="F2234">
        <v>111.7</v>
      </c>
      <c r="G2234" s="36">
        <v>23.710917604943049</v>
      </c>
      <c r="I2234">
        <v>105.8248</v>
      </c>
      <c r="J2234">
        <v>111.7</v>
      </c>
      <c r="K2234" s="36">
        <v>23.880109062983241</v>
      </c>
      <c r="M2234">
        <v>110.5591</v>
      </c>
      <c r="N2234">
        <v>111.7</v>
      </c>
      <c r="O2234" s="36">
        <v>24.059066710886217</v>
      </c>
      <c r="Q2234">
        <v>115.30419999999999</v>
      </c>
      <c r="R2234">
        <v>111.7</v>
      </c>
      <c r="S2234" s="36">
        <v>24.247743156439203</v>
      </c>
      <c r="U2234">
        <v>120.0808</v>
      </c>
      <c r="V2234">
        <v>111.7</v>
      </c>
      <c r="W2234" s="36">
        <v>24.448221678006298</v>
      </c>
      <c r="Y2234">
        <v>83.43</v>
      </c>
      <c r="Z2234">
        <v>111.7</v>
      </c>
      <c r="AA2234" s="36">
        <v>23.136267750821165</v>
      </c>
    </row>
    <row r="2235" spans="1:27" x14ac:dyDescent="0.25">
      <c r="A2235">
        <v>96.432599999999994</v>
      </c>
      <c r="B2235">
        <v>111.75</v>
      </c>
      <c r="C2235" s="36">
        <v>23.548592580021982</v>
      </c>
      <c r="E2235">
        <v>101.12990000000001</v>
      </c>
      <c r="F2235">
        <v>111.75</v>
      </c>
      <c r="G2235" s="36">
        <v>23.710306105705584</v>
      </c>
      <c r="I2235">
        <v>105.8248</v>
      </c>
      <c r="J2235">
        <v>111.75</v>
      </c>
      <c r="K2235" s="36">
        <v>23.879460731567178</v>
      </c>
      <c r="M2235">
        <v>110.5591</v>
      </c>
      <c r="N2235">
        <v>111.75</v>
      </c>
      <c r="O2235" s="36">
        <v>24.05837631985808</v>
      </c>
      <c r="Q2235">
        <v>115.30419999999999</v>
      </c>
      <c r="R2235">
        <v>111.75</v>
      </c>
      <c r="S2235" s="36">
        <v>24.247004551043496</v>
      </c>
      <c r="U2235">
        <v>120.0808</v>
      </c>
      <c r="V2235">
        <v>111.75</v>
      </c>
      <c r="W2235" s="36">
        <v>24.447426912053341</v>
      </c>
      <c r="Y2235">
        <v>83.43</v>
      </c>
      <c r="Z2235">
        <v>111.75</v>
      </c>
      <c r="AA2235" s="36">
        <v>23.135763701037469</v>
      </c>
    </row>
    <row r="2236" spans="1:27" x14ac:dyDescent="0.25">
      <c r="A2236">
        <v>96.432599999999994</v>
      </c>
      <c r="B2236">
        <v>111.8</v>
      </c>
      <c r="C2236" s="36">
        <v>23.548014021133643</v>
      </c>
      <c r="E2236">
        <v>101.12990000000001</v>
      </c>
      <c r="F2236">
        <v>111.8</v>
      </c>
      <c r="G2236" s="36">
        <v>23.709694748728527</v>
      </c>
      <c r="I2236">
        <v>105.8248</v>
      </c>
      <c r="J2236">
        <v>111.8</v>
      </c>
      <c r="K2236" s="36">
        <v>23.87881256327557</v>
      </c>
      <c r="M2236">
        <v>110.5591</v>
      </c>
      <c r="N2236">
        <v>111.8</v>
      </c>
      <c r="O2236" s="36">
        <v>24.057686117936985</v>
      </c>
      <c r="Q2236">
        <v>115.30419999999999</v>
      </c>
      <c r="R2236">
        <v>111.8</v>
      </c>
      <c r="S2236" s="36">
        <v>24.246266167469425</v>
      </c>
      <c r="U2236">
        <v>120.0808</v>
      </c>
      <c r="V2236">
        <v>111.8</v>
      </c>
      <c r="W2236" s="36">
        <v>24.446632410128736</v>
      </c>
      <c r="Y2236">
        <v>83.43</v>
      </c>
      <c r="Z2236">
        <v>111.8</v>
      </c>
      <c r="AA2236" s="36">
        <v>23.135259742202784</v>
      </c>
    </row>
    <row r="2237" spans="1:27" x14ac:dyDescent="0.25">
      <c r="A2237">
        <v>96.432599999999994</v>
      </c>
      <c r="B2237">
        <v>111.85</v>
      </c>
      <c r="C2237" s="36">
        <v>23.547435587291819</v>
      </c>
      <c r="E2237">
        <v>101.12990000000001</v>
      </c>
      <c r="F2237">
        <v>111.85</v>
      </c>
      <c r="G2237" s="36">
        <v>23.709083533932048</v>
      </c>
      <c r="I2237">
        <v>105.8248</v>
      </c>
      <c r="J2237">
        <v>111.85</v>
      </c>
      <c r="K2237" s="36">
        <v>23.878164558008937</v>
      </c>
      <c r="M2237">
        <v>110.5591</v>
      </c>
      <c r="N2237">
        <v>111.85</v>
      </c>
      <c r="O2237" s="36">
        <v>24.056996104996692</v>
      </c>
      <c r="Q2237">
        <v>115.30419999999999</v>
      </c>
      <c r="R2237">
        <v>111.85</v>
      </c>
      <c r="S2237" s="36">
        <v>24.245528005553716</v>
      </c>
      <c r="U2237">
        <v>120.0808</v>
      </c>
      <c r="V2237">
        <v>111.85</v>
      </c>
      <c r="W2237" s="36">
        <v>24.445838172016206</v>
      </c>
      <c r="Y2237">
        <v>83.43</v>
      </c>
      <c r="Z2237">
        <v>111.85</v>
      </c>
      <c r="AA2237" s="36">
        <v>23.13475587427822</v>
      </c>
    </row>
    <row r="2238" spans="1:27" x14ac:dyDescent="0.25">
      <c r="A2238">
        <v>96.432599999999994</v>
      </c>
      <c r="B2238">
        <v>111.9</v>
      </c>
      <c r="C2238" s="36">
        <v>23.546857278431641</v>
      </c>
      <c r="E2238">
        <v>101.12990000000001</v>
      </c>
      <c r="F2238">
        <v>111.9</v>
      </c>
      <c r="G2238" s="36">
        <v>23.708472461236397</v>
      </c>
      <c r="I2238">
        <v>105.8248</v>
      </c>
      <c r="J2238">
        <v>111.9</v>
      </c>
      <c r="K2238" s="36">
        <v>23.877516715667877</v>
      </c>
      <c r="M2238">
        <v>110.5591</v>
      </c>
      <c r="N2238">
        <v>111.9</v>
      </c>
      <c r="O2238" s="36">
        <v>24.056306280911087</v>
      </c>
      <c r="Q2238">
        <v>115.30419999999999</v>
      </c>
      <c r="R2238">
        <v>111.9</v>
      </c>
      <c r="S2238" s="36">
        <v>24.24479006513328</v>
      </c>
      <c r="U2238">
        <v>120.0808</v>
      </c>
      <c r="V2238">
        <v>111.9</v>
      </c>
      <c r="W2238" s="36">
        <v>24.445044197499772</v>
      </c>
      <c r="Y2238">
        <v>83.43</v>
      </c>
      <c r="Z2238">
        <v>111.9</v>
      </c>
      <c r="AA2238" s="36">
        <v>23.134252097224909</v>
      </c>
    </row>
    <row r="2239" spans="1:27" x14ac:dyDescent="0.25">
      <c r="A2239">
        <v>96.432599999999994</v>
      </c>
      <c r="B2239">
        <v>111.95</v>
      </c>
      <c r="C2239" s="36">
        <v>23.546279094488302</v>
      </c>
      <c r="E2239">
        <v>101.12990000000001</v>
      </c>
      <c r="F2239">
        <v>111.95</v>
      </c>
      <c r="G2239" s="36">
        <v>23.707861530561903</v>
      </c>
      <c r="I2239">
        <v>105.8248</v>
      </c>
      <c r="J2239">
        <v>111.95</v>
      </c>
      <c r="K2239" s="36">
        <v>23.876869036153092</v>
      </c>
      <c r="M2239">
        <v>110.5591</v>
      </c>
      <c r="N2239">
        <v>111.95</v>
      </c>
      <c r="O2239" s="36">
        <v>24.055616645554206</v>
      </c>
      <c r="Q2239">
        <v>115.30419999999999</v>
      </c>
      <c r="R2239">
        <v>111.95</v>
      </c>
      <c r="S2239" s="36">
        <v>24.244052346045226</v>
      </c>
      <c r="U2239">
        <v>120.0808</v>
      </c>
      <c r="V2239">
        <v>111.95</v>
      </c>
      <c r="W2239" s="36">
        <v>24.444250486363746</v>
      </c>
      <c r="Y2239">
        <v>83.43</v>
      </c>
      <c r="Z2239">
        <v>111.95</v>
      </c>
      <c r="AA2239" s="36">
        <v>23.133748411004014</v>
      </c>
    </row>
    <row r="2240" spans="1:27" x14ac:dyDescent="0.25">
      <c r="A2240">
        <v>96.432599999999994</v>
      </c>
      <c r="B2240">
        <v>112</v>
      </c>
      <c r="C2240" s="36">
        <v>23.545701035397038</v>
      </c>
      <c r="E2240">
        <v>101.12990000000001</v>
      </c>
      <c r="F2240">
        <v>112</v>
      </c>
      <c r="G2240" s="36">
        <v>23.707250741828947</v>
      </c>
      <c r="I2240">
        <v>105.8248</v>
      </c>
      <c r="J2240">
        <v>112</v>
      </c>
      <c r="K2240" s="36">
        <v>23.87622151936538</v>
      </c>
      <c r="M2240">
        <v>110.5591</v>
      </c>
      <c r="N2240">
        <v>112</v>
      </c>
      <c r="O2240" s="36">
        <v>24.054927198800211</v>
      </c>
      <c r="Q2240">
        <v>115.30419999999999</v>
      </c>
      <c r="R2240">
        <v>112</v>
      </c>
      <c r="S2240" s="36">
        <v>24.243314848126872</v>
      </c>
      <c r="U2240">
        <v>120.0808</v>
      </c>
      <c r="V2240">
        <v>112</v>
      </c>
      <c r="W2240" s="36">
        <v>24.443457038392726</v>
      </c>
      <c r="Y2240">
        <v>83.43</v>
      </c>
      <c r="Z2240">
        <v>112</v>
      </c>
      <c r="AA2240" s="36">
        <v>23.13324481557672</v>
      </c>
    </row>
    <row r="2241" spans="1:27" x14ac:dyDescent="0.25">
      <c r="A2241">
        <v>96.432599999999994</v>
      </c>
      <c r="B2241">
        <v>112.05</v>
      </c>
      <c r="C2241" s="36">
        <v>23.545123101093157</v>
      </c>
      <c r="E2241">
        <v>101.12990000000001</v>
      </c>
      <c r="F2241">
        <v>112.05</v>
      </c>
      <c r="G2241" s="36">
        <v>23.706640094958015</v>
      </c>
      <c r="I2241">
        <v>105.8248</v>
      </c>
      <c r="J2241">
        <v>112.05</v>
      </c>
      <c r="K2241" s="36">
        <v>23.875574165205641</v>
      </c>
      <c r="M2241">
        <v>110.5591</v>
      </c>
      <c r="N2241">
        <v>112.05</v>
      </c>
      <c r="O2241" s="36">
        <v>24.054237940523411</v>
      </c>
      <c r="Q2241">
        <v>115.30419999999999</v>
      </c>
      <c r="R2241">
        <v>112.05</v>
      </c>
      <c r="S2241" s="36">
        <v>24.242577571215708</v>
      </c>
      <c r="U2241">
        <v>120.0808</v>
      </c>
      <c r="V2241">
        <v>112.05</v>
      </c>
      <c r="W2241" s="36">
        <v>24.442663853371602</v>
      </c>
      <c r="Y2241">
        <v>83.43</v>
      </c>
      <c r="Z2241">
        <v>112.05</v>
      </c>
      <c r="AA2241" s="36">
        <v>23.13274131090424</v>
      </c>
    </row>
    <row r="2242" spans="1:27" x14ac:dyDescent="0.25">
      <c r="A2242">
        <v>96.432599999999994</v>
      </c>
      <c r="B2242">
        <v>112.1</v>
      </c>
      <c r="C2242" s="36">
        <v>23.544545291512001</v>
      </c>
      <c r="E2242">
        <v>101.12990000000001</v>
      </c>
      <c r="F2242">
        <v>112.1</v>
      </c>
      <c r="G2242" s="36">
        <v>23.706029589869637</v>
      </c>
      <c r="I2242">
        <v>105.8248</v>
      </c>
      <c r="J2242">
        <v>112.1</v>
      </c>
      <c r="K2242" s="36">
        <v>23.874926973574873</v>
      </c>
      <c r="M2242">
        <v>110.5591</v>
      </c>
      <c r="N2242">
        <v>112.1</v>
      </c>
      <c r="O2242" s="36">
        <v>24.053548870598242</v>
      </c>
      <c r="Q2242">
        <v>115.30419999999999</v>
      </c>
      <c r="R2242">
        <v>112.1</v>
      </c>
      <c r="S2242" s="36">
        <v>24.241840515149445</v>
      </c>
      <c r="U2242">
        <v>120.0808</v>
      </c>
      <c r="V2242">
        <v>112.1</v>
      </c>
      <c r="W2242" s="36">
        <v>24.441870931085536</v>
      </c>
      <c r="Y2242">
        <v>83.43</v>
      </c>
      <c r="Z2242">
        <v>112.1</v>
      </c>
      <c r="AA2242" s="36">
        <v>23.132237896947828</v>
      </c>
    </row>
    <row r="2243" spans="1:27" x14ac:dyDescent="0.25">
      <c r="A2243">
        <v>96.432599999999994</v>
      </c>
      <c r="B2243">
        <v>112.15</v>
      </c>
      <c r="C2243" s="36">
        <v>23.543967606588982</v>
      </c>
      <c r="E2243">
        <v>101.12990000000001</v>
      </c>
      <c r="F2243">
        <v>112.15</v>
      </c>
      <c r="G2243" s="36">
        <v>23.705419226484427</v>
      </c>
      <c r="I2243">
        <v>105.8248</v>
      </c>
      <c r="J2243">
        <v>112.15</v>
      </c>
      <c r="K2243" s="36">
        <v>23.874279944374166</v>
      </c>
      <c r="M2243">
        <v>110.5591</v>
      </c>
      <c r="N2243">
        <v>112.15</v>
      </c>
      <c r="O2243" s="36">
        <v>24.052859988899286</v>
      </c>
      <c r="Q2243">
        <v>115.30419999999999</v>
      </c>
      <c r="R2243">
        <v>112.15</v>
      </c>
      <c r="S2243" s="36">
        <v>24.241103679765967</v>
      </c>
      <c r="U2243">
        <v>120.0808</v>
      </c>
      <c r="V2243">
        <v>112.15</v>
      </c>
      <c r="W2243" s="36">
        <v>24.441078271319995</v>
      </c>
      <c r="Y2243">
        <v>83.43</v>
      </c>
      <c r="Z2243">
        <v>112.15</v>
      </c>
      <c r="AA2243" s="36">
        <v>23.131734573668737</v>
      </c>
    </row>
    <row r="2244" spans="1:27" x14ac:dyDescent="0.25">
      <c r="A2244">
        <v>96.432599999999994</v>
      </c>
      <c r="B2244">
        <v>112.2</v>
      </c>
      <c r="C2244" s="36">
        <v>23.543390046259557</v>
      </c>
      <c r="E2244">
        <v>101.12990000000001</v>
      </c>
      <c r="F2244">
        <v>112.2</v>
      </c>
      <c r="G2244" s="36">
        <v>23.704809004723067</v>
      </c>
      <c r="I2244">
        <v>105.8248</v>
      </c>
      <c r="J2244">
        <v>112.2</v>
      </c>
      <c r="K2244" s="36">
        <v>23.873633077504717</v>
      </c>
      <c r="M2244">
        <v>110.5591</v>
      </c>
      <c r="N2244">
        <v>112.2</v>
      </c>
      <c r="O2244" s="36">
        <v>24.052171295301253</v>
      </c>
      <c r="Q2244">
        <v>115.30419999999999</v>
      </c>
      <c r="R2244">
        <v>112.2</v>
      </c>
      <c r="S2244" s="36">
        <v>24.240367064903371</v>
      </c>
      <c r="U2244">
        <v>120.0808</v>
      </c>
      <c r="V2244">
        <v>112.2</v>
      </c>
      <c r="W2244" s="36">
        <v>24.440285873860734</v>
      </c>
      <c r="Y2244">
        <v>83.43</v>
      </c>
      <c r="Z2244">
        <v>112.2</v>
      </c>
      <c r="AA2244" s="36">
        <v>23.131231341028272</v>
      </c>
    </row>
    <row r="2245" spans="1:27" x14ac:dyDescent="0.25">
      <c r="A2245">
        <v>96.432599999999994</v>
      </c>
      <c r="B2245">
        <v>112.25</v>
      </c>
      <c r="C2245" s="36">
        <v>23.542812610459247</v>
      </c>
      <c r="E2245">
        <v>101.12990000000001</v>
      </c>
      <c r="F2245">
        <v>112.25</v>
      </c>
      <c r="G2245" s="36">
        <v>23.704198924506326</v>
      </c>
      <c r="I2245">
        <v>105.8248</v>
      </c>
      <c r="J2245">
        <v>112.25</v>
      </c>
      <c r="K2245" s="36">
        <v>23.872986372867818</v>
      </c>
      <c r="M2245">
        <v>110.5591</v>
      </c>
      <c r="N2245">
        <v>112.25</v>
      </c>
      <c r="O2245" s="36">
        <v>24.051482789678992</v>
      </c>
      <c r="Q2245">
        <v>115.30419999999999</v>
      </c>
      <c r="R2245">
        <v>112.25</v>
      </c>
      <c r="S2245" s="36">
        <v>24.239630670399926</v>
      </c>
      <c r="U2245">
        <v>120.0808</v>
      </c>
      <c r="V2245">
        <v>112.25</v>
      </c>
      <c r="W2245" s="36">
        <v>24.439493738493777</v>
      </c>
      <c r="Y2245">
        <v>83.43</v>
      </c>
      <c r="Z2245">
        <v>112.25</v>
      </c>
      <c r="AA2245" s="36">
        <v>23.13072819898775</v>
      </c>
    </row>
    <row r="2246" spans="1:27" x14ac:dyDescent="0.25">
      <c r="A2246">
        <v>96.432599999999994</v>
      </c>
      <c r="B2246">
        <v>112.3</v>
      </c>
      <c r="C2246" s="36">
        <v>23.542235299123622</v>
      </c>
      <c r="E2246">
        <v>101.12990000000001</v>
      </c>
      <c r="F2246">
        <v>112.3</v>
      </c>
      <c r="G2246" s="36">
        <v>23.703588985755022</v>
      </c>
      <c r="I2246">
        <v>105.8248</v>
      </c>
      <c r="J2246">
        <v>112.3</v>
      </c>
      <c r="K2246" s="36">
        <v>23.872339830364858</v>
      </c>
      <c r="M2246">
        <v>110.5591</v>
      </c>
      <c r="N2246">
        <v>112.3</v>
      </c>
      <c r="O2246" s="36">
        <v>24.050794471907501</v>
      </c>
      <c r="Q2246">
        <v>115.30419999999999</v>
      </c>
      <c r="R2246">
        <v>112.3</v>
      </c>
      <c r="S2246" s="36">
        <v>24.238894496094115</v>
      </c>
      <c r="U2246">
        <v>120.0808</v>
      </c>
      <c r="V2246">
        <v>112.3</v>
      </c>
      <c r="W2246" s="36">
        <v>24.438701865005442</v>
      </c>
      <c r="Y2246">
        <v>83.43</v>
      </c>
      <c r="Z2246">
        <v>112.3</v>
      </c>
      <c r="AA2246" s="36">
        <v>23.130225147508529</v>
      </c>
    </row>
    <row r="2247" spans="1:27" x14ac:dyDescent="0.25">
      <c r="A2247">
        <v>96.432599999999994</v>
      </c>
      <c r="B2247">
        <v>112.35</v>
      </c>
      <c r="C2247" s="36">
        <v>23.541658112188298</v>
      </c>
      <c r="E2247">
        <v>101.12990000000001</v>
      </c>
      <c r="F2247">
        <v>112.35</v>
      </c>
      <c r="G2247" s="36">
        <v>23.702979188390067</v>
      </c>
      <c r="I2247">
        <v>105.8248</v>
      </c>
      <c r="J2247">
        <v>112.35</v>
      </c>
      <c r="K2247" s="36">
        <v>23.871693449897325</v>
      </c>
      <c r="M2247">
        <v>110.5591</v>
      </c>
      <c r="N2247">
        <v>112.35</v>
      </c>
      <c r="O2247" s="36">
        <v>24.050106341861888</v>
      </c>
      <c r="Q2247">
        <v>115.30419999999999</v>
      </c>
      <c r="R2247">
        <v>112.35</v>
      </c>
      <c r="S2247" s="36">
        <v>24.238158541824607</v>
      </c>
      <c r="U2247">
        <v>120.0808</v>
      </c>
      <c r="V2247">
        <v>112.35</v>
      </c>
      <c r="W2247" s="36">
        <v>24.437910253182341</v>
      </c>
      <c r="Y2247">
        <v>83.43</v>
      </c>
      <c r="Z2247">
        <v>112.35</v>
      </c>
      <c r="AA2247" s="36">
        <v>23.129722186551973</v>
      </c>
    </row>
    <row r="2248" spans="1:27" x14ac:dyDescent="0.25">
      <c r="A2248">
        <v>96.432599999999994</v>
      </c>
      <c r="B2248">
        <v>112.4</v>
      </c>
      <c r="C2248" s="36">
        <v>23.541081049588961</v>
      </c>
      <c r="E2248">
        <v>101.12990000000001</v>
      </c>
      <c r="F2248">
        <v>112.4</v>
      </c>
      <c r="G2248" s="36">
        <v>23.70236953233243</v>
      </c>
      <c r="I2248">
        <v>105.8248</v>
      </c>
      <c r="J2248">
        <v>112.4</v>
      </c>
      <c r="K2248" s="36">
        <v>23.871047231366799</v>
      </c>
      <c r="M2248">
        <v>110.5591</v>
      </c>
      <c r="N2248">
        <v>112.4</v>
      </c>
      <c r="O2248" s="36">
        <v>24.049418399417416</v>
      </c>
      <c r="Q2248">
        <v>115.30419999999999</v>
      </c>
      <c r="R2248">
        <v>112.4</v>
      </c>
      <c r="S2248" s="36">
        <v>24.237422807430264</v>
      </c>
      <c r="U2248">
        <v>120.0808</v>
      </c>
      <c r="V2248">
        <v>112.4</v>
      </c>
      <c r="W2248" s="36">
        <v>24.437118902811353</v>
      </c>
      <c r="Y2248">
        <v>83.43</v>
      </c>
      <c r="Z2248">
        <v>112.4</v>
      </c>
      <c r="AA2248" s="36">
        <v>23.129219316079496</v>
      </c>
    </row>
    <row r="2249" spans="1:27" x14ac:dyDescent="0.25">
      <c r="A2249">
        <v>96.432599999999994</v>
      </c>
      <c r="B2249">
        <v>112.45</v>
      </c>
      <c r="C2249" s="36">
        <v>23.540504111261345</v>
      </c>
      <c r="E2249">
        <v>101.12990000000001</v>
      </c>
      <c r="F2249">
        <v>112.45</v>
      </c>
      <c r="G2249" s="36">
        <v>23.701760017503158</v>
      </c>
      <c r="I2249">
        <v>105.8248</v>
      </c>
      <c r="J2249">
        <v>112.45</v>
      </c>
      <c r="K2249" s="36">
        <v>23.870401174674967</v>
      </c>
      <c r="M2249">
        <v>110.5591</v>
      </c>
      <c r="N2249">
        <v>112.45</v>
      </c>
      <c r="O2249" s="36">
        <v>24.048730644449478</v>
      </c>
      <c r="Q2249">
        <v>115.30419999999999</v>
      </c>
      <c r="R2249">
        <v>112.45</v>
      </c>
      <c r="S2249" s="36">
        <v>24.236687292750133</v>
      </c>
      <c r="U2249">
        <v>120.0808</v>
      </c>
      <c r="V2249">
        <v>112.45</v>
      </c>
      <c r="W2249" s="36">
        <v>24.436327813679654</v>
      </c>
      <c r="Y2249">
        <v>83.43</v>
      </c>
      <c r="Z2249">
        <v>112.45</v>
      </c>
      <c r="AA2249" s="36">
        <v>23.128716536052515</v>
      </c>
    </row>
    <row r="2250" spans="1:27" x14ac:dyDescent="0.25">
      <c r="A2250">
        <v>96.432599999999994</v>
      </c>
      <c r="B2250">
        <v>112.5</v>
      </c>
      <c r="C2250" s="36">
        <v>23.539927297141226</v>
      </c>
      <c r="E2250">
        <v>101.12990000000001</v>
      </c>
      <c r="F2250">
        <v>112.5</v>
      </c>
      <c r="G2250" s="36">
        <v>23.701150643823365</v>
      </c>
      <c r="I2250">
        <v>105.8248</v>
      </c>
      <c r="J2250">
        <v>112.5</v>
      </c>
      <c r="K2250" s="36">
        <v>23.869755279723609</v>
      </c>
      <c r="M2250">
        <v>110.5591</v>
      </c>
      <c r="N2250">
        <v>112.5</v>
      </c>
      <c r="O2250" s="36">
        <v>24.048043076833601</v>
      </c>
      <c r="Q2250">
        <v>115.30419999999999</v>
      </c>
      <c r="R2250">
        <v>112.5</v>
      </c>
      <c r="S2250" s="36">
        <v>24.235951997623477</v>
      </c>
      <c r="U2250">
        <v>120.0808</v>
      </c>
      <c r="V2250">
        <v>112.5</v>
      </c>
      <c r="W2250" s="36">
        <v>24.435536985574693</v>
      </c>
      <c r="Y2250">
        <v>83.43</v>
      </c>
      <c r="Z2250">
        <v>112.5</v>
      </c>
      <c r="AA2250" s="36">
        <v>23.128213846432498</v>
      </c>
    </row>
    <row r="2251" spans="1:27" x14ac:dyDescent="0.25">
      <c r="A2251">
        <v>96.432599999999994</v>
      </c>
      <c r="B2251">
        <v>112.55</v>
      </c>
      <c r="C2251" s="36">
        <v>23.539350607164458</v>
      </c>
      <c r="E2251">
        <v>101.12990000000001</v>
      </c>
      <c r="F2251">
        <v>112.55</v>
      </c>
      <c r="G2251" s="36">
        <v>23.70054141121425</v>
      </c>
      <c r="I2251">
        <v>105.8248</v>
      </c>
      <c r="J2251">
        <v>112.55</v>
      </c>
      <c r="K2251" s="36">
        <v>23.869109546414599</v>
      </c>
      <c r="M2251">
        <v>110.5591</v>
      </c>
      <c r="N2251">
        <v>112.55</v>
      </c>
      <c r="O2251" s="36">
        <v>24.047355696445443</v>
      </c>
      <c r="Q2251">
        <v>115.30419999999999</v>
      </c>
      <c r="R2251">
        <v>112.55</v>
      </c>
      <c r="S2251" s="36">
        <v>24.23521692188972</v>
      </c>
      <c r="U2251">
        <v>120.0808</v>
      </c>
      <c r="V2251">
        <v>112.55</v>
      </c>
      <c r="W2251" s="36">
        <v>24.43474641828422</v>
      </c>
      <c r="Y2251">
        <v>83.43</v>
      </c>
      <c r="Z2251">
        <v>112.55</v>
      </c>
      <c r="AA2251" s="36">
        <v>23.127711247180923</v>
      </c>
    </row>
    <row r="2252" spans="1:27" x14ac:dyDescent="0.25">
      <c r="A2252">
        <v>96.432599999999994</v>
      </c>
      <c r="B2252">
        <v>112.6</v>
      </c>
      <c r="C2252" s="36">
        <v>23.53877404126693</v>
      </c>
      <c r="E2252">
        <v>101.12990000000001</v>
      </c>
      <c r="F2252">
        <v>112.6</v>
      </c>
      <c r="G2252" s="36">
        <v>23.699932319597067</v>
      </c>
      <c r="I2252">
        <v>105.8248</v>
      </c>
      <c r="J2252">
        <v>112.6</v>
      </c>
      <c r="K2252" s="36">
        <v>23.868463974649909</v>
      </c>
      <c r="M2252">
        <v>110.5591</v>
      </c>
      <c r="N2252">
        <v>112.6</v>
      </c>
      <c r="O2252" s="36">
        <v>24.046668503160806</v>
      </c>
      <c r="Q2252">
        <v>115.30419999999999</v>
      </c>
      <c r="R2252">
        <v>112.6</v>
      </c>
      <c r="S2252" s="36">
        <v>24.234482065388494</v>
      </c>
      <c r="U2252">
        <v>120.0808</v>
      </c>
      <c r="V2252">
        <v>112.6</v>
      </c>
      <c r="W2252" s="36">
        <v>24.433956111596252</v>
      </c>
      <c r="Y2252">
        <v>83.43</v>
      </c>
      <c r="Z2252">
        <v>112.6</v>
      </c>
      <c r="AA2252" s="36">
        <v>23.127208738259295</v>
      </c>
    </row>
    <row r="2253" spans="1:27" x14ac:dyDescent="0.25">
      <c r="A2253">
        <v>96.432599999999994</v>
      </c>
      <c r="B2253">
        <v>112.65</v>
      </c>
      <c r="C2253" s="36">
        <v>23.538197599384588</v>
      </c>
      <c r="E2253">
        <v>101.12990000000001</v>
      </c>
      <c r="F2253">
        <v>112.65</v>
      </c>
      <c r="G2253" s="36">
        <v>23.699323368893157</v>
      </c>
      <c r="I2253">
        <v>105.8248</v>
      </c>
      <c r="J2253">
        <v>112.65</v>
      </c>
      <c r="K2253" s="36">
        <v>23.867818564331614</v>
      </c>
      <c r="M2253">
        <v>110.5591</v>
      </c>
      <c r="N2253">
        <v>112.65</v>
      </c>
      <c r="O2253" s="36">
        <v>24.045981496855621</v>
      </c>
      <c r="Q2253">
        <v>115.30419999999999</v>
      </c>
      <c r="R2253">
        <v>112.65</v>
      </c>
      <c r="S2253" s="36">
        <v>24.233747427959635</v>
      </c>
      <c r="U2253">
        <v>120.0808</v>
      </c>
      <c r="V2253">
        <v>112.65</v>
      </c>
      <c r="W2253" s="36">
        <v>24.43316606529908</v>
      </c>
      <c r="Y2253">
        <v>83.43</v>
      </c>
      <c r="Z2253">
        <v>112.65</v>
      </c>
      <c r="AA2253" s="36">
        <v>23.126706319629157</v>
      </c>
    </row>
    <row r="2254" spans="1:27" x14ac:dyDescent="0.25">
      <c r="A2254">
        <v>96.432599999999994</v>
      </c>
      <c r="B2254">
        <v>112.7</v>
      </c>
      <c r="C2254" s="36">
        <v>23.537621281453433</v>
      </c>
      <c r="E2254">
        <v>101.12990000000001</v>
      </c>
      <c r="F2254">
        <v>112.7</v>
      </c>
      <c r="G2254" s="36">
        <v>23.698714559023916</v>
      </c>
      <c r="I2254">
        <v>105.8248</v>
      </c>
      <c r="J2254">
        <v>112.7</v>
      </c>
      <c r="K2254" s="36">
        <v>23.867173315361882</v>
      </c>
      <c r="M2254">
        <v>110.5591</v>
      </c>
      <c r="N2254">
        <v>112.7</v>
      </c>
      <c r="O2254" s="36">
        <v>24.045294677405952</v>
      </c>
      <c r="Q2254">
        <v>115.30419999999999</v>
      </c>
      <c r="R2254">
        <v>112.7</v>
      </c>
      <c r="S2254" s="36">
        <v>24.233013009443148</v>
      </c>
      <c r="U2254">
        <v>120.0808</v>
      </c>
      <c r="V2254">
        <v>112.7</v>
      </c>
      <c r="W2254" s="36">
        <v>24.432376279181305</v>
      </c>
      <c r="Y2254">
        <v>83.43</v>
      </c>
      <c r="Z2254">
        <v>112.7</v>
      </c>
      <c r="AA2254" s="36">
        <v>23.126203991252069</v>
      </c>
    </row>
    <row r="2255" spans="1:27" x14ac:dyDescent="0.25">
      <c r="A2255">
        <v>96.432599999999994</v>
      </c>
      <c r="B2255">
        <v>112.75</v>
      </c>
      <c r="C2255" s="36">
        <v>23.537045087409528</v>
      </c>
      <c r="E2255">
        <v>101.12990000000001</v>
      </c>
      <c r="F2255">
        <v>112.75</v>
      </c>
      <c r="G2255" s="36">
        <v>23.698105889910828</v>
      </c>
      <c r="I2255">
        <v>105.8248</v>
      </c>
      <c r="J2255">
        <v>112.75</v>
      </c>
      <c r="K2255" s="36">
        <v>23.866528227642977</v>
      </c>
      <c r="M2255">
        <v>110.5591</v>
      </c>
      <c r="N2255">
        <v>112.75</v>
      </c>
      <c r="O2255" s="36">
        <v>24.044608044688001</v>
      </c>
      <c r="Q2255">
        <v>115.30419999999999</v>
      </c>
      <c r="R2255">
        <v>112.75</v>
      </c>
      <c r="S2255" s="36">
        <v>24.232278809679229</v>
      </c>
      <c r="U2255">
        <v>120.0808</v>
      </c>
      <c r="V2255">
        <v>112.75</v>
      </c>
      <c r="W2255" s="36">
        <v>24.43158675303177</v>
      </c>
      <c r="Y2255">
        <v>83.43</v>
      </c>
      <c r="Z2255">
        <v>112.75</v>
      </c>
      <c r="AA2255" s="36">
        <v>23.125701753089615</v>
      </c>
    </row>
    <row r="2256" spans="1:27" x14ac:dyDescent="0.25">
      <c r="A2256">
        <v>96.432599999999994</v>
      </c>
      <c r="B2256">
        <v>112.8</v>
      </c>
      <c r="C2256" s="36">
        <v>23.536469017188974</v>
      </c>
      <c r="E2256">
        <v>101.12990000000001</v>
      </c>
      <c r="F2256">
        <v>112.8</v>
      </c>
      <c r="G2256" s="36">
        <v>23.697497361475435</v>
      </c>
      <c r="I2256">
        <v>105.8248</v>
      </c>
      <c r="J2256">
        <v>112.8</v>
      </c>
      <c r="K2256" s="36">
        <v>23.865883301077258</v>
      </c>
      <c r="M2256">
        <v>110.5591</v>
      </c>
      <c r="N2256">
        <v>112.8</v>
      </c>
      <c r="O2256" s="36">
        <v>24.043921598578102</v>
      </c>
      <c r="Q2256">
        <v>115.30419999999999</v>
      </c>
      <c r="R2256">
        <v>112.8</v>
      </c>
      <c r="S2256" s="36">
        <v>24.231544828508294</v>
      </c>
      <c r="U2256">
        <v>120.0808</v>
      </c>
      <c r="V2256">
        <v>112.8</v>
      </c>
      <c r="W2256" s="36">
        <v>24.430797486639634</v>
      </c>
      <c r="Y2256">
        <v>83.43</v>
      </c>
      <c r="Z2256">
        <v>112.8</v>
      </c>
      <c r="AA2256" s="36">
        <v>23.125199605103422</v>
      </c>
    </row>
    <row r="2257" spans="1:27" x14ac:dyDescent="0.25">
      <c r="A2257">
        <v>96.432599999999994</v>
      </c>
      <c r="B2257">
        <v>112.85</v>
      </c>
      <c r="C2257" s="36">
        <v>23.535893070727948</v>
      </c>
      <c r="E2257">
        <v>101.12990000000001</v>
      </c>
      <c r="F2257">
        <v>112.85</v>
      </c>
      <c r="G2257" s="36">
        <v>23.696888973639357</v>
      </c>
      <c r="I2257">
        <v>105.8248</v>
      </c>
      <c r="J2257">
        <v>112.85</v>
      </c>
      <c r="K2257" s="36">
        <v>23.86523853556718</v>
      </c>
      <c r="M2257">
        <v>110.5591</v>
      </c>
      <c r="N2257">
        <v>112.85</v>
      </c>
      <c r="O2257" s="36">
        <v>24.043235338952726</v>
      </c>
      <c r="Q2257">
        <v>115.30419999999999</v>
      </c>
      <c r="R2257">
        <v>112.85</v>
      </c>
      <c r="S2257" s="36">
        <v>24.230811065770911</v>
      </c>
      <c r="U2257">
        <v>120.0808</v>
      </c>
      <c r="V2257">
        <v>112.85</v>
      </c>
      <c r="W2257" s="36">
        <v>24.430008479794317</v>
      </c>
      <c r="Y2257">
        <v>83.43</v>
      </c>
      <c r="Z2257">
        <v>112.85</v>
      </c>
      <c r="AA2257" s="36">
        <v>23.124697547255128</v>
      </c>
    </row>
    <row r="2258" spans="1:27" x14ac:dyDescent="0.25">
      <c r="A2258">
        <v>96.432599999999994</v>
      </c>
      <c r="B2258">
        <v>112.9</v>
      </c>
      <c r="C2258" s="36">
        <v>23.535317247962652</v>
      </c>
      <c r="E2258">
        <v>101.12990000000001</v>
      </c>
      <c r="F2258">
        <v>112.9</v>
      </c>
      <c r="G2258" s="36">
        <v>23.696280726324289</v>
      </c>
      <c r="I2258">
        <v>105.8248</v>
      </c>
      <c r="J2258">
        <v>112.9</v>
      </c>
      <c r="K2258" s="36">
        <v>23.8645939310153</v>
      </c>
      <c r="M2258">
        <v>110.5591</v>
      </c>
      <c r="N2258">
        <v>112.9</v>
      </c>
      <c r="O2258" s="36">
        <v>24.042549265688468</v>
      </c>
      <c r="Q2258">
        <v>115.30419999999999</v>
      </c>
      <c r="R2258">
        <v>112.9</v>
      </c>
      <c r="S2258" s="36">
        <v>24.230077521307866</v>
      </c>
      <c r="U2258">
        <v>120.0808</v>
      </c>
      <c r="V2258">
        <v>112.9</v>
      </c>
      <c r="W2258" s="36">
        <v>24.429219732285524</v>
      </c>
      <c r="Y2258">
        <v>83.43</v>
      </c>
      <c r="Z2258">
        <v>112.9</v>
      </c>
      <c r="AA2258" s="36">
        <v>23.124195579506392</v>
      </c>
    </row>
    <row r="2259" spans="1:27" x14ac:dyDescent="0.25">
      <c r="A2259">
        <v>96.432599999999994</v>
      </c>
      <c r="B2259">
        <v>112.95</v>
      </c>
      <c r="C2259" s="36">
        <v>23.53474154882937</v>
      </c>
      <c r="E2259">
        <v>101.12990000000001</v>
      </c>
      <c r="F2259">
        <v>112.95</v>
      </c>
      <c r="G2259" s="36">
        <v>23.695672619451983</v>
      </c>
      <c r="I2259">
        <v>105.8248</v>
      </c>
      <c r="J2259">
        <v>112.95</v>
      </c>
      <c r="K2259" s="36">
        <v>23.863949487324266</v>
      </c>
      <c r="M2259">
        <v>110.5591</v>
      </c>
      <c r="N2259">
        <v>112.95</v>
      </c>
      <c r="O2259" s="36">
        <v>24.041863378662061</v>
      </c>
      <c r="Q2259">
        <v>115.30419999999999</v>
      </c>
      <c r="R2259">
        <v>112.95</v>
      </c>
      <c r="S2259" s="36">
        <v>24.22934419496012</v>
      </c>
      <c r="U2259">
        <v>120.0808</v>
      </c>
      <c r="V2259">
        <v>112.95</v>
      </c>
      <c r="W2259" s="36">
        <v>24.428431243903233</v>
      </c>
      <c r="Y2259">
        <v>83.43</v>
      </c>
      <c r="Z2259">
        <v>112.95</v>
      </c>
      <c r="AA2259" s="36">
        <v>23.123693701818922</v>
      </c>
    </row>
    <row r="2260" spans="1:27" x14ac:dyDescent="0.25">
      <c r="A2260">
        <v>96.432599999999994</v>
      </c>
      <c r="B2260">
        <v>113</v>
      </c>
      <c r="C2260" s="36">
        <v>23.534165973264411</v>
      </c>
      <c r="E2260">
        <v>101.12990000000001</v>
      </c>
      <c r="F2260">
        <v>113</v>
      </c>
      <c r="G2260" s="36">
        <v>23.695064652944279</v>
      </c>
      <c r="I2260">
        <v>105.8248</v>
      </c>
      <c r="J2260">
        <v>113</v>
      </c>
      <c r="K2260" s="36">
        <v>23.863305204396823</v>
      </c>
      <c r="M2260">
        <v>110.5591</v>
      </c>
      <c r="N2260">
        <v>113</v>
      </c>
      <c r="O2260" s="36">
        <v>24.04117767775038</v>
      </c>
      <c r="Q2260">
        <v>115.30419999999999</v>
      </c>
      <c r="R2260">
        <v>113</v>
      </c>
      <c r="S2260" s="36">
        <v>24.228611086568826</v>
      </c>
      <c r="U2260">
        <v>120.0808</v>
      </c>
      <c r="V2260">
        <v>113</v>
      </c>
      <c r="W2260" s="36">
        <v>24.427643014437699</v>
      </c>
      <c r="Y2260">
        <v>83.43</v>
      </c>
      <c r="Z2260">
        <v>113</v>
      </c>
      <c r="AA2260" s="36">
        <v>23.123191914154432</v>
      </c>
    </row>
    <row r="2261" spans="1:27" x14ac:dyDescent="0.25">
      <c r="A2261">
        <v>96.432599999999994</v>
      </c>
      <c r="B2261">
        <v>113.05</v>
      </c>
      <c r="C2261" s="36">
        <v>23.533590521204165</v>
      </c>
      <c r="E2261">
        <v>101.12990000000001</v>
      </c>
      <c r="F2261">
        <v>113.05</v>
      </c>
      <c r="G2261" s="36">
        <v>23.694456826723076</v>
      </c>
      <c r="I2261">
        <v>105.8248</v>
      </c>
      <c r="J2261">
        <v>113.05</v>
      </c>
      <c r="K2261" s="36">
        <v>23.862661082135816</v>
      </c>
      <c r="M2261">
        <v>110.5591</v>
      </c>
      <c r="N2261">
        <v>113.05</v>
      </c>
      <c r="O2261" s="36">
        <v>24.040492162830418</v>
      </c>
      <c r="Q2261">
        <v>115.30419999999999</v>
      </c>
      <c r="R2261">
        <v>113.05</v>
      </c>
      <c r="S2261" s="36">
        <v>24.227878195975336</v>
      </c>
      <c r="U2261">
        <v>120.0808</v>
      </c>
      <c r="V2261">
        <v>113.05</v>
      </c>
      <c r="W2261" s="36">
        <v>24.426855043679474</v>
      </c>
      <c r="Y2261">
        <v>83.43</v>
      </c>
      <c r="Z2261">
        <v>113.05</v>
      </c>
      <c r="AA2261" s="36">
        <v>23.122690216474677</v>
      </c>
    </row>
    <row r="2262" spans="1:27" x14ac:dyDescent="0.25">
      <c r="A2262">
        <v>96.432599999999994</v>
      </c>
      <c r="B2262">
        <v>113.1</v>
      </c>
      <c r="C2262" s="36">
        <v>23.533015192585058</v>
      </c>
      <c r="E2262">
        <v>101.12990000000001</v>
      </c>
      <c r="F2262">
        <v>113.1</v>
      </c>
      <c r="G2262" s="36">
        <v>23.693849140710348</v>
      </c>
      <c r="I2262">
        <v>105.8248</v>
      </c>
      <c r="J2262">
        <v>113.1</v>
      </c>
      <c r="K2262" s="36">
        <v>23.862017120444182</v>
      </c>
      <c r="M2262">
        <v>110.5591</v>
      </c>
      <c r="N2262">
        <v>113.1</v>
      </c>
      <c r="O2262" s="36">
        <v>24.039806833779313</v>
      </c>
      <c r="Q2262">
        <v>115.30419999999999</v>
      </c>
      <c r="R2262">
        <v>113.1</v>
      </c>
      <c r="S2262" s="36">
        <v>24.227145523021168</v>
      </c>
      <c r="U2262">
        <v>120.0808</v>
      </c>
      <c r="V2262">
        <v>113.1</v>
      </c>
      <c r="W2262" s="36">
        <v>24.426067331419361</v>
      </c>
      <c r="Y2262">
        <v>83.43</v>
      </c>
      <c r="Z2262">
        <v>113.1</v>
      </c>
      <c r="AA2262" s="36">
        <v>23.122188608741425</v>
      </c>
    </row>
    <row r="2263" spans="1:27" x14ac:dyDescent="0.25">
      <c r="A2263">
        <v>96.432599999999994</v>
      </c>
      <c r="B2263">
        <v>113.15</v>
      </c>
      <c r="C2263" s="36">
        <v>23.532439987343572</v>
      </c>
      <c r="E2263">
        <v>101.12990000000001</v>
      </c>
      <c r="F2263">
        <v>113.15</v>
      </c>
      <c r="G2263" s="36">
        <v>23.693241594828141</v>
      </c>
      <c r="I2263">
        <v>105.8248</v>
      </c>
      <c r="J2263">
        <v>113.15</v>
      </c>
      <c r="K2263" s="36">
        <v>23.861373319224949</v>
      </c>
      <c r="M2263">
        <v>110.5591</v>
      </c>
      <c r="N2263">
        <v>113.15</v>
      </c>
      <c r="O2263" s="36">
        <v>24.039121690474328</v>
      </c>
      <c r="Q2263">
        <v>115.30419999999999</v>
      </c>
      <c r="R2263">
        <v>113.15</v>
      </c>
      <c r="S2263" s="36">
        <v>24.226413067548048</v>
      </c>
      <c r="U2263">
        <v>120.0808</v>
      </c>
      <c r="V2263">
        <v>113.15</v>
      </c>
      <c r="W2263" s="36">
        <v>24.425279877448453</v>
      </c>
      <c r="Y2263">
        <v>83.43</v>
      </c>
      <c r="Z2263">
        <v>113.15</v>
      </c>
      <c r="AA2263" s="36">
        <v>23.121687090916481</v>
      </c>
    </row>
    <row r="2264" spans="1:27" x14ac:dyDescent="0.25">
      <c r="A2264">
        <v>96.432599999999994</v>
      </c>
      <c r="B2264">
        <v>113.2</v>
      </c>
      <c r="C2264" s="36">
        <v>23.531864905416249</v>
      </c>
      <c r="E2264">
        <v>101.12990000000001</v>
      </c>
      <c r="F2264">
        <v>113.2</v>
      </c>
      <c r="G2264" s="36">
        <v>23.692634188998568</v>
      </c>
      <c r="I2264">
        <v>105.8248</v>
      </c>
      <c r="J2264">
        <v>113.2</v>
      </c>
      <c r="K2264" s="36">
        <v>23.860729678381251</v>
      </c>
      <c r="M2264">
        <v>110.5591</v>
      </c>
      <c r="N2264">
        <v>113.2</v>
      </c>
      <c r="O2264" s="36">
        <v>24.038436732792864</v>
      </c>
      <c r="Q2264">
        <v>115.30419999999999</v>
      </c>
      <c r="R2264">
        <v>113.2</v>
      </c>
      <c r="S2264" s="36">
        <v>24.225680829397891</v>
      </c>
      <c r="U2264">
        <v>120.0808</v>
      </c>
      <c r="V2264">
        <v>113.2</v>
      </c>
      <c r="W2264" s="36">
        <v>24.424492681558117</v>
      </c>
      <c r="Y2264">
        <v>83.43</v>
      </c>
      <c r="Z2264">
        <v>113.2</v>
      </c>
      <c r="AA2264" s="36">
        <v>23.121185662961668</v>
      </c>
    </row>
    <row r="2265" spans="1:27" x14ac:dyDescent="0.25">
      <c r="A2265">
        <v>96.432599999999994</v>
      </c>
      <c r="B2265">
        <v>113.25</v>
      </c>
      <c r="C2265" s="36">
        <v>23.531289946739676</v>
      </c>
      <c r="E2265">
        <v>101.12990000000001</v>
      </c>
      <c r="F2265">
        <v>113.25</v>
      </c>
      <c r="G2265" s="36">
        <v>23.692026923143821</v>
      </c>
      <c r="I2265">
        <v>105.8248</v>
      </c>
      <c r="J2265">
        <v>113.25</v>
      </c>
      <c r="K2265" s="36">
        <v>23.860086197816312</v>
      </c>
      <c r="M2265">
        <v>110.5591</v>
      </c>
      <c r="N2265">
        <v>113.25</v>
      </c>
      <c r="O2265" s="36">
        <v>24.037751960612447</v>
      </c>
      <c r="Q2265">
        <v>115.30419999999999</v>
      </c>
      <c r="R2265">
        <v>113.25</v>
      </c>
      <c r="S2265" s="36">
        <v>24.224948808412787</v>
      </c>
      <c r="U2265">
        <v>120.0808</v>
      </c>
      <c r="V2265">
        <v>113.25</v>
      </c>
      <c r="W2265" s="36">
        <v>24.423705743539994</v>
      </c>
      <c r="Y2265">
        <v>83.43</v>
      </c>
      <c r="Z2265">
        <v>113.25</v>
      </c>
      <c r="AA2265" s="36">
        <v>23.120684324838845</v>
      </c>
    </row>
    <row r="2266" spans="1:27" x14ac:dyDescent="0.25">
      <c r="A2266">
        <v>96.432599999999994</v>
      </c>
      <c r="B2266">
        <v>113.3</v>
      </c>
      <c r="C2266" s="36">
        <v>23.530715111250494</v>
      </c>
      <c r="E2266">
        <v>101.12990000000001</v>
      </c>
      <c r="F2266">
        <v>113.3</v>
      </c>
      <c r="G2266" s="36">
        <v>23.691419797186146</v>
      </c>
      <c r="I2266">
        <v>105.8248</v>
      </c>
      <c r="J2266">
        <v>113.3</v>
      </c>
      <c r="K2266" s="36">
        <v>23.859442877433448</v>
      </c>
      <c r="M2266">
        <v>110.5591</v>
      </c>
      <c r="N2266">
        <v>113.3</v>
      </c>
      <c r="O2266" s="36">
        <v>24.037067373810743</v>
      </c>
      <c r="Q2266">
        <v>115.30419999999999</v>
      </c>
      <c r="R2266">
        <v>113.3</v>
      </c>
      <c r="S2266" s="36">
        <v>24.22421700443503</v>
      </c>
      <c r="U2266">
        <v>120.0808</v>
      </c>
      <c r="V2266">
        <v>113.3</v>
      </c>
      <c r="W2266" s="36">
        <v>24.422919063186008</v>
      </c>
      <c r="Y2266">
        <v>83.43</v>
      </c>
      <c r="Z2266">
        <v>113.3</v>
      </c>
      <c r="AA2266" s="36">
        <v>23.120183076509885</v>
      </c>
    </row>
    <row r="2267" spans="1:27" x14ac:dyDescent="0.25">
      <c r="A2267">
        <v>96.432599999999994</v>
      </c>
      <c r="B2267">
        <v>113.35</v>
      </c>
      <c r="C2267" s="36">
        <v>23.530140398885404</v>
      </c>
      <c r="E2267">
        <v>101.12990000000001</v>
      </c>
      <c r="F2267">
        <v>113.35</v>
      </c>
      <c r="G2267" s="36">
        <v>23.690812811047874</v>
      </c>
      <c r="I2267">
        <v>105.8248</v>
      </c>
      <c r="J2267">
        <v>113.35</v>
      </c>
      <c r="K2267" s="36">
        <v>23.858799717136073</v>
      </c>
      <c r="M2267">
        <v>110.5591</v>
      </c>
      <c r="N2267">
        <v>113.35</v>
      </c>
      <c r="O2267" s="36">
        <v>24.036382972265542</v>
      </c>
      <c r="Q2267">
        <v>115.30419999999999</v>
      </c>
      <c r="R2267">
        <v>113.35</v>
      </c>
      <c r="S2267" s="36">
        <v>24.223485417307071</v>
      </c>
      <c r="U2267">
        <v>120.0808</v>
      </c>
      <c r="V2267">
        <v>113.35</v>
      </c>
      <c r="W2267" s="36">
        <v>24.422132640288346</v>
      </c>
      <c r="Y2267">
        <v>83.43</v>
      </c>
      <c r="Z2267">
        <v>113.35</v>
      </c>
      <c r="AA2267" s="36">
        <v>23.119681917936703</v>
      </c>
    </row>
    <row r="2268" spans="1:27" x14ac:dyDescent="0.25">
      <c r="A2268">
        <v>96.432599999999994</v>
      </c>
      <c r="B2268">
        <v>113.4</v>
      </c>
      <c r="C2268" s="36">
        <v>23.529565809581154</v>
      </c>
      <c r="E2268">
        <v>101.12990000000001</v>
      </c>
      <c r="F2268">
        <v>113.4</v>
      </c>
      <c r="G2268" s="36">
        <v>23.690205964651405</v>
      </c>
      <c r="I2268">
        <v>105.8248</v>
      </c>
      <c r="J2268">
        <v>113.4</v>
      </c>
      <c r="K2268" s="36">
        <v>23.858156716827697</v>
      </c>
      <c r="M2268">
        <v>110.5591</v>
      </c>
      <c r="N2268">
        <v>113.4</v>
      </c>
      <c r="O2268" s="36">
        <v>24.035698755854767</v>
      </c>
      <c r="Q2268">
        <v>115.30419999999999</v>
      </c>
      <c r="R2268">
        <v>113.4</v>
      </c>
      <c r="S2268" s="36">
        <v>24.222754046871589</v>
      </c>
      <c r="U2268">
        <v>120.0808</v>
      </c>
      <c r="V2268">
        <v>113.4</v>
      </c>
      <c r="W2268" s="36">
        <v>24.421346474639474</v>
      </c>
      <c r="Y2268">
        <v>83.43</v>
      </c>
      <c r="Z2268">
        <v>113.4</v>
      </c>
      <c r="AA2268" s="36">
        <v>23.119180849081221</v>
      </c>
    </row>
    <row r="2269" spans="1:27" x14ac:dyDescent="0.25">
      <c r="A2269">
        <v>96.432599999999994</v>
      </c>
      <c r="B2269">
        <v>113.45</v>
      </c>
      <c r="C2269" s="36">
        <v>23.528991343274544</v>
      </c>
      <c r="E2269">
        <v>101.12990000000001</v>
      </c>
      <c r="F2269">
        <v>113.45</v>
      </c>
      <c r="G2269" s="36">
        <v>23.689599257919198</v>
      </c>
      <c r="I2269">
        <v>105.8248</v>
      </c>
      <c r="J2269">
        <v>113.45</v>
      </c>
      <c r="K2269" s="36">
        <v>23.857513876411929</v>
      </c>
      <c r="M2269">
        <v>110.5591</v>
      </c>
      <c r="N2269">
        <v>113.45</v>
      </c>
      <c r="O2269" s="36">
        <v>24.035014724456484</v>
      </c>
      <c r="Q2269">
        <v>115.30419999999999</v>
      </c>
      <c r="R2269">
        <v>113.45</v>
      </c>
      <c r="S2269" s="36">
        <v>24.222022892971413</v>
      </c>
      <c r="U2269">
        <v>120.0808</v>
      </c>
      <c r="V2269">
        <v>113.45</v>
      </c>
      <c r="W2269" s="36">
        <v>24.420560566032137</v>
      </c>
      <c r="Y2269">
        <v>83.43</v>
      </c>
      <c r="Z2269">
        <v>113.45</v>
      </c>
      <c r="AA2269" s="36">
        <v>23.118679869905407</v>
      </c>
    </row>
    <row r="2270" spans="1:27" x14ac:dyDescent="0.25">
      <c r="A2270">
        <v>96.432599999999994</v>
      </c>
      <c r="B2270">
        <v>113.5</v>
      </c>
      <c r="C2270" s="36">
        <v>23.528416999902436</v>
      </c>
      <c r="E2270">
        <v>101.12990000000001</v>
      </c>
      <c r="F2270">
        <v>113.5</v>
      </c>
      <c r="G2270" s="36">
        <v>23.688992690773798</v>
      </c>
      <c r="I2270">
        <v>105.8248</v>
      </c>
      <c r="J2270">
        <v>113.5</v>
      </c>
      <c r="K2270" s="36">
        <v>23.856871195792454</v>
      </c>
      <c r="M2270">
        <v>110.5591</v>
      </c>
      <c r="N2270">
        <v>113.5</v>
      </c>
      <c r="O2270" s="36">
        <v>24.034330877948868</v>
      </c>
      <c r="Q2270">
        <v>115.30419999999999</v>
      </c>
      <c r="R2270">
        <v>113.5</v>
      </c>
      <c r="S2270" s="36">
        <v>24.221291955449583</v>
      </c>
      <c r="U2270">
        <v>120.0808</v>
      </c>
      <c r="V2270">
        <v>113.5</v>
      </c>
      <c r="W2270" s="36">
        <v>24.419774914259342</v>
      </c>
      <c r="Y2270">
        <v>83.43</v>
      </c>
      <c r="Z2270">
        <v>113.5</v>
      </c>
      <c r="AA2270" s="36">
        <v>23.118178980371241</v>
      </c>
    </row>
    <row r="2271" spans="1:27" x14ac:dyDescent="0.25">
      <c r="A2271">
        <v>96.432599999999994</v>
      </c>
      <c r="B2271">
        <v>113.55</v>
      </c>
      <c r="C2271" s="36">
        <v>23.527842779401727</v>
      </c>
      <c r="E2271">
        <v>101.12990000000001</v>
      </c>
      <c r="F2271">
        <v>113.55</v>
      </c>
      <c r="G2271" s="36">
        <v>23.688386263137808</v>
      </c>
      <c r="I2271">
        <v>105.8248</v>
      </c>
      <c r="J2271">
        <v>113.55</v>
      </c>
      <c r="K2271" s="36">
        <v>23.85622867487308</v>
      </c>
      <c r="M2271">
        <v>110.5591</v>
      </c>
      <c r="N2271">
        <v>113.55</v>
      </c>
      <c r="O2271" s="36">
        <v>24.033647216210248</v>
      </c>
      <c r="Q2271">
        <v>115.30419999999999</v>
      </c>
      <c r="R2271">
        <v>113.55</v>
      </c>
      <c r="S2271" s="36">
        <v>24.220561234149308</v>
      </c>
      <c r="U2271">
        <v>120.0808</v>
      </c>
      <c r="V2271">
        <v>113.55</v>
      </c>
      <c r="W2271" s="36">
        <v>24.418989519114376</v>
      </c>
      <c r="Y2271">
        <v>83.43</v>
      </c>
      <c r="Z2271">
        <v>113.55</v>
      </c>
      <c r="AA2271" s="36">
        <v>23.117678180440734</v>
      </c>
    </row>
    <row r="2272" spans="1:27" x14ac:dyDescent="0.25">
      <c r="A2272">
        <v>96.432599999999994</v>
      </c>
      <c r="B2272">
        <v>113.6</v>
      </c>
      <c r="C2272" s="36">
        <v>23.527268681709387</v>
      </c>
      <c r="E2272">
        <v>101.12990000000001</v>
      </c>
      <c r="F2272">
        <v>113.6</v>
      </c>
      <c r="G2272" s="36">
        <v>23.687779974933903</v>
      </c>
      <c r="I2272">
        <v>105.8248</v>
      </c>
      <c r="J2272">
        <v>113.6</v>
      </c>
      <c r="K2272" s="36">
        <v>23.855586313557691</v>
      </c>
      <c r="M2272">
        <v>110.5591</v>
      </c>
      <c r="N2272">
        <v>113.6</v>
      </c>
      <c r="O2272" s="36">
        <v>24.032963739119065</v>
      </c>
      <c r="Q2272">
        <v>115.30419999999999</v>
      </c>
      <c r="R2272">
        <v>113.6</v>
      </c>
      <c r="S2272" s="36">
        <v>24.219830728913998</v>
      </c>
      <c r="U2272">
        <v>120.0808</v>
      </c>
      <c r="V2272">
        <v>113.6</v>
      </c>
      <c r="W2272" s="36">
        <v>24.418204380390801</v>
      </c>
      <c r="Y2272">
        <v>83.43</v>
      </c>
      <c r="Z2272">
        <v>113.6</v>
      </c>
      <c r="AA2272" s="36">
        <v>23.117177470075923</v>
      </c>
    </row>
    <row r="2273" spans="1:27" x14ac:dyDescent="0.25">
      <c r="A2273">
        <v>96.432599999999994</v>
      </c>
      <c r="B2273">
        <v>113.65</v>
      </c>
      <c r="C2273" s="36">
        <v>23.526694706762427</v>
      </c>
      <c r="E2273">
        <v>101.12990000000001</v>
      </c>
      <c r="F2273">
        <v>113.65</v>
      </c>
      <c r="G2273" s="36">
        <v>23.687173826084834</v>
      </c>
      <c r="I2273">
        <v>105.8248</v>
      </c>
      <c r="J2273">
        <v>113.65</v>
      </c>
      <c r="K2273" s="36">
        <v>23.854944111750264</v>
      </c>
      <c r="M2273">
        <v>110.5591</v>
      </c>
      <c r="N2273">
        <v>113.65</v>
      </c>
      <c r="O2273" s="36">
        <v>24.032280446553905</v>
      </c>
      <c r="Q2273">
        <v>115.30419999999999</v>
      </c>
      <c r="R2273">
        <v>113.65</v>
      </c>
      <c r="S2273" s="36">
        <v>24.219100439587237</v>
      </c>
      <c r="U2273">
        <v>120.0808</v>
      </c>
      <c r="V2273">
        <v>113.65</v>
      </c>
      <c r="W2273" s="36">
        <v>24.417419497882442</v>
      </c>
      <c r="Y2273">
        <v>83.43</v>
      </c>
      <c r="Z2273">
        <v>113.65</v>
      </c>
      <c r="AA2273" s="36">
        <v>23.116676849238875</v>
      </c>
    </row>
    <row r="2274" spans="1:27" x14ac:dyDescent="0.25">
      <c r="A2274">
        <v>96.432599999999994</v>
      </c>
      <c r="B2274">
        <v>113.7</v>
      </c>
      <c r="C2274" s="36">
        <v>23.526120854497908</v>
      </c>
      <c r="E2274">
        <v>101.12990000000001</v>
      </c>
      <c r="F2274">
        <v>113.7</v>
      </c>
      <c r="G2274" s="36">
        <v>23.686567816513417</v>
      </c>
      <c r="I2274">
        <v>105.8248</v>
      </c>
      <c r="J2274">
        <v>113.7</v>
      </c>
      <c r="K2274" s="36">
        <v>23.854302069354876</v>
      </c>
      <c r="M2274">
        <v>110.5591</v>
      </c>
      <c r="N2274">
        <v>113.7</v>
      </c>
      <c r="O2274" s="36">
        <v>24.031597338393471</v>
      </c>
      <c r="Q2274">
        <v>115.30419999999999</v>
      </c>
      <c r="R2274">
        <v>113.7</v>
      </c>
      <c r="S2274" s="36">
        <v>24.218370366012792</v>
      </c>
      <c r="U2274">
        <v>120.0808</v>
      </c>
      <c r="V2274">
        <v>113.7</v>
      </c>
      <c r="W2274" s="36">
        <v>24.416634871383401</v>
      </c>
      <c r="Y2274">
        <v>83.43</v>
      </c>
      <c r="Z2274">
        <v>113.7</v>
      </c>
      <c r="AA2274" s="36">
        <v>23.116176317891671</v>
      </c>
    </row>
    <row r="2275" spans="1:27" x14ac:dyDescent="0.25">
      <c r="A2275">
        <v>96.432599999999994</v>
      </c>
      <c r="B2275">
        <v>113.75</v>
      </c>
      <c r="C2275" s="36">
        <v>23.525547124852952</v>
      </c>
      <c r="E2275">
        <v>101.12990000000001</v>
      </c>
      <c r="F2275">
        <v>113.75</v>
      </c>
      <c r="G2275" s="36">
        <v>23.685961946142534</v>
      </c>
      <c r="I2275">
        <v>105.8248</v>
      </c>
      <c r="J2275">
        <v>113.75</v>
      </c>
      <c r="K2275" s="36">
        <v>23.853660186275704</v>
      </c>
      <c r="M2275">
        <v>110.5591</v>
      </c>
      <c r="N2275">
        <v>113.75</v>
      </c>
      <c r="O2275" s="36">
        <v>24.030914414516609</v>
      </c>
      <c r="Q2275">
        <v>115.30419999999999</v>
      </c>
      <c r="R2275">
        <v>113.75</v>
      </c>
      <c r="S2275" s="36">
        <v>24.217640508034624</v>
      </c>
      <c r="U2275">
        <v>120.0808</v>
      </c>
      <c r="V2275">
        <v>113.75</v>
      </c>
      <c r="W2275" s="36">
        <v>24.415850500688045</v>
      </c>
      <c r="Y2275">
        <v>83.43</v>
      </c>
      <c r="Z2275">
        <v>113.75</v>
      </c>
      <c r="AA2275" s="36">
        <v>23.115675875996434</v>
      </c>
    </row>
    <row r="2276" spans="1:27" x14ac:dyDescent="0.25">
      <c r="A2276">
        <v>96.432599999999994</v>
      </c>
      <c r="B2276">
        <v>113.8</v>
      </c>
      <c r="C2276" s="36">
        <v>23.524973517764728</v>
      </c>
      <c r="E2276">
        <v>101.12990000000001</v>
      </c>
      <c r="F2276">
        <v>113.8</v>
      </c>
      <c r="G2276" s="36">
        <v>23.68535621489514</v>
      </c>
      <c r="I2276">
        <v>105.8248</v>
      </c>
      <c r="J2276">
        <v>113.8</v>
      </c>
      <c r="K2276" s="36">
        <v>23.853018462417005</v>
      </c>
      <c r="M2276">
        <v>110.5591</v>
      </c>
      <c r="N2276">
        <v>113.8</v>
      </c>
      <c r="O2276" s="36">
        <v>24.03023167480228</v>
      </c>
      <c r="Q2276">
        <v>115.30419999999999</v>
      </c>
      <c r="R2276">
        <v>113.8</v>
      </c>
      <c r="S2276" s="36">
        <v>24.216910865496878</v>
      </c>
      <c r="U2276">
        <v>120.0808</v>
      </c>
      <c r="V2276">
        <v>113.8</v>
      </c>
      <c r="W2276" s="36">
        <v>24.415066385591018</v>
      </c>
      <c r="Y2276">
        <v>83.43</v>
      </c>
      <c r="Z2276">
        <v>113.8</v>
      </c>
      <c r="AA2276" s="36">
        <v>23.115175523515305</v>
      </c>
    </row>
    <row r="2277" spans="1:27" x14ac:dyDescent="0.25">
      <c r="A2277">
        <v>96.432599999999994</v>
      </c>
      <c r="B2277">
        <v>113.85</v>
      </c>
      <c r="C2277" s="36">
        <v>23.524400033170462</v>
      </c>
      <c r="E2277">
        <v>101.12990000000001</v>
      </c>
      <c r="F2277">
        <v>113.85</v>
      </c>
      <c r="G2277" s="36">
        <v>23.684750622694263</v>
      </c>
      <c r="I2277">
        <v>105.8248</v>
      </c>
      <c r="J2277">
        <v>113.85</v>
      </c>
      <c r="K2277" s="36">
        <v>23.852376897683143</v>
      </c>
      <c r="M2277">
        <v>110.5591</v>
      </c>
      <c r="N2277">
        <v>113.85</v>
      </c>
      <c r="O2277" s="36">
        <v>24.029549119129598</v>
      </c>
      <c r="Q2277">
        <v>115.30419999999999</v>
      </c>
      <c r="R2277">
        <v>113.85</v>
      </c>
      <c r="S2277" s="36">
        <v>24.216181438243872</v>
      </c>
      <c r="U2277">
        <v>120.0808</v>
      </c>
      <c r="V2277">
        <v>113.85</v>
      </c>
      <c r="W2277" s="36">
        <v>24.414282525887231</v>
      </c>
      <c r="Y2277">
        <v>83.43</v>
      </c>
      <c r="Z2277">
        <v>113.85</v>
      </c>
      <c r="AA2277" s="36">
        <v>23.114675260410451</v>
      </c>
    </row>
    <row r="2278" spans="1:27" x14ac:dyDescent="0.25">
      <c r="A2278">
        <v>96.432599999999994</v>
      </c>
      <c r="B2278">
        <v>113.9</v>
      </c>
      <c r="C2278" s="36">
        <v>23.523826671007431</v>
      </c>
      <c r="E2278">
        <v>101.12990000000001</v>
      </c>
      <c r="F2278">
        <v>113.9</v>
      </c>
      <c r="G2278" s="36">
        <v>23.684145169463001</v>
      </c>
      <c r="I2278">
        <v>105.8248</v>
      </c>
      <c r="J2278">
        <v>113.9</v>
      </c>
      <c r="K2278" s="36">
        <v>23.851735491978562</v>
      </c>
      <c r="M2278">
        <v>110.5591</v>
      </c>
      <c r="N2278">
        <v>113.9</v>
      </c>
      <c r="O2278" s="36">
        <v>24.028866747377776</v>
      </c>
      <c r="Q2278">
        <v>115.30419999999999</v>
      </c>
      <c r="R2278">
        <v>113.9</v>
      </c>
      <c r="S2278" s="36">
        <v>24.215452226120124</v>
      </c>
      <c r="U2278">
        <v>120.0808</v>
      </c>
      <c r="V2278">
        <v>113.9</v>
      </c>
      <c r="W2278" s="36">
        <v>24.413498921371861</v>
      </c>
      <c r="Y2278">
        <v>83.43</v>
      </c>
      <c r="Z2278">
        <v>113.9</v>
      </c>
      <c r="AA2278" s="36">
        <v>23.114175086644057</v>
      </c>
    </row>
    <row r="2279" spans="1:27" x14ac:dyDescent="0.25">
      <c r="A2279">
        <v>96.432599999999994</v>
      </c>
      <c r="B2279">
        <v>113.95</v>
      </c>
      <c r="C2279" s="36">
        <v>23.523253431212954</v>
      </c>
      <c r="E2279">
        <v>101.12990000000001</v>
      </c>
      <c r="F2279">
        <v>113.95</v>
      </c>
      <c r="G2279" s="36">
        <v>23.683539855124518</v>
      </c>
      <c r="I2279">
        <v>105.8248</v>
      </c>
      <c r="J2279">
        <v>113.95</v>
      </c>
      <c r="K2279" s="36">
        <v>23.851094245207815</v>
      </c>
      <c r="M2279">
        <v>110.5591</v>
      </c>
      <c r="N2279">
        <v>113.95</v>
      </c>
      <c r="O2279" s="36">
        <v>24.028184559426183</v>
      </c>
      <c r="Q2279">
        <v>115.30419999999999</v>
      </c>
      <c r="R2279">
        <v>113.95</v>
      </c>
      <c r="S2279" s="36">
        <v>24.214723228970318</v>
      </c>
      <c r="U2279">
        <v>120.0808</v>
      </c>
      <c r="V2279">
        <v>113.95</v>
      </c>
      <c r="W2279" s="36">
        <v>24.412715571840359</v>
      </c>
      <c r="Y2279">
        <v>83.43</v>
      </c>
      <c r="Z2279">
        <v>113.95</v>
      </c>
      <c r="AA2279" s="36">
        <v>23.113675002178351</v>
      </c>
    </row>
    <row r="2280" spans="1:27" x14ac:dyDescent="0.25">
      <c r="A2280">
        <v>96.432599999999994</v>
      </c>
      <c r="B2280">
        <v>114</v>
      </c>
      <c r="C2280" s="36">
        <v>23.522680313724422</v>
      </c>
      <c r="E2280">
        <v>101.12990000000001</v>
      </c>
      <c r="F2280">
        <v>114</v>
      </c>
      <c r="G2280" s="36">
        <v>23.682934679602038</v>
      </c>
      <c r="I2280">
        <v>105.8248</v>
      </c>
      <c r="J2280">
        <v>114</v>
      </c>
      <c r="K2280" s="36">
        <v>23.850453157275538</v>
      </c>
      <c r="M2280">
        <v>110.5591</v>
      </c>
      <c r="N2280">
        <v>114</v>
      </c>
      <c r="O2280" s="36">
        <v>24.02750255515431</v>
      </c>
      <c r="Q2280">
        <v>115.30419999999999</v>
      </c>
      <c r="R2280">
        <v>114</v>
      </c>
      <c r="S2280" s="36">
        <v>24.21399444663933</v>
      </c>
      <c r="U2280">
        <v>120.0808</v>
      </c>
      <c r="V2280">
        <v>114</v>
      </c>
      <c r="W2280" s="36">
        <v>24.411932477088438</v>
      </c>
      <c r="Y2280">
        <v>83.43</v>
      </c>
      <c r="Z2280">
        <v>114</v>
      </c>
      <c r="AA2280" s="36">
        <v>23.113175006975577</v>
      </c>
    </row>
    <row r="2281" spans="1:27" x14ac:dyDescent="0.25">
      <c r="A2281">
        <v>96.432599999999994</v>
      </c>
      <c r="B2281">
        <v>114.05</v>
      </c>
      <c r="C2281" s="36">
        <v>23.522107318479261</v>
      </c>
      <c r="E2281">
        <v>101.12990000000001</v>
      </c>
      <c r="F2281">
        <v>114.05</v>
      </c>
      <c r="G2281" s="36">
        <v>23.682329642818868</v>
      </c>
      <c r="I2281">
        <v>105.8248</v>
      </c>
      <c r="J2281">
        <v>114.05</v>
      </c>
      <c r="K2281" s="36">
        <v>23.849812228086467</v>
      </c>
      <c r="M2281">
        <v>110.5591</v>
      </c>
      <c r="N2281">
        <v>114.05</v>
      </c>
      <c r="O2281" s="36">
        <v>24.026820734441763</v>
      </c>
      <c r="Q2281">
        <v>115.30419999999999</v>
      </c>
      <c r="R2281">
        <v>114.05</v>
      </c>
      <c r="S2281" s="36">
        <v>24.213265878972223</v>
      </c>
      <c r="U2281">
        <v>120.0808</v>
      </c>
      <c r="V2281">
        <v>114.05</v>
      </c>
      <c r="W2281" s="36">
        <v>24.411149636912082</v>
      </c>
      <c r="Y2281">
        <v>83.43</v>
      </c>
      <c r="Z2281">
        <v>114.05</v>
      </c>
      <c r="AA2281" s="36">
        <v>23.112675100998008</v>
      </c>
    </row>
    <row r="2282" spans="1:27" x14ac:dyDescent="0.25">
      <c r="A2282">
        <v>96.432599999999994</v>
      </c>
      <c r="B2282">
        <v>114.1</v>
      </c>
      <c r="C2282" s="36">
        <v>23.521534445414957</v>
      </c>
      <c r="E2282">
        <v>101.12990000000001</v>
      </c>
      <c r="F2282">
        <v>114.1</v>
      </c>
      <c r="G2282" s="36">
        <v>23.681724744698379</v>
      </c>
      <c r="I2282">
        <v>105.8248</v>
      </c>
      <c r="J2282">
        <v>114.1</v>
      </c>
      <c r="K2282" s="36">
        <v>23.84917145754542</v>
      </c>
      <c r="M2282">
        <v>110.5591</v>
      </c>
      <c r="N2282">
        <v>114.1</v>
      </c>
      <c r="O2282" s="36">
        <v>24.02613909716829</v>
      </c>
      <c r="Q2282">
        <v>115.30419999999999</v>
      </c>
      <c r="R2282">
        <v>114.1</v>
      </c>
      <c r="S2282" s="36">
        <v>24.212537525814238</v>
      </c>
      <c r="U2282">
        <v>120.0808</v>
      </c>
      <c r="V2282">
        <v>114.1</v>
      </c>
      <c r="W2282" s="36">
        <v>24.410367051107542</v>
      </c>
      <c r="Y2282">
        <v>83.43</v>
      </c>
      <c r="Z2282">
        <v>114.1</v>
      </c>
      <c r="AA2282" s="36">
        <v>23.11217528420794</v>
      </c>
    </row>
    <row r="2283" spans="1:27" x14ac:dyDescent="0.25">
      <c r="A2283">
        <v>96.432599999999994</v>
      </c>
      <c r="B2283">
        <v>114.15</v>
      </c>
      <c r="C2283" s="36">
        <v>23.520961694469044</v>
      </c>
      <c r="E2283">
        <v>101.12990000000001</v>
      </c>
      <c r="F2283">
        <v>114.15</v>
      </c>
      <c r="G2283" s="36">
        <v>23.68111998516401</v>
      </c>
      <c r="I2283">
        <v>105.8248</v>
      </c>
      <c r="J2283">
        <v>114.15</v>
      </c>
      <c r="K2283" s="36">
        <v>23.848530845557317</v>
      </c>
      <c r="M2283">
        <v>110.5591</v>
      </c>
      <c r="N2283">
        <v>114.15</v>
      </c>
      <c r="O2283" s="36">
        <v>24.02545764321377</v>
      </c>
      <c r="Q2283">
        <v>115.30419999999999</v>
      </c>
      <c r="R2283">
        <v>114.15</v>
      </c>
      <c r="S2283" s="36">
        <v>24.211809387010799</v>
      </c>
      <c r="U2283">
        <v>120.0808</v>
      </c>
      <c r="V2283">
        <v>114.15</v>
      </c>
      <c r="W2283" s="36">
        <v>24.409584719471344</v>
      </c>
      <c r="Y2283">
        <v>83.43</v>
      </c>
      <c r="Z2283">
        <v>114.15</v>
      </c>
      <c r="AA2283" s="36">
        <v>23.11167555656769</v>
      </c>
    </row>
    <row r="2284" spans="1:27" x14ac:dyDescent="0.25">
      <c r="A2284">
        <v>96.432599999999994</v>
      </c>
      <c r="B2284">
        <v>114.2</v>
      </c>
      <c r="C2284" s="36">
        <v>23.520389065579113</v>
      </c>
      <c r="E2284">
        <v>101.12990000000001</v>
      </c>
      <c r="F2284">
        <v>114.2</v>
      </c>
      <c r="G2284" s="36">
        <v>23.680515364139275</v>
      </c>
      <c r="I2284">
        <v>105.8248</v>
      </c>
      <c r="J2284">
        <v>114.2</v>
      </c>
      <c r="K2284" s="36">
        <v>23.847890392027171</v>
      </c>
      <c r="M2284">
        <v>110.5591</v>
      </c>
      <c r="N2284">
        <v>114.2</v>
      </c>
      <c r="O2284" s="36">
        <v>24.024776372458206</v>
      </c>
      <c r="Q2284">
        <v>115.30419999999999</v>
      </c>
      <c r="R2284">
        <v>114.2</v>
      </c>
      <c r="S2284" s="36">
        <v>24.211081462407506</v>
      </c>
      <c r="U2284">
        <v>120.0808</v>
      </c>
      <c r="V2284">
        <v>114.2</v>
      </c>
      <c r="W2284" s="36">
        <v>24.408802641800257</v>
      </c>
      <c r="Y2284">
        <v>83.43</v>
      </c>
      <c r="Z2284">
        <v>114.2</v>
      </c>
      <c r="AA2284" s="36">
        <v>23.111175918039613</v>
      </c>
    </row>
    <row r="2285" spans="1:27" x14ac:dyDescent="0.25">
      <c r="A2285">
        <v>96.432599999999994</v>
      </c>
      <c r="B2285">
        <v>114.25</v>
      </c>
      <c r="C2285" s="36">
        <v>23.519816558682802</v>
      </c>
      <c r="E2285">
        <v>101.12990000000001</v>
      </c>
      <c r="F2285">
        <v>114.25</v>
      </c>
      <c r="G2285" s="36">
        <v>23.679910881547748</v>
      </c>
      <c r="I2285">
        <v>105.8248</v>
      </c>
      <c r="J2285">
        <v>114.25</v>
      </c>
      <c r="K2285" s="36">
        <v>23.847250096860083</v>
      </c>
      <c r="M2285">
        <v>110.5591</v>
      </c>
      <c r="N2285">
        <v>114.25</v>
      </c>
      <c r="O2285" s="36">
        <v>24.024095284781719</v>
      </c>
      <c r="Q2285">
        <v>115.30419999999999</v>
      </c>
      <c r="R2285">
        <v>114.25</v>
      </c>
      <c r="S2285" s="36">
        <v>24.21035375185015</v>
      </c>
      <c r="U2285">
        <v>120.0808</v>
      </c>
      <c r="V2285">
        <v>114.25</v>
      </c>
      <c r="W2285" s="36">
        <v>24.408020817891337</v>
      </c>
      <c r="Y2285">
        <v>83.43</v>
      </c>
      <c r="Z2285">
        <v>114.25</v>
      </c>
      <c r="AA2285" s="36">
        <v>23.110676368586084</v>
      </c>
    </row>
    <row r="2286" spans="1:27" x14ac:dyDescent="0.25">
      <c r="A2286">
        <v>96.432599999999994</v>
      </c>
      <c r="B2286">
        <v>114.3</v>
      </c>
      <c r="C2286" s="36">
        <v>23.519244173717802</v>
      </c>
      <c r="E2286">
        <v>101.12990000000001</v>
      </c>
      <c r="F2286">
        <v>114.3</v>
      </c>
      <c r="G2286" s="36">
        <v>23.679306537313074</v>
      </c>
      <c r="I2286">
        <v>105.8248</v>
      </c>
      <c r="J2286">
        <v>114.3</v>
      </c>
      <c r="K2286" s="36">
        <v>23.846609959961256</v>
      </c>
      <c r="M2286">
        <v>110.5591</v>
      </c>
      <c r="N2286">
        <v>114.3</v>
      </c>
      <c r="O2286" s="36">
        <v>24.02341438006458</v>
      </c>
      <c r="Q2286">
        <v>115.30419999999999</v>
      </c>
      <c r="R2286">
        <v>114.3</v>
      </c>
      <c r="S2286" s="36">
        <v>24.209626255184702</v>
      </c>
      <c r="U2286">
        <v>120.0808</v>
      </c>
      <c r="V2286">
        <v>114.3</v>
      </c>
      <c r="W2286" s="36">
        <v>24.407239247541899</v>
      </c>
      <c r="Y2286">
        <v>83.43</v>
      </c>
      <c r="Z2286">
        <v>114.3</v>
      </c>
      <c r="AA2286" s="36">
        <v>23.1101769081695</v>
      </c>
    </row>
    <row r="2287" spans="1:27" x14ac:dyDescent="0.25">
      <c r="A2287">
        <v>96.432599999999994</v>
      </c>
      <c r="B2287">
        <v>114.35</v>
      </c>
      <c r="C2287" s="36">
        <v>23.518671910621862</v>
      </c>
      <c r="E2287">
        <v>101.12990000000001</v>
      </c>
      <c r="F2287">
        <v>114.35</v>
      </c>
      <c r="G2287" s="36">
        <v>23.678702331358966</v>
      </c>
      <c r="I2287">
        <v>105.8248</v>
      </c>
      <c r="J2287">
        <v>114.35</v>
      </c>
      <c r="K2287" s="36">
        <v>23.845969981235978</v>
      </c>
      <c r="M2287">
        <v>110.5591</v>
      </c>
      <c r="N2287">
        <v>114.35</v>
      </c>
      <c r="O2287" s="36">
        <v>24.022733658187164</v>
      </c>
      <c r="Q2287">
        <v>115.30419999999999</v>
      </c>
      <c r="R2287">
        <v>114.35</v>
      </c>
      <c r="S2287" s="36">
        <v>24.208898972257302</v>
      </c>
      <c r="U2287">
        <v>120.0808</v>
      </c>
      <c r="V2287">
        <v>114.35</v>
      </c>
      <c r="W2287" s="36">
        <v>24.406457930549525</v>
      </c>
      <c r="Y2287">
        <v>83.43</v>
      </c>
      <c r="Z2287">
        <v>114.35</v>
      </c>
      <c r="AA2287" s="36">
        <v>23.10967753675229</v>
      </c>
    </row>
    <row r="2288" spans="1:27" x14ac:dyDescent="0.25">
      <c r="A2288">
        <v>96.432599999999994</v>
      </c>
      <c r="B2288">
        <v>114.4</v>
      </c>
      <c r="C2288" s="36">
        <v>23.518099769332778</v>
      </c>
      <c r="E2288">
        <v>101.12990000000001</v>
      </c>
      <c r="F2288">
        <v>114.4</v>
      </c>
      <c r="G2288" s="36">
        <v>23.678098263609215</v>
      </c>
      <c r="I2288">
        <v>105.8248</v>
      </c>
      <c r="J2288">
        <v>114.4</v>
      </c>
      <c r="K2288" s="36">
        <v>23.845330160589622</v>
      </c>
      <c r="M2288">
        <v>110.5591</v>
      </c>
      <c r="N2288">
        <v>114.4</v>
      </c>
      <c r="O2288" s="36">
        <v>24.022053119029991</v>
      </c>
      <c r="Q2288">
        <v>115.30419999999999</v>
      </c>
      <c r="R2288">
        <v>114.4</v>
      </c>
      <c r="S2288" s="36">
        <v>24.208171902914291</v>
      </c>
      <c r="U2288">
        <v>120.0808</v>
      </c>
      <c r="V2288">
        <v>114.4</v>
      </c>
      <c r="W2288" s="36">
        <v>24.405676866712049</v>
      </c>
      <c r="Y2288">
        <v>83.43</v>
      </c>
      <c r="Z2288">
        <v>114.4</v>
      </c>
      <c r="AA2288" s="36">
        <v>23.109178254296907</v>
      </c>
    </row>
    <row r="2289" spans="1:27" x14ac:dyDescent="0.25">
      <c r="A2289">
        <v>96.432599999999994</v>
      </c>
      <c r="B2289">
        <v>114.45</v>
      </c>
      <c r="C2289" s="36">
        <v>23.517527749788389</v>
      </c>
      <c r="E2289">
        <v>101.12990000000001</v>
      </c>
      <c r="F2289">
        <v>114.45</v>
      </c>
      <c r="G2289" s="36">
        <v>23.677494333987667</v>
      </c>
      <c r="I2289">
        <v>105.8248</v>
      </c>
      <c r="J2289">
        <v>114.45</v>
      </c>
      <c r="K2289" s="36">
        <v>23.844690497927669</v>
      </c>
      <c r="M2289">
        <v>110.5591</v>
      </c>
      <c r="N2289">
        <v>114.45</v>
      </c>
      <c r="O2289" s="36">
        <v>24.0213727624737</v>
      </c>
      <c r="Q2289">
        <v>115.30419999999999</v>
      </c>
      <c r="R2289">
        <v>114.45</v>
      </c>
      <c r="S2289" s="36">
        <v>24.207445047002174</v>
      </c>
      <c r="U2289">
        <v>120.0808</v>
      </c>
      <c r="V2289">
        <v>114.45</v>
      </c>
      <c r="W2289" s="36">
        <v>24.404896055827589</v>
      </c>
      <c r="Y2289">
        <v>83.43</v>
      </c>
      <c r="Z2289">
        <v>114.45</v>
      </c>
      <c r="AA2289" s="36">
        <v>23.108679060765827</v>
      </c>
    </row>
    <row r="2290" spans="1:27" x14ac:dyDescent="0.25">
      <c r="A2290">
        <v>96.432599999999994</v>
      </c>
      <c r="B2290">
        <v>114.5</v>
      </c>
      <c r="C2290" s="36">
        <v>23.516955851926603</v>
      </c>
      <c r="E2290">
        <v>101.12990000000001</v>
      </c>
      <c r="F2290">
        <v>114.5</v>
      </c>
      <c r="G2290" s="36">
        <v>23.676890542418246</v>
      </c>
      <c r="I2290">
        <v>105.8248</v>
      </c>
      <c r="J2290">
        <v>114.5</v>
      </c>
      <c r="K2290" s="36">
        <v>23.84405099315569</v>
      </c>
      <c r="M2290">
        <v>110.5591</v>
      </c>
      <c r="N2290">
        <v>114.5</v>
      </c>
      <c r="O2290" s="36">
        <v>24.020692588399065</v>
      </c>
      <c r="Q2290">
        <v>115.30419999999999</v>
      </c>
      <c r="R2290">
        <v>114.5</v>
      </c>
      <c r="S2290" s="36">
        <v>24.206718404367642</v>
      </c>
      <c r="U2290">
        <v>120.0808</v>
      </c>
      <c r="V2290">
        <v>114.5</v>
      </c>
      <c r="W2290" s="36">
        <v>24.404115497694509</v>
      </c>
      <c r="Y2290">
        <v>83.43</v>
      </c>
      <c r="Z2290">
        <v>114.5</v>
      </c>
      <c r="AA2290" s="36">
        <v>23.108179956121546</v>
      </c>
    </row>
    <row r="2291" spans="1:27" x14ac:dyDescent="0.25">
      <c r="A2291">
        <v>96.432599999999994</v>
      </c>
      <c r="B2291">
        <v>114.55</v>
      </c>
      <c r="C2291" s="36">
        <v>23.516384075685362</v>
      </c>
      <c r="E2291">
        <v>101.12990000000001</v>
      </c>
      <c r="F2291">
        <v>114.55</v>
      </c>
      <c r="G2291" s="36">
        <v>23.67628688882494</v>
      </c>
      <c r="I2291">
        <v>105.8248</v>
      </c>
      <c r="J2291">
        <v>114.55</v>
      </c>
      <c r="K2291" s="36">
        <v>23.843411646179334</v>
      </c>
      <c r="M2291">
        <v>110.5591</v>
      </c>
      <c r="N2291">
        <v>114.55</v>
      </c>
      <c r="O2291" s="36">
        <v>24.020012596686971</v>
      </c>
      <c r="Q2291">
        <v>115.30419999999999</v>
      </c>
      <c r="R2291">
        <v>114.55</v>
      </c>
      <c r="S2291" s="36">
        <v>24.205991974857568</v>
      </c>
      <c r="U2291">
        <v>120.0808</v>
      </c>
      <c r="V2291">
        <v>114.55</v>
      </c>
      <c r="W2291" s="36">
        <v>24.403335192111445</v>
      </c>
      <c r="Y2291">
        <v>83.43</v>
      </c>
      <c r="Z2291">
        <v>114.55</v>
      </c>
      <c r="AA2291" s="36">
        <v>23.107680940326606</v>
      </c>
    </row>
    <row r="2292" spans="1:27" x14ac:dyDescent="0.25">
      <c r="A2292">
        <v>96.432599999999994</v>
      </c>
      <c r="B2292">
        <v>114.6</v>
      </c>
      <c r="C2292" s="36">
        <v>23.515812421002675</v>
      </c>
      <c r="E2292">
        <v>101.12990000000001</v>
      </c>
      <c r="F2292">
        <v>114.6</v>
      </c>
      <c r="G2292" s="36">
        <v>23.6756833731318</v>
      </c>
      <c r="I2292">
        <v>105.8248</v>
      </c>
      <c r="J2292">
        <v>114.6</v>
      </c>
      <c r="K2292" s="36">
        <v>23.842772456904349</v>
      </c>
      <c r="M2292">
        <v>110.5591</v>
      </c>
      <c r="N2292">
        <v>114.6</v>
      </c>
      <c r="O2292" s="36">
        <v>24.019332787218456</v>
      </c>
      <c r="Q2292">
        <v>115.30419999999999</v>
      </c>
      <c r="R2292">
        <v>114.6</v>
      </c>
      <c r="S2292" s="36">
        <v>24.205265758318998</v>
      </c>
      <c r="U2292">
        <v>120.0808</v>
      </c>
      <c r="V2292">
        <v>114.6</v>
      </c>
      <c r="W2292" s="36">
        <v>24.402555138877286</v>
      </c>
      <c r="Y2292">
        <v>83.43</v>
      </c>
      <c r="Z2292">
        <v>114.6</v>
      </c>
      <c r="AA2292" s="36">
        <v>23.107182013343554</v>
      </c>
    </row>
    <row r="2293" spans="1:27" x14ac:dyDescent="0.25">
      <c r="A2293">
        <v>96.432599999999994</v>
      </c>
      <c r="B2293">
        <v>114.65</v>
      </c>
      <c r="C2293" s="36">
        <v>23.515240887816596</v>
      </c>
      <c r="E2293">
        <v>101.12990000000001</v>
      </c>
      <c r="F2293">
        <v>114.65</v>
      </c>
      <c r="G2293" s="36">
        <v>23.675079995262962</v>
      </c>
      <c r="I2293">
        <v>105.8248</v>
      </c>
      <c r="J2293">
        <v>114.65</v>
      </c>
      <c r="K2293" s="36">
        <v>23.84213342523659</v>
      </c>
      <c r="M2293">
        <v>110.5591</v>
      </c>
      <c r="N2293">
        <v>114.65</v>
      </c>
      <c r="O2293" s="36">
        <v>24.018653159874656</v>
      </c>
      <c r="Q2293">
        <v>115.30419999999999</v>
      </c>
      <c r="R2293">
        <v>114.65</v>
      </c>
      <c r="S2293" s="36">
        <v>24.204539754599164</v>
      </c>
      <c r="U2293">
        <v>120.0808</v>
      </c>
      <c r="V2293">
        <v>114.65</v>
      </c>
      <c r="W2293" s="36">
        <v>24.4017753377912</v>
      </c>
      <c r="Y2293">
        <v>83.43</v>
      </c>
      <c r="Z2293">
        <v>114.65</v>
      </c>
      <c r="AA2293" s="36">
        <v>23.106683175134972</v>
      </c>
    </row>
    <row r="2294" spans="1:27" x14ac:dyDescent="0.25">
      <c r="A2294">
        <v>96.432599999999994</v>
      </c>
      <c r="B2294">
        <v>114.7</v>
      </c>
      <c r="C2294" s="36">
        <v>23.514669476065219</v>
      </c>
      <c r="E2294">
        <v>101.12990000000001</v>
      </c>
      <c r="F2294">
        <v>114.7</v>
      </c>
      <c r="G2294" s="36">
        <v>23.67447675514261</v>
      </c>
      <c r="I2294">
        <v>105.8248</v>
      </c>
      <c r="J2294">
        <v>114.7</v>
      </c>
      <c r="K2294" s="36">
        <v>23.841494551081976</v>
      </c>
      <c r="M2294">
        <v>110.5591</v>
      </c>
      <c r="N2294">
        <v>114.7</v>
      </c>
      <c r="O2294" s="36">
        <v>24.017973714536851</v>
      </c>
      <c r="Q2294">
        <v>115.30419999999999</v>
      </c>
      <c r="R2294">
        <v>114.7</v>
      </c>
      <c r="S2294" s="36">
        <v>24.203813963545478</v>
      </c>
      <c r="U2294">
        <v>120.0808</v>
      </c>
      <c r="V2294">
        <v>114.7</v>
      </c>
      <c r="W2294" s="36">
        <v>24.400995788652594</v>
      </c>
      <c r="Y2294">
        <v>83.43</v>
      </c>
      <c r="Z2294">
        <v>114.7</v>
      </c>
      <c r="AA2294" s="36">
        <v>23.106184425663468</v>
      </c>
    </row>
    <row r="2295" spans="1:27" x14ac:dyDescent="0.25">
      <c r="A2295">
        <v>96.432599999999994</v>
      </c>
      <c r="B2295">
        <v>114.75</v>
      </c>
      <c r="C2295" s="36">
        <v>23.514098185686716</v>
      </c>
      <c r="E2295">
        <v>101.12990000000001</v>
      </c>
      <c r="F2295">
        <v>114.75</v>
      </c>
      <c r="G2295" s="36">
        <v>23.673873652695008</v>
      </c>
      <c r="I2295">
        <v>105.8248</v>
      </c>
      <c r="J2295">
        <v>114.75</v>
      </c>
      <c r="K2295" s="36">
        <v>23.840855834346542</v>
      </c>
      <c r="M2295">
        <v>110.5591</v>
      </c>
      <c r="N2295">
        <v>114.75</v>
      </c>
      <c r="O2295" s="36">
        <v>24.017294451086443</v>
      </c>
      <c r="Q2295">
        <v>115.30419999999999</v>
      </c>
      <c r="R2295">
        <v>114.75</v>
      </c>
      <c r="S2295" s="36">
        <v>24.203088385005518</v>
      </c>
      <c r="U2295">
        <v>120.0808</v>
      </c>
      <c r="V2295">
        <v>114.75</v>
      </c>
      <c r="W2295" s="36">
        <v>24.400216491261158</v>
      </c>
      <c r="Y2295">
        <v>83.43</v>
      </c>
      <c r="Z2295">
        <v>114.75</v>
      </c>
      <c r="AA2295" s="36">
        <v>23.105685764891671</v>
      </c>
    </row>
    <row r="2296" spans="1:27" x14ac:dyDescent="0.25">
      <c r="A2296">
        <v>96.432599999999994</v>
      </c>
      <c r="B2296">
        <v>114.8</v>
      </c>
      <c r="C2296" s="36">
        <v>23.513527016619282</v>
      </c>
      <c r="E2296">
        <v>101.12990000000001</v>
      </c>
      <c r="F2296">
        <v>114.8</v>
      </c>
      <c r="G2296" s="36">
        <v>23.673270687844482</v>
      </c>
      <c r="I2296">
        <v>105.8248</v>
      </c>
      <c r="J2296">
        <v>114.8</v>
      </c>
      <c r="K2296" s="36">
        <v>23.840217274936403</v>
      </c>
      <c r="M2296">
        <v>110.5591</v>
      </c>
      <c r="N2296">
        <v>114.8</v>
      </c>
      <c r="O2296" s="36">
        <v>24.016615369404963</v>
      </c>
      <c r="Q2296">
        <v>115.30419999999999</v>
      </c>
      <c r="R2296">
        <v>114.8</v>
      </c>
      <c r="S2296" s="36">
        <v>24.202363018827068</v>
      </c>
      <c r="U2296">
        <v>120.0808</v>
      </c>
      <c r="V2296">
        <v>114.8</v>
      </c>
      <c r="W2296" s="36">
        <v>24.399437445416826</v>
      </c>
      <c r="Y2296">
        <v>83.43</v>
      </c>
      <c r="Z2296">
        <v>114.8</v>
      </c>
      <c r="AA2296" s="36">
        <v>23.105187192782239</v>
      </c>
    </row>
    <row r="2297" spans="1:27" x14ac:dyDescent="0.25">
      <c r="A2297">
        <v>96.432599999999994</v>
      </c>
      <c r="B2297">
        <v>114.85</v>
      </c>
      <c r="C2297" s="36">
        <v>23.51295596880118</v>
      </c>
      <c r="E2297">
        <v>101.12990000000001</v>
      </c>
      <c r="F2297">
        <v>114.85</v>
      </c>
      <c r="G2297" s="36">
        <v>23.672667860515435</v>
      </c>
      <c r="I2297">
        <v>105.8248</v>
      </c>
      <c r="J2297">
        <v>114.85</v>
      </c>
      <c r="K2297" s="36">
        <v>23.839578872757762</v>
      </c>
      <c r="M2297">
        <v>110.5591</v>
      </c>
      <c r="N2297">
        <v>114.85</v>
      </c>
      <c r="O2297" s="36">
        <v>24.015936469374061</v>
      </c>
      <c r="Q2297">
        <v>115.30419999999999</v>
      </c>
      <c r="R2297">
        <v>114.85</v>
      </c>
      <c r="S2297" s="36">
        <v>24.20163786485805</v>
      </c>
      <c r="U2297">
        <v>120.0808</v>
      </c>
      <c r="V2297">
        <v>114.85</v>
      </c>
      <c r="W2297" s="36">
        <v>24.398658650919796</v>
      </c>
      <c r="Y2297">
        <v>83.43</v>
      </c>
      <c r="Z2297">
        <v>114.85</v>
      </c>
      <c r="AA2297" s="36">
        <v>23.10468870929785</v>
      </c>
    </row>
    <row r="2298" spans="1:27" x14ac:dyDescent="0.25">
      <c r="A2298">
        <v>96.432599999999994</v>
      </c>
      <c r="B2298">
        <v>114.9</v>
      </c>
      <c r="C2298" s="36">
        <v>23.51238504217072</v>
      </c>
      <c r="E2298">
        <v>101.12990000000001</v>
      </c>
      <c r="F2298">
        <v>114.9</v>
      </c>
      <c r="G2298" s="36">
        <v>23.672065170632322</v>
      </c>
      <c r="I2298">
        <v>105.8248</v>
      </c>
      <c r="J2298">
        <v>114.9</v>
      </c>
      <c r="K2298" s="36">
        <v>23.838940627716919</v>
      </c>
      <c r="M2298">
        <v>110.5591</v>
      </c>
      <c r="N2298">
        <v>114.9</v>
      </c>
      <c r="O2298" s="36">
        <v>24.01525775087552</v>
      </c>
      <c r="Q2298">
        <v>115.30419999999999</v>
      </c>
      <c r="R2298">
        <v>114.9</v>
      </c>
      <c r="S2298" s="36">
        <v>24.2009129229466</v>
      </c>
      <c r="U2298">
        <v>120.0808</v>
      </c>
      <c r="V2298">
        <v>114.9</v>
      </c>
      <c r="W2298" s="36">
        <v>24.397880107570533</v>
      </c>
      <c r="Y2298">
        <v>83.43</v>
      </c>
      <c r="Z2298">
        <v>114.9</v>
      </c>
      <c r="AA2298" s="36">
        <v>23.104190314401222</v>
      </c>
    </row>
    <row r="2299" spans="1:27" x14ac:dyDescent="0.25">
      <c r="A2299">
        <v>96.432599999999994</v>
      </c>
      <c r="B2299">
        <v>114.95</v>
      </c>
      <c r="C2299" s="36">
        <v>23.511814236666265</v>
      </c>
      <c r="E2299">
        <v>101.12990000000001</v>
      </c>
      <c r="F2299">
        <v>114.95</v>
      </c>
      <c r="G2299" s="36">
        <v>23.67146261811968</v>
      </c>
      <c r="I2299">
        <v>105.8248</v>
      </c>
      <c r="J2299">
        <v>114.95</v>
      </c>
      <c r="K2299" s="36">
        <v>23.838302539720267</v>
      </c>
      <c r="M2299">
        <v>110.5591</v>
      </c>
      <c r="N2299">
        <v>114.95</v>
      </c>
      <c r="O2299" s="36">
        <v>24.014579213791244</v>
      </c>
      <c r="Q2299">
        <v>115.30419999999999</v>
      </c>
      <c r="R2299">
        <v>114.95</v>
      </c>
      <c r="S2299" s="36">
        <v>24.200188192941006</v>
      </c>
      <c r="U2299">
        <v>120.0808</v>
      </c>
      <c r="V2299">
        <v>114.95</v>
      </c>
      <c r="W2299" s="36">
        <v>24.397101815169748</v>
      </c>
      <c r="Y2299">
        <v>83.43</v>
      </c>
      <c r="Z2299">
        <v>114.95</v>
      </c>
      <c r="AA2299" s="36">
        <v>23.103692008055081</v>
      </c>
    </row>
    <row r="2300" spans="1:27" x14ac:dyDescent="0.25">
      <c r="A2300">
        <v>96.432599999999994</v>
      </c>
      <c r="B2300">
        <v>115</v>
      </c>
      <c r="C2300" s="36">
        <v>23.511243552226219</v>
      </c>
      <c r="E2300">
        <v>101.12990000000001</v>
      </c>
      <c r="F2300">
        <v>115</v>
      </c>
      <c r="G2300" s="36">
        <v>23.670860202902109</v>
      </c>
      <c r="I2300">
        <v>105.8248</v>
      </c>
      <c r="J2300">
        <v>115</v>
      </c>
      <c r="K2300" s="36">
        <v>23.837664608674284</v>
      </c>
      <c r="M2300">
        <v>110.5591</v>
      </c>
      <c r="N2300">
        <v>115</v>
      </c>
      <c r="O2300" s="36">
        <v>24.013900858003264</v>
      </c>
      <c r="Q2300">
        <v>115.30419999999999</v>
      </c>
      <c r="R2300">
        <v>115</v>
      </c>
      <c r="S2300" s="36">
        <v>24.19946367468976</v>
      </c>
      <c r="U2300">
        <v>120.0808</v>
      </c>
      <c r="V2300">
        <v>115</v>
      </c>
      <c r="W2300" s="36">
        <v>24.396323773518425</v>
      </c>
      <c r="Y2300">
        <v>83.43</v>
      </c>
      <c r="Z2300">
        <v>115</v>
      </c>
      <c r="AA2300" s="36">
        <v>23.103193790222189</v>
      </c>
    </row>
    <row r="2301" spans="1:27" x14ac:dyDescent="0.25">
      <c r="A2301">
        <v>96.432599999999994</v>
      </c>
      <c r="B2301">
        <v>115.05</v>
      </c>
      <c r="C2301" s="36">
        <v>23.510672988789054</v>
      </c>
      <c r="E2301">
        <v>101.12990000000001</v>
      </c>
      <c r="F2301">
        <v>115.05</v>
      </c>
      <c r="G2301" s="36">
        <v>23.67025792490427</v>
      </c>
      <c r="I2301">
        <v>105.8248</v>
      </c>
      <c r="J2301">
        <v>115.05</v>
      </c>
      <c r="K2301" s="36">
        <v>23.837026834485545</v>
      </c>
      <c r="M2301">
        <v>110.5591</v>
      </c>
      <c r="N2301">
        <v>115.05</v>
      </c>
      <c r="O2301" s="36">
        <v>24.013222683393735</v>
      </c>
      <c r="Q2301">
        <v>115.30419999999999</v>
      </c>
      <c r="R2301">
        <v>115.05</v>
      </c>
      <c r="S2301" s="36">
        <v>24.198739368041501</v>
      </c>
      <c r="U2301">
        <v>120.0808</v>
      </c>
      <c r="V2301">
        <v>115.05</v>
      </c>
      <c r="W2301" s="36">
        <v>24.395545982417794</v>
      </c>
      <c r="Y2301">
        <v>83.43</v>
      </c>
      <c r="Z2301">
        <v>115.05</v>
      </c>
      <c r="AA2301" s="36">
        <v>23.102695660865329</v>
      </c>
    </row>
    <row r="2302" spans="1:27" x14ac:dyDescent="0.25">
      <c r="A2302">
        <v>96.432599999999994</v>
      </c>
      <c r="B2302">
        <v>115.1</v>
      </c>
      <c r="C2302" s="36">
        <v>23.510102546293275</v>
      </c>
      <c r="E2302">
        <v>101.12990000000001</v>
      </c>
      <c r="F2302">
        <v>115.1</v>
      </c>
      <c r="G2302" s="36">
        <v>23.669655784050903</v>
      </c>
      <c r="I2302">
        <v>105.8248</v>
      </c>
      <c r="J2302">
        <v>115.1</v>
      </c>
      <c r="K2302" s="36">
        <v>23.836389217060713</v>
      </c>
      <c r="M2302">
        <v>110.5591</v>
      </c>
      <c r="N2302">
        <v>115.1</v>
      </c>
      <c r="O2302" s="36">
        <v>24.012544689844937</v>
      </c>
      <c r="Q2302">
        <v>115.30419999999999</v>
      </c>
      <c r="R2302">
        <v>115.1</v>
      </c>
      <c r="S2302" s="36">
        <v>24.198015272845069</v>
      </c>
      <c r="U2302">
        <v>120.0808</v>
      </c>
      <c r="V2302">
        <v>115.1</v>
      </c>
      <c r="W2302" s="36">
        <v>24.394768441669349</v>
      </c>
      <c r="Y2302">
        <v>83.43</v>
      </c>
      <c r="Z2302">
        <v>115.1</v>
      </c>
      <c r="AA2302" s="36">
        <v>23.102197619947308</v>
      </c>
    </row>
    <row r="2303" spans="1:27" x14ac:dyDescent="0.25">
      <c r="A2303">
        <v>96.432599999999994</v>
      </c>
      <c r="B2303">
        <v>115.15</v>
      </c>
      <c r="C2303" s="36">
        <v>23.509532224677457</v>
      </c>
      <c r="E2303">
        <v>101.12990000000001</v>
      </c>
      <c r="F2303">
        <v>115.15</v>
      </c>
      <c r="G2303" s="36">
        <v>23.669053780266808</v>
      </c>
      <c r="I2303">
        <v>105.8248</v>
      </c>
      <c r="J2303">
        <v>115.15</v>
      </c>
      <c r="K2303" s="36">
        <v>23.835751756306536</v>
      </c>
      <c r="M2303">
        <v>110.5591</v>
      </c>
      <c r="N2303">
        <v>115.15</v>
      </c>
      <c r="O2303" s="36">
        <v>24.011866877239282</v>
      </c>
      <c r="Q2303">
        <v>115.30419999999999</v>
      </c>
      <c r="R2303">
        <v>115.15</v>
      </c>
      <c r="S2303" s="36">
        <v>24.197291388949463</v>
      </c>
      <c r="U2303">
        <v>120.0808</v>
      </c>
      <c r="V2303">
        <v>115.15</v>
      </c>
      <c r="W2303" s="36">
        <v>24.39399115107484</v>
      </c>
      <c r="Y2303">
        <v>83.43</v>
      </c>
      <c r="Z2303">
        <v>115.15</v>
      </c>
      <c r="AA2303" s="36">
        <v>23.101699667430967</v>
      </c>
    </row>
    <row r="2304" spans="1:27" x14ac:dyDescent="0.25">
      <c r="A2304">
        <v>96.432599999999994</v>
      </c>
      <c r="B2304">
        <v>115.2</v>
      </c>
      <c r="C2304" s="36">
        <v>23.508962023880205</v>
      </c>
      <c r="E2304">
        <v>101.12990000000001</v>
      </c>
      <c r="F2304">
        <v>115.2</v>
      </c>
      <c r="G2304" s="36">
        <v>23.668451913476851</v>
      </c>
      <c r="I2304">
        <v>105.8248</v>
      </c>
      <c r="J2304">
        <v>115.2</v>
      </c>
      <c r="K2304" s="36">
        <v>23.835114452129854</v>
      </c>
      <c r="M2304">
        <v>110.5591</v>
      </c>
      <c r="N2304">
        <v>115.2</v>
      </c>
      <c r="O2304" s="36">
        <v>24.011189245459295</v>
      </c>
      <c r="Q2304">
        <v>115.30419999999999</v>
      </c>
      <c r="R2304">
        <v>115.2</v>
      </c>
      <c r="S2304" s="36">
        <v>24.196567716203873</v>
      </c>
      <c r="U2304">
        <v>120.0808</v>
      </c>
      <c r="V2304">
        <v>115.2</v>
      </c>
      <c r="W2304" s="36">
        <v>24.393214110436269</v>
      </c>
      <c r="Y2304">
        <v>83.43</v>
      </c>
      <c r="Z2304">
        <v>115.2</v>
      </c>
      <c r="AA2304" s="36">
        <v>23.101201803279167</v>
      </c>
    </row>
    <row r="2305" spans="1:27" x14ac:dyDescent="0.25">
      <c r="A2305">
        <v>96.432599999999994</v>
      </c>
      <c r="B2305">
        <v>115.25</v>
      </c>
      <c r="C2305" s="36">
        <v>23.508391943840195</v>
      </c>
      <c r="E2305">
        <v>101.12990000000001</v>
      </c>
      <c r="F2305">
        <v>115.25</v>
      </c>
      <c r="G2305" s="36">
        <v>23.667850183605967</v>
      </c>
      <c r="I2305">
        <v>105.8248</v>
      </c>
      <c r="J2305">
        <v>115.25</v>
      </c>
      <c r="K2305" s="36">
        <v>23.834477304437613</v>
      </c>
      <c r="M2305">
        <v>110.5591</v>
      </c>
      <c r="N2305">
        <v>115.25</v>
      </c>
      <c r="O2305" s="36">
        <v>24.010511794387629</v>
      </c>
      <c r="Q2305">
        <v>115.30419999999999</v>
      </c>
      <c r="R2305">
        <v>115.25</v>
      </c>
      <c r="S2305" s="36">
        <v>24.195844254457647</v>
      </c>
      <c r="U2305">
        <v>120.0808</v>
      </c>
      <c r="V2305">
        <v>115.25</v>
      </c>
      <c r="W2305" s="36">
        <v>24.392437319555906</v>
      </c>
      <c r="Y2305">
        <v>83.43</v>
      </c>
      <c r="Z2305">
        <v>115.25</v>
      </c>
      <c r="AA2305" s="36">
        <v>23.100704027454789</v>
      </c>
    </row>
    <row r="2306" spans="1:27" x14ac:dyDescent="0.25">
      <c r="A2306">
        <v>96.432599999999994</v>
      </c>
      <c r="B2306">
        <v>115.3</v>
      </c>
      <c r="C2306" s="36">
        <v>23.507821984496132</v>
      </c>
      <c r="E2306">
        <v>101.12990000000001</v>
      </c>
      <c r="F2306">
        <v>115.3</v>
      </c>
      <c r="G2306" s="36">
        <v>23.667248590579167</v>
      </c>
      <c r="I2306">
        <v>105.8248</v>
      </c>
      <c r="J2306">
        <v>115.3</v>
      </c>
      <c r="K2306" s="36">
        <v>23.833840313136829</v>
      </c>
      <c r="M2306">
        <v>110.5591</v>
      </c>
      <c r="N2306">
        <v>115.3</v>
      </c>
      <c r="O2306" s="36">
        <v>24.00983452390707</v>
      </c>
      <c r="Q2306">
        <v>115.30419999999999</v>
      </c>
      <c r="R2306">
        <v>115.3</v>
      </c>
      <c r="S2306" s="36">
        <v>24.195121003560331</v>
      </c>
      <c r="U2306">
        <v>120.0808</v>
      </c>
      <c r="V2306">
        <v>115.3</v>
      </c>
      <c r="W2306" s="36">
        <v>24.391660778236261</v>
      </c>
      <c r="Y2306">
        <v>83.43</v>
      </c>
      <c r="Z2306">
        <v>115.3</v>
      </c>
      <c r="AA2306" s="36">
        <v>23.100206339920742</v>
      </c>
    </row>
    <row r="2307" spans="1:27" x14ac:dyDescent="0.25">
      <c r="A2307">
        <v>96.432599999999994</v>
      </c>
      <c r="B2307">
        <v>115.35</v>
      </c>
      <c r="C2307" s="36">
        <v>23.507252145786797</v>
      </c>
      <c r="E2307">
        <v>101.12990000000001</v>
      </c>
      <c r="F2307">
        <v>115.35</v>
      </c>
      <c r="G2307" s="36">
        <v>23.666647134321508</v>
      </c>
      <c r="I2307">
        <v>105.8248</v>
      </c>
      <c r="J2307">
        <v>115.35</v>
      </c>
      <c r="K2307" s="36">
        <v>23.833203478134614</v>
      </c>
      <c r="M2307">
        <v>110.5591</v>
      </c>
      <c r="N2307">
        <v>115.35</v>
      </c>
      <c r="O2307" s="36">
        <v>24.009157433900516</v>
      </c>
      <c r="Q2307">
        <v>115.30419999999999</v>
      </c>
      <c r="R2307">
        <v>115.35</v>
      </c>
      <c r="S2307" s="36">
        <v>24.194397963361627</v>
      </c>
      <c r="U2307">
        <v>120.0808</v>
      </c>
      <c r="V2307">
        <v>115.35</v>
      </c>
      <c r="W2307" s="36">
        <v>24.390884486280111</v>
      </c>
      <c r="Y2307">
        <v>83.43</v>
      </c>
      <c r="Z2307">
        <v>115.35</v>
      </c>
      <c r="AA2307" s="36">
        <v>23.099708740639972</v>
      </c>
    </row>
    <row r="2308" spans="1:27" x14ac:dyDescent="0.25">
      <c r="A2308">
        <v>96.432599999999994</v>
      </c>
      <c r="B2308">
        <v>115.4</v>
      </c>
      <c r="C2308" s="36">
        <v>23.506682427650997</v>
      </c>
      <c r="E2308">
        <v>101.12990000000001</v>
      </c>
      <c r="F2308">
        <v>115.4</v>
      </c>
      <c r="G2308" s="36">
        <v>23.666045814758135</v>
      </c>
      <c r="I2308">
        <v>105.8248</v>
      </c>
      <c r="J2308">
        <v>115.4</v>
      </c>
      <c r="K2308" s="36">
        <v>23.832566799338178</v>
      </c>
      <c r="M2308">
        <v>110.5591</v>
      </c>
      <c r="N2308">
        <v>115.4</v>
      </c>
      <c r="O2308" s="36">
        <v>24.008480524250995</v>
      </c>
      <c r="Q2308">
        <v>115.30419999999999</v>
      </c>
      <c r="R2308">
        <v>115.4</v>
      </c>
      <c r="S2308" s="36">
        <v>24.193675133711427</v>
      </c>
      <c r="U2308">
        <v>120.0808</v>
      </c>
      <c r="V2308">
        <v>115.4</v>
      </c>
      <c r="W2308" s="36">
        <v>24.39010844349049</v>
      </c>
      <c r="Y2308">
        <v>83.43</v>
      </c>
      <c r="Z2308">
        <v>115.4</v>
      </c>
      <c r="AA2308" s="36">
        <v>23.099211229575435</v>
      </c>
    </row>
    <row r="2309" spans="1:27" x14ac:dyDescent="0.25">
      <c r="A2309">
        <v>96.432599999999994</v>
      </c>
      <c r="B2309">
        <v>115.45</v>
      </c>
      <c r="C2309" s="36">
        <v>23.506112830027607</v>
      </c>
      <c r="E2309">
        <v>101.12990000000001</v>
      </c>
      <c r="F2309">
        <v>115.45</v>
      </c>
      <c r="G2309" s="36">
        <v>23.665444631814246</v>
      </c>
      <c r="I2309">
        <v>105.8248</v>
      </c>
      <c r="J2309">
        <v>115.45</v>
      </c>
      <c r="K2309" s="36">
        <v>23.831930276654813</v>
      </c>
      <c r="M2309">
        <v>110.5591</v>
      </c>
      <c r="N2309">
        <v>115.45</v>
      </c>
      <c r="O2309" s="36">
        <v>24.00780379484166</v>
      </c>
      <c r="Q2309">
        <v>115.30419999999999</v>
      </c>
      <c r="R2309">
        <v>115.45</v>
      </c>
      <c r="S2309" s="36">
        <v>24.192952514459776</v>
      </c>
      <c r="U2309">
        <v>120.0808</v>
      </c>
      <c r="V2309">
        <v>115.45</v>
      </c>
      <c r="W2309" s="36">
        <v>24.389332649670671</v>
      </c>
      <c r="Y2309">
        <v>83.43</v>
      </c>
      <c r="Z2309">
        <v>115.45</v>
      </c>
      <c r="AA2309" s="36">
        <v>23.098713806690121</v>
      </c>
    </row>
    <row r="2310" spans="1:27" x14ac:dyDescent="0.25">
      <c r="A2310">
        <v>96.432599999999994</v>
      </c>
      <c r="B2310">
        <v>115.5</v>
      </c>
      <c r="C2310" s="36">
        <v>23.50554335285554</v>
      </c>
      <c r="E2310">
        <v>101.12990000000001</v>
      </c>
      <c r="F2310">
        <v>115.5</v>
      </c>
      <c r="G2310" s="36">
        <v>23.664843585415113</v>
      </c>
      <c r="I2310">
        <v>105.8248</v>
      </c>
      <c r="J2310">
        <v>115.5</v>
      </c>
      <c r="K2310" s="36">
        <v>23.831293909991899</v>
      </c>
      <c r="M2310">
        <v>110.5591</v>
      </c>
      <c r="N2310">
        <v>115.5</v>
      </c>
      <c r="O2310" s="36">
        <v>24.007127245555782</v>
      </c>
      <c r="Q2310">
        <v>115.30419999999999</v>
      </c>
      <c r="R2310">
        <v>115.5</v>
      </c>
      <c r="S2310" s="36">
        <v>24.192230105456922</v>
      </c>
      <c r="U2310">
        <v>120.0808</v>
      </c>
      <c r="V2310">
        <v>115.5</v>
      </c>
      <c r="W2310" s="36">
        <v>24.388557104624191</v>
      </c>
      <c r="Y2310">
        <v>83.43</v>
      </c>
      <c r="Z2310">
        <v>115.5</v>
      </c>
      <c r="AA2310" s="36">
        <v>23.098216471947037</v>
      </c>
    </row>
    <row r="2311" spans="1:27" x14ac:dyDescent="0.25">
      <c r="A2311">
        <v>96.432599999999994</v>
      </c>
      <c r="B2311">
        <v>115.55</v>
      </c>
      <c r="C2311" s="36">
        <v>23.504973996073769</v>
      </c>
      <c r="E2311">
        <v>101.12990000000001</v>
      </c>
      <c r="F2311">
        <v>115.55</v>
      </c>
      <c r="G2311" s="36">
        <v>23.664242675486072</v>
      </c>
      <c r="I2311">
        <v>105.8248</v>
      </c>
      <c r="J2311">
        <v>115.55</v>
      </c>
      <c r="K2311" s="36">
        <v>23.830657699256907</v>
      </c>
      <c r="M2311">
        <v>110.5591</v>
      </c>
      <c r="N2311">
        <v>115.55</v>
      </c>
      <c r="O2311" s="36">
        <v>24.006450876276766</v>
      </c>
      <c r="Q2311">
        <v>115.30419999999999</v>
      </c>
      <c r="R2311">
        <v>115.55</v>
      </c>
      <c r="S2311" s="36">
        <v>24.191507906553266</v>
      </c>
      <c r="U2311">
        <v>120.0808</v>
      </c>
      <c r="V2311">
        <v>115.55</v>
      </c>
      <c r="W2311" s="36">
        <v>24.387781808154845</v>
      </c>
      <c r="Y2311">
        <v>83.43</v>
      </c>
      <c r="Z2311">
        <v>115.55</v>
      </c>
      <c r="AA2311" s="36">
        <v>23.097719225309223</v>
      </c>
    </row>
    <row r="2312" spans="1:27" x14ac:dyDescent="0.25">
      <c r="A2312">
        <v>96.432599999999994</v>
      </c>
      <c r="B2312">
        <v>115.6</v>
      </c>
      <c r="C2312" s="36">
        <v>23.504404759621316</v>
      </c>
      <c r="E2312">
        <v>101.12990000000001</v>
      </c>
      <c r="F2312">
        <v>115.6</v>
      </c>
      <c r="G2312" s="36">
        <v>23.663641901952523</v>
      </c>
      <c r="I2312">
        <v>105.8248</v>
      </c>
      <c r="J2312">
        <v>115.6</v>
      </c>
      <c r="K2312" s="36">
        <v>23.830021644357412</v>
      </c>
      <c r="M2312">
        <v>110.5591</v>
      </c>
      <c r="N2312">
        <v>115.6</v>
      </c>
      <c r="O2312" s="36">
        <v>24.00577468688812</v>
      </c>
      <c r="Q2312">
        <v>115.30419999999999</v>
      </c>
      <c r="R2312">
        <v>115.6</v>
      </c>
      <c r="S2312" s="36">
        <v>24.190785917599381</v>
      </c>
      <c r="U2312">
        <v>120.0808</v>
      </c>
      <c r="V2312">
        <v>115.6</v>
      </c>
      <c r="W2312" s="36">
        <v>24.387006760066672</v>
      </c>
      <c r="Y2312">
        <v>83.43</v>
      </c>
      <c r="Z2312">
        <v>115.6</v>
      </c>
      <c r="AA2312" s="36">
        <v>23.097222066739743</v>
      </c>
    </row>
    <row r="2313" spans="1:27" x14ac:dyDescent="0.25">
      <c r="A2313">
        <v>96.432599999999994</v>
      </c>
      <c r="B2313">
        <v>115.65</v>
      </c>
      <c r="C2313" s="36">
        <v>23.503835643437245</v>
      </c>
      <c r="E2313">
        <v>101.12990000000001</v>
      </c>
      <c r="F2313">
        <v>115.65</v>
      </c>
      <c r="G2313" s="36">
        <v>23.663041264739938</v>
      </c>
      <c r="I2313">
        <v>105.8248</v>
      </c>
      <c r="J2313">
        <v>115.65</v>
      </c>
      <c r="K2313" s="36">
        <v>23.829385745201051</v>
      </c>
      <c r="M2313">
        <v>110.5591</v>
      </c>
      <c r="N2313">
        <v>115.65</v>
      </c>
      <c r="O2313" s="36">
        <v>24.005098677273502</v>
      </c>
      <c r="Q2313">
        <v>115.30419999999999</v>
      </c>
      <c r="R2313">
        <v>115.65</v>
      </c>
      <c r="S2313" s="36">
        <v>24.190064138446044</v>
      </c>
      <c r="U2313">
        <v>120.0808</v>
      </c>
      <c r="V2313">
        <v>115.65</v>
      </c>
      <c r="W2313" s="36">
        <v>24.386231960163972</v>
      </c>
      <c r="Y2313">
        <v>83.43</v>
      </c>
      <c r="Z2313">
        <v>115.65</v>
      </c>
      <c r="AA2313" s="36">
        <v>23.096724996201683</v>
      </c>
    </row>
    <row r="2314" spans="1:27" x14ac:dyDescent="0.25">
      <c r="A2314">
        <v>96.432599999999994</v>
      </c>
      <c r="B2314">
        <v>115.7</v>
      </c>
      <c r="C2314" s="36">
        <v>23.503266647460684</v>
      </c>
      <c r="E2314">
        <v>101.12990000000001</v>
      </c>
      <c r="F2314">
        <v>115.7</v>
      </c>
      <c r="G2314" s="36">
        <v>23.662440763773851</v>
      </c>
      <c r="I2314">
        <v>105.8248</v>
      </c>
      <c r="J2314">
        <v>115.7</v>
      </c>
      <c r="K2314" s="36">
        <v>23.828750001695571</v>
      </c>
      <c r="M2314">
        <v>110.5591</v>
      </c>
      <c r="N2314">
        <v>115.7</v>
      </c>
      <c r="O2314" s="36">
        <v>24.004422847316668</v>
      </c>
      <c r="Q2314">
        <v>115.30419999999999</v>
      </c>
      <c r="R2314">
        <v>115.7</v>
      </c>
      <c r="S2314" s="36">
        <v>24.189342568944156</v>
      </c>
      <c r="U2314">
        <v>120.0808</v>
      </c>
      <c r="V2314">
        <v>115.7</v>
      </c>
      <c r="W2314" s="36">
        <v>24.385457408251291</v>
      </c>
      <c r="Y2314">
        <v>83.43</v>
      </c>
      <c r="Z2314">
        <v>115.7</v>
      </c>
      <c r="AA2314" s="36">
        <v>23.096228013658155</v>
      </c>
    </row>
    <row r="2315" spans="1:27" x14ac:dyDescent="0.25">
      <c r="A2315">
        <v>96.432599999999994</v>
      </c>
      <c r="B2315">
        <v>115.75</v>
      </c>
      <c r="C2315" s="36">
        <v>23.502697771630796</v>
      </c>
      <c r="E2315">
        <v>101.12990000000001</v>
      </c>
      <c r="F2315">
        <v>115.75</v>
      </c>
      <c r="G2315" s="36">
        <v>23.661840398979866</v>
      </c>
      <c r="I2315">
        <v>105.8248</v>
      </c>
      <c r="J2315">
        <v>115.75</v>
      </c>
      <c r="K2315" s="36">
        <v>23.828114413748803</v>
      </c>
      <c r="M2315">
        <v>110.5591</v>
      </c>
      <c r="N2315">
        <v>115.75</v>
      </c>
      <c r="O2315" s="36">
        <v>24.003747196901511</v>
      </c>
      <c r="Q2315">
        <v>115.30419999999999</v>
      </c>
      <c r="R2315">
        <v>115.75</v>
      </c>
      <c r="S2315" s="36">
        <v>24.188621208944838</v>
      </c>
      <c r="U2315">
        <v>120.0808</v>
      </c>
      <c r="V2315">
        <v>115.75</v>
      </c>
      <c r="W2315" s="36">
        <v>24.384683104133423</v>
      </c>
      <c r="Y2315">
        <v>83.43</v>
      </c>
      <c r="Z2315">
        <v>115.75</v>
      </c>
      <c r="AA2315" s="36">
        <v>23.095731119072301</v>
      </c>
    </row>
    <row r="2316" spans="1:27" x14ac:dyDescent="0.25">
      <c r="A2316">
        <v>96.432599999999994</v>
      </c>
      <c r="B2316">
        <v>115.8</v>
      </c>
      <c r="C2316" s="36">
        <v>23.502129015886805</v>
      </c>
      <c r="E2316">
        <v>101.12990000000001</v>
      </c>
      <c r="F2316">
        <v>115.8</v>
      </c>
      <c r="G2316" s="36">
        <v>23.661240170283651</v>
      </c>
      <c r="I2316">
        <v>105.8248</v>
      </c>
      <c r="J2316">
        <v>115.8</v>
      </c>
      <c r="K2316" s="36">
        <v>23.827478981268662</v>
      </c>
      <c r="M2316">
        <v>110.5591</v>
      </c>
      <c r="N2316">
        <v>115.8</v>
      </c>
      <c r="O2316" s="36">
        <v>24.003071725912047</v>
      </c>
      <c r="Q2316">
        <v>115.30419999999999</v>
      </c>
      <c r="R2316">
        <v>115.8</v>
      </c>
      <c r="S2316" s="36">
        <v>24.187900058299359</v>
      </c>
      <c r="U2316">
        <v>120.0808</v>
      </c>
      <c r="V2316">
        <v>115.8</v>
      </c>
      <c r="W2316" s="36">
        <v>24.383909047615422</v>
      </c>
      <c r="Y2316">
        <v>83.43</v>
      </c>
      <c r="Z2316">
        <v>115.8</v>
      </c>
      <c r="AA2316" s="36">
        <v>23.095234312407278</v>
      </c>
    </row>
    <row r="2317" spans="1:27" x14ac:dyDescent="0.25">
      <c r="A2317">
        <v>96.432599999999994</v>
      </c>
      <c r="B2317">
        <v>115.85</v>
      </c>
      <c r="C2317" s="36">
        <v>23.501560380167977</v>
      </c>
      <c r="E2317">
        <v>101.12990000000001</v>
      </c>
      <c r="F2317">
        <v>115.85</v>
      </c>
      <c r="G2317" s="36">
        <v>23.660640077610935</v>
      </c>
      <c r="I2317">
        <v>105.8248</v>
      </c>
      <c r="J2317">
        <v>115.85</v>
      </c>
      <c r="K2317" s="36">
        <v>23.826843704163164</v>
      </c>
      <c r="M2317">
        <v>110.5591</v>
      </c>
      <c r="N2317">
        <v>115.85</v>
      </c>
      <c r="O2317" s="36">
        <v>24.002396434232406</v>
      </c>
      <c r="Q2317">
        <v>115.30419999999999</v>
      </c>
      <c r="R2317">
        <v>115.85</v>
      </c>
      <c r="S2317" s="36">
        <v>24.187179116859163</v>
      </c>
      <c r="U2317">
        <v>120.0808</v>
      </c>
      <c r="V2317">
        <v>115.85</v>
      </c>
      <c r="W2317" s="36">
        <v>24.383135238502589</v>
      </c>
      <c r="Y2317">
        <v>83.43</v>
      </c>
      <c r="Z2317">
        <v>115.85</v>
      </c>
      <c r="AA2317" s="36">
        <v>23.094737593626284</v>
      </c>
    </row>
    <row r="2318" spans="1:27" x14ac:dyDescent="0.25">
      <c r="A2318">
        <v>96.432599999999994</v>
      </c>
      <c r="B2318">
        <v>115.9</v>
      </c>
      <c r="C2318" s="36">
        <v>23.500991864413631</v>
      </c>
      <c r="E2318">
        <v>101.12990000000001</v>
      </c>
      <c r="F2318">
        <v>115.9</v>
      </c>
      <c r="G2318" s="36">
        <v>23.660040120887526</v>
      </c>
      <c r="I2318">
        <v>105.8248</v>
      </c>
      <c r="J2318">
        <v>115.9</v>
      </c>
      <c r="K2318" s="36">
        <v>23.826208582340399</v>
      </c>
      <c r="M2318">
        <v>110.5591</v>
      </c>
      <c r="N2318">
        <v>115.9</v>
      </c>
      <c r="O2318" s="36">
        <v>24.001721321746842</v>
      </c>
      <c r="Q2318">
        <v>115.30419999999999</v>
      </c>
      <c r="R2318">
        <v>115.9</v>
      </c>
      <c r="S2318" s="36">
        <v>24.18645838447587</v>
      </c>
      <c r="U2318">
        <v>120.0808</v>
      </c>
      <c r="V2318">
        <v>115.9</v>
      </c>
      <c r="W2318" s="36">
        <v>24.382361676600471</v>
      </c>
      <c r="Y2318">
        <v>83.43</v>
      </c>
      <c r="Z2318">
        <v>115.9</v>
      </c>
      <c r="AA2318" s="36">
        <v>23.09424096269252</v>
      </c>
    </row>
    <row r="2319" spans="1:27" x14ac:dyDescent="0.25">
      <c r="A2319">
        <v>96.432599999999994</v>
      </c>
      <c r="B2319">
        <v>115.95</v>
      </c>
      <c r="C2319" s="36">
        <v>23.500423468563152</v>
      </c>
      <c r="E2319">
        <v>101.12990000000001</v>
      </c>
      <c r="F2319">
        <v>115.95</v>
      </c>
      <c r="G2319" s="36">
        <v>23.659440300039286</v>
      </c>
      <c r="I2319">
        <v>105.8248</v>
      </c>
      <c r="J2319">
        <v>115.95</v>
      </c>
      <c r="K2319" s="36">
        <v>23.825573615708556</v>
      </c>
      <c r="M2319">
        <v>110.5591</v>
      </c>
      <c r="N2319">
        <v>115.95</v>
      </c>
      <c r="O2319" s="36">
        <v>24.001046388339738</v>
      </c>
      <c r="Q2319">
        <v>115.30419999999999</v>
      </c>
      <c r="R2319">
        <v>115.95</v>
      </c>
      <c r="S2319" s="36">
        <v>24.185737861001265</v>
      </c>
      <c r="U2319">
        <v>120.0808</v>
      </c>
      <c r="V2319">
        <v>115.95</v>
      </c>
      <c r="W2319" s="36">
        <v>24.381588361714879</v>
      </c>
      <c r="Y2319">
        <v>83.43</v>
      </c>
      <c r="Z2319">
        <v>115.95</v>
      </c>
      <c r="AA2319" s="36">
        <v>23.093744419569234</v>
      </c>
    </row>
    <row r="2320" spans="1:27" x14ac:dyDescent="0.25">
      <c r="A2320">
        <v>96.432599999999994</v>
      </c>
      <c r="B2320">
        <v>116</v>
      </c>
      <c r="C2320" s="36">
        <v>23.499855192555948</v>
      </c>
      <c r="E2320">
        <v>101.12990000000001</v>
      </c>
      <c r="F2320">
        <v>116</v>
      </c>
      <c r="G2320" s="36">
        <v>23.658840614992144</v>
      </c>
      <c r="I2320">
        <v>105.8248</v>
      </c>
      <c r="J2320">
        <v>116</v>
      </c>
      <c r="K2320" s="36">
        <v>23.824938804175904</v>
      </c>
      <c r="M2320">
        <v>110.5591</v>
      </c>
      <c r="N2320">
        <v>116</v>
      </c>
      <c r="O2320" s="36">
        <v>24.000371633895593</v>
      </c>
      <c r="Q2320">
        <v>115.30419999999999</v>
      </c>
      <c r="R2320">
        <v>116</v>
      </c>
      <c r="S2320" s="36">
        <v>24.18501754628732</v>
      </c>
      <c r="U2320">
        <v>120.0808</v>
      </c>
      <c r="V2320">
        <v>116</v>
      </c>
      <c r="W2320" s="36">
        <v>24.380815293651853</v>
      </c>
      <c r="Y2320">
        <v>83.43</v>
      </c>
      <c r="Z2320">
        <v>116</v>
      </c>
      <c r="AA2320" s="36">
        <v>23.093247964219682</v>
      </c>
    </row>
    <row r="2321" spans="1:27" x14ac:dyDescent="0.25">
      <c r="A2321">
        <v>96.432599999999994</v>
      </c>
      <c r="B2321">
        <v>116.05</v>
      </c>
      <c r="C2321" s="36">
        <v>23.499287036331488</v>
      </c>
      <c r="E2321">
        <v>101.12990000000001</v>
      </c>
      <c r="F2321">
        <v>116.05</v>
      </c>
      <c r="G2321" s="36">
        <v>23.658241065672101</v>
      </c>
      <c r="I2321">
        <v>105.8248</v>
      </c>
      <c r="J2321">
        <v>116.05</v>
      </c>
      <c r="K2321" s="36">
        <v>23.824304147650807</v>
      </c>
      <c r="M2321">
        <v>110.5591</v>
      </c>
      <c r="N2321">
        <v>116.05</v>
      </c>
      <c r="O2321" s="36">
        <v>23.999697058299024</v>
      </c>
      <c r="Q2321">
        <v>115.30419999999999</v>
      </c>
      <c r="R2321">
        <v>116.05</v>
      </c>
      <c r="S2321" s="36">
        <v>24.18429744018616</v>
      </c>
      <c r="U2321">
        <v>120.0808</v>
      </c>
      <c r="V2321">
        <v>116.05</v>
      </c>
      <c r="W2321" s="36">
        <v>24.380042472217703</v>
      </c>
      <c r="Y2321">
        <v>83.43</v>
      </c>
      <c r="Z2321">
        <v>116.05</v>
      </c>
      <c r="AA2321" s="36">
        <v>23.092751596607155</v>
      </c>
    </row>
    <row r="2322" spans="1:27" x14ac:dyDescent="0.25">
      <c r="A2322">
        <v>96.432599999999994</v>
      </c>
      <c r="B2322">
        <v>116.1</v>
      </c>
      <c r="C2322" s="36">
        <v>23.498718999829297</v>
      </c>
      <c r="E2322">
        <v>101.12990000000001</v>
      </c>
      <c r="F2322">
        <v>116.1</v>
      </c>
      <c r="G2322" s="36">
        <v>23.657641652005218</v>
      </c>
      <c r="I2322">
        <v>105.8248</v>
      </c>
      <c r="J2322">
        <v>116.1</v>
      </c>
      <c r="K2322" s="36">
        <v>23.823669646041722</v>
      </c>
      <c r="M2322">
        <v>110.5591</v>
      </c>
      <c r="N2322">
        <v>116.1</v>
      </c>
      <c r="O2322" s="36">
        <v>23.999022661434779</v>
      </c>
      <c r="Q2322">
        <v>115.30419999999999</v>
      </c>
      <c r="R2322">
        <v>116.1</v>
      </c>
      <c r="S2322" s="36">
        <v>24.183577542550093</v>
      </c>
      <c r="U2322">
        <v>120.0808</v>
      </c>
      <c r="V2322">
        <v>116.1</v>
      </c>
      <c r="W2322" s="36">
        <v>24.379269897218961</v>
      </c>
      <c r="Y2322">
        <v>83.43</v>
      </c>
      <c r="Z2322">
        <v>116.1</v>
      </c>
      <c r="AA2322" s="36">
        <v>23.092255316694963</v>
      </c>
    </row>
    <row r="2323" spans="1:27" x14ac:dyDescent="0.25">
      <c r="A2323">
        <v>96.432599999999994</v>
      </c>
      <c r="B2323">
        <v>116.15</v>
      </c>
      <c r="C2323" s="36">
        <v>23.49815108298894</v>
      </c>
      <c r="E2323">
        <v>101.12990000000001</v>
      </c>
      <c r="F2323">
        <v>116.15</v>
      </c>
      <c r="G2323" s="36">
        <v>23.657042373917623</v>
      </c>
      <c r="I2323">
        <v>105.8248</v>
      </c>
      <c r="J2323">
        <v>116.15</v>
      </c>
      <c r="K2323" s="36">
        <v>23.823035299257178</v>
      </c>
      <c r="M2323">
        <v>110.5591</v>
      </c>
      <c r="N2323">
        <v>116.15</v>
      </c>
      <c r="O2323" s="36">
        <v>23.998348443187719</v>
      </c>
      <c r="Q2323">
        <v>115.30419999999999</v>
      </c>
      <c r="R2323">
        <v>116.15</v>
      </c>
      <c r="S2323" s="36">
        <v>24.182857853231596</v>
      </c>
      <c r="U2323">
        <v>120.0808</v>
      </c>
      <c r="V2323">
        <v>116.15</v>
      </c>
      <c r="W2323" s="36">
        <v>24.378497568462439</v>
      </c>
      <c r="Y2323">
        <v>83.43</v>
      </c>
      <c r="Z2323">
        <v>116.15</v>
      </c>
      <c r="AA2323" s="36">
        <v>23.091759124446455</v>
      </c>
    </row>
    <row r="2324" spans="1:27" x14ac:dyDescent="0.25">
      <c r="A2324">
        <v>96.432599999999994</v>
      </c>
      <c r="B2324">
        <v>116.2</v>
      </c>
      <c r="C2324" s="36">
        <v>23.497583285750039</v>
      </c>
      <c r="E2324">
        <v>101.12990000000001</v>
      </c>
      <c r="F2324">
        <v>116.2</v>
      </c>
      <c r="G2324" s="36">
        <v>23.656443231335516</v>
      </c>
      <c r="I2324">
        <v>105.8248</v>
      </c>
      <c r="J2324">
        <v>116.2</v>
      </c>
      <c r="K2324" s="36">
        <v>23.822401107205806</v>
      </c>
      <c r="M2324">
        <v>110.5591</v>
      </c>
      <c r="N2324">
        <v>116.2</v>
      </c>
      <c r="O2324" s="36">
        <v>23.997674403442829</v>
      </c>
      <c r="Q2324">
        <v>115.30419999999999</v>
      </c>
      <c r="R2324">
        <v>116.2</v>
      </c>
      <c r="S2324" s="36">
        <v>24.182138372083308</v>
      </c>
      <c r="U2324">
        <v>120.0808</v>
      </c>
      <c r="V2324">
        <v>116.2</v>
      </c>
      <c r="W2324" s="36">
        <v>24.377725485755171</v>
      </c>
      <c r="Y2324">
        <v>83.43</v>
      </c>
      <c r="Z2324">
        <v>116.2</v>
      </c>
      <c r="AA2324" s="36">
        <v>23.091263019824979</v>
      </c>
    </row>
    <row r="2325" spans="1:27" x14ac:dyDescent="0.25">
      <c r="A2325">
        <v>96.432599999999994</v>
      </c>
      <c r="B2325">
        <v>116.25</v>
      </c>
      <c r="C2325" s="36">
        <v>23.497015608052266</v>
      </c>
      <c r="E2325">
        <v>101.12990000000001</v>
      </c>
      <c r="F2325">
        <v>116.25</v>
      </c>
      <c r="G2325" s="36">
        <v>23.655844224185149</v>
      </c>
      <c r="I2325">
        <v>105.8248</v>
      </c>
      <c r="J2325">
        <v>116.25</v>
      </c>
      <c r="K2325" s="36">
        <v>23.821767069796323</v>
      </c>
      <c r="M2325">
        <v>110.5591</v>
      </c>
      <c r="N2325">
        <v>116.25</v>
      </c>
      <c r="O2325" s="36">
        <v>23.997000542085214</v>
      </c>
      <c r="Q2325">
        <v>115.30419999999999</v>
      </c>
      <c r="R2325">
        <v>116.25</v>
      </c>
      <c r="S2325" s="36">
        <v>24.181419098958049</v>
      </c>
      <c r="U2325">
        <v>120.0808</v>
      </c>
      <c r="V2325">
        <v>116.25</v>
      </c>
      <c r="W2325" s="36">
        <v>24.376953648904454</v>
      </c>
      <c r="Y2325">
        <v>83.43</v>
      </c>
      <c r="Z2325">
        <v>116.25</v>
      </c>
      <c r="AA2325" s="36">
        <v>23.090767002793932</v>
      </c>
    </row>
    <row r="2326" spans="1:27" x14ac:dyDescent="0.25">
      <c r="A2326">
        <v>96.432599999999994</v>
      </c>
      <c r="B2326">
        <v>116.3</v>
      </c>
      <c r="C2326" s="36">
        <v>23.496448049835333</v>
      </c>
      <c r="E2326">
        <v>101.12990000000001</v>
      </c>
      <c r="F2326">
        <v>116.3</v>
      </c>
      <c r="G2326" s="36">
        <v>23.65524535239285</v>
      </c>
      <c r="I2326">
        <v>105.8248</v>
      </c>
      <c r="J2326">
        <v>116.3</v>
      </c>
      <c r="K2326" s="36">
        <v>23.82113318693753</v>
      </c>
      <c r="M2326">
        <v>110.5591</v>
      </c>
      <c r="N2326">
        <v>116.3</v>
      </c>
      <c r="O2326" s="36">
        <v>23.996326859000103</v>
      </c>
      <c r="Q2326">
        <v>115.30419999999999</v>
      </c>
      <c r="R2326">
        <v>116.3</v>
      </c>
      <c r="S2326" s="36">
        <v>24.180700033708806</v>
      </c>
      <c r="U2326">
        <v>120.0808</v>
      </c>
      <c r="V2326">
        <v>116.3</v>
      </c>
      <c r="W2326" s="36">
        <v>24.376182057717816</v>
      </c>
      <c r="Y2326">
        <v>83.43</v>
      </c>
      <c r="Z2326">
        <v>116.3</v>
      </c>
      <c r="AA2326" s="36">
        <v>23.090271073316721</v>
      </c>
    </row>
    <row r="2327" spans="1:27" x14ac:dyDescent="0.25">
      <c r="A2327">
        <v>96.432599999999994</v>
      </c>
      <c r="B2327">
        <v>116.35</v>
      </c>
      <c r="C2327" s="36">
        <v>23.495880611039006</v>
      </c>
      <c r="E2327">
        <v>101.12990000000001</v>
      </c>
      <c r="F2327">
        <v>116.35</v>
      </c>
      <c r="G2327" s="36">
        <v>23.654646615885017</v>
      </c>
      <c r="I2327">
        <v>105.8248</v>
      </c>
      <c r="J2327">
        <v>116.35</v>
      </c>
      <c r="K2327" s="36">
        <v>23.820499458538311</v>
      </c>
      <c r="M2327">
        <v>110.5591</v>
      </c>
      <c r="N2327">
        <v>116.35</v>
      </c>
      <c r="O2327" s="36">
        <v>23.995653354072843</v>
      </c>
      <c r="Q2327">
        <v>115.30419999999999</v>
      </c>
      <c r="R2327">
        <v>116.35</v>
      </c>
      <c r="S2327" s="36">
        <v>24.179981176188729</v>
      </c>
      <c r="U2327">
        <v>120.0808</v>
      </c>
      <c r="V2327">
        <v>116.35</v>
      </c>
      <c r="W2327" s="36">
        <v>24.375410712003053</v>
      </c>
      <c r="Y2327">
        <v>83.43</v>
      </c>
      <c r="Z2327">
        <v>116.35</v>
      </c>
      <c r="AA2327" s="36">
        <v>23.089775231356786</v>
      </c>
    </row>
    <row r="2328" spans="1:27" x14ac:dyDescent="0.25">
      <c r="A2328">
        <v>96.432599999999994</v>
      </c>
      <c r="B2328">
        <v>116.4</v>
      </c>
      <c r="C2328" s="36">
        <v>23.495313291603111</v>
      </c>
      <c r="E2328">
        <v>101.12990000000001</v>
      </c>
      <c r="F2328">
        <v>116.4</v>
      </c>
      <c r="G2328" s="36">
        <v>23.654048014588096</v>
      </c>
      <c r="I2328">
        <v>105.8248</v>
      </c>
      <c r="J2328">
        <v>116.4</v>
      </c>
      <c r="K2328" s="36">
        <v>23.819865884507649</v>
      </c>
      <c r="M2328">
        <v>110.5591</v>
      </c>
      <c r="N2328">
        <v>116.4</v>
      </c>
      <c r="O2328" s="36">
        <v>23.994980027188902</v>
      </c>
      <c r="Q2328">
        <v>115.30419999999999</v>
      </c>
      <c r="R2328">
        <v>116.4</v>
      </c>
      <c r="S2328" s="36">
        <v>24.179262526251151</v>
      </c>
      <c r="U2328">
        <v>120.0808</v>
      </c>
      <c r="V2328">
        <v>116.4</v>
      </c>
      <c r="W2328" s="36">
        <v>24.374639611568185</v>
      </c>
      <c r="Y2328">
        <v>83.43</v>
      </c>
      <c r="Z2328">
        <v>116.4</v>
      </c>
      <c r="AA2328" s="36">
        <v>23.089279476877593</v>
      </c>
    </row>
    <row r="2329" spans="1:27" x14ac:dyDescent="0.25">
      <c r="A2329">
        <v>96.432599999999994</v>
      </c>
      <c r="B2329">
        <v>116.45</v>
      </c>
      <c r="C2329" s="36">
        <v>23.494746091467508</v>
      </c>
      <c r="E2329">
        <v>101.12990000000001</v>
      </c>
      <c r="F2329">
        <v>116.45</v>
      </c>
      <c r="G2329" s="36">
        <v>23.653449548428611</v>
      </c>
      <c r="I2329">
        <v>105.8248</v>
      </c>
      <c r="J2329">
        <v>116.45</v>
      </c>
      <c r="K2329" s="36">
        <v>23.819232464754613</v>
      </c>
      <c r="M2329">
        <v>110.5591</v>
      </c>
      <c r="N2329">
        <v>116.45</v>
      </c>
      <c r="O2329" s="36">
        <v>23.994306878233864</v>
      </c>
      <c r="Q2329">
        <v>115.30419999999999</v>
      </c>
      <c r="R2329">
        <v>116.45</v>
      </c>
      <c r="S2329" s="36">
        <v>24.178544083749561</v>
      </c>
      <c r="U2329">
        <v>120.0808</v>
      </c>
      <c r="V2329">
        <v>116.45</v>
      </c>
      <c r="W2329" s="36">
        <v>24.373868756221491</v>
      </c>
      <c r="Y2329">
        <v>83.43</v>
      </c>
      <c r="Z2329">
        <v>116.45</v>
      </c>
      <c r="AA2329" s="36">
        <v>23.088783809842621</v>
      </c>
    </row>
    <row r="2330" spans="1:27" x14ac:dyDescent="0.25">
      <c r="A2330">
        <v>96.432599999999994</v>
      </c>
      <c r="B2330">
        <v>116.5</v>
      </c>
      <c r="C2330" s="36">
        <v>23.494179010572115</v>
      </c>
      <c r="E2330">
        <v>101.12990000000001</v>
      </c>
      <c r="F2330">
        <v>116.5</v>
      </c>
      <c r="G2330" s="36">
        <v>23.652851217333147</v>
      </c>
      <c r="I2330">
        <v>105.8248</v>
      </c>
      <c r="J2330">
        <v>116.5</v>
      </c>
      <c r="K2330" s="36">
        <v>23.818599199188345</v>
      </c>
      <c r="M2330">
        <v>110.5591</v>
      </c>
      <c r="N2330">
        <v>116.5</v>
      </c>
      <c r="O2330" s="36">
        <v>23.993633907093439</v>
      </c>
      <c r="Q2330">
        <v>115.30419999999999</v>
      </c>
      <c r="R2330">
        <v>116.5</v>
      </c>
      <c r="S2330" s="36">
        <v>24.177825848537623</v>
      </c>
      <c r="U2330">
        <v>120.0808</v>
      </c>
      <c r="V2330">
        <v>116.5</v>
      </c>
      <c r="W2330" s="36">
        <v>24.37309814577149</v>
      </c>
      <c r="Y2330">
        <v>83.43</v>
      </c>
      <c r="Z2330">
        <v>116.5</v>
      </c>
      <c r="AA2330" s="36">
        <v>23.088288230215383</v>
      </c>
    </row>
    <row r="2331" spans="1:27" x14ac:dyDescent="0.25">
      <c r="A2331">
        <v>96.432599999999994</v>
      </c>
      <c r="B2331">
        <v>116.55</v>
      </c>
      <c r="C2331" s="36">
        <v>23.493612048856889</v>
      </c>
      <c r="E2331">
        <v>101.12990000000001</v>
      </c>
      <c r="F2331">
        <v>116.55</v>
      </c>
      <c r="G2331" s="36">
        <v>23.652253021228358</v>
      </c>
      <c r="I2331">
        <v>105.8248</v>
      </c>
      <c r="J2331">
        <v>116.55</v>
      </c>
      <c r="K2331" s="36">
        <v>23.817966087718091</v>
      </c>
      <c r="M2331">
        <v>110.5591</v>
      </c>
      <c r="N2331">
        <v>116.55</v>
      </c>
      <c r="O2331" s="36">
        <v>23.99296111365345</v>
      </c>
      <c r="Q2331">
        <v>115.30419999999999</v>
      </c>
      <c r="R2331">
        <v>116.55</v>
      </c>
      <c r="S2331" s="36">
        <v>24.177107820469168</v>
      </c>
      <c r="U2331">
        <v>120.0808</v>
      </c>
      <c r="V2331">
        <v>116.55</v>
      </c>
      <c r="W2331" s="36">
        <v>24.372327780026946</v>
      </c>
      <c r="Y2331">
        <v>83.43</v>
      </c>
      <c r="Z2331">
        <v>116.55</v>
      </c>
      <c r="AA2331" s="36">
        <v>23.087792737959422</v>
      </c>
    </row>
    <row r="2332" spans="1:27" x14ac:dyDescent="0.25">
      <c r="A2332">
        <v>96.432599999999994</v>
      </c>
      <c r="B2332">
        <v>116.6</v>
      </c>
      <c r="C2332" s="36">
        <v>23.493045206261858</v>
      </c>
      <c r="E2332">
        <v>101.12990000000001</v>
      </c>
      <c r="F2332">
        <v>116.6</v>
      </c>
      <c r="G2332" s="36">
        <v>23.651654960040958</v>
      </c>
      <c r="I2332">
        <v>105.8248</v>
      </c>
      <c r="J2332">
        <v>116.6</v>
      </c>
      <c r="K2332" s="36">
        <v>23.817333130253182</v>
      </c>
      <c r="M2332">
        <v>110.5591</v>
      </c>
      <c r="N2332">
        <v>116.6</v>
      </c>
      <c r="O2332" s="36">
        <v>23.992288497799851</v>
      </c>
      <c r="Q2332">
        <v>115.30419999999999</v>
      </c>
      <c r="R2332">
        <v>116.6</v>
      </c>
      <c r="S2332" s="36">
        <v>24.176389999398197</v>
      </c>
      <c r="U2332">
        <v>120.0808</v>
      </c>
      <c r="V2332">
        <v>116.6</v>
      </c>
      <c r="W2332" s="36">
        <v>24.371557658796863</v>
      </c>
      <c r="Y2332">
        <v>83.43</v>
      </c>
      <c r="Z2332">
        <v>116.6</v>
      </c>
      <c r="AA2332" s="36">
        <v>23.08729733303829</v>
      </c>
    </row>
    <row r="2333" spans="1:27" x14ac:dyDescent="0.25">
      <c r="A2333">
        <v>96.432599999999994</v>
      </c>
      <c r="B2333">
        <v>116.65</v>
      </c>
      <c r="C2333" s="36">
        <v>23.49247848272708</v>
      </c>
      <c r="E2333">
        <v>101.12990000000001</v>
      </c>
      <c r="F2333">
        <v>116.65</v>
      </c>
      <c r="G2333" s="36">
        <v>23.651057033697725</v>
      </c>
      <c r="I2333">
        <v>105.8248</v>
      </c>
      <c r="J2333">
        <v>116.65</v>
      </c>
      <c r="K2333" s="36">
        <v>23.816700326703021</v>
      </c>
      <c r="M2333">
        <v>110.5591</v>
      </c>
      <c r="N2333">
        <v>116.65</v>
      </c>
      <c r="O2333" s="36">
        <v>23.991616059418703</v>
      </c>
      <c r="Q2333">
        <v>115.30419999999999</v>
      </c>
      <c r="R2333">
        <v>116.65</v>
      </c>
      <c r="S2333" s="36">
        <v>24.175672385178874</v>
      </c>
      <c r="U2333">
        <v>120.0808</v>
      </c>
      <c r="V2333">
        <v>116.65</v>
      </c>
      <c r="W2333" s="36">
        <v>24.370787781890503</v>
      </c>
      <c r="Y2333">
        <v>83.43</v>
      </c>
      <c r="Z2333">
        <v>116.65</v>
      </c>
      <c r="AA2333" s="36">
        <v>23.086802015415579</v>
      </c>
    </row>
    <row r="2334" spans="1:27" x14ac:dyDescent="0.25">
      <c r="A2334">
        <v>96.432599999999994</v>
      </c>
      <c r="B2334">
        <v>116.7</v>
      </c>
      <c r="C2334" s="36">
        <v>23.49191187819266</v>
      </c>
      <c r="E2334">
        <v>101.12990000000001</v>
      </c>
      <c r="F2334">
        <v>116.7</v>
      </c>
      <c r="G2334" s="36">
        <v>23.650459242125507</v>
      </c>
      <c r="I2334">
        <v>105.8248</v>
      </c>
      <c r="J2334">
        <v>116.7</v>
      </c>
      <c r="K2334" s="36">
        <v>23.81606767697712</v>
      </c>
      <c r="M2334">
        <v>110.5591</v>
      </c>
      <c r="N2334">
        <v>116.7</v>
      </c>
      <c r="O2334" s="36">
        <v>23.990943798396192</v>
      </c>
      <c r="Q2334">
        <v>115.30419999999999</v>
      </c>
      <c r="R2334">
        <v>116.7</v>
      </c>
      <c r="S2334" s="36">
        <v>24.174954977665543</v>
      </c>
      <c r="U2334">
        <v>120.0808</v>
      </c>
      <c r="V2334">
        <v>116.7</v>
      </c>
      <c r="W2334" s="36">
        <v>24.370018149117353</v>
      </c>
      <c r="Y2334">
        <v>83.43</v>
      </c>
      <c r="Z2334">
        <v>116.7</v>
      </c>
      <c r="AA2334" s="36">
        <v>23.086306785054898</v>
      </c>
    </row>
    <row r="2335" spans="1:27" x14ac:dyDescent="0.25">
      <c r="A2335">
        <v>96.432599999999994</v>
      </c>
      <c r="B2335">
        <v>116.75</v>
      </c>
      <c r="C2335" s="36">
        <v>23.491345392598767</v>
      </c>
      <c r="E2335">
        <v>101.12990000000001</v>
      </c>
      <c r="F2335">
        <v>116.75</v>
      </c>
      <c r="G2335" s="36">
        <v>23.649861585251209</v>
      </c>
      <c r="I2335">
        <v>105.8248</v>
      </c>
      <c r="J2335">
        <v>116.75</v>
      </c>
      <c r="K2335" s="36">
        <v>23.815435180985055</v>
      </c>
      <c r="M2335">
        <v>110.5591</v>
      </c>
      <c r="N2335">
        <v>116.75</v>
      </c>
      <c r="O2335" s="36">
        <v>23.990271714618622</v>
      </c>
      <c r="Q2335">
        <v>115.30419999999999</v>
      </c>
      <c r="R2335">
        <v>116.75</v>
      </c>
      <c r="S2335" s="36">
        <v>24.174237776712694</v>
      </c>
      <c r="U2335">
        <v>120.0808</v>
      </c>
      <c r="V2335">
        <v>116.75</v>
      </c>
      <c r="W2335" s="36">
        <v>24.369248760287157</v>
      </c>
      <c r="Y2335">
        <v>83.43</v>
      </c>
      <c r="Z2335">
        <v>116.75</v>
      </c>
      <c r="AA2335" s="36">
        <v>23.085811641919879</v>
      </c>
    </row>
    <row r="2336" spans="1:27" x14ac:dyDescent="0.25">
      <c r="A2336">
        <v>96.432599999999994</v>
      </c>
      <c r="B2336">
        <v>116.8</v>
      </c>
      <c r="C2336" s="36">
        <v>23.490779025885615</v>
      </c>
      <c r="E2336">
        <v>101.12990000000001</v>
      </c>
      <c r="F2336">
        <v>116.8</v>
      </c>
      <c r="G2336" s="36">
        <v>23.649264063001812</v>
      </c>
      <c r="I2336">
        <v>105.8248</v>
      </c>
      <c r="J2336">
        <v>116.8</v>
      </c>
      <c r="K2336" s="36">
        <v>23.814802838636506</v>
      </c>
      <c r="M2336">
        <v>110.5591</v>
      </c>
      <c r="N2336">
        <v>116.8</v>
      </c>
      <c r="O2336" s="36">
        <v>23.989599807972422</v>
      </c>
      <c r="Q2336">
        <v>115.30419999999999</v>
      </c>
      <c r="R2336">
        <v>116.8</v>
      </c>
      <c r="S2336" s="36">
        <v>24.173520782175011</v>
      </c>
      <c r="U2336">
        <v>120.0808</v>
      </c>
      <c r="V2336">
        <v>116.8</v>
      </c>
      <c r="W2336" s="36">
        <v>24.368479615209893</v>
      </c>
      <c r="Y2336">
        <v>83.43</v>
      </c>
      <c r="Z2336">
        <v>116.8</v>
      </c>
      <c r="AA2336" s="36">
        <v>23.085316585974184</v>
      </c>
    </row>
    <row r="2337" spans="1:27" x14ac:dyDescent="0.25">
      <c r="A2337">
        <v>96.432599999999994</v>
      </c>
      <c r="B2337">
        <v>116.85</v>
      </c>
      <c r="C2337" s="36">
        <v>23.490212777993452</v>
      </c>
      <c r="E2337">
        <v>101.12990000000001</v>
      </c>
      <c r="F2337">
        <v>116.85</v>
      </c>
      <c r="G2337" s="36">
        <v>23.648666675304352</v>
      </c>
      <c r="I2337">
        <v>105.8248</v>
      </c>
      <c r="J2337">
        <v>116.85</v>
      </c>
      <c r="K2337" s="36">
        <v>23.814170649841234</v>
      </c>
      <c r="M2337">
        <v>110.5591</v>
      </c>
      <c r="N2337">
        <v>116.85</v>
      </c>
      <c r="O2337" s="36">
        <v>23.988928078344127</v>
      </c>
      <c r="Q2337">
        <v>115.30419999999999</v>
      </c>
      <c r="R2337">
        <v>116.85</v>
      </c>
      <c r="S2337" s="36">
        <v>24.172803993907326</v>
      </c>
      <c r="U2337">
        <v>120.0808</v>
      </c>
      <c r="V2337">
        <v>116.85</v>
      </c>
      <c r="W2337" s="36">
        <v>24.367710713695779</v>
      </c>
      <c r="Y2337">
        <v>83.43</v>
      </c>
      <c r="Z2337">
        <v>116.85</v>
      </c>
      <c r="AA2337" s="36">
        <v>23.084821617181497</v>
      </c>
    </row>
    <row r="2338" spans="1:27" x14ac:dyDescent="0.25">
      <c r="A2338">
        <v>96.432599999999994</v>
      </c>
      <c r="B2338">
        <v>116.9</v>
      </c>
      <c r="C2338" s="36">
        <v>23.489646648862593</v>
      </c>
      <c r="E2338">
        <v>101.12990000000001</v>
      </c>
      <c r="F2338">
        <v>116.9</v>
      </c>
      <c r="G2338" s="36">
        <v>23.648069422085932</v>
      </c>
      <c r="I2338">
        <v>105.8248</v>
      </c>
      <c r="J2338">
        <v>116.9</v>
      </c>
      <c r="K2338" s="36">
        <v>23.813538614509088</v>
      </c>
      <c r="M2338">
        <v>110.5591</v>
      </c>
      <c r="N2338">
        <v>116.9</v>
      </c>
      <c r="O2338" s="36">
        <v>23.9882565256204</v>
      </c>
      <c r="Q2338">
        <v>115.30419999999999</v>
      </c>
      <c r="R2338">
        <v>116.9</v>
      </c>
      <c r="S2338" s="36">
        <v>24.172087411764632</v>
      </c>
      <c r="U2338">
        <v>120.0808</v>
      </c>
      <c r="V2338">
        <v>116.9</v>
      </c>
      <c r="W2338" s="36">
        <v>24.366942055555288</v>
      </c>
      <c r="Y2338">
        <v>83.43</v>
      </c>
      <c r="Z2338">
        <v>116.9</v>
      </c>
      <c r="AA2338" s="36">
        <v>23.084326735505531</v>
      </c>
    </row>
    <row r="2339" spans="1:27" x14ac:dyDescent="0.25">
      <c r="A2339">
        <v>96.432599999999994</v>
      </c>
      <c r="B2339">
        <v>116.95</v>
      </c>
      <c r="C2339" s="36">
        <v>23.489080638433393</v>
      </c>
      <c r="E2339">
        <v>101.12990000000001</v>
      </c>
      <c r="F2339">
        <v>116.95</v>
      </c>
      <c r="G2339" s="36">
        <v>23.64747230327372</v>
      </c>
      <c r="I2339">
        <v>105.8248</v>
      </c>
      <c r="J2339">
        <v>116.95</v>
      </c>
      <c r="K2339" s="36">
        <v>23.81290673254999</v>
      </c>
      <c r="M2339">
        <v>110.5591</v>
      </c>
      <c r="N2339">
        <v>116.95</v>
      </c>
      <c r="O2339" s="36">
        <v>23.987585149688023</v>
      </c>
      <c r="Q2339">
        <v>115.30419999999999</v>
      </c>
      <c r="R2339">
        <v>116.95</v>
      </c>
      <c r="S2339" s="36">
        <v>24.171371035602121</v>
      </c>
      <c r="U2339">
        <v>120.0808</v>
      </c>
      <c r="V2339">
        <v>116.95</v>
      </c>
      <c r="W2339" s="36">
        <v>24.366173640599115</v>
      </c>
      <c r="Y2339">
        <v>83.43</v>
      </c>
      <c r="Z2339">
        <v>116.95</v>
      </c>
      <c r="AA2339" s="36">
        <v>23.083831940910006</v>
      </c>
    </row>
    <row r="2340" spans="1:27" x14ac:dyDescent="0.25">
      <c r="A2340">
        <v>96.432599999999994</v>
      </c>
      <c r="B2340">
        <v>117</v>
      </c>
      <c r="C2340" s="36">
        <v>23.48851474664626</v>
      </c>
      <c r="E2340">
        <v>101.12990000000001</v>
      </c>
      <c r="F2340">
        <v>117</v>
      </c>
      <c r="G2340" s="36">
        <v>23.646875318794944</v>
      </c>
      <c r="I2340">
        <v>105.8248</v>
      </c>
      <c r="J2340">
        <v>117</v>
      </c>
      <c r="K2340" s="36">
        <v>23.812275003873975</v>
      </c>
      <c r="M2340">
        <v>110.5591</v>
      </c>
      <c r="N2340">
        <v>117</v>
      </c>
      <c r="O2340" s="36">
        <v>23.986913950433895</v>
      </c>
      <c r="Q2340">
        <v>115.30419999999999</v>
      </c>
      <c r="R2340">
        <v>117</v>
      </c>
      <c r="S2340" s="36">
        <v>24.170654865275115</v>
      </c>
      <c r="U2340">
        <v>120.0808</v>
      </c>
      <c r="V2340">
        <v>117</v>
      </c>
      <c r="W2340" s="36">
        <v>24.365405468638219</v>
      </c>
      <c r="Y2340">
        <v>83.43</v>
      </c>
      <c r="Z2340">
        <v>117</v>
      </c>
      <c r="AA2340" s="36">
        <v>23.083337233358691</v>
      </c>
    </row>
    <row r="2341" spans="1:27" x14ac:dyDescent="0.25">
      <c r="A2341">
        <v>96.432599999999994</v>
      </c>
      <c r="B2341">
        <v>117.05</v>
      </c>
      <c r="C2341" s="36">
        <v>23.48794897344165</v>
      </c>
      <c r="E2341">
        <v>101.12990000000001</v>
      </c>
      <c r="F2341">
        <v>117.05</v>
      </c>
      <c r="G2341" s="36">
        <v>23.646278468576909</v>
      </c>
      <c r="I2341">
        <v>105.8248</v>
      </c>
      <c r="J2341">
        <v>117.05</v>
      </c>
      <c r="K2341" s="36">
        <v>23.811643428391132</v>
      </c>
      <c r="M2341">
        <v>110.5591</v>
      </c>
      <c r="N2341">
        <v>117.05</v>
      </c>
      <c r="O2341" s="36">
        <v>23.986242927745025</v>
      </c>
      <c r="Q2341">
        <v>115.30419999999999</v>
      </c>
      <c r="R2341">
        <v>117.05</v>
      </c>
      <c r="S2341" s="36">
        <v>24.169938900639121</v>
      </c>
      <c r="U2341">
        <v>120.0808</v>
      </c>
      <c r="V2341">
        <v>117.05</v>
      </c>
      <c r="W2341" s="36">
        <v>24.364637539483773</v>
      </c>
      <c r="Y2341">
        <v>83.43</v>
      </c>
      <c r="Z2341">
        <v>117.05</v>
      </c>
      <c r="AA2341" s="36">
        <v>23.082842612815366</v>
      </c>
    </row>
    <row r="2342" spans="1:27" x14ac:dyDescent="0.25">
      <c r="A2342">
        <v>96.432599999999994</v>
      </c>
      <c r="B2342">
        <v>117.1</v>
      </c>
      <c r="C2342" s="36">
        <v>23.48738331876006</v>
      </c>
      <c r="E2342">
        <v>101.12990000000001</v>
      </c>
      <c r="F2342">
        <v>117.1</v>
      </c>
      <c r="G2342" s="36">
        <v>23.64568175254697</v>
      </c>
      <c r="I2342">
        <v>105.8248</v>
      </c>
      <c r="J2342">
        <v>117.1</v>
      </c>
      <c r="K2342" s="36">
        <v>23.811012006011666</v>
      </c>
      <c r="M2342">
        <v>110.5591</v>
      </c>
      <c r="N2342">
        <v>117.1</v>
      </c>
      <c r="O2342" s="36">
        <v>23.985572081508547</v>
      </c>
      <c r="Q2342">
        <v>115.30419999999999</v>
      </c>
      <c r="R2342">
        <v>117.1</v>
      </c>
      <c r="S2342" s="36">
        <v>24.169223141549807</v>
      </c>
      <c r="U2342">
        <v>120.0808</v>
      </c>
      <c r="V2342">
        <v>117.1</v>
      </c>
      <c r="W2342" s="36">
        <v>24.363869852947211</v>
      </c>
      <c r="Y2342">
        <v>83.43</v>
      </c>
      <c r="Z2342">
        <v>117.1</v>
      </c>
      <c r="AA2342" s="36">
        <v>23.08234807924384</v>
      </c>
    </row>
    <row r="2343" spans="1:27" x14ac:dyDescent="0.25">
      <c r="A2343">
        <v>96.432599999999994</v>
      </c>
      <c r="B2343">
        <v>117.15</v>
      </c>
      <c r="C2343" s="36">
        <v>23.486817782542047</v>
      </c>
      <c r="E2343">
        <v>101.12990000000001</v>
      </c>
      <c r="F2343">
        <v>117.15</v>
      </c>
      <c r="G2343" s="36">
        <v>23.645085170632548</v>
      </c>
      <c r="I2343">
        <v>105.8248</v>
      </c>
      <c r="J2343">
        <v>117.15</v>
      </c>
      <c r="K2343" s="36">
        <v>23.810380736645847</v>
      </c>
      <c r="M2343">
        <v>110.5591</v>
      </c>
      <c r="N2343">
        <v>117.15</v>
      </c>
      <c r="O2343" s="36">
        <v>23.98490141161172</v>
      </c>
      <c r="Q2343">
        <v>115.30419999999999</v>
      </c>
      <c r="R2343">
        <v>117.15</v>
      </c>
      <c r="S2343" s="36">
        <v>24.168507587863004</v>
      </c>
      <c r="U2343">
        <v>120.0808</v>
      </c>
      <c r="V2343">
        <v>117.15</v>
      </c>
      <c r="W2343" s="36">
        <v>24.363102408840188</v>
      </c>
      <c r="Y2343">
        <v>83.43</v>
      </c>
      <c r="Z2343">
        <v>117.15</v>
      </c>
      <c r="AA2343" s="36">
        <v>23.081853632607938</v>
      </c>
    </row>
    <row r="2344" spans="1:27" x14ac:dyDescent="0.25">
      <c r="A2344">
        <v>96.432599999999994</v>
      </c>
      <c r="B2344">
        <v>117.2</v>
      </c>
      <c r="C2344" s="36">
        <v>23.486252364728202</v>
      </c>
      <c r="E2344">
        <v>101.12990000000001</v>
      </c>
      <c r="F2344">
        <v>117.2</v>
      </c>
      <c r="G2344" s="36">
        <v>23.644488722761135</v>
      </c>
      <c r="I2344">
        <v>105.8248</v>
      </c>
      <c r="J2344">
        <v>117.2</v>
      </c>
      <c r="K2344" s="36">
        <v>23.809749620204038</v>
      </c>
      <c r="M2344">
        <v>110.5591</v>
      </c>
      <c r="N2344">
        <v>117.2</v>
      </c>
      <c r="O2344" s="36">
        <v>23.984230917941904</v>
      </c>
      <c r="Q2344">
        <v>115.30419999999999</v>
      </c>
      <c r="R2344">
        <v>117.2</v>
      </c>
      <c r="S2344" s="36">
        <v>24.167792239434714</v>
      </c>
      <c r="U2344">
        <v>120.0808</v>
      </c>
      <c r="V2344">
        <v>117.2</v>
      </c>
      <c r="W2344" s="36">
        <v>24.36233520697462</v>
      </c>
      <c r="Y2344">
        <v>83.43</v>
      </c>
      <c r="Z2344">
        <v>117.2</v>
      </c>
      <c r="AA2344" s="36">
        <v>23.08135927287152</v>
      </c>
    </row>
    <row r="2345" spans="1:27" x14ac:dyDescent="0.25">
      <c r="A2345">
        <v>96.432599999999994</v>
      </c>
      <c r="B2345">
        <v>117.25</v>
      </c>
      <c r="C2345" s="36">
        <v>23.485687065259185</v>
      </c>
      <c r="E2345">
        <v>101.12990000000001</v>
      </c>
      <c r="F2345">
        <v>117.25</v>
      </c>
      <c r="G2345" s="36">
        <v>23.643892408860278</v>
      </c>
      <c r="I2345">
        <v>105.8248</v>
      </c>
      <c r="J2345">
        <v>117.25</v>
      </c>
      <c r="K2345" s="36">
        <v>23.809118656596688</v>
      </c>
      <c r="M2345">
        <v>110.5591</v>
      </c>
      <c r="N2345">
        <v>117.25</v>
      </c>
      <c r="O2345" s="36">
        <v>23.983560600386589</v>
      </c>
      <c r="Q2345">
        <v>115.30419999999999</v>
      </c>
      <c r="R2345">
        <v>117.25</v>
      </c>
      <c r="S2345" s="36">
        <v>24.167077096121101</v>
      </c>
      <c r="U2345">
        <v>120.0808</v>
      </c>
      <c r="V2345">
        <v>117.25</v>
      </c>
      <c r="W2345" s="36">
        <v>24.361568247162641</v>
      </c>
      <c r="Y2345">
        <v>83.43</v>
      </c>
      <c r="Z2345">
        <v>117.25</v>
      </c>
      <c r="AA2345" s="36">
        <v>23.080864999998457</v>
      </c>
    </row>
    <row r="2346" spans="1:27" x14ac:dyDescent="0.25">
      <c r="A2346">
        <v>96.432599999999994</v>
      </c>
      <c r="B2346">
        <v>117.3</v>
      </c>
      <c r="C2346" s="36">
        <v>23.485121884075689</v>
      </c>
      <c r="E2346">
        <v>101.12990000000001</v>
      </c>
      <c r="F2346">
        <v>117.3</v>
      </c>
      <c r="G2346" s="36">
        <v>23.643296228857601</v>
      </c>
      <c r="I2346">
        <v>105.8248</v>
      </c>
      <c r="J2346">
        <v>117.3</v>
      </c>
      <c r="K2346" s="36">
        <v>23.808487845734334</v>
      </c>
      <c r="M2346">
        <v>110.5591</v>
      </c>
      <c r="N2346">
        <v>117.3</v>
      </c>
      <c r="O2346" s="36">
        <v>23.982890458833378</v>
      </c>
      <c r="Q2346">
        <v>115.30419999999999</v>
      </c>
      <c r="R2346">
        <v>117.3</v>
      </c>
      <c r="S2346" s="36">
        <v>24.16636215777849</v>
      </c>
      <c r="U2346">
        <v>120.0808</v>
      </c>
      <c r="V2346">
        <v>117.3</v>
      </c>
      <c r="W2346" s="36">
        <v>24.360801529216641</v>
      </c>
      <c r="Y2346">
        <v>83.43</v>
      </c>
      <c r="Z2346">
        <v>117.3</v>
      </c>
      <c r="AA2346" s="36">
        <v>23.080370813952669</v>
      </c>
    </row>
    <row r="2347" spans="1:27" x14ac:dyDescent="0.25">
      <c r="A2347">
        <v>96.432599999999994</v>
      </c>
      <c r="B2347">
        <v>117.35</v>
      </c>
      <c r="C2347" s="36">
        <v>23.484556821118456</v>
      </c>
      <c r="E2347">
        <v>101.12990000000001</v>
      </c>
      <c r="F2347">
        <v>117.35</v>
      </c>
      <c r="G2347" s="36">
        <v>23.642700182680777</v>
      </c>
      <c r="I2347">
        <v>105.8248</v>
      </c>
      <c r="J2347">
        <v>117.35</v>
      </c>
      <c r="K2347" s="36">
        <v>23.807857187527592</v>
      </c>
      <c r="M2347">
        <v>110.5591</v>
      </c>
      <c r="N2347">
        <v>117.35</v>
      </c>
      <c r="O2347" s="36">
        <v>23.982220493169994</v>
      </c>
      <c r="Q2347">
        <v>115.30419999999999</v>
      </c>
      <c r="R2347">
        <v>117.35</v>
      </c>
      <c r="S2347" s="36">
        <v>24.165647424263376</v>
      </c>
      <c r="U2347">
        <v>120.0808</v>
      </c>
      <c r="V2347">
        <v>117.35</v>
      </c>
      <c r="W2347" s="36">
        <v>24.360035052949229</v>
      </c>
      <c r="Y2347">
        <v>83.43</v>
      </c>
      <c r="Z2347">
        <v>117.35</v>
      </c>
      <c r="AA2347" s="36">
        <v>23.079876714698074</v>
      </c>
    </row>
    <row r="2348" spans="1:27" x14ac:dyDescent="0.25">
      <c r="A2348">
        <v>96.432599999999994</v>
      </c>
      <c r="B2348">
        <v>117.4</v>
      </c>
      <c r="C2348" s="36">
        <v>23.483991876328286</v>
      </c>
      <c r="E2348">
        <v>101.12990000000001</v>
      </c>
      <c r="F2348">
        <v>117.4</v>
      </c>
      <c r="G2348" s="36">
        <v>23.642104270257551</v>
      </c>
      <c r="I2348">
        <v>105.8248</v>
      </c>
      <c r="J2348">
        <v>117.4</v>
      </c>
      <c r="K2348" s="36">
        <v>23.807226681887162</v>
      </c>
      <c r="M2348">
        <v>110.5591</v>
      </c>
      <c r="N2348">
        <v>117.4</v>
      </c>
      <c r="O2348" s="36">
        <v>23.981550703284263</v>
      </c>
      <c r="Q2348">
        <v>115.30419999999999</v>
      </c>
      <c r="R2348">
        <v>117.4</v>
      </c>
      <c r="S2348" s="36">
        <v>24.164932895432418</v>
      </c>
      <c r="U2348">
        <v>120.0808</v>
      </c>
      <c r="V2348">
        <v>117.4</v>
      </c>
      <c r="W2348" s="36">
        <v>24.359268818173266</v>
      </c>
      <c r="Y2348">
        <v>83.43</v>
      </c>
      <c r="Z2348">
        <v>117.4</v>
      </c>
      <c r="AA2348" s="36">
        <v>23.079382702198629</v>
      </c>
    </row>
    <row r="2349" spans="1:27" x14ac:dyDescent="0.25">
      <c r="A2349">
        <v>96.432599999999994</v>
      </c>
      <c r="B2349">
        <v>117.45</v>
      </c>
      <c r="C2349" s="36">
        <v>23.483427049646011</v>
      </c>
      <c r="E2349">
        <v>101.12990000000001</v>
      </c>
      <c r="F2349">
        <v>117.45</v>
      </c>
      <c r="G2349" s="36">
        <v>23.641508491515729</v>
      </c>
      <c r="I2349">
        <v>105.8248</v>
      </c>
      <c r="J2349">
        <v>117.45</v>
      </c>
      <c r="K2349" s="36">
        <v>23.806596328723845</v>
      </c>
      <c r="M2349">
        <v>110.5591</v>
      </c>
      <c r="N2349">
        <v>117.45</v>
      </c>
      <c r="O2349" s="36">
        <v>23.980881089064155</v>
      </c>
      <c r="Q2349">
        <v>115.30419999999999</v>
      </c>
      <c r="R2349">
        <v>117.45</v>
      </c>
      <c r="S2349" s="36">
        <v>24.164218571142428</v>
      </c>
      <c r="U2349">
        <v>120.0808</v>
      </c>
      <c r="V2349">
        <v>117.45</v>
      </c>
      <c r="W2349" s="36">
        <v>24.358502824701837</v>
      </c>
      <c r="Y2349">
        <v>83.43</v>
      </c>
      <c r="Z2349">
        <v>117.45</v>
      </c>
      <c r="AA2349" s="36">
        <v>23.078888776418303</v>
      </c>
    </row>
    <row r="2350" spans="1:27" x14ac:dyDescent="0.25">
      <c r="A2350">
        <v>96.432599999999994</v>
      </c>
      <c r="B2350">
        <v>117.5</v>
      </c>
      <c r="C2350" s="36">
        <v>23.482862341012535</v>
      </c>
      <c r="E2350">
        <v>101.12990000000001</v>
      </c>
      <c r="F2350">
        <v>117.5</v>
      </c>
      <c r="G2350" s="36">
        <v>23.640912846383181</v>
      </c>
      <c r="I2350">
        <v>105.8248</v>
      </c>
      <c r="J2350">
        <v>117.5</v>
      </c>
      <c r="K2350" s="36">
        <v>23.805966127948508</v>
      </c>
      <c r="M2350">
        <v>110.5591</v>
      </c>
      <c r="N2350">
        <v>117.5</v>
      </c>
      <c r="O2350" s="36">
        <v>23.980211650397727</v>
      </c>
      <c r="Q2350">
        <v>115.30419999999999</v>
      </c>
      <c r="R2350">
        <v>117.5</v>
      </c>
      <c r="S2350" s="36">
        <v>24.163504451250397</v>
      </c>
      <c r="U2350">
        <v>120.0808</v>
      </c>
      <c r="V2350">
        <v>117.5</v>
      </c>
      <c r="W2350" s="36">
        <v>24.357737072348286</v>
      </c>
      <c r="Y2350">
        <v>83.43</v>
      </c>
      <c r="Z2350">
        <v>117.5</v>
      </c>
      <c r="AA2350" s="36">
        <v>23.078394937321111</v>
      </c>
    </row>
    <row r="2351" spans="1:27" x14ac:dyDescent="0.25">
      <c r="A2351">
        <v>96.432599999999994</v>
      </c>
      <c r="B2351">
        <v>117.55</v>
      </c>
      <c r="C2351" s="36">
        <v>23.482297750368776</v>
      </c>
      <c r="E2351">
        <v>101.12990000000001</v>
      </c>
      <c r="F2351">
        <v>117.55</v>
      </c>
      <c r="G2351" s="36">
        <v>23.640317334787841</v>
      </c>
      <c r="I2351">
        <v>105.8248</v>
      </c>
      <c r="J2351">
        <v>117.55</v>
      </c>
      <c r="K2351" s="36">
        <v>23.805336079472113</v>
      </c>
      <c r="M2351">
        <v>110.5591</v>
      </c>
      <c r="N2351">
        <v>117.55</v>
      </c>
      <c r="O2351" s="36">
        <v>23.979542387173172</v>
      </c>
      <c r="Q2351">
        <v>115.30419999999999</v>
      </c>
      <c r="R2351">
        <v>117.55</v>
      </c>
      <c r="S2351" s="36">
        <v>24.162790535613475</v>
      </c>
      <c r="U2351">
        <v>120.0808</v>
      </c>
      <c r="V2351">
        <v>117.55</v>
      </c>
      <c r="W2351" s="36">
        <v>24.356971560926159</v>
      </c>
      <c r="Y2351">
        <v>83.43</v>
      </c>
      <c r="Z2351">
        <v>117.55</v>
      </c>
      <c r="AA2351" s="36">
        <v>23.077901184871067</v>
      </c>
    </row>
    <row r="2352" spans="1:27" x14ac:dyDescent="0.25">
      <c r="A2352">
        <v>96.432599999999994</v>
      </c>
      <c r="B2352">
        <v>117.6</v>
      </c>
      <c r="C2352" s="36">
        <v>23.481733277655742</v>
      </c>
      <c r="E2352">
        <v>101.12990000000001</v>
      </c>
      <c r="F2352">
        <v>117.6</v>
      </c>
      <c r="G2352" s="36">
        <v>23.639721956657706</v>
      </c>
      <c r="I2352">
        <v>105.8248</v>
      </c>
      <c r="J2352">
        <v>117.6</v>
      </c>
      <c r="K2352" s="36">
        <v>23.804706183205699</v>
      </c>
      <c r="M2352">
        <v>110.5591</v>
      </c>
      <c r="N2352">
        <v>117.6</v>
      </c>
      <c r="O2352" s="36">
        <v>23.978873299278792</v>
      </c>
      <c r="Q2352">
        <v>115.30419999999999</v>
      </c>
      <c r="R2352">
        <v>117.6</v>
      </c>
      <c r="S2352" s="36">
        <v>24.16207682408896</v>
      </c>
      <c r="U2352">
        <v>120.0808</v>
      </c>
      <c r="V2352">
        <v>117.6</v>
      </c>
      <c r="W2352" s="36">
        <v>24.356206290249276</v>
      </c>
      <c r="Y2352">
        <v>83.43</v>
      </c>
      <c r="Z2352">
        <v>117.6</v>
      </c>
      <c r="AA2352" s="36">
        <v>23.077407519032228</v>
      </c>
    </row>
    <row r="2353" spans="1:27" x14ac:dyDescent="0.25">
      <c r="A2353">
        <v>96.432599999999994</v>
      </c>
      <c r="B2353">
        <v>117.65</v>
      </c>
      <c r="C2353" s="36">
        <v>23.481168922814454</v>
      </c>
      <c r="E2353">
        <v>101.12990000000001</v>
      </c>
      <c r="F2353">
        <v>117.65</v>
      </c>
      <c r="G2353" s="36">
        <v>23.639126711920831</v>
      </c>
      <c r="I2353">
        <v>105.8248</v>
      </c>
      <c r="J2353">
        <v>117.65</v>
      </c>
      <c r="K2353" s="36">
        <v>23.804076439060399</v>
      </c>
      <c r="M2353">
        <v>110.5591</v>
      </c>
      <c r="N2353">
        <v>117.65</v>
      </c>
      <c r="O2353" s="36">
        <v>23.978204386603004</v>
      </c>
      <c r="Q2353">
        <v>115.30419999999999</v>
      </c>
      <c r="R2353">
        <v>117.65</v>
      </c>
      <c r="S2353" s="36">
        <v>24.161363316534338</v>
      </c>
      <c r="U2353">
        <v>120.0808</v>
      </c>
      <c r="V2353">
        <v>117.65</v>
      </c>
      <c r="W2353" s="36">
        <v>24.355441260131656</v>
      </c>
      <c r="Y2353">
        <v>83.43</v>
      </c>
      <c r="Z2353">
        <v>117.65</v>
      </c>
      <c r="AA2353" s="36">
        <v>23.076913939768662</v>
      </c>
    </row>
    <row r="2354" spans="1:27" x14ac:dyDescent="0.25">
      <c r="A2354">
        <v>96.432599999999994</v>
      </c>
      <c r="B2354">
        <v>117.7</v>
      </c>
      <c r="C2354" s="36">
        <v>23.480604685785998</v>
      </c>
      <c r="E2354">
        <v>101.12990000000001</v>
      </c>
      <c r="F2354">
        <v>117.7</v>
      </c>
      <c r="G2354" s="36">
        <v>23.638531600505345</v>
      </c>
      <c r="I2354">
        <v>105.8248</v>
      </c>
      <c r="J2354">
        <v>117.7</v>
      </c>
      <c r="K2354" s="36">
        <v>23.803446846947427</v>
      </c>
      <c r="M2354">
        <v>110.5591</v>
      </c>
      <c r="N2354">
        <v>117.7</v>
      </c>
      <c r="O2354" s="36">
        <v>23.977535649034351</v>
      </c>
      <c r="Q2354">
        <v>115.30419999999999</v>
      </c>
      <c r="R2354">
        <v>117.7</v>
      </c>
      <c r="S2354" s="36">
        <v>24.160650012807238</v>
      </c>
      <c r="U2354">
        <v>120.0808</v>
      </c>
      <c r="V2354">
        <v>117.7</v>
      </c>
      <c r="W2354" s="36">
        <v>24.354676470387574</v>
      </c>
      <c r="Y2354">
        <v>83.43</v>
      </c>
      <c r="Z2354">
        <v>117.7</v>
      </c>
      <c r="AA2354" s="36">
        <v>23.076420447044473</v>
      </c>
    </row>
    <row r="2355" spans="1:27" x14ac:dyDescent="0.25">
      <c r="A2355">
        <v>96.432599999999994</v>
      </c>
      <c r="B2355">
        <v>117.75</v>
      </c>
      <c r="C2355" s="36">
        <v>23.480040566511509</v>
      </c>
      <c r="E2355">
        <v>101.12990000000001</v>
      </c>
      <c r="F2355">
        <v>117.75</v>
      </c>
      <c r="G2355" s="36">
        <v>23.637936622339435</v>
      </c>
      <c r="I2355">
        <v>105.8248</v>
      </c>
      <c r="J2355">
        <v>117.75</v>
      </c>
      <c r="K2355" s="36">
        <v>23.80281740677809</v>
      </c>
      <c r="M2355">
        <v>110.5591</v>
      </c>
      <c r="N2355">
        <v>117.75</v>
      </c>
      <c r="O2355" s="36">
        <v>23.976867086461475</v>
      </c>
      <c r="Q2355">
        <v>115.30419999999999</v>
      </c>
      <c r="R2355">
        <v>117.75</v>
      </c>
      <c r="S2355" s="36">
        <v>24.159936912765456</v>
      </c>
      <c r="U2355">
        <v>120.0808</v>
      </c>
      <c r="V2355">
        <v>117.75</v>
      </c>
      <c r="W2355" s="36">
        <v>24.353911920831543</v>
      </c>
      <c r="Y2355">
        <v>83.43</v>
      </c>
      <c r="Z2355">
        <v>117.75</v>
      </c>
      <c r="AA2355" s="36">
        <v>23.075927040823785</v>
      </c>
    </row>
    <row r="2356" spans="1:27" x14ac:dyDescent="0.25">
      <c r="A2356">
        <v>96.432599999999994</v>
      </c>
      <c r="B2356">
        <v>117.8</v>
      </c>
      <c r="C2356" s="36">
        <v>23.479476564932153</v>
      </c>
      <c r="E2356">
        <v>101.12990000000001</v>
      </c>
      <c r="F2356">
        <v>117.8</v>
      </c>
      <c r="G2356" s="36">
        <v>23.637341777351345</v>
      </c>
      <c r="I2356">
        <v>105.8248</v>
      </c>
      <c r="J2356">
        <v>117.8</v>
      </c>
      <c r="K2356" s="36">
        <v>23.80218811846375</v>
      </c>
      <c r="M2356">
        <v>110.5591</v>
      </c>
      <c r="N2356">
        <v>117.8</v>
      </c>
      <c r="O2356" s="36">
        <v>23.976198698773135</v>
      </c>
      <c r="Q2356">
        <v>115.30419999999999</v>
      </c>
      <c r="R2356">
        <v>117.8</v>
      </c>
      <c r="S2356" s="36">
        <v>24.159224016266961</v>
      </c>
      <c r="U2356">
        <v>120.0808</v>
      </c>
      <c r="V2356">
        <v>117.8</v>
      </c>
      <c r="W2356" s="36">
        <v>24.353147611278288</v>
      </c>
      <c r="Y2356">
        <v>83.43</v>
      </c>
      <c r="Z2356">
        <v>117.8</v>
      </c>
      <c r="AA2356" s="36">
        <v>23.075433721070741</v>
      </c>
    </row>
    <row r="2357" spans="1:27" x14ac:dyDescent="0.25">
      <c r="A2357">
        <v>96.432599999999994</v>
      </c>
      <c r="B2357">
        <v>117.85</v>
      </c>
      <c r="C2357" s="36">
        <v>23.478912680989168</v>
      </c>
      <c r="E2357">
        <v>101.12990000000001</v>
      </c>
      <c r="F2357">
        <v>117.85</v>
      </c>
      <c r="G2357" s="36">
        <v>23.636747065469386</v>
      </c>
      <c r="I2357">
        <v>105.8248</v>
      </c>
      <c r="J2357">
        <v>117.85</v>
      </c>
      <c r="K2357" s="36">
        <v>23.801558981915893</v>
      </c>
      <c r="M2357">
        <v>110.5591</v>
      </c>
      <c r="N2357">
        <v>117.85</v>
      </c>
      <c r="O2357" s="36">
        <v>23.975530485858229</v>
      </c>
      <c r="Q2357">
        <v>115.30419999999999</v>
      </c>
      <c r="R2357">
        <v>117.85</v>
      </c>
      <c r="S2357" s="36">
        <v>24.158511323169868</v>
      </c>
      <c r="U2357">
        <v>120.0808</v>
      </c>
      <c r="V2357">
        <v>117.85</v>
      </c>
      <c r="W2357" s="36">
        <v>24.3523835415428</v>
      </c>
      <c r="Y2357">
        <v>83.43</v>
      </c>
      <c r="Z2357">
        <v>117.85</v>
      </c>
      <c r="AA2357" s="36">
        <v>23.074940487749512</v>
      </c>
    </row>
    <row r="2358" spans="1:27" x14ac:dyDescent="0.25">
      <c r="A2358">
        <v>96.432599999999994</v>
      </c>
      <c r="B2358">
        <v>117.9</v>
      </c>
      <c r="C2358" s="36">
        <v>23.478348914623822</v>
      </c>
      <c r="E2358">
        <v>101.12990000000001</v>
      </c>
      <c r="F2358">
        <v>117.9</v>
      </c>
      <c r="G2358" s="36">
        <v>23.636152486621942</v>
      </c>
      <c r="I2358">
        <v>105.8248</v>
      </c>
      <c r="J2358">
        <v>117.9</v>
      </c>
      <c r="K2358" s="36">
        <v>23.800929997046058</v>
      </c>
      <c r="M2358">
        <v>110.5591</v>
      </c>
      <c r="N2358">
        <v>117.9</v>
      </c>
      <c r="O2358" s="36">
        <v>23.974862447605744</v>
      </c>
      <c r="Q2358">
        <v>115.30419999999999</v>
      </c>
      <c r="R2358">
        <v>117.9</v>
      </c>
      <c r="S2358" s="36">
        <v>24.157798833332457</v>
      </c>
      <c r="U2358">
        <v>120.0808</v>
      </c>
      <c r="V2358">
        <v>117.9</v>
      </c>
      <c r="W2358" s="36">
        <v>24.351619711440268</v>
      </c>
      <c r="Y2358">
        <v>83.43</v>
      </c>
      <c r="Z2358">
        <v>117.9</v>
      </c>
      <c r="AA2358" s="36">
        <v>23.074447340824292</v>
      </c>
    </row>
    <row r="2359" spans="1:27" x14ac:dyDescent="0.25">
      <c r="A2359">
        <v>96.432599999999994</v>
      </c>
      <c r="B2359">
        <v>117.95</v>
      </c>
      <c r="C2359" s="36">
        <v>23.477785265777438</v>
      </c>
      <c r="E2359">
        <v>101.12990000000001</v>
      </c>
      <c r="F2359">
        <v>117.95</v>
      </c>
      <c r="G2359" s="36">
        <v>23.635558040737443</v>
      </c>
      <c r="I2359">
        <v>105.8248</v>
      </c>
      <c r="J2359">
        <v>117.95</v>
      </c>
      <c r="K2359" s="36">
        <v>23.800301163765887</v>
      </c>
      <c r="M2359">
        <v>110.5591</v>
      </c>
      <c r="N2359">
        <v>117.95</v>
      </c>
      <c r="O2359" s="36">
        <v>23.974194583904794</v>
      </c>
      <c r="Q2359">
        <v>115.30419999999999</v>
      </c>
      <c r="R2359">
        <v>117.95</v>
      </c>
      <c r="S2359" s="36">
        <v>24.157086546613176</v>
      </c>
      <c r="U2359">
        <v>120.0808</v>
      </c>
      <c r="V2359">
        <v>117.95</v>
      </c>
      <c r="W2359" s="36">
        <v>24.350856120786137</v>
      </c>
      <c r="Y2359">
        <v>83.43</v>
      </c>
      <c r="Z2359">
        <v>117.95</v>
      </c>
      <c r="AA2359" s="36">
        <v>23.073954280259297</v>
      </c>
    </row>
    <row r="2360" spans="1:27" x14ac:dyDescent="0.25">
      <c r="A2360">
        <v>96.432599999999994</v>
      </c>
      <c r="B2360">
        <v>118</v>
      </c>
      <c r="C2360" s="36">
        <v>23.477221734391378</v>
      </c>
      <c r="E2360">
        <v>101.12990000000001</v>
      </c>
      <c r="F2360">
        <v>118</v>
      </c>
      <c r="G2360" s="36">
        <v>23.634963727744392</v>
      </c>
      <c r="I2360">
        <v>105.8248</v>
      </c>
      <c r="J2360">
        <v>118</v>
      </c>
      <c r="K2360" s="36">
        <v>23.799672481987091</v>
      </c>
      <c r="M2360">
        <v>110.5591</v>
      </c>
      <c r="N2360">
        <v>118</v>
      </c>
      <c r="O2360" s="36">
        <v>23.9735268946446</v>
      </c>
      <c r="Q2360">
        <v>115.30419999999999</v>
      </c>
      <c r="R2360">
        <v>118</v>
      </c>
      <c r="S2360" s="36">
        <v>24.156374462870634</v>
      </c>
      <c r="U2360">
        <v>120.0808</v>
      </c>
      <c r="V2360">
        <v>118</v>
      </c>
      <c r="W2360" s="36">
        <v>24.350092769396078</v>
      </c>
      <c r="Y2360">
        <v>83.43</v>
      </c>
      <c r="Z2360">
        <v>118</v>
      </c>
      <c r="AA2360" s="36">
        <v>23.073461306018778</v>
      </c>
    </row>
    <row r="2361" spans="1:27" x14ac:dyDescent="0.25">
      <c r="A2361">
        <v>96.432599999999994</v>
      </c>
      <c r="B2361">
        <v>118.05</v>
      </c>
      <c r="C2361" s="36">
        <v>23.476658320407072</v>
      </c>
      <c r="E2361">
        <v>101.12990000000001</v>
      </c>
      <c r="F2361">
        <v>118.05</v>
      </c>
      <c r="G2361" s="36">
        <v>23.63436954757135</v>
      </c>
      <c r="I2361">
        <v>105.8248</v>
      </c>
      <c r="J2361">
        <v>118.05</v>
      </c>
      <c r="K2361" s="36">
        <v>23.799043951621478</v>
      </c>
      <c r="M2361">
        <v>110.5591</v>
      </c>
      <c r="N2361">
        <v>118.05</v>
      </c>
      <c r="O2361" s="36">
        <v>23.97285937971451</v>
      </c>
      <c r="Q2361">
        <v>115.30419999999999</v>
      </c>
      <c r="R2361">
        <v>118.05</v>
      </c>
      <c r="S2361" s="36">
        <v>24.15566258196359</v>
      </c>
      <c r="U2361">
        <v>120.0808</v>
      </c>
      <c r="V2361">
        <v>118.05</v>
      </c>
      <c r="W2361" s="36">
        <v>24.349329657085988</v>
      </c>
      <c r="Y2361">
        <v>83.43</v>
      </c>
      <c r="Z2361">
        <v>118.05</v>
      </c>
      <c r="AA2361" s="36">
        <v>23.072968418066999</v>
      </c>
    </row>
    <row r="2362" spans="1:27" x14ac:dyDescent="0.25">
      <c r="A2362">
        <v>96.432599999999994</v>
      </c>
      <c r="B2362">
        <v>118.1</v>
      </c>
      <c r="C2362" s="36">
        <v>23.476095023765978</v>
      </c>
      <c r="E2362">
        <v>101.12990000000001</v>
      </c>
      <c r="F2362">
        <v>118.1</v>
      </c>
      <c r="G2362" s="36">
        <v>23.633775500146943</v>
      </c>
      <c r="I2362">
        <v>105.8248</v>
      </c>
      <c r="J2362">
        <v>118.1</v>
      </c>
      <c r="K2362" s="36">
        <v>23.798415572580939</v>
      </c>
      <c r="M2362">
        <v>110.5591</v>
      </c>
      <c r="N2362">
        <v>118.1</v>
      </c>
      <c r="O2362" s="36">
        <v>23.972192039003975</v>
      </c>
      <c r="Q2362">
        <v>115.30419999999999</v>
      </c>
      <c r="R2362">
        <v>118.1</v>
      </c>
      <c r="S2362" s="36">
        <v>24.154950903750972</v>
      </c>
      <c r="U2362">
        <v>120.0808</v>
      </c>
      <c r="V2362">
        <v>118.1</v>
      </c>
      <c r="W2362" s="36">
        <v>24.348566783672009</v>
      </c>
      <c r="Y2362">
        <v>83.43</v>
      </c>
      <c r="Z2362">
        <v>118.1</v>
      </c>
      <c r="AA2362" s="36">
        <v>23.072475616368251</v>
      </c>
    </row>
    <row r="2363" spans="1:27" x14ac:dyDescent="0.25">
      <c r="A2363">
        <v>96.432599999999994</v>
      </c>
      <c r="B2363">
        <v>118.15</v>
      </c>
      <c r="C2363" s="36">
        <v>23.475531844409598</v>
      </c>
      <c r="E2363">
        <v>101.12990000000001</v>
      </c>
      <c r="F2363">
        <v>118.15</v>
      </c>
      <c r="G2363" s="36">
        <v>23.633181585399857</v>
      </c>
      <c r="I2363">
        <v>105.8248</v>
      </c>
      <c r="J2363">
        <v>118.15</v>
      </c>
      <c r="K2363" s="36">
        <v>23.797787344777436</v>
      </c>
      <c r="M2363">
        <v>110.5591</v>
      </c>
      <c r="N2363">
        <v>118.15</v>
      </c>
      <c r="O2363" s="36">
        <v>23.971524872402572</v>
      </c>
      <c r="Q2363">
        <v>115.30419999999999</v>
      </c>
      <c r="R2363">
        <v>118.15</v>
      </c>
      <c r="S2363" s="36">
        <v>24.154239428091874</v>
      </c>
      <c r="U2363">
        <v>120.0808</v>
      </c>
      <c r="V2363">
        <v>118.15</v>
      </c>
      <c r="W2363" s="36">
        <v>24.347804148970503</v>
      </c>
      <c r="Y2363">
        <v>83.43</v>
      </c>
      <c r="Z2363">
        <v>118.15</v>
      </c>
      <c r="AA2363" s="36">
        <v>23.071982900886844</v>
      </c>
    </row>
    <row r="2364" spans="1:27" x14ac:dyDescent="0.25">
      <c r="A2364">
        <v>96.432599999999994</v>
      </c>
      <c r="B2364">
        <v>118.2</v>
      </c>
      <c r="C2364" s="36">
        <v>23.474968782279504</v>
      </c>
      <c r="E2364">
        <v>101.12990000000001</v>
      </c>
      <c r="F2364">
        <v>118.2</v>
      </c>
      <c r="G2364" s="36">
        <v>23.632587803258847</v>
      </c>
      <c r="I2364">
        <v>105.8248</v>
      </c>
      <c r="J2364">
        <v>118.2</v>
      </c>
      <c r="K2364" s="36">
        <v>23.797159268123021</v>
      </c>
      <c r="M2364">
        <v>110.5591</v>
      </c>
      <c r="N2364">
        <v>118.2</v>
      </c>
      <c r="O2364" s="36">
        <v>23.970857879799976</v>
      </c>
      <c r="Q2364">
        <v>115.30419999999999</v>
      </c>
      <c r="R2364">
        <v>118.2</v>
      </c>
      <c r="S2364" s="36">
        <v>24.153528154845532</v>
      </c>
      <c r="U2364">
        <v>120.0808</v>
      </c>
      <c r="V2364">
        <v>118.2</v>
      </c>
      <c r="W2364" s="36">
        <v>24.347041752798059</v>
      </c>
      <c r="Y2364">
        <v>83.43</v>
      </c>
      <c r="Z2364">
        <v>118.2</v>
      </c>
      <c r="AA2364" s="36">
        <v>23.07149027158713</v>
      </c>
    </row>
    <row r="2365" spans="1:27" x14ac:dyDescent="0.25">
      <c r="A2365">
        <v>96.432599999999994</v>
      </c>
      <c r="B2365">
        <v>118.25</v>
      </c>
      <c r="C2365" s="36">
        <v>23.474405837317299</v>
      </c>
      <c r="E2365">
        <v>101.12990000000001</v>
      </c>
      <c r="F2365">
        <v>118.25</v>
      </c>
      <c r="G2365" s="36">
        <v>23.631994153652727</v>
      </c>
      <c r="I2365">
        <v>105.8248</v>
      </c>
      <c r="J2365">
        <v>118.25</v>
      </c>
      <c r="K2365" s="36">
        <v>23.796531342529835</v>
      </c>
      <c r="M2365">
        <v>110.5591</v>
      </c>
      <c r="N2365">
        <v>118.25</v>
      </c>
      <c r="O2365" s="36">
        <v>23.970191061085991</v>
      </c>
      <c r="Q2365">
        <v>115.30419999999999</v>
      </c>
      <c r="R2365">
        <v>118.25</v>
      </c>
      <c r="S2365" s="36">
        <v>24.152817083871362</v>
      </c>
      <c r="U2365">
        <v>120.0808</v>
      </c>
      <c r="V2365">
        <v>118.25</v>
      </c>
      <c r="W2365" s="36">
        <v>24.346279594971517</v>
      </c>
      <c r="Y2365">
        <v>83.43</v>
      </c>
      <c r="Z2365">
        <v>118.25</v>
      </c>
      <c r="AA2365" s="36">
        <v>23.070997728433458</v>
      </c>
    </row>
    <row r="2366" spans="1:27" x14ac:dyDescent="0.25">
      <c r="A2366">
        <v>96.432599999999994</v>
      </c>
      <c r="B2366">
        <v>118.3</v>
      </c>
      <c r="C2366" s="36">
        <v>23.473843009464634</v>
      </c>
      <c r="E2366">
        <v>101.12990000000001</v>
      </c>
      <c r="F2366">
        <v>118.3</v>
      </c>
      <c r="G2366" s="36">
        <v>23.631400636510364</v>
      </c>
      <c r="I2366">
        <v>105.8248</v>
      </c>
      <c r="J2366">
        <v>118.3</v>
      </c>
      <c r="K2366" s="36">
        <v>23.795903567910102</v>
      </c>
      <c r="M2366">
        <v>110.5591</v>
      </c>
      <c r="N2366">
        <v>118.3</v>
      </c>
      <c r="O2366" s="36">
        <v>23.969524416150524</v>
      </c>
      <c r="Q2366">
        <v>115.30419999999999</v>
      </c>
      <c r="R2366">
        <v>118.3</v>
      </c>
      <c r="S2366" s="36">
        <v>24.152106215028919</v>
      </c>
      <c r="U2366">
        <v>120.0808</v>
      </c>
      <c r="V2366">
        <v>118.3</v>
      </c>
      <c r="W2366" s="36">
        <v>24.345517675307914</v>
      </c>
      <c r="Y2366">
        <v>83.43</v>
      </c>
      <c r="Z2366">
        <v>118.3</v>
      </c>
      <c r="AA2366" s="36">
        <v>23.070505271390225</v>
      </c>
    </row>
    <row r="2367" spans="1:27" x14ac:dyDescent="0.25">
      <c r="A2367">
        <v>96.432599999999994</v>
      </c>
      <c r="B2367">
        <v>118.35</v>
      </c>
      <c r="C2367" s="36">
        <v>23.473280298663212</v>
      </c>
      <c r="E2367">
        <v>101.12990000000001</v>
      </c>
      <c r="F2367">
        <v>118.35</v>
      </c>
      <c r="G2367" s="36">
        <v>23.630807251760697</v>
      </c>
      <c r="I2367">
        <v>105.8248</v>
      </c>
      <c r="J2367">
        <v>118.35</v>
      </c>
      <c r="K2367" s="36">
        <v>23.795275944176119</v>
      </c>
      <c r="M2367">
        <v>110.5591</v>
      </c>
      <c r="N2367">
        <v>118.35</v>
      </c>
      <c r="O2367" s="36">
        <v>23.968857944883602</v>
      </c>
      <c r="Q2367">
        <v>115.30419999999999</v>
      </c>
      <c r="R2367">
        <v>118.35</v>
      </c>
      <c r="S2367" s="36">
        <v>24.151395548177938</v>
      </c>
      <c r="U2367">
        <v>120.0808</v>
      </c>
      <c r="V2367">
        <v>118.35</v>
      </c>
      <c r="W2367" s="36">
        <v>24.34475599362456</v>
      </c>
      <c r="Y2367">
        <v>83.43</v>
      </c>
      <c r="Z2367">
        <v>118.35</v>
      </c>
      <c r="AA2367" s="36">
        <v>23.070012900421833</v>
      </c>
    </row>
    <row r="2368" spans="1:27" x14ac:dyDescent="0.25">
      <c r="A2368">
        <v>96.432599999999994</v>
      </c>
      <c r="B2368">
        <v>118.4</v>
      </c>
      <c r="C2368" s="36">
        <v>23.472717704854784</v>
      </c>
      <c r="E2368">
        <v>101.12990000000001</v>
      </c>
      <c r="F2368">
        <v>118.4</v>
      </c>
      <c r="G2368" s="36">
        <v>23.630213999332732</v>
      </c>
      <c r="I2368">
        <v>105.8248</v>
      </c>
      <c r="J2368">
        <v>118.4</v>
      </c>
      <c r="K2368" s="36">
        <v>23.794648471240272</v>
      </c>
      <c r="M2368">
        <v>110.5591</v>
      </c>
      <c r="N2368">
        <v>118.4</v>
      </c>
      <c r="O2368" s="36">
        <v>23.96819164717537</v>
      </c>
      <c r="Q2368">
        <v>115.30419999999999</v>
      </c>
      <c r="R2368">
        <v>118.4</v>
      </c>
      <c r="S2368" s="36">
        <v>24.150685083178288</v>
      </c>
      <c r="U2368">
        <v>120.0808</v>
      </c>
      <c r="V2368">
        <v>118.4</v>
      </c>
      <c r="W2368" s="36">
        <v>24.343994549738941</v>
      </c>
      <c r="Y2368">
        <v>83.43</v>
      </c>
      <c r="Z2368">
        <v>118.4</v>
      </c>
      <c r="AA2368" s="36">
        <v>23.069520615492724</v>
      </c>
    </row>
    <row r="2369" spans="1:27" x14ac:dyDescent="0.25">
      <c r="A2369">
        <v>96.432599999999994</v>
      </c>
      <c r="B2369">
        <v>118.45</v>
      </c>
      <c r="C2369" s="36">
        <v>23.472155227981141</v>
      </c>
      <c r="E2369">
        <v>101.12990000000001</v>
      </c>
      <c r="F2369">
        <v>118.45</v>
      </c>
      <c r="G2369" s="36">
        <v>23.629620879155521</v>
      </c>
      <c r="I2369">
        <v>105.8248</v>
      </c>
      <c r="J2369">
        <v>118.45</v>
      </c>
      <c r="K2369" s="36">
        <v>23.79402114901503</v>
      </c>
      <c r="M2369">
        <v>110.5591</v>
      </c>
      <c r="N2369">
        <v>118.45</v>
      </c>
      <c r="O2369" s="36">
        <v>23.967525522916073</v>
      </c>
      <c r="Q2369">
        <v>115.30419999999999</v>
      </c>
      <c r="R2369">
        <v>118.45</v>
      </c>
      <c r="S2369" s="36">
        <v>24.149974819890033</v>
      </c>
      <c r="U2369">
        <v>120.0808</v>
      </c>
      <c r="V2369">
        <v>118.45</v>
      </c>
      <c r="W2369" s="36">
        <v>24.343233343468818</v>
      </c>
      <c r="Y2369">
        <v>83.43</v>
      </c>
      <c r="Z2369">
        <v>118.45</v>
      </c>
      <c r="AA2369" s="36">
        <v>23.069028416567352</v>
      </c>
    </row>
    <row r="2370" spans="1:27" x14ac:dyDescent="0.25">
      <c r="A2370">
        <v>96.432599999999994</v>
      </c>
      <c r="B2370">
        <v>118.5</v>
      </c>
      <c r="C2370" s="36">
        <v>23.471592867984125</v>
      </c>
      <c r="E2370">
        <v>101.12990000000001</v>
      </c>
      <c r="F2370">
        <v>118.5</v>
      </c>
      <c r="G2370" s="36">
        <v>23.629027891158199</v>
      </c>
      <c r="I2370">
        <v>105.8248</v>
      </c>
      <c r="J2370">
        <v>118.5</v>
      </c>
      <c r="K2370" s="36">
        <v>23.793393977412947</v>
      </c>
      <c r="M2370">
        <v>110.5591</v>
      </c>
      <c r="N2370">
        <v>118.5</v>
      </c>
      <c r="O2370" s="36">
        <v>23.966859571996082</v>
      </c>
      <c r="Q2370">
        <v>115.30419999999999</v>
      </c>
      <c r="R2370">
        <v>118.5</v>
      </c>
      <c r="S2370" s="36">
        <v>24.149264758173363</v>
      </c>
      <c r="U2370">
        <v>120.0808</v>
      </c>
      <c r="V2370">
        <v>118.5</v>
      </c>
      <c r="W2370" s="36">
        <v>24.342472374632159</v>
      </c>
      <c r="Y2370">
        <v>83.43</v>
      </c>
      <c r="Z2370">
        <v>118.5</v>
      </c>
      <c r="AA2370" s="36">
        <v>23.068536303610198</v>
      </c>
    </row>
    <row r="2371" spans="1:27" x14ac:dyDescent="0.25">
      <c r="A2371">
        <v>96.432599999999994</v>
      </c>
      <c r="B2371">
        <v>118.55</v>
      </c>
      <c r="C2371" s="36">
        <v>23.471030624805625</v>
      </c>
      <c r="E2371">
        <v>101.12990000000001</v>
      </c>
      <c r="F2371">
        <v>118.55</v>
      </c>
      <c r="G2371" s="36">
        <v>23.628435035269941</v>
      </c>
      <c r="I2371">
        <v>105.8248</v>
      </c>
      <c r="J2371">
        <v>118.55</v>
      </c>
      <c r="K2371" s="36">
        <v>23.792766956346661</v>
      </c>
      <c r="M2371">
        <v>110.5591</v>
      </c>
      <c r="N2371">
        <v>118.55</v>
      </c>
      <c r="O2371" s="36">
        <v>23.966193794305877</v>
      </c>
      <c r="Q2371">
        <v>115.30419999999999</v>
      </c>
      <c r="R2371">
        <v>118.55</v>
      </c>
      <c r="S2371" s="36">
        <v>24.148554897888634</v>
      </c>
      <c r="U2371">
        <v>120.0808</v>
      </c>
      <c r="V2371">
        <v>118.55</v>
      </c>
      <c r="W2371" s="36">
        <v>24.341711643047166</v>
      </c>
      <c r="Y2371">
        <v>83.43</v>
      </c>
      <c r="Z2371">
        <v>118.55</v>
      </c>
      <c r="AA2371" s="36">
        <v>23.068044276585777</v>
      </c>
    </row>
    <row r="2372" spans="1:27" x14ac:dyDescent="0.25">
      <c r="A2372">
        <v>96.432599999999994</v>
      </c>
      <c r="B2372">
        <v>118.6</v>
      </c>
      <c r="C2372" s="36">
        <v>23.470468498387582</v>
      </c>
      <c r="E2372">
        <v>101.12990000000001</v>
      </c>
      <c r="F2372">
        <v>118.6</v>
      </c>
      <c r="G2372" s="36">
        <v>23.627842311419993</v>
      </c>
      <c r="I2372">
        <v>105.8248</v>
      </c>
      <c r="J2372">
        <v>118.6</v>
      </c>
      <c r="K2372" s="36">
        <v>23.792140085728882</v>
      </c>
      <c r="M2372">
        <v>110.5591</v>
      </c>
      <c r="N2372">
        <v>118.6</v>
      </c>
      <c r="O2372" s="36">
        <v>23.965528189736045</v>
      </c>
      <c r="Q2372">
        <v>115.30419999999999</v>
      </c>
      <c r="R2372">
        <v>118.6</v>
      </c>
      <c r="S2372" s="36">
        <v>24.147845238896366</v>
      </c>
      <c r="U2372">
        <v>120.0808</v>
      </c>
      <c r="V2372">
        <v>118.6</v>
      </c>
      <c r="W2372" s="36">
        <v>24.340951148532259</v>
      </c>
      <c r="Y2372">
        <v>83.43</v>
      </c>
      <c r="Z2372">
        <v>118.6</v>
      </c>
      <c r="AA2372" s="36">
        <v>23.067552335458608</v>
      </c>
    </row>
    <row r="2373" spans="1:27" x14ac:dyDescent="0.25">
      <c r="A2373">
        <v>96.432599999999994</v>
      </c>
      <c r="B2373">
        <v>118.65</v>
      </c>
      <c r="C2373" s="36">
        <v>23.469906488671981</v>
      </c>
      <c r="E2373">
        <v>101.12990000000001</v>
      </c>
      <c r="F2373">
        <v>118.65</v>
      </c>
      <c r="G2373" s="36">
        <v>23.627249719537666</v>
      </c>
      <c r="I2373">
        <v>105.8248</v>
      </c>
      <c r="J2373">
        <v>118.65</v>
      </c>
      <c r="K2373" s="36">
        <v>23.791513365472412</v>
      </c>
      <c r="M2373">
        <v>110.5591</v>
      </c>
      <c r="N2373">
        <v>118.65</v>
      </c>
      <c r="O2373" s="36">
        <v>23.96486275817729</v>
      </c>
      <c r="Q2373">
        <v>115.30419999999999</v>
      </c>
      <c r="R2373">
        <v>118.65</v>
      </c>
      <c r="S2373" s="36">
        <v>24.147135781057234</v>
      </c>
      <c r="U2373">
        <v>120.0808</v>
      </c>
      <c r="V2373">
        <v>118.65</v>
      </c>
      <c r="W2373" s="36">
        <v>24.340190890906097</v>
      </c>
      <c r="Y2373">
        <v>83.43</v>
      </c>
      <c r="Z2373">
        <v>118.65</v>
      </c>
      <c r="AA2373" s="36">
        <v>23.067060480193256</v>
      </c>
    </row>
    <row r="2374" spans="1:27" x14ac:dyDescent="0.25">
      <c r="A2374">
        <v>96.432599999999994</v>
      </c>
      <c r="B2374">
        <v>118.7</v>
      </c>
      <c r="C2374" s="36">
        <v>23.469344595600848</v>
      </c>
      <c r="E2374">
        <v>101.12990000000001</v>
      </c>
      <c r="F2374">
        <v>118.7</v>
      </c>
      <c r="G2374" s="36">
        <v>23.626657259552335</v>
      </c>
      <c r="I2374">
        <v>105.8248</v>
      </c>
      <c r="J2374">
        <v>118.7</v>
      </c>
      <c r="K2374" s="36">
        <v>23.790886795490131</v>
      </c>
      <c r="M2374">
        <v>110.5591</v>
      </c>
      <c r="N2374">
        <v>118.7</v>
      </c>
      <c r="O2374" s="36">
        <v>23.964197499520431</v>
      </c>
      <c r="Q2374">
        <v>115.30419999999999</v>
      </c>
      <c r="R2374">
        <v>118.7</v>
      </c>
      <c r="S2374" s="36">
        <v>24.146426524232069</v>
      </c>
      <c r="U2374">
        <v>120.0808</v>
      </c>
      <c r="V2374">
        <v>118.7</v>
      </c>
      <c r="W2374" s="36">
        <v>24.339430869987556</v>
      </c>
      <c r="Y2374">
        <v>83.43</v>
      </c>
      <c r="Z2374">
        <v>118.7</v>
      </c>
      <c r="AA2374" s="36">
        <v>23.066568710754286</v>
      </c>
    </row>
    <row r="2375" spans="1:27" x14ac:dyDescent="0.25">
      <c r="A2375">
        <v>96.432599999999994</v>
      </c>
      <c r="B2375">
        <v>118.75</v>
      </c>
      <c r="C2375" s="36">
        <v>23.46878281911626</v>
      </c>
      <c r="E2375">
        <v>101.12990000000001</v>
      </c>
      <c r="F2375">
        <v>118.75</v>
      </c>
      <c r="G2375" s="36">
        <v>23.626064931393422</v>
      </c>
      <c r="I2375">
        <v>105.8248</v>
      </c>
      <c r="J2375">
        <v>118.75</v>
      </c>
      <c r="K2375" s="36">
        <v>23.790260375695009</v>
      </c>
      <c r="M2375">
        <v>110.5591</v>
      </c>
      <c r="N2375">
        <v>118.75</v>
      </c>
      <c r="O2375" s="36">
        <v>23.963532413656395</v>
      </c>
      <c r="Q2375">
        <v>115.30419999999999</v>
      </c>
      <c r="R2375">
        <v>118.75</v>
      </c>
      <c r="S2375" s="36">
        <v>24.145717468281862</v>
      </c>
      <c r="U2375">
        <v>120.0808</v>
      </c>
      <c r="V2375">
        <v>118.75</v>
      </c>
      <c r="W2375" s="36">
        <v>24.338671085595752</v>
      </c>
      <c r="Y2375">
        <v>83.43</v>
      </c>
      <c r="Z2375">
        <v>118.75</v>
      </c>
      <c r="AA2375" s="36">
        <v>23.06607702710631</v>
      </c>
    </row>
    <row r="2376" spans="1:27" x14ac:dyDescent="0.25">
      <c r="A2376">
        <v>96.432599999999994</v>
      </c>
      <c r="B2376">
        <v>118.8</v>
      </c>
      <c r="C2376" s="36">
        <v>23.46822115916034</v>
      </c>
      <c r="E2376">
        <v>101.12990000000001</v>
      </c>
      <c r="F2376">
        <v>118.8</v>
      </c>
      <c r="G2376" s="36">
        <v>23.625472734990431</v>
      </c>
      <c r="I2376">
        <v>105.8248</v>
      </c>
      <c r="J2376">
        <v>118.8</v>
      </c>
      <c r="K2376" s="36">
        <v>23.78963410600009</v>
      </c>
      <c r="M2376">
        <v>110.5591</v>
      </c>
      <c r="N2376">
        <v>118.8</v>
      </c>
      <c r="O2376" s="36">
        <v>23.962867500476232</v>
      </c>
      <c r="Q2376">
        <v>115.30419999999999</v>
      </c>
      <c r="R2376">
        <v>118.8</v>
      </c>
      <c r="S2376" s="36">
        <v>24.145008613067763</v>
      </c>
      <c r="U2376">
        <v>120.0808</v>
      </c>
      <c r="V2376">
        <v>118.8</v>
      </c>
      <c r="W2376" s="36">
        <v>24.33791153755001</v>
      </c>
      <c r="Y2376">
        <v>83.43</v>
      </c>
      <c r="Z2376">
        <v>118.8</v>
      </c>
      <c r="AA2376" s="36">
        <v>23.06558542921395</v>
      </c>
    </row>
    <row r="2377" spans="1:27" x14ac:dyDescent="0.25">
      <c r="A2377">
        <v>96.432599999999994</v>
      </c>
      <c r="B2377">
        <v>118.85</v>
      </c>
      <c r="C2377" s="36">
        <v>23.467659615675263</v>
      </c>
      <c r="E2377">
        <v>101.12990000000001</v>
      </c>
      <c r="F2377">
        <v>118.85</v>
      </c>
      <c r="G2377" s="36">
        <v>23.624880670272908</v>
      </c>
      <c r="I2377">
        <v>105.8248</v>
      </c>
      <c r="J2377">
        <v>118.85</v>
      </c>
      <c r="K2377" s="36">
        <v>23.789007986318499</v>
      </c>
      <c r="M2377">
        <v>110.5591</v>
      </c>
      <c r="N2377">
        <v>118.85</v>
      </c>
      <c r="O2377" s="36">
        <v>23.96220275987109</v>
      </c>
      <c r="Q2377">
        <v>115.30419999999999</v>
      </c>
      <c r="R2377">
        <v>118.85</v>
      </c>
      <c r="S2377" s="36">
        <v>24.144299958451068</v>
      </c>
      <c r="U2377">
        <v>120.0808</v>
      </c>
      <c r="V2377">
        <v>118.85</v>
      </c>
      <c r="W2377" s="36">
        <v>24.337152225669882</v>
      </c>
      <c r="Y2377">
        <v>83.43</v>
      </c>
      <c r="Z2377">
        <v>118.85</v>
      </c>
      <c r="AA2377" s="36">
        <v>23.06509391704185</v>
      </c>
    </row>
    <row r="2378" spans="1:27" x14ac:dyDescent="0.25">
      <c r="A2378">
        <v>96.432599999999994</v>
      </c>
      <c r="B2378">
        <v>118.9</v>
      </c>
      <c r="C2378" s="36">
        <v>23.467098188603252</v>
      </c>
      <c r="E2378">
        <v>101.12990000000001</v>
      </c>
      <c r="F2378">
        <v>118.9</v>
      </c>
      <c r="G2378" s="36">
        <v>23.62428873717047</v>
      </c>
      <c r="I2378">
        <v>105.8248</v>
      </c>
      <c r="J2378">
        <v>118.9</v>
      </c>
      <c r="K2378" s="36">
        <v>23.788382016563446</v>
      </c>
      <c r="M2378">
        <v>110.5591</v>
      </c>
      <c r="N2378">
        <v>118.9</v>
      </c>
      <c r="O2378" s="36">
        <v>23.961538191732227</v>
      </c>
      <c r="Q2378">
        <v>115.30419999999999</v>
      </c>
      <c r="R2378">
        <v>118.9</v>
      </c>
      <c r="S2378" s="36">
        <v>24.143591504293241</v>
      </c>
      <c r="U2378">
        <v>120.0808</v>
      </c>
      <c r="V2378">
        <v>118.9</v>
      </c>
      <c r="W2378" s="36">
        <v>24.336393149775169</v>
      </c>
      <c r="Y2378">
        <v>83.43</v>
      </c>
      <c r="Z2378">
        <v>118.9</v>
      </c>
      <c r="AA2378" s="36">
        <v>23.064602490554684</v>
      </c>
    </row>
    <row r="2379" spans="1:27" x14ac:dyDescent="0.25">
      <c r="A2379">
        <v>96.432599999999994</v>
      </c>
      <c r="B2379">
        <v>118.95</v>
      </c>
      <c r="C2379" s="36">
        <v>23.466536877886554</v>
      </c>
      <c r="E2379">
        <v>101.12990000000001</v>
      </c>
      <c r="F2379">
        <v>118.95</v>
      </c>
      <c r="G2379" s="36">
        <v>23.623696935612799</v>
      </c>
      <c r="I2379">
        <v>105.8248</v>
      </c>
      <c r="J2379">
        <v>118.95</v>
      </c>
      <c r="K2379" s="36">
        <v>23.787756196648228</v>
      </c>
      <c r="M2379">
        <v>110.5591</v>
      </c>
      <c r="N2379">
        <v>118.95</v>
      </c>
      <c r="O2379" s="36">
        <v>23.960873795951034</v>
      </c>
      <c r="Q2379">
        <v>115.30419999999999</v>
      </c>
      <c r="R2379">
        <v>118.95</v>
      </c>
      <c r="S2379" s="36">
        <v>24.142883250455899</v>
      </c>
      <c r="U2379">
        <v>120.0808</v>
      </c>
      <c r="V2379">
        <v>118.95</v>
      </c>
      <c r="W2379" s="36">
        <v>24.335634309685858</v>
      </c>
      <c r="Y2379">
        <v>83.43</v>
      </c>
      <c r="Z2379">
        <v>118.95</v>
      </c>
      <c r="AA2379" s="36">
        <v>23.064111149717149</v>
      </c>
    </row>
    <row r="2380" spans="1:27" x14ac:dyDescent="0.25">
      <c r="A2380">
        <v>96.432599999999994</v>
      </c>
      <c r="B2380">
        <v>119</v>
      </c>
      <c r="C2380" s="36">
        <v>23.465975683467498</v>
      </c>
      <c r="E2380">
        <v>101.12990000000001</v>
      </c>
      <c r="F2380">
        <v>119</v>
      </c>
      <c r="G2380" s="36">
        <v>23.623105265529624</v>
      </c>
      <c r="I2380">
        <v>105.8248</v>
      </c>
      <c r="J2380">
        <v>119</v>
      </c>
      <c r="K2380" s="36">
        <v>23.787130526486219</v>
      </c>
      <c r="M2380">
        <v>110.5591</v>
      </c>
      <c r="N2380">
        <v>119</v>
      </c>
      <c r="O2380" s="36">
        <v>23.960209572418997</v>
      </c>
      <c r="Q2380">
        <v>115.30419999999999</v>
      </c>
      <c r="R2380">
        <v>119</v>
      </c>
      <c r="S2380" s="36">
        <v>24.14217519680081</v>
      </c>
      <c r="U2380">
        <v>120.0808</v>
      </c>
      <c r="V2380">
        <v>119</v>
      </c>
      <c r="W2380" s="36">
        <v>24.334875705222203</v>
      </c>
      <c r="Y2380">
        <v>83.43</v>
      </c>
      <c r="Z2380">
        <v>119</v>
      </c>
      <c r="AA2380" s="36">
        <v>23.063619894493968</v>
      </c>
    </row>
    <row r="2381" spans="1:27" x14ac:dyDescent="0.25">
      <c r="A2381">
        <v>96.432599999999994</v>
      </c>
      <c r="B2381">
        <v>119.05</v>
      </c>
      <c r="C2381" s="36">
        <v>23.465414605288426</v>
      </c>
      <c r="E2381">
        <v>101.12990000000001</v>
      </c>
      <c r="F2381">
        <v>119.05</v>
      </c>
      <c r="G2381" s="36">
        <v>23.622513726850759</v>
      </c>
      <c r="I2381">
        <v>105.8248</v>
      </c>
      <c r="J2381">
        <v>119.05</v>
      </c>
      <c r="K2381" s="36">
        <v>23.786505005990875</v>
      </c>
      <c r="M2381">
        <v>110.5591</v>
      </c>
      <c r="N2381">
        <v>119.05</v>
      </c>
      <c r="O2381" s="36">
        <v>23.959545521027707</v>
      </c>
      <c r="Q2381">
        <v>115.30419999999999</v>
      </c>
      <c r="R2381">
        <v>119.05</v>
      </c>
      <c r="S2381" s="36">
        <v>24.141467343189905</v>
      </c>
      <c r="U2381">
        <v>120.0808</v>
      </c>
      <c r="V2381">
        <v>119.05</v>
      </c>
      <c r="W2381" s="36">
        <v>24.334117336204642</v>
      </c>
      <c r="Y2381">
        <v>83.43</v>
      </c>
      <c r="Z2381">
        <v>119.05</v>
      </c>
      <c r="AA2381" s="36">
        <v>23.063128724849875</v>
      </c>
    </row>
    <row r="2382" spans="1:27" x14ac:dyDescent="0.25">
      <c r="A2382">
        <v>96.432599999999994</v>
      </c>
      <c r="B2382">
        <v>119.1</v>
      </c>
      <c r="C2382" s="36">
        <v>23.464853643291754</v>
      </c>
      <c r="E2382">
        <v>101.12990000000001</v>
      </c>
      <c r="F2382">
        <v>119.1</v>
      </c>
      <c r="G2382" s="36">
        <v>23.621922319506051</v>
      </c>
      <c r="I2382">
        <v>105.8248</v>
      </c>
      <c r="J2382">
        <v>119.1</v>
      </c>
      <c r="K2382" s="36">
        <v>23.78587963507573</v>
      </c>
      <c r="M2382">
        <v>110.5591</v>
      </c>
      <c r="N2382">
        <v>119.1</v>
      </c>
      <c r="O2382" s="36">
        <v>23.958881641668885</v>
      </c>
      <c r="Q2382">
        <v>115.30419999999999</v>
      </c>
      <c r="R2382">
        <v>119.1</v>
      </c>
      <c r="S2382" s="36">
        <v>24.140759689485265</v>
      </c>
      <c r="U2382">
        <v>120.0808</v>
      </c>
      <c r="V2382">
        <v>119.1</v>
      </c>
      <c r="W2382" s="36">
        <v>24.33335920245387</v>
      </c>
      <c r="Y2382">
        <v>83.43</v>
      </c>
      <c r="Z2382">
        <v>119.1</v>
      </c>
      <c r="AA2382" s="36">
        <v>23.062637640749649</v>
      </c>
    </row>
    <row r="2383" spans="1:27" x14ac:dyDescent="0.25">
      <c r="A2383">
        <v>96.432599999999994</v>
      </c>
      <c r="B2383">
        <v>119.15</v>
      </c>
      <c r="C2383" s="36">
        <v>23.464292797419922</v>
      </c>
      <c r="E2383">
        <v>101.12990000000001</v>
      </c>
      <c r="F2383">
        <v>119.15</v>
      </c>
      <c r="G2383" s="36">
        <v>23.621331043425425</v>
      </c>
      <c r="I2383">
        <v>105.8248</v>
      </c>
      <c r="J2383">
        <v>119.15</v>
      </c>
      <c r="K2383" s="36">
        <v>23.785254413654396</v>
      </c>
      <c r="M2383">
        <v>110.5591</v>
      </c>
      <c r="N2383">
        <v>119.15</v>
      </c>
      <c r="O2383" s="36">
        <v>23.958217934234348</v>
      </c>
      <c r="Q2383">
        <v>115.30419999999999</v>
      </c>
      <c r="R2383">
        <v>119.15</v>
      </c>
      <c r="S2383" s="36">
        <v>24.140052235549124</v>
      </c>
      <c r="U2383">
        <v>120.0808</v>
      </c>
      <c r="V2383">
        <v>119.15</v>
      </c>
      <c r="W2383" s="36">
        <v>24.332601303790778</v>
      </c>
      <c r="Y2383">
        <v>83.43</v>
      </c>
      <c r="Z2383">
        <v>119.15</v>
      </c>
      <c r="AA2383" s="36">
        <v>23.062146642158073</v>
      </c>
    </row>
    <row r="2384" spans="1:27" x14ac:dyDescent="0.25">
      <c r="A2384">
        <v>96.432599999999994</v>
      </c>
      <c r="B2384">
        <v>119.2</v>
      </c>
      <c r="C2384" s="36">
        <v>23.463732067615442</v>
      </c>
      <c r="E2384">
        <v>101.12990000000001</v>
      </c>
      <c r="F2384">
        <v>119.2</v>
      </c>
      <c r="G2384" s="36">
        <v>23.620739898538869</v>
      </c>
      <c r="I2384">
        <v>105.8248</v>
      </c>
      <c r="J2384">
        <v>119.2</v>
      </c>
      <c r="K2384" s="36">
        <v>23.784629341640585</v>
      </c>
      <c r="M2384">
        <v>110.5591</v>
      </c>
      <c r="N2384">
        <v>119.2</v>
      </c>
      <c r="O2384" s="36">
        <v>23.957554398616033</v>
      </c>
      <c r="Q2384">
        <v>115.30419999999999</v>
      </c>
      <c r="R2384">
        <v>119.2</v>
      </c>
      <c r="S2384" s="36">
        <v>24.139344981243884</v>
      </c>
      <c r="U2384">
        <v>120.0808</v>
      </c>
      <c r="V2384">
        <v>119.2</v>
      </c>
      <c r="W2384" s="36">
        <v>24.331843640036499</v>
      </c>
      <c r="Y2384">
        <v>83.43</v>
      </c>
      <c r="Z2384">
        <v>119.2</v>
      </c>
      <c r="AA2384" s="36">
        <v>23.061655729039959</v>
      </c>
    </row>
    <row r="2385" spans="1:27" x14ac:dyDescent="0.25">
      <c r="A2385">
        <v>96.432599999999994</v>
      </c>
      <c r="B2385">
        <v>119.25</v>
      </c>
      <c r="C2385" s="36">
        <v>23.463171453820838</v>
      </c>
      <c r="E2385">
        <v>101.12990000000001</v>
      </c>
      <c r="F2385">
        <v>119.25</v>
      </c>
      <c r="G2385" s="36">
        <v>23.620148884776416</v>
      </c>
      <c r="I2385">
        <v>105.8248</v>
      </c>
      <c r="J2385">
        <v>119.25</v>
      </c>
      <c r="K2385" s="36">
        <v>23.784004418948072</v>
      </c>
      <c r="M2385">
        <v>110.5591</v>
      </c>
      <c r="N2385">
        <v>119.25</v>
      </c>
      <c r="O2385" s="36">
        <v>23.95689103470599</v>
      </c>
      <c r="Q2385">
        <v>115.30419999999999</v>
      </c>
      <c r="R2385">
        <v>119.25</v>
      </c>
      <c r="S2385" s="36">
        <v>24.138637926432086</v>
      </c>
      <c r="U2385">
        <v>120.0808</v>
      </c>
      <c r="V2385">
        <v>119.25</v>
      </c>
      <c r="W2385" s="36">
        <v>24.331086211012373</v>
      </c>
      <c r="Y2385">
        <v>83.43</v>
      </c>
      <c r="Z2385">
        <v>119.25</v>
      </c>
      <c r="AA2385" s="36">
        <v>23.061164901360144</v>
      </c>
    </row>
    <row r="2386" spans="1:27" x14ac:dyDescent="0.25">
      <c r="A2386">
        <v>96.432599999999994</v>
      </c>
      <c r="B2386">
        <v>119.3</v>
      </c>
      <c r="C2386" s="36">
        <v>23.462610955978711</v>
      </c>
      <c r="E2386">
        <v>101.12990000000001</v>
      </c>
      <c r="F2386">
        <v>119.3</v>
      </c>
      <c r="G2386" s="36">
        <v>23.619558002068178</v>
      </c>
      <c r="I2386">
        <v>105.8248</v>
      </c>
      <c r="J2386">
        <v>119.3</v>
      </c>
      <c r="K2386" s="36">
        <v>23.783379645490722</v>
      </c>
      <c r="M2386">
        <v>110.5591</v>
      </c>
      <c r="N2386">
        <v>119.3</v>
      </c>
      <c r="O2386" s="36">
        <v>23.956227842396363</v>
      </c>
      <c r="Q2386">
        <v>115.30419999999999</v>
      </c>
      <c r="R2386">
        <v>119.3</v>
      </c>
      <c r="S2386" s="36">
        <v>24.137931070976439</v>
      </c>
      <c r="U2386">
        <v>120.0808</v>
      </c>
      <c r="V2386">
        <v>119.3</v>
      </c>
      <c r="W2386" s="36">
        <v>24.330329016539981</v>
      </c>
      <c r="Y2386">
        <v>83.43</v>
      </c>
      <c r="Z2386">
        <v>119.3</v>
      </c>
      <c r="AA2386" s="36">
        <v>23.060674159083494</v>
      </c>
    </row>
    <row r="2387" spans="1:27" x14ac:dyDescent="0.25">
      <c r="A2387">
        <v>96.432599999999994</v>
      </c>
      <c r="B2387">
        <v>119.35</v>
      </c>
      <c r="C2387" s="36">
        <v>23.462050574031696</v>
      </c>
      <c r="E2387">
        <v>101.12990000000001</v>
      </c>
      <c r="F2387">
        <v>119.35</v>
      </c>
      <c r="G2387" s="36">
        <v>23.618967250344316</v>
      </c>
      <c r="I2387">
        <v>105.8248</v>
      </c>
      <c r="J2387">
        <v>119.35</v>
      </c>
      <c r="K2387" s="36">
        <v>23.782755021182474</v>
      </c>
      <c r="M2387">
        <v>110.5591</v>
      </c>
      <c r="N2387">
        <v>119.35</v>
      </c>
      <c r="O2387" s="36">
        <v>23.955564821579422</v>
      </c>
      <c r="Q2387">
        <v>115.30419999999999</v>
      </c>
      <c r="R2387">
        <v>119.35</v>
      </c>
      <c r="S2387" s="36">
        <v>24.137224414739791</v>
      </c>
      <c r="U2387">
        <v>120.0808</v>
      </c>
      <c r="V2387">
        <v>119.35</v>
      </c>
      <c r="W2387" s="36">
        <v>24.329572056441112</v>
      </c>
      <c r="Y2387">
        <v>83.43</v>
      </c>
      <c r="Z2387">
        <v>119.35</v>
      </c>
      <c r="AA2387" s="36">
        <v>23.060183502174887</v>
      </c>
    </row>
    <row r="2388" spans="1:27" x14ac:dyDescent="0.25">
      <c r="A2388">
        <v>96.432599999999994</v>
      </c>
      <c r="B2388">
        <v>119.4</v>
      </c>
      <c r="C2388" s="36">
        <v>23.461490307922467</v>
      </c>
      <c r="E2388">
        <v>101.12990000000001</v>
      </c>
      <c r="F2388">
        <v>119.4</v>
      </c>
      <c r="G2388" s="36">
        <v>23.618376629535057</v>
      </c>
      <c r="I2388">
        <v>105.8248</v>
      </c>
      <c r="J2388">
        <v>119.4</v>
      </c>
      <c r="K2388" s="36">
        <v>23.782130545937353</v>
      </c>
      <c r="M2388">
        <v>110.5591</v>
      </c>
      <c r="N2388">
        <v>119.4</v>
      </c>
      <c r="O2388" s="36">
        <v>23.954901972147542</v>
      </c>
      <c r="Q2388">
        <v>115.30419999999999</v>
      </c>
      <c r="R2388">
        <v>119.4</v>
      </c>
      <c r="S2388" s="36">
        <v>24.136517957585163</v>
      </c>
      <c r="U2388">
        <v>120.0808</v>
      </c>
      <c r="V2388">
        <v>119.4</v>
      </c>
      <c r="W2388" s="36">
        <v>24.328815330537775</v>
      </c>
      <c r="Y2388">
        <v>83.43</v>
      </c>
      <c r="Z2388">
        <v>119.4</v>
      </c>
      <c r="AA2388" s="36">
        <v>23.05969293059924</v>
      </c>
    </row>
    <row r="2389" spans="1:27" x14ac:dyDescent="0.25">
      <c r="A2389">
        <v>96.432599999999994</v>
      </c>
      <c r="B2389">
        <v>119.45</v>
      </c>
      <c r="C2389" s="36">
        <v>23.460930157593754</v>
      </c>
      <c r="E2389">
        <v>101.12990000000001</v>
      </c>
      <c r="F2389">
        <v>119.45</v>
      </c>
      <c r="G2389" s="36">
        <v>23.617786139570683</v>
      </c>
      <c r="I2389">
        <v>105.8248</v>
      </c>
      <c r="J2389">
        <v>119.45</v>
      </c>
      <c r="K2389" s="36">
        <v>23.781506219669467</v>
      </c>
      <c r="M2389">
        <v>110.5591</v>
      </c>
      <c r="N2389">
        <v>119.45</v>
      </c>
      <c r="O2389" s="36">
        <v>23.954239293993218</v>
      </c>
      <c r="Q2389">
        <v>115.30419999999999</v>
      </c>
      <c r="R2389">
        <v>119.45</v>
      </c>
      <c r="S2389" s="36">
        <v>24.135811699375711</v>
      </c>
      <c r="U2389">
        <v>120.0808</v>
      </c>
      <c r="V2389">
        <v>119.45</v>
      </c>
      <c r="W2389" s="36">
        <v>24.328058838652204</v>
      </c>
      <c r="Y2389">
        <v>83.43</v>
      </c>
      <c r="Z2389">
        <v>119.45</v>
      </c>
      <c r="AA2389" s="36">
        <v>23.059202444321471</v>
      </c>
    </row>
    <row r="2390" spans="1:27" x14ac:dyDescent="0.25">
      <c r="A2390">
        <v>96.432599999999994</v>
      </c>
      <c r="B2390">
        <v>119.5</v>
      </c>
      <c r="C2390" s="36">
        <v>23.460370122988341</v>
      </c>
      <c r="E2390">
        <v>101.12990000000001</v>
      </c>
      <c r="F2390">
        <v>119.5</v>
      </c>
      <c r="G2390" s="36">
        <v>23.617195780381543</v>
      </c>
      <c r="I2390">
        <v>105.8248</v>
      </c>
      <c r="J2390">
        <v>119.5</v>
      </c>
      <c r="K2390" s="36">
        <v>23.780882042292998</v>
      </c>
      <c r="M2390">
        <v>110.5591</v>
      </c>
      <c r="N2390">
        <v>119.5</v>
      </c>
      <c r="O2390" s="36">
        <v>23.953576787009034</v>
      </c>
      <c r="Q2390">
        <v>115.30419999999999</v>
      </c>
      <c r="R2390">
        <v>119.5</v>
      </c>
      <c r="S2390" s="36">
        <v>24.135105639974757</v>
      </c>
      <c r="U2390">
        <v>120.0808</v>
      </c>
      <c r="V2390">
        <v>119.5</v>
      </c>
      <c r="W2390" s="36">
        <v>24.327302580606858</v>
      </c>
      <c r="Y2390">
        <v>83.43</v>
      </c>
      <c r="Z2390">
        <v>119.5</v>
      </c>
      <c r="AA2390" s="36">
        <v>23.058712043306546</v>
      </c>
    </row>
    <row r="2391" spans="1:27" x14ac:dyDescent="0.25">
      <c r="A2391">
        <v>96.432599999999994</v>
      </c>
      <c r="B2391">
        <v>119.55</v>
      </c>
      <c r="C2391" s="36">
        <v>23.459810204049038</v>
      </c>
      <c r="E2391">
        <v>101.12990000000001</v>
      </c>
      <c r="F2391">
        <v>119.55</v>
      </c>
      <c r="G2391" s="36">
        <v>23.61660555189804</v>
      </c>
      <c r="I2391">
        <v>105.8248</v>
      </c>
      <c r="J2391">
        <v>119.55</v>
      </c>
      <c r="K2391" s="36">
        <v>23.780258013722211</v>
      </c>
      <c r="M2391">
        <v>110.5591</v>
      </c>
      <c r="N2391">
        <v>119.55</v>
      </c>
      <c r="O2391" s="36">
        <v>23.9529144510877</v>
      </c>
      <c r="Q2391">
        <v>115.30419999999999</v>
      </c>
      <c r="R2391">
        <v>119.55</v>
      </c>
      <c r="S2391" s="36">
        <v>24.134399779245769</v>
      </c>
      <c r="U2391">
        <v>120.0808</v>
      </c>
      <c r="V2391">
        <v>119.55</v>
      </c>
      <c r="W2391" s="36">
        <v>24.326546556224407</v>
      </c>
      <c r="Y2391">
        <v>83.43</v>
      </c>
      <c r="Z2391">
        <v>119.55</v>
      </c>
      <c r="AA2391" s="36">
        <v>23.058221727519435</v>
      </c>
    </row>
    <row r="2392" spans="1:27" x14ac:dyDescent="0.25">
      <c r="A2392">
        <v>96.432599999999994</v>
      </c>
      <c r="B2392">
        <v>119.6</v>
      </c>
      <c r="C2392" s="36">
        <v>23.459250400718712</v>
      </c>
      <c r="E2392">
        <v>101.12990000000001</v>
      </c>
      <c r="F2392">
        <v>119.6</v>
      </c>
      <c r="G2392" s="36">
        <v>23.61601545405065</v>
      </c>
      <c r="I2392">
        <v>105.8248</v>
      </c>
      <c r="J2392">
        <v>119.6</v>
      </c>
      <c r="K2392" s="36">
        <v>23.779634133871461</v>
      </c>
      <c r="M2392">
        <v>110.5591</v>
      </c>
      <c r="N2392">
        <v>119.6</v>
      </c>
      <c r="O2392" s="36">
        <v>23.952252286122039</v>
      </c>
      <c r="Q2392">
        <v>115.30419999999999</v>
      </c>
      <c r="R2392">
        <v>119.6</v>
      </c>
      <c r="S2392" s="36">
        <v>24.133694117052379</v>
      </c>
      <c r="U2392">
        <v>120.0808</v>
      </c>
      <c r="V2392">
        <v>119.6</v>
      </c>
      <c r="W2392" s="36">
        <v>24.325790765327749</v>
      </c>
      <c r="Y2392">
        <v>83.43</v>
      </c>
      <c r="Z2392">
        <v>119.6</v>
      </c>
      <c r="AA2392" s="36">
        <v>23.05773149692514</v>
      </c>
    </row>
    <row r="2393" spans="1:27" x14ac:dyDescent="0.25">
      <c r="A2393">
        <v>96.432599999999994</v>
      </c>
      <c r="B2393">
        <v>119.65</v>
      </c>
      <c r="C2393" s="36">
        <v>23.458690712940275</v>
      </c>
      <c r="E2393">
        <v>101.12990000000001</v>
      </c>
      <c r="F2393">
        <v>119.65</v>
      </c>
      <c r="G2393" s="36">
        <v>23.61542548676989</v>
      </c>
      <c r="I2393">
        <v>105.8248</v>
      </c>
      <c r="J2393">
        <v>119.65</v>
      </c>
      <c r="K2393" s="36">
        <v>23.77901040265516</v>
      </c>
      <c r="M2393">
        <v>110.5591</v>
      </c>
      <c r="N2393">
        <v>119.65</v>
      </c>
      <c r="O2393" s="36">
        <v>23.951590292004969</v>
      </c>
      <c r="Q2393">
        <v>115.30419999999999</v>
      </c>
      <c r="R2393">
        <v>119.65</v>
      </c>
      <c r="S2393" s="36">
        <v>24.132988653258355</v>
      </c>
      <c r="U2393">
        <v>120.0808</v>
      </c>
      <c r="V2393">
        <v>119.65</v>
      </c>
      <c r="W2393" s="36">
        <v>24.325035207739997</v>
      </c>
      <c r="Y2393">
        <v>83.43</v>
      </c>
      <c r="Z2393">
        <v>119.65</v>
      </c>
      <c r="AA2393" s="36">
        <v>23.057241351488692</v>
      </c>
    </row>
    <row r="2394" spans="1:27" x14ac:dyDescent="0.25">
      <c r="A2394">
        <v>96.432599999999994</v>
      </c>
      <c r="B2394">
        <v>119.7</v>
      </c>
      <c r="C2394" s="36">
        <v>23.45813114065669</v>
      </c>
      <c r="E2394">
        <v>101.12990000000001</v>
      </c>
      <c r="F2394">
        <v>119.7</v>
      </c>
      <c r="G2394" s="36">
        <v>23.614835649986354</v>
      </c>
      <c r="I2394">
        <v>105.8248</v>
      </c>
      <c r="J2394">
        <v>119.7</v>
      </c>
      <c r="K2394" s="36">
        <v>23.778386819987826</v>
      </c>
      <c r="M2394">
        <v>110.5591</v>
      </c>
      <c r="N2394">
        <v>119.7</v>
      </c>
      <c r="O2394" s="36">
        <v>23.950928468629527</v>
      </c>
      <c r="Q2394">
        <v>115.30419999999999</v>
      </c>
      <c r="R2394">
        <v>119.7</v>
      </c>
      <c r="S2394" s="36">
        <v>24.132283387727629</v>
      </c>
      <c r="U2394">
        <v>120.0808</v>
      </c>
      <c r="V2394">
        <v>119.7</v>
      </c>
      <c r="W2394" s="36">
        <v>24.324279883284483</v>
      </c>
      <c r="Y2394">
        <v>83.43</v>
      </c>
      <c r="Z2394">
        <v>119.7</v>
      </c>
      <c r="AA2394" s="36">
        <v>23.056751291175129</v>
      </c>
    </row>
    <row r="2395" spans="1:27" x14ac:dyDescent="0.25">
      <c r="A2395">
        <v>96.432599999999994</v>
      </c>
      <c r="B2395">
        <v>119.75</v>
      </c>
      <c r="C2395" s="36">
        <v>23.457571683810954</v>
      </c>
      <c r="E2395">
        <v>101.12990000000001</v>
      </c>
      <c r="F2395">
        <v>119.75</v>
      </c>
      <c r="G2395" s="36">
        <v>23.614245943630682</v>
      </c>
      <c r="I2395">
        <v>105.8248</v>
      </c>
      <c r="J2395">
        <v>119.75</v>
      </c>
      <c r="K2395" s="36">
        <v>23.777763385784045</v>
      </c>
      <c r="M2395">
        <v>110.5591</v>
      </c>
      <c r="N2395">
        <v>119.75</v>
      </c>
      <c r="O2395" s="36">
        <v>23.950266815888853</v>
      </c>
      <c r="Q2395">
        <v>115.30419999999999</v>
      </c>
      <c r="R2395">
        <v>119.75</v>
      </c>
      <c r="S2395" s="36">
        <v>24.131578320324294</v>
      </c>
      <c r="U2395">
        <v>120.0808</v>
      </c>
      <c r="V2395">
        <v>119.75</v>
      </c>
      <c r="W2395" s="36">
        <v>24.323524791784756</v>
      </c>
      <c r="Y2395">
        <v>83.43</v>
      </c>
      <c r="Z2395">
        <v>119.75</v>
      </c>
      <c r="AA2395" s="36">
        <v>23.056261315949531</v>
      </c>
    </row>
    <row r="2396" spans="1:27" x14ac:dyDescent="0.25">
      <c r="A2396">
        <v>96.432599999999994</v>
      </c>
      <c r="B2396">
        <v>119.8</v>
      </c>
      <c r="C2396" s="36">
        <v>23.457012342346115</v>
      </c>
      <c r="E2396">
        <v>101.12990000000001</v>
      </c>
      <c r="F2396">
        <v>119.8</v>
      </c>
      <c r="G2396" s="36">
        <v>23.613656367633588</v>
      </c>
      <c r="I2396">
        <v>105.8248</v>
      </c>
      <c r="J2396">
        <v>119.8</v>
      </c>
      <c r="K2396" s="36">
        <v>23.77714009995848</v>
      </c>
      <c r="M2396">
        <v>110.5591</v>
      </c>
      <c r="N2396">
        <v>119.8</v>
      </c>
      <c r="O2396" s="36">
        <v>23.949605333676203</v>
      </c>
      <c r="Q2396">
        <v>115.30419999999999</v>
      </c>
      <c r="R2396">
        <v>119.8</v>
      </c>
      <c r="S2396" s="36">
        <v>24.130873450912574</v>
      </c>
      <c r="U2396">
        <v>120.0808</v>
      </c>
      <c r="V2396">
        <v>119.8</v>
      </c>
      <c r="W2396" s="36">
        <v>24.322769933064588</v>
      </c>
      <c r="Y2396">
        <v>83.43</v>
      </c>
      <c r="Z2396">
        <v>119.8</v>
      </c>
      <c r="AA2396" s="36">
        <v>23.055771425776985</v>
      </c>
    </row>
    <row r="2397" spans="1:27" x14ac:dyDescent="0.25">
      <c r="A2397">
        <v>96.432599999999994</v>
      </c>
      <c r="B2397">
        <v>119.85</v>
      </c>
      <c r="C2397" s="36">
        <v>23.456453116205271</v>
      </c>
      <c r="E2397">
        <v>101.12990000000001</v>
      </c>
      <c r="F2397">
        <v>119.85</v>
      </c>
      <c r="G2397" s="36">
        <v>23.613066921925835</v>
      </c>
      <c r="I2397">
        <v>105.8248</v>
      </c>
      <c r="J2397">
        <v>119.85</v>
      </c>
      <c r="K2397" s="36">
        <v>23.776516962425877</v>
      </c>
      <c r="M2397">
        <v>110.5591</v>
      </c>
      <c r="N2397">
        <v>119.85</v>
      </c>
      <c r="O2397" s="36">
        <v>23.948944021884941</v>
      </c>
      <c r="Q2397">
        <v>115.30419999999999</v>
      </c>
      <c r="R2397">
        <v>119.85</v>
      </c>
      <c r="S2397" s="36">
        <v>24.130168779356854</v>
      </c>
      <c r="U2397">
        <v>120.0808</v>
      </c>
      <c r="V2397">
        <v>119.85</v>
      </c>
      <c r="W2397" s="36">
        <v>24.322015306947968</v>
      </c>
      <c r="Y2397">
        <v>83.43</v>
      </c>
      <c r="Z2397">
        <v>119.85</v>
      </c>
      <c r="AA2397" s="36">
        <v>23.055281620622612</v>
      </c>
    </row>
    <row r="2398" spans="1:27" x14ac:dyDescent="0.25">
      <c r="A2398">
        <v>96.432599999999994</v>
      </c>
      <c r="B2398">
        <v>119.9</v>
      </c>
      <c r="C2398" s="36">
        <v>23.455894005331565</v>
      </c>
      <c r="E2398">
        <v>101.12990000000001</v>
      </c>
      <c r="F2398">
        <v>119.9</v>
      </c>
      <c r="G2398" s="36">
        <v>23.612477606438251</v>
      </c>
      <c r="I2398">
        <v>105.8248</v>
      </c>
      <c r="J2398">
        <v>119.9</v>
      </c>
      <c r="K2398" s="36">
        <v>23.77589397310107</v>
      </c>
      <c r="M2398">
        <v>110.5591</v>
      </c>
      <c r="N2398">
        <v>119.9</v>
      </c>
      <c r="O2398" s="36">
        <v>23.948282880408534</v>
      </c>
      <c r="Q2398">
        <v>115.30419999999999</v>
      </c>
      <c r="R2398">
        <v>119.9</v>
      </c>
      <c r="S2398" s="36">
        <v>24.12946430552168</v>
      </c>
      <c r="U2398">
        <v>120.0808</v>
      </c>
      <c r="V2398">
        <v>119.9</v>
      </c>
      <c r="W2398" s="36">
        <v>24.321260913259096</v>
      </c>
      <c r="Y2398">
        <v>83.43</v>
      </c>
      <c r="Z2398">
        <v>119.9</v>
      </c>
      <c r="AA2398" s="36">
        <v>23.054791900451555</v>
      </c>
    </row>
    <row r="2399" spans="1:27" x14ac:dyDescent="0.25">
      <c r="A2399">
        <v>96.432599999999994</v>
      </c>
      <c r="B2399">
        <v>119.95</v>
      </c>
      <c r="C2399" s="36">
        <v>23.455335009668179</v>
      </c>
      <c r="E2399">
        <v>101.12990000000001</v>
      </c>
      <c r="F2399">
        <v>119.95</v>
      </c>
      <c r="G2399" s="36">
        <v>23.611888421101721</v>
      </c>
      <c r="I2399">
        <v>105.8248</v>
      </c>
      <c r="J2399">
        <v>119.95</v>
      </c>
      <c r="K2399" s="36">
        <v>23.775271131898965</v>
      </c>
      <c r="M2399">
        <v>110.5591</v>
      </c>
      <c r="N2399">
        <v>119.95</v>
      </c>
      <c r="O2399" s="36">
        <v>23.947621909140562</v>
      </c>
      <c r="Q2399">
        <v>115.30419999999999</v>
      </c>
      <c r="R2399">
        <v>119.95</v>
      </c>
      <c r="S2399" s="36">
        <v>24.128760029271728</v>
      </c>
      <c r="U2399">
        <v>120.0808</v>
      </c>
      <c r="V2399">
        <v>119.95</v>
      </c>
      <c r="W2399" s="36">
        <v>24.320506751822393</v>
      </c>
      <c r="Y2399">
        <v>83.43</v>
      </c>
      <c r="Z2399">
        <v>119.95</v>
      </c>
      <c r="AA2399" s="36">
        <v>23.054302265228973</v>
      </c>
    </row>
    <row r="2400" spans="1:27" x14ac:dyDescent="0.25">
      <c r="A2400">
        <v>96.432599999999994</v>
      </c>
      <c r="B2400">
        <v>120</v>
      </c>
      <c r="C2400" s="36">
        <v>23.454776129158343</v>
      </c>
      <c r="E2400">
        <v>101.12990000000001</v>
      </c>
      <c r="F2400">
        <v>120</v>
      </c>
      <c r="G2400" s="36">
        <v>23.611299365847195</v>
      </c>
      <c r="I2400">
        <v>105.8248</v>
      </c>
      <c r="J2400">
        <v>120</v>
      </c>
      <c r="K2400" s="36">
        <v>23.774648438734541</v>
      </c>
      <c r="M2400">
        <v>110.5591</v>
      </c>
      <c r="N2400">
        <v>120</v>
      </c>
      <c r="O2400" s="36">
        <v>23.946961107974719</v>
      </c>
      <c r="Q2400">
        <v>115.30419999999999</v>
      </c>
      <c r="R2400">
        <v>120</v>
      </c>
      <c r="S2400" s="36">
        <v>24.128055950471854</v>
      </c>
      <c r="U2400">
        <v>120.0808</v>
      </c>
      <c r="V2400">
        <v>120</v>
      </c>
      <c r="W2400" s="36">
        <v>24.319752822462505</v>
      </c>
      <c r="Y2400">
        <v>83.43</v>
      </c>
      <c r="Z2400">
        <v>120</v>
      </c>
      <c r="AA2400" s="36">
        <v>23.053812714920056</v>
      </c>
    </row>
    <row r="2401" spans="1:27" x14ac:dyDescent="0.25">
      <c r="A2401">
        <v>96.432599999999994</v>
      </c>
      <c r="B2401">
        <v>120.05</v>
      </c>
      <c r="C2401" s="36">
        <v>23.454217363745339</v>
      </c>
      <c r="E2401">
        <v>101.12990000000001</v>
      </c>
      <c r="F2401">
        <v>120.05</v>
      </c>
      <c r="G2401" s="36">
        <v>23.610710440605679</v>
      </c>
      <c r="I2401">
        <v>105.8248</v>
      </c>
      <c r="J2401">
        <v>120.05</v>
      </c>
      <c r="K2401" s="36">
        <v>23.774025893522868</v>
      </c>
      <c r="M2401">
        <v>110.5591</v>
      </c>
      <c r="N2401">
        <v>120.05</v>
      </c>
      <c r="O2401" s="36">
        <v>23.94630047680479</v>
      </c>
      <c r="Q2401">
        <v>115.30419999999999</v>
      </c>
      <c r="R2401">
        <v>120.05</v>
      </c>
      <c r="S2401" s="36">
        <v>24.12735206898704</v>
      </c>
      <c r="U2401">
        <v>120.0808</v>
      </c>
      <c r="V2401">
        <v>120.05</v>
      </c>
      <c r="W2401" s="36">
        <v>24.318999125004282</v>
      </c>
      <c r="Y2401">
        <v>83.43</v>
      </c>
      <c r="Z2401">
        <v>120.05</v>
      </c>
      <c r="AA2401" s="36">
        <v>23.053323249490013</v>
      </c>
    </row>
    <row r="2402" spans="1:27" x14ac:dyDescent="0.25">
      <c r="A2402">
        <v>96.432599999999994</v>
      </c>
      <c r="B2402">
        <v>120.1</v>
      </c>
      <c r="C2402" s="36">
        <v>23.453658713372487</v>
      </c>
      <c r="E2402">
        <v>101.12990000000001</v>
      </c>
      <c r="F2402">
        <v>120.1</v>
      </c>
      <c r="G2402" s="36">
        <v>23.61012164530824</v>
      </c>
      <c r="I2402">
        <v>105.8248</v>
      </c>
      <c r="J2402">
        <v>120.1</v>
      </c>
      <c r="K2402" s="36">
        <v>23.773403496179093</v>
      </c>
      <c r="M2402">
        <v>110.5591</v>
      </c>
      <c r="N2402">
        <v>120.1</v>
      </c>
      <c r="O2402" s="36">
        <v>23.945640015524685</v>
      </c>
      <c r="Q2402">
        <v>115.30419999999999</v>
      </c>
      <c r="R2402">
        <v>120.1</v>
      </c>
      <c r="S2402" s="36">
        <v>24.126648384682433</v>
      </c>
      <c r="U2402">
        <v>120.0808</v>
      </c>
      <c r="V2402">
        <v>120.1</v>
      </c>
      <c r="W2402" s="36">
        <v>24.318245659272797</v>
      </c>
      <c r="Y2402">
        <v>83.43</v>
      </c>
      <c r="Z2402">
        <v>120.1</v>
      </c>
      <c r="AA2402" s="36">
        <v>23.052833868904081</v>
      </c>
    </row>
    <row r="2403" spans="1:27" x14ac:dyDescent="0.25">
      <c r="A2403">
        <v>96.432599999999994</v>
      </c>
      <c r="B2403">
        <v>120.15</v>
      </c>
      <c r="C2403" s="36">
        <v>23.453100177983163</v>
      </c>
      <c r="E2403">
        <v>101.12990000000001</v>
      </c>
      <c r="F2403">
        <v>120.15</v>
      </c>
      <c r="G2403" s="36">
        <v>23.609532979885998</v>
      </c>
      <c r="I2403">
        <v>105.8248</v>
      </c>
      <c r="J2403">
        <v>120.15</v>
      </c>
      <c r="K2403" s="36">
        <v>23.772781246618433</v>
      </c>
      <c r="M2403">
        <v>110.5591</v>
      </c>
      <c r="N2403">
        <v>120.15</v>
      </c>
      <c r="O2403" s="36">
        <v>23.944979724028421</v>
      </c>
      <c r="Q2403">
        <v>115.30419999999999</v>
      </c>
      <c r="R2403">
        <v>120.15</v>
      </c>
      <c r="S2403" s="36">
        <v>24.125944897423317</v>
      </c>
      <c r="U2403">
        <v>120.0808</v>
      </c>
      <c r="V2403">
        <v>120.15</v>
      </c>
      <c r="W2403" s="36">
        <v>24.317492425093331</v>
      </c>
      <c r="Y2403">
        <v>83.43</v>
      </c>
      <c r="Z2403">
        <v>120.15</v>
      </c>
      <c r="AA2403" s="36">
        <v>23.05234457312751</v>
      </c>
    </row>
    <row r="2404" spans="1:27" x14ac:dyDescent="0.25">
      <c r="A2404">
        <v>96.432599999999994</v>
      </c>
      <c r="B2404">
        <v>120.2</v>
      </c>
      <c r="C2404" s="36">
        <v>23.452541757520763</v>
      </c>
      <c r="E2404">
        <v>101.12990000000001</v>
      </c>
      <c r="F2404">
        <v>120.2</v>
      </c>
      <c r="G2404" s="36">
        <v>23.60894444427014</v>
      </c>
      <c r="I2404">
        <v>105.8248</v>
      </c>
      <c r="J2404">
        <v>120.2</v>
      </c>
      <c r="K2404" s="36">
        <v>23.772159144756202</v>
      </c>
      <c r="M2404">
        <v>110.5591</v>
      </c>
      <c r="N2404">
        <v>120.2</v>
      </c>
      <c r="O2404" s="36">
        <v>23.944319602210108</v>
      </c>
      <c r="Q2404">
        <v>115.30419999999999</v>
      </c>
      <c r="R2404">
        <v>120.2</v>
      </c>
      <c r="S2404" s="36">
        <v>24.125241607075143</v>
      </c>
      <c r="U2404">
        <v>120.0808</v>
      </c>
      <c r="V2404">
        <v>120.2</v>
      </c>
      <c r="W2404" s="36">
        <v>24.316739422291391</v>
      </c>
      <c r="Y2404">
        <v>83.43</v>
      </c>
      <c r="Z2404">
        <v>120.2</v>
      </c>
      <c r="AA2404" s="36">
        <v>23.051855362125586</v>
      </c>
    </row>
    <row r="2405" spans="1:27" x14ac:dyDescent="0.25">
      <c r="A2405">
        <v>96.432599999999994</v>
      </c>
      <c r="B2405">
        <v>120.25</v>
      </c>
      <c r="C2405" s="36">
        <v>23.451983451928761</v>
      </c>
      <c r="E2405">
        <v>101.12990000000001</v>
      </c>
      <c r="F2405">
        <v>120.25</v>
      </c>
      <c r="G2405" s="36">
        <v>23.608356038391911</v>
      </c>
      <c r="I2405">
        <v>105.8248</v>
      </c>
      <c r="J2405">
        <v>120.25</v>
      </c>
      <c r="K2405" s="36">
        <v>23.771537190507775</v>
      </c>
      <c r="M2405">
        <v>110.5591</v>
      </c>
      <c r="N2405">
        <v>120.25</v>
      </c>
      <c r="O2405" s="36">
        <v>23.943659649963983</v>
      </c>
      <c r="Q2405">
        <v>115.30419999999999</v>
      </c>
      <c r="R2405">
        <v>120.25</v>
      </c>
      <c r="S2405" s="36">
        <v>24.124538513503502</v>
      </c>
      <c r="U2405">
        <v>120.0808</v>
      </c>
      <c r="V2405">
        <v>120.25</v>
      </c>
      <c r="W2405" s="36">
        <v>24.31598665069269</v>
      </c>
      <c r="Y2405">
        <v>83.43</v>
      </c>
      <c r="Z2405">
        <v>120.25</v>
      </c>
      <c r="AA2405" s="36">
        <v>23.051366235863604</v>
      </c>
    </row>
    <row r="2406" spans="1:27" x14ac:dyDescent="0.25">
      <c r="A2406">
        <v>96.432599999999994</v>
      </c>
      <c r="B2406">
        <v>120.3</v>
      </c>
      <c r="C2406" s="36">
        <v>23.451425261150654</v>
      </c>
      <c r="E2406">
        <v>101.12990000000001</v>
      </c>
      <c r="F2406">
        <v>120.3</v>
      </c>
      <c r="G2406" s="36">
        <v>23.607767762182615</v>
      </c>
      <c r="I2406">
        <v>105.8248</v>
      </c>
      <c r="J2406">
        <v>120.3</v>
      </c>
      <c r="K2406" s="36">
        <v>23.770915383788616</v>
      </c>
      <c r="M2406">
        <v>110.5591</v>
      </c>
      <c r="N2406">
        <v>120.3</v>
      </c>
      <c r="O2406" s="36">
        <v>23.942999867184376</v>
      </c>
      <c r="Q2406">
        <v>115.30419999999999</v>
      </c>
      <c r="R2406">
        <v>120.3</v>
      </c>
      <c r="S2406" s="36">
        <v>24.123835616574137</v>
      </c>
      <c r="U2406">
        <v>120.0808</v>
      </c>
      <c r="V2406">
        <v>120.3</v>
      </c>
      <c r="W2406" s="36">
        <v>24.315234110123161</v>
      </c>
      <c r="Y2406">
        <v>83.43</v>
      </c>
      <c r="Z2406">
        <v>120.3</v>
      </c>
      <c r="AA2406" s="36">
        <v>23.050877194306896</v>
      </c>
    </row>
    <row r="2407" spans="1:27" x14ac:dyDescent="0.25">
      <c r="A2407">
        <v>96.432599999999994</v>
      </c>
      <c r="B2407">
        <v>120.35</v>
      </c>
      <c r="C2407" s="36">
        <v>23.450867185129994</v>
      </c>
      <c r="E2407">
        <v>101.12990000000001</v>
      </c>
      <c r="F2407">
        <v>120.35</v>
      </c>
      <c r="G2407" s="36">
        <v>23.607179615573617</v>
      </c>
      <c r="I2407">
        <v>105.8248</v>
      </c>
      <c r="J2407">
        <v>120.35</v>
      </c>
      <c r="K2407" s="36">
        <v>23.770293724514268</v>
      </c>
      <c r="M2407">
        <v>110.5591</v>
      </c>
      <c r="N2407">
        <v>120.35</v>
      </c>
      <c r="O2407" s="36">
        <v>23.942340253765728</v>
      </c>
      <c r="Q2407">
        <v>115.30419999999999</v>
      </c>
      <c r="R2407">
        <v>120.35</v>
      </c>
      <c r="S2407" s="36">
        <v>24.123132916152937</v>
      </c>
      <c r="U2407">
        <v>120.0808</v>
      </c>
      <c r="V2407">
        <v>120.35</v>
      </c>
      <c r="W2407" s="36">
        <v>24.314481800408952</v>
      </c>
      <c r="Y2407">
        <v>83.43</v>
      </c>
      <c r="Z2407">
        <v>120.35</v>
      </c>
      <c r="AA2407" s="36">
        <v>23.050388237420812</v>
      </c>
    </row>
    <row r="2408" spans="1:27" x14ac:dyDescent="0.25">
      <c r="A2408">
        <v>96.432599999999994</v>
      </c>
      <c r="B2408">
        <v>120.4</v>
      </c>
      <c r="C2408" s="36">
        <v>23.450309223810372</v>
      </c>
      <c r="E2408">
        <v>101.12990000000001</v>
      </c>
      <c r="F2408">
        <v>120.4</v>
      </c>
      <c r="G2408" s="36">
        <v>23.606591598496333</v>
      </c>
      <c r="I2408">
        <v>105.8248</v>
      </c>
      <c r="J2408">
        <v>120.4</v>
      </c>
      <c r="K2408" s="36">
        <v>23.769672212600344</v>
      </c>
      <c r="M2408">
        <v>110.5591</v>
      </c>
      <c r="N2408">
        <v>120.4</v>
      </c>
      <c r="O2408" s="36">
        <v>23.941680809602598</v>
      </c>
      <c r="Q2408">
        <v>115.30419999999999</v>
      </c>
      <c r="R2408">
        <v>120.4</v>
      </c>
      <c r="S2408" s="36">
        <v>24.122430412105945</v>
      </c>
      <c r="U2408">
        <v>120.0808</v>
      </c>
      <c r="V2408">
        <v>120.4</v>
      </c>
      <c r="W2408" s="36">
        <v>24.313729721376419</v>
      </c>
      <c r="Y2408">
        <v>83.43</v>
      </c>
      <c r="Z2408">
        <v>120.4</v>
      </c>
      <c r="AA2408" s="36">
        <v>23.04989936517072</v>
      </c>
    </row>
    <row r="2409" spans="1:27" x14ac:dyDescent="0.25">
      <c r="A2409">
        <v>96.432599999999994</v>
      </c>
      <c r="B2409">
        <v>120.45</v>
      </c>
      <c r="C2409" s="36">
        <v>23.449751377135428</v>
      </c>
      <c r="E2409">
        <v>101.12990000000001</v>
      </c>
      <c r="F2409">
        <v>120.45</v>
      </c>
      <c r="G2409" s="36">
        <v>23.606003710882245</v>
      </c>
      <c r="I2409">
        <v>105.8248</v>
      </c>
      <c r="J2409">
        <v>120.45</v>
      </c>
      <c r="K2409" s="36">
        <v>23.769050847962554</v>
      </c>
      <c r="M2409">
        <v>110.5591</v>
      </c>
      <c r="N2409">
        <v>120.45</v>
      </c>
      <c r="O2409" s="36">
        <v>23.941021534589634</v>
      </c>
      <c r="Q2409">
        <v>115.30419999999999</v>
      </c>
      <c r="R2409">
        <v>120.45</v>
      </c>
      <c r="S2409" s="36">
        <v>24.121728104299354</v>
      </c>
      <c r="U2409">
        <v>120.0808</v>
      </c>
      <c r="V2409">
        <v>120.45</v>
      </c>
      <c r="W2409" s="36">
        <v>24.31297787285213</v>
      </c>
      <c r="Y2409">
        <v>83.43</v>
      </c>
      <c r="Z2409">
        <v>120.45</v>
      </c>
      <c r="AA2409" s="36">
        <v>23.049410577522014</v>
      </c>
    </row>
    <row r="2410" spans="1:27" x14ac:dyDescent="0.25">
      <c r="A2410">
        <v>96.432599999999994</v>
      </c>
      <c r="B2410">
        <v>120.5</v>
      </c>
      <c r="C2410" s="36">
        <v>23.449193645048855</v>
      </c>
      <c r="E2410">
        <v>101.12990000000001</v>
      </c>
      <c r="F2410">
        <v>120.5</v>
      </c>
      <c r="G2410" s="36">
        <v>23.605415952662895</v>
      </c>
      <c r="I2410">
        <v>105.8248</v>
      </c>
      <c r="J2410">
        <v>120.5</v>
      </c>
      <c r="K2410" s="36">
        <v>23.768429630516664</v>
      </c>
      <c r="M2410">
        <v>110.5591</v>
      </c>
      <c r="N2410">
        <v>120.5</v>
      </c>
      <c r="O2410" s="36">
        <v>23.940362428621601</v>
      </c>
      <c r="Q2410">
        <v>115.30419999999999</v>
      </c>
      <c r="R2410">
        <v>120.5</v>
      </c>
      <c r="S2410" s="36">
        <v>24.121025992599503</v>
      </c>
      <c r="U2410">
        <v>120.0808</v>
      </c>
      <c r="V2410">
        <v>120.5</v>
      </c>
      <c r="W2410" s="36">
        <v>24.312226254662875</v>
      </c>
      <c r="Y2410">
        <v>83.43</v>
      </c>
      <c r="Z2410">
        <v>120.5</v>
      </c>
      <c r="AA2410" s="36">
        <v>23.048921874440111</v>
      </c>
    </row>
    <row r="2411" spans="1:27" x14ac:dyDescent="0.25">
      <c r="A2411">
        <v>96.432599999999994</v>
      </c>
      <c r="B2411">
        <v>120.55</v>
      </c>
      <c r="C2411" s="36">
        <v>23.44863602749437</v>
      </c>
      <c r="E2411">
        <v>101.12990000000001</v>
      </c>
      <c r="F2411">
        <v>120.55</v>
      </c>
      <c r="G2411" s="36">
        <v>23.604828323769883</v>
      </c>
      <c r="I2411">
        <v>105.8248</v>
      </c>
      <c r="J2411">
        <v>120.55</v>
      </c>
      <c r="K2411" s="36">
        <v>23.76780856017853</v>
      </c>
      <c r="M2411">
        <v>110.5591</v>
      </c>
      <c r="N2411">
        <v>120.55</v>
      </c>
      <c r="O2411" s="36">
        <v>23.93970349159337</v>
      </c>
      <c r="Q2411">
        <v>115.30419999999999</v>
      </c>
      <c r="R2411">
        <v>120.55</v>
      </c>
      <c r="S2411" s="36">
        <v>24.120324076872869</v>
      </c>
      <c r="U2411">
        <v>120.0808</v>
      </c>
      <c r="V2411">
        <v>120.55</v>
      </c>
      <c r="W2411" s="36">
        <v>24.311474866635653</v>
      </c>
      <c r="Y2411">
        <v>83.43</v>
      </c>
      <c r="Z2411">
        <v>120.55</v>
      </c>
      <c r="AA2411" s="36">
        <v>23.048433255890455</v>
      </c>
    </row>
    <row r="2412" spans="1:27" x14ac:dyDescent="0.25">
      <c r="A2412">
        <v>96.432599999999994</v>
      </c>
      <c r="B2412">
        <v>120.6</v>
      </c>
      <c r="C2412" s="36">
        <v>23.448078524415749</v>
      </c>
      <c r="E2412">
        <v>101.12990000000001</v>
      </c>
      <c r="F2412">
        <v>120.6</v>
      </c>
      <c r="G2412" s="36">
        <v>23.604240824134866</v>
      </c>
      <c r="I2412">
        <v>105.8248</v>
      </c>
      <c r="J2412">
        <v>120.6</v>
      </c>
      <c r="K2412" s="36">
        <v>23.76718763686409</v>
      </c>
      <c r="M2412">
        <v>110.5591</v>
      </c>
      <c r="N2412">
        <v>120.6</v>
      </c>
      <c r="O2412" s="36">
        <v>23.939044723399928</v>
      </c>
      <c r="Q2412">
        <v>115.30419999999999</v>
      </c>
      <c r="R2412">
        <v>120.6</v>
      </c>
      <c r="S2412" s="36">
        <v>24.119622356986103</v>
      </c>
      <c r="U2412">
        <v>120.0808</v>
      </c>
      <c r="V2412">
        <v>120.6</v>
      </c>
      <c r="W2412" s="36">
        <v>24.310723708597671</v>
      </c>
      <c r="Y2412">
        <v>83.43</v>
      </c>
      <c r="Z2412">
        <v>120.6</v>
      </c>
      <c r="AA2412" s="36">
        <v>23.047944721838512</v>
      </c>
    </row>
    <row r="2413" spans="1:27" x14ac:dyDescent="0.25">
      <c r="A2413">
        <v>96.432599999999994</v>
      </c>
      <c r="B2413">
        <v>120.65</v>
      </c>
      <c r="C2413" s="36">
        <v>23.447521135756819</v>
      </c>
      <c r="E2413">
        <v>101.12990000000001</v>
      </c>
      <c r="F2413">
        <v>120.65</v>
      </c>
      <c r="G2413" s="36">
        <v>23.603653453689553</v>
      </c>
      <c r="I2413">
        <v>105.8248</v>
      </c>
      <c r="J2413">
        <v>120.65</v>
      </c>
      <c r="K2413" s="36">
        <v>23.766566860489359</v>
      </c>
      <c r="M2413">
        <v>110.5591</v>
      </c>
      <c r="N2413">
        <v>120.65</v>
      </c>
      <c r="O2413" s="36">
        <v>23.938386123936347</v>
      </c>
      <c r="Q2413">
        <v>115.30419999999999</v>
      </c>
      <c r="R2413">
        <v>120.65</v>
      </c>
      <c r="S2413" s="36">
        <v>24.11892083280598</v>
      </c>
      <c r="U2413">
        <v>120.0808</v>
      </c>
      <c r="V2413">
        <v>120.65</v>
      </c>
      <c r="W2413" s="36">
        <v>24.309972780376352</v>
      </c>
      <c r="Y2413">
        <v>83.43</v>
      </c>
      <c r="Z2413">
        <v>120.65</v>
      </c>
      <c r="AA2413" s="36">
        <v>23.047456272249761</v>
      </c>
    </row>
    <row r="2414" spans="1:27" x14ac:dyDescent="0.25">
      <c r="A2414">
        <v>96.432599999999994</v>
      </c>
      <c r="B2414">
        <v>120.7</v>
      </c>
      <c r="C2414" s="36">
        <v>23.446963861461441</v>
      </c>
      <c r="E2414">
        <v>101.12990000000001</v>
      </c>
      <c r="F2414">
        <v>120.7</v>
      </c>
      <c r="G2414" s="36">
        <v>23.603066212365729</v>
      </c>
      <c r="I2414">
        <v>105.8248</v>
      </c>
      <c r="J2414">
        <v>120.7</v>
      </c>
      <c r="K2414" s="36">
        <v>23.765946230970417</v>
      </c>
      <c r="M2414">
        <v>110.5591</v>
      </c>
      <c r="N2414">
        <v>120.7</v>
      </c>
      <c r="O2414" s="36">
        <v>23.937727693097816</v>
      </c>
      <c r="Q2414">
        <v>115.30419999999999</v>
      </c>
      <c r="R2414">
        <v>120.7</v>
      </c>
      <c r="S2414" s="36">
        <v>24.118219504199438</v>
      </c>
      <c r="U2414">
        <v>120.0808</v>
      </c>
      <c r="V2414">
        <v>120.7</v>
      </c>
      <c r="W2414" s="36">
        <v>24.309222081799334</v>
      </c>
      <c r="Y2414">
        <v>83.43</v>
      </c>
      <c r="Z2414">
        <v>120.7</v>
      </c>
      <c r="AA2414" s="36">
        <v>23.046967907089716</v>
      </c>
    </row>
    <row r="2415" spans="1:27" x14ac:dyDescent="0.25">
      <c r="A2415">
        <v>96.432599999999994</v>
      </c>
      <c r="B2415">
        <v>120.75</v>
      </c>
      <c r="C2415" s="36">
        <v>23.446406701473521</v>
      </c>
      <c r="E2415">
        <v>101.12990000000001</v>
      </c>
      <c r="F2415">
        <v>120.75</v>
      </c>
      <c r="G2415" s="36">
        <v>23.602479100095227</v>
      </c>
      <c r="I2415">
        <v>105.8248</v>
      </c>
      <c r="J2415">
        <v>120.75</v>
      </c>
      <c r="K2415" s="36">
        <v>23.765325748223439</v>
      </c>
      <c r="M2415">
        <v>110.5591</v>
      </c>
      <c r="N2415">
        <v>120.75</v>
      </c>
      <c r="O2415" s="36">
        <v>23.937069430779641</v>
      </c>
      <c r="Q2415">
        <v>115.30419999999999</v>
      </c>
      <c r="R2415">
        <v>120.75</v>
      </c>
      <c r="S2415" s="36">
        <v>24.117518371033555</v>
      </c>
      <c r="U2415">
        <v>120.0808</v>
      </c>
      <c r="V2415">
        <v>120.75</v>
      </c>
      <c r="W2415" s="36">
        <v>24.308471612694454</v>
      </c>
      <c r="Y2415">
        <v>83.43</v>
      </c>
      <c r="Z2415">
        <v>120.75</v>
      </c>
      <c r="AA2415" s="36">
        <v>23.046479626323912</v>
      </c>
    </row>
    <row r="2416" spans="1:27" x14ac:dyDescent="0.25">
      <c r="A2416">
        <v>96.432599999999994</v>
      </c>
      <c r="B2416">
        <v>120.8</v>
      </c>
      <c r="C2416" s="36">
        <v>23.445849655737018</v>
      </c>
      <c r="E2416">
        <v>101.12990000000001</v>
      </c>
      <c r="F2416">
        <v>120.8</v>
      </c>
      <c r="G2416" s="36">
        <v>23.601892116809935</v>
      </c>
      <c r="I2416">
        <v>105.8248</v>
      </c>
      <c r="J2416">
        <v>120.8</v>
      </c>
      <c r="K2416" s="36">
        <v>23.76470541216467</v>
      </c>
      <c r="M2416">
        <v>110.5591</v>
      </c>
      <c r="N2416">
        <v>120.8</v>
      </c>
      <c r="O2416" s="36">
        <v>23.936411336877221</v>
      </c>
      <c r="Q2416">
        <v>115.30419999999999</v>
      </c>
      <c r="R2416">
        <v>120.8</v>
      </c>
      <c r="S2416" s="36">
        <v>24.116817433175559</v>
      </c>
      <c r="U2416">
        <v>120.0808</v>
      </c>
      <c r="V2416">
        <v>120.8</v>
      </c>
      <c r="W2416" s="36">
        <v>24.307721372889773</v>
      </c>
      <c r="Y2416">
        <v>83.43</v>
      </c>
      <c r="Z2416">
        <v>120.8</v>
      </c>
      <c r="AA2416" s="36">
        <v>23.045991429917894</v>
      </c>
    </row>
    <row r="2417" spans="1:27" x14ac:dyDescent="0.25">
      <c r="A2417">
        <v>96.432599999999994</v>
      </c>
      <c r="B2417">
        <v>120.85</v>
      </c>
      <c r="C2417" s="36">
        <v>23.445292724195923</v>
      </c>
      <c r="E2417">
        <v>101.12990000000001</v>
      </c>
      <c r="F2417">
        <v>120.85</v>
      </c>
      <c r="G2417" s="36">
        <v>23.601305262441805</v>
      </c>
      <c r="I2417">
        <v>105.8248</v>
      </c>
      <c r="J2417">
        <v>120.85</v>
      </c>
      <c r="K2417" s="36">
        <v>23.764085222710431</v>
      </c>
      <c r="M2417">
        <v>110.5591</v>
      </c>
      <c r="N2417">
        <v>120.85</v>
      </c>
      <c r="O2417" s="36">
        <v>23.935753411286054</v>
      </c>
      <c r="Q2417">
        <v>115.30419999999999</v>
      </c>
      <c r="R2417">
        <v>120.85</v>
      </c>
      <c r="S2417" s="36">
        <v>24.116116690492824</v>
      </c>
      <c r="U2417">
        <v>120.0808</v>
      </c>
      <c r="V2417">
        <v>120.85</v>
      </c>
      <c r="W2417" s="36">
        <v>24.306971362213552</v>
      </c>
      <c r="Y2417">
        <v>83.43</v>
      </c>
      <c r="Z2417">
        <v>120.85</v>
      </c>
      <c r="AA2417" s="36">
        <v>23.045503317837248</v>
      </c>
    </row>
    <row r="2418" spans="1:27" x14ac:dyDescent="0.25">
      <c r="A2418">
        <v>96.432599999999994</v>
      </c>
      <c r="B2418">
        <v>120.9</v>
      </c>
      <c r="C2418" s="36">
        <v>23.444735906794286</v>
      </c>
      <c r="E2418">
        <v>101.12990000000001</v>
      </c>
      <c r="F2418">
        <v>120.9</v>
      </c>
      <c r="G2418" s="36">
        <v>23.600718536922848</v>
      </c>
      <c r="I2418">
        <v>105.8248</v>
      </c>
      <c r="J2418">
        <v>120.9</v>
      </c>
      <c r="K2418" s="36">
        <v>23.763465179777132</v>
      </c>
      <c r="M2418">
        <v>110.5591</v>
      </c>
      <c r="N2418">
        <v>120.9</v>
      </c>
      <c r="O2418" s="36">
        <v>23.935095653901769</v>
      </c>
      <c r="Q2418">
        <v>115.30419999999999</v>
      </c>
      <c r="R2418">
        <v>120.9</v>
      </c>
      <c r="S2418" s="36">
        <v>24.115416142852865</v>
      </c>
      <c r="U2418">
        <v>120.0808</v>
      </c>
      <c r="V2418">
        <v>120.9</v>
      </c>
      <c r="W2418" s="36">
        <v>24.306221580494274</v>
      </c>
      <c r="Y2418">
        <v>83.43</v>
      </c>
      <c r="Z2418">
        <v>120.9</v>
      </c>
      <c r="AA2418" s="36">
        <v>23.045015290047576</v>
      </c>
    </row>
    <row r="2419" spans="1:27" x14ac:dyDescent="0.25">
      <c r="A2419">
        <v>96.432599999999994</v>
      </c>
      <c r="B2419">
        <v>120.95</v>
      </c>
      <c r="C2419" s="36">
        <v>23.444179203476192</v>
      </c>
      <c r="E2419">
        <v>101.12990000000001</v>
      </c>
      <c r="F2419">
        <v>120.95</v>
      </c>
      <c r="G2419" s="36">
        <v>23.600131940185133</v>
      </c>
      <c r="I2419">
        <v>105.8248</v>
      </c>
      <c r="J2419">
        <v>120.95</v>
      </c>
      <c r="K2419" s="36">
        <v>23.762845283281237</v>
      </c>
      <c r="M2419">
        <v>110.5591</v>
      </c>
      <c r="N2419">
        <v>120.95</v>
      </c>
      <c r="O2419" s="36">
        <v>23.934438064620082</v>
      </c>
      <c r="Q2419">
        <v>115.30419999999999</v>
      </c>
      <c r="R2419">
        <v>120.95</v>
      </c>
      <c r="S2419" s="36">
        <v>24.114715790123363</v>
      </c>
      <c r="U2419">
        <v>120.0808</v>
      </c>
      <c r="V2419">
        <v>120.95</v>
      </c>
      <c r="W2419" s="36">
        <v>24.305472027560626</v>
      </c>
      <c r="Y2419">
        <v>83.43</v>
      </c>
      <c r="Z2419">
        <v>120.95</v>
      </c>
      <c r="AA2419" s="36">
        <v>23.044527346514492</v>
      </c>
    </row>
    <row r="2420" spans="1:27" x14ac:dyDescent="0.25">
      <c r="A2420">
        <v>96.432599999999994</v>
      </c>
      <c r="B2420">
        <v>121</v>
      </c>
      <c r="C2420" s="36">
        <v>23.443622614185767</v>
      </c>
      <c r="E2420">
        <v>101.12990000000001</v>
      </c>
      <c r="F2420">
        <v>121</v>
      </c>
      <c r="G2420" s="36">
        <v>23.599545472160781</v>
      </c>
      <c r="I2420">
        <v>105.8248</v>
      </c>
      <c r="J2420">
        <v>121</v>
      </c>
      <c r="K2420" s="36">
        <v>23.762225533139318</v>
      </c>
      <c r="M2420">
        <v>110.5591</v>
      </c>
      <c r="N2420">
        <v>121</v>
      </c>
      <c r="O2420" s="36">
        <v>23.93378064333681</v>
      </c>
      <c r="Q2420">
        <v>115.30419999999999</v>
      </c>
      <c r="R2420">
        <v>121</v>
      </c>
      <c r="S2420" s="36">
        <v>24.114015632172126</v>
      </c>
      <c r="U2420">
        <v>120.0808</v>
      </c>
      <c r="V2420">
        <v>121</v>
      </c>
      <c r="W2420" s="36">
        <v>24.304722703241495</v>
      </c>
      <c r="Y2420">
        <v>83.43</v>
      </c>
      <c r="Z2420">
        <v>121</v>
      </c>
      <c r="AA2420" s="36">
        <v>23.044039487203655</v>
      </c>
    </row>
    <row r="2421" spans="1:27" x14ac:dyDescent="0.25">
      <c r="A2421">
        <v>96.432599999999994</v>
      </c>
      <c r="B2421">
        <v>121.05</v>
      </c>
      <c r="C2421" s="36">
        <v>23.443066138867199</v>
      </c>
      <c r="E2421">
        <v>101.12990000000001</v>
      </c>
      <c r="F2421">
        <v>121.05</v>
      </c>
      <c r="G2421" s="36">
        <v>23.598959132781982</v>
      </c>
      <c r="I2421">
        <v>105.8248</v>
      </c>
      <c r="J2421">
        <v>121.05</v>
      </c>
      <c r="K2421" s="36">
        <v>23.761605929268008</v>
      </c>
      <c r="M2421">
        <v>110.5591</v>
      </c>
      <c r="N2421">
        <v>121.05</v>
      </c>
      <c r="O2421" s="36">
        <v>23.933123389947891</v>
      </c>
      <c r="Q2421">
        <v>115.30419999999999</v>
      </c>
      <c r="R2421">
        <v>121.05</v>
      </c>
      <c r="S2421" s="36">
        <v>24.113315668867113</v>
      </c>
      <c r="U2421">
        <v>120.0808</v>
      </c>
      <c r="V2421">
        <v>121.05</v>
      </c>
      <c r="W2421" s="36">
        <v>24.303973607365997</v>
      </c>
      <c r="Y2421">
        <v>83.43</v>
      </c>
      <c r="Z2421">
        <v>121.05</v>
      </c>
      <c r="AA2421" s="36">
        <v>23.043551712080724</v>
      </c>
    </row>
    <row r="2422" spans="1:27" x14ac:dyDescent="0.25">
      <c r="A2422">
        <v>96.432599999999994</v>
      </c>
      <c r="B2422">
        <v>121.1</v>
      </c>
      <c r="C2422" s="36">
        <v>23.4425097774647</v>
      </c>
      <c r="E2422">
        <v>101.12990000000001</v>
      </c>
      <c r="F2422">
        <v>121.1</v>
      </c>
      <c r="G2422" s="36">
        <v>23.598372921980978</v>
      </c>
      <c r="I2422">
        <v>105.8248</v>
      </c>
      <c r="J2422">
        <v>121.1</v>
      </c>
      <c r="K2422" s="36">
        <v>23.760986471584008</v>
      </c>
      <c r="M2422">
        <v>110.5591</v>
      </c>
      <c r="N2422">
        <v>121.1</v>
      </c>
      <c r="O2422" s="36">
        <v>23.932466304349362</v>
      </c>
      <c r="Q2422">
        <v>115.30419999999999</v>
      </c>
      <c r="R2422">
        <v>121.1</v>
      </c>
      <c r="S2422" s="36">
        <v>24.112615900076442</v>
      </c>
      <c r="U2422">
        <v>120.0808</v>
      </c>
      <c r="V2422">
        <v>121.1</v>
      </c>
      <c r="W2422" s="36">
        <v>24.303224739763436</v>
      </c>
      <c r="Y2422">
        <v>83.43</v>
      </c>
      <c r="Z2422">
        <v>121.1</v>
      </c>
      <c r="AA2422" s="36">
        <v>23.043064021111391</v>
      </c>
    </row>
    <row r="2423" spans="1:27" x14ac:dyDescent="0.25">
      <c r="A2423">
        <v>96.432599999999994</v>
      </c>
      <c r="B2423">
        <v>121.15</v>
      </c>
      <c r="C2423" s="36">
        <v>23.441953529922543</v>
      </c>
      <c r="E2423">
        <v>101.12990000000001</v>
      </c>
      <c r="F2423">
        <v>121.15</v>
      </c>
      <c r="G2423" s="36">
        <v>23.597786839690063</v>
      </c>
      <c r="I2423">
        <v>105.8248</v>
      </c>
      <c r="J2423">
        <v>121.15</v>
      </c>
      <c r="K2423" s="36">
        <v>23.760367160004115</v>
      </c>
      <c r="M2423">
        <v>110.5591</v>
      </c>
      <c r="N2423">
        <v>121.15</v>
      </c>
      <c r="O2423" s="36">
        <v>23.931809386437351</v>
      </c>
      <c r="Q2423">
        <v>115.30419999999999</v>
      </c>
      <c r="R2423">
        <v>121.15</v>
      </c>
      <c r="S2423" s="36">
        <v>24.111916325668354</v>
      </c>
      <c r="U2423">
        <v>120.0808</v>
      </c>
      <c r="V2423">
        <v>121.15</v>
      </c>
      <c r="W2423" s="36">
        <v>24.302476100263338</v>
      </c>
      <c r="Y2423">
        <v>83.43</v>
      </c>
      <c r="Z2423">
        <v>121.15</v>
      </c>
      <c r="AA2423" s="36">
        <v>23.042576414261376</v>
      </c>
    </row>
    <row r="2424" spans="1:27" x14ac:dyDescent="0.25">
      <c r="A2424">
        <v>96.432599999999994</v>
      </c>
      <c r="B2424">
        <v>121.2</v>
      </c>
      <c r="C2424" s="36">
        <v>23.441397396185032</v>
      </c>
      <c r="E2424">
        <v>101.12990000000001</v>
      </c>
      <c r="F2424">
        <v>121.2</v>
      </c>
      <c r="G2424" s="36">
        <v>23.597200885841605</v>
      </c>
      <c r="I2424">
        <v>105.8248</v>
      </c>
      <c r="J2424">
        <v>121.2</v>
      </c>
      <c r="K2424" s="36">
        <v>23.759747994445203</v>
      </c>
      <c r="M2424">
        <v>110.5591</v>
      </c>
      <c r="N2424">
        <v>121.2</v>
      </c>
      <c r="O2424" s="36">
        <v>23.931152636108116</v>
      </c>
      <c r="Q2424">
        <v>115.30419999999999</v>
      </c>
      <c r="R2424">
        <v>121.2</v>
      </c>
      <c r="S2424" s="36">
        <v>24.111216945511249</v>
      </c>
      <c r="U2424">
        <v>120.0808</v>
      </c>
      <c r="V2424">
        <v>121.2</v>
      </c>
      <c r="W2424" s="36">
        <v>24.301727688695429</v>
      </c>
      <c r="Y2424">
        <v>83.43</v>
      </c>
      <c r="Z2424">
        <v>121.2</v>
      </c>
      <c r="AA2424" s="36">
        <v>23.042088891496412</v>
      </c>
    </row>
    <row r="2425" spans="1:27" x14ac:dyDescent="0.25">
      <c r="A2425">
        <v>96.432599999999994</v>
      </c>
      <c r="B2425">
        <v>121.25</v>
      </c>
      <c r="C2425" s="36">
        <v>23.440841376196524</v>
      </c>
      <c r="E2425">
        <v>101.12990000000001</v>
      </c>
      <c r="F2425">
        <v>121.25</v>
      </c>
      <c r="G2425" s="36">
        <v>23.596615060368013</v>
      </c>
      <c r="I2425">
        <v>105.8248</v>
      </c>
      <c r="J2425">
        <v>121.25</v>
      </c>
      <c r="K2425" s="36">
        <v>23.7591289748242</v>
      </c>
      <c r="M2425">
        <v>110.5591</v>
      </c>
      <c r="N2425">
        <v>121.25</v>
      </c>
      <c r="O2425" s="36">
        <v>23.930496053258</v>
      </c>
      <c r="Q2425">
        <v>115.30419999999999</v>
      </c>
      <c r="R2425">
        <v>121.25</v>
      </c>
      <c r="S2425" s="36">
        <v>24.110517759473684</v>
      </c>
      <c r="U2425">
        <v>120.0808</v>
      </c>
      <c r="V2425">
        <v>121.25</v>
      </c>
      <c r="W2425" s="36">
        <v>24.30097950488965</v>
      </c>
      <c r="Y2425">
        <v>83.43</v>
      </c>
      <c r="Z2425">
        <v>121.25</v>
      </c>
      <c r="AA2425" s="36">
        <v>23.041601452782256</v>
      </c>
    </row>
    <row r="2426" spans="1:27" x14ac:dyDescent="0.25">
      <c r="A2426">
        <v>96.432599999999994</v>
      </c>
      <c r="B2426">
        <v>121.3</v>
      </c>
      <c r="C2426" s="36">
        <v>23.440285469901418</v>
      </c>
      <c r="E2426">
        <v>101.12990000000001</v>
      </c>
      <c r="F2426">
        <v>121.3</v>
      </c>
      <c r="G2426" s="36">
        <v>23.596029363201765</v>
      </c>
      <c r="I2426">
        <v>105.8248</v>
      </c>
      <c r="J2426">
        <v>121.3</v>
      </c>
      <c r="K2426" s="36">
        <v>23.758510101058132</v>
      </c>
      <c r="M2426">
        <v>110.5591</v>
      </c>
      <c r="N2426">
        <v>121.3</v>
      </c>
      <c r="O2426" s="36">
        <v>23.92983963778347</v>
      </c>
      <c r="Q2426">
        <v>115.30419999999999</v>
      </c>
      <c r="R2426">
        <v>121.3</v>
      </c>
      <c r="S2426" s="36">
        <v>24.109818767424333</v>
      </c>
      <c r="U2426">
        <v>120.0808</v>
      </c>
      <c r="V2426">
        <v>121.3</v>
      </c>
      <c r="W2426" s="36">
        <v>24.300231548676145</v>
      </c>
      <c r="Y2426">
        <v>83.43</v>
      </c>
      <c r="Z2426">
        <v>121.3</v>
      </c>
      <c r="AA2426" s="36">
        <v>23.041114098084694</v>
      </c>
    </row>
    <row r="2427" spans="1:27" x14ac:dyDescent="0.25">
      <c r="A2427">
        <v>96.432599999999994</v>
      </c>
      <c r="B2427">
        <v>121.35</v>
      </c>
      <c r="C2427" s="36">
        <v>23.439729677244152</v>
      </c>
      <c r="E2427">
        <v>101.12990000000001</v>
      </c>
      <c r="F2427">
        <v>121.35</v>
      </c>
      <c r="G2427" s="36">
        <v>23.595443794275397</v>
      </c>
      <c r="I2427">
        <v>105.8248</v>
      </c>
      <c r="J2427">
        <v>121.35</v>
      </c>
      <c r="K2427" s="36">
        <v>23.757891373064098</v>
      </c>
      <c r="M2427">
        <v>110.5591</v>
      </c>
      <c r="N2427">
        <v>121.35</v>
      </c>
      <c r="O2427" s="36">
        <v>23.929183389581059</v>
      </c>
      <c r="Q2427">
        <v>115.30419999999999</v>
      </c>
      <c r="R2427">
        <v>121.35</v>
      </c>
      <c r="S2427" s="36">
        <v>24.10911996923204</v>
      </c>
      <c r="U2427">
        <v>120.0808</v>
      </c>
      <c r="V2427">
        <v>121.35</v>
      </c>
      <c r="W2427" s="36">
        <v>24.299483819885264</v>
      </c>
      <c r="Y2427">
        <v>83.43</v>
      </c>
      <c r="Z2427">
        <v>121.35</v>
      </c>
      <c r="AA2427" s="36">
        <v>23.040626827369536</v>
      </c>
    </row>
    <row r="2428" spans="1:27" x14ac:dyDescent="0.25">
      <c r="A2428">
        <v>96.432599999999994</v>
      </c>
      <c r="B2428">
        <v>121.4</v>
      </c>
      <c r="C2428" s="36">
        <v>23.43917399816922</v>
      </c>
      <c r="E2428">
        <v>101.12990000000001</v>
      </c>
      <c r="F2428">
        <v>121.4</v>
      </c>
      <c r="G2428" s="36">
        <v>23.594858353521488</v>
      </c>
      <c r="I2428">
        <v>105.8248</v>
      </c>
      <c r="J2428">
        <v>121.4</v>
      </c>
      <c r="K2428" s="36">
        <v>23.757272790759277</v>
      </c>
      <c r="M2428">
        <v>110.5591</v>
      </c>
      <c r="N2428">
        <v>121.4</v>
      </c>
      <c r="O2428" s="36">
        <v>23.928527308547462</v>
      </c>
      <c r="Q2428">
        <v>115.30419999999999</v>
      </c>
      <c r="R2428">
        <v>121.4</v>
      </c>
      <c r="S2428" s="36">
        <v>24.108421364765782</v>
      </c>
      <c r="U2428">
        <v>120.0808</v>
      </c>
      <c r="V2428">
        <v>121.4</v>
      </c>
      <c r="W2428" s="36">
        <v>24.298736318347569</v>
      </c>
      <c r="Y2428">
        <v>83.43</v>
      </c>
      <c r="Z2428">
        <v>121.4</v>
      </c>
      <c r="AA2428" s="36">
        <v>23.0401396406026</v>
      </c>
    </row>
    <row r="2429" spans="1:27" x14ac:dyDescent="0.25">
      <c r="A2429">
        <v>96.432599999999994</v>
      </c>
      <c r="B2429">
        <v>121.45</v>
      </c>
      <c r="C2429" s="36">
        <v>23.438618432621144</v>
      </c>
      <c r="E2429">
        <v>101.12990000000001</v>
      </c>
      <c r="F2429">
        <v>121.45</v>
      </c>
      <c r="G2429" s="36">
        <v>23.5942730408727</v>
      </c>
      <c r="I2429">
        <v>105.8248</v>
      </c>
      <c r="J2429">
        <v>121.45</v>
      </c>
      <c r="K2429" s="36">
        <v>23.75665435406091</v>
      </c>
      <c r="M2429">
        <v>110.5591</v>
      </c>
      <c r="N2429">
        <v>121.45</v>
      </c>
      <c r="O2429" s="36">
        <v>23.927871394579419</v>
      </c>
      <c r="Q2429">
        <v>115.30419999999999</v>
      </c>
      <c r="R2429">
        <v>121.45</v>
      </c>
      <c r="S2429" s="36">
        <v>24.107722953894687</v>
      </c>
      <c r="U2429">
        <v>120.0808</v>
      </c>
      <c r="V2429">
        <v>121.45</v>
      </c>
      <c r="W2429" s="36">
        <v>24.297989043893818</v>
      </c>
      <c r="Y2429">
        <v>83.43</v>
      </c>
      <c r="Z2429">
        <v>121.45</v>
      </c>
      <c r="AA2429" s="36">
        <v>23.039652537749738</v>
      </c>
    </row>
    <row r="2430" spans="1:27" x14ac:dyDescent="0.25">
      <c r="A2430">
        <v>96.432599999999994</v>
      </c>
      <c r="B2430">
        <v>121.5</v>
      </c>
      <c r="C2430" s="36">
        <v>23.438062980544515</v>
      </c>
      <c r="E2430">
        <v>101.12990000000001</v>
      </c>
      <c r="F2430">
        <v>121.5</v>
      </c>
      <c r="G2430" s="36">
        <v>23.593687856261724</v>
      </c>
      <c r="I2430">
        <v>105.8248</v>
      </c>
      <c r="J2430">
        <v>121.5</v>
      </c>
      <c r="K2430" s="36">
        <v>23.756036062886331</v>
      </c>
      <c r="M2430">
        <v>110.5591</v>
      </c>
      <c r="N2430">
        <v>121.5</v>
      </c>
      <c r="O2430" s="36">
        <v>23.927215647573817</v>
      </c>
      <c r="Q2430">
        <v>115.30419999999999</v>
      </c>
      <c r="R2430">
        <v>121.5</v>
      </c>
      <c r="S2430" s="36">
        <v>24.107024736488015</v>
      </c>
      <c r="U2430">
        <v>120.0808</v>
      </c>
      <c r="V2430">
        <v>121.5</v>
      </c>
      <c r="W2430" s="36">
        <v>24.297241996354984</v>
      </c>
      <c r="Y2430">
        <v>83.43</v>
      </c>
      <c r="Z2430">
        <v>121.5</v>
      </c>
      <c r="AA2430" s="36">
        <v>23.03916551877683</v>
      </c>
    </row>
    <row r="2431" spans="1:27" x14ac:dyDescent="0.25">
      <c r="A2431">
        <v>96.432599999999994</v>
      </c>
      <c r="B2431">
        <v>121.55</v>
      </c>
      <c r="C2431" s="36">
        <v>23.437507641883933</v>
      </c>
      <c r="E2431">
        <v>101.12990000000001</v>
      </c>
      <c r="F2431">
        <v>121.55</v>
      </c>
      <c r="G2431" s="36">
        <v>23.593102799621334</v>
      </c>
      <c r="I2431">
        <v>105.8248</v>
      </c>
      <c r="J2431">
        <v>121.55</v>
      </c>
      <c r="K2431" s="36">
        <v>23.755417917152943</v>
      </c>
      <c r="M2431">
        <v>110.5591</v>
      </c>
      <c r="N2431">
        <v>121.55</v>
      </c>
      <c r="O2431" s="36">
        <v>23.926560067427623</v>
      </c>
      <c r="Q2431">
        <v>115.30419999999999</v>
      </c>
      <c r="R2431">
        <v>121.55</v>
      </c>
      <c r="S2431" s="36">
        <v>24.106326712415179</v>
      </c>
      <c r="U2431">
        <v>120.0808</v>
      </c>
      <c r="V2431">
        <v>121.55</v>
      </c>
      <c r="W2431" s="36">
        <v>24.296495175562246</v>
      </c>
      <c r="Y2431">
        <v>83.43</v>
      </c>
      <c r="Z2431">
        <v>121.55</v>
      </c>
      <c r="AA2431" s="36">
        <v>23.038678583649762</v>
      </c>
    </row>
    <row r="2432" spans="1:27" x14ac:dyDescent="0.25">
      <c r="A2432">
        <v>96.432599999999994</v>
      </c>
      <c r="B2432">
        <v>121.6</v>
      </c>
      <c r="C2432" s="36">
        <v>23.43695241658407</v>
      </c>
      <c r="E2432">
        <v>101.12990000000001</v>
      </c>
      <c r="F2432">
        <v>121.6</v>
      </c>
      <c r="G2432" s="36">
        <v>23.592517870884347</v>
      </c>
      <c r="I2432">
        <v>105.8248</v>
      </c>
      <c r="J2432">
        <v>121.6</v>
      </c>
      <c r="K2432" s="36">
        <v>23.754799916778218</v>
      </c>
      <c r="M2432">
        <v>110.5591</v>
      </c>
      <c r="N2432">
        <v>121.6</v>
      </c>
      <c r="O2432" s="36">
        <v>23.925904654037922</v>
      </c>
      <c r="Q2432">
        <v>115.30419999999999</v>
      </c>
      <c r="R2432">
        <v>121.6</v>
      </c>
      <c r="S2432" s="36">
        <v>24.105628881545741</v>
      </c>
      <c r="U2432">
        <v>120.0808</v>
      </c>
      <c r="V2432">
        <v>121.6</v>
      </c>
      <c r="W2432" s="36">
        <v>24.295748581346984</v>
      </c>
      <c r="Y2432">
        <v>83.43</v>
      </c>
      <c r="Z2432">
        <v>121.6</v>
      </c>
      <c r="AA2432" s="36">
        <v>23.038191732334454</v>
      </c>
    </row>
    <row r="2433" spans="1:27" x14ac:dyDescent="0.25">
      <c r="A2433">
        <v>96.432599999999994</v>
      </c>
      <c r="B2433">
        <v>121.65</v>
      </c>
      <c r="C2433" s="36">
        <v>23.436397304589637</v>
      </c>
      <c r="E2433">
        <v>101.12990000000001</v>
      </c>
      <c r="F2433">
        <v>121.65</v>
      </c>
      <c r="G2433" s="36">
        <v>23.591933069983643</v>
      </c>
      <c r="I2433">
        <v>105.8248</v>
      </c>
      <c r="J2433">
        <v>121.65</v>
      </c>
      <c r="K2433" s="36">
        <v>23.754182061679725</v>
      </c>
      <c r="M2433">
        <v>110.5591</v>
      </c>
      <c r="N2433">
        <v>121.65</v>
      </c>
      <c r="O2433" s="36">
        <v>23.925249407301898</v>
      </c>
      <c r="Q2433">
        <v>115.30419999999999</v>
      </c>
      <c r="R2433">
        <v>121.65</v>
      </c>
      <c r="S2433" s="36">
        <v>24.104931243749395</v>
      </c>
      <c r="U2433">
        <v>120.0808</v>
      </c>
      <c r="V2433">
        <v>121.65</v>
      </c>
      <c r="W2433" s="36">
        <v>24.29500221354078</v>
      </c>
      <c r="Y2433">
        <v>83.43</v>
      </c>
      <c r="Z2433">
        <v>121.65</v>
      </c>
      <c r="AA2433" s="36">
        <v>23.037704964796845</v>
      </c>
    </row>
    <row r="2434" spans="1:27" x14ac:dyDescent="0.25">
      <c r="A2434">
        <v>96.432599999999994</v>
      </c>
      <c r="B2434">
        <v>121.7</v>
      </c>
      <c r="C2434" s="36">
        <v>23.435842305845377</v>
      </c>
      <c r="E2434">
        <v>101.12990000000001</v>
      </c>
      <c r="F2434">
        <v>121.7</v>
      </c>
      <c r="G2434" s="36">
        <v>23.591348396852155</v>
      </c>
      <c r="I2434">
        <v>105.8248</v>
      </c>
      <c r="J2434">
        <v>121.7</v>
      </c>
      <c r="K2434" s="36">
        <v>23.753564351775086</v>
      </c>
      <c r="M2434">
        <v>110.5591</v>
      </c>
      <c r="N2434">
        <v>121.7</v>
      </c>
      <c r="O2434" s="36">
        <v>23.924594327116825</v>
      </c>
      <c r="Q2434">
        <v>115.30419999999999</v>
      </c>
      <c r="R2434">
        <v>121.7</v>
      </c>
      <c r="S2434" s="36">
        <v>24.10423379889599</v>
      </c>
      <c r="U2434">
        <v>120.0808</v>
      </c>
      <c r="V2434">
        <v>121.7</v>
      </c>
      <c r="W2434" s="36">
        <v>24.294256071975425</v>
      </c>
      <c r="Y2434">
        <v>83.43</v>
      </c>
      <c r="Z2434">
        <v>121.7</v>
      </c>
      <c r="AA2434" s="36">
        <v>23.0372182810029</v>
      </c>
    </row>
    <row r="2435" spans="1:27" x14ac:dyDescent="0.25">
      <c r="A2435">
        <v>96.432599999999994</v>
      </c>
      <c r="B2435">
        <v>121.75</v>
      </c>
      <c r="C2435" s="36">
        <v>23.435287420296085</v>
      </c>
      <c r="E2435">
        <v>101.12990000000001</v>
      </c>
      <c r="F2435">
        <v>121.75</v>
      </c>
      <c r="G2435" s="36">
        <v>23.590763851422871</v>
      </c>
      <c r="I2435">
        <v>105.8248</v>
      </c>
      <c r="J2435">
        <v>121.75</v>
      </c>
      <c r="K2435" s="36">
        <v>23.752946786982019</v>
      </c>
      <c r="M2435">
        <v>110.5591</v>
      </c>
      <c r="N2435">
        <v>121.75</v>
      </c>
      <c r="O2435" s="36">
        <v>23.923939413380101</v>
      </c>
      <c r="Q2435">
        <v>115.30419999999999</v>
      </c>
      <c r="R2435">
        <v>121.75</v>
      </c>
      <c r="S2435" s="36">
        <v>24.103536546855516</v>
      </c>
      <c r="U2435">
        <v>120.0808</v>
      </c>
      <c r="V2435">
        <v>121.75</v>
      </c>
      <c r="W2435" s="36">
        <v>24.293510156482917</v>
      </c>
      <c r="Y2435">
        <v>83.43</v>
      </c>
      <c r="Z2435">
        <v>121.75</v>
      </c>
      <c r="AA2435" s="36">
        <v>23.036731680918606</v>
      </c>
    </row>
    <row r="2436" spans="1:27" x14ac:dyDescent="0.25">
      <c r="A2436">
        <v>96.432599999999994</v>
      </c>
      <c r="B2436">
        <v>121.8</v>
      </c>
      <c r="C2436" s="36">
        <v>23.434732647886602</v>
      </c>
      <c r="E2436">
        <v>101.12990000000001</v>
      </c>
      <c r="F2436">
        <v>121.8</v>
      </c>
      <c r="G2436" s="36">
        <v>23.590179433628848</v>
      </c>
      <c r="I2436">
        <v>105.8248</v>
      </c>
      <c r="J2436">
        <v>121.8</v>
      </c>
      <c r="K2436" s="36">
        <v>23.752329367218305</v>
      </c>
      <c r="M2436">
        <v>110.5591</v>
      </c>
      <c r="N2436">
        <v>121.8</v>
      </c>
      <c r="O2436" s="36">
        <v>23.923284665989218</v>
      </c>
      <c r="Q2436">
        <v>115.30419999999999</v>
      </c>
      <c r="R2436">
        <v>121.8</v>
      </c>
      <c r="S2436" s="36">
        <v>24.102839487498091</v>
      </c>
      <c r="U2436">
        <v>120.0808</v>
      </c>
      <c r="V2436">
        <v>121.8</v>
      </c>
      <c r="W2436" s="36">
        <v>24.292764466895452</v>
      </c>
      <c r="Y2436">
        <v>83.43</v>
      </c>
      <c r="Z2436">
        <v>121.8</v>
      </c>
      <c r="AA2436" s="36">
        <v>23.036245164509964</v>
      </c>
    </row>
    <row r="2437" spans="1:27" x14ac:dyDescent="0.25">
      <c r="A2437">
        <v>96.432599999999994</v>
      </c>
      <c r="B2437">
        <v>121.85</v>
      </c>
      <c r="C2437" s="36">
        <v>23.434177988561817</v>
      </c>
      <c r="E2437">
        <v>101.12990000000001</v>
      </c>
      <c r="F2437">
        <v>121.85</v>
      </c>
      <c r="G2437" s="36">
        <v>23.589595143403184</v>
      </c>
      <c r="I2437">
        <v>105.8248</v>
      </c>
      <c r="J2437">
        <v>121.85</v>
      </c>
      <c r="K2437" s="36">
        <v>23.751712092401799</v>
      </c>
      <c r="M2437">
        <v>110.5591</v>
      </c>
      <c r="N2437">
        <v>121.85</v>
      </c>
      <c r="O2437" s="36">
        <v>23.922630084841771</v>
      </c>
      <c r="Q2437">
        <v>115.30419999999999</v>
      </c>
      <c r="R2437">
        <v>121.85</v>
      </c>
      <c r="S2437" s="36">
        <v>24.102142620693989</v>
      </c>
      <c r="U2437">
        <v>120.0808</v>
      </c>
      <c r="V2437">
        <v>121.85</v>
      </c>
      <c r="W2437" s="36">
        <v>24.292019003045432</v>
      </c>
      <c r="Y2437">
        <v>83.43</v>
      </c>
      <c r="Z2437">
        <v>121.85</v>
      </c>
      <c r="AA2437" s="36">
        <v>23.035758731743012</v>
      </c>
    </row>
    <row r="2438" spans="1:27" x14ac:dyDescent="0.25">
      <c r="A2438">
        <v>96.432599999999994</v>
      </c>
      <c r="B2438">
        <v>121.9</v>
      </c>
      <c r="C2438" s="36">
        <v>23.433623442266644</v>
      </c>
      <c r="E2438">
        <v>101.12990000000001</v>
      </c>
      <c r="F2438">
        <v>121.9</v>
      </c>
      <c r="G2438" s="36">
        <v>23.589010980679053</v>
      </c>
      <c r="I2438">
        <v>105.8248</v>
      </c>
      <c r="J2438">
        <v>121.9</v>
      </c>
      <c r="K2438" s="36">
        <v>23.751094962450448</v>
      </c>
      <c r="M2438">
        <v>110.5591</v>
      </c>
      <c r="N2438">
        <v>121.9</v>
      </c>
      <c r="O2438" s="36">
        <v>23.921975669835451</v>
      </c>
      <c r="Q2438">
        <v>115.30419999999999</v>
      </c>
      <c r="R2438">
        <v>121.9</v>
      </c>
      <c r="S2438" s="36">
        <v>24.101445946313635</v>
      </c>
      <c r="U2438">
        <v>120.0808</v>
      </c>
      <c r="V2438">
        <v>121.9</v>
      </c>
      <c r="W2438" s="36">
        <v>24.291273764765464</v>
      </c>
      <c r="Y2438">
        <v>83.43</v>
      </c>
      <c r="Z2438">
        <v>121.9</v>
      </c>
      <c r="AA2438" s="36">
        <v>23.035272382583788</v>
      </c>
    </row>
    <row r="2439" spans="1:27" x14ac:dyDescent="0.25">
      <c r="A2439">
        <v>96.432599999999994</v>
      </c>
      <c r="B2439">
        <v>121.95</v>
      </c>
      <c r="C2439" s="36">
        <v>23.43306900894606</v>
      </c>
      <c r="E2439">
        <v>101.12990000000001</v>
      </c>
      <c r="F2439">
        <v>121.95</v>
      </c>
      <c r="G2439" s="36">
        <v>23.588426945389674</v>
      </c>
      <c r="I2439">
        <v>105.8248</v>
      </c>
      <c r="J2439">
        <v>121.95</v>
      </c>
      <c r="K2439" s="36">
        <v>23.750477977282255</v>
      </c>
      <c r="M2439">
        <v>110.5591</v>
      </c>
      <c r="N2439">
        <v>121.95</v>
      </c>
      <c r="O2439" s="36">
        <v>23.921321420868065</v>
      </c>
      <c r="Q2439">
        <v>115.30419999999999</v>
      </c>
      <c r="R2439">
        <v>121.95</v>
      </c>
      <c r="S2439" s="36">
        <v>24.100749464227569</v>
      </c>
      <c r="U2439">
        <v>120.0808</v>
      </c>
      <c r="V2439">
        <v>121.95</v>
      </c>
      <c r="W2439" s="36">
        <v>24.290528751888353</v>
      </c>
      <c r="Y2439">
        <v>83.43</v>
      </c>
      <c r="Z2439">
        <v>121.95</v>
      </c>
      <c r="AA2439" s="36">
        <v>23.034786116998383</v>
      </c>
    </row>
    <row r="2440" spans="1:27" x14ac:dyDescent="0.25">
      <c r="A2440">
        <v>96.432599999999994</v>
      </c>
      <c r="B2440">
        <v>122</v>
      </c>
      <c r="C2440" s="36">
        <v>23.432514688545073</v>
      </c>
      <c r="E2440">
        <v>101.12990000000001</v>
      </c>
      <c r="F2440">
        <v>122</v>
      </c>
      <c r="G2440" s="36">
        <v>23.587843037468318</v>
      </c>
      <c r="I2440">
        <v>105.8248</v>
      </c>
      <c r="J2440">
        <v>122</v>
      </c>
      <c r="K2440" s="36">
        <v>23.749861136815312</v>
      </c>
      <c r="M2440">
        <v>110.5591</v>
      </c>
      <c r="N2440">
        <v>122</v>
      </c>
      <c r="O2440" s="36">
        <v>23.920667337837511</v>
      </c>
      <c r="Q2440">
        <v>115.30419999999999</v>
      </c>
      <c r="R2440">
        <v>122</v>
      </c>
      <c r="S2440" s="36">
        <v>24.10005317430651</v>
      </c>
      <c r="U2440">
        <v>120.0808</v>
      </c>
      <c r="V2440">
        <v>122</v>
      </c>
      <c r="W2440" s="36">
        <v>24.289783964247107</v>
      </c>
      <c r="Y2440">
        <v>83.43</v>
      </c>
      <c r="Z2440">
        <v>122</v>
      </c>
      <c r="AA2440" s="36">
        <v>23.034299934952884</v>
      </c>
    </row>
    <row r="2441" spans="1:27" x14ac:dyDescent="0.25">
      <c r="A2441">
        <v>96.432599999999994</v>
      </c>
      <c r="B2441">
        <v>122.05</v>
      </c>
      <c r="C2441" s="36">
        <v>23.431960481008737</v>
      </c>
      <c r="E2441">
        <v>101.12990000000001</v>
      </c>
      <c r="F2441">
        <v>122.05</v>
      </c>
      <c r="G2441" s="36">
        <v>23.587259256848323</v>
      </c>
      <c r="I2441">
        <v>105.8248</v>
      </c>
      <c r="J2441">
        <v>122.05</v>
      </c>
      <c r="K2441" s="36">
        <v>23.749244440967782</v>
      </c>
      <c r="M2441">
        <v>110.5591</v>
      </c>
      <c r="N2441">
        <v>122.05</v>
      </c>
      <c r="O2441" s="36">
        <v>23.920013420641798</v>
      </c>
      <c r="Q2441">
        <v>115.30419999999999</v>
      </c>
      <c r="R2441">
        <v>122.05</v>
      </c>
      <c r="S2441" s="36">
        <v>24.099357076421285</v>
      </c>
      <c r="U2441">
        <v>120.0808</v>
      </c>
      <c r="V2441">
        <v>122.05</v>
      </c>
      <c r="W2441" s="36">
        <v>24.289039401674941</v>
      </c>
      <c r="Y2441">
        <v>83.43</v>
      </c>
      <c r="Z2441">
        <v>122.05</v>
      </c>
      <c r="AA2441" s="36">
        <v>23.033813836413415</v>
      </c>
    </row>
    <row r="2442" spans="1:27" x14ac:dyDescent="0.25">
      <c r="A2442">
        <v>96.432599999999994</v>
      </c>
      <c r="B2442">
        <v>122.1</v>
      </c>
      <c r="C2442" s="36">
        <v>23.431406386282166</v>
      </c>
      <c r="E2442">
        <v>101.12990000000001</v>
      </c>
      <c r="F2442">
        <v>122.1</v>
      </c>
      <c r="G2442" s="36">
        <v>23.586675603463085</v>
      </c>
      <c r="I2442">
        <v>105.8248</v>
      </c>
      <c r="J2442">
        <v>122.1</v>
      </c>
      <c r="K2442" s="36">
        <v>23.748627889657904</v>
      </c>
      <c r="M2442">
        <v>110.5591</v>
      </c>
      <c r="N2442">
        <v>122.1</v>
      </c>
      <c r="O2442" s="36">
        <v>23.919359669179034</v>
      </c>
      <c r="Q2442">
        <v>115.30419999999999</v>
      </c>
      <c r="R2442">
        <v>122.1</v>
      </c>
      <c r="S2442" s="36">
        <v>24.098661170442885</v>
      </c>
      <c r="U2442">
        <v>120.0808</v>
      </c>
      <c r="V2442">
        <v>122.1</v>
      </c>
      <c r="W2442" s="36">
        <v>24.288295064005268</v>
      </c>
      <c r="Y2442">
        <v>83.43</v>
      </c>
      <c r="Z2442">
        <v>122.1</v>
      </c>
      <c r="AA2442" s="36">
        <v>23.033327821346116</v>
      </c>
    </row>
    <row r="2443" spans="1:27" x14ac:dyDescent="0.25">
      <c r="A2443">
        <v>96.432599999999994</v>
      </c>
      <c r="B2443">
        <v>122.15</v>
      </c>
      <c r="C2443" s="36">
        <v>23.430852404310489</v>
      </c>
      <c r="E2443">
        <v>101.12990000000001</v>
      </c>
      <c r="F2443">
        <v>122.15</v>
      </c>
      <c r="G2443" s="36">
        <v>23.58609207724605</v>
      </c>
      <c r="I2443">
        <v>105.8248</v>
      </c>
      <c r="J2443">
        <v>122.15</v>
      </c>
      <c r="K2443" s="36">
        <v>23.748011482803989</v>
      </c>
      <c r="M2443">
        <v>110.5591</v>
      </c>
      <c r="N2443">
        <v>122.15</v>
      </c>
      <c r="O2443" s="36">
        <v>23.918706083347423</v>
      </c>
      <c r="Q2443">
        <v>115.30419999999999</v>
      </c>
      <c r="R2443">
        <v>122.15</v>
      </c>
      <c r="S2443" s="36">
        <v>24.097965456242424</v>
      </c>
      <c r="U2443">
        <v>120.0808</v>
      </c>
      <c r="V2443">
        <v>122.15</v>
      </c>
      <c r="W2443" s="36">
        <v>24.287550951071704</v>
      </c>
      <c r="Y2443">
        <v>83.43</v>
      </c>
      <c r="Z2443">
        <v>122.15</v>
      </c>
      <c r="AA2443" s="36">
        <v>23.032841889717147</v>
      </c>
    </row>
    <row r="2444" spans="1:27" x14ac:dyDescent="0.25">
      <c r="A2444">
        <v>96.432599999999994</v>
      </c>
      <c r="B2444">
        <v>122.2</v>
      </c>
      <c r="C2444" s="36">
        <v>23.430298535038897</v>
      </c>
      <c r="E2444">
        <v>101.12990000000001</v>
      </c>
      <c r="F2444">
        <v>122.2</v>
      </c>
      <c r="G2444" s="36">
        <v>23.585508678130719</v>
      </c>
      <c r="I2444">
        <v>105.8248</v>
      </c>
      <c r="J2444">
        <v>122.2</v>
      </c>
      <c r="K2444" s="36">
        <v>23.747395220324428</v>
      </c>
      <c r="M2444">
        <v>110.5591</v>
      </c>
      <c r="N2444">
        <v>122.2</v>
      </c>
      <c r="O2444" s="36">
        <v>23.918052663045284</v>
      </c>
      <c r="Q2444">
        <v>115.30419999999999</v>
      </c>
      <c r="R2444">
        <v>122.2</v>
      </c>
      <c r="S2444" s="36">
        <v>24.09726993369118</v>
      </c>
      <c r="U2444">
        <v>120.0808</v>
      </c>
      <c r="V2444">
        <v>122.2</v>
      </c>
      <c r="W2444" s="36">
        <v>24.286807062708068</v>
      </c>
      <c r="Y2444">
        <v>83.43</v>
      </c>
      <c r="Z2444">
        <v>122.2</v>
      </c>
      <c r="AA2444" s="36">
        <v>23.032356041492697</v>
      </c>
    </row>
    <row r="2445" spans="1:27" x14ac:dyDescent="0.25">
      <c r="A2445">
        <v>96.432599999999994</v>
      </c>
      <c r="B2445">
        <v>122.25</v>
      </c>
      <c r="C2445" s="36">
        <v>23.429744778412626</v>
      </c>
      <c r="E2445">
        <v>101.12990000000001</v>
      </c>
      <c r="F2445">
        <v>122.25</v>
      </c>
      <c r="G2445" s="36">
        <v>23.584925406050655</v>
      </c>
      <c r="I2445">
        <v>105.8248</v>
      </c>
      <c r="J2445">
        <v>122.25</v>
      </c>
      <c r="K2445" s="36">
        <v>23.746779102137683</v>
      </c>
      <c r="M2445">
        <v>110.5591</v>
      </c>
      <c r="N2445">
        <v>122.25</v>
      </c>
      <c r="O2445" s="36">
        <v>23.917399408171022</v>
      </c>
      <c r="Q2445">
        <v>115.30419999999999</v>
      </c>
      <c r="R2445">
        <v>122.25</v>
      </c>
      <c r="S2445" s="36">
        <v>24.096574602660553</v>
      </c>
      <c r="U2445">
        <v>120.0808</v>
      </c>
      <c r="V2445">
        <v>122.25</v>
      </c>
      <c r="W2445" s="36">
        <v>24.286063398748368</v>
      </c>
      <c r="Y2445">
        <v>83.43</v>
      </c>
      <c r="Z2445">
        <v>122.25</v>
      </c>
      <c r="AA2445" s="36">
        <v>23.031870276638973</v>
      </c>
    </row>
    <row r="2446" spans="1:27" x14ac:dyDescent="0.25">
      <c r="A2446">
        <v>96.432599999999994</v>
      </c>
      <c r="B2446">
        <v>122.3</v>
      </c>
      <c r="C2446" s="36">
        <v>23.429191134376946</v>
      </c>
      <c r="E2446">
        <v>101.12990000000001</v>
      </c>
      <c r="F2446">
        <v>122.3</v>
      </c>
      <c r="G2446" s="36">
        <v>23.584342260939479</v>
      </c>
      <c r="I2446">
        <v>105.8248</v>
      </c>
      <c r="J2446">
        <v>122.3</v>
      </c>
      <c r="K2446" s="36">
        <v>23.746163128162301</v>
      </c>
      <c r="M2446">
        <v>110.5591</v>
      </c>
      <c r="N2446">
        <v>122.3</v>
      </c>
      <c r="O2446" s="36">
        <v>23.916746318623161</v>
      </c>
      <c r="Q2446">
        <v>115.30419999999999</v>
      </c>
      <c r="R2446">
        <v>122.3</v>
      </c>
      <c r="S2446" s="36">
        <v>24.095879463022086</v>
      </c>
      <c r="U2446">
        <v>120.0808</v>
      </c>
      <c r="V2446">
        <v>122.3</v>
      </c>
      <c r="W2446" s="36">
        <v>24.285319959026836</v>
      </c>
      <c r="Y2446">
        <v>83.43</v>
      </c>
      <c r="Z2446">
        <v>122.3</v>
      </c>
      <c r="AA2446" s="36">
        <v>23.031384595122205</v>
      </c>
    </row>
    <row r="2447" spans="1:27" x14ac:dyDescent="0.25">
      <c r="A2447">
        <v>96.432599999999994</v>
      </c>
      <c r="B2447">
        <v>122.35</v>
      </c>
      <c r="C2447" s="36">
        <v>23.428637602877167</v>
      </c>
      <c r="E2447">
        <v>101.12990000000001</v>
      </c>
      <c r="F2447">
        <v>122.35</v>
      </c>
      <c r="G2447" s="36">
        <v>23.583759242730864</v>
      </c>
      <c r="I2447">
        <v>105.8248</v>
      </c>
      <c r="J2447">
        <v>122.35</v>
      </c>
      <c r="K2447" s="36">
        <v>23.745547298316886</v>
      </c>
      <c r="M2447">
        <v>110.5591</v>
      </c>
      <c r="N2447">
        <v>122.35</v>
      </c>
      <c r="O2447" s="36">
        <v>23.916093394300315</v>
      </c>
      <c r="Q2447">
        <v>115.30419999999999</v>
      </c>
      <c r="R2447">
        <v>122.35</v>
      </c>
      <c r="S2447" s="36">
        <v>24.095184514647478</v>
      </c>
      <c r="U2447">
        <v>120.0808</v>
      </c>
      <c r="V2447">
        <v>122.35</v>
      </c>
      <c r="W2447" s="36">
        <v>24.284576743377873</v>
      </c>
      <c r="Y2447">
        <v>83.43</v>
      </c>
      <c r="Z2447">
        <v>122.35</v>
      </c>
      <c r="AA2447" s="36">
        <v>23.03089899690865</v>
      </c>
    </row>
    <row r="2448" spans="1:27" x14ac:dyDescent="0.25">
      <c r="A2448">
        <v>96.432599999999994</v>
      </c>
      <c r="B2448">
        <v>122.4</v>
      </c>
      <c r="C2448" s="36">
        <v>23.428084183858655</v>
      </c>
      <c r="E2448">
        <v>101.12990000000001</v>
      </c>
      <c r="F2448">
        <v>122.4</v>
      </c>
      <c r="G2448" s="36">
        <v>23.583176351358542</v>
      </c>
      <c r="I2448">
        <v>105.8248</v>
      </c>
      <c r="J2448">
        <v>122.4</v>
      </c>
      <c r="K2448" s="36">
        <v>23.744931612520137</v>
      </c>
      <c r="M2448">
        <v>110.5591</v>
      </c>
      <c r="N2448">
        <v>122.4</v>
      </c>
      <c r="O2448" s="36">
        <v>23.915440635101199</v>
      </c>
      <c r="Q2448">
        <v>115.30419999999999</v>
      </c>
      <c r="R2448">
        <v>122.4</v>
      </c>
      <c r="S2448" s="36">
        <v>24.094489757408546</v>
      </c>
      <c r="U2448">
        <v>120.0808</v>
      </c>
      <c r="V2448">
        <v>122.4</v>
      </c>
      <c r="W2448" s="36">
        <v>24.283833751636113</v>
      </c>
      <c r="Y2448">
        <v>83.43</v>
      </c>
      <c r="Z2448">
        <v>122.4</v>
      </c>
      <c r="AA2448" s="36">
        <v>23.030413481964583</v>
      </c>
    </row>
    <row r="2449" spans="1:27" x14ac:dyDescent="0.25">
      <c r="A2449">
        <v>96.432599999999994</v>
      </c>
      <c r="B2449">
        <v>122.45</v>
      </c>
      <c r="C2449" s="36">
        <v>23.427530877266811</v>
      </c>
      <c r="E2449">
        <v>101.12990000000001</v>
      </c>
      <c r="F2449">
        <v>122.45</v>
      </c>
      <c r="G2449" s="36">
        <v>23.582593586756296</v>
      </c>
      <c r="I2449">
        <v>105.8248</v>
      </c>
      <c r="J2449">
        <v>122.45</v>
      </c>
      <c r="K2449" s="36">
        <v>23.744316070690811</v>
      </c>
      <c r="M2449">
        <v>110.5591</v>
      </c>
      <c r="N2449">
        <v>122.45</v>
      </c>
      <c r="O2449" s="36">
        <v>23.914788040924627</v>
      </c>
      <c r="Q2449">
        <v>115.30419999999999</v>
      </c>
      <c r="R2449">
        <v>122.45</v>
      </c>
      <c r="S2449" s="36">
        <v>24.093795191177268</v>
      </c>
      <c r="U2449">
        <v>120.0808</v>
      </c>
      <c r="V2449">
        <v>122.45</v>
      </c>
      <c r="W2449" s="36">
        <v>24.28309098363636</v>
      </c>
      <c r="Y2449">
        <v>83.43</v>
      </c>
      <c r="Z2449">
        <v>122.45</v>
      </c>
      <c r="AA2449" s="36">
        <v>23.029928050256292</v>
      </c>
    </row>
    <row r="2450" spans="1:27" x14ac:dyDescent="0.25">
      <c r="A2450">
        <v>96.432599999999994</v>
      </c>
      <c r="B2450">
        <v>122.5</v>
      </c>
      <c r="C2450" s="36">
        <v>23.426977683047088</v>
      </c>
      <c r="E2450">
        <v>101.12990000000001</v>
      </c>
      <c r="F2450">
        <v>122.5</v>
      </c>
      <c r="G2450" s="36">
        <v>23.582010948857974</v>
      </c>
      <c r="I2450">
        <v>105.8248</v>
      </c>
      <c r="J2450">
        <v>122.5</v>
      </c>
      <c r="K2450" s="36">
        <v>23.743700672747742</v>
      </c>
      <c r="M2450">
        <v>110.5591</v>
      </c>
      <c r="N2450">
        <v>122.5</v>
      </c>
      <c r="O2450" s="36">
        <v>23.914135611669533</v>
      </c>
      <c r="Q2450">
        <v>115.30419999999999</v>
      </c>
      <c r="R2450">
        <v>122.5</v>
      </c>
      <c r="S2450" s="36">
        <v>24.09310081582575</v>
      </c>
      <c r="U2450">
        <v>120.0808</v>
      </c>
      <c r="V2450">
        <v>122.5</v>
      </c>
      <c r="W2450" s="36">
        <v>24.282348439213635</v>
      </c>
      <c r="Y2450">
        <v>83.43</v>
      </c>
      <c r="Z2450">
        <v>122.5</v>
      </c>
      <c r="AA2450" s="36">
        <v>23.029442701750099</v>
      </c>
    </row>
    <row r="2451" spans="1:27" x14ac:dyDescent="0.25">
      <c r="A2451">
        <v>96.432599999999994</v>
      </c>
      <c r="B2451">
        <v>122.55</v>
      </c>
      <c r="C2451" s="36">
        <v>23.426424601144962</v>
      </c>
      <c r="E2451">
        <v>101.12990000000001</v>
      </c>
      <c r="F2451">
        <v>122.55</v>
      </c>
      <c r="G2451" s="36">
        <v>23.581428437597474</v>
      </c>
      <c r="I2451">
        <v>105.8248</v>
      </c>
      <c r="J2451">
        <v>122.55</v>
      </c>
      <c r="K2451" s="36">
        <v>23.743085418609859</v>
      </c>
      <c r="M2451">
        <v>110.5591</v>
      </c>
      <c r="N2451">
        <v>122.55</v>
      </c>
      <c r="O2451" s="36">
        <v>23.913483347234926</v>
      </c>
      <c r="Q2451">
        <v>115.30419999999999</v>
      </c>
      <c r="R2451">
        <v>122.55</v>
      </c>
      <c r="S2451" s="36">
        <v>24.092406631226233</v>
      </c>
      <c r="U2451">
        <v>120.0808</v>
      </c>
      <c r="V2451">
        <v>122.55</v>
      </c>
      <c r="W2451" s="36">
        <v>24.281606118203147</v>
      </c>
      <c r="Y2451">
        <v>83.43</v>
      </c>
      <c r="Z2451">
        <v>122.55</v>
      </c>
      <c r="AA2451" s="36">
        <v>23.028957436412355</v>
      </c>
    </row>
    <row r="2452" spans="1:27" x14ac:dyDescent="0.25">
      <c r="A2452">
        <v>96.432599999999994</v>
      </c>
      <c r="B2452">
        <v>122.6</v>
      </c>
      <c r="C2452" s="36">
        <v>23.425871631505977</v>
      </c>
      <c r="E2452">
        <v>101.12990000000001</v>
      </c>
      <c r="F2452">
        <v>122.6</v>
      </c>
      <c r="G2452" s="36">
        <v>23.580846052908754</v>
      </c>
      <c r="I2452">
        <v>105.8248</v>
      </c>
      <c r="J2452">
        <v>122.6</v>
      </c>
      <c r="K2452" s="36">
        <v>23.742470308196136</v>
      </c>
      <c r="M2452">
        <v>110.5591</v>
      </c>
      <c r="N2452">
        <v>122.6</v>
      </c>
      <c r="O2452" s="36">
        <v>23.912831247519932</v>
      </c>
      <c r="Q2452">
        <v>115.30419999999999</v>
      </c>
      <c r="R2452">
        <v>122.6</v>
      </c>
      <c r="S2452" s="36">
        <v>24.09171263725111</v>
      </c>
      <c r="U2452">
        <v>120.0808</v>
      </c>
      <c r="V2452">
        <v>122.6</v>
      </c>
      <c r="W2452" s="36">
        <v>24.280864020440315</v>
      </c>
      <c r="Y2452">
        <v>83.43</v>
      </c>
      <c r="Z2452">
        <v>122.6</v>
      </c>
      <c r="AA2452" s="36">
        <v>23.028472254209415</v>
      </c>
    </row>
    <row r="2453" spans="1:27" x14ac:dyDescent="0.25">
      <c r="A2453">
        <v>96.432599999999994</v>
      </c>
      <c r="B2453">
        <v>122.65</v>
      </c>
      <c r="C2453" s="36">
        <v>23.425318774075706</v>
      </c>
      <c r="E2453">
        <v>101.12990000000001</v>
      </c>
      <c r="F2453">
        <v>122.65</v>
      </c>
      <c r="G2453" s="36">
        <v>23.58026379472582</v>
      </c>
      <c r="I2453">
        <v>105.8248</v>
      </c>
      <c r="J2453">
        <v>122.65</v>
      </c>
      <c r="K2453" s="36">
        <v>23.741855341425637</v>
      </c>
      <c r="M2453">
        <v>110.5591</v>
      </c>
      <c r="N2453">
        <v>122.65</v>
      </c>
      <c r="O2453" s="36">
        <v>23.912179312423778</v>
      </c>
      <c r="Q2453">
        <v>115.30419999999999</v>
      </c>
      <c r="R2453">
        <v>122.65</v>
      </c>
      <c r="S2453" s="36">
        <v>24.09101883377291</v>
      </c>
      <c r="U2453">
        <v>120.0808</v>
      </c>
      <c r="V2453">
        <v>122.65</v>
      </c>
      <c r="W2453" s="36">
        <v>24.28012214576075</v>
      </c>
      <c r="Y2453">
        <v>83.43</v>
      </c>
      <c r="Z2453">
        <v>122.65</v>
      </c>
      <c r="AA2453" s="36">
        <v>23.02798715510766</v>
      </c>
    </row>
    <row r="2454" spans="1:27" x14ac:dyDescent="0.25">
      <c r="A2454">
        <v>96.432599999999994</v>
      </c>
      <c r="B2454">
        <v>122.7</v>
      </c>
      <c r="C2454" s="36">
        <v>23.424766028799763</v>
      </c>
      <c r="E2454">
        <v>101.12990000000001</v>
      </c>
      <c r="F2454">
        <v>122.7</v>
      </c>
      <c r="G2454" s="36">
        <v>23.579681662982747</v>
      </c>
      <c r="I2454">
        <v>105.8248</v>
      </c>
      <c r="J2454">
        <v>122.7</v>
      </c>
      <c r="K2454" s="36">
        <v>23.741240518217499</v>
      </c>
      <c r="M2454">
        <v>110.5591</v>
      </c>
      <c r="N2454">
        <v>122.7</v>
      </c>
      <c r="O2454" s="36">
        <v>23.911527541845782</v>
      </c>
      <c r="Q2454">
        <v>115.30419999999999</v>
      </c>
      <c r="R2454">
        <v>122.7</v>
      </c>
      <c r="S2454" s="36">
        <v>24.090325220664297</v>
      </c>
      <c r="U2454">
        <v>120.0808</v>
      </c>
      <c r="V2454">
        <v>122.7</v>
      </c>
      <c r="W2454" s="36">
        <v>24.279380494000257</v>
      </c>
      <c r="Y2454">
        <v>83.43</v>
      </c>
      <c r="Z2454">
        <v>122.7</v>
      </c>
      <c r="AA2454" s="36">
        <v>23.027502139073508</v>
      </c>
    </row>
    <row r="2455" spans="1:27" x14ac:dyDescent="0.25">
      <c r="A2455">
        <v>96.432599999999994</v>
      </c>
      <c r="B2455">
        <v>122.75</v>
      </c>
      <c r="C2455" s="36">
        <v>23.424213395623809</v>
      </c>
      <c r="E2455">
        <v>101.12990000000001</v>
      </c>
      <c r="F2455">
        <v>122.75</v>
      </c>
      <c r="G2455" s="36">
        <v>23.579099657613654</v>
      </c>
      <c r="I2455">
        <v>105.8248</v>
      </c>
      <c r="J2455">
        <v>122.75</v>
      </c>
      <c r="K2455" s="36">
        <v>23.740625838490935</v>
      </c>
      <c r="M2455">
        <v>110.5591</v>
      </c>
      <c r="N2455">
        <v>122.75</v>
      </c>
      <c r="O2455" s="36">
        <v>23.910875935685368</v>
      </c>
      <c r="Q2455">
        <v>115.30419999999999</v>
      </c>
      <c r="R2455">
        <v>122.75</v>
      </c>
      <c r="S2455" s="36">
        <v>24.089631797798074</v>
      </c>
      <c r="U2455">
        <v>120.0808</v>
      </c>
      <c r="V2455">
        <v>122.75</v>
      </c>
      <c r="W2455" s="36">
        <v>24.278639064994842</v>
      </c>
      <c r="Y2455">
        <v>83.43</v>
      </c>
      <c r="Z2455">
        <v>122.75</v>
      </c>
      <c r="AA2455" s="36">
        <v>23.027017206073378</v>
      </c>
    </row>
    <row r="2456" spans="1:27" x14ac:dyDescent="0.25">
      <c r="A2456">
        <v>96.432599999999994</v>
      </c>
      <c r="B2456">
        <v>122.8</v>
      </c>
      <c r="C2456" s="36">
        <v>23.423660874493553</v>
      </c>
      <c r="E2456">
        <v>101.12990000000001</v>
      </c>
      <c r="F2456">
        <v>122.8</v>
      </c>
      <c r="G2456" s="36">
        <v>23.578517778552726</v>
      </c>
      <c r="I2456">
        <v>105.8248</v>
      </c>
      <c r="J2456">
        <v>122.8</v>
      </c>
      <c r="K2456" s="36">
        <v>23.740011302165225</v>
      </c>
      <c r="M2456">
        <v>110.5591</v>
      </c>
      <c r="N2456">
        <v>122.8</v>
      </c>
      <c r="O2456" s="36">
        <v>23.910224493842062</v>
      </c>
      <c r="Q2456">
        <v>115.30419999999999</v>
      </c>
      <c r="R2456">
        <v>122.8</v>
      </c>
      <c r="S2456" s="36">
        <v>24.088938565047194</v>
      </c>
      <c r="U2456">
        <v>120.0808</v>
      </c>
      <c r="V2456">
        <v>122.8</v>
      </c>
      <c r="W2456" s="36">
        <v>24.277897858580708</v>
      </c>
      <c r="Y2456">
        <v>83.43</v>
      </c>
      <c r="Z2456">
        <v>122.8</v>
      </c>
      <c r="AA2456" s="36">
        <v>23.02653235607373</v>
      </c>
    </row>
    <row r="2457" spans="1:27" x14ac:dyDescent="0.25">
      <c r="A2457">
        <v>96.432599999999994</v>
      </c>
      <c r="B2457">
        <v>122.85</v>
      </c>
      <c r="C2457" s="36">
        <v>23.423108465354737</v>
      </c>
      <c r="E2457">
        <v>101.12990000000001</v>
      </c>
      <c r="F2457">
        <v>122.85</v>
      </c>
      <c r="G2457" s="36">
        <v>23.577936025734186</v>
      </c>
      <c r="I2457">
        <v>105.8248</v>
      </c>
      <c r="J2457">
        <v>122.85</v>
      </c>
      <c r="K2457" s="36">
        <v>23.73939690915973</v>
      </c>
      <c r="M2457">
        <v>110.5591</v>
      </c>
      <c r="N2457">
        <v>122.85</v>
      </c>
      <c r="O2457" s="36">
        <v>23.909573216215485</v>
      </c>
      <c r="Q2457">
        <v>115.30419999999999</v>
      </c>
      <c r="R2457">
        <v>122.85</v>
      </c>
      <c r="S2457" s="36">
        <v>24.08824552228473</v>
      </c>
      <c r="U2457">
        <v>120.0808</v>
      </c>
      <c r="V2457">
        <v>122.85</v>
      </c>
      <c r="W2457" s="36">
        <v>24.277156874594265</v>
      </c>
      <c r="Y2457">
        <v>83.43</v>
      </c>
      <c r="Z2457">
        <v>122.85</v>
      </c>
      <c r="AA2457" s="36">
        <v>23.026047589041035</v>
      </c>
    </row>
    <row r="2458" spans="1:27" x14ac:dyDescent="0.25">
      <c r="A2458">
        <v>96.432599999999994</v>
      </c>
      <c r="B2458">
        <v>122.9</v>
      </c>
      <c r="C2458" s="36">
        <v>23.422556168153154</v>
      </c>
      <c r="E2458">
        <v>101.12990000000001</v>
      </c>
      <c r="F2458">
        <v>122.9</v>
      </c>
      <c r="G2458" s="36">
        <v>23.577354399092343</v>
      </c>
      <c r="I2458">
        <v>105.8248</v>
      </c>
      <c r="J2458">
        <v>122.9</v>
      </c>
      <c r="K2458" s="36">
        <v>23.73878265939388</v>
      </c>
      <c r="M2458">
        <v>110.5591</v>
      </c>
      <c r="N2458">
        <v>122.9</v>
      </c>
      <c r="O2458" s="36">
        <v>23.908922102705365</v>
      </c>
      <c r="Q2458">
        <v>115.30419999999999</v>
      </c>
      <c r="R2458">
        <v>122.9</v>
      </c>
      <c r="S2458" s="36">
        <v>24.087552669383903</v>
      </c>
      <c r="U2458">
        <v>120.0808</v>
      </c>
      <c r="V2458">
        <v>122.9</v>
      </c>
      <c r="W2458" s="36">
        <v>24.276416112872095</v>
      </c>
      <c r="Y2458">
        <v>83.43</v>
      </c>
      <c r="Z2458">
        <v>122.9</v>
      </c>
      <c r="AA2458" s="36">
        <v>23.025562904941786</v>
      </c>
    </row>
    <row r="2459" spans="1:27" x14ac:dyDescent="0.25">
      <c r="A2459">
        <v>96.432599999999994</v>
      </c>
      <c r="B2459">
        <v>122.95</v>
      </c>
      <c r="C2459" s="36">
        <v>23.422003982834632</v>
      </c>
      <c r="E2459">
        <v>101.12990000000001</v>
      </c>
      <c r="F2459">
        <v>122.95</v>
      </c>
      <c r="G2459" s="36">
        <v>23.576772898561529</v>
      </c>
      <c r="I2459">
        <v>105.8248</v>
      </c>
      <c r="J2459">
        <v>122.95</v>
      </c>
      <c r="K2459" s="36">
        <v>23.738168552787187</v>
      </c>
      <c r="M2459">
        <v>110.5591</v>
      </c>
      <c r="N2459">
        <v>122.95</v>
      </c>
      <c r="O2459" s="36">
        <v>23.908271153211519</v>
      </c>
      <c r="Q2459">
        <v>115.30419999999999</v>
      </c>
      <c r="R2459">
        <v>122.95</v>
      </c>
      <c r="S2459" s="36">
        <v>24.086860006218075</v>
      </c>
      <c r="U2459">
        <v>120.0808</v>
      </c>
      <c r="V2459">
        <v>122.95</v>
      </c>
      <c r="W2459" s="36">
        <v>24.275675573250993</v>
      </c>
      <c r="Y2459">
        <v>83.43</v>
      </c>
      <c r="Z2459">
        <v>122.95</v>
      </c>
      <c r="AA2459" s="36">
        <v>23.025078303742504</v>
      </c>
    </row>
    <row r="2460" spans="1:27" x14ac:dyDescent="0.25">
      <c r="A2460">
        <v>96.432599999999994</v>
      </c>
      <c r="B2460">
        <v>123</v>
      </c>
      <c r="C2460" s="36">
        <v>23.421451909345041</v>
      </c>
      <c r="E2460">
        <v>101.12990000000001</v>
      </c>
      <c r="F2460">
        <v>123</v>
      </c>
      <c r="G2460" s="36">
        <v>23.576191524076155</v>
      </c>
      <c r="I2460">
        <v>105.8248</v>
      </c>
      <c r="J2460">
        <v>123</v>
      </c>
      <c r="K2460" s="36">
        <v>23.737554589259222</v>
      </c>
      <c r="M2460">
        <v>110.5591</v>
      </c>
      <c r="N2460">
        <v>123</v>
      </c>
      <c r="O2460" s="36">
        <v>23.907620367633875</v>
      </c>
      <c r="Q2460">
        <v>115.30419999999999</v>
      </c>
      <c r="R2460">
        <v>123</v>
      </c>
      <c r="S2460" s="36">
        <v>24.086167532660738</v>
      </c>
      <c r="U2460">
        <v>120.0808</v>
      </c>
      <c r="V2460">
        <v>123</v>
      </c>
      <c r="W2460" s="36">
        <v>24.27493525556795</v>
      </c>
      <c r="Y2460">
        <v>83.43</v>
      </c>
      <c r="Z2460">
        <v>123</v>
      </c>
      <c r="AA2460" s="36">
        <v>23.024593785409724</v>
      </c>
    </row>
    <row r="2461" spans="1:27" x14ac:dyDescent="0.25">
      <c r="A2461">
        <v>96.432599999999994</v>
      </c>
      <c r="B2461">
        <v>123.05</v>
      </c>
      <c r="C2461" s="36">
        <v>23.420899947630314</v>
      </c>
      <c r="E2461">
        <v>101.12990000000001</v>
      </c>
      <c r="F2461">
        <v>123.05</v>
      </c>
      <c r="G2461" s="36">
        <v>23.575610275570678</v>
      </c>
      <c r="I2461">
        <v>105.8248</v>
      </c>
      <c r="J2461">
        <v>123.05</v>
      </c>
      <c r="K2461" s="36">
        <v>23.736940768729642</v>
      </c>
      <c r="M2461">
        <v>110.5591</v>
      </c>
      <c r="N2461">
        <v>123.05</v>
      </c>
      <c r="O2461" s="36">
        <v>23.906969745872459</v>
      </c>
      <c r="Q2461">
        <v>115.30419999999999</v>
      </c>
      <c r="R2461">
        <v>123.05</v>
      </c>
      <c r="S2461" s="36">
        <v>24.085475248585535</v>
      </c>
      <c r="U2461">
        <v>120.0808</v>
      </c>
      <c r="V2461">
        <v>123.05</v>
      </c>
      <c r="W2461" s="36">
        <v>24.274195159660149</v>
      </c>
      <c r="Y2461">
        <v>83.43</v>
      </c>
      <c r="Z2461">
        <v>123.05</v>
      </c>
      <c r="AA2461" s="36">
        <v>23.02410934991001</v>
      </c>
    </row>
    <row r="2462" spans="1:27" x14ac:dyDescent="0.25">
      <c r="A2462">
        <v>96.432599999999994</v>
      </c>
      <c r="B2462">
        <v>123.1</v>
      </c>
      <c r="C2462" s="36">
        <v>23.420348097636396</v>
      </c>
      <c r="E2462">
        <v>101.12990000000001</v>
      </c>
      <c r="F2462">
        <v>123.1</v>
      </c>
      <c r="G2462" s="36">
        <v>23.575029152979614</v>
      </c>
      <c r="I2462">
        <v>105.8248</v>
      </c>
      <c r="J2462">
        <v>123.1</v>
      </c>
      <c r="K2462" s="36">
        <v>23.736327091118177</v>
      </c>
      <c r="M2462">
        <v>110.5591</v>
      </c>
      <c r="N2462">
        <v>123.1</v>
      </c>
      <c r="O2462" s="36">
        <v>23.90631928782739</v>
      </c>
      <c r="Q2462">
        <v>115.30419999999999</v>
      </c>
      <c r="R2462">
        <v>123.1</v>
      </c>
      <c r="S2462" s="36">
        <v>24.084783153866233</v>
      </c>
      <c r="U2462">
        <v>120.0808</v>
      </c>
      <c r="V2462">
        <v>123.1</v>
      </c>
      <c r="W2462" s="36">
        <v>24.273455285364971</v>
      </c>
      <c r="Y2462">
        <v>83.43</v>
      </c>
      <c r="Z2462">
        <v>123.1</v>
      </c>
      <c r="AA2462" s="36">
        <v>23.023624997209943</v>
      </c>
    </row>
    <row r="2463" spans="1:27" x14ac:dyDescent="0.25">
      <c r="A2463">
        <v>96.432599999999994</v>
      </c>
      <c r="B2463">
        <v>123.15</v>
      </c>
      <c r="C2463" s="36">
        <v>23.419796359309295</v>
      </c>
      <c r="E2463">
        <v>101.12990000000001</v>
      </c>
      <c r="F2463">
        <v>123.15</v>
      </c>
      <c r="G2463" s="36">
        <v>23.574448156237516</v>
      </c>
      <c r="I2463">
        <v>105.8248</v>
      </c>
      <c r="J2463">
        <v>123.15</v>
      </c>
      <c r="K2463" s="36">
        <v>23.735713556344617</v>
      </c>
      <c r="M2463">
        <v>110.5591</v>
      </c>
      <c r="N2463">
        <v>123.15</v>
      </c>
      <c r="O2463" s="36">
        <v>23.905668993398891</v>
      </c>
      <c r="Q2463">
        <v>115.30419999999999</v>
      </c>
      <c r="R2463">
        <v>123.15</v>
      </c>
      <c r="S2463" s="36">
        <v>24.084091248376733</v>
      </c>
      <c r="U2463">
        <v>120.0808</v>
      </c>
      <c r="V2463">
        <v>123.15</v>
      </c>
      <c r="W2463" s="36">
        <v>24.272715632519986</v>
      </c>
      <c r="Y2463">
        <v>83.43</v>
      </c>
      <c r="Z2463">
        <v>123.15</v>
      </c>
      <c r="AA2463" s="36">
        <v>23.023140727276129</v>
      </c>
    </row>
    <row r="2464" spans="1:27" x14ac:dyDescent="0.25">
      <c r="A2464">
        <v>96.432599999999994</v>
      </c>
      <c r="B2464">
        <v>123.2</v>
      </c>
      <c r="C2464" s="36">
        <v>23.41924473259505</v>
      </c>
      <c r="E2464">
        <v>101.12990000000001</v>
      </c>
      <c r="F2464">
        <v>123.2</v>
      </c>
      <c r="G2464" s="36">
        <v>23.573867285279029</v>
      </c>
      <c r="I2464">
        <v>105.8248</v>
      </c>
      <c r="J2464">
        <v>123.2</v>
      </c>
      <c r="K2464" s="36">
        <v>23.735100164328848</v>
      </c>
      <c r="M2464">
        <v>110.5591</v>
      </c>
      <c r="N2464">
        <v>123.2</v>
      </c>
      <c r="O2464" s="36">
        <v>23.905018862487278</v>
      </c>
      <c r="Q2464">
        <v>115.30419999999999</v>
      </c>
      <c r="R2464">
        <v>123.2</v>
      </c>
      <c r="S2464" s="36">
        <v>24.083399531991091</v>
      </c>
      <c r="U2464">
        <v>120.0808</v>
      </c>
      <c r="V2464">
        <v>123.2</v>
      </c>
      <c r="W2464" s="36">
        <v>24.271976200962964</v>
      </c>
      <c r="Y2464">
        <v>83.43</v>
      </c>
      <c r="Z2464">
        <v>123.2</v>
      </c>
      <c r="AA2464" s="36">
        <v>23.022656540075197</v>
      </c>
    </row>
    <row r="2465" spans="1:27" x14ac:dyDescent="0.25">
      <c r="A2465">
        <v>96.432599999999994</v>
      </c>
      <c r="B2465">
        <v>123.25</v>
      </c>
      <c r="C2465" s="36">
        <v>23.41869321743976</v>
      </c>
      <c r="E2465">
        <v>101.12990000000001</v>
      </c>
      <c r="F2465">
        <v>123.25</v>
      </c>
      <c r="G2465" s="36">
        <v>23.573286540038826</v>
      </c>
      <c r="I2465">
        <v>105.8248</v>
      </c>
      <c r="J2465">
        <v>123.25</v>
      </c>
      <c r="K2465" s="36">
        <v>23.734486914990807</v>
      </c>
      <c r="M2465">
        <v>110.5591</v>
      </c>
      <c r="N2465">
        <v>123.25</v>
      </c>
      <c r="O2465" s="36">
        <v>23.904368894992977</v>
      </c>
      <c r="Q2465">
        <v>115.30419999999999</v>
      </c>
      <c r="R2465">
        <v>123.25</v>
      </c>
      <c r="S2465" s="36">
        <v>24.082708004583488</v>
      </c>
      <c r="U2465">
        <v>120.0808</v>
      </c>
      <c r="V2465">
        <v>123.25</v>
      </c>
      <c r="W2465" s="36">
        <v>24.271236990531861</v>
      </c>
      <c r="Y2465">
        <v>83.43</v>
      </c>
      <c r="Z2465">
        <v>123.25</v>
      </c>
      <c r="AA2465" s="36">
        <v>23.022172435573797</v>
      </c>
    </row>
    <row r="2466" spans="1:27" x14ac:dyDescent="0.25">
      <c r="A2466">
        <v>96.432599999999994</v>
      </c>
      <c r="B2466">
        <v>123.3</v>
      </c>
      <c r="C2466" s="36">
        <v>23.418141813789539</v>
      </c>
      <c r="E2466">
        <v>101.12990000000001</v>
      </c>
      <c r="F2466">
        <v>123.3</v>
      </c>
      <c r="G2466" s="36">
        <v>23.572705920451636</v>
      </c>
      <c r="I2466">
        <v>105.8248</v>
      </c>
      <c r="J2466">
        <v>123.3</v>
      </c>
      <c r="K2466" s="36">
        <v>23.733873808250522</v>
      </c>
      <c r="M2466">
        <v>110.5591</v>
      </c>
      <c r="N2466">
        <v>123.3</v>
      </c>
      <c r="O2466" s="36">
        <v>23.903719090816505</v>
      </c>
      <c r="Q2466">
        <v>115.30419999999999</v>
      </c>
      <c r="R2466">
        <v>123.3</v>
      </c>
      <c r="S2466" s="36">
        <v>24.082016666028242</v>
      </c>
      <c r="U2466">
        <v>120.0808</v>
      </c>
      <c r="V2466">
        <v>123.3</v>
      </c>
      <c r="W2466" s="36">
        <v>24.270498001064837</v>
      </c>
      <c r="Y2466">
        <v>83.43</v>
      </c>
      <c r="Z2466">
        <v>123.3</v>
      </c>
      <c r="AA2466" s="36">
        <v>23.021688413738588</v>
      </c>
    </row>
    <row r="2467" spans="1:27" x14ac:dyDescent="0.25">
      <c r="A2467">
        <v>96.432599999999994</v>
      </c>
      <c r="B2467">
        <v>123.35</v>
      </c>
      <c r="C2467" s="36">
        <v>23.417590521590572</v>
      </c>
      <c r="E2467">
        <v>101.12990000000001</v>
      </c>
      <c r="F2467">
        <v>123.35</v>
      </c>
      <c r="G2467" s="36">
        <v>23.572125426452253</v>
      </c>
      <c r="I2467">
        <v>105.8248</v>
      </c>
      <c r="J2467">
        <v>123.35</v>
      </c>
      <c r="K2467" s="36">
        <v>23.733260844028077</v>
      </c>
      <c r="M2467">
        <v>110.5591</v>
      </c>
      <c r="N2467">
        <v>123.35</v>
      </c>
      <c r="O2467" s="36">
        <v>23.903069449858474</v>
      </c>
      <c r="Q2467">
        <v>115.30419999999999</v>
      </c>
      <c r="R2467">
        <v>123.35</v>
      </c>
      <c r="S2467" s="36">
        <v>24.081325516199801</v>
      </c>
      <c r="U2467">
        <v>120.0808</v>
      </c>
      <c r="V2467">
        <v>123.35</v>
      </c>
      <c r="W2467" s="36">
        <v>24.269759232400244</v>
      </c>
      <c r="Y2467">
        <v>83.43</v>
      </c>
      <c r="Z2467">
        <v>123.35</v>
      </c>
      <c r="AA2467" s="36">
        <v>23.021204474536276</v>
      </c>
    </row>
    <row r="2468" spans="1:27" x14ac:dyDescent="0.25">
      <c r="A2468">
        <v>96.432599999999994</v>
      </c>
      <c r="B2468">
        <v>123.4</v>
      </c>
      <c r="C2468" s="36">
        <v>23.417039340789067</v>
      </c>
      <c r="E2468">
        <v>101.12990000000001</v>
      </c>
      <c r="F2468">
        <v>123.4</v>
      </c>
      <c r="G2468" s="36">
        <v>23.571545057975523</v>
      </c>
      <c r="I2468">
        <v>105.8248</v>
      </c>
      <c r="J2468">
        <v>123.4</v>
      </c>
      <c r="K2468" s="36">
        <v>23.732648022243644</v>
      </c>
      <c r="M2468">
        <v>110.5591</v>
      </c>
      <c r="N2468">
        <v>123.4</v>
      </c>
      <c r="O2468" s="36">
        <v>23.902419972019612</v>
      </c>
      <c r="Q2468">
        <v>115.30419999999999</v>
      </c>
      <c r="R2468">
        <v>123.4</v>
      </c>
      <c r="S2468" s="36">
        <v>24.080634554972768</v>
      </c>
      <c r="U2468">
        <v>120.0808</v>
      </c>
      <c r="V2468">
        <v>123.4</v>
      </c>
      <c r="W2468" s="36">
        <v>24.269020684376621</v>
      </c>
      <c r="Y2468">
        <v>83.43</v>
      </c>
      <c r="Z2468">
        <v>123.4</v>
      </c>
      <c r="AA2468" s="36">
        <v>23.020720617933573</v>
      </c>
    </row>
    <row r="2469" spans="1:27" x14ac:dyDescent="0.25">
      <c r="A2469">
        <v>96.432599999999994</v>
      </c>
      <c r="B2469">
        <v>123.45</v>
      </c>
      <c r="C2469" s="36">
        <v>23.416488271331286</v>
      </c>
      <c r="E2469">
        <v>101.12990000000001</v>
      </c>
      <c r="F2469">
        <v>123.45</v>
      </c>
      <c r="G2469" s="36">
        <v>23.570964814956341</v>
      </c>
      <c r="I2469">
        <v>105.8248</v>
      </c>
      <c r="J2469">
        <v>123.45</v>
      </c>
      <c r="K2469" s="36">
        <v>23.732035342817465</v>
      </c>
      <c r="M2469">
        <v>110.5591</v>
      </c>
      <c r="N2469">
        <v>123.45</v>
      </c>
      <c r="O2469" s="36">
        <v>23.901770657200725</v>
      </c>
      <c r="Q2469">
        <v>115.30419999999999</v>
      </c>
      <c r="R2469">
        <v>123.45</v>
      </c>
      <c r="S2469" s="36">
        <v>24.079943782221871</v>
      </c>
      <c r="U2469">
        <v>120.0808</v>
      </c>
      <c r="V2469">
        <v>123.45</v>
      </c>
      <c r="W2469" s="36">
        <v>24.2682823568327</v>
      </c>
      <c r="Y2469">
        <v>83.43</v>
      </c>
      <c r="Z2469">
        <v>123.45</v>
      </c>
      <c r="AA2469" s="36">
        <v>23.020236843897209</v>
      </c>
    </row>
    <row r="2470" spans="1:27" x14ac:dyDescent="0.25">
      <c r="A2470">
        <v>96.432599999999994</v>
      </c>
      <c r="B2470">
        <v>123.5</v>
      </c>
      <c r="C2470" s="36">
        <v>23.415937313163514</v>
      </c>
      <c r="E2470">
        <v>101.12990000000001</v>
      </c>
      <c r="F2470">
        <v>123.5</v>
      </c>
      <c r="G2470" s="36">
        <v>23.570384697329668</v>
      </c>
      <c r="I2470">
        <v>105.8248</v>
      </c>
      <c r="J2470">
        <v>123.5</v>
      </c>
      <c r="K2470" s="36">
        <v>23.73142280566984</v>
      </c>
      <c r="M2470">
        <v>110.5591</v>
      </c>
      <c r="N2470">
        <v>123.5</v>
      </c>
      <c r="O2470" s="36">
        <v>23.901121505302726</v>
      </c>
      <c r="Q2470">
        <v>115.30419999999999</v>
      </c>
      <c r="R2470">
        <v>123.5</v>
      </c>
      <c r="S2470" s="36">
        <v>24.079253197821966</v>
      </c>
      <c r="U2470">
        <v>120.0808</v>
      </c>
      <c r="V2470">
        <v>123.5</v>
      </c>
      <c r="W2470" s="36">
        <v>24.267544249607408</v>
      </c>
      <c r="Y2470">
        <v>83.43</v>
      </c>
      <c r="Z2470">
        <v>123.5</v>
      </c>
      <c r="AA2470" s="36">
        <v>23.019753152393939</v>
      </c>
    </row>
    <row r="2471" spans="1:27" x14ac:dyDescent="0.25">
      <c r="A2471">
        <v>96.432599999999994</v>
      </c>
      <c r="B2471">
        <v>123.55</v>
      </c>
      <c r="C2471" s="36">
        <v>23.4153864662321</v>
      </c>
      <c r="E2471">
        <v>101.12990000000001</v>
      </c>
      <c r="F2471">
        <v>123.55</v>
      </c>
      <c r="G2471" s="36">
        <v>23.569804705030514</v>
      </c>
      <c r="I2471">
        <v>105.8248</v>
      </c>
      <c r="J2471">
        <v>123.55</v>
      </c>
      <c r="K2471" s="36">
        <v>23.730810410721162</v>
      </c>
      <c r="M2471">
        <v>110.5591</v>
      </c>
      <c r="N2471">
        <v>123.55</v>
      </c>
      <c r="O2471" s="36">
        <v>23.900472516226632</v>
      </c>
      <c r="Q2471">
        <v>115.30419999999999</v>
      </c>
      <c r="R2471">
        <v>123.55</v>
      </c>
      <c r="S2471" s="36">
        <v>24.078562801648051</v>
      </c>
      <c r="U2471">
        <v>120.0808</v>
      </c>
      <c r="V2471">
        <v>123.55</v>
      </c>
      <c r="W2471" s="36">
        <v>24.266806362539874</v>
      </c>
      <c r="Y2471">
        <v>83.43</v>
      </c>
      <c r="Z2471">
        <v>123.55</v>
      </c>
      <c r="AA2471" s="36">
        <v>23.019269543390553</v>
      </c>
    </row>
    <row r="2472" spans="1:27" x14ac:dyDescent="0.25">
      <c r="A2472">
        <v>96.432599999999994</v>
      </c>
      <c r="B2472">
        <v>123.6</v>
      </c>
      <c r="C2472" s="36">
        <v>23.414835730483432</v>
      </c>
      <c r="E2472">
        <v>101.12990000000001</v>
      </c>
      <c r="F2472">
        <v>123.6</v>
      </c>
      <c r="G2472" s="36">
        <v>23.569224837993939</v>
      </c>
      <c r="I2472">
        <v>105.8248</v>
      </c>
      <c r="J2472">
        <v>123.6</v>
      </c>
      <c r="K2472" s="36">
        <v>23.730198157891884</v>
      </c>
      <c r="M2472">
        <v>110.5591</v>
      </c>
      <c r="N2472">
        <v>123.6</v>
      </c>
      <c r="O2472" s="36">
        <v>23.899823689873546</v>
      </c>
      <c r="Q2472">
        <v>115.30419999999999</v>
      </c>
      <c r="R2472">
        <v>123.6</v>
      </c>
      <c r="S2472" s="36">
        <v>24.077872593575268</v>
      </c>
      <c r="U2472">
        <v>120.0808</v>
      </c>
      <c r="V2472">
        <v>123.6</v>
      </c>
      <c r="W2472" s="36">
        <v>24.266068695469404</v>
      </c>
      <c r="Y2472">
        <v>83.43</v>
      </c>
      <c r="Z2472">
        <v>123.6</v>
      </c>
      <c r="AA2472" s="36">
        <v>23.018786016853845</v>
      </c>
    </row>
    <row r="2473" spans="1:27" x14ac:dyDescent="0.25">
      <c r="A2473">
        <v>96.432599999999994</v>
      </c>
      <c r="B2473">
        <v>123.65</v>
      </c>
      <c r="C2473" s="36">
        <v>23.414285105863922</v>
      </c>
      <c r="E2473">
        <v>101.12990000000001</v>
      </c>
      <c r="F2473">
        <v>123.65</v>
      </c>
      <c r="G2473" s="36">
        <v>23.568645096155066</v>
      </c>
      <c r="I2473">
        <v>105.8248</v>
      </c>
      <c r="J2473">
        <v>123.65</v>
      </c>
      <c r="K2473" s="36">
        <v>23.72958604710254</v>
      </c>
      <c r="M2473">
        <v>110.5591</v>
      </c>
      <c r="N2473">
        <v>123.65</v>
      </c>
      <c r="O2473" s="36">
        <v>23.899175026144675</v>
      </c>
      <c r="Q2473">
        <v>115.30419999999999</v>
      </c>
      <c r="R2473">
        <v>123.65</v>
      </c>
      <c r="S2473" s="36">
        <v>24.077182573478883</v>
      </c>
      <c r="U2473">
        <v>120.0808</v>
      </c>
      <c r="V2473">
        <v>123.65</v>
      </c>
      <c r="W2473" s="36">
        <v>24.265331248235498</v>
      </c>
      <c r="Y2473">
        <v>83.43</v>
      </c>
      <c r="Z2473">
        <v>123.65</v>
      </c>
      <c r="AA2473" s="36">
        <v>23.018302572750642</v>
      </c>
    </row>
    <row r="2474" spans="1:27" x14ac:dyDescent="0.25">
      <c r="A2474">
        <v>96.432599999999994</v>
      </c>
      <c r="B2474">
        <v>123.7</v>
      </c>
      <c r="C2474" s="36">
        <v>23.413734592320047</v>
      </c>
      <c r="E2474">
        <v>101.12990000000001</v>
      </c>
      <c r="F2474">
        <v>123.7</v>
      </c>
      <c r="G2474" s="36">
        <v>23.568065479449068</v>
      </c>
      <c r="I2474">
        <v>105.8248</v>
      </c>
      <c r="J2474">
        <v>123.7</v>
      </c>
      <c r="K2474" s="36">
        <v>23.728974078273723</v>
      </c>
      <c r="M2474">
        <v>110.5591</v>
      </c>
      <c r="N2474">
        <v>123.7</v>
      </c>
      <c r="O2474" s="36">
        <v>23.898526524941332</v>
      </c>
      <c r="Q2474">
        <v>115.30419999999999</v>
      </c>
      <c r="R2474">
        <v>123.7</v>
      </c>
      <c r="S2474" s="36">
        <v>24.076492741234304</v>
      </c>
      <c r="U2474">
        <v>120.0808</v>
      </c>
      <c r="V2474">
        <v>123.7</v>
      </c>
      <c r="W2474" s="36">
        <v>24.264594020677851</v>
      </c>
      <c r="Y2474">
        <v>83.43</v>
      </c>
      <c r="Z2474">
        <v>123.7</v>
      </c>
      <c r="AA2474" s="36">
        <v>23.01781921104778</v>
      </c>
    </row>
    <row r="2475" spans="1:27" x14ac:dyDescent="0.25">
      <c r="A2475">
        <v>96.432599999999994</v>
      </c>
      <c r="B2475">
        <v>123.75</v>
      </c>
      <c r="C2475" s="36">
        <v>23.413184189798312</v>
      </c>
      <c r="E2475">
        <v>101.12990000000001</v>
      </c>
      <c r="F2475">
        <v>123.75</v>
      </c>
      <c r="G2475" s="36">
        <v>23.567485987811175</v>
      </c>
      <c r="I2475">
        <v>105.8248</v>
      </c>
      <c r="J2475">
        <v>123.75</v>
      </c>
      <c r="K2475" s="36">
        <v>23.728362251326111</v>
      </c>
      <c r="M2475">
        <v>110.5591</v>
      </c>
      <c r="N2475">
        <v>123.75</v>
      </c>
      <c r="O2475" s="36">
        <v>23.89787818616491</v>
      </c>
      <c r="Q2475">
        <v>115.30419999999999</v>
      </c>
      <c r="R2475">
        <v>123.75</v>
      </c>
      <c r="S2475" s="36">
        <v>24.075803096717063</v>
      </c>
      <c r="U2475">
        <v>120.0808</v>
      </c>
      <c r="V2475">
        <v>123.75</v>
      </c>
      <c r="W2475" s="36">
        <v>24.26385701263635</v>
      </c>
      <c r="Y2475">
        <v>83.43</v>
      </c>
      <c r="Z2475">
        <v>123.75</v>
      </c>
      <c r="AA2475" s="36">
        <v>23.017335931712129</v>
      </c>
    </row>
    <row r="2476" spans="1:27" x14ac:dyDescent="0.25">
      <c r="A2476">
        <v>96.432599999999994</v>
      </c>
      <c r="B2476">
        <v>123.8</v>
      </c>
      <c r="C2476" s="36">
        <v>23.412633898245264</v>
      </c>
      <c r="E2476">
        <v>101.12990000000001</v>
      </c>
      <c r="F2476">
        <v>123.8</v>
      </c>
      <c r="G2476" s="36">
        <v>23.566906621176667</v>
      </c>
      <c r="I2476">
        <v>105.8248</v>
      </c>
      <c r="J2476">
        <v>123.8</v>
      </c>
      <c r="K2476" s="36">
        <v>23.727750566180454</v>
      </c>
      <c r="M2476">
        <v>110.5591</v>
      </c>
      <c r="N2476">
        <v>123.8</v>
      </c>
      <c r="O2476" s="36">
        <v>23.897230009716914</v>
      </c>
      <c r="Q2476">
        <v>115.30419999999999</v>
      </c>
      <c r="R2476">
        <v>123.8</v>
      </c>
      <c r="S2476" s="36">
        <v>24.075113639802836</v>
      </c>
      <c r="U2476">
        <v>120.0808</v>
      </c>
      <c r="V2476">
        <v>123.8</v>
      </c>
      <c r="W2476" s="36">
        <v>24.263120223951077</v>
      </c>
      <c r="Y2476">
        <v>83.43</v>
      </c>
      <c r="Z2476">
        <v>123.8</v>
      </c>
      <c r="AA2476" s="36">
        <v>23.016852734710579</v>
      </c>
    </row>
    <row r="2477" spans="1:27" x14ac:dyDescent="0.25">
      <c r="A2477">
        <v>96.432599999999994</v>
      </c>
      <c r="B2477">
        <v>123.85</v>
      </c>
      <c r="C2477" s="36">
        <v>23.412083717607501</v>
      </c>
      <c r="E2477">
        <v>101.12990000000001</v>
      </c>
      <c r="F2477">
        <v>123.85</v>
      </c>
      <c r="G2477" s="36">
        <v>23.566327379480885</v>
      </c>
      <c r="I2477">
        <v>105.8248</v>
      </c>
      <c r="J2477">
        <v>123.85</v>
      </c>
      <c r="K2477" s="36">
        <v>23.727139022757562</v>
      </c>
      <c r="M2477">
        <v>110.5591</v>
      </c>
      <c r="N2477">
        <v>123.85</v>
      </c>
      <c r="O2477" s="36">
        <v>23.896581995498938</v>
      </c>
      <c r="Q2477">
        <v>115.30419999999999</v>
      </c>
      <c r="R2477">
        <v>123.85</v>
      </c>
      <c r="S2477" s="36">
        <v>24.074424370367442</v>
      </c>
      <c r="U2477">
        <v>120.0808</v>
      </c>
      <c r="V2477">
        <v>123.85</v>
      </c>
      <c r="W2477" s="36">
        <v>24.26238365446229</v>
      </c>
      <c r="Y2477">
        <v>83.43</v>
      </c>
      <c r="Z2477">
        <v>123.85</v>
      </c>
      <c r="AA2477" s="36">
        <v>23.016369620010042</v>
      </c>
    </row>
    <row r="2478" spans="1:27" x14ac:dyDescent="0.25">
      <c r="A2478">
        <v>96.432599999999994</v>
      </c>
      <c r="B2478">
        <v>123.9</v>
      </c>
      <c r="C2478" s="36">
        <v>23.411533647831657</v>
      </c>
      <c r="E2478">
        <v>101.12990000000001</v>
      </c>
      <c r="F2478">
        <v>123.9</v>
      </c>
      <c r="G2478" s="36">
        <v>23.56574826265922</v>
      </c>
      <c r="I2478">
        <v>105.8248</v>
      </c>
      <c r="J2478">
        <v>123.9</v>
      </c>
      <c r="K2478" s="36">
        <v>23.726527620978331</v>
      </c>
      <c r="M2478">
        <v>110.5591</v>
      </c>
      <c r="N2478">
        <v>123.9</v>
      </c>
      <c r="O2478" s="36">
        <v>23.895934143412678</v>
      </c>
      <c r="Q2478">
        <v>115.30419999999999</v>
      </c>
      <c r="R2478">
        <v>123.9</v>
      </c>
      <c r="S2478" s="36">
        <v>24.073735288286812</v>
      </c>
      <c r="U2478">
        <v>120.0808</v>
      </c>
      <c r="V2478">
        <v>123.9</v>
      </c>
      <c r="W2478" s="36">
        <v>24.261647304010449</v>
      </c>
      <c r="Y2478">
        <v>83.43</v>
      </c>
      <c r="Z2478">
        <v>123.9</v>
      </c>
      <c r="AA2478" s="36">
        <v>23.015886587577441</v>
      </c>
    </row>
    <row r="2479" spans="1:27" x14ac:dyDescent="0.25">
      <c r="A2479">
        <v>96.432599999999994</v>
      </c>
      <c r="B2479">
        <v>123.95</v>
      </c>
      <c r="C2479" s="36">
        <v>23.410983688864402</v>
      </c>
      <c r="E2479">
        <v>101.12990000000001</v>
      </c>
      <c r="F2479">
        <v>123.95</v>
      </c>
      <c r="G2479" s="36">
        <v>23.565169270647118</v>
      </c>
      <c r="I2479">
        <v>105.8248</v>
      </c>
      <c r="J2479">
        <v>123.95</v>
      </c>
      <c r="K2479" s="36">
        <v>23.725916360763726</v>
      </c>
      <c r="M2479">
        <v>110.5591</v>
      </c>
      <c r="N2479">
        <v>123.95</v>
      </c>
      <c r="O2479" s="36">
        <v>23.89528645335993</v>
      </c>
      <c r="Q2479">
        <v>115.30419999999999</v>
      </c>
      <c r="R2479">
        <v>123.95</v>
      </c>
      <c r="S2479" s="36">
        <v>24.073046393437028</v>
      </c>
      <c r="U2479">
        <v>120.0808</v>
      </c>
      <c r="V2479">
        <v>123.95</v>
      </c>
      <c r="W2479" s="36">
        <v>24.260911172436195</v>
      </c>
      <c r="Y2479">
        <v>83.43</v>
      </c>
      <c r="Z2479">
        <v>123.95</v>
      </c>
      <c r="AA2479" s="36">
        <v>23.01540363737973</v>
      </c>
    </row>
    <row r="2480" spans="1:27" x14ac:dyDescent="0.25">
      <c r="A2480">
        <v>96.432599999999994</v>
      </c>
      <c r="B2480">
        <v>124</v>
      </c>
      <c r="C2480" s="36">
        <v>23.410433840652455</v>
      </c>
      <c r="E2480">
        <v>101.12990000000001</v>
      </c>
      <c r="F2480">
        <v>124</v>
      </c>
      <c r="G2480" s="36">
        <v>23.564590403380084</v>
      </c>
      <c r="I2480">
        <v>105.8248</v>
      </c>
      <c r="J2480">
        <v>124</v>
      </c>
      <c r="K2480" s="36">
        <v>23.725305242034775</v>
      </c>
      <c r="M2480">
        <v>110.5591</v>
      </c>
      <c r="N2480">
        <v>124</v>
      </c>
      <c r="O2480" s="36">
        <v>23.894638925242575</v>
      </c>
      <c r="Q2480">
        <v>115.30419999999999</v>
      </c>
      <c r="R2480">
        <v>124</v>
      </c>
      <c r="S2480" s="36">
        <v>24.072357685694293</v>
      </c>
      <c r="U2480">
        <v>120.0808</v>
      </c>
      <c r="V2480">
        <v>124</v>
      </c>
      <c r="W2480" s="36">
        <v>24.260175259580368</v>
      </c>
      <c r="Y2480">
        <v>83.43</v>
      </c>
      <c r="Z2480">
        <v>124</v>
      </c>
      <c r="AA2480" s="36">
        <v>23.014920769383888</v>
      </c>
    </row>
    <row r="2481" spans="1:27" x14ac:dyDescent="0.25">
      <c r="A2481">
        <v>96.432599999999994</v>
      </c>
      <c r="B2481">
        <v>124.05</v>
      </c>
      <c r="C2481" s="36">
        <v>23.409884103142574</v>
      </c>
      <c r="E2481">
        <v>101.12990000000001</v>
      </c>
      <c r="F2481">
        <v>124.05</v>
      </c>
      <c r="G2481" s="36">
        <v>23.564011660793668</v>
      </c>
      <c r="I2481">
        <v>105.8248</v>
      </c>
      <c r="J2481">
        <v>124.05</v>
      </c>
      <c r="K2481" s="36">
        <v>23.724694264712582</v>
      </c>
      <c r="M2481">
        <v>110.5591</v>
      </c>
      <c r="N2481">
        <v>124.05</v>
      </c>
      <c r="O2481" s="36">
        <v>23.893991558962611</v>
      </c>
      <c r="Q2481">
        <v>115.30419999999999</v>
      </c>
      <c r="R2481">
        <v>124.05</v>
      </c>
      <c r="S2481" s="36">
        <v>24.071669164934956</v>
      </c>
      <c r="U2481">
        <v>120.0808</v>
      </c>
      <c r="V2481">
        <v>124.05</v>
      </c>
      <c r="W2481" s="36">
        <v>24.259439565283987</v>
      </c>
      <c r="Y2481">
        <v>83.43</v>
      </c>
      <c r="Z2481">
        <v>124.05</v>
      </c>
      <c r="AA2481" s="36">
        <v>23.014437983556906</v>
      </c>
    </row>
    <row r="2482" spans="1:27" x14ac:dyDescent="0.25">
      <c r="A2482">
        <v>96.432599999999994</v>
      </c>
      <c r="B2482">
        <v>124.1</v>
      </c>
      <c r="C2482" s="36">
        <v>23.409334476281568</v>
      </c>
      <c r="E2482">
        <v>101.12990000000001</v>
      </c>
      <c r="F2482">
        <v>124.1</v>
      </c>
      <c r="G2482" s="36">
        <v>23.563433042823483</v>
      </c>
      <c r="I2482">
        <v>105.8248</v>
      </c>
      <c r="J2482">
        <v>124.1</v>
      </c>
      <c r="K2482" s="36">
        <v>23.724083428718334</v>
      </c>
      <c r="M2482">
        <v>110.5591</v>
      </c>
      <c r="N2482">
        <v>124.1</v>
      </c>
      <c r="O2482" s="36">
        <v>23.893344354422105</v>
      </c>
      <c r="Q2482">
        <v>115.30419999999999</v>
      </c>
      <c r="R2482">
        <v>124.1</v>
      </c>
      <c r="S2482" s="36">
        <v>24.070980831035495</v>
      </c>
      <c r="U2482">
        <v>120.0808</v>
      </c>
      <c r="V2482">
        <v>124.1</v>
      </c>
      <c r="W2482" s="36">
        <v>24.258704089388278</v>
      </c>
      <c r="Y2482">
        <v>83.43</v>
      </c>
      <c r="Z2482">
        <v>124.1</v>
      </c>
      <c r="AA2482" s="36">
        <v>23.013955279865797</v>
      </c>
    </row>
    <row r="2483" spans="1:27" x14ac:dyDescent="0.25">
      <c r="A2483">
        <v>96.432599999999994</v>
      </c>
      <c r="B2483">
        <v>124.15</v>
      </c>
      <c r="C2483" s="36">
        <v>23.408784960016273</v>
      </c>
      <c r="E2483">
        <v>101.12990000000001</v>
      </c>
      <c r="F2483">
        <v>124.15</v>
      </c>
      <c r="G2483" s="36">
        <v>23.562854549405188</v>
      </c>
      <c r="I2483">
        <v>105.8248</v>
      </c>
      <c r="J2483">
        <v>124.15</v>
      </c>
      <c r="K2483" s="36">
        <v>23.723472733973267</v>
      </c>
      <c r="M2483">
        <v>110.5591</v>
      </c>
      <c r="N2483">
        <v>124.15</v>
      </c>
      <c r="O2483" s="36">
        <v>23.89269731152325</v>
      </c>
      <c r="Q2483">
        <v>115.30419999999999</v>
      </c>
      <c r="R2483">
        <v>124.15</v>
      </c>
      <c r="S2483" s="36">
        <v>24.07029268387252</v>
      </c>
      <c r="U2483">
        <v>120.0808</v>
      </c>
      <c r="V2483">
        <v>124.15</v>
      </c>
      <c r="W2483" s="36">
        <v>24.257968831734622</v>
      </c>
      <c r="Y2483">
        <v>83.43</v>
      </c>
      <c r="Z2483">
        <v>124.15</v>
      </c>
      <c r="AA2483" s="36">
        <v>23.01347265827761</v>
      </c>
    </row>
    <row r="2484" spans="1:27" x14ac:dyDescent="0.25">
      <c r="A2484">
        <v>96.432599999999994</v>
      </c>
      <c r="B2484">
        <v>124.2</v>
      </c>
      <c r="C2484" s="36">
        <v>23.408235554293572</v>
      </c>
      <c r="E2484">
        <v>101.12990000000001</v>
      </c>
      <c r="F2484">
        <v>124.2</v>
      </c>
      <c r="G2484" s="36">
        <v>23.562276180474509</v>
      </c>
      <c r="I2484">
        <v>105.8248</v>
      </c>
      <c r="J2484">
        <v>124.2</v>
      </c>
      <c r="K2484" s="36">
        <v>23.72286218039871</v>
      </c>
      <c r="M2484">
        <v>110.5591</v>
      </c>
      <c r="N2484">
        <v>124.2</v>
      </c>
      <c r="O2484" s="36">
        <v>23.892050430168311</v>
      </c>
      <c r="Q2484">
        <v>115.30419999999999</v>
      </c>
      <c r="R2484">
        <v>124.2</v>
      </c>
      <c r="S2484" s="36">
        <v>24.069604723322769</v>
      </c>
      <c r="U2484">
        <v>120.0808</v>
      </c>
      <c r="V2484">
        <v>124.2</v>
      </c>
      <c r="W2484" s="36">
        <v>24.257233792164623</v>
      </c>
      <c r="Y2484">
        <v>83.43</v>
      </c>
      <c r="Z2484">
        <v>124.2</v>
      </c>
      <c r="AA2484" s="36">
        <v>23.012990118759397</v>
      </c>
    </row>
    <row r="2485" spans="1:27" x14ac:dyDescent="0.25">
      <c r="A2485">
        <v>96.432599999999994</v>
      </c>
      <c r="B2485">
        <v>124.25</v>
      </c>
      <c r="C2485" s="36">
        <v>23.407686259060394</v>
      </c>
      <c r="E2485">
        <v>101.12990000000001</v>
      </c>
      <c r="F2485">
        <v>124.25</v>
      </c>
      <c r="G2485" s="36">
        <v>23.561697935967214</v>
      </c>
      <c r="I2485">
        <v>105.8248</v>
      </c>
      <c r="J2485">
        <v>124.25</v>
      </c>
      <c r="K2485" s="36">
        <v>23.722251767916053</v>
      </c>
      <c r="M2485">
        <v>110.5591</v>
      </c>
      <c r="N2485">
        <v>124.25</v>
      </c>
      <c r="O2485" s="36">
        <v>23.891403710259667</v>
      </c>
      <c r="Q2485">
        <v>115.30419999999999</v>
      </c>
      <c r="R2485">
        <v>124.25</v>
      </c>
      <c r="S2485" s="36">
        <v>24.068916949263127</v>
      </c>
      <c r="U2485">
        <v>120.0808</v>
      </c>
      <c r="V2485">
        <v>124.25</v>
      </c>
      <c r="W2485" s="36">
        <v>24.256498970520056</v>
      </c>
      <c r="Y2485">
        <v>83.43</v>
      </c>
      <c r="Z2485">
        <v>124.25</v>
      </c>
      <c r="AA2485" s="36">
        <v>23.012507661278239</v>
      </c>
    </row>
    <row r="2486" spans="1:27" x14ac:dyDescent="0.25">
      <c r="A2486">
        <v>96.432599999999994</v>
      </c>
      <c r="B2486">
        <v>124.3</v>
      </c>
      <c r="C2486" s="36">
        <v>23.407137074263701</v>
      </c>
      <c r="E2486">
        <v>101.12990000000001</v>
      </c>
      <c r="F2486">
        <v>124.3</v>
      </c>
      <c r="G2486" s="36">
        <v>23.561119815819119</v>
      </c>
      <c r="I2486">
        <v>105.8248</v>
      </c>
      <c r="J2486">
        <v>124.3</v>
      </c>
      <c r="K2486" s="36">
        <v>23.721641496446761</v>
      </c>
      <c r="M2486">
        <v>110.5591</v>
      </c>
      <c r="N2486">
        <v>124.3</v>
      </c>
      <c r="O2486" s="36">
        <v>23.890757151699781</v>
      </c>
      <c r="Q2486">
        <v>115.30419999999999</v>
      </c>
      <c r="R2486">
        <v>124.3</v>
      </c>
      <c r="S2486" s="36">
        <v>24.068229361570594</v>
      </c>
      <c r="U2486">
        <v>120.0808</v>
      </c>
      <c r="V2486">
        <v>124.3</v>
      </c>
      <c r="W2486" s="36">
        <v>24.255764366642879</v>
      </c>
      <c r="Y2486">
        <v>83.43</v>
      </c>
      <c r="Z2486">
        <v>124.3</v>
      </c>
      <c r="AA2486" s="36">
        <v>23.01202528580124</v>
      </c>
    </row>
    <row r="2487" spans="1:27" x14ac:dyDescent="0.25">
      <c r="A2487">
        <v>96.432599999999994</v>
      </c>
      <c r="B2487">
        <v>124.35</v>
      </c>
      <c r="C2487" s="36">
        <v>23.406587999850505</v>
      </c>
      <c r="E2487">
        <v>101.12990000000001</v>
      </c>
      <c r="F2487">
        <v>124.35</v>
      </c>
      <c r="G2487" s="36">
        <v>23.560541819966119</v>
      </c>
      <c r="I2487">
        <v>105.8248</v>
      </c>
      <c r="J2487">
        <v>124.35</v>
      </c>
      <c r="K2487" s="36">
        <v>23.721031365912363</v>
      </c>
      <c r="M2487">
        <v>110.5591</v>
      </c>
      <c r="N2487">
        <v>124.35</v>
      </c>
      <c r="O2487" s="36">
        <v>23.89011075439122</v>
      </c>
      <c r="Q2487">
        <v>115.30419999999999</v>
      </c>
      <c r="R2487">
        <v>124.35</v>
      </c>
      <c r="S2487" s="36">
        <v>24.067541960122316</v>
      </c>
      <c r="U2487">
        <v>120.0808</v>
      </c>
      <c r="V2487">
        <v>124.35</v>
      </c>
      <c r="W2487" s="36">
        <v>24.255029980375252</v>
      </c>
      <c r="Y2487">
        <v>83.43</v>
      </c>
      <c r="Z2487">
        <v>124.35</v>
      </c>
      <c r="AA2487" s="36">
        <v>23.011542992295528</v>
      </c>
    </row>
    <row r="2488" spans="1:27" x14ac:dyDescent="0.25">
      <c r="A2488">
        <v>96.432599999999994</v>
      </c>
      <c r="B2488">
        <v>124.4</v>
      </c>
      <c r="C2488" s="36">
        <v>23.406039035767854</v>
      </c>
      <c r="E2488">
        <v>101.12990000000001</v>
      </c>
      <c r="F2488">
        <v>124.4</v>
      </c>
      <c r="G2488" s="36">
        <v>23.559963948344137</v>
      </c>
      <c r="I2488">
        <v>105.8248</v>
      </c>
      <c r="J2488">
        <v>124.4</v>
      </c>
      <c r="K2488" s="36">
        <v>23.720421376234473</v>
      </c>
      <c r="M2488">
        <v>110.5591</v>
      </c>
      <c r="N2488">
        <v>124.4</v>
      </c>
      <c r="O2488" s="36">
        <v>23.88946451823664</v>
      </c>
      <c r="Q2488">
        <v>115.30419999999999</v>
      </c>
      <c r="R2488">
        <v>124.4</v>
      </c>
      <c r="S2488" s="36">
        <v>24.066854744795563</v>
      </c>
      <c r="U2488">
        <v>120.0808</v>
      </c>
      <c r="V2488">
        <v>124.4</v>
      </c>
      <c r="W2488" s="36">
        <v>24.254295811559508</v>
      </c>
      <c r="Y2488">
        <v>83.43</v>
      </c>
      <c r="Z2488">
        <v>124.4</v>
      </c>
      <c r="AA2488" s="36">
        <v>23.01106078072824</v>
      </c>
    </row>
    <row r="2489" spans="1:27" x14ac:dyDescent="0.25">
      <c r="A2489">
        <v>96.432599999999994</v>
      </c>
      <c r="B2489">
        <v>124.45</v>
      </c>
      <c r="C2489" s="36">
        <v>23.40549018196284</v>
      </c>
      <c r="E2489">
        <v>101.12990000000001</v>
      </c>
      <c r="F2489">
        <v>124.45</v>
      </c>
      <c r="G2489" s="36">
        <v>23.559386200889161</v>
      </c>
      <c r="I2489">
        <v>105.8248</v>
      </c>
      <c r="J2489">
        <v>124.45</v>
      </c>
      <c r="K2489" s="36">
        <v>23.719811527334759</v>
      </c>
      <c r="M2489">
        <v>110.5591</v>
      </c>
      <c r="N2489">
        <v>124.45</v>
      </c>
      <c r="O2489" s="36">
        <v>23.888818443138803</v>
      </c>
      <c r="Q2489">
        <v>115.30419999999999</v>
      </c>
      <c r="R2489">
        <v>124.45</v>
      </c>
      <c r="S2489" s="36">
        <v>24.066167715467742</v>
      </c>
      <c r="U2489">
        <v>120.0808</v>
      </c>
      <c r="V2489">
        <v>124.45</v>
      </c>
      <c r="W2489" s="36">
        <v>24.253561860038175</v>
      </c>
      <c r="Y2489">
        <v>83.43</v>
      </c>
      <c r="Z2489">
        <v>124.45</v>
      </c>
      <c r="AA2489" s="36">
        <v>23.010578651066552</v>
      </c>
    </row>
    <row r="2490" spans="1:27" x14ac:dyDescent="0.25">
      <c r="A2490">
        <v>96.432599999999994</v>
      </c>
      <c r="B2490">
        <v>124.5</v>
      </c>
      <c r="C2490" s="36">
        <v>23.404941438382597</v>
      </c>
      <c r="E2490">
        <v>101.12990000000001</v>
      </c>
      <c r="F2490">
        <v>124.5</v>
      </c>
      <c r="G2490" s="36">
        <v>23.558808577537238</v>
      </c>
      <c r="I2490">
        <v>105.8248</v>
      </c>
      <c r="J2490">
        <v>124.5</v>
      </c>
      <c r="K2490" s="36">
        <v>23.71920181913497</v>
      </c>
      <c r="M2490">
        <v>110.5591</v>
      </c>
      <c r="N2490">
        <v>124.5</v>
      </c>
      <c r="O2490" s="36">
        <v>23.888172529000556</v>
      </c>
      <c r="Q2490">
        <v>115.30419999999999</v>
      </c>
      <c r="R2490">
        <v>124.5</v>
      </c>
      <c r="S2490" s="36">
        <v>24.065480872016391</v>
      </c>
      <c r="U2490">
        <v>120.0808</v>
      </c>
      <c r="V2490">
        <v>124.5</v>
      </c>
      <c r="W2490" s="36">
        <v>24.252828125653963</v>
      </c>
      <c r="Y2490">
        <v>83.43</v>
      </c>
      <c r="Z2490">
        <v>124.5</v>
      </c>
      <c r="AA2490" s="36">
        <v>23.010096603277645</v>
      </c>
    </row>
    <row r="2491" spans="1:27" x14ac:dyDescent="0.25">
      <c r="A2491">
        <v>96.432599999999994</v>
      </c>
      <c r="B2491">
        <v>124.55</v>
      </c>
      <c r="C2491" s="36">
        <v>23.404392804974293</v>
      </c>
      <c r="E2491">
        <v>101.12990000000001</v>
      </c>
      <c r="F2491">
        <v>124.55</v>
      </c>
      <c r="G2491" s="36">
        <v>23.558231078224456</v>
      </c>
      <c r="I2491">
        <v>105.8248</v>
      </c>
      <c r="J2491">
        <v>124.55</v>
      </c>
      <c r="K2491" s="36">
        <v>23.718592251556927</v>
      </c>
      <c r="M2491">
        <v>110.5591</v>
      </c>
      <c r="N2491">
        <v>124.55</v>
      </c>
      <c r="O2491" s="36">
        <v>23.887526775724847</v>
      </c>
      <c r="Q2491">
        <v>115.30419999999999</v>
      </c>
      <c r="R2491">
        <v>124.55</v>
      </c>
      <c r="S2491" s="36">
        <v>24.064794214319168</v>
      </c>
      <c r="U2491">
        <v>120.0808</v>
      </c>
      <c r="V2491">
        <v>124.55</v>
      </c>
      <c r="W2491" s="36">
        <v>24.252094608249767</v>
      </c>
      <c r="Y2491">
        <v>83.43</v>
      </c>
      <c r="Z2491">
        <v>124.55</v>
      </c>
      <c r="AA2491" s="36">
        <v>23.009614637328731</v>
      </c>
    </row>
    <row r="2492" spans="1:27" x14ac:dyDescent="0.25">
      <c r="A2492">
        <v>96.432599999999994</v>
      </c>
      <c r="B2492">
        <v>124.6</v>
      </c>
      <c r="C2492" s="36">
        <v>23.403844281685142</v>
      </c>
      <c r="E2492">
        <v>101.12990000000001</v>
      </c>
      <c r="F2492">
        <v>124.6</v>
      </c>
      <c r="G2492" s="36">
        <v>23.557653702886967</v>
      </c>
      <c r="I2492">
        <v>105.8248</v>
      </c>
      <c r="J2492">
        <v>124.6</v>
      </c>
      <c r="K2492" s="36">
        <v>23.717982824522515</v>
      </c>
      <c r="M2492">
        <v>110.5591</v>
      </c>
      <c r="N2492">
        <v>124.6</v>
      </c>
      <c r="O2492" s="36">
        <v>23.886881183214715</v>
      </c>
      <c r="Q2492">
        <v>115.30419999999999</v>
      </c>
      <c r="R2492">
        <v>124.6</v>
      </c>
      <c r="S2492" s="36">
        <v>24.064107742253885</v>
      </c>
      <c r="U2492">
        <v>120.0808</v>
      </c>
      <c r="V2492">
        <v>124.6</v>
      </c>
      <c r="W2492" s="36">
        <v>24.251361307668677</v>
      </c>
      <c r="Y2492">
        <v>83.43</v>
      </c>
      <c r="Z2492">
        <v>124.6</v>
      </c>
      <c r="AA2492" s="36">
        <v>23.009132753187043</v>
      </c>
    </row>
    <row r="2493" spans="1:27" x14ac:dyDescent="0.25">
      <c r="A2493">
        <v>96.432599999999994</v>
      </c>
      <c r="B2493">
        <v>124.65</v>
      </c>
      <c r="C2493" s="36">
        <v>23.403295868462408</v>
      </c>
      <c r="E2493">
        <v>101.12990000000001</v>
      </c>
      <c r="F2493">
        <v>124.65</v>
      </c>
      <c r="G2493" s="36">
        <v>23.557076451460961</v>
      </c>
      <c r="I2493">
        <v>105.8248</v>
      </c>
      <c r="J2493">
        <v>124.65</v>
      </c>
      <c r="K2493" s="36">
        <v>23.717373537953701</v>
      </c>
      <c r="M2493">
        <v>110.5591</v>
      </c>
      <c r="N2493">
        <v>124.65</v>
      </c>
      <c r="O2493" s="36">
        <v>23.886235751373302</v>
      </c>
      <c r="Q2493">
        <v>115.30419999999999</v>
      </c>
      <c r="R2493">
        <v>124.65</v>
      </c>
      <c r="S2493" s="36">
        <v>24.063421455698471</v>
      </c>
      <c r="U2493">
        <v>120.0808</v>
      </c>
      <c r="V2493">
        <v>124.65</v>
      </c>
      <c r="W2493" s="36">
        <v>24.250628223753953</v>
      </c>
      <c r="Y2493">
        <v>83.43</v>
      </c>
      <c r="Z2493">
        <v>124.65</v>
      </c>
      <c r="AA2493" s="36">
        <v>23.008650950819831</v>
      </c>
    </row>
    <row r="2494" spans="1:27" x14ac:dyDescent="0.25">
      <c r="A2494">
        <v>96.432599999999994</v>
      </c>
      <c r="B2494">
        <v>124.7</v>
      </c>
      <c r="C2494" s="36">
        <v>23.402747565253382</v>
      </c>
      <c r="E2494">
        <v>101.12990000000001</v>
      </c>
      <c r="F2494">
        <v>124.7</v>
      </c>
      <c r="G2494" s="36">
        <v>23.556499323882711</v>
      </c>
      <c r="I2494">
        <v>105.8248</v>
      </c>
      <c r="J2494">
        <v>124.7</v>
      </c>
      <c r="K2494" s="36">
        <v>23.716764391772507</v>
      </c>
      <c r="M2494">
        <v>110.5591</v>
      </c>
      <c r="N2494">
        <v>124.7</v>
      </c>
      <c r="O2494" s="36">
        <v>23.885590480103843</v>
      </c>
      <c r="Q2494">
        <v>115.30419999999999</v>
      </c>
      <c r="R2494">
        <v>124.7</v>
      </c>
      <c r="S2494" s="36">
        <v>24.062735354530986</v>
      </c>
      <c r="U2494">
        <v>120.0808</v>
      </c>
      <c r="V2494">
        <v>124.7</v>
      </c>
      <c r="W2494" s="36">
        <v>24.249895356349054</v>
      </c>
      <c r="Y2494">
        <v>83.43</v>
      </c>
      <c r="Z2494">
        <v>124.7</v>
      </c>
      <c r="AA2494" s="36">
        <v>23.008169230194369</v>
      </c>
    </row>
    <row r="2495" spans="1:27" x14ac:dyDescent="0.25">
      <c r="A2495">
        <v>96.432599999999994</v>
      </c>
      <c r="B2495">
        <v>124.75</v>
      </c>
      <c r="C2495" s="36">
        <v>23.402199372005402</v>
      </c>
      <c r="E2495">
        <v>101.12990000000001</v>
      </c>
      <c r="F2495">
        <v>124.75</v>
      </c>
      <c r="G2495" s="36">
        <v>23.555922320088513</v>
      </c>
      <c r="I2495">
        <v>105.8248</v>
      </c>
      <c r="J2495">
        <v>124.75</v>
      </c>
      <c r="K2495" s="36">
        <v>23.71615538590104</v>
      </c>
      <c r="M2495">
        <v>110.5591</v>
      </c>
      <c r="N2495">
        <v>124.75</v>
      </c>
      <c r="O2495" s="36">
        <v>23.884945369309659</v>
      </c>
      <c r="Q2495">
        <v>115.30419999999999</v>
      </c>
      <c r="R2495">
        <v>124.75</v>
      </c>
      <c r="S2495" s="36">
        <v>24.062049438629614</v>
      </c>
      <c r="U2495">
        <v>120.0808</v>
      </c>
      <c r="V2495">
        <v>124.75</v>
      </c>
      <c r="W2495" s="36">
        <v>24.249162705297614</v>
      </c>
      <c r="Y2495">
        <v>83.43</v>
      </c>
      <c r="Z2495">
        <v>124.75</v>
      </c>
      <c r="AA2495" s="36">
        <v>23.00768759127795</v>
      </c>
    </row>
    <row r="2496" spans="1:27" x14ac:dyDescent="0.25">
      <c r="A2496">
        <v>96.432599999999994</v>
      </c>
      <c r="B2496">
        <v>124.8</v>
      </c>
      <c r="C2496" s="36">
        <v>23.401651288665846</v>
      </c>
      <c r="E2496">
        <v>101.12990000000001</v>
      </c>
      <c r="F2496">
        <v>124.8</v>
      </c>
      <c r="G2496" s="36">
        <v>23.55534544001473</v>
      </c>
      <c r="I2496">
        <v>105.8248</v>
      </c>
      <c r="J2496">
        <v>124.8</v>
      </c>
      <c r="K2496" s="36">
        <v>23.715546520261466</v>
      </c>
      <c r="M2496">
        <v>110.5591</v>
      </c>
      <c r="N2496">
        <v>124.8</v>
      </c>
      <c r="O2496" s="36">
        <v>23.884300418894178</v>
      </c>
      <c r="Q2496">
        <v>115.30419999999999</v>
      </c>
      <c r="R2496">
        <v>124.8</v>
      </c>
      <c r="S2496" s="36">
        <v>24.061363707872694</v>
      </c>
      <c r="U2496">
        <v>120.0808</v>
      </c>
      <c r="V2496">
        <v>124.8</v>
      </c>
      <c r="W2496" s="36">
        <v>24.248430270443457</v>
      </c>
      <c r="Y2496">
        <v>83.43</v>
      </c>
      <c r="Z2496">
        <v>124.8</v>
      </c>
      <c r="AA2496" s="36">
        <v>23.007206034037885</v>
      </c>
    </row>
    <row r="2497" spans="1:27" x14ac:dyDescent="0.25">
      <c r="A2497">
        <v>96.432599999999994</v>
      </c>
      <c r="B2497">
        <v>124.85</v>
      </c>
      <c r="C2497" s="36">
        <v>23.401103315182134</v>
      </c>
      <c r="E2497">
        <v>101.12990000000001</v>
      </c>
      <c r="F2497">
        <v>124.85</v>
      </c>
      <c r="G2497" s="36">
        <v>23.554768683597779</v>
      </c>
      <c r="I2497">
        <v>105.8248</v>
      </c>
      <c r="J2497">
        <v>124.85</v>
      </c>
      <c r="K2497" s="36">
        <v>23.714937794776027</v>
      </c>
      <c r="M2497">
        <v>110.5591</v>
      </c>
      <c r="N2497">
        <v>124.85</v>
      </c>
      <c r="O2497" s="36">
        <v>23.883655628760916</v>
      </c>
      <c r="Q2497">
        <v>115.30419999999999</v>
      </c>
      <c r="R2497">
        <v>124.85</v>
      </c>
      <c r="S2497" s="36">
        <v>24.060678162138668</v>
      </c>
      <c r="U2497">
        <v>120.0808</v>
      </c>
      <c r="V2497">
        <v>124.85</v>
      </c>
      <c r="W2497" s="36">
        <v>24.247698051630593</v>
      </c>
      <c r="Y2497">
        <v>83.43</v>
      </c>
      <c r="Z2497">
        <v>124.85</v>
      </c>
      <c r="AA2497" s="36">
        <v>23.006724558441523</v>
      </c>
    </row>
    <row r="2498" spans="1:27" x14ac:dyDescent="0.25">
      <c r="A2498">
        <v>96.432599999999994</v>
      </c>
      <c r="B2498">
        <v>124.9</v>
      </c>
      <c r="C2498" s="36">
        <v>23.400555451501727</v>
      </c>
      <c r="E2498">
        <v>101.12990000000001</v>
      </c>
      <c r="F2498">
        <v>124.9</v>
      </c>
      <c r="G2498" s="36">
        <v>23.554192050774127</v>
      </c>
      <c r="I2498">
        <v>105.8248</v>
      </c>
      <c r="J2498">
        <v>124.9</v>
      </c>
      <c r="K2498" s="36">
        <v>23.714329209367044</v>
      </c>
      <c r="M2498">
        <v>110.5591</v>
      </c>
      <c r="N2498">
        <v>124.9</v>
      </c>
      <c r="O2498" s="36">
        <v>23.883010998813482</v>
      </c>
      <c r="Q2498">
        <v>115.30419999999999</v>
      </c>
      <c r="R2498">
        <v>124.9</v>
      </c>
      <c r="S2498" s="36">
        <v>24.059992801306123</v>
      </c>
      <c r="U2498">
        <v>120.0808</v>
      </c>
      <c r="V2498">
        <v>124.9</v>
      </c>
      <c r="W2498" s="36">
        <v>24.2469660487032</v>
      </c>
      <c r="Y2498">
        <v>83.43</v>
      </c>
      <c r="Z2498">
        <v>124.9</v>
      </c>
      <c r="AA2498" s="36">
        <v>23.006243164456215</v>
      </c>
    </row>
    <row r="2499" spans="1:27" x14ac:dyDescent="0.25">
      <c r="A2499">
        <v>96.432599999999994</v>
      </c>
      <c r="B2499">
        <v>124.95</v>
      </c>
      <c r="C2499" s="36">
        <v>23.400007697572125</v>
      </c>
      <c r="E2499">
        <v>101.12990000000001</v>
      </c>
      <c r="F2499">
        <v>124.95</v>
      </c>
      <c r="G2499" s="36">
        <v>23.553615541480298</v>
      </c>
      <c r="I2499">
        <v>105.8248</v>
      </c>
      <c r="J2499">
        <v>124.95</v>
      </c>
      <c r="K2499" s="36">
        <v>23.713720763956889</v>
      </c>
      <c r="M2499">
        <v>110.5591</v>
      </c>
      <c r="N2499">
        <v>124.95</v>
      </c>
      <c r="O2499" s="36">
        <v>23.882366528955586</v>
      </c>
      <c r="Q2499">
        <v>115.30419999999999</v>
      </c>
      <c r="R2499">
        <v>124.95</v>
      </c>
      <c r="S2499" s="36">
        <v>24.059307625253773</v>
      </c>
      <c r="U2499">
        <v>120.0808</v>
      </c>
      <c r="V2499">
        <v>124.95</v>
      </c>
      <c r="W2499" s="36">
        <v>24.24623426150567</v>
      </c>
      <c r="Y2499">
        <v>83.43</v>
      </c>
      <c r="Z2499">
        <v>124.95</v>
      </c>
      <c r="AA2499" s="36">
        <v>23.005761852049339</v>
      </c>
    </row>
    <row r="2500" spans="1:27" x14ac:dyDescent="0.25">
      <c r="A2500">
        <v>96.432599999999994</v>
      </c>
      <c r="B2500">
        <v>125</v>
      </c>
      <c r="C2500" s="36">
        <v>23.399460053340878</v>
      </c>
      <c r="E2500">
        <v>101.12990000000001</v>
      </c>
      <c r="F2500">
        <v>125</v>
      </c>
      <c r="G2500" s="36">
        <v>23.553039155652854</v>
      </c>
      <c r="I2500">
        <v>105.8248</v>
      </c>
      <c r="J2500">
        <v>125</v>
      </c>
      <c r="K2500" s="36">
        <v>23.713112458468011</v>
      </c>
      <c r="M2500">
        <v>110.5591</v>
      </c>
      <c r="N2500">
        <v>125</v>
      </c>
      <c r="O2500" s="36">
        <v>23.881722219091024</v>
      </c>
      <c r="Q2500">
        <v>115.30419999999999</v>
      </c>
      <c r="R2500">
        <v>125</v>
      </c>
      <c r="S2500" s="36">
        <v>24.058622633860459</v>
      </c>
      <c r="U2500">
        <v>120.0808</v>
      </c>
      <c r="V2500">
        <v>125</v>
      </c>
      <c r="W2500" s="36">
        <v>24.245502689882546</v>
      </c>
      <c r="Y2500">
        <v>83.43</v>
      </c>
      <c r="Z2500">
        <v>125</v>
      </c>
      <c r="AA2500" s="36">
        <v>23.005280621188298</v>
      </c>
    </row>
    <row r="2501" spans="1:27" x14ac:dyDescent="0.25">
      <c r="A2501">
        <v>96.432599999999994</v>
      </c>
      <c r="B2501">
        <v>125.05</v>
      </c>
      <c r="C2501" s="36">
        <v>23.398912518755555</v>
      </c>
      <c r="E2501">
        <v>101.12990000000001</v>
      </c>
      <c r="F2501">
        <v>125.05</v>
      </c>
      <c r="G2501" s="36">
        <v>23.552462893228441</v>
      </c>
      <c r="I2501">
        <v>105.8248</v>
      </c>
      <c r="J2501">
        <v>125.05</v>
      </c>
      <c r="K2501" s="36">
        <v>23.712504292822942</v>
      </c>
      <c r="M2501">
        <v>110.5591</v>
      </c>
      <c r="N2501">
        <v>125.05</v>
      </c>
      <c r="O2501" s="36">
        <v>23.881078069123699</v>
      </c>
      <c r="Q2501">
        <v>115.30419999999999</v>
      </c>
      <c r="R2501">
        <v>125.05</v>
      </c>
      <c r="S2501" s="36">
        <v>24.057937827005158</v>
      </c>
      <c r="U2501">
        <v>120.0808</v>
      </c>
      <c r="V2501">
        <v>125.05</v>
      </c>
      <c r="W2501" s="36">
        <v>24.244771333678571</v>
      </c>
      <c r="Y2501">
        <v>83.43</v>
      </c>
      <c r="Z2501">
        <v>125.05</v>
      </c>
      <c r="AA2501" s="36">
        <v>23.004799471840517</v>
      </c>
    </row>
    <row r="2502" spans="1:27" x14ac:dyDescent="0.25">
      <c r="A2502">
        <v>96.432599999999994</v>
      </c>
      <c r="B2502">
        <v>125.1</v>
      </c>
      <c r="C2502" s="36">
        <v>23.398365093763797</v>
      </c>
      <c r="E2502">
        <v>101.12990000000001</v>
      </c>
      <c r="F2502">
        <v>125.1</v>
      </c>
      <c r="G2502" s="36">
        <v>23.551886754143723</v>
      </c>
      <c r="I2502">
        <v>105.8248</v>
      </c>
      <c r="J2502">
        <v>125.1</v>
      </c>
      <c r="K2502" s="36">
        <v>23.711896266944269</v>
      </c>
      <c r="M2502">
        <v>110.5591</v>
      </c>
      <c r="N2502">
        <v>125.1</v>
      </c>
      <c r="O2502" s="36">
        <v>23.880434078957595</v>
      </c>
      <c r="Q2502">
        <v>115.30419999999999</v>
      </c>
      <c r="R2502">
        <v>125.1</v>
      </c>
      <c r="S2502" s="36">
        <v>24.057253204566972</v>
      </c>
      <c r="U2502">
        <v>120.0808</v>
      </c>
      <c r="V2502">
        <v>125.1</v>
      </c>
      <c r="W2502" s="36">
        <v>24.244040192738673</v>
      </c>
      <c r="Y2502">
        <v>83.43</v>
      </c>
      <c r="Z2502">
        <v>125.1</v>
      </c>
      <c r="AA2502" s="36">
        <v>23.004318403973429</v>
      </c>
    </row>
    <row r="2503" spans="1:27" x14ac:dyDescent="0.25">
      <c r="A2503">
        <v>96.432599999999994</v>
      </c>
      <c r="B2503">
        <v>125.15</v>
      </c>
      <c r="C2503" s="36">
        <v>23.39781777831325</v>
      </c>
      <c r="E2503">
        <v>101.12990000000001</v>
      </c>
      <c r="F2503">
        <v>125.15</v>
      </c>
      <c r="G2503" s="36">
        <v>23.551310738335442</v>
      </c>
      <c r="I2503">
        <v>105.8248</v>
      </c>
      <c r="J2503">
        <v>125.15</v>
      </c>
      <c r="K2503" s="36">
        <v>23.711288380754652</v>
      </c>
      <c r="M2503">
        <v>110.5591</v>
      </c>
      <c r="N2503">
        <v>125.15</v>
      </c>
      <c r="O2503" s="36">
        <v>23.879790248496796</v>
      </c>
      <c r="Q2503">
        <v>115.30419999999999</v>
      </c>
      <c r="R2503">
        <v>125.15</v>
      </c>
      <c r="S2503" s="36">
        <v>24.05656876642513</v>
      </c>
      <c r="U2503">
        <v>120.0808</v>
      </c>
      <c r="V2503">
        <v>125.15</v>
      </c>
      <c r="W2503" s="36">
        <v>24.24330926690795</v>
      </c>
      <c r="Y2503">
        <v>83.43</v>
      </c>
      <c r="Z2503">
        <v>125.15</v>
      </c>
      <c r="AA2503" s="36">
        <v>23.003837417554507</v>
      </c>
    </row>
    <row r="2504" spans="1:27" x14ac:dyDescent="0.25">
      <c r="A2504">
        <v>96.432599999999994</v>
      </c>
      <c r="B2504">
        <v>125.2</v>
      </c>
      <c r="C2504" s="36">
        <v>23.397270572351633</v>
      </c>
      <c r="E2504">
        <v>101.12990000000001</v>
      </c>
      <c r="F2504">
        <v>125.2</v>
      </c>
      <c r="G2504" s="36">
        <v>23.550734845740379</v>
      </c>
      <c r="I2504">
        <v>105.8248</v>
      </c>
      <c r="J2504">
        <v>125.2</v>
      </c>
      <c r="K2504" s="36">
        <v>23.710680634176825</v>
      </c>
      <c r="M2504">
        <v>110.5591</v>
      </c>
      <c r="N2504">
        <v>125.2</v>
      </c>
      <c r="O2504" s="36">
        <v>23.879146577645482</v>
      </c>
      <c r="Q2504">
        <v>115.30419999999999</v>
      </c>
      <c r="R2504">
        <v>125.2</v>
      </c>
      <c r="S2504" s="36">
        <v>24.055884512458995</v>
      </c>
      <c r="U2504">
        <v>120.0808</v>
      </c>
      <c r="V2504">
        <v>125.2</v>
      </c>
      <c r="W2504" s="36">
        <v>24.242578556031692</v>
      </c>
      <c r="Y2504">
        <v>83.43</v>
      </c>
      <c r="Z2504">
        <v>125.2</v>
      </c>
      <c r="AA2504" s="36">
        <v>23.003356512551232</v>
      </c>
    </row>
    <row r="2505" spans="1:27" x14ac:dyDescent="0.25">
      <c r="A2505">
        <v>96.432599999999994</v>
      </c>
      <c r="B2505">
        <v>125.25</v>
      </c>
      <c r="C2505" s="36">
        <v>23.396723475826683</v>
      </c>
      <c r="E2505">
        <v>101.12990000000001</v>
      </c>
      <c r="F2505">
        <v>125.25</v>
      </c>
      <c r="G2505" s="36">
        <v>23.550159076295376</v>
      </c>
      <c r="I2505">
        <v>105.8248</v>
      </c>
      <c r="J2505">
        <v>125.25</v>
      </c>
      <c r="K2505" s="36">
        <v>23.710073027133589</v>
      </c>
      <c r="M2505">
        <v>110.5591</v>
      </c>
      <c r="N2505">
        <v>125.25</v>
      </c>
      <c r="O2505" s="36">
        <v>23.878503066307914</v>
      </c>
      <c r="Q2505">
        <v>115.30419999999999</v>
      </c>
      <c r="R2505">
        <v>125.25</v>
      </c>
      <c r="S2505" s="36">
        <v>24.055200442548053</v>
      </c>
      <c r="U2505">
        <v>120.0808</v>
      </c>
      <c r="V2505">
        <v>125.25</v>
      </c>
      <c r="W2505" s="36">
        <v>24.241848059955363</v>
      </c>
      <c r="Y2505">
        <v>83.43</v>
      </c>
      <c r="Z2505">
        <v>125.25</v>
      </c>
      <c r="AA2505" s="36">
        <v>23.002875688931113</v>
      </c>
    </row>
    <row r="2506" spans="1:27" x14ac:dyDescent="0.25">
      <c r="A2506">
        <v>96.432599999999994</v>
      </c>
      <c r="B2506">
        <v>125.3</v>
      </c>
      <c r="C2506" s="36">
        <v>23.396176488686194</v>
      </c>
      <c r="E2506">
        <v>101.12990000000001</v>
      </c>
      <c r="F2506">
        <v>125.3</v>
      </c>
      <c r="G2506" s="36">
        <v>23.549583429937321</v>
      </c>
      <c r="I2506">
        <v>105.8248</v>
      </c>
      <c r="J2506">
        <v>125.3</v>
      </c>
      <c r="K2506" s="36">
        <v>23.709465559547812</v>
      </c>
      <c r="M2506">
        <v>110.5591</v>
      </c>
      <c r="N2506">
        <v>125.3</v>
      </c>
      <c r="O2506" s="36">
        <v>23.877859714388467</v>
      </c>
      <c r="Q2506">
        <v>115.30419999999999</v>
      </c>
      <c r="R2506">
        <v>125.3</v>
      </c>
      <c r="S2506" s="36">
        <v>24.054516556571926</v>
      </c>
      <c r="U2506">
        <v>120.0808</v>
      </c>
      <c r="V2506">
        <v>125.3</v>
      </c>
      <c r="W2506" s="36">
        <v>24.241117778524618</v>
      </c>
      <c r="Y2506">
        <v>83.43</v>
      </c>
      <c r="Z2506">
        <v>125.3</v>
      </c>
      <c r="AA2506" s="36">
        <v>23.002394946661667</v>
      </c>
    </row>
    <row r="2507" spans="1:27" x14ac:dyDescent="0.25">
      <c r="A2507">
        <v>96.432599999999994</v>
      </c>
      <c r="B2507">
        <v>125.35</v>
      </c>
      <c r="C2507" s="36">
        <v>23.395629610877986</v>
      </c>
      <c r="E2507">
        <v>101.12990000000001</v>
      </c>
      <c r="F2507">
        <v>125.35</v>
      </c>
      <c r="G2507" s="36">
        <v>23.549007906603158</v>
      </c>
      <c r="I2507">
        <v>105.8248</v>
      </c>
      <c r="J2507">
        <v>125.35</v>
      </c>
      <c r="K2507" s="36">
        <v>23.708858231342433</v>
      </c>
      <c r="M2507">
        <v>110.5591</v>
      </c>
      <c r="N2507">
        <v>125.35</v>
      </c>
      <c r="O2507" s="36">
        <v>23.877216521791599</v>
      </c>
      <c r="Q2507">
        <v>115.30419999999999</v>
      </c>
      <c r="R2507">
        <v>125.35</v>
      </c>
      <c r="S2507" s="36">
        <v>24.053832854410366</v>
      </c>
      <c r="U2507">
        <v>120.0808</v>
      </c>
      <c r="V2507">
        <v>125.35</v>
      </c>
      <c r="W2507" s="36">
        <v>24.240387711585289</v>
      </c>
      <c r="Y2507">
        <v>83.43</v>
      </c>
      <c r="Z2507">
        <v>125.35</v>
      </c>
      <c r="AA2507" s="36">
        <v>23.001914285710459</v>
      </c>
    </row>
    <row r="2508" spans="1:27" x14ac:dyDescent="0.25">
      <c r="A2508">
        <v>96.432599999999994</v>
      </c>
      <c r="B2508">
        <v>125.4</v>
      </c>
      <c r="C2508" s="36">
        <v>23.395082842349932</v>
      </c>
      <c r="E2508">
        <v>101.12990000000001</v>
      </c>
      <c r="F2508">
        <v>125.4</v>
      </c>
      <c r="G2508" s="36">
        <v>23.548432506229883</v>
      </c>
      <c r="I2508">
        <v>105.8248</v>
      </c>
      <c r="J2508">
        <v>125.4</v>
      </c>
      <c r="K2508" s="36">
        <v>23.708251042440462</v>
      </c>
      <c r="M2508">
        <v>110.5591</v>
      </c>
      <c r="N2508">
        <v>125.4</v>
      </c>
      <c r="O2508" s="36">
        <v>23.876573488421851</v>
      </c>
      <c r="Q2508">
        <v>115.30419999999999</v>
      </c>
      <c r="R2508">
        <v>125.4</v>
      </c>
      <c r="S2508" s="36">
        <v>24.053149335943232</v>
      </c>
      <c r="U2508">
        <v>120.0808</v>
      </c>
      <c r="V2508">
        <v>125.4</v>
      </c>
      <c r="W2508" s="36">
        <v>24.239657858983382</v>
      </c>
      <c r="Y2508">
        <v>83.43</v>
      </c>
      <c r="Z2508">
        <v>125.4</v>
      </c>
      <c r="AA2508" s="36">
        <v>23.001433706045045</v>
      </c>
    </row>
    <row r="2509" spans="1:27" x14ac:dyDescent="0.25">
      <c r="A2509">
        <v>96.432599999999994</v>
      </c>
      <c r="B2509">
        <v>125.45</v>
      </c>
      <c r="C2509" s="36">
        <v>23.394536183049933</v>
      </c>
      <c r="E2509">
        <v>101.12990000000001</v>
      </c>
      <c r="F2509">
        <v>125.45</v>
      </c>
      <c r="G2509" s="36">
        <v>23.547857228754548</v>
      </c>
      <c r="I2509">
        <v>105.8248</v>
      </c>
      <c r="J2509">
        <v>125.45</v>
      </c>
      <c r="K2509" s="36">
        <v>23.707643992764979</v>
      </c>
      <c r="M2509">
        <v>110.5591</v>
      </c>
      <c r="N2509">
        <v>125.45</v>
      </c>
      <c r="O2509" s="36">
        <v>23.875930614183876</v>
      </c>
      <c r="Q2509">
        <v>115.30419999999999</v>
      </c>
      <c r="R2509">
        <v>125.45</v>
      </c>
      <c r="S2509" s="36">
        <v>24.05246600105054</v>
      </c>
      <c r="U2509">
        <v>120.0808</v>
      </c>
      <c r="V2509">
        <v>125.45</v>
      </c>
      <c r="W2509" s="36">
        <v>24.238928220565093</v>
      </c>
      <c r="Y2509">
        <v>83.43</v>
      </c>
      <c r="Z2509">
        <v>125.45</v>
      </c>
      <c r="AA2509" s="36">
        <v>23.000953207633017</v>
      </c>
    </row>
    <row r="2510" spans="1:27" x14ac:dyDescent="0.25">
      <c r="A2510">
        <v>96.432599999999994</v>
      </c>
      <c r="B2510">
        <v>125.5</v>
      </c>
      <c r="C2510" s="36">
        <v>23.39398963292594</v>
      </c>
      <c r="E2510">
        <v>101.12990000000001</v>
      </c>
      <c r="F2510">
        <v>125.5</v>
      </c>
      <c r="G2510" s="36">
        <v>23.54728207411425</v>
      </c>
      <c r="I2510">
        <v>105.8248</v>
      </c>
      <c r="J2510">
        <v>125.5</v>
      </c>
      <c r="K2510" s="36">
        <v>23.707037082239136</v>
      </c>
      <c r="M2510">
        <v>110.5591</v>
      </c>
      <c r="N2510">
        <v>125.5</v>
      </c>
      <c r="O2510" s="36">
        <v>23.875287898982407</v>
      </c>
      <c r="Q2510">
        <v>115.30419999999999</v>
      </c>
      <c r="R2510">
        <v>125.5</v>
      </c>
      <c r="S2510" s="36">
        <v>24.051782849612419</v>
      </c>
      <c r="U2510">
        <v>120.0808</v>
      </c>
      <c r="V2510">
        <v>125.5</v>
      </c>
      <c r="W2510" s="36">
        <v>24.238198796176793</v>
      </c>
      <c r="Y2510">
        <v>83.43</v>
      </c>
      <c r="Z2510">
        <v>125.5</v>
      </c>
      <c r="AA2510" s="36">
        <v>23.000472790441989</v>
      </c>
    </row>
    <row r="2511" spans="1:27" x14ac:dyDescent="0.25">
      <c r="A2511">
        <v>96.432599999999994</v>
      </c>
      <c r="B2511">
        <v>125.55</v>
      </c>
      <c r="C2511" s="36">
        <v>23.393443191925947</v>
      </c>
      <c r="E2511">
        <v>101.12990000000001</v>
      </c>
      <c r="F2511">
        <v>125.55</v>
      </c>
      <c r="G2511" s="36">
        <v>23.546707042246151</v>
      </c>
      <c r="I2511">
        <v>105.8248</v>
      </c>
      <c r="J2511">
        <v>125.55</v>
      </c>
      <c r="K2511" s="36">
        <v>23.706430310786143</v>
      </c>
      <c r="M2511">
        <v>110.5591</v>
      </c>
      <c r="N2511">
        <v>125.55</v>
      </c>
      <c r="O2511" s="36">
        <v>23.874645342722278</v>
      </c>
      <c r="Q2511">
        <v>115.30419999999999</v>
      </c>
      <c r="R2511">
        <v>125.55</v>
      </c>
      <c r="S2511" s="36">
        <v>24.051099881509128</v>
      </c>
      <c r="U2511">
        <v>120.0808</v>
      </c>
      <c r="V2511">
        <v>125.55</v>
      </c>
      <c r="W2511" s="36">
        <v>24.237469585665032</v>
      </c>
      <c r="Y2511">
        <v>83.43</v>
      </c>
      <c r="Z2511">
        <v>125.55</v>
      </c>
      <c r="AA2511" s="36">
        <v>22.999992454439592</v>
      </c>
    </row>
    <row r="2512" spans="1:27" x14ac:dyDescent="0.25">
      <c r="A2512">
        <v>96.432599999999994</v>
      </c>
      <c r="B2512">
        <v>125.6</v>
      </c>
      <c r="C2512" s="36">
        <v>23.392896859997972</v>
      </c>
      <c r="E2512">
        <v>101.12990000000001</v>
      </c>
      <c r="F2512">
        <v>125.6</v>
      </c>
      <c r="G2512" s="36">
        <v>23.546132133087443</v>
      </c>
      <c r="I2512">
        <v>105.8248</v>
      </c>
      <c r="J2512">
        <v>125.6</v>
      </c>
      <c r="K2512" s="36">
        <v>23.705823678329285</v>
      </c>
      <c r="M2512">
        <v>110.5591</v>
      </c>
      <c r="N2512">
        <v>125.6</v>
      </c>
      <c r="O2512" s="36">
        <v>23.874002945308412</v>
      </c>
      <c r="Q2512">
        <v>115.30419999999999</v>
      </c>
      <c r="R2512">
        <v>125.6</v>
      </c>
      <c r="S2512" s="36">
        <v>24.05041709662105</v>
      </c>
      <c r="U2512">
        <v>120.0808</v>
      </c>
      <c r="V2512">
        <v>125.6</v>
      </c>
      <c r="W2512" s="36">
        <v>24.23674058887655</v>
      </c>
      <c r="Y2512">
        <v>83.43</v>
      </c>
      <c r="Z2512">
        <v>125.6</v>
      </c>
      <c r="AA2512" s="36">
        <v>22.999512199593479</v>
      </c>
    </row>
    <row r="2513" spans="1:27" x14ac:dyDescent="0.25">
      <c r="A2513">
        <v>96.432599999999994</v>
      </c>
      <c r="B2513">
        <v>125.65</v>
      </c>
      <c r="C2513" s="36">
        <v>23.39235063709009</v>
      </c>
      <c r="E2513">
        <v>101.12990000000001</v>
      </c>
      <c r="F2513">
        <v>125.65</v>
      </c>
      <c r="G2513" s="36">
        <v>23.545557346575396</v>
      </c>
      <c r="I2513">
        <v>105.8248</v>
      </c>
      <c r="J2513">
        <v>125.65</v>
      </c>
      <c r="K2513" s="36">
        <v>23.705217184791923</v>
      </c>
      <c r="M2513">
        <v>110.5591</v>
      </c>
      <c r="N2513">
        <v>125.65</v>
      </c>
      <c r="O2513" s="36">
        <v>23.873360706645823</v>
      </c>
      <c r="Q2513">
        <v>115.30419999999999</v>
      </c>
      <c r="R2513">
        <v>125.65</v>
      </c>
      <c r="S2513" s="36">
        <v>24.049734494828698</v>
      </c>
      <c r="U2513">
        <v>120.0808</v>
      </c>
      <c r="V2513">
        <v>125.65</v>
      </c>
      <c r="W2513" s="36">
        <v>24.236011805658251</v>
      </c>
      <c r="Y2513">
        <v>83.43</v>
      </c>
      <c r="Z2513">
        <v>125.65</v>
      </c>
      <c r="AA2513" s="36">
        <v>22.999032025871323</v>
      </c>
    </row>
    <row r="2514" spans="1:27" x14ac:dyDescent="0.25">
      <c r="A2514">
        <v>96.432599999999994</v>
      </c>
      <c r="B2514">
        <v>125.7</v>
      </c>
      <c r="C2514" s="36">
        <v>23.391804523150409</v>
      </c>
      <c r="E2514">
        <v>101.12990000000001</v>
      </c>
      <c r="F2514">
        <v>125.7</v>
      </c>
      <c r="G2514" s="36">
        <v>23.544982682647319</v>
      </c>
      <c r="I2514">
        <v>105.8248</v>
      </c>
      <c r="J2514">
        <v>125.7</v>
      </c>
      <c r="K2514" s="36">
        <v>23.704610830097469</v>
      </c>
      <c r="M2514">
        <v>110.5591</v>
      </c>
      <c r="N2514">
        <v>125.7</v>
      </c>
      <c r="O2514" s="36">
        <v>23.872718626639617</v>
      </c>
      <c r="Q2514">
        <v>115.30419999999999</v>
      </c>
      <c r="R2514">
        <v>125.7</v>
      </c>
      <c r="S2514" s="36">
        <v>24.049052076012718</v>
      </c>
      <c r="U2514">
        <v>120.0808</v>
      </c>
      <c r="V2514">
        <v>125.7</v>
      </c>
      <c r="W2514" s="36">
        <v>24.235283235857231</v>
      </c>
      <c r="Y2514">
        <v>83.43</v>
      </c>
      <c r="Z2514">
        <v>125.7</v>
      </c>
      <c r="AA2514" s="36">
        <v>22.998551933240819</v>
      </c>
    </row>
    <row r="2515" spans="1:27" x14ac:dyDescent="0.25">
      <c r="A2515">
        <v>96.432599999999994</v>
      </c>
      <c r="B2515">
        <v>125.75</v>
      </c>
      <c r="C2515" s="36">
        <v>23.391258518127081</v>
      </c>
      <c r="E2515">
        <v>101.12990000000001</v>
      </c>
      <c r="F2515">
        <v>125.75</v>
      </c>
      <c r="G2515" s="36">
        <v>23.544408141240574</v>
      </c>
      <c r="I2515">
        <v>105.8248</v>
      </c>
      <c r="J2515">
        <v>125.75</v>
      </c>
      <c r="K2515" s="36">
        <v>23.704004614169431</v>
      </c>
      <c r="M2515">
        <v>110.5591</v>
      </c>
      <c r="N2515">
        <v>125.75</v>
      </c>
      <c r="O2515" s="36">
        <v>23.872076705194999</v>
      </c>
      <c r="Q2515">
        <v>115.30419999999999</v>
      </c>
      <c r="R2515">
        <v>125.75</v>
      </c>
      <c r="S2515" s="36">
        <v>24.048369840053869</v>
      </c>
      <c r="U2515">
        <v>120.0808</v>
      </c>
      <c r="V2515">
        <v>125.75</v>
      </c>
      <c r="W2515" s="36">
        <v>24.234554879320751</v>
      </c>
      <c r="Y2515">
        <v>83.43</v>
      </c>
      <c r="Z2515">
        <v>125.75</v>
      </c>
      <c r="AA2515" s="36">
        <v>22.998071921669684</v>
      </c>
    </row>
    <row r="2516" spans="1:27" x14ac:dyDescent="0.25">
      <c r="A2516">
        <v>96.432599999999994</v>
      </c>
      <c r="B2516">
        <v>125.8</v>
      </c>
      <c r="C2516" s="36">
        <v>23.390712621968291</v>
      </c>
      <c r="E2516">
        <v>101.12990000000001</v>
      </c>
      <c r="F2516">
        <v>125.8</v>
      </c>
      <c r="G2516" s="36">
        <v>23.543833722292568</v>
      </c>
      <c r="I2516">
        <v>105.8248</v>
      </c>
      <c r="J2516">
        <v>125.8</v>
      </c>
      <c r="K2516" s="36">
        <v>23.70339853693136</v>
      </c>
      <c r="M2516">
        <v>110.5591</v>
      </c>
      <c r="N2516">
        <v>125.8</v>
      </c>
      <c r="O2516" s="36">
        <v>23.871434942217267</v>
      </c>
      <c r="Q2516">
        <v>115.30419999999999</v>
      </c>
      <c r="R2516">
        <v>125.8</v>
      </c>
      <c r="S2516" s="36">
        <v>24.047687786833052</v>
      </c>
      <c r="U2516">
        <v>120.0808</v>
      </c>
      <c r="V2516">
        <v>125.8</v>
      </c>
      <c r="W2516" s="36">
        <v>24.233826735896265</v>
      </c>
      <c r="Y2516">
        <v>83.43</v>
      </c>
      <c r="Z2516">
        <v>125.8</v>
      </c>
      <c r="AA2516" s="36">
        <v>22.997591991125649</v>
      </c>
    </row>
    <row r="2517" spans="1:27" x14ac:dyDescent="0.25">
      <c r="A2517">
        <v>96.432599999999994</v>
      </c>
      <c r="B2517">
        <v>125.85</v>
      </c>
      <c r="C2517" s="36">
        <v>23.390166834622267</v>
      </c>
      <c r="E2517">
        <v>101.12990000000001</v>
      </c>
      <c r="F2517">
        <v>125.85</v>
      </c>
      <c r="G2517" s="36">
        <v>23.543259425740775</v>
      </c>
      <c r="I2517">
        <v>105.8248</v>
      </c>
      <c r="J2517">
        <v>125.85</v>
      </c>
      <c r="K2517" s="36">
        <v>23.702792598306889</v>
      </c>
      <c r="M2517">
        <v>110.5591</v>
      </c>
      <c r="N2517">
        <v>125.85</v>
      </c>
      <c r="O2517" s="36">
        <v>23.870793337611794</v>
      </c>
      <c r="Q2517">
        <v>115.30419999999999</v>
      </c>
      <c r="R2517">
        <v>125.85</v>
      </c>
      <c r="S2517" s="36">
        <v>24.047005916231289</v>
      </c>
      <c r="U2517">
        <v>120.0808</v>
      </c>
      <c r="V2517">
        <v>125.85</v>
      </c>
      <c r="W2517" s="36">
        <v>24.233098805431396</v>
      </c>
      <c r="Y2517">
        <v>83.43</v>
      </c>
      <c r="Z2517">
        <v>125.85</v>
      </c>
      <c r="AA2517" s="36">
        <v>22.997112141576473</v>
      </c>
    </row>
    <row r="2518" spans="1:27" x14ac:dyDescent="0.25">
      <c r="A2518">
        <v>96.432599999999994</v>
      </c>
      <c r="B2518">
        <v>125.9</v>
      </c>
      <c r="C2518" s="36">
        <v>23.389621156037286</v>
      </c>
      <c r="E2518">
        <v>101.12990000000001</v>
      </c>
      <c r="F2518">
        <v>125.9</v>
      </c>
      <c r="G2518" s="36">
        <v>23.542685251522713</v>
      </c>
      <c r="I2518">
        <v>105.8248</v>
      </c>
      <c r="J2518">
        <v>125.9</v>
      </c>
      <c r="K2518" s="36">
        <v>23.702186798219707</v>
      </c>
      <c r="M2518">
        <v>110.5591</v>
      </c>
      <c r="N2518">
        <v>125.9</v>
      </c>
      <c r="O2518" s="36">
        <v>23.870151891284063</v>
      </c>
      <c r="Q2518">
        <v>115.30419999999999</v>
      </c>
      <c r="R2518">
        <v>125.9</v>
      </c>
      <c r="S2518" s="36">
        <v>24.04632422812972</v>
      </c>
      <c r="U2518">
        <v>120.0808</v>
      </c>
      <c r="V2518">
        <v>125.9</v>
      </c>
      <c r="W2518" s="36">
        <v>24.232371087773956</v>
      </c>
      <c r="Y2518">
        <v>83.43</v>
      </c>
      <c r="Z2518">
        <v>125.9</v>
      </c>
      <c r="AA2518" s="36">
        <v>22.996632372989943</v>
      </c>
    </row>
    <row r="2519" spans="1:27" x14ac:dyDescent="0.25">
      <c r="A2519">
        <v>96.432599999999994</v>
      </c>
      <c r="B2519">
        <v>125.95</v>
      </c>
      <c r="C2519" s="36">
        <v>23.389075586161653</v>
      </c>
      <c r="E2519">
        <v>101.12990000000001</v>
      </c>
      <c r="F2519">
        <v>125.95</v>
      </c>
      <c r="G2519" s="36">
        <v>23.542111199575952</v>
      </c>
      <c r="I2519">
        <v>105.8248</v>
      </c>
      <c r="J2519">
        <v>125.95</v>
      </c>
      <c r="K2519" s="36">
        <v>23.701581136593589</v>
      </c>
      <c r="M2519">
        <v>110.5591</v>
      </c>
      <c r="N2519">
        <v>125.95</v>
      </c>
      <c r="O2519" s="36">
        <v>23.869510603139656</v>
      </c>
      <c r="Q2519">
        <v>115.30419999999999</v>
      </c>
      <c r="R2519">
        <v>125.95</v>
      </c>
      <c r="S2519" s="36">
        <v>24.045642722409628</v>
      </c>
      <c r="U2519">
        <v>120.0808</v>
      </c>
      <c r="V2519">
        <v>125.95</v>
      </c>
      <c r="W2519" s="36">
        <v>24.231643582771909</v>
      </c>
      <c r="Y2519">
        <v>83.43</v>
      </c>
      <c r="Z2519">
        <v>125.95</v>
      </c>
      <c r="AA2519" s="36">
        <v>22.996152685333847</v>
      </c>
    </row>
    <row r="2520" spans="1:27" x14ac:dyDescent="0.25">
      <c r="A2520">
        <v>96.432599999999994</v>
      </c>
      <c r="B2520">
        <v>126</v>
      </c>
      <c r="C2520" s="36">
        <v>23.388530124943717</v>
      </c>
      <c r="E2520">
        <v>101.12990000000001</v>
      </c>
      <c r="F2520">
        <v>126</v>
      </c>
      <c r="G2520" s="36">
        <v>23.541537269838113</v>
      </c>
      <c r="I2520">
        <v>105.8248</v>
      </c>
      <c r="J2520">
        <v>126</v>
      </c>
      <c r="K2520" s="36">
        <v>23.700975613352373</v>
      </c>
      <c r="M2520">
        <v>110.5591</v>
      </c>
      <c r="N2520">
        <v>126</v>
      </c>
      <c r="O2520" s="36">
        <v>23.868869473084214</v>
      </c>
      <c r="Q2520">
        <v>115.30419999999999</v>
      </c>
      <c r="R2520">
        <v>126</v>
      </c>
      <c r="S2520" s="36">
        <v>24.044961398952402</v>
      </c>
      <c r="U2520">
        <v>120.0808</v>
      </c>
      <c r="V2520">
        <v>126</v>
      </c>
      <c r="W2520" s="36">
        <v>24.230916290273431</v>
      </c>
      <c r="Y2520">
        <v>83.43</v>
      </c>
      <c r="Z2520">
        <v>126</v>
      </c>
      <c r="AA2520" s="36">
        <v>22.995673078576004</v>
      </c>
    </row>
    <row r="2521" spans="1:27" x14ac:dyDescent="0.25">
      <c r="A2521">
        <v>96.432599999999994</v>
      </c>
      <c r="B2521">
        <v>126.05</v>
      </c>
      <c r="C2521" s="36">
        <v>23.387984772331865</v>
      </c>
      <c r="E2521">
        <v>101.12990000000001</v>
      </c>
      <c r="F2521">
        <v>126.05</v>
      </c>
      <c r="G2521" s="36">
        <v>23.540963462246872</v>
      </c>
      <c r="I2521">
        <v>105.8248</v>
      </c>
      <c r="J2521">
        <v>126.05</v>
      </c>
      <c r="K2521" s="36">
        <v>23.700370228419953</v>
      </c>
      <c r="M2521">
        <v>110.5591</v>
      </c>
      <c r="N2521">
        <v>126.05</v>
      </c>
      <c r="O2521" s="36">
        <v>23.868228501023506</v>
      </c>
      <c r="Q2521">
        <v>115.30419999999999</v>
      </c>
      <c r="R2521">
        <v>126.05</v>
      </c>
      <c r="S2521" s="36">
        <v>24.044280257639578</v>
      </c>
      <c r="U2521">
        <v>120.0808</v>
      </c>
      <c r="V2521">
        <v>126.05</v>
      </c>
      <c r="W2521" s="36">
        <v>24.230189210126849</v>
      </c>
      <c r="Y2521">
        <v>83.43</v>
      </c>
      <c r="Z2521">
        <v>126.05</v>
      </c>
      <c r="AA2521" s="36">
        <v>22.995193552684267</v>
      </c>
    </row>
    <row r="2522" spans="1:27" x14ac:dyDescent="0.25">
      <c r="A2522">
        <v>96.432599999999994</v>
      </c>
      <c r="B2522">
        <v>126.1</v>
      </c>
      <c r="C2522" s="36">
        <v>23.38743952827453</v>
      </c>
      <c r="E2522">
        <v>101.12990000000001</v>
      </c>
      <c r="F2522">
        <v>126.1</v>
      </c>
      <c r="G2522" s="36">
        <v>23.540389776739957</v>
      </c>
      <c r="I2522">
        <v>105.8248</v>
      </c>
      <c r="J2522">
        <v>126.1</v>
      </c>
      <c r="K2522" s="36">
        <v>23.69976498172031</v>
      </c>
      <c r="M2522">
        <v>110.5591</v>
      </c>
      <c r="N2522">
        <v>126.1</v>
      </c>
      <c r="O2522" s="36">
        <v>23.867587686863363</v>
      </c>
      <c r="Q2522">
        <v>115.30419999999999</v>
      </c>
      <c r="R2522">
        <v>126.1</v>
      </c>
      <c r="S2522" s="36">
        <v>24.043599298352799</v>
      </c>
      <c r="U2522">
        <v>120.0808</v>
      </c>
      <c r="V2522">
        <v>126.1</v>
      </c>
      <c r="W2522" s="36">
        <v>24.229462342180682</v>
      </c>
      <c r="Y2522">
        <v>83.43</v>
      </c>
      <c r="Z2522">
        <v>126.1</v>
      </c>
      <c r="AA2522" s="36">
        <v>22.994714107626482</v>
      </c>
    </row>
    <row r="2523" spans="1:27" x14ac:dyDescent="0.25">
      <c r="A2523">
        <v>96.432599999999994</v>
      </c>
      <c r="B2523">
        <v>126.15</v>
      </c>
      <c r="C2523" s="36">
        <v>23.386894392720176</v>
      </c>
      <c r="E2523">
        <v>101.12990000000001</v>
      </c>
      <c r="F2523">
        <v>126.15</v>
      </c>
      <c r="G2523" s="36">
        <v>23.539816213255143</v>
      </c>
      <c r="I2523">
        <v>105.8248</v>
      </c>
      <c r="J2523">
        <v>126.15</v>
      </c>
      <c r="K2523" s="36">
        <v>23.699159873177472</v>
      </c>
      <c r="M2523">
        <v>110.5591</v>
      </c>
      <c r="N2523">
        <v>126.15</v>
      </c>
      <c r="O2523" s="36">
        <v>23.866947030509731</v>
      </c>
      <c r="Q2523">
        <v>115.30419999999999</v>
      </c>
      <c r="R2523">
        <v>126.15</v>
      </c>
      <c r="S2523" s="36">
        <v>24.042918520973842</v>
      </c>
      <c r="U2523">
        <v>120.0808</v>
      </c>
      <c r="V2523">
        <v>126.15</v>
      </c>
      <c r="W2523" s="36">
        <v>24.228735686283606</v>
      </c>
      <c r="Y2523">
        <v>83.43</v>
      </c>
      <c r="Z2523">
        <v>126.15</v>
      </c>
      <c r="AA2523" s="36">
        <v>22.994234743370541</v>
      </c>
    </row>
    <row r="2524" spans="1:27" x14ac:dyDescent="0.25">
      <c r="A2524">
        <v>96.432599999999994</v>
      </c>
      <c r="B2524">
        <v>126.2</v>
      </c>
      <c r="C2524" s="36">
        <v>23.38634936561732</v>
      </c>
      <c r="E2524">
        <v>101.12990000000001</v>
      </c>
      <c r="F2524">
        <v>126.2</v>
      </c>
      <c r="G2524" s="36">
        <v>23.539242771730262</v>
      </c>
      <c r="I2524">
        <v>105.8248</v>
      </c>
      <c r="J2524">
        <v>126.2</v>
      </c>
      <c r="K2524" s="36">
        <v>23.69855490271555</v>
      </c>
      <c r="M2524">
        <v>110.5591</v>
      </c>
      <c r="N2524">
        <v>126.2</v>
      </c>
      <c r="O2524" s="36">
        <v>23.866306531868638</v>
      </c>
      <c r="Q2524">
        <v>115.30419999999999</v>
      </c>
      <c r="R2524">
        <v>126.2</v>
      </c>
      <c r="S2524" s="36">
        <v>24.042237925384615</v>
      </c>
      <c r="U2524">
        <v>120.0808</v>
      </c>
      <c r="V2524">
        <v>126.2</v>
      </c>
      <c r="W2524" s="36">
        <v>24.2280092422845</v>
      </c>
      <c r="Y2524">
        <v>83.43</v>
      </c>
      <c r="Z2524">
        <v>126.2</v>
      </c>
      <c r="AA2524" s="36">
        <v>22.993755459884344</v>
      </c>
    </row>
    <row r="2525" spans="1:27" x14ac:dyDescent="0.25">
      <c r="A2525">
        <v>96.432599999999994</v>
      </c>
      <c r="B2525">
        <v>126.25</v>
      </c>
      <c r="C2525" s="36">
        <v>23.385804446914502</v>
      </c>
      <c r="E2525">
        <v>101.12990000000001</v>
      </c>
      <c r="F2525">
        <v>126.25</v>
      </c>
      <c r="G2525" s="36">
        <v>23.538669452103186</v>
      </c>
      <c r="I2525">
        <v>105.8248</v>
      </c>
      <c r="J2525">
        <v>126.25</v>
      </c>
      <c r="K2525" s="36">
        <v>23.697950070258727</v>
      </c>
      <c r="M2525">
        <v>110.5591</v>
      </c>
      <c r="N2525">
        <v>126.25</v>
      </c>
      <c r="O2525" s="36">
        <v>23.865666190846198</v>
      </c>
      <c r="Q2525">
        <v>115.30419999999999</v>
      </c>
      <c r="R2525">
        <v>126.25</v>
      </c>
      <c r="S2525" s="36">
        <v>24.041557511467133</v>
      </c>
      <c r="U2525">
        <v>120.0808</v>
      </c>
      <c r="V2525">
        <v>126.25</v>
      </c>
      <c r="W2525" s="36">
        <v>24.227283010032394</v>
      </c>
      <c r="Y2525">
        <v>83.43</v>
      </c>
      <c r="Z2525">
        <v>126.25</v>
      </c>
      <c r="AA2525" s="36">
        <v>22.993276257135808</v>
      </c>
    </row>
    <row r="2526" spans="1:27" x14ac:dyDescent="0.25">
      <c r="A2526">
        <v>96.432599999999994</v>
      </c>
      <c r="B2526">
        <v>126.3</v>
      </c>
      <c r="C2526" s="36">
        <v>23.385259636560317</v>
      </c>
      <c r="E2526">
        <v>101.12990000000001</v>
      </c>
      <c r="F2526">
        <v>126.3</v>
      </c>
      <c r="G2526" s="36">
        <v>23.538096254311853</v>
      </c>
      <c r="I2526">
        <v>105.8248</v>
      </c>
      <c r="J2526">
        <v>126.3</v>
      </c>
      <c r="K2526" s="36">
        <v>23.697345375731235</v>
      </c>
      <c r="M2526">
        <v>110.5591</v>
      </c>
      <c r="N2526">
        <v>126.3</v>
      </c>
      <c r="O2526" s="36">
        <v>23.865026007348618</v>
      </c>
      <c r="Q2526">
        <v>115.30419999999999</v>
      </c>
      <c r="R2526">
        <v>126.3</v>
      </c>
      <c r="S2526" s="36">
        <v>24.040877279103558</v>
      </c>
      <c r="U2526">
        <v>120.0808</v>
      </c>
      <c r="V2526">
        <v>126.3</v>
      </c>
      <c r="W2526" s="36">
        <v>24.226556989376508</v>
      </c>
      <c r="Y2526">
        <v>83.43</v>
      </c>
      <c r="Z2526">
        <v>126.3</v>
      </c>
      <c r="AA2526" s="36">
        <v>22.992797135092886</v>
      </c>
    </row>
    <row r="2527" spans="1:27" x14ac:dyDescent="0.25">
      <c r="A2527">
        <v>96.432599999999994</v>
      </c>
      <c r="B2527">
        <v>126.35</v>
      </c>
      <c r="C2527" s="36">
        <v>23.384714934503389</v>
      </c>
      <c r="E2527">
        <v>101.12990000000001</v>
      </c>
      <c r="F2527">
        <v>126.35</v>
      </c>
      <c r="G2527" s="36">
        <v>23.537523178294251</v>
      </c>
      <c r="I2527">
        <v>105.8248</v>
      </c>
      <c r="J2527">
        <v>126.35</v>
      </c>
      <c r="K2527" s="36">
        <v>23.696740819057389</v>
      </c>
      <c r="M2527">
        <v>110.5591</v>
      </c>
      <c r="N2527">
        <v>126.35</v>
      </c>
      <c r="O2527" s="36">
        <v>23.864385981282208</v>
      </c>
      <c r="Q2527">
        <v>115.30419999999999</v>
      </c>
      <c r="R2527">
        <v>126.35</v>
      </c>
      <c r="S2527" s="36">
        <v>24.040197228176165</v>
      </c>
      <c r="U2527">
        <v>120.0808</v>
      </c>
      <c r="V2527">
        <v>126.35</v>
      </c>
      <c r="W2527" s="36">
        <v>24.225831180166246</v>
      </c>
      <c r="Y2527">
        <v>83.43</v>
      </c>
      <c r="Z2527">
        <v>126.35</v>
      </c>
      <c r="AA2527" s="36">
        <v>22.99231809372354</v>
      </c>
    </row>
    <row r="2528" spans="1:27" x14ac:dyDescent="0.25">
      <c r="A2528">
        <v>96.432599999999994</v>
      </c>
      <c r="B2528">
        <v>126.4</v>
      </c>
      <c r="C2528" s="36">
        <v>23.384170340692386</v>
      </c>
      <c r="E2528">
        <v>101.12990000000001</v>
      </c>
      <c r="F2528">
        <v>126.4</v>
      </c>
      <c r="G2528" s="36">
        <v>23.536950223988406</v>
      </c>
      <c r="I2528">
        <v>105.8248</v>
      </c>
      <c r="J2528">
        <v>126.4</v>
      </c>
      <c r="K2528" s="36">
        <v>23.696136400161564</v>
      </c>
      <c r="M2528">
        <v>110.5591</v>
      </c>
      <c r="N2528">
        <v>126.4</v>
      </c>
      <c r="O2528" s="36">
        <v>23.863746112553354</v>
      </c>
      <c r="Q2528">
        <v>115.30419999999999</v>
      </c>
      <c r="R2528">
        <v>126.4</v>
      </c>
      <c r="S2528" s="36">
        <v>24.039517358567352</v>
      </c>
      <c r="U2528">
        <v>120.0808</v>
      </c>
      <c r="V2528">
        <v>126.4</v>
      </c>
      <c r="W2528" s="36">
        <v>24.225105582251153</v>
      </c>
      <c r="Y2528">
        <v>83.43</v>
      </c>
      <c r="Z2528">
        <v>126.4</v>
      </c>
      <c r="AA2528" s="36">
        <v>22.991839132995747</v>
      </c>
    </row>
    <row r="2529" spans="1:27" x14ac:dyDescent="0.25">
      <c r="A2529">
        <v>96.432599999999994</v>
      </c>
      <c r="B2529">
        <v>126.45</v>
      </c>
      <c r="C2529" s="36">
        <v>23.383625855076016</v>
      </c>
      <c r="E2529">
        <v>101.12990000000001</v>
      </c>
      <c r="F2529">
        <v>126.45</v>
      </c>
      <c r="G2529" s="36">
        <v>23.536377391332415</v>
      </c>
      <c r="I2529">
        <v>105.8248</v>
      </c>
      <c r="J2529">
        <v>126.45</v>
      </c>
      <c r="K2529" s="36">
        <v>23.695532118968217</v>
      </c>
      <c r="M2529">
        <v>110.5591</v>
      </c>
      <c r="N2529">
        <v>126.45</v>
      </c>
      <c r="O2529" s="36">
        <v>23.863106401068539</v>
      </c>
      <c r="Q2529">
        <v>115.30419999999999</v>
      </c>
      <c r="R2529">
        <v>126.45</v>
      </c>
      <c r="S2529" s="36">
        <v>24.038837670159641</v>
      </c>
      <c r="U2529">
        <v>120.0808</v>
      </c>
      <c r="V2529">
        <v>126.45</v>
      </c>
      <c r="W2529" s="36">
        <v>24.224380195480983</v>
      </c>
      <c r="Y2529">
        <v>83.43</v>
      </c>
      <c r="Z2529">
        <v>126.45</v>
      </c>
      <c r="AA2529" s="36">
        <v>22.991360252877524</v>
      </c>
    </row>
    <row r="2530" spans="1:27" x14ac:dyDescent="0.25">
      <c r="A2530">
        <v>96.432599999999994</v>
      </c>
      <c r="B2530">
        <v>126.5</v>
      </c>
      <c r="C2530" s="36">
        <v>23.383081477603021</v>
      </c>
      <c r="E2530">
        <v>101.12990000000001</v>
      </c>
      <c r="F2530">
        <v>126.5</v>
      </c>
      <c r="G2530" s="36">
        <v>23.535804680264409</v>
      </c>
      <c r="I2530">
        <v>105.8248</v>
      </c>
      <c r="J2530">
        <v>126.5</v>
      </c>
      <c r="K2530" s="36">
        <v>23.694927975401846</v>
      </c>
      <c r="M2530">
        <v>110.5591</v>
      </c>
      <c r="N2530">
        <v>126.5</v>
      </c>
      <c r="O2530" s="36">
        <v>23.862466846734339</v>
      </c>
      <c r="Q2530">
        <v>115.30419999999999</v>
      </c>
      <c r="R2530">
        <v>126.5</v>
      </c>
      <c r="S2530" s="36">
        <v>24.038158162835686</v>
      </c>
      <c r="U2530">
        <v>120.0808</v>
      </c>
      <c r="V2530">
        <v>126.5</v>
      </c>
      <c r="W2530" s="36">
        <v>24.223655019705653</v>
      </c>
      <c r="Y2530">
        <v>83.43</v>
      </c>
      <c r="Z2530">
        <v>126.5</v>
      </c>
      <c r="AA2530" s="36">
        <v>22.99088145333689</v>
      </c>
    </row>
    <row r="2531" spans="1:27" x14ac:dyDescent="0.25">
      <c r="A2531">
        <v>96.432599999999994</v>
      </c>
      <c r="B2531">
        <v>126.55</v>
      </c>
      <c r="C2531" s="36">
        <v>23.382537208222189</v>
      </c>
      <c r="E2531">
        <v>101.12990000000001</v>
      </c>
      <c r="F2531">
        <v>126.55</v>
      </c>
      <c r="G2531" s="36">
        <v>23.535232090722577</v>
      </c>
      <c r="I2531">
        <v>105.8248</v>
      </c>
      <c r="J2531">
        <v>126.55</v>
      </c>
      <c r="K2531" s="36">
        <v>23.694323969387039</v>
      </c>
      <c r="M2531">
        <v>110.5591</v>
      </c>
      <c r="N2531">
        <v>126.55</v>
      </c>
      <c r="O2531" s="36">
        <v>23.861827449457408</v>
      </c>
      <c r="Q2531">
        <v>115.30419999999999</v>
      </c>
      <c r="R2531">
        <v>126.55</v>
      </c>
      <c r="S2531" s="36">
        <v>24.037478836478261</v>
      </c>
      <c r="U2531">
        <v>120.0808</v>
      </c>
      <c r="V2531">
        <v>126.55</v>
      </c>
      <c r="W2531" s="36">
        <v>24.222930054775247</v>
      </c>
      <c r="Y2531">
        <v>83.43</v>
      </c>
      <c r="Z2531">
        <v>126.55</v>
      </c>
      <c r="AA2531" s="36">
        <v>22.990402734341895</v>
      </c>
    </row>
    <row r="2532" spans="1:27" x14ac:dyDescent="0.25">
      <c r="A2532">
        <v>96.432599999999994</v>
      </c>
      <c r="B2532">
        <v>126.6</v>
      </c>
      <c r="C2532" s="36">
        <v>23.38199304688235</v>
      </c>
      <c r="E2532">
        <v>101.12990000000001</v>
      </c>
      <c r="F2532">
        <v>126.6</v>
      </c>
      <c r="G2532" s="36">
        <v>23.534659622645158</v>
      </c>
      <c r="I2532">
        <v>105.8248</v>
      </c>
      <c r="J2532">
        <v>126.6</v>
      </c>
      <c r="K2532" s="36">
        <v>23.693720100848445</v>
      </c>
      <c r="M2532">
        <v>110.5591</v>
      </c>
      <c r="N2532">
        <v>126.6</v>
      </c>
      <c r="O2532" s="36">
        <v>23.861188209144512</v>
      </c>
      <c r="Q2532">
        <v>115.30419999999999</v>
      </c>
      <c r="R2532">
        <v>126.6</v>
      </c>
      <c r="S2532" s="36">
        <v>24.036799690970259</v>
      </c>
      <c r="U2532">
        <v>120.0808</v>
      </c>
      <c r="V2532">
        <v>126.6</v>
      </c>
      <c r="W2532" s="36">
        <v>24.222205300540036</v>
      </c>
      <c r="Y2532">
        <v>83.43</v>
      </c>
      <c r="Z2532">
        <v>126.6</v>
      </c>
      <c r="AA2532" s="36">
        <v>22.989924095860609</v>
      </c>
    </row>
    <row r="2533" spans="1:27" x14ac:dyDescent="0.25">
      <c r="A2533">
        <v>96.432599999999994</v>
      </c>
      <c r="B2533">
        <v>126.65</v>
      </c>
      <c r="C2533" s="36">
        <v>23.381448993532363</v>
      </c>
      <c r="E2533">
        <v>101.12990000000001</v>
      </c>
      <c r="F2533">
        <v>126.65</v>
      </c>
      <c r="G2533" s="36">
        <v>23.534087275970442</v>
      </c>
      <c r="I2533">
        <v>105.8248</v>
      </c>
      <c r="J2533">
        <v>126.65</v>
      </c>
      <c r="K2533" s="36">
        <v>23.693116369710776</v>
      </c>
      <c r="M2533">
        <v>110.5591</v>
      </c>
      <c r="N2533">
        <v>126.65</v>
      </c>
      <c r="O2533" s="36">
        <v>23.860549125702484</v>
      </c>
      <c r="Q2533">
        <v>115.30419999999999</v>
      </c>
      <c r="R2533">
        <v>126.65</v>
      </c>
      <c r="S2533" s="36">
        <v>24.036120726194707</v>
      </c>
      <c r="U2533">
        <v>120.0808</v>
      </c>
      <c r="V2533">
        <v>126.65</v>
      </c>
      <c r="W2533" s="36">
        <v>24.22148075685045</v>
      </c>
      <c r="Y2533">
        <v>83.43</v>
      </c>
      <c r="Z2533">
        <v>126.65</v>
      </c>
      <c r="AA2533" s="36">
        <v>22.989445537861116</v>
      </c>
    </row>
    <row r="2534" spans="1:27" x14ac:dyDescent="0.25">
      <c r="A2534">
        <v>96.432599999999994</v>
      </c>
      <c r="B2534">
        <v>126.7</v>
      </c>
      <c r="C2534" s="36">
        <v>23.380905048121136</v>
      </c>
      <c r="E2534">
        <v>101.12990000000001</v>
      </c>
      <c r="F2534">
        <v>126.7</v>
      </c>
      <c r="G2534" s="36">
        <v>23.53351505063678</v>
      </c>
      <c r="I2534">
        <v>105.8248</v>
      </c>
      <c r="J2534">
        <v>126.7</v>
      </c>
      <c r="K2534" s="36">
        <v>23.69251277589882</v>
      </c>
      <c r="M2534">
        <v>110.5591</v>
      </c>
      <c r="N2534">
        <v>126.7</v>
      </c>
      <c r="O2534" s="36">
        <v>23.859910199038268</v>
      </c>
      <c r="Q2534">
        <v>115.30419999999999</v>
      </c>
      <c r="R2534">
        <v>126.7</v>
      </c>
      <c r="S2534" s="36">
        <v>24.035441942034737</v>
      </c>
      <c r="U2534">
        <v>120.0808</v>
      </c>
      <c r="V2534">
        <v>126.7</v>
      </c>
      <c r="W2534" s="36">
        <v>24.220756423557109</v>
      </c>
      <c r="Y2534">
        <v>83.43</v>
      </c>
      <c r="Z2534">
        <v>126.7</v>
      </c>
      <c r="AA2534" s="36">
        <v>22.988967060311523</v>
      </c>
    </row>
    <row r="2535" spans="1:27" x14ac:dyDescent="0.25">
      <c r="A2535">
        <v>96.432599999999994</v>
      </c>
      <c r="B2535">
        <v>126.75</v>
      </c>
      <c r="C2535" s="36">
        <v>23.380361210597609</v>
      </c>
      <c r="E2535">
        <v>101.12990000000001</v>
      </c>
      <c r="F2535">
        <v>126.75</v>
      </c>
      <c r="G2535" s="36">
        <v>23.532942946582555</v>
      </c>
      <c r="I2535">
        <v>105.8248</v>
      </c>
      <c r="J2535">
        <v>126.75</v>
      </c>
      <c r="K2535" s="36">
        <v>23.69190931933742</v>
      </c>
      <c r="M2535">
        <v>110.5591</v>
      </c>
      <c r="N2535">
        <v>126.75</v>
      </c>
      <c r="O2535" s="36">
        <v>23.859271429058879</v>
      </c>
      <c r="Q2535">
        <v>115.30419999999999</v>
      </c>
      <c r="R2535">
        <v>126.75</v>
      </c>
      <c r="S2535" s="36">
        <v>24.034763338373633</v>
      </c>
      <c r="U2535">
        <v>120.0808</v>
      </c>
      <c r="V2535">
        <v>126.75</v>
      </c>
      <c r="W2535" s="36">
        <v>24.220032300510788</v>
      </c>
      <c r="Y2535">
        <v>83.43</v>
      </c>
      <c r="Z2535">
        <v>126.75</v>
      </c>
      <c r="AA2535" s="36">
        <v>22.988488663179961</v>
      </c>
    </row>
    <row r="2536" spans="1:27" x14ac:dyDescent="0.25">
      <c r="A2536">
        <v>96.432599999999994</v>
      </c>
      <c r="B2536">
        <v>126.8</v>
      </c>
      <c r="C2536" s="36">
        <v>23.37981748091077</v>
      </c>
      <c r="E2536">
        <v>101.12990000000001</v>
      </c>
      <c r="F2536">
        <v>126.8</v>
      </c>
      <c r="G2536" s="36">
        <v>23.532370963746214</v>
      </c>
      <c r="I2536">
        <v>105.8248</v>
      </c>
      <c r="J2536">
        <v>126.8</v>
      </c>
      <c r="K2536" s="36">
        <v>23.691305999951492</v>
      </c>
      <c r="M2536">
        <v>110.5591</v>
      </c>
      <c r="N2536">
        <v>126.8</v>
      </c>
      <c r="O2536" s="36">
        <v>23.858632815671434</v>
      </c>
      <c r="Q2536">
        <v>115.30419999999999</v>
      </c>
      <c r="R2536">
        <v>126.8</v>
      </c>
      <c r="S2536" s="36">
        <v>24.034084915094773</v>
      </c>
      <c r="U2536">
        <v>120.0808</v>
      </c>
      <c r="V2536">
        <v>126.8</v>
      </c>
      <c r="W2536" s="36">
        <v>24.219308387562453</v>
      </c>
      <c r="Y2536">
        <v>83.43</v>
      </c>
      <c r="Z2536">
        <v>126.8</v>
      </c>
      <c r="AA2536" s="36">
        <v>22.988010346434578</v>
      </c>
    </row>
    <row r="2537" spans="1:27" x14ac:dyDescent="0.25">
      <c r="A2537">
        <v>96.432599999999994</v>
      </c>
      <c r="B2537">
        <v>126.85</v>
      </c>
      <c r="C2537" s="36">
        <v>23.379273859009633</v>
      </c>
      <c r="E2537">
        <v>101.12990000000001</v>
      </c>
      <c r="F2537">
        <v>126.85</v>
      </c>
      <c r="G2537" s="36">
        <v>23.531799102066252</v>
      </c>
      <c r="I2537">
        <v>105.8248</v>
      </c>
      <c r="J2537">
        <v>126.85</v>
      </c>
      <c r="K2537" s="36">
        <v>23.690702817666022</v>
      </c>
      <c r="M2537">
        <v>110.5591</v>
      </c>
      <c r="N2537">
        <v>126.85</v>
      </c>
      <c r="O2537" s="36">
        <v>23.857994358783145</v>
      </c>
      <c r="Q2537">
        <v>115.30419999999999</v>
      </c>
      <c r="R2537">
        <v>126.85</v>
      </c>
      <c r="S2537" s="36">
        <v>24.033406672081679</v>
      </c>
      <c r="U2537">
        <v>120.0808</v>
      </c>
      <c r="V2537">
        <v>126.85</v>
      </c>
      <c r="W2537" s="36">
        <v>24.218584684563222</v>
      </c>
      <c r="Y2537">
        <v>83.43</v>
      </c>
      <c r="Z2537">
        <v>126.85</v>
      </c>
      <c r="AA2537" s="36">
        <v>22.987532110043549</v>
      </c>
    </row>
    <row r="2538" spans="1:27" x14ac:dyDescent="0.25">
      <c r="A2538">
        <v>96.432599999999994</v>
      </c>
      <c r="B2538">
        <v>126.9</v>
      </c>
      <c r="C2538" s="36">
        <v>23.378730344843262</v>
      </c>
      <c r="E2538">
        <v>101.12990000000001</v>
      </c>
      <c r="F2538">
        <v>126.9</v>
      </c>
      <c r="G2538" s="36">
        <v>23.531227361481214</v>
      </c>
      <c r="I2538">
        <v>105.8248</v>
      </c>
      <c r="J2538">
        <v>126.9</v>
      </c>
      <c r="K2538" s="36">
        <v>23.690099772406061</v>
      </c>
      <c r="M2538">
        <v>110.5591</v>
      </c>
      <c r="N2538">
        <v>126.9</v>
      </c>
      <c r="O2538" s="36">
        <v>23.857356058301292</v>
      </c>
      <c r="Q2538">
        <v>115.30419999999999</v>
      </c>
      <c r="R2538">
        <v>126.9</v>
      </c>
      <c r="S2538" s="36">
        <v>24.032728609217976</v>
      </c>
      <c r="U2538">
        <v>120.0808</v>
      </c>
      <c r="V2538">
        <v>126.9</v>
      </c>
      <c r="W2538" s="36">
        <v>24.217861191364406</v>
      </c>
      <c r="Y2538">
        <v>83.43</v>
      </c>
      <c r="Z2538">
        <v>126.9</v>
      </c>
      <c r="AA2538" s="36">
        <v>22.98705395397506</v>
      </c>
    </row>
    <row r="2539" spans="1:27" x14ac:dyDescent="0.25">
      <c r="A2539">
        <v>96.432599999999994</v>
      </c>
      <c r="B2539">
        <v>126.95</v>
      </c>
      <c r="C2539" s="36">
        <v>23.378186938360766</v>
      </c>
      <c r="E2539">
        <v>101.12990000000001</v>
      </c>
      <c r="F2539">
        <v>126.95</v>
      </c>
      <c r="G2539" s="36">
        <v>23.530655741929696</v>
      </c>
      <c r="I2539">
        <v>105.8248</v>
      </c>
      <c r="J2539">
        <v>126.95</v>
      </c>
      <c r="K2539" s="36">
        <v>23.689496864096721</v>
      </c>
      <c r="M2539">
        <v>110.5591</v>
      </c>
      <c r="N2539">
        <v>126.95</v>
      </c>
      <c r="O2539" s="36">
        <v>23.856717914133267</v>
      </c>
      <c r="Q2539">
        <v>115.30419999999999</v>
      </c>
      <c r="R2539">
        <v>126.95</v>
      </c>
      <c r="S2539" s="36">
        <v>24.032050726387428</v>
      </c>
      <c r="U2539">
        <v>120.0808</v>
      </c>
      <c r="V2539">
        <v>126.95</v>
      </c>
      <c r="W2539" s="36">
        <v>24.217137907817474</v>
      </c>
      <c r="Y2539">
        <v>83.43</v>
      </c>
      <c r="Z2539">
        <v>126.95</v>
      </c>
      <c r="AA2539" s="36">
        <v>22.986575878197321</v>
      </c>
    </row>
    <row r="2540" spans="1:27" x14ac:dyDescent="0.25">
      <c r="A2540">
        <v>96.432599999999994</v>
      </c>
      <c r="B2540">
        <v>127</v>
      </c>
      <c r="C2540" s="36">
        <v>23.37764363951127</v>
      </c>
      <c r="E2540">
        <v>101.12990000000001</v>
      </c>
      <c r="F2540">
        <v>127</v>
      </c>
      <c r="G2540" s="36">
        <v>23.530084243350348</v>
      </c>
      <c r="I2540">
        <v>105.8248</v>
      </c>
      <c r="J2540">
        <v>127</v>
      </c>
      <c r="K2540" s="36">
        <v>23.688894092663197</v>
      </c>
      <c r="M2540">
        <v>110.5591</v>
      </c>
      <c r="N2540">
        <v>127</v>
      </c>
      <c r="O2540" s="36">
        <v>23.856079926186535</v>
      </c>
      <c r="Q2540">
        <v>115.30419999999999</v>
      </c>
      <c r="R2540">
        <v>127</v>
      </c>
      <c r="S2540" s="36">
        <v>24.031373023473922</v>
      </c>
      <c r="U2540">
        <v>120.0808</v>
      </c>
      <c r="V2540">
        <v>127</v>
      </c>
      <c r="W2540" s="36">
        <v>24.216414833774071</v>
      </c>
      <c r="Y2540">
        <v>83.43</v>
      </c>
      <c r="Z2540">
        <v>127</v>
      </c>
      <c r="AA2540" s="36">
        <v>22.986097882678568</v>
      </c>
    </row>
    <row r="2541" spans="1:27" x14ac:dyDescent="0.25">
      <c r="A2541">
        <v>96.432599999999994</v>
      </c>
      <c r="B2541">
        <v>127.05</v>
      </c>
      <c r="C2541" s="36">
        <v>23.377100448243958</v>
      </c>
      <c r="E2541">
        <v>101.12990000000001</v>
      </c>
      <c r="F2541">
        <v>127.05</v>
      </c>
      <c r="G2541" s="36">
        <v>23.529512865681863</v>
      </c>
      <c r="I2541">
        <v>105.8248</v>
      </c>
      <c r="J2541">
        <v>127.05</v>
      </c>
      <c r="K2541" s="36">
        <v>23.688291458030722</v>
      </c>
      <c r="M2541">
        <v>110.5591</v>
      </c>
      <c r="N2541">
        <v>127.05</v>
      </c>
      <c r="O2541" s="36">
        <v>23.855442094368666</v>
      </c>
      <c r="Q2541">
        <v>115.30419999999999</v>
      </c>
      <c r="R2541">
        <v>127.05</v>
      </c>
      <c r="S2541" s="36">
        <v>24.03069550036145</v>
      </c>
      <c r="U2541">
        <v>120.0808</v>
      </c>
      <c r="V2541">
        <v>127.05</v>
      </c>
      <c r="W2541" s="36">
        <v>24.215691969086013</v>
      </c>
      <c r="Y2541">
        <v>83.43</v>
      </c>
      <c r="Z2541">
        <v>127.05</v>
      </c>
      <c r="AA2541" s="36">
        <v>22.985619967387045</v>
      </c>
    </row>
    <row r="2542" spans="1:27" x14ac:dyDescent="0.25">
      <c r="A2542">
        <v>96.432599999999994</v>
      </c>
      <c r="B2542">
        <v>127.1</v>
      </c>
      <c r="C2542" s="36">
        <v>23.376557364508049</v>
      </c>
      <c r="E2542">
        <v>101.12990000000001</v>
      </c>
      <c r="F2542">
        <v>127.1</v>
      </c>
      <c r="G2542" s="36">
        <v>23.52894160886299</v>
      </c>
      <c r="I2542">
        <v>105.8248</v>
      </c>
      <c r="J2542">
        <v>127.1</v>
      </c>
      <c r="K2542" s="36">
        <v>23.687688960124632</v>
      </c>
      <c r="M2542">
        <v>110.5591</v>
      </c>
      <c r="N2542">
        <v>127.1</v>
      </c>
      <c r="O2542" s="36">
        <v>23.854804418587307</v>
      </c>
      <c r="Q2542">
        <v>115.30419999999999</v>
      </c>
      <c r="R2542">
        <v>127.1</v>
      </c>
      <c r="S2542" s="36">
        <v>24.030018156934148</v>
      </c>
      <c r="U2542">
        <v>120.0808</v>
      </c>
      <c r="V2542">
        <v>127.1</v>
      </c>
      <c r="W2542" s="36">
        <v>24.214969313605298</v>
      </c>
      <c r="Y2542">
        <v>83.43</v>
      </c>
      <c r="Z2542">
        <v>127.1</v>
      </c>
      <c r="AA2542" s="36">
        <v>22.985142132291035</v>
      </c>
    </row>
    <row r="2543" spans="1:27" x14ac:dyDescent="0.25">
      <c r="A2543">
        <v>96.432599999999994</v>
      </c>
      <c r="B2543">
        <v>127.15</v>
      </c>
      <c r="C2543" s="36">
        <v>23.376014388252802</v>
      </c>
      <c r="E2543">
        <v>101.12990000000001</v>
      </c>
      <c r="F2543">
        <v>127.15</v>
      </c>
      <c r="G2543" s="36">
        <v>23.528370472832531</v>
      </c>
      <c r="I2543">
        <v>105.8248</v>
      </c>
      <c r="J2543">
        <v>127.15</v>
      </c>
      <c r="K2543" s="36">
        <v>23.687086598870291</v>
      </c>
      <c r="M2543">
        <v>110.5591</v>
      </c>
      <c r="N2543">
        <v>127.15</v>
      </c>
      <c r="O2543" s="36">
        <v>23.854166898750194</v>
      </c>
      <c r="Q2543">
        <v>115.30419999999999</v>
      </c>
      <c r="R2543">
        <v>127.15</v>
      </c>
      <c r="S2543" s="36">
        <v>24.029340993076254</v>
      </c>
      <c r="U2543">
        <v>120.0808</v>
      </c>
      <c r="V2543">
        <v>127.15</v>
      </c>
      <c r="W2543" s="36">
        <v>24.21424686718407</v>
      </c>
      <c r="Y2543">
        <v>83.43</v>
      </c>
      <c r="Z2543">
        <v>127.15</v>
      </c>
      <c r="AA2543" s="36">
        <v>22.984664377358818</v>
      </c>
    </row>
    <row r="2544" spans="1:27" x14ac:dyDescent="0.25">
      <c r="A2544">
        <v>96.432599999999994</v>
      </c>
      <c r="B2544">
        <v>127.2</v>
      </c>
      <c r="C2544" s="36">
        <v>23.37547151942751</v>
      </c>
      <c r="E2544">
        <v>101.12990000000001</v>
      </c>
      <c r="F2544">
        <v>127.2</v>
      </c>
      <c r="G2544" s="36">
        <v>23.52779945752933</v>
      </c>
      <c r="I2544">
        <v>105.8248</v>
      </c>
      <c r="J2544">
        <v>127.2</v>
      </c>
      <c r="K2544" s="36">
        <v>23.686484374193157</v>
      </c>
      <c r="M2544">
        <v>110.5591</v>
      </c>
      <c r="N2544">
        <v>127.2</v>
      </c>
      <c r="O2544" s="36">
        <v>23.853529534765162</v>
      </c>
      <c r="Q2544">
        <v>115.30419999999999</v>
      </c>
      <c r="R2544">
        <v>127.2</v>
      </c>
      <c r="S2544" s="36">
        <v>24.028664008672141</v>
      </c>
      <c r="U2544">
        <v>120.0808</v>
      </c>
      <c r="V2544">
        <v>127.2</v>
      </c>
      <c r="W2544" s="36">
        <v>24.213524629674662</v>
      </c>
      <c r="Y2544">
        <v>83.43</v>
      </c>
      <c r="Z2544">
        <v>127.2</v>
      </c>
      <c r="AA2544" s="36">
        <v>22.984186702558713</v>
      </c>
    </row>
    <row r="2545" spans="1:27" x14ac:dyDescent="0.25">
      <c r="A2545">
        <v>96.432599999999994</v>
      </c>
      <c r="B2545">
        <v>127.25</v>
      </c>
      <c r="C2545" s="36">
        <v>23.3749287579815</v>
      </c>
      <c r="E2545">
        <v>101.12990000000001</v>
      </c>
      <c r="F2545">
        <v>127.25</v>
      </c>
      <c r="G2545" s="36">
        <v>23.52722856289229</v>
      </c>
      <c r="I2545">
        <v>105.8248</v>
      </c>
      <c r="J2545">
        <v>127.25</v>
      </c>
      <c r="K2545" s="36">
        <v>23.685882286018742</v>
      </c>
      <c r="M2545">
        <v>110.5591</v>
      </c>
      <c r="N2545">
        <v>127.25</v>
      </c>
      <c r="O2545" s="36">
        <v>23.852892326540118</v>
      </c>
      <c r="Q2545">
        <v>115.30419999999999</v>
      </c>
      <c r="R2545">
        <v>127.25</v>
      </c>
      <c r="S2545" s="36">
        <v>24.027987203606298</v>
      </c>
      <c r="U2545">
        <v>120.0808</v>
      </c>
      <c r="V2545">
        <v>127.25</v>
      </c>
      <c r="W2545" s="36">
        <v>24.212802600929578</v>
      </c>
      <c r="Y2545">
        <v>83.43</v>
      </c>
      <c r="Z2545">
        <v>127.25</v>
      </c>
      <c r="AA2545" s="36">
        <v>22.983709107859056</v>
      </c>
    </row>
    <row r="2546" spans="1:27" x14ac:dyDescent="0.25">
      <c r="A2546">
        <v>96.432599999999994</v>
      </c>
      <c r="B2546">
        <v>127.3</v>
      </c>
      <c r="C2546" s="36">
        <v>23.374386103864158</v>
      </c>
      <c r="E2546">
        <v>101.12990000000001</v>
      </c>
      <c r="F2546">
        <v>127.3</v>
      </c>
      <c r="G2546" s="36">
        <v>23.526657788860355</v>
      </c>
      <c r="I2546">
        <v>105.8248</v>
      </c>
      <c r="J2546">
        <v>127.3</v>
      </c>
      <c r="K2546" s="36">
        <v>23.685280334272637</v>
      </c>
      <c r="M2546">
        <v>110.5591</v>
      </c>
      <c r="N2546">
        <v>127.3</v>
      </c>
      <c r="O2546" s="36">
        <v>23.852255273983079</v>
      </c>
      <c r="Q2546">
        <v>115.30419999999999</v>
      </c>
      <c r="R2546">
        <v>127.3</v>
      </c>
      <c r="S2546" s="36">
        <v>24.027310577763338</v>
      </c>
      <c r="U2546">
        <v>120.0808</v>
      </c>
      <c r="V2546">
        <v>127.3</v>
      </c>
      <c r="W2546" s="36">
        <v>24.212080780801486</v>
      </c>
      <c r="Y2546">
        <v>83.43</v>
      </c>
      <c r="Z2546">
        <v>127.3</v>
      </c>
      <c r="AA2546" s="36">
        <v>22.98323159322819</v>
      </c>
    </row>
    <row r="2547" spans="1:27" x14ac:dyDescent="0.25">
      <c r="A2547">
        <v>96.432599999999994</v>
      </c>
      <c r="B2547">
        <v>127.35</v>
      </c>
      <c r="C2547" s="36">
        <v>23.373843557024884</v>
      </c>
      <c r="E2547">
        <v>101.12990000000001</v>
      </c>
      <c r="F2547">
        <v>127.35</v>
      </c>
      <c r="G2547" s="36">
        <v>23.526087135372535</v>
      </c>
      <c r="I2547">
        <v>105.8248</v>
      </c>
      <c r="J2547">
        <v>127.35</v>
      </c>
      <c r="K2547" s="36">
        <v>23.684678518880474</v>
      </c>
      <c r="M2547">
        <v>110.5591</v>
      </c>
      <c r="N2547">
        <v>127.35</v>
      </c>
      <c r="O2547" s="36">
        <v>23.85161837700214</v>
      </c>
      <c r="Q2547">
        <v>115.30419999999999</v>
      </c>
      <c r="R2547">
        <v>127.35</v>
      </c>
      <c r="S2547" s="36">
        <v>24.02663413102799</v>
      </c>
      <c r="U2547">
        <v>120.0808</v>
      </c>
      <c r="V2547">
        <v>127.35</v>
      </c>
      <c r="W2547" s="36">
        <v>24.211359169143218</v>
      </c>
      <c r="Y2547">
        <v>83.43</v>
      </c>
      <c r="Z2547">
        <v>127.35</v>
      </c>
      <c r="AA2547" s="36">
        <v>22.982754158634503</v>
      </c>
    </row>
    <row r="2548" spans="1:27" x14ac:dyDescent="0.25">
      <c r="A2548">
        <v>96.432599999999994</v>
      </c>
      <c r="B2548">
        <v>127.4</v>
      </c>
      <c r="C2548" s="36">
        <v>23.373301117413135</v>
      </c>
      <c r="E2548">
        <v>101.12990000000001</v>
      </c>
      <c r="F2548">
        <v>127.4</v>
      </c>
      <c r="G2548" s="36">
        <v>23.525516602367869</v>
      </c>
      <c r="I2548">
        <v>105.8248</v>
      </c>
      <c r="J2548">
        <v>127.4</v>
      </c>
      <c r="K2548" s="36">
        <v>23.684076839767982</v>
      </c>
      <c r="M2548">
        <v>110.5591</v>
      </c>
      <c r="N2548">
        <v>127.4</v>
      </c>
      <c r="O2548" s="36">
        <v>23.850981635505473</v>
      </c>
      <c r="Q2548">
        <v>115.30419999999999</v>
      </c>
      <c r="R2548">
        <v>127.4</v>
      </c>
      <c r="S2548" s="36">
        <v>24.025957863285107</v>
      </c>
      <c r="U2548">
        <v>120.0808</v>
      </c>
      <c r="V2548">
        <v>127.4</v>
      </c>
      <c r="W2548" s="36">
        <v>24.210637765807792</v>
      </c>
      <c r="Y2548">
        <v>83.43</v>
      </c>
      <c r="Z2548">
        <v>127.4</v>
      </c>
      <c r="AA2548" s="36">
        <v>22.982276804046375</v>
      </c>
    </row>
    <row r="2549" spans="1:27" x14ac:dyDescent="0.25">
      <c r="A2549">
        <v>96.432599999999994</v>
      </c>
      <c r="B2549">
        <v>127.45</v>
      </c>
      <c r="C2549" s="36">
        <v>23.372758784978398</v>
      </c>
      <c r="E2549">
        <v>101.12990000000001</v>
      </c>
      <c r="F2549">
        <v>127.45</v>
      </c>
      <c r="G2549" s="36">
        <v>23.524946189785464</v>
      </c>
      <c r="I2549">
        <v>105.8248</v>
      </c>
      <c r="J2549">
        <v>127.45</v>
      </c>
      <c r="K2549" s="36">
        <v>23.68347529686093</v>
      </c>
      <c r="M2549">
        <v>110.5591</v>
      </c>
      <c r="N2549">
        <v>127.45</v>
      </c>
      <c r="O2549" s="36">
        <v>23.850345049401362</v>
      </c>
      <c r="Q2549">
        <v>115.30419999999999</v>
      </c>
      <c r="R2549">
        <v>127.45</v>
      </c>
      <c r="S2549" s="36">
        <v>24.025281774419664</v>
      </c>
      <c r="U2549">
        <v>120.0808</v>
      </c>
      <c r="V2549">
        <v>127.45</v>
      </c>
      <c r="W2549" s="36">
        <v>24.209916570648382</v>
      </c>
      <c r="Y2549">
        <v>83.43</v>
      </c>
      <c r="Z2549">
        <v>127.45</v>
      </c>
      <c r="AA2549" s="36">
        <v>22.98179952943223</v>
      </c>
    </row>
    <row r="2550" spans="1:27" x14ac:dyDescent="0.25">
      <c r="A2550">
        <v>96.432599999999994</v>
      </c>
      <c r="B2550">
        <v>127.5</v>
      </c>
      <c r="C2550" s="36">
        <v>23.3722165596702</v>
      </c>
      <c r="E2550">
        <v>101.12990000000001</v>
      </c>
      <c r="F2550">
        <v>127.5</v>
      </c>
      <c r="G2550" s="36">
        <v>23.524375897564468</v>
      </c>
      <c r="I2550">
        <v>105.8248</v>
      </c>
      <c r="J2550">
        <v>127.5</v>
      </c>
      <c r="K2550" s="36">
        <v>23.682873890085169</v>
      </c>
      <c r="M2550">
        <v>110.5591</v>
      </c>
      <c r="N2550">
        <v>127.5</v>
      </c>
      <c r="O2550" s="36">
        <v>23.849708618598157</v>
      </c>
      <c r="Q2550">
        <v>115.30419999999999</v>
      </c>
      <c r="R2550">
        <v>127.5</v>
      </c>
      <c r="S2550" s="36">
        <v>24.024605864316761</v>
      </c>
      <c r="U2550">
        <v>120.0808</v>
      </c>
      <c r="V2550">
        <v>127.5</v>
      </c>
      <c r="W2550" s="36">
        <v>24.209195583518333</v>
      </c>
      <c r="Y2550">
        <v>83.43</v>
      </c>
      <c r="Z2550">
        <v>127.5</v>
      </c>
      <c r="AA2550" s="36">
        <v>22.981322334760495</v>
      </c>
    </row>
    <row r="2551" spans="1:27" x14ac:dyDescent="0.25">
      <c r="A2551">
        <v>96.432599999999994</v>
      </c>
      <c r="B2551">
        <v>127.55</v>
      </c>
      <c r="C2551" s="36">
        <v>23.371674441438113</v>
      </c>
      <c r="E2551">
        <v>101.12990000000001</v>
      </c>
      <c r="F2551">
        <v>127.55</v>
      </c>
      <c r="G2551" s="36">
        <v>23.523805725644081</v>
      </c>
      <c r="I2551">
        <v>105.8248</v>
      </c>
      <c r="J2551">
        <v>127.55</v>
      </c>
      <c r="K2551" s="36">
        <v>23.682272619366607</v>
      </c>
      <c r="M2551">
        <v>110.5591</v>
      </c>
      <c r="N2551">
        <v>127.55</v>
      </c>
      <c r="O2551" s="36">
        <v>23.849072343004305</v>
      </c>
      <c r="Q2551">
        <v>115.30419999999999</v>
      </c>
      <c r="R2551">
        <v>127.55</v>
      </c>
      <c r="S2551" s="36">
        <v>24.023930132861604</v>
      </c>
      <c r="U2551">
        <v>120.0808</v>
      </c>
      <c r="V2551">
        <v>127.55</v>
      </c>
      <c r="W2551" s="36">
        <v>24.208474804271162</v>
      </c>
      <c r="Y2551">
        <v>83.43</v>
      </c>
      <c r="Z2551">
        <v>127.55</v>
      </c>
      <c r="AA2551" s="36">
        <v>22.98084521999963</v>
      </c>
    </row>
    <row r="2552" spans="1:27" x14ac:dyDescent="0.25">
      <c r="A2552">
        <v>96.432599999999994</v>
      </c>
      <c r="B2552">
        <v>127.6</v>
      </c>
      <c r="C2552" s="36">
        <v>23.371132430231736</v>
      </c>
      <c r="E2552">
        <v>101.12990000000001</v>
      </c>
      <c r="F2552">
        <v>127.6</v>
      </c>
      <c r="G2552" s="36">
        <v>23.523235673963551</v>
      </c>
      <c r="I2552">
        <v>105.8248</v>
      </c>
      <c r="J2552">
        <v>127.6</v>
      </c>
      <c r="K2552" s="36">
        <v>23.68167148463122</v>
      </c>
      <c r="M2552">
        <v>110.5591</v>
      </c>
      <c r="N2552">
        <v>127.6</v>
      </c>
      <c r="O2552" s="36">
        <v>23.848436222528353</v>
      </c>
      <c r="Q2552">
        <v>115.30419999999999</v>
      </c>
      <c r="R2552">
        <v>127.6</v>
      </c>
      <c r="S2552" s="36">
        <v>24.023254579939536</v>
      </c>
      <c r="U2552">
        <v>120.0808</v>
      </c>
      <c r="V2552">
        <v>127.6</v>
      </c>
      <c r="W2552" s="36">
        <v>24.207754232760553</v>
      </c>
      <c r="Y2552">
        <v>83.43</v>
      </c>
      <c r="Z2552">
        <v>127.6</v>
      </c>
      <c r="AA2552" s="36">
        <v>22.980368185118103</v>
      </c>
    </row>
    <row r="2553" spans="1:27" x14ac:dyDescent="0.25">
      <c r="A2553">
        <v>96.432599999999994</v>
      </c>
      <c r="B2553">
        <v>127.65</v>
      </c>
      <c r="C2553" s="36">
        <v>23.370590526000711</v>
      </c>
      <c r="E2553">
        <v>101.12990000000001</v>
      </c>
      <c r="F2553">
        <v>127.65</v>
      </c>
      <c r="G2553" s="36">
        <v>23.522665742462188</v>
      </c>
      <c r="I2553">
        <v>105.8248</v>
      </c>
      <c r="J2553">
        <v>127.65</v>
      </c>
      <c r="K2553" s="36">
        <v>23.681070485805051</v>
      </c>
      <c r="M2553">
        <v>110.5591</v>
      </c>
      <c r="N2553">
        <v>127.65</v>
      </c>
      <c r="O2553" s="36">
        <v>23.847800257078912</v>
      </c>
      <c r="Q2553">
        <v>115.30419999999999</v>
      </c>
      <c r="R2553">
        <v>127.65</v>
      </c>
      <c r="S2553" s="36">
        <v>24.022579205436006</v>
      </c>
      <c r="U2553">
        <v>120.0808</v>
      </c>
      <c r="V2553">
        <v>127.65</v>
      </c>
      <c r="W2553" s="36">
        <v>24.207033868840355</v>
      </c>
      <c r="Y2553">
        <v>83.43</v>
      </c>
      <c r="Z2553">
        <v>127.65</v>
      </c>
      <c r="AA2553" s="36">
        <v>22.979891230084416</v>
      </c>
    </row>
    <row r="2554" spans="1:27" x14ac:dyDescent="0.25">
      <c r="A2554">
        <v>96.432599999999994</v>
      </c>
      <c r="B2554">
        <v>127.7</v>
      </c>
      <c r="C2554" s="36">
        <v>23.370048728694734</v>
      </c>
      <c r="E2554">
        <v>101.12990000000001</v>
      </c>
      <c r="F2554">
        <v>127.7</v>
      </c>
      <c r="G2554" s="36">
        <v>23.522095931079331</v>
      </c>
      <c r="I2554">
        <v>105.8248</v>
      </c>
      <c r="J2554">
        <v>127.7</v>
      </c>
      <c r="K2554" s="36">
        <v>23.680469622814211</v>
      </c>
      <c r="M2554">
        <v>110.5591</v>
      </c>
      <c r="N2554">
        <v>127.7</v>
      </c>
      <c r="O2554" s="36">
        <v>23.847164446564697</v>
      </c>
      <c r="Q2554">
        <v>115.30419999999999</v>
      </c>
      <c r="R2554">
        <v>127.7</v>
      </c>
      <c r="S2554" s="36">
        <v>24.021904009236597</v>
      </c>
      <c r="U2554">
        <v>120.0808</v>
      </c>
      <c r="V2554">
        <v>127.7</v>
      </c>
      <c r="W2554" s="36">
        <v>24.20631371236459</v>
      </c>
      <c r="Y2554">
        <v>83.43</v>
      </c>
      <c r="Z2554">
        <v>127.7</v>
      </c>
      <c r="AA2554" s="36">
        <v>22.979414354867082</v>
      </c>
    </row>
    <row r="2555" spans="1:27" x14ac:dyDescent="0.25">
      <c r="A2555">
        <v>96.432599999999994</v>
      </c>
      <c r="B2555">
        <v>127.75</v>
      </c>
      <c r="C2555" s="36">
        <v>23.36950703826351</v>
      </c>
      <c r="E2555">
        <v>101.12990000000001</v>
      </c>
      <c r="F2555">
        <v>127.75</v>
      </c>
      <c r="G2555" s="36">
        <v>23.521526239754387</v>
      </c>
      <c r="I2555">
        <v>105.8248</v>
      </c>
      <c r="J2555">
        <v>127.75</v>
      </c>
      <c r="K2555" s="36">
        <v>23.679868895584871</v>
      </c>
      <c r="M2555">
        <v>110.5591</v>
      </c>
      <c r="N2555">
        <v>127.75</v>
      </c>
      <c r="O2555" s="36">
        <v>23.846528790894514</v>
      </c>
      <c r="Q2555">
        <v>115.30419999999999</v>
      </c>
      <c r="R2555">
        <v>127.75</v>
      </c>
      <c r="S2555" s="36">
        <v>24.021228991226995</v>
      </c>
      <c r="U2555">
        <v>120.0808</v>
      </c>
      <c r="V2555">
        <v>127.75</v>
      </c>
      <c r="W2555" s="36">
        <v>24.205593763187451</v>
      </c>
      <c r="Y2555">
        <v>83.43</v>
      </c>
      <c r="Z2555">
        <v>127.75</v>
      </c>
      <c r="AA2555" s="36">
        <v>22.978937559434634</v>
      </c>
    </row>
    <row r="2556" spans="1:27" x14ac:dyDescent="0.25">
      <c r="A2556">
        <v>96.432599999999994</v>
      </c>
      <c r="B2556">
        <v>127.8</v>
      </c>
      <c r="C2556" s="36">
        <v>23.368965454656806</v>
      </c>
      <c r="E2556">
        <v>101.12990000000001</v>
      </c>
      <c r="F2556">
        <v>127.8</v>
      </c>
      <c r="G2556" s="36">
        <v>23.520956668426798</v>
      </c>
      <c r="I2556">
        <v>105.8248</v>
      </c>
      <c r="J2556">
        <v>127.8</v>
      </c>
      <c r="K2556" s="36">
        <v>23.679268304043266</v>
      </c>
      <c r="M2556">
        <v>110.5591</v>
      </c>
      <c r="N2556">
        <v>127.8</v>
      </c>
      <c r="O2556" s="36">
        <v>23.845893289977234</v>
      </c>
      <c r="Q2556">
        <v>115.30419999999999</v>
      </c>
      <c r="R2556">
        <v>127.8</v>
      </c>
      <c r="S2556" s="36">
        <v>24.02055415129302</v>
      </c>
      <c r="U2556">
        <v>120.0808</v>
      </c>
      <c r="V2556">
        <v>127.8</v>
      </c>
      <c r="W2556" s="36">
        <v>24.204874021163281</v>
      </c>
      <c r="Y2556">
        <v>83.43</v>
      </c>
      <c r="Z2556">
        <v>127.8</v>
      </c>
      <c r="AA2556" s="36">
        <v>22.978460843755627</v>
      </c>
    </row>
    <row r="2557" spans="1:27" x14ac:dyDescent="0.25">
      <c r="A2557">
        <v>96.432599999999994</v>
      </c>
      <c r="B2557">
        <v>127.85</v>
      </c>
      <c r="C2557" s="36">
        <v>23.368423977824417</v>
      </c>
      <c r="E2557">
        <v>101.12990000000001</v>
      </c>
      <c r="F2557">
        <v>127.85</v>
      </c>
      <c r="G2557" s="36">
        <v>23.520387217036067</v>
      </c>
      <c r="I2557">
        <v>105.8248</v>
      </c>
      <c r="J2557">
        <v>127.85</v>
      </c>
      <c r="K2557" s="36">
        <v>23.678667848115705</v>
      </c>
      <c r="M2557">
        <v>110.5591</v>
      </c>
      <c r="N2557">
        <v>127.85</v>
      </c>
      <c r="O2557" s="36">
        <v>23.845257943721847</v>
      </c>
      <c r="Q2557">
        <v>115.30419999999999</v>
      </c>
      <c r="R2557">
        <v>127.85</v>
      </c>
      <c r="S2557" s="36">
        <v>24.019879489320598</v>
      </c>
      <c r="U2557">
        <v>120.0808</v>
      </c>
      <c r="V2557">
        <v>127.85</v>
      </c>
      <c r="W2557" s="36">
        <v>24.204154486146606</v>
      </c>
      <c r="Y2557">
        <v>83.43</v>
      </c>
      <c r="Z2557">
        <v>127.85</v>
      </c>
      <c r="AA2557" s="36">
        <v>22.977984207798638</v>
      </c>
    </row>
    <row r="2558" spans="1:27" x14ac:dyDescent="0.25">
      <c r="A2558">
        <v>96.432599999999994</v>
      </c>
      <c r="B2558">
        <v>127.9</v>
      </c>
      <c r="C2558" s="36">
        <v>23.367882607716179</v>
      </c>
      <c r="E2558">
        <v>101.12990000000001</v>
      </c>
      <c r="F2558">
        <v>127.9</v>
      </c>
      <c r="G2558" s="36">
        <v>23.519817885521746</v>
      </c>
      <c r="I2558">
        <v>105.8248</v>
      </c>
      <c r="J2558">
        <v>127.9</v>
      </c>
      <c r="K2558" s="36">
        <v>23.678067527728555</v>
      </c>
      <c r="M2558">
        <v>110.5591</v>
      </c>
      <c r="N2558">
        <v>127.9</v>
      </c>
      <c r="O2558" s="36">
        <v>23.844622752037402</v>
      </c>
      <c r="Q2558">
        <v>115.30419999999999</v>
      </c>
      <c r="R2558">
        <v>127.9</v>
      </c>
      <c r="S2558" s="36">
        <v>24.01920500519579</v>
      </c>
      <c r="U2558">
        <v>120.0808</v>
      </c>
      <c r="V2558">
        <v>127.9</v>
      </c>
      <c r="W2558" s="36">
        <v>24.203435157992114</v>
      </c>
      <c r="Y2558">
        <v>83.43</v>
      </c>
      <c r="Z2558">
        <v>127.9</v>
      </c>
      <c r="AA2558" s="36">
        <v>22.977507651532264</v>
      </c>
    </row>
    <row r="2559" spans="1:27" x14ac:dyDescent="0.25">
      <c r="A2559">
        <v>96.432599999999994</v>
      </c>
      <c r="B2559">
        <v>127.95</v>
      </c>
      <c r="C2559" s="36">
        <v>23.367341344281972</v>
      </c>
      <c r="E2559">
        <v>101.12990000000001</v>
      </c>
      <c r="F2559">
        <v>127.95</v>
      </c>
      <c r="G2559" s="36">
        <v>23.519248673823437</v>
      </c>
      <c r="I2559">
        <v>105.8248</v>
      </c>
      <c r="J2559">
        <v>127.95</v>
      </c>
      <c r="K2559" s="36">
        <v>23.677467342808249</v>
      </c>
      <c r="M2559">
        <v>110.5591</v>
      </c>
      <c r="N2559">
        <v>127.95</v>
      </c>
      <c r="O2559" s="36">
        <v>23.843987714833055</v>
      </c>
      <c r="Q2559">
        <v>115.30419999999999</v>
      </c>
      <c r="R2559">
        <v>127.95</v>
      </c>
      <c r="S2559" s="36">
        <v>24.018530698804767</v>
      </c>
      <c r="U2559">
        <v>120.0808</v>
      </c>
      <c r="V2559">
        <v>127.95</v>
      </c>
      <c r="W2559" s="36">
        <v>24.202716036554669</v>
      </c>
      <c r="Y2559">
        <v>83.43</v>
      </c>
      <c r="Z2559">
        <v>127.95</v>
      </c>
      <c r="AA2559" s="36">
        <v>22.977031174925116</v>
      </c>
    </row>
    <row r="2560" spans="1:27" x14ac:dyDescent="0.25">
      <c r="A2560">
        <v>96.432599999999994</v>
      </c>
      <c r="B2560">
        <v>128</v>
      </c>
      <c r="C2560" s="36">
        <v>23.366800187471696</v>
      </c>
      <c r="E2560">
        <v>101.12990000000001</v>
      </c>
      <c r="F2560">
        <v>128</v>
      </c>
      <c r="G2560" s="36">
        <v>23.518679581880775</v>
      </c>
      <c r="I2560">
        <v>105.8248</v>
      </c>
      <c r="J2560">
        <v>128</v>
      </c>
      <c r="K2560" s="36">
        <v>23.676867293281283</v>
      </c>
      <c r="M2560">
        <v>110.5591</v>
      </c>
      <c r="N2560">
        <v>128</v>
      </c>
      <c r="O2560" s="36">
        <v>23.843352832018031</v>
      </c>
      <c r="Q2560">
        <v>115.30419999999999</v>
      </c>
      <c r="R2560">
        <v>128</v>
      </c>
      <c r="S2560" s="36">
        <v>24.017856570033818</v>
      </c>
      <c r="U2560">
        <v>120.0808</v>
      </c>
      <c r="V2560">
        <v>128</v>
      </c>
      <c r="W2560" s="36">
        <v>24.201997121689285</v>
      </c>
      <c r="Y2560">
        <v>83.43</v>
      </c>
      <c r="Z2560">
        <v>128</v>
      </c>
      <c r="AA2560" s="36">
        <v>22.976554777945836</v>
      </c>
    </row>
    <row r="2561" spans="1:27" x14ac:dyDescent="0.25">
      <c r="A2561">
        <v>96.432599999999994</v>
      </c>
      <c r="B2561">
        <v>128.05000000000001</v>
      </c>
      <c r="C2561" s="36">
        <v>23.366259137235318</v>
      </c>
      <c r="E2561">
        <v>101.12990000000001</v>
      </c>
      <c r="F2561">
        <v>128.05000000000001</v>
      </c>
      <c r="G2561" s="36">
        <v>23.518110609633467</v>
      </c>
      <c r="I2561">
        <v>105.8248</v>
      </c>
      <c r="J2561">
        <v>128.05000000000001</v>
      </c>
      <c r="K2561" s="36">
        <v>23.676267379074233</v>
      </c>
      <c r="M2561">
        <v>110.5591</v>
      </c>
      <c r="N2561">
        <v>128.05000000000001</v>
      </c>
      <c r="O2561" s="36">
        <v>23.842718103501664</v>
      </c>
      <c r="Q2561">
        <v>115.30419999999999</v>
      </c>
      <c r="R2561">
        <v>128.05000000000001</v>
      </c>
      <c r="S2561" s="36">
        <v>24.01718261876935</v>
      </c>
      <c r="U2561">
        <v>120.0808</v>
      </c>
      <c r="V2561">
        <v>128.05000000000001</v>
      </c>
      <c r="W2561" s="36">
        <v>24.201278413251146</v>
      </c>
      <c r="Y2561">
        <v>83.43</v>
      </c>
      <c r="Z2561">
        <v>128.05000000000001</v>
      </c>
      <c r="AA2561" s="36">
        <v>22.976078460563073</v>
      </c>
    </row>
    <row r="2562" spans="1:27" x14ac:dyDescent="0.25">
      <c r="A2562">
        <v>96.432599999999994</v>
      </c>
      <c r="B2562">
        <v>128.1</v>
      </c>
      <c r="C2562" s="36">
        <v>23.36571819352281</v>
      </c>
      <c r="E2562">
        <v>101.12990000000001</v>
      </c>
      <c r="F2562">
        <v>128.1</v>
      </c>
      <c r="G2562" s="36">
        <v>23.517541757021256</v>
      </c>
      <c r="I2562">
        <v>105.8248</v>
      </c>
      <c r="J2562">
        <v>128.1</v>
      </c>
      <c r="K2562" s="36">
        <v>23.675667600113716</v>
      </c>
      <c r="M2562">
        <v>110.5591</v>
      </c>
      <c r="N2562">
        <v>128.1</v>
      </c>
      <c r="O2562" s="36">
        <v>23.84208352919336</v>
      </c>
      <c r="Q2562">
        <v>115.30419999999999</v>
      </c>
      <c r="R2562">
        <v>128.1</v>
      </c>
      <c r="S2562" s="36">
        <v>24.016508844897892</v>
      </c>
      <c r="U2562">
        <v>120.0808</v>
      </c>
      <c r="V2562">
        <v>128.1</v>
      </c>
      <c r="W2562" s="36">
        <v>24.200559911095606</v>
      </c>
      <c r="Y2562">
        <v>83.43</v>
      </c>
      <c r="Z2562">
        <v>128.1</v>
      </c>
      <c r="AA2562" s="36">
        <v>22.975602222745508</v>
      </c>
    </row>
    <row r="2563" spans="1:27" x14ac:dyDescent="0.25">
      <c r="A2563">
        <v>96.432599999999994</v>
      </c>
      <c r="B2563">
        <v>128.15</v>
      </c>
      <c r="C2563" s="36">
        <v>23.365177356284214</v>
      </c>
      <c r="E2563">
        <v>101.12990000000001</v>
      </c>
      <c r="F2563">
        <v>128.15</v>
      </c>
      <c r="G2563" s="36">
        <v>23.51697302398394</v>
      </c>
      <c r="I2563">
        <v>105.8248</v>
      </c>
      <c r="J2563">
        <v>128.15</v>
      </c>
      <c r="K2563" s="36">
        <v>23.67506795632643</v>
      </c>
      <c r="M2563">
        <v>110.5591</v>
      </c>
      <c r="N2563">
        <v>128.15</v>
      </c>
      <c r="O2563" s="36">
        <v>23.841449109002603</v>
      </c>
      <c r="Q2563">
        <v>115.30419999999999</v>
      </c>
      <c r="R2563">
        <v>128.15</v>
      </c>
      <c r="S2563" s="36">
        <v>24.015835248306097</v>
      </c>
      <c r="U2563">
        <v>120.0808</v>
      </c>
      <c r="V2563">
        <v>128.15</v>
      </c>
      <c r="W2563" s="36">
        <v>24.199841615078181</v>
      </c>
      <c r="Y2563">
        <v>83.43</v>
      </c>
      <c r="Z2563">
        <v>128.15</v>
      </c>
      <c r="AA2563" s="36">
        <v>22.975126064461829</v>
      </c>
    </row>
    <row r="2564" spans="1:27" x14ac:dyDescent="0.25">
      <c r="A2564">
        <v>96.432599999999994</v>
      </c>
      <c r="B2564">
        <v>128.19999999999999</v>
      </c>
      <c r="C2564" s="36">
        <v>23.364636625469583</v>
      </c>
      <c r="E2564">
        <v>101.12990000000001</v>
      </c>
      <c r="F2564">
        <v>128.19999999999999</v>
      </c>
      <c r="G2564" s="36">
        <v>23.516404410461362</v>
      </c>
      <c r="I2564">
        <v>105.8248</v>
      </c>
      <c r="J2564">
        <v>128.19999999999999</v>
      </c>
      <c r="K2564" s="36">
        <v>23.674468447639136</v>
      </c>
      <c r="M2564">
        <v>110.5591</v>
      </c>
      <c r="N2564">
        <v>128.19999999999999</v>
      </c>
      <c r="O2564" s="36">
        <v>23.840814842838988</v>
      </c>
      <c r="Q2564">
        <v>115.30419999999999</v>
      </c>
      <c r="R2564">
        <v>128.19999999999999</v>
      </c>
      <c r="S2564" s="36">
        <v>24.015161828880721</v>
      </c>
      <c r="U2564">
        <v>120.0808</v>
      </c>
      <c r="V2564">
        <v>128.19999999999999</v>
      </c>
      <c r="W2564" s="36">
        <v>24.199123525054567</v>
      </c>
      <c r="Y2564">
        <v>83.43</v>
      </c>
      <c r="Z2564">
        <v>128.19999999999999</v>
      </c>
      <c r="AA2564" s="36">
        <v>22.974649985680763</v>
      </c>
    </row>
    <row r="2565" spans="1:27" x14ac:dyDescent="0.25">
      <c r="A2565">
        <v>96.432599999999994</v>
      </c>
      <c r="B2565">
        <v>128.25</v>
      </c>
      <c r="C2565" s="36">
        <v>23.364096001029026</v>
      </c>
      <c r="E2565">
        <v>101.12990000000001</v>
      </c>
      <c r="F2565">
        <v>128.25</v>
      </c>
      <c r="G2565" s="36">
        <v>23.515835916393421</v>
      </c>
      <c r="I2565">
        <v>105.8248</v>
      </c>
      <c r="J2565">
        <v>128.25</v>
      </c>
      <c r="K2565" s="36">
        <v>23.673869073978647</v>
      </c>
      <c r="M2565">
        <v>110.5591</v>
      </c>
      <c r="N2565">
        <v>128.25</v>
      </c>
      <c r="O2565" s="36">
        <v>23.840180730612172</v>
      </c>
      <c r="Q2565">
        <v>115.30419999999999</v>
      </c>
      <c r="R2565">
        <v>128.25</v>
      </c>
      <c r="S2565" s="36">
        <v>24.014488586508644</v>
      </c>
      <c r="U2565">
        <v>120.0808</v>
      </c>
      <c r="V2565">
        <v>128.25</v>
      </c>
      <c r="W2565" s="36">
        <v>24.198405640880594</v>
      </c>
      <c r="Y2565">
        <v>83.43</v>
      </c>
      <c r="Z2565">
        <v>128.25</v>
      </c>
      <c r="AA2565" s="36">
        <v>22.974173986371031</v>
      </c>
    </row>
    <row r="2566" spans="1:27" x14ac:dyDescent="0.25">
      <c r="A2566">
        <v>96.432599999999994</v>
      </c>
      <c r="B2566">
        <v>128.30000000000001</v>
      </c>
      <c r="C2566" s="36">
        <v>23.363555482912687</v>
      </c>
      <c r="E2566">
        <v>101.12990000000001</v>
      </c>
      <c r="F2566">
        <v>128.30000000000001</v>
      </c>
      <c r="G2566" s="36">
        <v>23.515267541720064</v>
      </c>
      <c r="I2566">
        <v>105.8248</v>
      </c>
      <c r="J2566">
        <v>128.30000000000001</v>
      </c>
      <c r="K2566" s="36">
        <v>23.673269835271864</v>
      </c>
      <c r="M2566">
        <v>110.5591</v>
      </c>
      <c r="N2566">
        <v>128.30000000000001</v>
      </c>
      <c r="O2566" s="36">
        <v>23.839546772231923</v>
      </c>
      <c r="Q2566">
        <v>115.30419999999999</v>
      </c>
      <c r="R2566">
        <v>128.30000000000001</v>
      </c>
      <c r="S2566" s="36">
        <v>24.013815521076872</v>
      </c>
      <c r="U2566">
        <v>120.0808</v>
      </c>
      <c r="V2566">
        <v>128.30000000000001</v>
      </c>
      <c r="W2566" s="36">
        <v>24.197687962412292</v>
      </c>
      <c r="Y2566">
        <v>83.43</v>
      </c>
      <c r="Z2566">
        <v>128.30000000000001</v>
      </c>
      <c r="AA2566" s="36">
        <v>22.973698066501399</v>
      </c>
    </row>
    <row r="2567" spans="1:27" x14ac:dyDescent="0.25">
      <c r="A2567">
        <v>96.432599999999994</v>
      </c>
      <c r="B2567">
        <v>128.35</v>
      </c>
      <c r="C2567" s="36">
        <v>23.363015071070745</v>
      </c>
      <c r="E2567">
        <v>101.12990000000001</v>
      </c>
      <c r="F2567">
        <v>128.35</v>
      </c>
      <c r="G2567" s="36">
        <v>23.514699286381269</v>
      </c>
      <c r="I2567">
        <v>105.8248</v>
      </c>
      <c r="J2567">
        <v>128.35</v>
      </c>
      <c r="K2567" s="36">
        <v>23.672670731445727</v>
      </c>
      <c r="M2567">
        <v>110.5591</v>
      </c>
      <c r="N2567">
        <v>128.35</v>
      </c>
      <c r="O2567" s="36">
        <v>23.838912967608074</v>
      </c>
      <c r="Q2567">
        <v>115.30419999999999</v>
      </c>
      <c r="R2567">
        <v>128.35</v>
      </c>
      <c r="S2567" s="36">
        <v>24.013142632472526</v>
      </c>
      <c r="U2567">
        <v>120.0808</v>
      </c>
      <c r="V2567">
        <v>128.35</v>
      </c>
      <c r="W2567" s="36">
        <v>24.196970489505826</v>
      </c>
      <c r="Y2567">
        <v>83.43</v>
      </c>
      <c r="Z2567">
        <v>128.35</v>
      </c>
      <c r="AA2567" s="36">
        <v>22.973222226040644</v>
      </c>
    </row>
    <row r="2568" spans="1:27" x14ac:dyDescent="0.25">
      <c r="A2568">
        <v>96.432599999999994</v>
      </c>
      <c r="B2568">
        <v>128.4</v>
      </c>
      <c r="C2568" s="36">
        <v>23.36247476545341</v>
      </c>
      <c r="E2568">
        <v>101.12990000000001</v>
      </c>
      <c r="F2568">
        <v>128.4</v>
      </c>
      <c r="G2568" s="36">
        <v>23.514131150317091</v>
      </c>
      <c r="I2568">
        <v>105.8248</v>
      </c>
      <c r="J2568">
        <v>128.4</v>
      </c>
      <c r="K2568" s="36">
        <v>23.672071762427258</v>
      </c>
      <c r="M2568">
        <v>110.5591</v>
      </c>
      <c r="N2568">
        <v>128.4</v>
      </c>
      <c r="O2568" s="36">
        <v>23.838279316650553</v>
      </c>
      <c r="Q2568">
        <v>115.30419999999999</v>
      </c>
      <c r="R2568">
        <v>128.4</v>
      </c>
      <c r="S2568" s="36">
        <v>24.012469920582831</v>
      </c>
      <c r="U2568">
        <v>120.0808</v>
      </c>
      <c r="V2568">
        <v>128.4</v>
      </c>
      <c r="W2568" s="36">
        <v>24.196253222017546</v>
      </c>
      <c r="Y2568">
        <v>83.43</v>
      </c>
      <c r="Z2568">
        <v>128.4</v>
      </c>
      <c r="AA2568" s="36">
        <v>22.972746464957552</v>
      </c>
    </row>
    <row r="2569" spans="1:27" x14ac:dyDescent="0.25">
      <c r="A2569">
        <v>96.432599999999994</v>
      </c>
      <c r="B2569">
        <v>128.44999999999999</v>
      </c>
      <c r="C2569" s="36">
        <v>23.361934566010941</v>
      </c>
      <c r="E2569">
        <v>101.12990000000001</v>
      </c>
      <c r="F2569">
        <v>128.44999999999999</v>
      </c>
      <c r="G2569" s="36">
        <v>23.513563133467621</v>
      </c>
      <c r="I2569">
        <v>105.8248</v>
      </c>
      <c r="J2569">
        <v>128.44999999999999</v>
      </c>
      <c r="K2569" s="36">
        <v>23.671472928143537</v>
      </c>
      <c r="M2569">
        <v>110.5591</v>
      </c>
      <c r="N2569">
        <v>128.44999999999999</v>
      </c>
      <c r="O2569" s="36">
        <v>23.837645819269376</v>
      </c>
      <c r="Q2569">
        <v>115.30419999999999</v>
      </c>
      <c r="R2569">
        <v>128.44999999999999</v>
      </c>
      <c r="S2569" s="36">
        <v>24.01179738529515</v>
      </c>
      <c r="U2569">
        <v>120.0808</v>
      </c>
      <c r="V2569">
        <v>128.44999999999999</v>
      </c>
      <c r="W2569" s="36">
        <v>24.19553615980395</v>
      </c>
      <c r="Y2569">
        <v>83.43</v>
      </c>
      <c r="Z2569">
        <v>128.44999999999999</v>
      </c>
      <c r="AA2569" s="36">
        <v>22.972270783220946</v>
      </c>
    </row>
    <row r="2570" spans="1:27" x14ac:dyDescent="0.25">
      <c r="A2570">
        <v>96.432599999999994</v>
      </c>
      <c r="B2570">
        <v>128.5</v>
      </c>
      <c r="C2570" s="36">
        <v>23.361394472693636</v>
      </c>
      <c r="E2570">
        <v>101.12990000000001</v>
      </c>
      <c r="F2570">
        <v>128.5</v>
      </c>
      <c r="G2570" s="36">
        <v>23.512995235772994</v>
      </c>
      <c r="I2570">
        <v>105.8248</v>
      </c>
      <c r="J2570">
        <v>128.5</v>
      </c>
      <c r="K2570" s="36">
        <v>23.670874228521711</v>
      </c>
      <c r="M2570">
        <v>110.5591</v>
      </c>
      <c r="N2570">
        <v>128.5</v>
      </c>
      <c r="O2570" s="36">
        <v>23.837012475374632</v>
      </c>
      <c r="Q2570">
        <v>115.30419999999999</v>
      </c>
      <c r="R2570">
        <v>128.5</v>
      </c>
      <c r="S2570" s="36">
        <v>24.011125026496941</v>
      </c>
      <c r="U2570">
        <v>120.0808</v>
      </c>
      <c r="V2570">
        <v>128.5</v>
      </c>
      <c r="W2570" s="36">
        <v>24.194819302721719</v>
      </c>
      <c r="Y2570">
        <v>83.43</v>
      </c>
      <c r="Z2570">
        <v>128.5</v>
      </c>
      <c r="AA2570" s="36">
        <v>22.971795180799653</v>
      </c>
    </row>
    <row r="2571" spans="1:27" x14ac:dyDescent="0.25">
      <c r="A2571">
        <v>96.432599999999994</v>
      </c>
      <c r="B2571">
        <v>128.55000000000001</v>
      </c>
      <c r="C2571" s="36">
        <v>23.360854485451817</v>
      </c>
      <c r="E2571">
        <v>101.12990000000001</v>
      </c>
      <c r="F2571">
        <v>128.55000000000001</v>
      </c>
      <c r="G2571" s="36">
        <v>23.512427457173398</v>
      </c>
      <c r="I2571">
        <v>105.8248</v>
      </c>
      <c r="J2571">
        <v>128.55000000000001</v>
      </c>
      <c r="K2571" s="36">
        <v>23.670275663488983</v>
      </c>
      <c r="M2571">
        <v>110.5591</v>
      </c>
      <c r="N2571">
        <v>128.55000000000001</v>
      </c>
      <c r="O2571" s="36">
        <v>23.836379284876521</v>
      </c>
      <c r="Q2571">
        <v>115.30419999999999</v>
      </c>
      <c r="R2571">
        <v>128.55000000000001</v>
      </c>
      <c r="S2571" s="36">
        <v>24.010452844075797</v>
      </c>
      <c r="U2571">
        <v>120.0808</v>
      </c>
      <c r="V2571">
        <v>128.55000000000001</v>
      </c>
      <c r="W2571" s="36">
        <v>24.194102650627674</v>
      </c>
      <c r="Y2571">
        <v>83.43</v>
      </c>
      <c r="Z2571">
        <v>128.55000000000001</v>
      </c>
      <c r="AA2571" s="36">
        <v>22.971319657662537</v>
      </c>
    </row>
    <row r="2572" spans="1:27" x14ac:dyDescent="0.25">
      <c r="A2572">
        <v>96.432599999999994</v>
      </c>
      <c r="B2572">
        <v>128.6</v>
      </c>
      <c r="C2572" s="36">
        <v>23.360314604235857</v>
      </c>
      <c r="E2572">
        <v>101.12990000000001</v>
      </c>
      <c r="F2572">
        <v>128.6</v>
      </c>
      <c r="G2572" s="36">
        <v>23.511859797609077</v>
      </c>
      <c r="I2572">
        <v>105.8248</v>
      </c>
      <c r="J2572">
        <v>128.6</v>
      </c>
      <c r="K2572" s="36">
        <v>23.669677232972635</v>
      </c>
      <c r="M2572">
        <v>110.5591</v>
      </c>
      <c r="N2572">
        <v>128.6</v>
      </c>
      <c r="O2572" s="36">
        <v>23.8357462476853</v>
      </c>
      <c r="Q2572">
        <v>115.30419999999999</v>
      </c>
      <c r="R2572">
        <v>128.6</v>
      </c>
      <c r="S2572" s="36">
        <v>24.009780837919426</v>
      </c>
      <c r="U2572">
        <v>120.0808</v>
      </c>
      <c r="V2572">
        <v>128.6</v>
      </c>
      <c r="W2572" s="36">
        <v>24.193386203378811</v>
      </c>
      <c r="Y2572">
        <v>83.43</v>
      </c>
      <c r="Z2572">
        <v>128.6</v>
      </c>
      <c r="AA2572" s="36">
        <v>22.97084421377847</v>
      </c>
    </row>
    <row r="2573" spans="1:27" x14ac:dyDescent="0.25">
      <c r="A2573">
        <v>96.432599999999994</v>
      </c>
      <c r="B2573">
        <v>128.65</v>
      </c>
      <c r="C2573" s="36">
        <v>23.359774828996169</v>
      </c>
      <c r="E2573">
        <v>101.12990000000001</v>
      </c>
      <c r="F2573">
        <v>128.65</v>
      </c>
      <c r="G2573" s="36">
        <v>23.511292257020315</v>
      </c>
      <c r="I2573">
        <v>105.8248</v>
      </c>
      <c r="J2573">
        <v>128.65</v>
      </c>
      <c r="K2573" s="36">
        <v>23.669078936899997</v>
      </c>
      <c r="M2573">
        <v>110.5591</v>
      </c>
      <c r="N2573">
        <v>128.65</v>
      </c>
      <c r="O2573" s="36">
        <v>23.835113363711336</v>
      </c>
      <c r="Q2573">
        <v>115.30419999999999</v>
      </c>
      <c r="R2573">
        <v>128.65</v>
      </c>
      <c r="S2573" s="36">
        <v>24.009109007915637</v>
      </c>
      <c r="U2573">
        <v>120.0808</v>
      </c>
      <c r="V2573">
        <v>128.65</v>
      </c>
      <c r="W2573" s="36">
        <v>24.192669960832291</v>
      </c>
      <c r="Y2573">
        <v>83.43</v>
      </c>
      <c r="Z2573">
        <v>128.65</v>
      </c>
      <c r="AA2573" s="36">
        <v>22.970368849116344</v>
      </c>
    </row>
    <row r="2574" spans="1:27" x14ac:dyDescent="0.25">
      <c r="A2574">
        <v>96.432599999999994</v>
      </c>
      <c r="B2574">
        <v>128.69999999999999</v>
      </c>
      <c r="C2574" s="36">
        <v>23.359235159683184</v>
      </c>
      <c r="E2574">
        <v>101.12990000000001</v>
      </c>
      <c r="F2574">
        <v>128.69999999999999</v>
      </c>
      <c r="G2574" s="36">
        <v>23.510724835347443</v>
      </c>
      <c r="I2574">
        <v>105.8248</v>
      </c>
      <c r="J2574">
        <v>128.69999999999999</v>
      </c>
      <c r="K2574" s="36">
        <v>23.668480775198471</v>
      </c>
      <c r="M2574">
        <v>110.5591</v>
      </c>
      <c r="N2574">
        <v>128.69999999999999</v>
      </c>
      <c r="O2574" s="36">
        <v>23.834480632865056</v>
      </c>
      <c r="Q2574">
        <v>115.30419999999999</v>
      </c>
      <c r="R2574">
        <v>128.69999999999999</v>
      </c>
      <c r="S2574" s="36">
        <v>24.008437353952374</v>
      </c>
      <c r="U2574">
        <v>120.0808</v>
      </c>
      <c r="V2574">
        <v>128.69999999999999</v>
      </c>
      <c r="W2574" s="36">
        <v>24.191953922845435</v>
      </c>
      <c r="Y2574">
        <v>83.43</v>
      </c>
      <c r="Z2574">
        <v>128.69999999999999</v>
      </c>
      <c r="AA2574" s="36">
        <v>22.969893563645073</v>
      </c>
    </row>
    <row r="2575" spans="1:27" x14ac:dyDescent="0.25">
      <c r="A2575">
        <v>96.432599999999994</v>
      </c>
      <c r="B2575">
        <v>128.75</v>
      </c>
      <c r="C2575" s="36">
        <v>23.35869559624739</v>
      </c>
      <c r="E2575">
        <v>101.12990000000001</v>
      </c>
      <c r="F2575">
        <v>128.75</v>
      </c>
      <c r="G2575" s="36">
        <v>23.510157532530847</v>
      </c>
      <c r="I2575">
        <v>105.8248</v>
      </c>
      <c r="J2575">
        <v>128.75</v>
      </c>
      <c r="K2575" s="36">
        <v>23.667882747795524</v>
      </c>
      <c r="M2575">
        <v>110.5591</v>
      </c>
      <c r="N2575">
        <v>128.75</v>
      </c>
      <c r="O2575" s="36">
        <v>23.833848055057</v>
      </c>
      <c r="Q2575">
        <v>115.30419999999999</v>
      </c>
      <c r="R2575">
        <v>128.75</v>
      </c>
      <c r="S2575" s="36">
        <v>24.007765875917684</v>
      </c>
      <c r="U2575">
        <v>120.0808</v>
      </c>
      <c r="V2575">
        <v>128.75</v>
      </c>
      <c r="W2575" s="36">
        <v>24.191238089275732</v>
      </c>
      <c r="Y2575">
        <v>83.43</v>
      </c>
      <c r="Z2575">
        <v>128.75</v>
      </c>
      <c r="AA2575" s="36">
        <v>22.969418357333595</v>
      </c>
    </row>
    <row r="2576" spans="1:27" x14ac:dyDescent="0.25">
      <c r="A2576">
        <v>96.432599999999994</v>
      </c>
      <c r="B2576">
        <v>128.80000000000001</v>
      </c>
      <c r="C2576" s="36">
        <v>23.358156138639309</v>
      </c>
      <c r="E2576">
        <v>101.12990000000001</v>
      </c>
      <c r="F2576">
        <v>128.80000000000001</v>
      </c>
      <c r="G2576" s="36">
        <v>23.509590348510965</v>
      </c>
      <c r="I2576">
        <v>105.8248</v>
      </c>
      <c r="J2576">
        <v>128.80000000000001</v>
      </c>
      <c r="K2576" s="36">
        <v>23.667284854618682</v>
      </c>
      <c r="M2576">
        <v>110.5591</v>
      </c>
      <c r="N2576">
        <v>128.80000000000001</v>
      </c>
      <c r="O2576" s="36">
        <v>23.833215630197774</v>
      </c>
      <c r="Q2576">
        <v>115.30419999999999</v>
      </c>
      <c r="R2576">
        <v>128.80000000000001</v>
      </c>
      <c r="S2576" s="36">
        <v>24.007094573699746</v>
      </c>
      <c r="U2576">
        <v>120.0808</v>
      </c>
      <c r="V2576">
        <v>128.80000000000001</v>
      </c>
      <c r="W2576" s="36">
        <v>24.190522459980819</v>
      </c>
      <c r="Y2576">
        <v>83.43</v>
      </c>
      <c r="Z2576">
        <v>128.80000000000001</v>
      </c>
      <c r="AA2576" s="36">
        <v>22.968943230150856</v>
      </c>
    </row>
    <row r="2577" spans="1:27" x14ac:dyDescent="0.25">
      <c r="A2577">
        <v>96.432599999999994</v>
      </c>
      <c r="B2577">
        <v>128.85</v>
      </c>
      <c r="C2577" s="36">
        <v>23.357616786809498</v>
      </c>
      <c r="E2577">
        <v>101.12990000000001</v>
      </c>
      <c r="F2577">
        <v>128.85</v>
      </c>
      <c r="G2577" s="36">
        <v>23.509023283228274</v>
      </c>
      <c r="I2577">
        <v>105.8248</v>
      </c>
      <c r="J2577">
        <v>128.85</v>
      </c>
      <c r="K2577" s="36">
        <v>23.666687095595538</v>
      </c>
      <c r="M2577">
        <v>110.5591</v>
      </c>
      <c r="N2577">
        <v>128.85</v>
      </c>
      <c r="O2577" s="36">
        <v>23.832583358198075</v>
      </c>
      <c r="Q2577">
        <v>115.30419999999999</v>
      </c>
      <c r="R2577">
        <v>128.85</v>
      </c>
      <c r="S2577" s="36">
        <v>24.006423447186833</v>
      </c>
      <c r="U2577">
        <v>120.0808</v>
      </c>
      <c r="V2577">
        <v>128.85</v>
      </c>
      <c r="W2577" s="36">
        <v>24.189807034818507</v>
      </c>
      <c r="Y2577">
        <v>83.43</v>
      </c>
      <c r="Z2577">
        <v>128.85</v>
      </c>
      <c r="AA2577" s="36">
        <v>22.968468182065838</v>
      </c>
    </row>
    <row r="2578" spans="1:27" x14ac:dyDescent="0.25">
      <c r="A2578">
        <v>96.432599999999994</v>
      </c>
      <c r="B2578">
        <v>128.9</v>
      </c>
      <c r="C2578" s="36">
        <v>23.357077540708545</v>
      </c>
      <c r="E2578">
        <v>101.12990000000001</v>
      </c>
      <c r="F2578">
        <v>128.9</v>
      </c>
      <c r="G2578" s="36">
        <v>23.508456336623304</v>
      </c>
      <c r="I2578">
        <v>105.8248</v>
      </c>
      <c r="J2578">
        <v>128.9</v>
      </c>
      <c r="K2578" s="36">
        <v>23.666089470653752</v>
      </c>
      <c r="M2578">
        <v>110.5591</v>
      </c>
      <c r="N2578">
        <v>128.9</v>
      </c>
      <c r="O2578" s="36">
        <v>23.831951238968685</v>
      </c>
      <c r="Q2578">
        <v>115.30419999999999</v>
      </c>
      <c r="R2578">
        <v>128.9</v>
      </c>
      <c r="S2578" s="36">
        <v>24.005752496267345</v>
      </c>
      <c r="U2578">
        <v>120.0808</v>
      </c>
      <c r="V2578">
        <v>128.9</v>
      </c>
      <c r="W2578" s="36">
        <v>24.189091813646762</v>
      </c>
      <c r="Y2578">
        <v>83.43</v>
      </c>
      <c r="Z2578">
        <v>128.9</v>
      </c>
      <c r="AA2578" s="36">
        <v>22.967993213047531</v>
      </c>
    </row>
    <row r="2579" spans="1:27" x14ac:dyDescent="0.25">
      <c r="A2579">
        <v>96.432599999999994</v>
      </c>
      <c r="B2579">
        <v>128.94999999999999</v>
      </c>
      <c r="C2579" s="36">
        <v>23.356538400287089</v>
      </c>
      <c r="E2579">
        <v>101.12990000000001</v>
      </c>
      <c r="F2579">
        <v>128.94999999999999</v>
      </c>
      <c r="G2579" s="36">
        <v>23.507889508636627</v>
      </c>
      <c r="I2579">
        <v>105.8248</v>
      </c>
      <c r="J2579">
        <v>128.94999999999999</v>
      </c>
      <c r="K2579" s="36">
        <v>23.665491979721036</v>
      </c>
      <c r="M2579">
        <v>110.5591</v>
      </c>
      <c r="N2579">
        <v>128.94999999999999</v>
      </c>
      <c r="O2579" s="36">
        <v>23.831319272420469</v>
      </c>
      <c r="Q2579">
        <v>115.30419999999999</v>
      </c>
      <c r="R2579">
        <v>128.94999999999999</v>
      </c>
      <c r="S2579" s="36">
        <v>24.005081720829807</v>
      </c>
      <c r="U2579">
        <v>120.0808</v>
      </c>
      <c r="V2579">
        <v>128.94999999999999</v>
      </c>
      <c r="W2579" s="36">
        <v>24.188376796323716</v>
      </c>
      <c r="Y2579">
        <v>83.43</v>
      </c>
      <c r="Z2579">
        <v>128.94999999999999</v>
      </c>
      <c r="AA2579" s="36">
        <v>22.967518323064951</v>
      </c>
    </row>
    <row r="2580" spans="1:27" x14ac:dyDescent="0.25">
      <c r="A2580">
        <v>96.432599999999994</v>
      </c>
      <c r="B2580">
        <v>129</v>
      </c>
      <c r="C2580" s="36">
        <v>23.355999365495798</v>
      </c>
      <c r="E2580">
        <v>101.12990000000001</v>
      </c>
      <c r="F2580">
        <v>129</v>
      </c>
      <c r="G2580" s="36">
        <v>23.507322799208882</v>
      </c>
      <c r="I2580">
        <v>105.8248</v>
      </c>
      <c r="J2580">
        <v>129</v>
      </c>
      <c r="K2580" s="36">
        <v>23.664894622725175</v>
      </c>
      <c r="M2580">
        <v>110.5591</v>
      </c>
      <c r="N2580">
        <v>129</v>
      </c>
      <c r="O2580" s="36">
        <v>23.830687458464382</v>
      </c>
      <c r="Q2580">
        <v>115.30419999999999</v>
      </c>
      <c r="R2580">
        <v>129</v>
      </c>
      <c r="S2580" s="36">
        <v>24.00441112076285</v>
      </c>
      <c r="U2580">
        <v>120.0808</v>
      </c>
      <c r="V2580">
        <v>129</v>
      </c>
      <c r="W2580" s="36">
        <v>24.18766198270766</v>
      </c>
      <c r="Y2580">
        <v>83.43</v>
      </c>
      <c r="Z2580">
        <v>129</v>
      </c>
      <c r="AA2580" s="36">
        <v>22.967043512087123</v>
      </c>
    </row>
    <row r="2581" spans="1:27" x14ac:dyDescent="0.25">
      <c r="A2581">
        <v>96.432599999999994</v>
      </c>
      <c r="B2581">
        <v>129.05000000000001</v>
      </c>
      <c r="C2581" s="36">
        <v>23.355460436285373</v>
      </c>
      <c r="E2581">
        <v>101.12990000000001</v>
      </c>
      <c r="F2581">
        <v>129.05000000000001</v>
      </c>
      <c r="G2581" s="36">
        <v>23.506756208280734</v>
      </c>
      <c r="I2581">
        <v>105.8248</v>
      </c>
      <c r="J2581">
        <v>129.05000000000001</v>
      </c>
      <c r="K2581" s="36">
        <v>23.66429739959402</v>
      </c>
      <c r="M2581">
        <v>110.5591</v>
      </c>
      <c r="N2581">
        <v>129.05000000000001</v>
      </c>
      <c r="O2581" s="36">
        <v>23.830055797011465</v>
      </c>
      <c r="Q2581">
        <v>115.30419999999999</v>
      </c>
      <c r="R2581">
        <v>129.05000000000001</v>
      </c>
      <c r="S2581" s="36">
        <v>24.003740695955212</v>
      </c>
      <c r="U2581">
        <v>120.0808</v>
      </c>
      <c r="V2581">
        <v>129.05000000000001</v>
      </c>
      <c r="W2581" s="36">
        <v>24.186947372657048</v>
      </c>
      <c r="Y2581">
        <v>83.43</v>
      </c>
      <c r="Z2581">
        <v>129.05000000000001</v>
      </c>
      <c r="AA2581" s="36">
        <v>22.966568780083112</v>
      </c>
    </row>
    <row r="2582" spans="1:27" x14ac:dyDescent="0.25">
      <c r="A2582">
        <v>96.432599999999994</v>
      </c>
      <c r="B2582">
        <v>129.1</v>
      </c>
      <c r="C2582" s="36">
        <v>23.354921612606564</v>
      </c>
      <c r="E2582">
        <v>101.12990000000001</v>
      </c>
      <c r="F2582">
        <v>129.1</v>
      </c>
      <c r="G2582" s="36">
        <v>23.506189735792912</v>
      </c>
      <c r="I2582">
        <v>105.8248</v>
      </c>
      <c r="J2582">
        <v>129.1</v>
      </c>
      <c r="K2582" s="36">
        <v>23.663700310255475</v>
      </c>
      <c r="M2582">
        <v>110.5591</v>
      </c>
      <c r="N2582">
        <v>129.1</v>
      </c>
      <c r="O2582" s="36">
        <v>23.829424287972824</v>
      </c>
      <c r="Q2582">
        <v>115.30419999999999</v>
      </c>
      <c r="R2582">
        <v>129.1</v>
      </c>
      <c r="S2582" s="36">
        <v>24.003070446295759</v>
      </c>
      <c r="U2582">
        <v>120.0808</v>
      </c>
      <c r="V2582">
        <v>129.1</v>
      </c>
      <c r="W2582" s="36">
        <v>24.186232966030492</v>
      </c>
      <c r="Y2582">
        <v>83.43</v>
      </c>
      <c r="Z2582">
        <v>129.1</v>
      </c>
      <c r="AA2582" s="36">
        <v>22.966094127021975</v>
      </c>
    </row>
    <row r="2583" spans="1:27" x14ac:dyDescent="0.25">
      <c r="A2583">
        <v>96.432599999999994</v>
      </c>
      <c r="B2583">
        <v>129.15</v>
      </c>
      <c r="C2583" s="36">
        <v>23.354382894410151</v>
      </c>
      <c r="E2583">
        <v>101.12990000000001</v>
      </c>
      <c r="F2583">
        <v>129.15</v>
      </c>
      <c r="G2583" s="36">
        <v>23.505623381686181</v>
      </c>
      <c r="I2583">
        <v>105.8248</v>
      </c>
      <c r="J2583">
        <v>129.15</v>
      </c>
      <c r="K2583" s="36">
        <v>23.663103354637514</v>
      </c>
      <c r="M2583">
        <v>110.5591</v>
      </c>
      <c r="N2583">
        <v>129.15</v>
      </c>
      <c r="O2583" s="36">
        <v>23.82879293125967</v>
      </c>
      <c r="Q2583">
        <v>115.30419999999999</v>
      </c>
      <c r="R2583">
        <v>129.15</v>
      </c>
      <c r="S2583" s="36">
        <v>24.002400371673467</v>
      </c>
      <c r="U2583">
        <v>120.0808</v>
      </c>
      <c r="V2583">
        <v>129.15</v>
      </c>
      <c r="W2583" s="36">
        <v>24.185518762686755</v>
      </c>
      <c r="Y2583">
        <v>83.43</v>
      </c>
      <c r="Z2583">
        <v>129.15</v>
      </c>
      <c r="AA2583" s="36">
        <v>22.965619552872813</v>
      </c>
    </row>
    <row r="2584" spans="1:27" x14ac:dyDescent="0.25">
      <c r="A2584">
        <v>96.432599999999994</v>
      </c>
      <c r="B2584">
        <v>129.19999999999999</v>
      </c>
      <c r="C2584" s="36">
        <v>23.353844281646953</v>
      </c>
      <c r="E2584">
        <v>101.12990000000001</v>
      </c>
      <c r="F2584">
        <v>129.19999999999999</v>
      </c>
      <c r="G2584" s="36">
        <v>23.505057145901368</v>
      </c>
      <c r="I2584">
        <v>105.8248</v>
      </c>
      <c r="J2584">
        <v>129.19999999999999</v>
      </c>
      <c r="K2584" s="36">
        <v>23.662506532668175</v>
      </c>
      <c r="M2584">
        <v>110.5591</v>
      </c>
      <c r="N2584">
        <v>129.19999999999999</v>
      </c>
      <c r="O2584" s="36">
        <v>23.828161726783293</v>
      </c>
      <c r="Q2584">
        <v>115.30419999999999</v>
      </c>
      <c r="R2584">
        <v>129.19999999999999</v>
      </c>
      <c r="S2584" s="36">
        <v>24.001730471977428</v>
      </c>
      <c r="U2584">
        <v>120.0808</v>
      </c>
      <c r="V2584">
        <v>129.19999999999999</v>
      </c>
      <c r="W2584" s="36">
        <v>24.184804762484784</v>
      </c>
      <c r="Y2584">
        <v>83.43</v>
      </c>
      <c r="Z2584">
        <v>129.19999999999999</v>
      </c>
      <c r="AA2584" s="36">
        <v>22.96514505760474</v>
      </c>
    </row>
    <row r="2585" spans="1:27" x14ac:dyDescent="0.25">
      <c r="A2585">
        <v>96.432599999999994</v>
      </c>
      <c r="B2585">
        <v>129.25</v>
      </c>
      <c r="C2585" s="36">
        <v>23.353305774267831</v>
      </c>
      <c r="E2585">
        <v>101.12990000000001</v>
      </c>
      <c r="F2585">
        <v>129.25</v>
      </c>
      <c r="G2585" s="36">
        <v>23.504491028379338</v>
      </c>
      <c r="I2585">
        <v>105.8248</v>
      </c>
      <c r="J2585">
        <v>129.25</v>
      </c>
      <c r="K2585" s="36">
        <v>23.661909844275552</v>
      </c>
      <c r="M2585">
        <v>110.5591</v>
      </c>
      <c r="N2585">
        <v>129.25</v>
      </c>
      <c r="O2585" s="36">
        <v>23.827530674455076</v>
      </c>
      <c r="Q2585">
        <v>115.30419999999999</v>
      </c>
      <c r="R2585">
        <v>129.25</v>
      </c>
      <c r="S2585" s="36">
        <v>24.001060747096847</v>
      </c>
      <c r="U2585">
        <v>120.0808</v>
      </c>
      <c r="V2585">
        <v>129.25</v>
      </c>
      <c r="W2585" s="36">
        <v>24.184090965283662</v>
      </c>
      <c r="Y2585">
        <v>83.43</v>
      </c>
      <c r="Z2585">
        <v>129.25</v>
      </c>
      <c r="AA2585" s="36">
        <v>22.964670641186881</v>
      </c>
    </row>
    <row r="2586" spans="1:27" x14ac:dyDescent="0.25">
      <c r="A2586">
        <v>96.432599999999994</v>
      </c>
      <c r="B2586">
        <v>129.30000000000001</v>
      </c>
      <c r="C2586" s="36">
        <v>23.352767372223671</v>
      </c>
      <c r="E2586">
        <v>101.12990000000001</v>
      </c>
      <c r="F2586">
        <v>129.30000000000001</v>
      </c>
      <c r="G2586" s="36">
        <v>23.503925029061005</v>
      </c>
      <c r="I2586">
        <v>105.8248</v>
      </c>
      <c r="J2586">
        <v>129.30000000000001</v>
      </c>
      <c r="K2586" s="36">
        <v>23.661313289387813</v>
      </c>
      <c r="M2586">
        <v>110.5591</v>
      </c>
      <c r="N2586">
        <v>129.30000000000001</v>
      </c>
      <c r="O2586" s="36">
        <v>23.826899774186465</v>
      </c>
      <c r="Q2586">
        <v>115.30419999999999</v>
      </c>
      <c r="R2586">
        <v>129.30000000000001</v>
      </c>
      <c r="S2586" s="36">
        <v>24.000391196921051</v>
      </c>
      <c r="U2586">
        <v>120.0808</v>
      </c>
      <c r="V2586">
        <v>129.30000000000001</v>
      </c>
      <c r="W2586" s="36">
        <v>24.183377370942644</v>
      </c>
      <c r="Y2586">
        <v>83.43</v>
      </c>
      <c r="Z2586">
        <v>129.30000000000001</v>
      </c>
      <c r="AA2586" s="36">
        <v>22.964196303588388</v>
      </c>
    </row>
    <row r="2587" spans="1:27" x14ac:dyDescent="0.25">
      <c r="A2587">
        <v>96.432599999999994</v>
      </c>
      <c r="B2587">
        <v>129.35</v>
      </c>
      <c r="C2587" s="36">
        <v>23.352229075465409</v>
      </c>
      <c r="E2587">
        <v>101.12990000000001</v>
      </c>
      <c r="F2587">
        <v>129.35</v>
      </c>
      <c r="G2587" s="36">
        <v>23.50335914788733</v>
      </c>
      <c r="I2587">
        <v>105.8248</v>
      </c>
      <c r="J2587">
        <v>129.35</v>
      </c>
      <c r="K2587" s="36">
        <v>23.660716867933179</v>
      </c>
      <c r="M2587">
        <v>110.5591</v>
      </c>
      <c r="N2587">
        <v>129.35</v>
      </c>
      <c r="O2587" s="36">
        <v>23.826269025888998</v>
      </c>
      <c r="Q2587">
        <v>115.30419999999999</v>
      </c>
      <c r="R2587">
        <v>129.35</v>
      </c>
      <c r="S2587" s="36">
        <v>23.999721821339467</v>
      </c>
      <c r="U2587">
        <v>120.0808</v>
      </c>
      <c r="V2587">
        <v>129.35</v>
      </c>
      <c r="W2587" s="36">
        <v>24.182663979321148</v>
      </c>
      <c r="Y2587">
        <v>83.43</v>
      </c>
      <c r="Z2587">
        <v>129.35</v>
      </c>
      <c r="AA2587" s="36">
        <v>22.963722044778429</v>
      </c>
    </row>
    <row r="2588" spans="1:27" x14ac:dyDescent="0.25">
      <c r="A2588">
        <v>96.432599999999994</v>
      </c>
      <c r="B2588">
        <v>129.4</v>
      </c>
      <c r="C2588" s="36">
        <v>23.351690883944006</v>
      </c>
      <c r="E2588">
        <v>101.12990000000001</v>
      </c>
      <c r="F2588">
        <v>129.4</v>
      </c>
      <c r="G2588" s="36">
        <v>23.502793384799332</v>
      </c>
      <c r="I2588">
        <v>105.8248</v>
      </c>
      <c r="J2588">
        <v>129.4</v>
      </c>
      <c r="K2588" s="36">
        <v>23.660120579839937</v>
      </c>
      <c r="M2588">
        <v>110.5591</v>
      </c>
      <c r="N2588">
        <v>129.4</v>
      </c>
      <c r="O2588" s="36">
        <v>23.825638429474314</v>
      </c>
      <c r="Q2588">
        <v>115.30419999999999</v>
      </c>
      <c r="R2588">
        <v>129.4</v>
      </c>
      <c r="S2588" s="36">
        <v>23.999052620241642</v>
      </c>
      <c r="U2588">
        <v>120.0808</v>
      </c>
      <c r="V2588">
        <v>129.4</v>
      </c>
      <c r="W2588" s="36">
        <v>24.18195079027873</v>
      </c>
      <c r="Y2588">
        <v>83.43</v>
      </c>
      <c r="Z2588">
        <v>129.4</v>
      </c>
      <c r="AA2588" s="36">
        <v>22.963247864726196</v>
      </c>
    </row>
    <row r="2589" spans="1:27" x14ac:dyDescent="0.25">
      <c r="A2589">
        <v>96.432599999999994</v>
      </c>
      <c r="B2589">
        <v>129.44999999999999</v>
      </c>
      <c r="C2589" s="36">
        <v>23.351152797610474</v>
      </c>
      <c r="E2589">
        <v>101.12990000000001</v>
      </c>
      <c r="F2589">
        <v>129.44999999999999</v>
      </c>
      <c r="G2589" s="36">
        <v>23.502227739738071</v>
      </c>
      <c r="I2589">
        <v>105.8248</v>
      </c>
      <c r="J2589">
        <v>129.44999999999999</v>
      </c>
      <c r="K2589" s="36">
        <v>23.659524425036437</v>
      </c>
      <c r="M2589">
        <v>110.5591</v>
      </c>
      <c r="N2589">
        <v>129.44999999999999</v>
      </c>
      <c r="O2589" s="36">
        <v>23.825007984854107</v>
      </c>
      <c r="Q2589">
        <v>115.30419999999999</v>
      </c>
      <c r="R2589">
        <v>129.44999999999999</v>
      </c>
      <c r="S2589" s="36">
        <v>23.99838359351725</v>
      </c>
      <c r="U2589">
        <v>120.0808</v>
      </c>
      <c r="V2589">
        <v>129.44999999999999</v>
      </c>
      <c r="W2589" s="36">
        <v>24.181237803675131</v>
      </c>
      <c r="Y2589">
        <v>83.43</v>
      </c>
      <c r="Z2589">
        <v>129.44999999999999</v>
      </c>
      <c r="AA2589" s="36">
        <v>22.9627737634009</v>
      </c>
    </row>
    <row r="2590" spans="1:27" x14ac:dyDescent="0.25">
      <c r="A2590">
        <v>96.432599999999994</v>
      </c>
      <c r="B2590">
        <v>129.5</v>
      </c>
      <c r="C2590" s="36">
        <v>23.350614816415856</v>
      </c>
      <c r="E2590">
        <v>101.12990000000001</v>
      </c>
      <c r="F2590">
        <v>129.5</v>
      </c>
      <c r="G2590" s="36">
        <v>23.501662212644643</v>
      </c>
      <c r="I2590">
        <v>105.8248</v>
      </c>
      <c r="J2590">
        <v>129.5</v>
      </c>
      <c r="K2590" s="36">
        <v>23.658928403451096</v>
      </c>
      <c r="M2590">
        <v>110.5591</v>
      </c>
      <c r="N2590">
        <v>129.5</v>
      </c>
      <c r="O2590" s="36">
        <v>23.824377691940185</v>
      </c>
      <c r="Q2590">
        <v>115.30419999999999</v>
      </c>
      <c r="R2590">
        <v>129.5</v>
      </c>
      <c r="S2590" s="36">
        <v>23.997714741056054</v>
      </c>
      <c r="U2590">
        <v>120.0808</v>
      </c>
      <c r="V2590">
        <v>129.5</v>
      </c>
      <c r="W2590" s="36">
        <v>24.180525019370229</v>
      </c>
      <c r="Y2590">
        <v>83.43</v>
      </c>
      <c r="Z2590">
        <v>129.5</v>
      </c>
      <c r="AA2590" s="36">
        <v>22.962299740771769</v>
      </c>
    </row>
    <row r="2591" spans="1:27" x14ac:dyDescent="0.25">
      <c r="A2591">
        <v>96.432599999999994</v>
      </c>
      <c r="B2591">
        <v>129.55000000000001</v>
      </c>
      <c r="C2591" s="36">
        <v>23.350076940311219</v>
      </c>
      <c r="E2591">
        <v>101.12990000000001</v>
      </c>
      <c r="F2591">
        <v>129.55000000000001</v>
      </c>
      <c r="G2591" s="36">
        <v>23.501096803460218</v>
      </c>
      <c r="I2591">
        <v>105.8248</v>
      </c>
      <c r="J2591">
        <v>129.55000000000001</v>
      </c>
      <c r="K2591" s="36">
        <v>23.658332515012386</v>
      </c>
      <c r="M2591">
        <v>110.5591</v>
      </c>
      <c r="N2591">
        <v>129.55000000000001</v>
      </c>
      <c r="O2591" s="36">
        <v>23.823747550644413</v>
      </c>
      <c r="Q2591">
        <v>115.30419999999999</v>
      </c>
      <c r="R2591">
        <v>129.55000000000001</v>
      </c>
      <c r="S2591" s="36">
        <v>23.997046062747955</v>
      </c>
      <c r="U2591">
        <v>120.0808</v>
      </c>
      <c r="V2591">
        <v>129.55000000000001</v>
      </c>
      <c r="W2591" s="36">
        <v>24.179812437224079</v>
      </c>
      <c r="Y2591">
        <v>83.43</v>
      </c>
      <c r="Z2591">
        <v>129.55000000000001</v>
      </c>
      <c r="AA2591" s="36">
        <v>22.961825796808046</v>
      </c>
    </row>
    <row r="2592" spans="1:27" x14ac:dyDescent="0.25">
      <c r="A2592">
        <v>96.432599999999994</v>
      </c>
      <c r="B2592">
        <v>129.6</v>
      </c>
      <c r="C2592" s="36">
        <v>23.349539169247695</v>
      </c>
      <c r="E2592">
        <v>101.12990000000001</v>
      </c>
      <c r="F2592">
        <v>129.6</v>
      </c>
      <c r="G2592" s="36">
        <v>23.500531512125988</v>
      </c>
      <c r="I2592">
        <v>105.8248</v>
      </c>
      <c r="J2592">
        <v>129.6</v>
      </c>
      <c r="K2592" s="36">
        <v>23.657736759648845</v>
      </c>
      <c r="M2592">
        <v>110.5591</v>
      </c>
      <c r="N2592">
        <v>129.6</v>
      </c>
      <c r="O2592" s="36">
        <v>23.823117560878753</v>
      </c>
      <c r="Q2592">
        <v>115.30419999999999</v>
      </c>
      <c r="R2592">
        <v>129.6</v>
      </c>
      <c r="S2592" s="36">
        <v>23.996377558482951</v>
      </c>
      <c r="U2592">
        <v>120.0808</v>
      </c>
      <c r="V2592">
        <v>129.6</v>
      </c>
      <c r="W2592" s="36">
        <v>24.179100057096878</v>
      </c>
      <c r="Y2592">
        <v>83.43</v>
      </c>
      <c r="Z2592">
        <v>129.6</v>
      </c>
      <c r="AA2592" s="36">
        <v>22.961351931479005</v>
      </c>
    </row>
    <row r="2593" spans="1:27" x14ac:dyDescent="0.25">
      <c r="A2593">
        <v>96.432599999999994</v>
      </c>
      <c r="B2593">
        <v>129.65</v>
      </c>
      <c r="C2593" s="36">
        <v>23.349001503176428</v>
      </c>
      <c r="E2593">
        <v>101.12990000000001</v>
      </c>
      <c r="F2593">
        <v>129.65</v>
      </c>
      <c r="G2593" s="36">
        <v>23.49996633858321</v>
      </c>
      <c r="I2593">
        <v>105.8248</v>
      </c>
      <c r="J2593">
        <v>129.65</v>
      </c>
      <c r="K2593" s="36">
        <v>23.657141137289077</v>
      </c>
      <c r="M2593">
        <v>110.5591</v>
      </c>
      <c r="N2593">
        <v>129.65</v>
      </c>
      <c r="O2593" s="36">
        <v>23.822487722555255</v>
      </c>
      <c r="Q2593">
        <v>115.30419999999999</v>
      </c>
      <c r="R2593">
        <v>129.65</v>
      </c>
      <c r="S2593" s="36">
        <v>23.99570922815116</v>
      </c>
      <c r="U2593">
        <v>120.0808</v>
      </c>
      <c r="V2593">
        <v>129.65</v>
      </c>
      <c r="W2593" s="36">
        <v>24.178387878848994</v>
      </c>
      <c r="Y2593">
        <v>83.43</v>
      </c>
      <c r="Z2593">
        <v>129.65</v>
      </c>
      <c r="AA2593" s="36">
        <v>22.960878144753931</v>
      </c>
    </row>
    <row r="2594" spans="1:27" x14ac:dyDescent="0.25">
      <c r="A2594">
        <v>96.432599999999994</v>
      </c>
      <c r="B2594">
        <v>129.69999999999999</v>
      </c>
      <c r="C2594" s="36">
        <v>23.348463942048607</v>
      </c>
      <c r="E2594">
        <v>101.12990000000001</v>
      </c>
      <c r="F2594">
        <v>129.69999999999999</v>
      </c>
      <c r="G2594" s="36">
        <v>23.499401282773178</v>
      </c>
      <c r="I2594">
        <v>105.8248</v>
      </c>
      <c r="J2594">
        <v>129.69999999999999</v>
      </c>
      <c r="K2594" s="36">
        <v>23.656545647861734</v>
      </c>
      <c r="M2594">
        <v>110.5591</v>
      </c>
      <c r="N2594">
        <v>129.69999999999999</v>
      </c>
      <c r="O2594" s="36">
        <v>23.821858035586033</v>
      </c>
      <c r="Q2594">
        <v>115.30419999999999</v>
      </c>
      <c r="R2594">
        <v>129.69999999999999</v>
      </c>
      <c r="S2594" s="36">
        <v>23.995041071642817</v>
      </c>
      <c r="U2594">
        <v>120.0808</v>
      </c>
      <c r="V2594">
        <v>129.69999999999999</v>
      </c>
      <c r="W2594" s="36">
        <v>24.17767590234094</v>
      </c>
      <c r="Y2594">
        <v>83.43</v>
      </c>
      <c r="Z2594">
        <v>129.69999999999999</v>
      </c>
      <c r="AA2594" s="36">
        <v>22.960404436602129</v>
      </c>
    </row>
    <row r="2595" spans="1:27" x14ac:dyDescent="0.25">
      <c r="A2595">
        <v>96.432599999999994</v>
      </c>
      <c r="B2595">
        <v>129.75</v>
      </c>
      <c r="C2595" s="36">
        <v>23.347926485815464</v>
      </c>
      <c r="E2595">
        <v>101.12990000000001</v>
      </c>
      <c r="F2595">
        <v>129.75</v>
      </c>
      <c r="G2595" s="36">
        <v>23.498836344637247</v>
      </c>
      <c r="I2595">
        <v>105.8248</v>
      </c>
      <c r="J2595">
        <v>129.75</v>
      </c>
      <c r="K2595" s="36">
        <v>23.655950291295557</v>
      </c>
      <c r="M2595">
        <v>110.5591</v>
      </c>
      <c r="N2595">
        <v>129.75</v>
      </c>
      <c r="O2595" s="36">
        <v>23.821228499883308</v>
      </c>
      <c r="Q2595">
        <v>115.30419999999999</v>
      </c>
      <c r="R2595">
        <v>129.75</v>
      </c>
      <c r="S2595" s="36">
        <v>23.994373088848253</v>
      </c>
      <c r="U2595">
        <v>120.0808</v>
      </c>
      <c r="V2595">
        <v>129.75</v>
      </c>
      <c r="W2595" s="36">
        <v>24.176964127433401</v>
      </c>
      <c r="Y2595">
        <v>83.43</v>
      </c>
      <c r="Z2595">
        <v>129.75</v>
      </c>
      <c r="AA2595" s="36">
        <v>22.959930806992926</v>
      </c>
    </row>
    <row r="2596" spans="1:27" x14ac:dyDescent="0.25">
      <c r="A2596">
        <v>96.432599999999994</v>
      </c>
      <c r="B2596">
        <v>129.80000000000001</v>
      </c>
      <c r="C2596" s="36">
        <v>23.347389134428258</v>
      </c>
      <c r="E2596">
        <v>101.12990000000001</v>
      </c>
      <c r="F2596">
        <v>129.80000000000001</v>
      </c>
      <c r="G2596" s="36">
        <v>23.498271524116799</v>
      </c>
      <c r="I2596">
        <v>105.8248</v>
      </c>
      <c r="J2596">
        <v>129.80000000000001</v>
      </c>
      <c r="K2596" s="36">
        <v>23.655355067519324</v>
      </c>
      <c r="M2596">
        <v>110.5591</v>
      </c>
      <c r="N2596">
        <v>129.80000000000001</v>
      </c>
      <c r="O2596" s="36">
        <v>23.820599115359357</v>
      </c>
      <c r="Q2596">
        <v>115.30419999999999</v>
      </c>
      <c r="R2596">
        <v>129.80000000000001</v>
      </c>
      <c r="S2596" s="36">
        <v>23.993705279657934</v>
      </c>
      <c r="U2596">
        <v>120.0808</v>
      </c>
      <c r="V2596">
        <v>129.80000000000001</v>
      </c>
      <c r="W2596" s="36">
        <v>24.176252553987197</v>
      </c>
      <c r="Y2596">
        <v>83.43</v>
      </c>
      <c r="Z2596">
        <v>129.80000000000001</v>
      </c>
      <c r="AA2596" s="36">
        <v>22.959457255895675</v>
      </c>
    </row>
    <row r="2597" spans="1:27" x14ac:dyDescent="0.25">
      <c r="A2597">
        <v>96.432599999999994</v>
      </c>
      <c r="B2597">
        <v>129.85</v>
      </c>
      <c r="C2597" s="36">
        <v>23.346851887838291</v>
      </c>
      <c r="E2597">
        <v>101.12990000000001</v>
      </c>
      <c r="F2597">
        <v>129.85</v>
      </c>
      <c r="G2597" s="36">
        <v>23.49770682115328</v>
      </c>
      <c r="I2597">
        <v>105.8248</v>
      </c>
      <c r="J2597">
        <v>129.85</v>
      </c>
      <c r="K2597" s="36">
        <v>23.654759976461886</v>
      </c>
      <c r="M2597">
        <v>110.5591</v>
      </c>
      <c r="N2597">
        <v>129.85</v>
      </c>
      <c r="O2597" s="36">
        <v>23.819969881926571</v>
      </c>
      <c r="Q2597">
        <v>115.30419999999999</v>
      </c>
      <c r="R2597">
        <v>129.85</v>
      </c>
      <c r="S2597" s="36">
        <v>23.993037643962431</v>
      </c>
      <c r="U2597">
        <v>120.0808</v>
      </c>
      <c r="V2597">
        <v>129.85</v>
      </c>
      <c r="W2597" s="36">
        <v>24.175541181863331</v>
      </c>
      <c r="Y2597">
        <v>83.43</v>
      </c>
      <c r="Z2597">
        <v>129.85</v>
      </c>
      <c r="AA2597" s="36">
        <v>22.958983783279727</v>
      </c>
    </row>
    <row r="2598" spans="1:27" x14ac:dyDescent="0.25">
      <c r="A2598">
        <v>96.432599999999994</v>
      </c>
      <c r="B2598">
        <v>129.9</v>
      </c>
      <c r="C2598" s="36">
        <v>23.346314745996906</v>
      </c>
      <c r="E2598">
        <v>101.12990000000001</v>
      </c>
      <c r="F2598">
        <v>129.9</v>
      </c>
      <c r="G2598" s="36">
        <v>23.497142235688177</v>
      </c>
      <c r="I2598">
        <v>105.8248</v>
      </c>
      <c r="J2598">
        <v>129.9</v>
      </c>
      <c r="K2598" s="36">
        <v>23.654165018052151</v>
      </c>
      <c r="M2598">
        <v>110.5591</v>
      </c>
      <c r="N2598">
        <v>129.9</v>
      </c>
      <c r="O2598" s="36">
        <v>23.819340799497397</v>
      </c>
      <c r="Q2598">
        <v>115.30419999999999</v>
      </c>
      <c r="R2598">
        <v>129.9</v>
      </c>
      <c r="S2598" s="36">
        <v>23.992370181652412</v>
      </c>
      <c r="U2598">
        <v>120.0808</v>
      </c>
      <c r="V2598">
        <v>129.9</v>
      </c>
      <c r="W2598" s="36">
        <v>24.174830010922939</v>
      </c>
      <c r="Y2598">
        <v>83.43</v>
      </c>
      <c r="Z2598">
        <v>129.9</v>
      </c>
      <c r="AA2598" s="36">
        <v>22.95851038911448</v>
      </c>
    </row>
    <row r="2599" spans="1:27" x14ac:dyDescent="0.25">
      <c r="A2599">
        <v>96.432599999999994</v>
      </c>
      <c r="B2599">
        <v>129.94999999999999</v>
      </c>
      <c r="C2599" s="36">
        <v>23.345777708855465</v>
      </c>
      <c r="E2599">
        <v>101.12990000000001</v>
      </c>
      <c r="F2599">
        <v>129.94999999999999</v>
      </c>
      <c r="G2599" s="36">
        <v>23.49657776766303</v>
      </c>
      <c r="I2599">
        <v>105.8248</v>
      </c>
      <c r="J2599">
        <v>129.94999999999999</v>
      </c>
      <c r="K2599" s="36">
        <v>23.6535701922191</v>
      </c>
      <c r="M2599">
        <v>110.5591</v>
      </c>
      <c r="N2599">
        <v>129.94999999999999</v>
      </c>
      <c r="O2599" s="36">
        <v>23.818711867984383</v>
      </c>
      <c r="Q2599">
        <v>115.30419999999999</v>
      </c>
      <c r="R2599">
        <v>129.94999999999999</v>
      </c>
      <c r="S2599" s="36">
        <v>23.991702892618683</v>
      </c>
      <c r="U2599">
        <v>120.0808</v>
      </c>
      <c r="V2599">
        <v>129.94999999999999</v>
      </c>
      <c r="W2599" s="36">
        <v>24.174119041027339</v>
      </c>
      <c r="Y2599">
        <v>83.43</v>
      </c>
      <c r="Z2599">
        <v>129.94999999999999</v>
      </c>
      <c r="AA2599" s="36">
        <v>22.958037073369326</v>
      </c>
    </row>
    <row r="2600" spans="1:27" x14ac:dyDescent="0.25">
      <c r="A2600">
        <v>96.432599999999994</v>
      </c>
      <c r="B2600">
        <v>130</v>
      </c>
      <c r="C2600" s="36">
        <v>23.345240776365387</v>
      </c>
      <c r="E2600">
        <v>101.12990000000001</v>
      </c>
      <c r="F2600">
        <v>130</v>
      </c>
      <c r="G2600" s="36">
        <v>23.496013417019423</v>
      </c>
      <c r="I2600">
        <v>105.8248</v>
      </c>
      <c r="J2600">
        <v>130</v>
      </c>
      <c r="K2600" s="36">
        <v>23.652975498891763</v>
      </c>
      <c r="M2600">
        <v>110.5591</v>
      </c>
      <c r="N2600">
        <v>130</v>
      </c>
      <c r="O2600" s="36">
        <v>23.818083087300145</v>
      </c>
      <c r="Q2600">
        <v>115.30419999999999</v>
      </c>
      <c r="R2600">
        <v>130</v>
      </c>
      <c r="S2600" s="36">
        <v>23.991035776752145</v>
      </c>
      <c r="U2600">
        <v>120.0808</v>
      </c>
      <c r="V2600">
        <v>130</v>
      </c>
      <c r="W2600" s="36">
        <v>24.173408272037975</v>
      </c>
      <c r="Y2600">
        <v>83.43</v>
      </c>
      <c r="Z2600">
        <v>130</v>
      </c>
      <c r="AA2600" s="36">
        <v>22.957563836013694</v>
      </c>
    </row>
    <row r="2601" spans="1:27" x14ac:dyDescent="0.25">
      <c r="A2601">
        <v>96.432599999999994</v>
      </c>
      <c r="B2601">
        <v>130.05000000000001</v>
      </c>
      <c r="C2601" s="36">
        <v>23.344703948478116</v>
      </c>
      <c r="E2601">
        <v>101.12990000000001</v>
      </c>
      <c r="F2601">
        <v>130.05000000000001</v>
      </c>
      <c r="G2601" s="36">
        <v>23.49544918369898</v>
      </c>
      <c r="I2601">
        <v>105.8248</v>
      </c>
      <c r="J2601">
        <v>130.05000000000001</v>
      </c>
      <c r="K2601" s="36">
        <v>23.65238093799924</v>
      </c>
      <c r="M2601">
        <v>110.5591</v>
      </c>
      <c r="N2601">
        <v>130.05000000000001</v>
      </c>
      <c r="O2601" s="36">
        <v>23.817454457357396</v>
      </c>
      <c r="Q2601">
        <v>115.30419999999999</v>
      </c>
      <c r="R2601">
        <v>130.05000000000001</v>
      </c>
      <c r="S2601" s="36">
        <v>23.990368833943808</v>
      </c>
      <c r="U2601">
        <v>120.0808</v>
      </c>
      <c r="V2601">
        <v>130.05000000000001</v>
      </c>
      <c r="W2601" s="36">
        <v>24.172697703816471</v>
      </c>
      <c r="Y2601">
        <v>83.43</v>
      </c>
      <c r="Z2601">
        <v>130.05000000000001</v>
      </c>
      <c r="AA2601" s="36">
        <v>22.957090677017028</v>
      </c>
    </row>
    <row r="2602" spans="1:27" x14ac:dyDescent="0.25">
      <c r="A2602">
        <v>96.432599999999994</v>
      </c>
      <c r="B2602">
        <v>130.1</v>
      </c>
      <c r="C2602" s="36">
        <v>23.344167225145142</v>
      </c>
      <c r="E2602">
        <v>101.12990000000001</v>
      </c>
      <c r="F2602">
        <v>130.1</v>
      </c>
      <c r="G2602" s="36">
        <v>23.494885067643381</v>
      </c>
      <c r="I2602">
        <v>105.8248</v>
      </c>
      <c r="J2602">
        <v>130.1</v>
      </c>
      <c r="K2602" s="36">
        <v>23.651786509470689</v>
      </c>
      <c r="M2602">
        <v>110.5591</v>
      </c>
      <c r="N2602">
        <v>130.1</v>
      </c>
      <c r="O2602" s="36">
        <v>23.816825978068913</v>
      </c>
      <c r="Q2602">
        <v>115.30419999999999</v>
      </c>
      <c r="R2602">
        <v>130.1</v>
      </c>
      <c r="S2602" s="36">
        <v>23.989702064084813</v>
      </c>
      <c r="U2602">
        <v>120.0808</v>
      </c>
      <c r="V2602">
        <v>130.1</v>
      </c>
      <c r="W2602" s="36">
        <v>24.171987336224589</v>
      </c>
      <c r="Y2602">
        <v>83.43</v>
      </c>
      <c r="Z2602">
        <v>130.1</v>
      </c>
      <c r="AA2602" s="36">
        <v>22.956617596348782</v>
      </c>
    </row>
    <row r="2603" spans="1:27" x14ac:dyDescent="0.25">
      <c r="A2603">
        <v>96.432599999999994</v>
      </c>
      <c r="B2603">
        <v>130.15</v>
      </c>
      <c r="C2603" s="36">
        <v>23.34363060631798</v>
      </c>
      <c r="E2603">
        <v>101.12990000000001</v>
      </c>
      <c r="F2603">
        <v>130.15</v>
      </c>
      <c r="G2603" s="36">
        <v>23.494321068794349</v>
      </c>
      <c r="I2603">
        <v>105.8248</v>
      </c>
      <c r="J2603">
        <v>130.15</v>
      </c>
      <c r="K2603" s="36">
        <v>23.65119221323533</v>
      </c>
      <c r="M2603">
        <v>110.5591</v>
      </c>
      <c r="N2603">
        <v>130.15</v>
      </c>
      <c r="O2603" s="36">
        <v>23.816197649347579</v>
      </c>
      <c r="Q2603">
        <v>115.30419999999999</v>
      </c>
      <c r="R2603">
        <v>130.15</v>
      </c>
      <c r="S2603" s="36">
        <v>23.989035467066401</v>
      </c>
      <c r="U2603">
        <v>120.0808</v>
      </c>
      <c r="V2603">
        <v>130.15</v>
      </c>
      <c r="W2603" s="36">
        <v>24.171277169124266</v>
      </c>
      <c r="Y2603">
        <v>83.43</v>
      </c>
      <c r="Z2603">
        <v>130.15</v>
      </c>
      <c r="AA2603" s="36">
        <v>22.956144593978447</v>
      </c>
    </row>
    <row r="2604" spans="1:27" x14ac:dyDescent="0.25">
      <c r="A2604">
        <v>96.432599999999994</v>
      </c>
      <c r="B2604">
        <v>130.19999999999999</v>
      </c>
      <c r="C2604" s="36">
        <v>23.343094091948185</v>
      </c>
      <c r="E2604">
        <v>101.12990000000001</v>
      </c>
      <c r="F2604">
        <v>130.19999999999999</v>
      </c>
      <c r="G2604" s="36">
        <v>23.49375718709366</v>
      </c>
      <c r="I2604">
        <v>105.8248</v>
      </c>
      <c r="J2604">
        <v>130.19999999999999</v>
      </c>
      <c r="K2604" s="36">
        <v>23.650598049222449</v>
      </c>
      <c r="M2604">
        <v>110.5591</v>
      </c>
      <c r="N2604">
        <v>130.19999999999999</v>
      </c>
      <c r="O2604" s="36">
        <v>23.815569471106336</v>
      </c>
      <c r="Q2604">
        <v>115.30419999999999</v>
      </c>
      <c r="R2604">
        <v>130.19999999999999</v>
      </c>
      <c r="S2604" s="36">
        <v>23.988369042779912</v>
      </c>
      <c r="U2604">
        <v>120.0808</v>
      </c>
      <c r="V2604">
        <v>130.19999999999999</v>
      </c>
      <c r="W2604" s="36">
        <v>24.170567202377576</v>
      </c>
      <c r="Y2604">
        <v>83.43</v>
      </c>
      <c r="Z2604">
        <v>130.19999999999999</v>
      </c>
      <c r="AA2604" s="36">
        <v>22.955671669875514</v>
      </c>
    </row>
    <row r="2605" spans="1:27" x14ac:dyDescent="0.25">
      <c r="A2605">
        <v>96.432599999999994</v>
      </c>
      <c r="B2605">
        <v>130.25</v>
      </c>
      <c r="C2605" s="36">
        <v>23.342557681987355</v>
      </c>
      <c r="E2605">
        <v>101.12990000000001</v>
      </c>
      <c r="F2605">
        <v>130.25</v>
      </c>
      <c r="G2605" s="36">
        <v>23.493193422483131</v>
      </c>
      <c r="I2605">
        <v>105.8248</v>
      </c>
      <c r="J2605">
        <v>130.25</v>
      </c>
      <c r="K2605" s="36">
        <v>23.650004017361383</v>
      </c>
      <c r="M2605">
        <v>110.5591</v>
      </c>
      <c r="N2605">
        <v>130.25</v>
      </c>
      <c r="O2605" s="36">
        <v>23.81494144325822</v>
      </c>
      <c r="Q2605">
        <v>115.30419999999999</v>
      </c>
      <c r="R2605">
        <v>130.25</v>
      </c>
      <c r="S2605" s="36">
        <v>23.987702791116824</v>
      </c>
      <c r="U2605">
        <v>120.0808</v>
      </c>
      <c r="V2605">
        <v>130.25</v>
      </c>
      <c r="W2605" s="36">
        <v>24.169857435846758</v>
      </c>
      <c r="Y2605">
        <v>83.43</v>
      </c>
      <c r="Z2605">
        <v>130.25</v>
      </c>
      <c r="AA2605" s="36">
        <v>22.955198824009507</v>
      </c>
    </row>
    <row r="2606" spans="1:27" x14ac:dyDescent="0.25">
      <c r="A2606">
        <v>96.432599999999994</v>
      </c>
      <c r="B2606">
        <v>130.30000000000001</v>
      </c>
      <c r="C2606" s="36">
        <v>23.342021376387116</v>
      </c>
      <c r="E2606">
        <v>101.12990000000001</v>
      </c>
      <c r="F2606">
        <v>130.30000000000001</v>
      </c>
      <c r="G2606" s="36">
        <v>23.492629774904632</v>
      </c>
      <c r="I2606">
        <v>105.8248</v>
      </c>
      <c r="J2606">
        <v>130.30000000000001</v>
      </c>
      <c r="K2606" s="36">
        <v>23.649410117581539</v>
      </c>
      <c r="M2606">
        <v>110.5591</v>
      </c>
      <c r="N2606">
        <v>130.30000000000001</v>
      </c>
      <c r="O2606" s="36">
        <v>23.814313565716354</v>
      </c>
      <c r="Q2606">
        <v>115.30419999999999</v>
      </c>
      <c r="R2606">
        <v>130.30000000000001</v>
      </c>
      <c r="S2606" s="36">
        <v>23.987036711968702</v>
      </c>
      <c r="U2606">
        <v>120.0808</v>
      </c>
      <c r="V2606">
        <v>130.30000000000001</v>
      </c>
      <c r="W2606" s="36">
        <v>24.169147869394202</v>
      </c>
      <c r="Y2606">
        <v>83.43</v>
      </c>
      <c r="Z2606">
        <v>130.30000000000001</v>
      </c>
      <c r="AA2606" s="36">
        <v>22.954726056349966</v>
      </c>
    </row>
    <row r="2607" spans="1:27" x14ac:dyDescent="0.25">
      <c r="A2607">
        <v>96.432599999999994</v>
      </c>
      <c r="B2607">
        <v>130.35</v>
      </c>
      <c r="C2607" s="36">
        <v>23.341485175099137</v>
      </c>
      <c r="E2607">
        <v>101.12990000000001</v>
      </c>
      <c r="F2607">
        <v>130.35</v>
      </c>
      <c r="G2607" s="36">
        <v>23.492066244300069</v>
      </c>
      <c r="I2607">
        <v>105.8248</v>
      </c>
      <c r="J2607">
        <v>130.35</v>
      </c>
      <c r="K2607" s="36">
        <v>23.648816349812392</v>
      </c>
      <c r="M2607">
        <v>110.5591</v>
      </c>
      <c r="N2607">
        <v>130.35</v>
      </c>
      <c r="O2607" s="36">
        <v>23.813685838393926</v>
      </c>
      <c r="Q2607">
        <v>115.30419999999999</v>
      </c>
      <c r="R2607">
        <v>130.35</v>
      </c>
      <c r="S2607" s="36">
        <v>23.986370805227235</v>
      </c>
      <c r="U2607">
        <v>120.0808</v>
      </c>
      <c r="V2607">
        <v>130.35</v>
      </c>
      <c r="W2607" s="36">
        <v>24.168438502882449</v>
      </c>
      <c r="Y2607">
        <v>83.43</v>
      </c>
      <c r="Z2607">
        <v>130.35</v>
      </c>
      <c r="AA2607" s="36">
        <v>22.95425336686645</v>
      </c>
    </row>
    <row r="2608" spans="1:27" x14ac:dyDescent="0.25">
      <c r="A2608">
        <v>96.432599999999994</v>
      </c>
      <c r="B2608">
        <v>130.4</v>
      </c>
      <c r="C2608" s="36">
        <v>23.340949078075123</v>
      </c>
      <c r="E2608">
        <v>101.12990000000001</v>
      </c>
      <c r="F2608">
        <v>130.4</v>
      </c>
      <c r="G2608" s="36">
        <v>23.491502830611406</v>
      </c>
      <c r="I2608">
        <v>105.8248</v>
      </c>
      <c r="J2608">
        <v>130.4</v>
      </c>
      <c r="K2608" s="36">
        <v>23.648222713983461</v>
      </c>
      <c r="M2608">
        <v>110.5591</v>
      </c>
      <c r="N2608">
        <v>130.4</v>
      </c>
      <c r="O2608" s="36">
        <v>23.813058261204219</v>
      </c>
      <c r="Q2608">
        <v>115.30419999999999</v>
      </c>
      <c r="R2608">
        <v>130.4</v>
      </c>
      <c r="S2608" s="36">
        <v>23.985705070784224</v>
      </c>
      <c r="U2608">
        <v>120.0808</v>
      </c>
      <c r="V2608">
        <v>130.4</v>
      </c>
      <c r="W2608" s="36">
        <v>24.167729336174197</v>
      </c>
      <c r="Y2608">
        <v>83.43</v>
      </c>
      <c r="Z2608">
        <v>130.4</v>
      </c>
      <c r="AA2608" s="36">
        <v>22.95378075552853</v>
      </c>
    </row>
    <row r="2609" spans="1:27" x14ac:dyDescent="0.25">
      <c r="A2609">
        <v>96.432599999999994</v>
      </c>
      <c r="B2609">
        <v>130.44999999999999</v>
      </c>
      <c r="C2609" s="36">
        <v>23.340413085266807</v>
      </c>
      <c r="E2609">
        <v>101.12990000000001</v>
      </c>
      <c r="F2609">
        <v>130.44999999999999</v>
      </c>
      <c r="G2609" s="36">
        <v>23.490939533780647</v>
      </c>
      <c r="I2609">
        <v>105.8248</v>
      </c>
      <c r="J2609">
        <v>130.44999999999999</v>
      </c>
      <c r="K2609" s="36">
        <v>23.647629210024341</v>
      </c>
      <c r="M2609">
        <v>110.5591</v>
      </c>
      <c r="N2609">
        <v>130.44999999999999</v>
      </c>
      <c r="O2609" s="36">
        <v>23.812430834060592</v>
      </c>
      <c r="Q2609">
        <v>115.30419999999999</v>
      </c>
      <c r="R2609">
        <v>130.44999999999999</v>
      </c>
      <c r="S2609" s="36">
        <v>23.985039508531571</v>
      </c>
      <c r="U2609">
        <v>120.0808</v>
      </c>
      <c r="V2609">
        <v>130.44999999999999</v>
      </c>
      <c r="W2609" s="36">
        <v>24.167020369132302</v>
      </c>
      <c r="Y2609">
        <v>83.43</v>
      </c>
      <c r="Z2609">
        <v>130.44999999999999</v>
      </c>
      <c r="AA2609" s="36">
        <v>22.953308222305811</v>
      </c>
    </row>
    <row r="2610" spans="1:27" x14ac:dyDescent="0.25">
      <c r="A2610">
        <v>96.432599999999994</v>
      </c>
      <c r="B2610">
        <v>130.5</v>
      </c>
      <c r="C2610" s="36">
        <v>23.33987719662597</v>
      </c>
      <c r="E2610">
        <v>101.12990000000001</v>
      </c>
      <c r="F2610">
        <v>130.5</v>
      </c>
      <c r="G2610" s="36">
        <v>23.490376353749848</v>
      </c>
      <c r="I2610">
        <v>105.8248</v>
      </c>
      <c r="J2610">
        <v>130.5</v>
      </c>
      <c r="K2610" s="36">
        <v>23.647035837864681</v>
      </c>
      <c r="M2610">
        <v>110.5591</v>
      </c>
      <c r="N2610">
        <v>130.5</v>
      </c>
      <c r="O2610" s="36">
        <v>23.811803556876491</v>
      </c>
      <c r="Q2610">
        <v>115.30419999999999</v>
      </c>
      <c r="R2610">
        <v>130.5</v>
      </c>
      <c r="S2610" s="36">
        <v>23.984374118361302</v>
      </c>
      <c r="U2610">
        <v>120.0808</v>
      </c>
      <c r="V2610">
        <v>130.5</v>
      </c>
      <c r="W2610" s="36">
        <v>24.166311601619778</v>
      </c>
      <c r="Y2610">
        <v>83.43</v>
      </c>
      <c r="Z2610">
        <v>130.5</v>
      </c>
      <c r="AA2610" s="36">
        <v>22.952835767167894</v>
      </c>
    </row>
    <row r="2611" spans="1:27" x14ac:dyDescent="0.25">
      <c r="A2611">
        <v>96.432599999999994</v>
      </c>
      <c r="B2611">
        <v>130.55000000000001</v>
      </c>
      <c r="C2611" s="36">
        <v>23.339341412104421</v>
      </c>
      <c r="E2611">
        <v>101.12990000000001</v>
      </c>
      <c r="F2611">
        <v>130.55000000000001</v>
      </c>
      <c r="G2611" s="36">
        <v>23.489813290461107</v>
      </c>
      <c r="I2611">
        <v>105.8248</v>
      </c>
      <c r="J2611">
        <v>130.55000000000001</v>
      </c>
      <c r="K2611" s="36">
        <v>23.646442597434188</v>
      </c>
      <c r="M2611">
        <v>110.5591</v>
      </c>
      <c r="N2611">
        <v>130.55000000000001</v>
      </c>
      <c r="O2611" s="36">
        <v>23.811176429565435</v>
      </c>
      <c r="Q2611">
        <v>115.30419999999999</v>
      </c>
      <c r="R2611">
        <v>130.55000000000001</v>
      </c>
      <c r="S2611" s="36">
        <v>23.983708900165542</v>
      </c>
      <c r="U2611">
        <v>120.0808</v>
      </c>
      <c r="V2611">
        <v>130.55000000000001</v>
      </c>
      <c r="W2611" s="36">
        <v>24.165603033499767</v>
      </c>
      <c r="Y2611">
        <v>83.43</v>
      </c>
      <c r="Z2611">
        <v>130.55000000000001</v>
      </c>
      <c r="AA2611" s="36">
        <v>22.952363390084429</v>
      </c>
    </row>
    <row r="2612" spans="1:27" x14ac:dyDescent="0.25">
      <c r="A2612">
        <v>96.432599999999994</v>
      </c>
      <c r="B2612">
        <v>130.6</v>
      </c>
      <c r="C2612" s="36">
        <v>23.338805731654009</v>
      </c>
      <c r="E2612">
        <v>101.12990000000001</v>
      </c>
      <c r="F2612">
        <v>130.6</v>
      </c>
      <c r="G2612" s="36">
        <v>23.489250343856575</v>
      </c>
      <c r="I2612">
        <v>105.8248</v>
      </c>
      <c r="J2612">
        <v>130.6</v>
      </c>
      <c r="K2612" s="36">
        <v>23.645849488662645</v>
      </c>
      <c r="M2612">
        <v>110.5591</v>
      </c>
      <c r="N2612">
        <v>130.6</v>
      </c>
      <c r="O2612" s="36">
        <v>23.810549452041034</v>
      </c>
      <c r="Q2612">
        <v>115.30419999999999</v>
      </c>
      <c r="R2612">
        <v>130.6</v>
      </c>
      <c r="S2612" s="36">
        <v>23.983043853836524</v>
      </c>
      <c r="U2612">
        <v>120.0808</v>
      </c>
      <c r="V2612">
        <v>130.6</v>
      </c>
      <c r="W2612" s="36">
        <v>24.164894664635604</v>
      </c>
      <c r="Y2612">
        <v>83.43</v>
      </c>
      <c r="Z2612">
        <v>130.6</v>
      </c>
      <c r="AA2612" s="36">
        <v>22.951891091025068</v>
      </c>
    </row>
    <row r="2613" spans="1:27" x14ac:dyDescent="0.25">
      <c r="A2613">
        <v>96.432599999999994</v>
      </c>
      <c r="B2613">
        <v>130.65</v>
      </c>
      <c r="C2613" s="36">
        <v>23.338270155226617</v>
      </c>
      <c r="E2613">
        <v>101.12990000000001</v>
      </c>
      <c r="F2613">
        <v>130.65</v>
      </c>
      <c r="G2613" s="36">
        <v>23.488687513878439</v>
      </c>
      <c r="I2613">
        <v>105.8248</v>
      </c>
      <c r="J2613">
        <v>130.65</v>
      </c>
      <c r="K2613" s="36">
        <v>23.645256511479872</v>
      </c>
      <c r="M2613">
        <v>110.5591</v>
      </c>
      <c r="N2613">
        <v>130.65</v>
      </c>
      <c r="O2613" s="36">
        <v>23.80992262421697</v>
      </c>
      <c r="Q2613">
        <v>115.30419999999999</v>
      </c>
      <c r="R2613">
        <v>130.65</v>
      </c>
      <c r="S2613" s="36">
        <v>23.982378979266599</v>
      </c>
      <c r="U2613">
        <v>120.0808</v>
      </c>
      <c r="V2613">
        <v>130.65</v>
      </c>
      <c r="W2613" s="36">
        <v>24.164186494890732</v>
      </c>
      <c r="Y2613">
        <v>83.43</v>
      </c>
      <c r="Z2613">
        <v>130.65</v>
      </c>
      <c r="AA2613" s="36">
        <v>22.951418869959479</v>
      </c>
    </row>
    <row r="2614" spans="1:27" x14ac:dyDescent="0.25">
      <c r="A2614">
        <v>96.432599999999994</v>
      </c>
      <c r="B2614">
        <v>130.69999999999999</v>
      </c>
      <c r="C2614" s="36">
        <v>23.337734682774165</v>
      </c>
      <c r="E2614">
        <v>101.12990000000001</v>
      </c>
      <c r="F2614">
        <v>130.69999999999999</v>
      </c>
      <c r="G2614" s="36">
        <v>23.488124800468949</v>
      </c>
      <c r="I2614">
        <v>105.8248</v>
      </c>
      <c r="J2614">
        <v>130.69999999999999</v>
      </c>
      <c r="K2614" s="36">
        <v>23.644663665815774</v>
      </c>
      <c r="M2614">
        <v>110.5591</v>
      </c>
      <c r="N2614">
        <v>130.69999999999999</v>
      </c>
      <c r="O2614" s="36">
        <v>23.809295946007012</v>
      </c>
      <c r="Q2614">
        <v>115.30419999999999</v>
      </c>
      <c r="R2614">
        <v>130.69999999999999</v>
      </c>
      <c r="S2614" s="36">
        <v>23.981714276348235</v>
      </c>
      <c r="U2614">
        <v>120.0808</v>
      </c>
      <c r="V2614">
        <v>130.69999999999999</v>
      </c>
      <c r="W2614" s="36">
        <v>24.163478524128777</v>
      </c>
      <c r="Y2614">
        <v>83.43</v>
      </c>
      <c r="Z2614">
        <v>130.69999999999999</v>
      </c>
      <c r="AA2614" s="36">
        <v>22.950946726857349</v>
      </c>
    </row>
    <row r="2615" spans="1:27" x14ac:dyDescent="0.25">
      <c r="A2615">
        <v>96.432599999999994</v>
      </c>
      <c r="B2615">
        <v>130.75</v>
      </c>
      <c r="C2615" s="36">
        <v>23.337199314248611</v>
      </c>
      <c r="E2615">
        <v>101.12990000000001</v>
      </c>
      <c r="F2615">
        <v>130.75</v>
      </c>
      <c r="G2615" s="36">
        <v>23.487562203570377</v>
      </c>
      <c r="I2615">
        <v>105.8248</v>
      </c>
      <c r="J2615">
        <v>130.75</v>
      </c>
      <c r="K2615" s="36">
        <v>23.644070951600298</v>
      </c>
      <c r="M2615">
        <v>110.5591</v>
      </c>
      <c r="N2615">
        <v>130.75</v>
      </c>
      <c r="O2615" s="36">
        <v>23.808669417325014</v>
      </c>
      <c r="Q2615">
        <v>115.30419999999999</v>
      </c>
      <c r="R2615">
        <v>130.75</v>
      </c>
      <c r="S2615" s="36">
        <v>23.981049744973991</v>
      </c>
      <c r="U2615">
        <v>120.0808</v>
      </c>
      <c r="V2615">
        <v>130.75</v>
      </c>
      <c r="W2615" s="36">
        <v>24.162770752213525</v>
      </c>
      <c r="Y2615">
        <v>83.43</v>
      </c>
      <c r="Z2615">
        <v>130.75</v>
      </c>
      <c r="AA2615" s="36">
        <v>22.9504746616884</v>
      </c>
    </row>
    <row r="2616" spans="1:27" x14ac:dyDescent="0.25">
      <c r="A2616">
        <v>96.432599999999994</v>
      </c>
      <c r="B2616">
        <v>130.80000000000001</v>
      </c>
      <c r="C2616" s="36">
        <v>23.336664049601943</v>
      </c>
      <c r="E2616">
        <v>101.12990000000001</v>
      </c>
      <c r="F2616">
        <v>130.80000000000001</v>
      </c>
      <c r="G2616" s="36">
        <v>23.486999723125066</v>
      </c>
      <c r="I2616">
        <v>105.8248</v>
      </c>
      <c r="J2616">
        <v>130.80000000000001</v>
      </c>
      <c r="K2616" s="36">
        <v>23.643478368763468</v>
      </c>
      <c r="M2616">
        <v>110.5591</v>
      </c>
      <c r="N2616">
        <v>130.80000000000001</v>
      </c>
      <c r="O2616" s="36">
        <v>23.80804303808489</v>
      </c>
      <c r="Q2616">
        <v>115.30419999999999</v>
      </c>
      <c r="R2616">
        <v>130.80000000000001</v>
      </c>
      <c r="S2616" s="36">
        <v>23.980385385036552</v>
      </c>
      <c r="U2616">
        <v>120.0808</v>
      </c>
      <c r="V2616">
        <v>130.80000000000001</v>
      </c>
      <c r="W2616" s="36">
        <v>24.162063179008879</v>
      </c>
      <c r="Y2616">
        <v>83.43</v>
      </c>
      <c r="Z2616">
        <v>130.80000000000001</v>
      </c>
      <c r="AA2616" s="36">
        <v>22.950002674422358</v>
      </c>
    </row>
    <row r="2617" spans="1:27" x14ac:dyDescent="0.25">
      <c r="A2617">
        <v>96.432599999999994</v>
      </c>
      <c r="B2617">
        <v>130.85</v>
      </c>
      <c r="C2617" s="36">
        <v>23.336128888786199</v>
      </c>
      <c r="E2617">
        <v>101.12990000000001</v>
      </c>
      <c r="F2617">
        <v>130.85</v>
      </c>
      <c r="G2617" s="36">
        <v>23.486437359075396</v>
      </c>
      <c r="I2617">
        <v>105.8248</v>
      </c>
      <c r="J2617">
        <v>130.85</v>
      </c>
      <c r="K2617" s="36">
        <v>23.642885917235358</v>
      </c>
      <c r="M2617">
        <v>110.5591</v>
      </c>
      <c r="N2617">
        <v>130.85</v>
      </c>
      <c r="O2617" s="36">
        <v>23.807416808200664</v>
      </c>
      <c r="Q2617">
        <v>115.30419999999999</v>
      </c>
      <c r="R2617">
        <v>130.85</v>
      </c>
      <c r="S2617" s="36">
        <v>23.979721196428702</v>
      </c>
      <c r="U2617">
        <v>120.0808</v>
      </c>
      <c r="V2617">
        <v>130.85</v>
      </c>
      <c r="W2617" s="36">
        <v>24.161355804378925</v>
      </c>
      <c r="Y2617">
        <v>83.43</v>
      </c>
      <c r="Z2617">
        <v>130.85</v>
      </c>
      <c r="AA2617" s="36">
        <v>22.949530765028971</v>
      </c>
    </row>
    <row r="2618" spans="1:27" x14ac:dyDescent="0.25">
      <c r="A2618">
        <v>96.432599999999994</v>
      </c>
      <c r="B2618">
        <v>130.9</v>
      </c>
      <c r="C2618" s="36">
        <v>23.335593831753435</v>
      </c>
      <c r="E2618">
        <v>101.12990000000001</v>
      </c>
      <c r="F2618">
        <v>130.9</v>
      </c>
      <c r="G2618" s="36">
        <v>23.485875111363789</v>
      </c>
      <c r="I2618">
        <v>105.8248</v>
      </c>
      <c r="J2618">
        <v>130.9</v>
      </c>
      <c r="K2618" s="36">
        <v>23.642293596946104</v>
      </c>
      <c r="M2618">
        <v>110.5591</v>
      </c>
      <c r="N2618">
        <v>130.9</v>
      </c>
      <c r="O2618" s="36">
        <v>23.806790727586417</v>
      </c>
      <c r="Q2618">
        <v>115.30419999999999</v>
      </c>
      <c r="R2618">
        <v>130.9</v>
      </c>
      <c r="S2618" s="36">
        <v>23.979057179043341</v>
      </c>
      <c r="U2618">
        <v>120.0808</v>
      </c>
      <c r="V2618">
        <v>130.9</v>
      </c>
      <c r="W2618" s="36">
        <v>24.160648628187889</v>
      </c>
      <c r="Y2618">
        <v>83.43</v>
      </c>
      <c r="Z2618">
        <v>130.9</v>
      </c>
      <c r="AA2618" s="36">
        <v>22.94905893347801</v>
      </c>
    </row>
    <row r="2619" spans="1:27" x14ac:dyDescent="0.25">
      <c r="A2619">
        <v>96.432599999999994</v>
      </c>
      <c r="B2619">
        <v>130.94999999999999</v>
      </c>
      <c r="C2619" s="36">
        <v>23.335058878455754</v>
      </c>
      <c r="E2619">
        <v>101.12990000000001</v>
      </c>
      <c r="F2619">
        <v>130.94999999999999</v>
      </c>
      <c r="G2619" s="36">
        <v>23.485312979932718</v>
      </c>
      <c r="I2619">
        <v>105.8248</v>
      </c>
      <c r="J2619">
        <v>130.94999999999999</v>
      </c>
      <c r="K2619" s="36">
        <v>23.641701407825902</v>
      </c>
      <c r="M2619">
        <v>110.5591</v>
      </c>
      <c r="N2619">
        <v>130.94999999999999</v>
      </c>
      <c r="O2619" s="36">
        <v>23.806164796156327</v>
      </c>
      <c r="Q2619">
        <v>115.30419999999999</v>
      </c>
      <c r="R2619">
        <v>130.94999999999999</v>
      </c>
      <c r="S2619" s="36">
        <v>23.978393332773472</v>
      </c>
      <c r="U2619">
        <v>120.0808</v>
      </c>
      <c r="V2619">
        <v>130.94999999999999</v>
      </c>
      <c r="W2619" s="36">
        <v>24.159941650300144</v>
      </c>
      <c r="Y2619">
        <v>83.43</v>
      </c>
      <c r="Z2619">
        <v>130.94999999999999</v>
      </c>
      <c r="AA2619" s="36">
        <v>22.94858717973926</v>
      </c>
    </row>
    <row r="2620" spans="1:27" x14ac:dyDescent="0.25">
      <c r="A2620">
        <v>96.432599999999994</v>
      </c>
      <c r="B2620">
        <v>131</v>
      </c>
      <c r="C2620" s="36">
        <v>23.334524028845291</v>
      </c>
      <c r="E2620">
        <v>101.12990000000001</v>
      </c>
      <c r="F2620">
        <v>131</v>
      </c>
      <c r="G2620" s="36">
        <v>23.484750964724707</v>
      </c>
      <c r="I2620">
        <v>105.8248</v>
      </c>
      <c r="J2620">
        <v>131</v>
      </c>
      <c r="K2620" s="36">
        <v>23.641109349805014</v>
      </c>
      <c r="M2620">
        <v>110.5591</v>
      </c>
      <c r="N2620">
        <v>131</v>
      </c>
      <c r="O2620" s="36">
        <v>23.805539013824642</v>
      </c>
      <c r="Q2620">
        <v>115.30419999999999</v>
      </c>
      <c r="R2620">
        <v>131</v>
      </c>
      <c r="S2620" s="36">
        <v>23.977729657512217</v>
      </c>
      <c r="U2620">
        <v>120.0808</v>
      </c>
      <c r="V2620">
        <v>131</v>
      </c>
      <c r="W2620" s="36">
        <v>24.159234870580221</v>
      </c>
      <c r="Y2620">
        <v>83.43</v>
      </c>
      <c r="Z2620">
        <v>131</v>
      </c>
      <c r="AA2620" s="36">
        <v>22.948115503782525</v>
      </c>
    </row>
    <row r="2621" spans="1:27" x14ac:dyDescent="0.25">
      <c r="A2621">
        <v>96.432599999999994</v>
      </c>
      <c r="B2621">
        <v>131.05000000000001</v>
      </c>
      <c r="C2621" s="36">
        <v>23.333989282874221</v>
      </c>
      <c r="E2621">
        <v>101.12990000000001</v>
      </c>
      <c r="F2621">
        <v>131.05000000000001</v>
      </c>
      <c r="G2621" s="36">
        <v>23.484189065682312</v>
      </c>
      <c r="I2621">
        <v>105.8248</v>
      </c>
      <c r="J2621">
        <v>131.05000000000001</v>
      </c>
      <c r="K2621" s="36">
        <v>23.640517422813755</v>
      </c>
      <c r="M2621">
        <v>110.5591</v>
      </c>
      <c r="N2621">
        <v>131.05000000000001</v>
      </c>
      <c r="O2621" s="36">
        <v>23.804913380505688</v>
      </c>
      <c r="Q2621">
        <v>115.30419999999999</v>
      </c>
      <c r="R2621">
        <v>131.05000000000001</v>
      </c>
      <c r="S2621" s="36">
        <v>23.977066153152787</v>
      </c>
      <c r="U2621">
        <v>120.0808</v>
      </c>
      <c r="V2621">
        <v>131.05000000000001</v>
      </c>
      <c r="W2621" s="36">
        <v>24.158528288892807</v>
      </c>
      <c r="Y2621">
        <v>83.43</v>
      </c>
      <c r="Z2621">
        <v>131.05000000000001</v>
      </c>
      <c r="AA2621" s="36">
        <v>22.947643905577642</v>
      </c>
    </row>
    <row r="2622" spans="1:27" x14ac:dyDescent="0.25">
      <c r="A2622">
        <v>96.432599999999994</v>
      </c>
      <c r="B2622">
        <v>131.1</v>
      </c>
      <c r="C2622" s="36">
        <v>23.333454640494747</v>
      </c>
      <c r="E2622">
        <v>101.12990000000001</v>
      </c>
      <c r="F2622">
        <v>131.1</v>
      </c>
      <c r="G2622" s="36">
        <v>23.483627282748149</v>
      </c>
      <c r="I2622">
        <v>105.8248</v>
      </c>
      <c r="J2622">
        <v>131.1</v>
      </c>
      <c r="K2622" s="36">
        <v>23.639925626782507</v>
      </c>
      <c r="M2622">
        <v>110.5591</v>
      </c>
      <c r="N2622">
        <v>131.1</v>
      </c>
      <c r="O2622" s="36">
        <v>23.804287896113888</v>
      </c>
      <c r="Q2622">
        <v>115.30419999999999</v>
      </c>
      <c r="R2622">
        <v>131.1</v>
      </c>
      <c r="S2622" s="36">
        <v>23.976402819588532</v>
      </c>
      <c r="U2622">
        <v>120.0808</v>
      </c>
      <c r="V2622">
        <v>131.1</v>
      </c>
      <c r="W2622" s="36">
        <v>24.157821905102722</v>
      </c>
      <c r="Y2622">
        <v>83.43</v>
      </c>
      <c r="Z2622">
        <v>131.1</v>
      </c>
      <c r="AA2622" s="36">
        <v>22.947172385094444</v>
      </c>
    </row>
    <row r="2623" spans="1:27" x14ac:dyDescent="0.25">
      <c r="A2623">
        <v>96.432599999999994</v>
      </c>
      <c r="B2623">
        <v>131.15</v>
      </c>
      <c r="C2623" s="36">
        <v>23.33292010165912</v>
      </c>
      <c r="E2623">
        <v>101.12990000000001</v>
      </c>
      <c r="F2623">
        <v>131.15</v>
      </c>
      <c r="G2623" s="36">
        <v>23.483065615864874</v>
      </c>
      <c r="I2623">
        <v>105.8248</v>
      </c>
      <c r="J2623">
        <v>131.15</v>
      </c>
      <c r="K2623" s="36">
        <v>23.639333961641711</v>
      </c>
      <c r="M2623">
        <v>110.5591</v>
      </c>
      <c r="N2623">
        <v>131.15</v>
      </c>
      <c r="O2623" s="36">
        <v>23.803662560563723</v>
      </c>
      <c r="Q2623">
        <v>115.30419999999999</v>
      </c>
      <c r="R2623">
        <v>131.15</v>
      </c>
      <c r="S2623" s="36">
        <v>23.975739656712882</v>
      </c>
      <c r="U2623">
        <v>120.0808</v>
      </c>
      <c r="V2623">
        <v>131.15</v>
      </c>
      <c r="W2623" s="36">
        <v>24.157115719074959</v>
      </c>
      <c r="Y2623">
        <v>83.43</v>
      </c>
      <c r="Z2623">
        <v>131.15</v>
      </c>
      <c r="AA2623" s="36">
        <v>22.946700942302794</v>
      </c>
    </row>
    <row r="2624" spans="1:27" x14ac:dyDescent="0.25">
      <c r="A2624">
        <v>96.432599999999994</v>
      </c>
      <c r="B2624">
        <v>131.19999999999999</v>
      </c>
      <c r="C2624" s="36">
        <v>23.332385666319617</v>
      </c>
      <c r="E2624">
        <v>101.12990000000001</v>
      </c>
      <c r="F2624">
        <v>131.19999999999999</v>
      </c>
      <c r="G2624" s="36">
        <v>23.482504064975188</v>
      </c>
      <c r="I2624">
        <v>105.8248</v>
      </c>
      <c r="J2624">
        <v>131.19999999999999</v>
      </c>
      <c r="K2624" s="36">
        <v>23.638742427321858</v>
      </c>
      <c r="M2624">
        <v>110.5591</v>
      </c>
      <c r="N2624">
        <v>131.19999999999999</v>
      </c>
      <c r="O2624" s="36">
        <v>23.803037373769769</v>
      </c>
      <c r="Q2624">
        <v>115.30419999999999</v>
      </c>
      <c r="R2624">
        <v>131.19999999999999</v>
      </c>
      <c r="S2624" s="36">
        <v>23.97507666441939</v>
      </c>
      <c r="U2624">
        <v>120.0808</v>
      </c>
      <c r="V2624">
        <v>131.19999999999999</v>
      </c>
      <c r="W2624" s="36">
        <v>24.156409730674643</v>
      </c>
      <c r="Y2624">
        <v>83.43</v>
      </c>
      <c r="Z2624">
        <v>131.19999999999999</v>
      </c>
      <c r="AA2624" s="36">
        <v>22.946229577172581</v>
      </c>
    </row>
    <row r="2625" spans="1:27" x14ac:dyDescent="0.25">
      <c r="A2625">
        <v>96.432599999999994</v>
      </c>
      <c r="B2625">
        <v>131.25</v>
      </c>
      <c r="C2625" s="36">
        <v>23.331851334428553</v>
      </c>
      <c r="E2625">
        <v>101.12990000000001</v>
      </c>
      <c r="F2625">
        <v>131.25</v>
      </c>
      <c r="G2625" s="36">
        <v>23.481942630021845</v>
      </c>
      <c r="I2625">
        <v>105.8248</v>
      </c>
      <c r="J2625">
        <v>131.25</v>
      </c>
      <c r="K2625" s="36">
        <v>23.638151023753512</v>
      </c>
      <c r="M2625">
        <v>110.5591</v>
      </c>
      <c r="N2625">
        <v>131.25</v>
      </c>
      <c r="O2625" s="36">
        <v>23.802412335646675</v>
      </c>
      <c r="Q2625">
        <v>115.30419999999999</v>
      </c>
      <c r="R2625">
        <v>131.25</v>
      </c>
      <c r="S2625" s="36">
        <v>23.974413842601713</v>
      </c>
      <c r="U2625">
        <v>120.0808</v>
      </c>
      <c r="V2625">
        <v>131.25</v>
      </c>
      <c r="W2625" s="36">
        <v>24.155703939767058</v>
      </c>
      <c r="Y2625">
        <v>83.43</v>
      </c>
      <c r="Z2625">
        <v>131.25</v>
      </c>
      <c r="AA2625" s="36">
        <v>22.945758289673705</v>
      </c>
    </row>
    <row r="2626" spans="1:27" x14ac:dyDescent="0.25">
      <c r="A2626">
        <v>96.432599999999994</v>
      </c>
      <c r="B2626">
        <v>131.30000000000001</v>
      </c>
      <c r="C2626" s="36">
        <v>23.331317105938275</v>
      </c>
      <c r="E2626">
        <v>101.12990000000001</v>
      </c>
      <c r="F2626">
        <v>131.30000000000001</v>
      </c>
      <c r="G2626" s="36">
        <v>23.481381310947633</v>
      </c>
      <c r="I2626">
        <v>105.8248</v>
      </c>
      <c r="J2626">
        <v>131.30000000000001</v>
      </c>
      <c r="K2626" s="36">
        <v>23.63755975086729</v>
      </c>
      <c r="M2626">
        <v>110.5591</v>
      </c>
      <c r="N2626">
        <v>131.30000000000001</v>
      </c>
      <c r="O2626" s="36">
        <v>23.801787446109177</v>
      </c>
      <c r="Q2626">
        <v>115.30419999999999</v>
      </c>
      <c r="R2626">
        <v>131.30000000000001</v>
      </c>
      <c r="S2626" s="36">
        <v>23.973751191153621</v>
      </c>
      <c r="U2626">
        <v>120.0808</v>
      </c>
      <c r="V2626">
        <v>131.30000000000001</v>
      </c>
      <c r="W2626" s="36">
        <v>24.154998346217639</v>
      </c>
      <c r="Y2626">
        <v>83.43</v>
      </c>
      <c r="Z2626">
        <v>131.30000000000001</v>
      </c>
      <c r="AA2626" s="36">
        <v>22.945287079776083</v>
      </c>
    </row>
    <row r="2627" spans="1:27" x14ac:dyDescent="0.25">
      <c r="A2627">
        <v>96.432599999999994</v>
      </c>
      <c r="B2627">
        <v>131.35</v>
      </c>
      <c r="C2627" s="36">
        <v>23.330782980801175</v>
      </c>
      <c r="E2627">
        <v>101.12990000000001</v>
      </c>
      <c r="F2627">
        <v>131.35</v>
      </c>
      <c r="G2627" s="36">
        <v>23.480820107695397</v>
      </c>
      <c r="I2627">
        <v>105.8248</v>
      </c>
      <c r="J2627">
        <v>131.35</v>
      </c>
      <c r="K2627" s="36">
        <v>23.636968608593879</v>
      </c>
      <c r="M2627">
        <v>110.5591</v>
      </c>
      <c r="N2627">
        <v>131.35</v>
      </c>
      <c r="O2627" s="36">
        <v>23.801162705072084</v>
      </c>
      <c r="Q2627">
        <v>115.30419999999999</v>
      </c>
      <c r="R2627">
        <v>131.35</v>
      </c>
      <c r="S2627" s="36">
        <v>23.973088709968991</v>
      </c>
      <c r="U2627">
        <v>120.0808</v>
      </c>
      <c r="V2627">
        <v>131.35</v>
      </c>
      <c r="W2627" s="36">
        <v>24.154292949891964</v>
      </c>
      <c r="Y2627">
        <v>83.43</v>
      </c>
      <c r="Z2627">
        <v>131.35</v>
      </c>
      <c r="AA2627" s="36">
        <v>22.944815947449655</v>
      </c>
    </row>
    <row r="2628" spans="1:27" x14ac:dyDescent="0.25">
      <c r="A2628">
        <v>96.432599999999994</v>
      </c>
      <c r="B2628">
        <v>131.4</v>
      </c>
      <c r="C2628" s="36">
        <v>23.33024895896968</v>
      </c>
      <c r="E2628">
        <v>101.12990000000001</v>
      </c>
      <c r="F2628">
        <v>131.4</v>
      </c>
      <c r="G2628" s="36">
        <v>23.480259020208027</v>
      </c>
      <c r="I2628">
        <v>105.8248</v>
      </c>
      <c r="J2628">
        <v>131.4</v>
      </c>
      <c r="K2628" s="36">
        <v>23.636377596864012</v>
      </c>
      <c r="M2628">
        <v>110.5591</v>
      </c>
      <c r="N2628">
        <v>131.4</v>
      </c>
      <c r="O2628" s="36">
        <v>23.800538112450283</v>
      </c>
      <c r="Q2628">
        <v>115.30419999999999</v>
      </c>
      <c r="R2628">
        <v>131.4</v>
      </c>
      <c r="S2628" s="36">
        <v>23.972426398941792</v>
      </c>
      <c r="U2628">
        <v>120.0808</v>
      </c>
      <c r="V2628">
        <v>131.4</v>
      </c>
      <c r="W2628" s="36">
        <v>24.15358775065577</v>
      </c>
      <c r="Y2628">
        <v>83.43</v>
      </c>
      <c r="Z2628">
        <v>131.4</v>
      </c>
      <c r="AA2628" s="36">
        <v>22.944344892664379</v>
      </c>
    </row>
    <row r="2629" spans="1:27" x14ac:dyDescent="0.25">
      <c r="A2629">
        <v>96.432599999999994</v>
      </c>
      <c r="B2629">
        <v>131.44999999999999</v>
      </c>
      <c r="C2629" s="36">
        <v>23.329715040396238</v>
      </c>
      <c r="E2629">
        <v>101.12990000000001</v>
      </c>
      <c r="F2629">
        <v>131.44999999999999</v>
      </c>
      <c r="G2629" s="36">
        <v>23.47969804842845</v>
      </c>
      <c r="I2629">
        <v>105.8248</v>
      </c>
      <c r="J2629">
        <v>131.44999999999999</v>
      </c>
      <c r="K2629" s="36">
        <v>23.635786715608482</v>
      </c>
      <c r="M2629">
        <v>110.5591</v>
      </c>
      <c r="N2629">
        <v>131.44999999999999</v>
      </c>
      <c r="O2629" s="36">
        <v>23.799913668158748</v>
      </c>
      <c r="Q2629">
        <v>115.30419999999999</v>
      </c>
      <c r="R2629">
        <v>131.44999999999999</v>
      </c>
      <c r="S2629" s="36">
        <v>23.971764257966125</v>
      </c>
      <c r="U2629">
        <v>120.0808</v>
      </c>
      <c r="V2629">
        <v>131.44999999999999</v>
      </c>
      <c r="W2629" s="36">
        <v>24.152882748374928</v>
      </c>
      <c r="Y2629">
        <v>83.43</v>
      </c>
      <c r="Z2629">
        <v>131.44999999999999</v>
      </c>
      <c r="AA2629" s="36">
        <v>22.943873915390235</v>
      </c>
    </row>
    <row r="2630" spans="1:27" x14ac:dyDescent="0.25">
      <c r="A2630">
        <v>96.432599999999994</v>
      </c>
      <c r="B2630">
        <v>131.5</v>
      </c>
      <c r="C2630" s="36">
        <v>23.329181225033349</v>
      </c>
      <c r="E2630">
        <v>101.12990000000001</v>
      </c>
      <c r="F2630">
        <v>131.5</v>
      </c>
      <c r="G2630" s="36">
        <v>23.479137192299646</v>
      </c>
      <c r="I2630">
        <v>105.8248</v>
      </c>
      <c r="J2630">
        <v>131.5</v>
      </c>
      <c r="K2630" s="36">
        <v>23.635195964758157</v>
      </c>
      <c r="M2630">
        <v>110.5591</v>
      </c>
      <c r="N2630">
        <v>131.5</v>
      </c>
      <c r="O2630" s="36">
        <v>23.799289372112529</v>
      </c>
      <c r="Q2630">
        <v>115.30419999999999</v>
      </c>
      <c r="R2630">
        <v>131.5</v>
      </c>
      <c r="S2630" s="36">
        <v>23.971102286936183</v>
      </c>
      <c r="U2630">
        <v>120.0808</v>
      </c>
      <c r="V2630">
        <v>131.5</v>
      </c>
      <c r="W2630" s="36">
        <v>24.152177942915475</v>
      </c>
      <c r="Y2630">
        <v>83.43</v>
      </c>
      <c r="Z2630">
        <v>131.5</v>
      </c>
      <c r="AA2630" s="36">
        <v>22.943403015597216</v>
      </c>
    </row>
    <row r="2631" spans="1:27" x14ac:dyDescent="0.25">
      <c r="A2631">
        <v>96.432599999999994</v>
      </c>
      <c r="B2631">
        <v>131.55000000000001</v>
      </c>
      <c r="C2631" s="36">
        <v>23.328647512833534</v>
      </c>
      <c r="E2631">
        <v>101.12990000000001</v>
      </c>
      <c r="F2631">
        <v>131.55000000000001</v>
      </c>
      <c r="G2631" s="36">
        <v>23.478576451764638</v>
      </c>
      <c r="I2631">
        <v>105.8248</v>
      </c>
      <c r="J2631">
        <v>131.55000000000001</v>
      </c>
      <c r="K2631" s="36">
        <v>23.634605344243951</v>
      </c>
      <c r="M2631">
        <v>110.5591</v>
      </c>
      <c r="N2631">
        <v>131.55000000000001</v>
      </c>
      <c r="O2631" s="36">
        <v>23.798665224226749</v>
      </c>
      <c r="Q2631">
        <v>115.30419999999999</v>
      </c>
      <c r="R2631">
        <v>131.55000000000001</v>
      </c>
      <c r="S2631" s="36">
        <v>23.970440485746273</v>
      </c>
      <c r="U2631">
        <v>120.0808</v>
      </c>
      <c r="V2631">
        <v>131.55000000000001</v>
      </c>
      <c r="W2631" s="36">
        <v>24.151473334143585</v>
      </c>
      <c r="Y2631">
        <v>83.43</v>
      </c>
      <c r="Z2631">
        <v>131.55000000000001</v>
      </c>
      <c r="AA2631" s="36">
        <v>22.942932193255334</v>
      </c>
    </row>
    <row r="2632" spans="1:27" x14ac:dyDescent="0.25">
      <c r="A2632">
        <v>96.432599999999994</v>
      </c>
      <c r="B2632">
        <v>131.6</v>
      </c>
      <c r="C2632" s="36">
        <v>23.328113903749369</v>
      </c>
      <c r="E2632">
        <v>101.12990000000001</v>
      </c>
      <c r="F2632">
        <v>131.6</v>
      </c>
      <c r="G2632" s="36">
        <v>23.478015826766498</v>
      </c>
      <c r="I2632">
        <v>105.8248</v>
      </c>
      <c r="J2632">
        <v>131.6</v>
      </c>
      <c r="K2632" s="36">
        <v>23.634014853996845</v>
      </c>
      <c r="M2632">
        <v>110.5591</v>
      </c>
      <c r="N2632">
        <v>131.6</v>
      </c>
      <c r="O2632" s="36">
        <v>23.798041224416622</v>
      </c>
      <c r="Q2632">
        <v>115.30419999999999</v>
      </c>
      <c r="R2632">
        <v>131.6</v>
      </c>
      <c r="S2632" s="36">
        <v>23.969778854290801</v>
      </c>
      <c r="U2632">
        <v>120.0808</v>
      </c>
      <c r="V2632">
        <v>131.6</v>
      </c>
      <c r="W2632" s="36">
        <v>24.150768921925586</v>
      </c>
      <c r="Y2632">
        <v>83.43</v>
      </c>
      <c r="Z2632">
        <v>131.6</v>
      </c>
      <c r="AA2632" s="36">
        <v>22.94246144833463</v>
      </c>
    </row>
    <row r="2633" spans="1:27" x14ac:dyDescent="0.25">
      <c r="A2633">
        <v>96.432599999999994</v>
      </c>
      <c r="B2633">
        <v>131.65</v>
      </c>
      <c r="C2633" s="36">
        <v>23.327580397733445</v>
      </c>
      <c r="E2633">
        <v>101.12990000000001</v>
      </c>
      <c r="F2633">
        <v>131.65</v>
      </c>
      <c r="G2633" s="36">
        <v>23.477455317248342</v>
      </c>
      <c r="I2633">
        <v>105.8248</v>
      </c>
      <c r="J2633">
        <v>131.65</v>
      </c>
      <c r="K2633" s="36">
        <v>23.633424493947871</v>
      </c>
      <c r="M2633">
        <v>110.5591</v>
      </c>
      <c r="N2633">
        <v>131.65</v>
      </c>
      <c r="O2633" s="36">
        <v>23.797417372597433</v>
      </c>
      <c r="Q2633">
        <v>115.30419999999999</v>
      </c>
      <c r="R2633">
        <v>131.65</v>
      </c>
      <c r="S2633" s="36">
        <v>23.969117392464295</v>
      </c>
      <c r="U2633">
        <v>120.0808</v>
      </c>
      <c r="V2633">
        <v>131.65</v>
      </c>
      <c r="W2633" s="36">
        <v>24.150064706127953</v>
      </c>
      <c r="Y2633">
        <v>83.43</v>
      </c>
      <c r="Z2633">
        <v>131.65</v>
      </c>
      <c r="AA2633" s="36">
        <v>22.941990780805142</v>
      </c>
    </row>
    <row r="2634" spans="1:27" x14ac:dyDescent="0.25">
      <c r="A2634">
        <v>96.432599999999994</v>
      </c>
      <c r="B2634">
        <v>131.69999999999999</v>
      </c>
      <c r="C2634" s="36">
        <v>23.327046994738406</v>
      </c>
      <c r="E2634">
        <v>101.12990000000001</v>
      </c>
      <c r="F2634">
        <v>131.69999999999999</v>
      </c>
      <c r="G2634" s="36">
        <v>23.476894923153328</v>
      </c>
      <c r="I2634">
        <v>105.8248</v>
      </c>
      <c r="J2634">
        <v>131.69999999999999</v>
      </c>
      <c r="K2634" s="36">
        <v>23.63283426402813</v>
      </c>
      <c r="M2634">
        <v>110.5591</v>
      </c>
      <c r="N2634">
        <v>131.69999999999999</v>
      </c>
      <c r="O2634" s="36">
        <v>23.796793668684547</v>
      </c>
      <c r="Q2634">
        <v>115.30419999999999</v>
      </c>
      <c r="R2634">
        <v>131.69999999999999</v>
      </c>
      <c r="S2634" s="36">
        <v>23.968456100161372</v>
      </c>
      <c r="U2634">
        <v>120.0808</v>
      </c>
      <c r="V2634">
        <v>131.69999999999999</v>
      </c>
      <c r="W2634" s="36">
        <v>24.149360686617307</v>
      </c>
      <c r="Y2634">
        <v>83.43</v>
      </c>
      <c r="Z2634">
        <v>131.69999999999999</v>
      </c>
      <c r="AA2634" s="36">
        <v>22.941520190636961</v>
      </c>
    </row>
    <row r="2635" spans="1:27" x14ac:dyDescent="0.25">
      <c r="A2635">
        <v>96.432599999999994</v>
      </c>
      <c r="B2635">
        <v>131.75</v>
      </c>
      <c r="C2635" s="36">
        <v>23.326513694716915</v>
      </c>
      <c r="E2635">
        <v>101.12990000000001</v>
      </c>
      <c r="F2635">
        <v>131.75</v>
      </c>
      <c r="G2635" s="36">
        <v>23.476334644424661</v>
      </c>
      <c r="I2635">
        <v>105.8248</v>
      </c>
      <c r="J2635">
        <v>131.75</v>
      </c>
      <c r="K2635" s="36">
        <v>23.632244164168775</v>
      </c>
      <c r="M2635">
        <v>110.5591</v>
      </c>
      <c r="N2635">
        <v>131.75</v>
      </c>
      <c r="O2635" s="36">
        <v>23.796170112593408</v>
      </c>
      <c r="Q2635">
        <v>115.30419999999999</v>
      </c>
      <c r="R2635">
        <v>131.75</v>
      </c>
      <c r="S2635" s="36">
        <v>23.967794977276764</v>
      </c>
      <c r="U2635">
        <v>120.0808</v>
      </c>
      <c r="V2635">
        <v>131.75</v>
      </c>
      <c r="W2635" s="36">
        <v>24.148656863260417</v>
      </c>
      <c r="Y2635">
        <v>83.43</v>
      </c>
      <c r="Z2635">
        <v>131.75</v>
      </c>
      <c r="AA2635" s="36">
        <v>22.941049677800159</v>
      </c>
    </row>
    <row r="2636" spans="1:27" x14ac:dyDescent="0.25">
      <c r="A2636">
        <v>96.432599999999994</v>
      </c>
      <c r="B2636">
        <v>131.80000000000001</v>
      </c>
      <c r="C2636" s="36">
        <v>23.325980497621682</v>
      </c>
      <c r="E2636">
        <v>101.12990000000001</v>
      </c>
      <c r="F2636">
        <v>131.80000000000001</v>
      </c>
      <c r="G2636" s="36">
        <v>23.475774481005597</v>
      </c>
      <c r="I2636">
        <v>105.8248</v>
      </c>
      <c r="J2636">
        <v>131.80000000000001</v>
      </c>
      <c r="K2636" s="36">
        <v>23.631654194301021</v>
      </c>
      <c r="M2636">
        <v>110.5591</v>
      </c>
      <c r="N2636">
        <v>131.80000000000001</v>
      </c>
      <c r="O2636" s="36">
        <v>23.795546704239545</v>
      </c>
      <c r="Q2636">
        <v>115.30419999999999</v>
      </c>
      <c r="R2636">
        <v>131.80000000000001</v>
      </c>
      <c r="S2636" s="36">
        <v>23.96713402370532</v>
      </c>
      <c r="U2636">
        <v>120.0808</v>
      </c>
      <c r="V2636">
        <v>131.80000000000001</v>
      </c>
      <c r="W2636" s="36">
        <v>24.147953235924206</v>
      </c>
      <c r="Y2636">
        <v>83.43</v>
      </c>
      <c r="Z2636">
        <v>131.80000000000001</v>
      </c>
      <c r="AA2636" s="36">
        <v>22.940579242264853</v>
      </c>
    </row>
    <row r="2637" spans="1:27" x14ac:dyDescent="0.25">
      <c r="A2637">
        <v>96.432599999999994</v>
      </c>
      <c r="B2637">
        <v>131.85</v>
      </c>
      <c r="C2637" s="36">
        <v>23.325447403405445</v>
      </c>
      <c r="E2637">
        <v>101.12990000000001</v>
      </c>
      <c r="F2637">
        <v>131.85</v>
      </c>
      <c r="G2637" s="36">
        <v>23.475214432839433</v>
      </c>
      <c r="I2637">
        <v>105.8248</v>
      </c>
      <c r="J2637">
        <v>131.85</v>
      </c>
      <c r="K2637" s="36">
        <v>23.631064354356148</v>
      </c>
      <c r="M2637">
        <v>110.5591</v>
      </c>
      <c r="N2637">
        <v>131.85</v>
      </c>
      <c r="O2637" s="36">
        <v>23.794923443538551</v>
      </c>
      <c r="Q2637">
        <v>115.30419999999999</v>
      </c>
      <c r="R2637">
        <v>131.85</v>
      </c>
      <c r="S2637" s="36">
        <v>23.966473239341976</v>
      </c>
      <c r="U2637">
        <v>120.0808</v>
      </c>
      <c r="V2637">
        <v>131.85</v>
      </c>
      <c r="W2637" s="36">
        <v>24.147249804475734</v>
      </c>
      <c r="Y2637">
        <v>83.43</v>
      </c>
      <c r="Z2637">
        <v>131.85</v>
      </c>
      <c r="AA2637" s="36">
        <v>22.940108884001166</v>
      </c>
    </row>
    <row r="2638" spans="1:27" x14ac:dyDescent="0.25">
      <c r="A2638">
        <v>96.432599999999994</v>
      </c>
      <c r="B2638">
        <v>131.9</v>
      </c>
      <c r="C2638" s="36">
        <v>23.324914412020984</v>
      </c>
      <c r="E2638">
        <v>101.12990000000001</v>
      </c>
      <c r="F2638">
        <v>131.9</v>
      </c>
      <c r="G2638" s="36">
        <v>23.474654499869509</v>
      </c>
      <c r="I2638">
        <v>105.8248</v>
      </c>
      <c r="J2638">
        <v>131.9</v>
      </c>
      <c r="K2638" s="36">
        <v>23.63047464426548</v>
      </c>
      <c r="M2638">
        <v>110.5591</v>
      </c>
      <c r="N2638">
        <v>131.9</v>
      </c>
      <c r="O2638" s="36">
        <v>23.794300330406113</v>
      </c>
      <c r="Q2638">
        <v>115.30419999999999</v>
      </c>
      <c r="R2638">
        <v>131.9</v>
      </c>
      <c r="S2638" s="36">
        <v>23.965812624081781</v>
      </c>
      <c r="U2638">
        <v>120.0808</v>
      </c>
      <c r="V2638">
        <v>131.9</v>
      </c>
      <c r="W2638" s="36">
        <v>24.146546568782224</v>
      </c>
      <c r="Y2638">
        <v>83.43</v>
      </c>
      <c r="Z2638">
        <v>131.9</v>
      </c>
      <c r="AA2638" s="36">
        <v>22.939638602979251</v>
      </c>
    </row>
    <row r="2639" spans="1:27" x14ac:dyDescent="0.25">
      <c r="A2639">
        <v>96.432599999999994</v>
      </c>
      <c r="B2639">
        <v>131.94999999999999</v>
      </c>
      <c r="C2639" s="36">
        <v>23.324381523421113</v>
      </c>
      <c r="E2639">
        <v>101.12990000000001</v>
      </c>
      <c r="F2639">
        <v>131.94999999999999</v>
      </c>
      <c r="G2639" s="36">
        <v>23.474094682039212</v>
      </c>
      <c r="I2639">
        <v>105.8248</v>
      </c>
      <c r="J2639">
        <v>131.94999999999999</v>
      </c>
      <c r="K2639" s="36">
        <v>23.629885063960415</v>
      </c>
      <c r="M2639">
        <v>110.5591</v>
      </c>
      <c r="N2639">
        <v>131.94999999999999</v>
      </c>
      <c r="O2639" s="36">
        <v>23.793677364757986</v>
      </c>
      <c r="Q2639">
        <v>115.30419999999999</v>
      </c>
      <c r="R2639">
        <v>131.94999999999999</v>
      </c>
      <c r="S2639" s="36">
        <v>23.965152177819906</v>
      </c>
      <c r="U2639">
        <v>120.0808</v>
      </c>
      <c r="V2639">
        <v>131.94999999999999</v>
      </c>
      <c r="W2639" s="36">
        <v>24.145843528711019</v>
      </c>
      <c r="Y2639">
        <v>83.43</v>
      </c>
      <c r="Z2639">
        <v>131.94999999999999</v>
      </c>
      <c r="AA2639" s="36">
        <v>22.939168399169265</v>
      </c>
    </row>
    <row r="2640" spans="1:27" x14ac:dyDescent="0.25">
      <c r="A2640">
        <v>96.432599999999994</v>
      </c>
      <c r="B2640">
        <v>132</v>
      </c>
      <c r="C2640" s="36">
        <v>23.323848737558677</v>
      </c>
      <c r="E2640">
        <v>101.12990000000001</v>
      </c>
      <c r="F2640">
        <v>132</v>
      </c>
      <c r="G2640" s="36">
        <v>23.473534979291976</v>
      </c>
      <c r="I2640">
        <v>105.8248</v>
      </c>
      <c r="J2640">
        <v>132</v>
      </c>
      <c r="K2640" s="36">
        <v>23.62929561337241</v>
      </c>
      <c r="M2640">
        <v>110.5591</v>
      </c>
      <c r="N2640">
        <v>132</v>
      </c>
      <c r="O2640" s="36">
        <v>23.79305454651001</v>
      </c>
      <c r="Q2640">
        <v>115.30419999999999</v>
      </c>
      <c r="R2640">
        <v>132</v>
      </c>
      <c r="S2640" s="36">
        <v>23.964491900451595</v>
      </c>
      <c r="U2640">
        <v>120.0808</v>
      </c>
      <c r="V2640">
        <v>132</v>
      </c>
      <c r="W2640" s="36">
        <v>24.145140684129636</v>
      </c>
      <c r="Y2640">
        <v>83.43</v>
      </c>
      <c r="Z2640">
        <v>132</v>
      </c>
      <c r="AA2640" s="36">
        <v>22.938698272541391</v>
      </c>
    </row>
    <row r="2641" spans="1:27" x14ac:dyDescent="0.25">
      <c r="A2641">
        <v>96.432599999999994</v>
      </c>
      <c r="B2641">
        <v>132.05000000000001</v>
      </c>
      <c r="C2641" s="36">
        <v>23.323316054386552</v>
      </c>
      <c r="E2641">
        <v>101.12990000000001</v>
      </c>
      <c r="F2641">
        <v>132.05000000000001</v>
      </c>
      <c r="G2641" s="36">
        <v>23.472975391571282</v>
      </c>
      <c r="I2641">
        <v>105.8248</v>
      </c>
      <c r="J2641">
        <v>132.05000000000001</v>
      </c>
      <c r="K2641" s="36">
        <v>23.62870629243297</v>
      </c>
      <c r="M2641">
        <v>110.5591</v>
      </c>
      <c r="N2641">
        <v>132.05000000000001</v>
      </c>
      <c r="O2641" s="36">
        <v>23.792431875578099</v>
      </c>
      <c r="Q2641">
        <v>115.30419999999999</v>
      </c>
      <c r="R2641">
        <v>132.05000000000001</v>
      </c>
      <c r="S2641" s="36">
        <v>23.963831791872241</v>
      </c>
      <c r="U2641">
        <v>120.0808</v>
      </c>
      <c r="V2641">
        <v>132.05000000000001</v>
      </c>
      <c r="W2641" s="36">
        <v>24.144438034905722</v>
      </c>
      <c r="Y2641">
        <v>83.43</v>
      </c>
      <c r="Z2641">
        <v>132.05000000000001</v>
      </c>
      <c r="AA2641" s="36">
        <v>22.938228223065838</v>
      </c>
    </row>
    <row r="2642" spans="1:27" x14ac:dyDescent="0.25">
      <c r="A2642">
        <v>96.432599999999994</v>
      </c>
      <c r="B2642">
        <v>132.1</v>
      </c>
      <c r="C2642" s="36">
        <v>23.322783473857665</v>
      </c>
      <c r="E2642">
        <v>101.12990000000001</v>
      </c>
      <c r="F2642">
        <v>132.1</v>
      </c>
      <c r="G2642" s="36">
        <v>23.472415918820651</v>
      </c>
      <c r="I2642">
        <v>105.8248</v>
      </c>
      <c r="J2642">
        <v>132.1</v>
      </c>
      <c r="K2642" s="36">
        <v>23.628117101073663</v>
      </c>
      <c r="M2642">
        <v>110.5591</v>
      </c>
      <c r="N2642">
        <v>132.1</v>
      </c>
      <c r="O2642" s="36">
        <v>23.79180935187825</v>
      </c>
      <c r="Q2642">
        <v>115.30419999999999</v>
      </c>
      <c r="R2642">
        <v>132.1</v>
      </c>
      <c r="S2642" s="36">
        <v>23.963171851977297</v>
      </c>
      <c r="U2642">
        <v>120.0808</v>
      </c>
      <c r="V2642">
        <v>132.1</v>
      </c>
      <c r="W2642" s="36">
        <v>24.143735580907077</v>
      </c>
      <c r="Y2642">
        <v>83.43</v>
      </c>
      <c r="Z2642">
        <v>132.1</v>
      </c>
      <c r="AA2642" s="36">
        <v>22.937758250712818</v>
      </c>
    </row>
    <row r="2643" spans="1:27" x14ac:dyDescent="0.25">
      <c r="A2643">
        <v>96.432599999999994</v>
      </c>
      <c r="B2643">
        <v>132.15</v>
      </c>
      <c r="C2643" s="36">
        <v>23.322250995924964</v>
      </c>
      <c r="E2643">
        <v>101.12990000000001</v>
      </c>
      <c r="F2643">
        <v>132.15</v>
      </c>
      <c r="G2643" s="36">
        <v>23.471856560983653</v>
      </c>
      <c r="I2643">
        <v>105.8248</v>
      </c>
      <c r="J2643">
        <v>132.15</v>
      </c>
      <c r="K2643" s="36">
        <v>23.627528039226121</v>
      </c>
      <c r="M2643">
        <v>110.5591</v>
      </c>
      <c r="N2643">
        <v>132.15</v>
      </c>
      <c r="O2643" s="36">
        <v>23.791186975326529</v>
      </c>
      <c r="Q2643">
        <v>115.30419999999999</v>
      </c>
      <c r="R2643">
        <v>132.15</v>
      </c>
      <c r="S2643" s="36">
        <v>23.962512080662357</v>
      </c>
      <c r="U2643">
        <v>120.0808</v>
      </c>
      <c r="V2643">
        <v>132.15</v>
      </c>
      <c r="W2643" s="36">
        <v>24.143033322001653</v>
      </c>
      <c r="Y2643">
        <v>83.43</v>
      </c>
      <c r="Z2643">
        <v>132.15</v>
      </c>
      <c r="AA2643" s="36">
        <v>22.93728835545258</v>
      </c>
    </row>
    <row r="2644" spans="1:27" x14ac:dyDescent="0.25">
      <c r="A2644">
        <v>96.432599999999994</v>
      </c>
      <c r="B2644">
        <v>132.19999999999999</v>
      </c>
      <c r="C2644" s="36">
        <v>23.321718620541439</v>
      </c>
      <c r="E2644">
        <v>101.12990000000001</v>
      </c>
      <c r="F2644">
        <v>132.19999999999999</v>
      </c>
      <c r="G2644" s="36">
        <v>23.471297318003899</v>
      </c>
      <c r="I2644">
        <v>105.8248</v>
      </c>
      <c r="J2644">
        <v>132.19999999999999</v>
      </c>
      <c r="K2644" s="36">
        <v>23.626939106822029</v>
      </c>
      <c r="M2644">
        <v>110.5591</v>
      </c>
      <c r="N2644">
        <v>132.19999999999999</v>
      </c>
      <c r="O2644" s="36">
        <v>23.790564745839092</v>
      </c>
      <c r="Q2644">
        <v>115.30419999999999</v>
      </c>
      <c r="R2644">
        <v>132.19999999999999</v>
      </c>
      <c r="S2644" s="36">
        <v>23.961852477823108</v>
      </c>
      <c r="U2644">
        <v>120.0808</v>
      </c>
      <c r="V2644">
        <v>132.19999999999999</v>
      </c>
      <c r="W2644" s="36">
        <v>24.142331258057524</v>
      </c>
      <c r="Y2644">
        <v>83.43</v>
      </c>
      <c r="Z2644">
        <v>132.19999999999999</v>
      </c>
      <c r="AA2644" s="36">
        <v>22.936818537255373</v>
      </c>
    </row>
    <row r="2645" spans="1:27" x14ac:dyDescent="0.25">
      <c r="A2645">
        <v>96.432599999999994</v>
      </c>
      <c r="B2645">
        <v>132.25</v>
      </c>
      <c r="C2645" s="36">
        <v>23.32118634766011</v>
      </c>
      <c r="E2645">
        <v>101.12990000000001</v>
      </c>
      <c r="F2645">
        <v>132.25</v>
      </c>
      <c r="G2645" s="36">
        <v>23.470738189825049</v>
      </c>
      <c r="I2645">
        <v>105.8248</v>
      </c>
      <c r="J2645">
        <v>132.25</v>
      </c>
      <c r="K2645" s="36">
        <v>23.626350303793132</v>
      </c>
      <c r="M2645">
        <v>110.5591</v>
      </c>
      <c r="N2645">
        <v>132.25</v>
      </c>
      <c r="O2645" s="36">
        <v>23.789942663332162</v>
      </c>
      <c r="Q2645">
        <v>115.30419999999999</v>
      </c>
      <c r="R2645">
        <v>132.25</v>
      </c>
      <c r="S2645" s="36">
        <v>23.96119304335533</v>
      </c>
      <c r="U2645">
        <v>120.0808</v>
      </c>
      <c r="V2645">
        <v>132.25</v>
      </c>
      <c r="W2645" s="36">
        <v>24.141629388942942</v>
      </c>
      <c r="Y2645">
        <v>83.43</v>
      </c>
      <c r="Z2645">
        <v>132.25</v>
      </c>
      <c r="AA2645" s="36">
        <v>22.936348796091476</v>
      </c>
    </row>
    <row r="2646" spans="1:27" x14ac:dyDescent="0.25">
      <c r="A2646">
        <v>96.432599999999994</v>
      </c>
      <c r="B2646">
        <v>132.30000000000001</v>
      </c>
      <c r="C2646" s="36">
        <v>23.320654177234029</v>
      </c>
      <c r="E2646">
        <v>101.12990000000001</v>
      </c>
      <c r="F2646">
        <v>132.30000000000001</v>
      </c>
      <c r="G2646" s="36">
        <v>23.470179176390808</v>
      </c>
      <c r="I2646">
        <v>105.8248</v>
      </c>
      <c r="J2646">
        <v>132.30000000000001</v>
      </c>
      <c r="K2646" s="36">
        <v>23.625761630071235</v>
      </c>
      <c r="M2646">
        <v>110.5591</v>
      </c>
      <c r="N2646">
        <v>132.30000000000001</v>
      </c>
      <c r="O2646" s="36">
        <v>23.789320727722046</v>
      </c>
      <c r="Q2646">
        <v>115.30419999999999</v>
      </c>
      <c r="R2646">
        <v>132.30000000000001</v>
      </c>
      <c r="S2646" s="36">
        <v>23.960533777154925</v>
      </c>
      <c r="U2646">
        <v>120.0808</v>
      </c>
      <c r="V2646">
        <v>132.30000000000001</v>
      </c>
      <c r="W2646" s="36">
        <v>24.140927714526281</v>
      </c>
      <c r="Y2646">
        <v>83.43</v>
      </c>
      <c r="Z2646">
        <v>132.30000000000001</v>
      </c>
      <c r="AA2646" s="36">
        <v>22.935879131931191</v>
      </c>
    </row>
    <row r="2647" spans="1:27" x14ac:dyDescent="0.25">
      <c r="A2647">
        <v>96.432599999999994</v>
      </c>
      <c r="B2647">
        <v>132.35</v>
      </c>
      <c r="C2647" s="36">
        <v>23.3201221092163</v>
      </c>
      <c r="E2647">
        <v>101.12990000000001</v>
      </c>
      <c r="F2647">
        <v>132.35</v>
      </c>
      <c r="G2647" s="36">
        <v>23.469620277644925</v>
      </c>
      <c r="I2647">
        <v>105.8248</v>
      </c>
      <c r="J2647">
        <v>132.35</v>
      </c>
      <c r="K2647" s="36">
        <v>23.625173085588198</v>
      </c>
      <c r="M2647">
        <v>110.5591</v>
      </c>
      <c r="N2647">
        <v>132.35</v>
      </c>
      <c r="O2647" s="36">
        <v>23.788698938925126</v>
      </c>
      <c r="Q2647">
        <v>115.30419999999999</v>
      </c>
      <c r="R2647">
        <v>132.35</v>
      </c>
      <c r="S2647" s="36">
        <v>23.959874679117895</v>
      </c>
      <c r="U2647">
        <v>120.0808</v>
      </c>
      <c r="V2647">
        <v>132.35</v>
      </c>
      <c r="W2647" s="36">
        <v>24.140226234676067</v>
      </c>
      <c r="Y2647">
        <v>83.43</v>
      </c>
      <c r="Z2647">
        <v>132.35</v>
      </c>
      <c r="AA2647" s="36">
        <v>22.935409544744822</v>
      </c>
    </row>
    <row r="2648" spans="1:27" x14ac:dyDescent="0.25">
      <c r="A2648">
        <v>96.432599999999994</v>
      </c>
      <c r="B2648">
        <v>132.4</v>
      </c>
      <c r="C2648" s="36">
        <v>23.319590143560042</v>
      </c>
      <c r="E2648">
        <v>101.12990000000001</v>
      </c>
      <c r="F2648">
        <v>132.4</v>
      </c>
      <c r="G2648" s="36">
        <v>23.469061493531182</v>
      </c>
      <c r="I2648">
        <v>105.8248</v>
      </c>
      <c r="J2648">
        <v>132.4</v>
      </c>
      <c r="K2648" s="36">
        <v>23.624584670275951</v>
      </c>
      <c r="M2648">
        <v>110.5591</v>
      </c>
      <c r="N2648">
        <v>132.4</v>
      </c>
      <c r="O2648" s="36">
        <v>23.788077296857864</v>
      </c>
      <c r="Q2648">
        <v>115.30419999999999</v>
      </c>
      <c r="R2648">
        <v>132.4</v>
      </c>
      <c r="S2648" s="36">
        <v>23.959215749140348</v>
      </c>
      <c r="U2648">
        <v>120.0808</v>
      </c>
      <c r="V2648">
        <v>132.4</v>
      </c>
      <c r="W2648" s="36">
        <v>24.13952494926097</v>
      </c>
      <c r="Y2648">
        <v>83.43</v>
      </c>
      <c r="Z2648">
        <v>132.4</v>
      </c>
      <c r="AA2648" s="36">
        <v>22.934940034502702</v>
      </c>
    </row>
    <row r="2649" spans="1:27" x14ac:dyDescent="0.25">
      <c r="A2649">
        <v>96.432599999999994</v>
      </c>
      <c r="B2649">
        <v>132.44999999999999</v>
      </c>
      <c r="C2649" s="36">
        <v>23.319058280218425</v>
      </c>
      <c r="E2649">
        <v>101.12990000000001</v>
      </c>
      <c r="F2649">
        <v>132.44999999999999</v>
      </c>
      <c r="G2649" s="36">
        <v>23.468502823993433</v>
      </c>
      <c r="I2649">
        <v>105.8248</v>
      </c>
      <c r="J2649">
        <v>132.44999999999999</v>
      </c>
      <c r="K2649" s="36">
        <v>23.623996384066462</v>
      </c>
      <c r="M2649">
        <v>110.5591</v>
      </c>
      <c r="N2649">
        <v>132.44999999999999</v>
      </c>
      <c r="O2649" s="36">
        <v>23.787455801436796</v>
      </c>
      <c r="Q2649">
        <v>115.30419999999999</v>
      </c>
      <c r="R2649">
        <v>132.44999999999999</v>
      </c>
      <c r="S2649" s="36">
        <v>23.958556987118495</v>
      </c>
      <c r="U2649">
        <v>120.0808</v>
      </c>
      <c r="V2649">
        <v>132.44999999999999</v>
      </c>
      <c r="W2649" s="36">
        <v>24.138823858149813</v>
      </c>
      <c r="Y2649">
        <v>83.43</v>
      </c>
      <c r="Z2649">
        <v>132.44999999999999</v>
      </c>
      <c r="AA2649" s="36">
        <v>22.934470601175189</v>
      </c>
    </row>
    <row r="2650" spans="1:27" x14ac:dyDescent="0.25">
      <c r="A2650">
        <v>96.432599999999994</v>
      </c>
      <c r="B2650">
        <v>132.5</v>
      </c>
      <c r="C2650" s="36">
        <v>23.318526519144637</v>
      </c>
      <c r="E2650">
        <v>101.12990000000001</v>
      </c>
      <c r="F2650">
        <v>132.5</v>
      </c>
      <c r="G2650" s="36">
        <v>23.46794426897555</v>
      </c>
      <c r="I2650">
        <v>105.8248</v>
      </c>
      <c r="J2650">
        <v>132.5</v>
      </c>
      <c r="K2650" s="36">
        <v>23.623408226891776</v>
      </c>
      <c r="M2650">
        <v>110.5591</v>
      </c>
      <c r="N2650">
        <v>132.5</v>
      </c>
      <c r="O2650" s="36">
        <v>23.786834452578539</v>
      </c>
      <c r="Q2650">
        <v>115.30419999999999</v>
      </c>
      <c r="R2650">
        <v>132.5</v>
      </c>
      <c r="S2650" s="36">
        <v>23.957898392948646</v>
      </c>
      <c r="U2650">
        <v>120.0808</v>
      </c>
      <c r="V2650">
        <v>132.5</v>
      </c>
      <c r="W2650" s="36">
        <v>24.13812296121154</v>
      </c>
      <c r="Y2650">
        <v>83.43</v>
      </c>
      <c r="Z2650">
        <v>132.5</v>
      </c>
      <c r="AA2650" s="36">
        <v>22.934001244732645</v>
      </c>
    </row>
    <row r="2651" spans="1:27" x14ac:dyDescent="0.25">
      <c r="A2651">
        <v>96.432599999999994</v>
      </c>
      <c r="B2651">
        <v>132.55000000000001</v>
      </c>
      <c r="C2651" s="36">
        <v>23.317994860291918</v>
      </c>
      <c r="E2651">
        <v>101.12990000000001</v>
      </c>
      <c r="F2651">
        <v>132.55000000000001</v>
      </c>
      <c r="G2651" s="36">
        <v>23.46738582842147</v>
      </c>
      <c r="I2651">
        <v>105.8248</v>
      </c>
      <c r="J2651">
        <v>132.55000000000001</v>
      </c>
      <c r="K2651" s="36">
        <v>23.622820198683989</v>
      </c>
      <c r="M2651">
        <v>110.5591</v>
      </c>
      <c r="N2651">
        <v>132.55000000000001</v>
      </c>
      <c r="O2651" s="36">
        <v>23.786213250199783</v>
      </c>
      <c r="Q2651">
        <v>115.30419999999999</v>
      </c>
      <c r="R2651">
        <v>132.55000000000001</v>
      </c>
      <c r="S2651" s="36">
        <v>23.957239966527222</v>
      </c>
      <c r="U2651">
        <v>120.0808</v>
      </c>
      <c r="V2651">
        <v>132.55000000000001</v>
      </c>
      <c r="W2651" s="36">
        <v>24.137422258315272</v>
      </c>
      <c r="Y2651">
        <v>83.43</v>
      </c>
      <c r="Z2651">
        <v>132.55000000000001</v>
      </c>
      <c r="AA2651" s="36">
        <v>22.933531965145459</v>
      </c>
    </row>
    <row r="2652" spans="1:27" x14ac:dyDescent="0.25">
      <c r="A2652">
        <v>96.432599999999994</v>
      </c>
      <c r="B2652">
        <v>132.6</v>
      </c>
      <c r="C2652" s="36">
        <v>23.317463303613522</v>
      </c>
      <c r="E2652">
        <v>101.12990000000001</v>
      </c>
      <c r="F2652">
        <v>132.6</v>
      </c>
      <c r="G2652" s="36">
        <v>23.466827502275155</v>
      </c>
      <c r="I2652">
        <v>105.8248</v>
      </c>
      <c r="J2652">
        <v>132.6</v>
      </c>
      <c r="K2652" s="36">
        <v>23.622232299375252</v>
      </c>
      <c r="M2652">
        <v>110.5591</v>
      </c>
      <c r="N2652">
        <v>132.6</v>
      </c>
      <c r="O2652" s="36">
        <v>23.785592194217298</v>
      </c>
      <c r="Q2652">
        <v>115.30419999999999</v>
      </c>
      <c r="R2652">
        <v>132.6</v>
      </c>
      <c r="S2652" s="36">
        <v>23.95658170775075</v>
      </c>
      <c r="U2652">
        <v>120.0808</v>
      </c>
      <c r="V2652">
        <v>132.6</v>
      </c>
      <c r="W2652" s="36">
        <v>24.136721749330249</v>
      </c>
      <c r="Y2652">
        <v>83.43</v>
      </c>
      <c r="Z2652">
        <v>132.6</v>
      </c>
      <c r="AA2652" s="36">
        <v>22.933062762384044</v>
      </c>
    </row>
    <row r="2653" spans="1:27" x14ac:dyDescent="0.25">
      <c r="A2653">
        <v>96.432599999999994</v>
      </c>
      <c r="B2653">
        <v>132.65</v>
      </c>
      <c r="C2653" s="36">
        <v>23.316931849062765</v>
      </c>
      <c r="E2653">
        <v>101.12990000000001</v>
      </c>
      <c r="F2653">
        <v>132.65</v>
      </c>
      <c r="G2653" s="36">
        <v>23.466269290480628</v>
      </c>
      <c r="I2653">
        <v>105.8248</v>
      </c>
      <c r="J2653">
        <v>132.65</v>
      </c>
      <c r="K2653" s="36">
        <v>23.621644528897779</v>
      </c>
      <c r="M2653">
        <v>110.5591</v>
      </c>
      <c r="N2653">
        <v>132.65</v>
      </c>
      <c r="O2653" s="36">
        <v>23.784971284547932</v>
      </c>
      <c r="Q2653">
        <v>115.30419999999999</v>
      </c>
      <c r="R2653">
        <v>132.65</v>
      </c>
      <c r="S2653" s="36">
        <v>23.955923616515854</v>
      </c>
      <c r="U2653">
        <v>120.0808</v>
      </c>
      <c r="V2653">
        <v>132.65</v>
      </c>
      <c r="W2653" s="36">
        <v>24.136021434125865</v>
      </c>
      <c r="Y2653">
        <v>83.43</v>
      </c>
      <c r="Z2653">
        <v>132.65</v>
      </c>
      <c r="AA2653" s="36">
        <v>22.932593636418812</v>
      </c>
    </row>
    <row r="2654" spans="1:27" x14ac:dyDescent="0.25">
      <c r="A2654">
        <v>96.432599999999994</v>
      </c>
      <c r="B2654">
        <v>132.69999999999999</v>
      </c>
      <c r="C2654" s="36">
        <v>23.316400496592976</v>
      </c>
      <c r="E2654">
        <v>101.12990000000001</v>
      </c>
      <c r="F2654">
        <v>132.69999999999999</v>
      </c>
      <c r="G2654" s="36">
        <v>23.465711192981949</v>
      </c>
      <c r="I2654">
        <v>105.8248</v>
      </c>
      <c r="J2654">
        <v>132.69999999999999</v>
      </c>
      <c r="K2654" s="36">
        <v>23.621056887183844</v>
      </c>
      <c r="M2654">
        <v>110.5591</v>
      </c>
      <c r="N2654">
        <v>132.69999999999999</v>
      </c>
      <c r="O2654" s="36">
        <v>23.78435052110861</v>
      </c>
      <c r="Q2654">
        <v>115.30419999999999</v>
      </c>
      <c r="R2654">
        <v>132.69999999999999</v>
      </c>
      <c r="S2654" s="36">
        <v>23.955265692719273</v>
      </c>
      <c r="U2654">
        <v>120.0808</v>
      </c>
      <c r="V2654">
        <v>132.69999999999999</v>
      </c>
      <c r="W2654" s="36">
        <v>24.135321312571655</v>
      </c>
      <c r="Y2654">
        <v>83.43</v>
      </c>
      <c r="Z2654">
        <v>132.69999999999999</v>
      </c>
      <c r="AA2654" s="36">
        <v>22.932124587220219</v>
      </c>
    </row>
    <row r="2655" spans="1:27" x14ac:dyDescent="0.25">
      <c r="A2655">
        <v>96.432599999999994</v>
      </c>
      <c r="B2655">
        <v>132.75</v>
      </c>
      <c r="C2655" s="36">
        <v>23.315869246157526</v>
      </c>
      <c r="E2655">
        <v>101.12990000000001</v>
      </c>
      <c r="F2655">
        <v>132.75</v>
      </c>
      <c r="G2655" s="36">
        <v>23.465153209723223</v>
      </c>
      <c r="I2655">
        <v>105.8248</v>
      </c>
      <c r="J2655">
        <v>132.75</v>
      </c>
      <c r="K2655" s="36">
        <v>23.620469374165765</v>
      </c>
      <c r="M2655">
        <v>110.5591</v>
      </c>
      <c r="N2655">
        <v>132.75</v>
      </c>
      <c r="O2655" s="36">
        <v>23.783729903816326</v>
      </c>
      <c r="Q2655">
        <v>115.30419999999999</v>
      </c>
      <c r="R2655">
        <v>132.75</v>
      </c>
      <c r="S2655" s="36">
        <v>23.954607936257833</v>
      </c>
      <c r="U2655">
        <v>120.0808</v>
      </c>
      <c r="V2655">
        <v>132.75</v>
      </c>
      <c r="W2655" s="36">
        <v>24.134621384537297</v>
      </c>
      <c r="Y2655">
        <v>83.43</v>
      </c>
      <c r="Z2655">
        <v>132.75</v>
      </c>
      <c r="AA2655" s="36">
        <v>22.931655614758718</v>
      </c>
    </row>
    <row r="2656" spans="1:27" x14ac:dyDescent="0.25">
      <c r="A2656">
        <v>96.432599999999994</v>
      </c>
      <c r="B2656">
        <v>132.80000000000001</v>
      </c>
      <c r="C2656" s="36">
        <v>23.315338097709819</v>
      </c>
      <c r="E2656">
        <v>101.12990000000001</v>
      </c>
      <c r="F2656">
        <v>132.80000000000001</v>
      </c>
      <c r="G2656" s="36">
        <v>23.4645953406486</v>
      </c>
      <c r="I2656">
        <v>105.8248</v>
      </c>
      <c r="J2656">
        <v>132.80000000000001</v>
      </c>
      <c r="K2656" s="36">
        <v>23.619881989775941</v>
      </c>
      <c r="M2656">
        <v>110.5591</v>
      </c>
      <c r="N2656">
        <v>132.80000000000001</v>
      </c>
      <c r="O2656" s="36">
        <v>23.783109432588162</v>
      </c>
      <c r="Q2656">
        <v>115.30419999999999</v>
      </c>
      <c r="R2656">
        <v>132.80000000000001</v>
      </c>
      <c r="S2656" s="36">
        <v>23.953950347028474</v>
      </c>
      <c r="U2656">
        <v>120.0808</v>
      </c>
      <c r="V2656">
        <v>132.80000000000001</v>
      </c>
      <c r="W2656" s="36">
        <v>24.133921649892617</v>
      </c>
      <c r="Y2656">
        <v>83.43</v>
      </c>
      <c r="Z2656">
        <v>132.80000000000001</v>
      </c>
      <c r="AA2656" s="36">
        <v>22.931186719004792</v>
      </c>
    </row>
    <row r="2657" spans="1:27" x14ac:dyDescent="0.25">
      <c r="A2657">
        <v>96.432599999999994</v>
      </c>
      <c r="B2657">
        <v>132.85</v>
      </c>
      <c r="C2657" s="36">
        <v>23.314807051203296</v>
      </c>
      <c r="E2657">
        <v>101.12990000000001</v>
      </c>
      <c r="F2657">
        <v>132.85</v>
      </c>
      <c r="G2657" s="36">
        <v>23.464037585702272</v>
      </c>
      <c r="I2657">
        <v>105.8248</v>
      </c>
      <c r="J2657">
        <v>132.85</v>
      </c>
      <c r="K2657" s="36">
        <v>23.619294733946802</v>
      </c>
      <c r="M2657">
        <v>110.5591</v>
      </c>
      <c r="N2657">
        <v>132.85</v>
      </c>
      <c r="O2657" s="36">
        <v>23.782489107341277</v>
      </c>
      <c r="Q2657">
        <v>115.30419999999999</v>
      </c>
      <c r="R2657">
        <v>132.85</v>
      </c>
      <c r="S2657" s="36">
        <v>23.953292924928245</v>
      </c>
      <c r="U2657">
        <v>120.0808</v>
      </c>
      <c r="V2657">
        <v>132.85</v>
      </c>
      <c r="W2657" s="36">
        <v>24.133222108507567</v>
      </c>
      <c r="Y2657">
        <v>83.43</v>
      </c>
      <c r="Z2657">
        <v>132.85</v>
      </c>
      <c r="AA2657" s="36">
        <v>22.93071789992894</v>
      </c>
    </row>
    <row r="2658" spans="1:27" x14ac:dyDescent="0.25">
      <c r="A2658">
        <v>96.432599999999994</v>
      </c>
      <c r="B2658">
        <v>132.9</v>
      </c>
      <c r="C2658" s="36">
        <v>23.314276106591436</v>
      </c>
      <c r="E2658">
        <v>101.12990000000001</v>
      </c>
      <c r="F2658">
        <v>132.9</v>
      </c>
      <c r="G2658" s="36">
        <v>23.463479944828485</v>
      </c>
      <c r="I2658">
        <v>105.8248</v>
      </c>
      <c r="J2658">
        <v>132.9</v>
      </c>
      <c r="K2658" s="36">
        <v>23.618707606610865</v>
      </c>
      <c r="M2658">
        <v>110.5591</v>
      </c>
      <c r="N2658">
        <v>132.9</v>
      </c>
      <c r="O2658" s="36">
        <v>23.781868927992889</v>
      </c>
      <c r="Q2658">
        <v>115.30419999999999</v>
      </c>
      <c r="R2658">
        <v>132.9</v>
      </c>
      <c r="S2658" s="36">
        <v>23.952635669854292</v>
      </c>
      <c r="U2658">
        <v>120.0808</v>
      </c>
      <c r="V2658">
        <v>132.9</v>
      </c>
      <c r="W2658" s="36">
        <v>24.132522760252272</v>
      </c>
      <c r="Y2658">
        <v>83.43</v>
      </c>
      <c r="Z2658">
        <v>132.9</v>
      </c>
      <c r="AA2658" s="36">
        <v>22.930249157501681</v>
      </c>
    </row>
    <row r="2659" spans="1:27" x14ac:dyDescent="0.25">
      <c r="A2659">
        <v>96.432599999999994</v>
      </c>
      <c r="B2659">
        <v>132.94999999999999</v>
      </c>
      <c r="C2659" s="36">
        <v>23.313745263827737</v>
      </c>
      <c r="E2659">
        <v>101.12990000000001</v>
      </c>
      <c r="F2659">
        <v>132.94999999999999</v>
      </c>
      <c r="G2659" s="36">
        <v>23.462922417971519</v>
      </c>
      <c r="I2659">
        <v>105.8248</v>
      </c>
      <c r="J2659">
        <v>132.94999999999999</v>
      </c>
      <c r="K2659" s="36">
        <v>23.618120607700678</v>
      </c>
      <c r="M2659">
        <v>110.5591</v>
      </c>
      <c r="N2659">
        <v>132.94999999999999</v>
      </c>
      <c r="O2659" s="36">
        <v>23.781248894460315</v>
      </c>
      <c r="Q2659">
        <v>115.30419999999999</v>
      </c>
      <c r="R2659">
        <v>132.94999999999999</v>
      </c>
      <c r="S2659" s="36">
        <v>23.951978581703859</v>
      </c>
      <c r="U2659">
        <v>120.0808</v>
      </c>
      <c r="V2659">
        <v>132.94999999999999</v>
      </c>
      <c r="W2659" s="36">
        <v>24.131823604996971</v>
      </c>
      <c r="Y2659">
        <v>83.43</v>
      </c>
      <c r="Z2659">
        <v>132.94999999999999</v>
      </c>
      <c r="AA2659" s="36">
        <v>22.929780491693545</v>
      </c>
    </row>
    <row r="2660" spans="1:27" x14ac:dyDescent="0.25">
      <c r="A2660">
        <v>96.432599999999994</v>
      </c>
      <c r="B2660">
        <v>133</v>
      </c>
      <c r="C2660" s="36">
        <v>23.313214522865753</v>
      </c>
      <c r="E2660">
        <v>101.12990000000001</v>
      </c>
      <c r="F2660">
        <v>133</v>
      </c>
      <c r="G2660" s="36">
        <v>23.462365005075696</v>
      </c>
      <c r="I2660">
        <v>105.8248</v>
      </c>
      <c r="J2660">
        <v>133</v>
      </c>
      <c r="K2660" s="36">
        <v>23.617533737148865</v>
      </c>
      <c r="M2660">
        <v>110.5591</v>
      </c>
      <c r="N2660">
        <v>133</v>
      </c>
      <c r="O2660" s="36">
        <v>23.780629006660927</v>
      </c>
      <c r="Q2660">
        <v>115.30419999999999</v>
      </c>
      <c r="R2660">
        <v>133</v>
      </c>
      <c r="S2660" s="36">
        <v>23.951321660374294</v>
      </c>
      <c r="U2660">
        <v>120.0808</v>
      </c>
      <c r="V2660">
        <v>133</v>
      </c>
      <c r="W2660" s="36">
        <v>24.131124642612058</v>
      </c>
      <c r="Y2660">
        <v>83.43</v>
      </c>
      <c r="Z2660">
        <v>133</v>
      </c>
      <c r="AA2660" s="36">
        <v>22.929311902475085</v>
      </c>
    </row>
    <row r="2661" spans="1:27" x14ac:dyDescent="0.25">
      <c r="A2661">
        <v>96.432599999999994</v>
      </c>
      <c r="B2661">
        <v>133.05000000000001</v>
      </c>
      <c r="C2661" s="36">
        <v>23.312683883659055</v>
      </c>
      <c r="E2661">
        <v>101.12990000000001</v>
      </c>
      <c r="F2661">
        <v>133.05000000000001</v>
      </c>
      <c r="G2661" s="36">
        <v>23.461807706085398</v>
      </c>
      <c r="I2661">
        <v>105.8248</v>
      </c>
      <c r="J2661">
        <v>133.05000000000001</v>
      </c>
      <c r="K2661" s="36">
        <v>23.616946994888092</v>
      </c>
      <c r="M2661">
        <v>110.5591</v>
      </c>
      <c r="N2661">
        <v>133.05000000000001</v>
      </c>
      <c r="O2661" s="36">
        <v>23.780009264512202</v>
      </c>
      <c r="Q2661">
        <v>115.30419999999999</v>
      </c>
      <c r="R2661">
        <v>133.05000000000001</v>
      </c>
      <c r="S2661" s="36">
        <v>23.950664905763063</v>
      </c>
      <c r="U2661">
        <v>120.0808</v>
      </c>
      <c r="V2661">
        <v>133.05000000000001</v>
      </c>
      <c r="W2661" s="36">
        <v>24.130425872968068</v>
      </c>
      <c r="Y2661">
        <v>83.43</v>
      </c>
      <c r="Z2661">
        <v>133.05000000000001</v>
      </c>
      <c r="AA2661" s="36">
        <v>22.928843389816876</v>
      </c>
    </row>
    <row r="2662" spans="1:27" x14ac:dyDescent="0.25">
      <c r="A2662">
        <v>96.432599999999994</v>
      </c>
      <c r="B2662">
        <v>133.1</v>
      </c>
      <c r="C2662" s="36">
        <v>23.31215334616126</v>
      </c>
      <c r="E2662">
        <v>101.12990000000001</v>
      </c>
      <c r="F2662">
        <v>133.1</v>
      </c>
      <c r="G2662" s="36">
        <v>23.461250520945036</v>
      </c>
      <c r="I2662">
        <v>105.8248</v>
      </c>
      <c r="J2662">
        <v>133.1</v>
      </c>
      <c r="K2662" s="36">
        <v>23.616360380851098</v>
      </c>
      <c r="M2662">
        <v>110.5591</v>
      </c>
      <c r="N2662">
        <v>133.1</v>
      </c>
      <c r="O2662" s="36">
        <v>23.77938966793166</v>
      </c>
      <c r="Q2662">
        <v>115.30419999999999</v>
      </c>
      <c r="R2662">
        <v>133.1</v>
      </c>
      <c r="S2662" s="36">
        <v>23.950008317767715</v>
      </c>
      <c r="U2662">
        <v>120.0808</v>
      </c>
      <c r="V2662">
        <v>133.1</v>
      </c>
      <c r="W2662" s="36">
        <v>24.129727295935677</v>
      </c>
      <c r="Y2662">
        <v>83.43</v>
      </c>
      <c r="Z2662">
        <v>133.1</v>
      </c>
      <c r="AA2662" s="36">
        <v>22.928374953689517</v>
      </c>
    </row>
    <row r="2663" spans="1:27" x14ac:dyDescent="0.25">
      <c r="A2663">
        <v>96.432599999999994</v>
      </c>
      <c r="B2663">
        <v>133.15</v>
      </c>
      <c r="C2663" s="36">
        <v>23.311622910326012</v>
      </c>
      <c r="E2663">
        <v>101.12990000000001</v>
      </c>
      <c r="F2663">
        <v>133.15</v>
      </c>
      <c r="G2663" s="36">
        <v>23.460693449599066</v>
      </c>
      <c r="I2663">
        <v>105.8248</v>
      </c>
      <c r="J2663">
        <v>133.15</v>
      </c>
      <c r="K2663" s="36">
        <v>23.615773894970673</v>
      </c>
      <c r="M2663">
        <v>110.5591</v>
      </c>
      <c r="N2663">
        <v>133.15</v>
      </c>
      <c r="O2663" s="36">
        <v>23.778770216836914</v>
      </c>
      <c r="Q2663">
        <v>115.30419999999999</v>
      </c>
      <c r="R2663">
        <v>133.15</v>
      </c>
      <c r="S2663" s="36">
        <v>23.949351896285918</v>
      </c>
      <c r="U2663">
        <v>120.0808</v>
      </c>
      <c r="V2663">
        <v>133.15</v>
      </c>
      <c r="W2663" s="36">
        <v>24.129028911385699</v>
      </c>
      <c r="Y2663">
        <v>83.43</v>
      </c>
      <c r="Z2663">
        <v>133.15</v>
      </c>
      <c r="AA2663" s="36">
        <v>22.9279065940636</v>
      </c>
    </row>
    <row r="2664" spans="1:27" x14ac:dyDescent="0.25">
      <c r="A2664">
        <v>96.432599999999994</v>
      </c>
      <c r="B2664">
        <v>133.19999999999999</v>
      </c>
      <c r="C2664" s="36">
        <v>23.31109257610699</v>
      </c>
      <c r="E2664">
        <v>101.12990000000001</v>
      </c>
      <c r="F2664">
        <v>133.19999999999999</v>
      </c>
      <c r="G2664" s="36">
        <v>23.460136491991996</v>
      </c>
      <c r="I2664">
        <v>105.8248</v>
      </c>
      <c r="J2664">
        <v>133.19999999999999</v>
      </c>
      <c r="K2664" s="36">
        <v>23.615187537179661</v>
      </c>
      <c r="M2664">
        <v>110.5591</v>
      </c>
      <c r="N2664">
        <v>133.19999999999999</v>
      </c>
      <c r="O2664" s="36">
        <v>23.778150911145659</v>
      </c>
      <c r="Q2664">
        <v>115.30419999999999</v>
      </c>
      <c r="R2664">
        <v>133.19999999999999</v>
      </c>
      <c r="S2664" s="36">
        <v>23.948695641215426</v>
      </c>
      <c r="U2664">
        <v>120.0808</v>
      </c>
      <c r="V2664">
        <v>133.19999999999999</v>
      </c>
      <c r="W2664" s="36">
        <v>24.128330719189094</v>
      </c>
      <c r="Y2664">
        <v>83.43</v>
      </c>
      <c r="Z2664">
        <v>133.19999999999999</v>
      </c>
      <c r="AA2664" s="36">
        <v>22.927438310909757</v>
      </c>
    </row>
    <row r="2665" spans="1:27" x14ac:dyDescent="0.25">
      <c r="A2665">
        <v>96.432599999999994</v>
      </c>
      <c r="B2665">
        <v>133.25</v>
      </c>
      <c r="C2665" s="36">
        <v>23.31056234345791</v>
      </c>
      <c r="E2665">
        <v>101.12990000000001</v>
      </c>
      <c r="F2665">
        <v>133.25</v>
      </c>
      <c r="G2665" s="36">
        <v>23.459579648068374</v>
      </c>
      <c r="I2665">
        <v>105.8248</v>
      </c>
      <c r="J2665">
        <v>133.25</v>
      </c>
      <c r="K2665" s="36">
        <v>23.614601307410961</v>
      </c>
      <c r="M2665">
        <v>110.5591</v>
      </c>
      <c r="N2665">
        <v>133.25</v>
      </c>
      <c r="O2665" s="36">
        <v>23.777531750775651</v>
      </c>
      <c r="Q2665">
        <v>115.30419999999999</v>
      </c>
      <c r="R2665">
        <v>133.25</v>
      </c>
      <c r="S2665" s="36">
        <v>23.948039552454116</v>
      </c>
      <c r="U2665">
        <v>120.0808</v>
      </c>
      <c r="V2665">
        <v>133.25</v>
      </c>
      <c r="W2665" s="36">
        <v>24.127632719216969</v>
      </c>
      <c r="Y2665">
        <v>83.43</v>
      </c>
      <c r="Z2665">
        <v>133.25</v>
      </c>
      <c r="AA2665" s="36">
        <v>22.926970104198642</v>
      </c>
    </row>
    <row r="2666" spans="1:27" x14ac:dyDescent="0.25">
      <c r="A2666">
        <v>96.432599999999994</v>
      </c>
      <c r="B2666">
        <v>133.30000000000001</v>
      </c>
      <c r="C2666" s="36">
        <v>23.310032212332526</v>
      </c>
      <c r="E2666">
        <v>101.12990000000001</v>
      </c>
      <c r="F2666">
        <v>133.30000000000001</v>
      </c>
      <c r="G2666" s="36">
        <v>23.459022917772792</v>
      </c>
      <c r="I2666">
        <v>105.8248</v>
      </c>
      <c r="J2666">
        <v>133.30000000000001</v>
      </c>
      <c r="K2666" s="36">
        <v>23.614015205597546</v>
      </c>
      <c r="M2666">
        <v>110.5591</v>
      </c>
      <c r="N2666">
        <v>133.30000000000001</v>
      </c>
      <c r="O2666" s="36">
        <v>23.776912735644732</v>
      </c>
      <c r="Q2666">
        <v>115.30419999999999</v>
      </c>
      <c r="R2666">
        <v>133.30000000000001</v>
      </c>
      <c r="S2666" s="36">
        <v>23.947383629899942</v>
      </c>
      <c r="U2666">
        <v>120.0808</v>
      </c>
      <c r="V2666">
        <v>133.30000000000001</v>
      </c>
      <c r="W2666" s="36">
        <v>24.126934911340555</v>
      </c>
      <c r="Y2666">
        <v>83.43</v>
      </c>
      <c r="Z2666">
        <v>133.30000000000001</v>
      </c>
      <c r="AA2666" s="36">
        <v>22.926501973900908</v>
      </c>
    </row>
    <row r="2667" spans="1:27" x14ac:dyDescent="0.25">
      <c r="A2667">
        <v>96.432599999999994</v>
      </c>
      <c r="B2667">
        <v>133.35</v>
      </c>
      <c r="C2667" s="36">
        <v>23.309502182684614</v>
      </c>
      <c r="E2667">
        <v>101.12990000000001</v>
      </c>
      <c r="F2667">
        <v>133.35</v>
      </c>
      <c r="G2667" s="36">
        <v>23.458466301049889</v>
      </c>
      <c r="I2667">
        <v>105.8248</v>
      </c>
      <c r="J2667">
        <v>133.35</v>
      </c>
      <c r="K2667" s="36">
        <v>23.613429231672427</v>
      </c>
      <c r="M2667">
        <v>110.5591</v>
      </c>
      <c r="N2667">
        <v>133.35</v>
      </c>
      <c r="O2667" s="36">
        <v>23.776293865670819</v>
      </c>
      <c r="Q2667">
        <v>115.30419999999999</v>
      </c>
      <c r="R2667">
        <v>133.35</v>
      </c>
      <c r="S2667" s="36">
        <v>23.946727873450978</v>
      </c>
      <c r="U2667">
        <v>120.0808</v>
      </c>
      <c r="V2667">
        <v>133.35</v>
      </c>
      <c r="W2667" s="36">
        <v>24.126237295431238</v>
      </c>
      <c r="Y2667">
        <v>83.43</v>
      </c>
      <c r="Z2667">
        <v>133.35</v>
      </c>
      <c r="AA2667" s="36">
        <v>22.926033919987244</v>
      </c>
    </row>
    <row r="2668" spans="1:27" x14ac:dyDescent="0.25">
      <c r="A2668">
        <v>96.432599999999994</v>
      </c>
      <c r="B2668">
        <v>133.4</v>
      </c>
      <c r="C2668" s="36">
        <v>23.308972254467996</v>
      </c>
      <c r="E2668">
        <v>101.12990000000001</v>
      </c>
      <c r="F2668">
        <v>133.4</v>
      </c>
      <c r="G2668" s="36">
        <v>23.457909797844337</v>
      </c>
      <c r="I2668">
        <v>105.8248</v>
      </c>
      <c r="J2668">
        <v>133.4</v>
      </c>
      <c r="K2668" s="36">
        <v>23.612843385568677</v>
      </c>
      <c r="M2668">
        <v>110.5591</v>
      </c>
      <c r="N2668">
        <v>133.4</v>
      </c>
      <c r="O2668" s="36">
        <v>23.775675140771895</v>
      </c>
      <c r="Q2668">
        <v>115.30419999999999</v>
      </c>
      <c r="R2668">
        <v>133.4</v>
      </c>
      <c r="S2668" s="36">
        <v>23.946072283005403</v>
      </c>
      <c r="U2668">
        <v>120.0808</v>
      </c>
      <c r="V2668">
        <v>133.4</v>
      </c>
      <c r="W2668" s="36">
        <v>24.125539871360537</v>
      </c>
      <c r="Y2668">
        <v>83.43</v>
      </c>
      <c r="Z2668">
        <v>133.4</v>
      </c>
      <c r="AA2668" s="36">
        <v>22.925565942428342</v>
      </c>
    </row>
    <row r="2669" spans="1:27" x14ac:dyDescent="0.25">
      <c r="A2669">
        <v>96.432599999999994</v>
      </c>
      <c r="B2669">
        <v>133.44999999999999</v>
      </c>
      <c r="C2669" s="36">
        <v>23.308442427636528</v>
      </c>
      <c r="E2669">
        <v>101.12990000000001</v>
      </c>
      <c r="F2669">
        <v>133.44999999999999</v>
      </c>
      <c r="G2669" s="36">
        <v>23.457353408100868</v>
      </c>
      <c r="I2669">
        <v>105.8248</v>
      </c>
      <c r="J2669">
        <v>133.44999999999999</v>
      </c>
      <c r="K2669" s="36">
        <v>23.612257667219435</v>
      </c>
      <c r="M2669">
        <v>110.5591</v>
      </c>
      <c r="N2669">
        <v>133.44999999999999</v>
      </c>
      <c r="O2669" s="36">
        <v>23.775056560866034</v>
      </c>
      <c r="Q2669">
        <v>115.30419999999999</v>
      </c>
      <c r="R2669">
        <v>133.44999999999999</v>
      </c>
      <c r="S2669" s="36">
        <v>23.945416858461481</v>
      </c>
      <c r="U2669">
        <v>120.0808</v>
      </c>
      <c r="V2669">
        <v>133.44999999999999</v>
      </c>
      <c r="W2669" s="36">
        <v>24.124842639000121</v>
      </c>
      <c r="Y2669">
        <v>83.43</v>
      </c>
      <c r="Z2669">
        <v>133.44999999999999</v>
      </c>
      <c r="AA2669" s="36">
        <v>22.925098041194929</v>
      </c>
    </row>
    <row r="2670" spans="1:27" x14ac:dyDescent="0.25">
      <c r="A2670">
        <v>96.432599999999994</v>
      </c>
      <c r="B2670">
        <v>133.5</v>
      </c>
      <c r="C2670" s="36">
        <v>23.307912702144087</v>
      </c>
      <c r="E2670">
        <v>101.12990000000001</v>
      </c>
      <c r="F2670">
        <v>133.5</v>
      </c>
      <c r="G2670" s="36">
        <v>23.456797131764244</v>
      </c>
      <c r="I2670">
        <v>105.8248</v>
      </c>
      <c r="J2670">
        <v>133.5</v>
      </c>
      <c r="K2670" s="36">
        <v>23.611672076557884</v>
      </c>
      <c r="M2670">
        <v>110.5591</v>
      </c>
      <c r="N2670">
        <v>133.5</v>
      </c>
      <c r="O2670" s="36">
        <v>23.77443812587137</v>
      </c>
      <c r="Q2670">
        <v>115.30419999999999</v>
      </c>
      <c r="R2670">
        <v>133.5</v>
      </c>
      <c r="S2670" s="36">
        <v>23.944761599717587</v>
      </c>
      <c r="U2670">
        <v>120.0808</v>
      </c>
      <c r="V2670">
        <v>133.5</v>
      </c>
      <c r="W2670" s="36">
        <v>24.12414559822178</v>
      </c>
      <c r="Y2670">
        <v>83.43</v>
      </c>
      <c r="Z2670">
        <v>133.5</v>
      </c>
      <c r="AA2670" s="36">
        <v>22.924630216257732</v>
      </c>
    </row>
    <row r="2671" spans="1:27" x14ac:dyDescent="0.25">
      <c r="A2671">
        <v>96.432599999999994</v>
      </c>
      <c r="B2671">
        <v>133.55000000000001</v>
      </c>
      <c r="C2671" s="36">
        <v>23.307383077944596</v>
      </c>
      <c r="E2671">
        <v>101.12990000000001</v>
      </c>
      <c r="F2671">
        <v>133.55000000000001</v>
      </c>
      <c r="G2671" s="36">
        <v>23.456240968779277</v>
      </c>
      <c r="I2671">
        <v>105.8248</v>
      </c>
      <c r="J2671">
        <v>133.55000000000001</v>
      </c>
      <c r="K2671" s="36">
        <v>23.611086613517276</v>
      </c>
      <c r="M2671">
        <v>110.5591</v>
      </c>
      <c r="N2671">
        <v>133.55000000000001</v>
      </c>
      <c r="O2671" s="36">
        <v>23.773819835706128</v>
      </c>
      <c r="Q2671">
        <v>115.30419999999999</v>
      </c>
      <c r="R2671">
        <v>133.55000000000001</v>
      </c>
      <c r="S2671" s="36">
        <v>23.944106506672203</v>
      </c>
      <c r="U2671">
        <v>120.0808</v>
      </c>
      <c r="V2671">
        <v>133.55000000000001</v>
      </c>
      <c r="W2671" s="36">
        <v>24.12344874889747</v>
      </c>
      <c r="Y2671">
        <v>83.43</v>
      </c>
      <c r="Z2671">
        <v>133.55000000000001</v>
      </c>
      <c r="AA2671" s="36">
        <v>22.924162467587514</v>
      </c>
    </row>
    <row r="2672" spans="1:27" x14ac:dyDescent="0.25">
      <c r="A2672">
        <v>96.432599999999994</v>
      </c>
      <c r="B2672">
        <v>133.6</v>
      </c>
      <c r="C2672" s="36">
        <v>23.306853554992013</v>
      </c>
      <c r="E2672">
        <v>101.12990000000001</v>
      </c>
      <c r="F2672">
        <v>133.6</v>
      </c>
      <c r="G2672" s="36">
        <v>23.455684919090821</v>
      </c>
      <c r="I2672">
        <v>105.8248</v>
      </c>
      <c r="J2672">
        <v>133.6</v>
      </c>
      <c r="K2672" s="36">
        <v>23.610501278030913</v>
      </c>
      <c r="M2672">
        <v>110.5591</v>
      </c>
      <c r="N2672">
        <v>133.6</v>
      </c>
      <c r="O2672" s="36">
        <v>23.773201690288595</v>
      </c>
      <c r="Q2672">
        <v>115.30419999999999</v>
      </c>
      <c r="R2672">
        <v>133.6</v>
      </c>
      <c r="S2672" s="36">
        <v>23.9434515792239</v>
      </c>
      <c r="U2672">
        <v>120.0808</v>
      </c>
      <c r="V2672">
        <v>133.6</v>
      </c>
      <c r="W2672" s="36">
        <v>24.122752090899265</v>
      </c>
      <c r="Y2672">
        <v>83.43</v>
      </c>
      <c r="Z2672">
        <v>133.6</v>
      </c>
      <c r="AA2672" s="36">
        <v>22.923694795155043</v>
      </c>
    </row>
    <row r="2673" spans="1:27" x14ac:dyDescent="0.25">
      <c r="A2673">
        <v>96.432599999999994</v>
      </c>
      <c r="B2673">
        <v>133.65</v>
      </c>
      <c r="C2673" s="36">
        <v>23.306324133240324</v>
      </c>
      <c r="E2673">
        <v>101.12990000000001</v>
      </c>
      <c r="F2673">
        <v>133.65</v>
      </c>
      <c r="G2673" s="36">
        <v>23.455128982643782</v>
      </c>
      <c r="I2673">
        <v>105.8248</v>
      </c>
      <c r="J2673">
        <v>133.65</v>
      </c>
      <c r="K2673" s="36">
        <v>23.609916070032149</v>
      </c>
      <c r="M2673">
        <v>110.5591</v>
      </c>
      <c r="N2673">
        <v>133.65</v>
      </c>
      <c r="O2673" s="36">
        <v>23.772583689537129</v>
      </c>
      <c r="Q2673">
        <v>115.30419999999999</v>
      </c>
      <c r="R2673">
        <v>133.65</v>
      </c>
      <c r="S2673" s="36">
        <v>23.942796817271365</v>
      </c>
      <c r="U2673">
        <v>120.0808</v>
      </c>
      <c r="V2673">
        <v>133.65</v>
      </c>
      <c r="W2673" s="36">
        <v>24.122055624099389</v>
      </c>
      <c r="Y2673">
        <v>83.43</v>
      </c>
      <c r="Z2673">
        <v>133.65</v>
      </c>
      <c r="AA2673" s="36">
        <v>22.923227198931112</v>
      </c>
    </row>
    <row r="2674" spans="1:27" x14ac:dyDescent="0.25">
      <c r="A2674">
        <v>96.432599999999994</v>
      </c>
      <c r="B2674">
        <v>133.69999999999999</v>
      </c>
      <c r="C2674" s="36">
        <v>23.305794812643551</v>
      </c>
      <c r="E2674">
        <v>101.12990000000001</v>
      </c>
      <c r="F2674">
        <v>133.69999999999999</v>
      </c>
      <c r="G2674" s="36">
        <v>23.454573159383088</v>
      </c>
      <c r="I2674">
        <v>105.8248</v>
      </c>
      <c r="J2674">
        <v>133.69999999999999</v>
      </c>
      <c r="K2674" s="36">
        <v>23.609330989454406</v>
      </c>
      <c r="M2674">
        <v>110.5591</v>
      </c>
      <c r="N2674">
        <v>133.69999999999999</v>
      </c>
      <c r="O2674" s="36">
        <v>23.771965833370189</v>
      </c>
      <c r="Q2674">
        <v>115.30419999999999</v>
      </c>
      <c r="R2674">
        <v>133.69999999999999</v>
      </c>
      <c r="S2674" s="36">
        <v>23.942142220713368</v>
      </c>
      <c r="U2674">
        <v>120.0808</v>
      </c>
      <c r="V2674">
        <v>133.69999999999999</v>
      </c>
      <c r="W2674" s="36">
        <v>24.121359348370202</v>
      </c>
      <c r="Y2674">
        <v>83.43</v>
      </c>
      <c r="Z2674">
        <v>133.69999999999999</v>
      </c>
      <c r="AA2674" s="36">
        <v>22.922759678886528</v>
      </c>
    </row>
    <row r="2675" spans="1:27" x14ac:dyDescent="0.25">
      <c r="A2675">
        <v>96.432599999999994</v>
      </c>
      <c r="B2675">
        <v>133.75</v>
      </c>
      <c r="C2675" s="36">
        <v>23.305265593155752</v>
      </c>
      <c r="E2675">
        <v>101.12990000000001</v>
      </c>
      <c r="F2675">
        <v>133.75</v>
      </c>
      <c r="G2675" s="36">
        <v>23.454017449253737</v>
      </c>
      <c r="I2675">
        <v>105.8248</v>
      </c>
      <c r="J2675">
        <v>133.75</v>
      </c>
      <c r="K2675" s="36">
        <v>23.608746036231157</v>
      </c>
      <c r="M2675">
        <v>110.5591</v>
      </c>
      <c r="N2675">
        <v>133.75</v>
      </c>
      <c r="O2675" s="36">
        <v>23.771348121706279</v>
      </c>
      <c r="Q2675">
        <v>115.30419999999999</v>
      </c>
      <c r="R2675">
        <v>133.75</v>
      </c>
      <c r="S2675" s="36">
        <v>23.941487789448793</v>
      </c>
      <c r="U2675">
        <v>120.0808</v>
      </c>
      <c r="V2675">
        <v>133.75</v>
      </c>
      <c r="W2675" s="36">
        <v>24.120663263584198</v>
      </c>
      <c r="Y2675">
        <v>83.43</v>
      </c>
      <c r="Z2675">
        <v>133.75</v>
      </c>
      <c r="AA2675" s="36">
        <v>22.922292234992121</v>
      </c>
    </row>
    <row r="2676" spans="1:27" x14ac:dyDescent="0.25">
      <c r="A2676">
        <v>96.432599999999994</v>
      </c>
      <c r="B2676">
        <v>133.80000000000001</v>
      </c>
      <c r="C2676" s="36">
        <v>23.304736474731012</v>
      </c>
      <c r="E2676">
        <v>101.12990000000001</v>
      </c>
      <c r="F2676">
        <v>133.80000000000001</v>
      </c>
      <c r="G2676" s="36">
        <v>23.453461852200753</v>
      </c>
      <c r="I2676">
        <v>105.8248</v>
      </c>
      <c r="J2676">
        <v>133.80000000000001</v>
      </c>
      <c r="K2676" s="36">
        <v>23.608161210295929</v>
      </c>
      <c r="M2676">
        <v>110.5591</v>
      </c>
      <c r="N2676">
        <v>133.80000000000001</v>
      </c>
      <c r="O2676" s="36">
        <v>23.770730554463992</v>
      </c>
      <c r="Q2676">
        <v>115.30419999999999</v>
      </c>
      <c r="R2676">
        <v>133.80000000000001</v>
      </c>
      <c r="S2676" s="36">
        <v>23.940833523376625</v>
      </c>
      <c r="U2676">
        <v>120.0808</v>
      </c>
      <c r="V2676">
        <v>133.80000000000001</v>
      </c>
      <c r="W2676" s="36">
        <v>24.119967369614027</v>
      </c>
      <c r="Y2676">
        <v>83.43</v>
      </c>
      <c r="Z2676">
        <v>133.80000000000001</v>
      </c>
      <c r="AA2676" s="36">
        <v>22.921824867218731</v>
      </c>
    </row>
    <row r="2677" spans="1:27" x14ac:dyDescent="0.25">
      <c r="A2677">
        <v>96.432599999999994</v>
      </c>
      <c r="B2677">
        <v>133.85</v>
      </c>
      <c r="C2677" s="36">
        <v>23.304207457323461</v>
      </c>
      <c r="E2677">
        <v>101.12990000000001</v>
      </c>
      <c r="F2677">
        <v>133.85</v>
      </c>
      <c r="G2677" s="36">
        <v>23.452906368169209</v>
      </c>
      <c r="I2677">
        <v>105.8248</v>
      </c>
      <c r="J2677">
        <v>133.85</v>
      </c>
      <c r="K2677" s="36">
        <v>23.607576511582305</v>
      </c>
      <c r="M2677">
        <v>110.5591</v>
      </c>
      <c r="N2677">
        <v>133.85</v>
      </c>
      <c r="O2677" s="36">
        <v>23.770113131561995</v>
      </c>
      <c r="Q2677">
        <v>115.30419999999999</v>
      </c>
      <c r="R2677">
        <v>133.85</v>
      </c>
      <c r="S2677" s="36">
        <v>23.940179422395946</v>
      </c>
      <c r="U2677">
        <v>120.0808</v>
      </c>
      <c r="V2677">
        <v>133.85</v>
      </c>
      <c r="W2677" s="36">
        <v>24.119271666332455</v>
      </c>
      <c r="Y2677">
        <v>83.43</v>
      </c>
      <c r="Z2677">
        <v>133.85</v>
      </c>
      <c r="AA2677" s="36">
        <v>22.921357575537225</v>
      </c>
    </row>
    <row r="2678" spans="1:27" x14ac:dyDescent="0.25">
      <c r="A2678">
        <v>96.432599999999994</v>
      </c>
      <c r="B2678">
        <v>133.9</v>
      </c>
      <c r="C2678" s="36">
        <v>23.303678540887251</v>
      </c>
      <c r="E2678">
        <v>101.12990000000001</v>
      </c>
      <c r="F2678">
        <v>133.9</v>
      </c>
      <c r="G2678" s="36">
        <v>23.452350997104222</v>
      </c>
      <c r="I2678">
        <v>105.8248</v>
      </c>
      <c r="J2678">
        <v>133.9</v>
      </c>
      <c r="K2678" s="36">
        <v>23.606991940023939</v>
      </c>
      <c r="M2678">
        <v>110.5591</v>
      </c>
      <c r="N2678">
        <v>133.9</v>
      </c>
      <c r="O2678" s="36">
        <v>23.769495852919032</v>
      </c>
      <c r="Q2678">
        <v>115.30419999999999</v>
      </c>
      <c r="R2678">
        <v>133.9</v>
      </c>
      <c r="S2678" s="36">
        <v>23.93952548640593</v>
      </c>
      <c r="U2678">
        <v>120.0808</v>
      </c>
      <c r="V2678">
        <v>133.9</v>
      </c>
      <c r="W2678" s="36">
        <v>24.118576153612402</v>
      </c>
      <c r="Y2678">
        <v>83.43</v>
      </c>
      <c r="Z2678">
        <v>133.9</v>
      </c>
      <c r="AA2678" s="36">
        <v>22.920890359918484</v>
      </c>
    </row>
    <row r="2679" spans="1:27" x14ac:dyDescent="0.25">
      <c r="A2679">
        <v>96.432599999999994</v>
      </c>
      <c r="B2679">
        <v>133.94999999999999</v>
      </c>
      <c r="C2679" s="36">
        <v>23.303149725376574</v>
      </c>
      <c r="E2679">
        <v>101.12990000000001</v>
      </c>
      <c r="F2679">
        <v>133.94999999999999</v>
      </c>
      <c r="G2679" s="36">
        <v>23.451795738950949</v>
      </c>
      <c r="I2679">
        <v>105.8248</v>
      </c>
      <c r="J2679">
        <v>133.94999999999999</v>
      </c>
      <c r="K2679" s="36">
        <v>23.606407495554517</v>
      </c>
      <c r="M2679">
        <v>110.5591</v>
      </c>
      <c r="N2679">
        <v>133.94999999999999</v>
      </c>
      <c r="O2679" s="36">
        <v>23.768878718453912</v>
      </c>
      <c r="Q2679">
        <v>115.30419999999999</v>
      </c>
      <c r="R2679">
        <v>133.94999999999999</v>
      </c>
      <c r="S2679" s="36">
        <v>23.938871715305869</v>
      </c>
      <c r="U2679">
        <v>120.0808</v>
      </c>
      <c r="V2679">
        <v>133.94999999999999</v>
      </c>
      <c r="W2679" s="36">
        <v>24.117880831326914</v>
      </c>
      <c r="Y2679">
        <v>83.43</v>
      </c>
      <c r="Z2679">
        <v>133.94999999999999</v>
      </c>
      <c r="AA2679" s="36">
        <v>22.920423220333408</v>
      </c>
    </row>
    <row r="2680" spans="1:27" x14ac:dyDescent="0.25">
      <c r="A2680">
        <v>96.432599999999994</v>
      </c>
      <c r="B2680">
        <v>134</v>
      </c>
      <c r="C2680" s="36">
        <v>23.302621010745661</v>
      </c>
      <c r="E2680">
        <v>101.12990000000001</v>
      </c>
      <c r="F2680">
        <v>134</v>
      </c>
      <c r="G2680" s="36">
        <v>23.451240593654592</v>
      </c>
      <c r="I2680">
        <v>105.8248</v>
      </c>
      <c r="J2680">
        <v>134</v>
      </c>
      <c r="K2680" s="36">
        <v>23.605823178107798</v>
      </c>
      <c r="M2680">
        <v>110.5591</v>
      </c>
      <c r="N2680">
        <v>134</v>
      </c>
      <c r="O2680" s="36">
        <v>23.76826172808553</v>
      </c>
      <c r="Q2680">
        <v>115.30419999999999</v>
      </c>
      <c r="R2680">
        <v>134</v>
      </c>
      <c r="S2680" s="36">
        <v>23.938218108995144</v>
      </c>
      <c r="U2680">
        <v>120.0808</v>
      </c>
      <c r="V2680">
        <v>134</v>
      </c>
      <c r="W2680" s="36">
        <v>24.117185699349196</v>
      </c>
      <c r="Y2680">
        <v>83.43</v>
      </c>
      <c r="Z2680">
        <v>134</v>
      </c>
      <c r="AA2680" s="36">
        <v>22.919956156752917</v>
      </c>
    </row>
    <row r="2681" spans="1:27" x14ac:dyDescent="0.25">
      <c r="A2681">
        <v>96.432599999999994</v>
      </c>
      <c r="B2681">
        <v>134.05000000000001</v>
      </c>
      <c r="C2681" s="36">
        <v>23.302092396948769</v>
      </c>
      <c r="E2681">
        <v>101.12990000000001</v>
      </c>
      <c r="F2681">
        <v>134.05000000000001</v>
      </c>
      <c r="G2681" s="36">
        <v>23.450685561160402</v>
      </c>
      <c r="I2681">
        <v>105.8248</v>
      </c>
      <c r="J2681">
        <v>134.05000000000001</v>
      </c>
      <c r="K2681" s="36">
        <v>23.605238987617593</v>
      </c>
      <c r="M2681">
        <v>110.5591</v>
      </c>
      <c r="N2681">
        <v>134.05000000000001</v>
      </c>
      <c r="O2681" s="36">
        <v>23.767644881732846</v>
      </c>
      <c r="Q2681">
        <v>115.30419999999999</v>
      </c>
      <c r="R2681">
        <v>134.05000000000001</v>
      </c>
      <c r="S2681" s="36">
        <v>23.937564667373234</v>
      </c>
      <c r="U2681">
        <v>120.0808</v>
      </c>
      <c r="V2681">
        <v>134.05000000000001</v>
      </c>
      <c r="W2681" s="36">
        <v>24.116490757552565</v>
      </c>
      <c r="Y2681">
        <v>83.43</v>
      </c>
      <c r="Z2681">
        <v>134.05000000000001</v>
      </c>
      <c r="AA2681" s="36">
        <v>22.919489169147941</v>
      </c>
    </row>
    <row r="2682" spans="1:27" x14ac:dyDescent="0.25">
      <c r="A2682">
        <v>96.432599999999994</v>
      </c>
      <c r="B2682">
        <v>134.1</v>
      </c>
      <c r="C2682" s="36">
        <v>23.301563883940187</v>
      </c>
      <c r="E2682">
        <v>101.12990000000001</v>
      </c>
      <c r="F2682">
        <v>134.1</v>
      </c>
      <c r="G2682" s="36">
        <v>23.450130641413661</v>
      </c>
      <c r="I2682">
        <v>105.8248</v>
      </c>
      <c r="J2682">
        <v>134.1</v>
      </c>
      <c r="K2682" s="36">
        <v>23.604654924017773</v>
      </c>
      <c r="M2682">
        <v>110.5591</v>
      </c>
      <c r="N2682">
        <v>134.1</v>
      </c>
      <c r="O2682" s="36">
        <v>23.767028179314902</v>
      </c>
      <c r="Q2682">
        <v>115.30419999999999</v>
      </c>
      <c r="R2682">
        <v>134.1</v>
      </c>
      <c r="S2682" s="36">
        <v>23.936911390339727</v>
      </c>
      <c r="U2682">
        <v>120.0808</v>
      </c>
      <c r="V2682">
        <v>134.1</v>
      </c>
      <c r="W2682" s="36">
        <v>24.115796005810498</v>
      </c>
      <c r="Y2682">
        <v>83.43</v>
      </c>
      <c r="Z2682">
        <v>134.1</v>
      </c>
      <c r="AA2682" s="36">
        <v>22.919022257489434</v>
      </c>
    </row>
    <row r="2683" spans="1:27" x14ac:dyDescent="0.25">
      <c r="A2683">
        <v>96.432599999999994</v>
      </c>
      <c r="B2683">
        <v>134.15</v>
      </c>
      <c r="C2683" s="36">
        <v>23.30103547167424</v>
      </c>
      <c r="E2683">
        <v>101.12990000000001</v>
      </c>
      <c r="F2683">
        <v>134.15</v>
      </c>
      <c r="G2683" s="36">
        <v>23.449575834359706</v>
      </c>
      <c r="I2683">
        <v>105.8248</v>
      </c>
      <c r="J2683">
        <v>134.15</v>
      </c>
      <c r="K2683" s="36">
        <v>23.604070987242263</v>
      </c>
      <c r="M2683">
        <v>110.5591</v>
      </c>
      <c r="N2683">
        <v>134.15</v>
      </c>
      <c r="O2683" s="36">
        <v>23.766411620750798</v>
      </c>
      <c r="Q2683">
        <v>115.30419999999999</v>
      </c>
      <c r="R2683">
        <v>134.15</v>
      </c>
      <c r="S2683" s="36">
        <v>23.936258277794302</v>
      </c>
      <c r="U2683">
        <v>120.0808</v>
      </c>
      <c r="V2683">
        <v>134.15</v>
      </c>
      <c r="W2683" s="36">
        <v>24.11510144399659</v>
      </c>
      <c r="Y2683">
        <v>83.43</v>
      </c>
      <c r="Z2683">
        <v>134.15</v>
      </c>
      <c r="AA2683" s="36">
        <v>22.918555421748369</v>
      </c>
    </row>
    <row r="2684" spans="1:27" x14ac:dyDescent="0.25">
      <c r="A2684">
        <v>96.432599999999994</v>
      </c>
      <c r="B2684">
        <v>134.19999999999999</v>
      </c>
      <c r="C2684" s="36">
        <v>23.300507160105294</v>
      </c>
      <c r="E2684">
        <v>101.12990000000001</v>
      </c>
      <c r="F2684">
        <v>134.19999999999999</v>
      </c>
      <c r="G2684" s="36">
        <v>23.449021139943909</v>
      </c>
      <c r="I2684">
        <v>105.8248</v>
      </c>
      <c r="J2684">
        <v>134.19999999999999</v>
      </c>
      <c r="K2684" s="36">
        <v>23.603487177225027</v>
      </c>
      <c r="M2684">
        <v>110.5591</v>
      </c>
      <c r="N2684">
        <v>134.19999999999999</v>
      </c>
      <c r="O2684" s="36">
        <v>23.765795205959741</v>
      </c>
      <c r="Q2684">
        <v>115.30419999999999</v>
      </c>
      <c r="R2684">
        <v>134.19999999999999</v>
      </c>
      <c r="S2684" s="36">
        <v>23.935605329636751</v>
      </c>
      <c r="U2684">
        <v>120.0808</v>
      </c>
      <c r="V2684">
        <v>134.19999999999999</v>
      </c>
      <c r="W2684" s="36">
        <v>24.114407071984584</v>
      </c>
      <c r="Y2684">
        <v>83.43</v>
      </c>
      <c r="Z2684">
        <v>134.19999999999999</v>
      </c>
      <c r="AA2684" s="36">
        <v>22.918088661895737</v>
      </c>
    </row>
    <row r="2685" spans="1:27" x14ac:dyDescent="0.25">
      <c r="A2685">
        <v>96.432599999999994</v>
      </c>
      <c r="B2685">
        <v>134.25</v>
      </c>
      <c r="C2685" s="36">
        <v>23.299978949187739</v>
      </c>
      <c r="E2685">
        <v>101.12990000000001</v>
      </c>
      <c r="F2685">
        <v>134.25</v>
      </c>
      <c r="G2685" s="36">
        <v>23.44846655811169</v>
      </c>
      <c r="I2685">
        <v>105.8248</v>
      </c>
      <c r="J2685">
        <v>134.25</v>
      </c>
      <c r="K2685" s="36">
        <v>23.602903493900119</v>
      </c>
      <c r="M2685">
        <v>110.5591</v>
      </c>
      <c r="N2685">
        <v>134.25</v>
      </c>
      <c r="O2685" s="36">
        <v>23.765178934860973</v>
      </c>
      <c r="Q2685">
        <v>115.30419999999999</v>
      </c>
      <c r="R2685">
        <v>134.25</v>
      </c>
      <c r="S2685" s="36">
        <v>23.934952545766944</v>
      </c>
      <c r="U2685">
        <v>120.0808</v>
      </c>
      <c r="V2685">
        <v>134.25</v>
      </c>
      <c r="W2685" s="36">
        <v>24.113712889648358</v>
      </c>
      <c r="Y2685">
        <v>83.43</v>
      </c>
      <c r="Z2685">
        <v>134.25</v>
      </c>
      <c r="AA2685" s="36">
        <v>22.917621977902549</v>
      </c>
    </row>
    <row r="2686" spans="1:27" x14ac:dyDescent="0.25">
      <c r="A2686">
        <v>96.432599999999994</v>
      </c>
      <c r="B2686">
        <v>134.30000000000001</v>
      </c>
      <c r="C2686" s="36">
        <v>23.299450838876005</v>
      </c>
      <c r="E2686">
        <v>101.12990000000001</v>
      </c>
      <c r="F2686">
        <v>134.30000000000001</v>
      </c>
      <c r="G2686" s="36">
        <v>23.447912088808508</v>
      </c>
      <c r="I2686">
        <v>105.8248</v>
      </c>
      <c r="J2686">
        <v>134.30000000000001</v>
      </c>
      <c r="K2686" s="36">
        <v>23.602319937201621</v>
      </c>
      <c r="M2686">
        <v>110.5591</v>
      </c>
      <c r="N2686">
        <v>134.30000000000001</v>
      </c>
      <c r="O2686" s="36">
        <v>23.764562807373839</v>
      </c>
      <c r="Q2686">
        <v>115.30419999999999</v>
      </c>
      <c r="R2686">
        <v>134.30000000000001</v>
      </c>
      <c r="S2686" s="36">
        <v>23.934299926084865</v>
      </c>
      <c r="U2686">
        <v>120.0808</v>
      </c>
      <c r="V2686">
        <v>134.30000000000001</v>
      </c>
      <c r="W2686" s="36">
        <v>24.113018896861931</v>
      </c>
      <c r="Y2686">
        <v>83.43</v>
      </c>
      <c r="Z2686">
        <v>134.30000000000001</v>
      </c>
      <c r="AA2686" s="36">
        <v>22.91715536973982</v>
      </c>
    </row>
    <row r="2687" spans="1:27" x14ac:dyDescent="0.25">
      <c r="A2687">
        <v>96.432599999999994</v>
      </c>
      <c r="B2687">
        <v>134.35</v>
      </c>
      <c r="C2687" s="36">
        <v>23.29892282912455</v>
      </c>
      <c r="E2687">
        <v>101.12990000000001</v>
      </c>
      <c r="F2687">
        <v>134.35</v>
      </c>
      <c r="G2687" s="36">
        <v>23.447357731979871</v>
      </c>
      <c r="I2687">
        <v>105.8248</v>
      </c>
      <c r="J2687">
        <v>134.35</v>
      </c>
      <c r="K2687" s="36">
        <v>23.601736507063681</v>
      </c>
      <c r="M2687">
        <v>110.5591</v>
      </c>
      <c r="N2687">
        <v>134.35</v>
      </c>
      <c r="O2687" s="36">
        <v>23.76394682341774</v>
      </c>
      <c r="Q2687">
        <v>115.30419999999999</v>
      </c>
      <c r="R2687">
        <v>134.35</v>
      </c>
      <c r="S2687" s="36">
        <v>23.933647470490595</v>
      </c>
      <c r="U2687">
        <v>120.0808</v>
      </c>
      <c r="V2687">
        <v>134.35</v>
      </c>
      <c r="W2687" s="36">
        <v>24.112325093499447</v>
      </c>
      <c r="Y2687">
        <v>83.43</v>
      </c>
      <c r="Z2687">
        <v>134.35</v>
      </c>
      <c r="AA2687" s="36">
        <v>22.916688837378601</v>
      </c>
    </row>
    <row r="2688" spans="1:27" x14ac:dyDescent="0.25">
      <c r="A2688">
        <v>96.432599999999994</v>
      </c>
      <c r="B2688">
        <v>134.4</v>
      </c>
      <c r="C2688" s="36">
        <v>23.298394919887862</v>
      </c>
      <c r="E2688">
        <v>101.12990000000001</v>
      </c>
      <c r="F2688">
        <v>134.4</v>
      </c>
      <c r="G2688" s="36">
        <v>23.446803487571323</v>
      </c>
      <c r="I2688">
        <v>105.8248</v>
      </c>
      <c r="J2688">
        <v>134.4</v>
      </c>
      <c r="K2688" s="36">
        <v>23.601153203420498</v>
      </c>
      <c r="M2688">
        <v>110.5591</v>
      </c>
      <c r="N2688">
        <v>134.4</v>
      </c>
      <c r="O2688" s="36">
        <v>23.763330982912159</v>
      </c>
      <c r="Q2688">
        <v>115.30419999999999</v>
      </c>
      <c r="R2688">
        <v>134.4</v>
      </c>
      <c r="S2688" s="36">
        <v>23.932995178884319</v>
      </c>
      <c r="U2688">
        <v>120.0808</v>
      </c>
      <c r="V2688">
        <v>134.4</v>
      </c>
      <c r="W2688" s="36">
        <v>24.111631479435204</v>
      </c>
      <c r="Y2688">
        <v>83.43</v>
      </c>
      <c r="Z2688">
        <v>134.4</v>
      </c>
      <c r="AA2688" s="36">
        <v>22.91622238078995</v>
      </c>
    </row>
    <row r="2689" spans="1:27" x14ac:dyDescent="0.25">
      <c r="A2689">
        <v>96.432599999999994</v>
      </c>
      <c r="B2689">
        <v>134.44999999999999</v>
      </c>
      <c r="C2689" s="36">
        <v>23.297867111120485</v>
      </c>
      <c r="E2689">
        <v>101.12990000000001</v>
      </c>
      <c r="F2689">
        <v>134.44999999999999</v>
      </c>
      <c r="G2689" s="36">
        <v>23.446249355528455</v>
      </c>
      <c r="I2689">
        <v>105.8248</v>
      </c>
      <c r="J2689">
        <v>134.44999999999999</v>
      </c>
      <c r="K2689" s="36">
        <v>23.600570026206338</v>
      </c>
      <c r="M2689">
        <v>110.5591</v>
      </c>
      <c r="N2689">
        <v>134.44999999999999</v>
      </c>
      <c r="O2689" s="36">
        <v>23.762715285776654</v>
      </c>
      <c r="Q2689">
        <v>115.30419999999999</v>
      </c>
      <c r="R2689">
        <v>134.44999999999999</v>
      </c>
      <c r="S2689" s="36">
        <v>23.932343051166313</v>
      </c>
      <c r="U2689">
        <v>120.0808</v>
      </c>
      <c r="V2689">
        <v>134.44999999999999</v>
      </c>
      <c r="W2689" s="36">
        <v>24.110938054543617</v>
      </c>
      <c r="Y2689">
        <v>83.43</v>
      </c>
      <c r="Z2689">
        <v>134.44999999999999</v>
      </c>
      <c r="AA2689" s="36">
        <v>22.915755999944952</v>
      </c>
    </row>
    <row r="2690" spans="1:27" x14ac:dyDescent="0.25">
      <c r="A2690">
        <v>96.432599999999994</v>
      </c>
      <c r="B2690">
        <v>134.5</v>
      </c>
      <c r="C2690" s="36">
        <v>23.297339402776963</v>
      </c>
      <c r="E2690">
        <v>101.12990000000001</v>
      </c>
      <c r="F2690">
        <v>134.5</v>
      </c>
      <c r="G2690" s="36">
        <v>23.445695335796898</v>
      </c>
      <c r="I2690">
        <v>105.8248</v>
      </c>
      <c r="J2690">
        <v>134.5</v>
      </c>
      <c r="K2690" s="36">
        <v>23.599986975355506</v>
      </c>
      <c r="M2690">
        <v>110.5591</v>
      </c>
      <c r="N2690">
        <v>134.5</v>
      </c>
      <c r="O2690" s="36">
        <v>23.762099731930853</v>
      </c>
      <c r="Q2690">
        <v>115.30419999999999</v>
      </c>
      <c r="R2690">
        <v>134.5</v>
      </c>
      <c r="S2690" s="36">
        <v>23.931691087236953</v>
      </c>
      <c r="U2690">
        <v>120.0808</v>
      </c>
      <c r="V2690">
        <v>134.5</v>
      </c>
      <c r="W2690" s="36">
        <v>24.110244818699243</v>
      </c>
      <c r="Y2690">
        <v>83.43</v>
      </c>
      <c r="Z2690">
        <v>134.5</v>
      </c>
      <c r="AA2690" s="36">
        <v>22.9152896948147</v>
      </c>
    </row>
    <row r="2691" spans="1:27" x14ac:dyDescent="0.25">
      <c r="A2691">
        <v>96.432599999999994</v>
      </c>
      <c r="B2691">
        <v>134.55000000000001</v>
      </c>
      <c r="C2691" s="36">
        <v>23.296811794811902</v>
      </c>
      <c r="E2691">
        <v>101.12990000000001</v>
      </c>
      <c r="F2691">
        <v>134.55000000000001</v>
      </c>
      <c r="G2691" s="36">
        <v>23.44514142832233</v>
      </c>
      <c r="I2691">
        <v>105.8248</v>
      </c>
      <c r="J2691">
        <v>134.55000000000001</v>
      </c>
      <c r="K2691" s="36">
        <v>23.599404050802381</v>
      </c>
      <c r="M2691">
        <v>110.5591</v>
      </c>
      <c r="N2691">
        <v>134.55000000000001</v>
      </c>
      <c r="O2691" s="36">
        <v>23.761484321294454</v>
      </c>
      <c r="Q2691">
        <v>115.30419999999999</v>
      </c>
      <c r="R2691">
        <v>134.55000000000001</v>
      </c>
      <c r="S2691" s="36">
        <v>23.931039286996715</v>
      </c>
      <c r="U2691">
        <v>120.0808</v>
      </c>
      <c r="V2691">
        <v>134.55000000000001</v>
      </c>
      <c r="W2691" s="36">
        <v>24.109551771776786</v>
      </c>
      <c r="Y2691">
        <v>83.43</v>
      </c>
      <c r="Z2691">
        <v>134.55000000000001</v>
      </c>
      <c r="AA2691" s="36">
        <v>22.914823465370304</v>
      </c>
    </row>
    <row r="2692" spans="1:27" x14ac:dyDescent="0.25">
      <c r="A2692">
        <v>96.432599999999994</v>
      </c>
      <c r="B2692">
        <v>134.6</v>
      </c>
      <c r="C2692" s="36">
        <v>23.296284287179926</v>
      </c>
      <c r="E2692">
        <v>101.12990000000001</v>
      </c>
      <c r="F2692">
        <v>134.6</v>
      </c>
      <c r="G2692" s="36">
        <v>23.444587633050471</v>
      </c>
      <c r="I2692">
        <v>105.8248</v>
      </c>
      <c r="J2692">
        <v>134.6</v>
      </c>
      <c r="K2692" s="36">
        <v>23.598821252481379</v>
      </c>
      <c r="M2692">
        <v>110.5591</v>
      </c>
      <c r="N2692">
        <v>134.6</v>
      </c>
      <c r="O2692" s="36">
        <v>23.760869053787232</v>
      </c>
      <c r="Q2692">
        <v>115.30419999999999</v>
      </c>
      <c r="R2692">
        <v>134.6</v>
      </c>
      <c r="S2692" s="36">
        <v>23.930387650346177</v>
      </c>
      <c r="U2692">
        <v>120.0808</v>
      </c>
      <c r="V2692">
        <v>134.6</v>
      </c>
      <c r="W2692" s="36">
        <v>24.108858913651069</v>
      </c>
      <c r="Y2692">
        <v>83.43</v>
      </c>
      <c r="Z2692">
        <v>134.6</v>
      </c>
      <c r="AA2692" s="36">
        <v>22.914357311582904</v>
      </c>
    </row>
    <row r="2693" spans="1:27" x14ac:dyDescent="0.25">
      <c r="A2693">
        <v>96.432599999999994</v>
      </c>
      <c r="B2693">
        <v>134.65</v>
      </c>
      <c r="C2693" s="36">
        <v>23.295756879835693</v>
      </c>
      <c r="E2693">
        <v>101.12990000000001</v>
      </c>
      <c r="F2693">
        <v>134.65</v>
      </c>
      <c r="G2693" s="36">
        <v>23.444033949927075</v>
      </c>
      <c r="I2693">
        <v>105.8248</v>
      </c>
      <c r="J2693">
        <v>134.65</v>
      </c>
      <c r="K2693" s="36">
        <v>23.598238580326992</v>
      </c>
      <c r="M2693">
        <v>110.5591</v>
      </c>
      <c r="N2693">
        <v>134.65</v>
      </c>
      <c r="O2693" s="36">
        <v>23.760253929329039</v>
      </c>
      <c r="Q2693">
        <v>115.30419999999999</v>
      </c>
      <c r="R2693">
        <v>134.65</v>
      </c>
      <c r="S2693" s="36">
        <v>23.929736177186012</v>
      </c>
      <c r="U2693">
        <v>120.0808</v>
      </c>
      <c r="V2693">
        <v>134.65</v>
      </c>
      <c r="W2693" s="36">
        <v>24.108166244197061</v>
      </c>
      <c r="Y2693">
        <v>83.43</v>
      </c>
      <c r="Z2693">
        <v>134.65</v>
      </c>
      <c r="AA2693" s="36">
        <v>22.913891233423648</v>
      </c>
    </row>
    <row r="2694" spans="1:27" x14ac:dyDescent="0.25">
      <c r="A2694">
        <v>96.432599999999994</v>
      </c>
      <c r="B2694">
        <v>134.69999999999999</v>
      </c>
      <c r="C2694" s="36">
        <v>23.295229572733898</v>
      </c>
      <c r="E2694">
        <v>101.12990000000001</v>
      </c>
      <c r="F2694">
        <v>134.69999999999999</v>
      </c>
      <c r="G2694" s="36">
        <v>23.443480378897952</v>
      </c>
      <c r="I2694">
        <v>105.8248</v>
      </c>
      <c r="J2694">
        <v>134.69999999999999</v>
      </c>
      <c r="K2694" s="36">
        <v>23.59765603427374</v>
      </c>
      <c r="M2694">
        <v>110.5591</v>
      </c>
      <c r="N2694">
        <v>134.69999999999999</v>
      </c>
      <c r="O2694" s="36">
        <v>23.759638947839797</v>
      </c>
      <c r="Q2694">
        <v>115.30419999999999</v>
      </c>
      <c r="R2694">
        <v>134.69999999999999</v>
      </c>
      <c r="S2694" s="36">
        <v>23.929084867416986</v>
      </c>
      <c r="U2694">
        <v>120.0808</v>
      </c>
      <c r="V2694">
        <v>134.69999999999999</v>
      </c>
      <c r="W2694" s="36">
        <v>24.107473763289864</v>
      </c>
      <c r="Y2694">
        <v>83.43</v>
      </c>
      <c r="Z2694">
        <v>134.69999999999999</v>
      </c>
      <c r="AA2694" s="36">
        <v>22.913425230863709</v>
      </c>
    </row>
    <row r="2695" spans="1:27" x14ac:dyDescent="0.25">
      <c r="A2695">
        <v>96.432599999999994</v>
      </c>
      <c r="B2695">
        <v>134.75</v>
      </c>
      <c r="C2695" s="36">
        <v>23.29470236582927</v>
      </c>
      <c r="E2695">
        <v>101.12990000000001</v>
      </c>
      <c r="F2695">
        <v>134.75</v>
      </c>
      <c r="G2695" s="36">
        <v>23.442926919908949</v>
      </c>
      <c r="I2695">
        <v>105.8248</v>
      </c>
      <c r="J2695">
        <v>134.75</v>
      </c>
      <c r="K2695" s="36">
        <v>23.597073614256228</v>
      </c>
      <c r="M2695">
        <v>110.5591</v>
      </c>
      <c r="N2695">
        <v>134.75</v>
      </c>
      <c r="O2695" s="36">
        <v>23.759024109239494</v>
      </c>
      <c r="Q2695">
        <v>115.30419999999999</v>
      </c>
      <c r="R2695">
        <v>134.75</v>
      </c>
      <c r="S2695" s="36">
        <v>23.928433720939978</v>
      </c>
      <c r="U2695">
        <v>120.0808</v>
      </c>
      <c r="V2695">
        <v>134.75</v>
      </c>
      <c r="W2695" s="36">
        <v>24.106781470804716</v>
      </c>
      <c r="Y2695">
        <v>83.43</v>
      </c>
      <c r="Z2695">
        <v>134.75</v>
      </c>
      <c r="AA2695" s="36">
        <v>22.912959303874267</v>
      </c>
    </row>
    <row r="2696" spans="1:27" x14ac:dyDescent="0.25">
      <c r="A2696">
        <v>96.432599999999994</v>
      </c>
      <c r="B2696">
        <v>134.80000000000001</v>
      </c>
      <c r="C2696" s="36">
        <v>23.294175259076574</v>
      </c>
      <c r="E2696">
        <v>101.12990000000001</v>
      </c>
      <c r="F2696">
        <v>134.80000000000001</v>
      </c>
      <c r="G2696" s="36">
        <v>23.442373572905947</v>
      </c>
      <c r="I2696">
        <v>105.8248</v>
      </c>
      <c r="J2696">
        <v>134.80000000000001</v>
      </c>
      <c r="K2696" s="36">
        <v>23.59649132020909</v>
      </c>
      <c r="M2696">
        <v>110.5591</v>
      </c>
      <c r="N2696">
        <v>134.80000000000001</v>
      </c>
      <c r="O2696" s="36">
        <v>23.758409413448202</v>
      </c>
      <c r="Q2696">
        <v>115.30419999999999</v>
      </c>
      <c r="R2696">
        <v>134.80000000000001</v>
      </c>
      <c r="S2696" s="36">
        <v>23.927782737655946</v>
      </c>
      <c r="U2696">
        <v>120.0808</v>
      </c>
      <c r="V2696">
        <v>134.80000000000001</v>
      </c>
      <c r="W2696" s="36">
        <v>24.106089366616981</v>
      </c>
      <c r="Y2696">
        <v>83.43</v>
      </c>
      <c r="Z2696">
        <v>134.80000000000001</v>
      </c>
      <c r="AA2696" s="36">
        <v>22.912493452426528</v>
      </c>
    </row>
    <row r="2697" spans="1:27" x14ac:dyDescent="0.25">
      <c r="A2697">
        <v>96.432599999999994</v>
      </c>
      <c r="B2697">
        <v>134.85</v>
      </c>
      <c r="C2697" s="36">
        <v>23.2936482524306</v>
      </c>
      <c r="E2697">
        <v>101.12990000000001</v>
      </c>
      <c r="F2697">
        <v>134.85</v>
      </c>
      <c r="G2697" s="36">
        <v>23.441820337834884</v>
      </c>
      <c r="I2697">
        <v>105.8248</v>
      </c>
      <c r="J2697">
        <v>134.85</v>
      </c>
      <c r="K2697" s="36">
        <v>23.595909152067033</v>
      </c>
      <c r="M2697">
        <v>110.5591</v>
      </c>
      <c r="N2697">
        <v>134.85</v>
      </c>
      <c r="O2697" s="36">
        <v>23.75779486038606</v>
      </c>
      <c r="Q2697">
        <v>115.30419999999999</v>
      </c>
      <c r="R2697">
        <v>134.85</v>
      </c>
      <c r="S2697" s="36">
        <v>23.927131917465964</v>
      </c>
      <c r="U2697">
        <v>120.0808</v>
      </c>
      <c r="V2697">
        <v>134.85</v>
      </c>
      <c r="W2697" s="36">
        <v>24.105397450602165</v>
      </c>
      <c r="Y2697">
        <v>83.43</v>
      </c>
      <c r="Z2697">
        <v>134.85</v>
      </c>
      <c r="AA2697" s="36">
        <v>22.912027676491714</v>
      </c>
    </row>
    <row r="2698" spans="1:27" x14ac:dyDescent="0.25">
      <c r="A2698">
        <v>96.432599999999994</v>
      </c>
      <c r="B2698">
        <v>134.9</v>
      </c>
      <c r="C2698" s="36">
        <v>23.293121345846174</v>
      </c>
      <c r="E2698">
        <v>101.12990000000001</v>
      </c>
      <c r="F2698">
        <v>134.9</v>
      </c>
      <c r="G2698" s="36">
        <v>23.441267214641734</v>
      </c>
      <c r="I2698">
        <v>105.8248</v>
      </c>
      <c r="J2698">
        <v>134.9</v>
      </c>
      <c r="K2698" s="36">
        <v>23.595327109764821</v>
      </c>
      <c r="M2698">
        <v>110.5591</v>
      </c>
      <c r="N2698">
        <v>134.9</v>
      </c>
      <c r="O2698" s="36">
        <v>23.757180449973283</v>
      </c>
      <c r="Q2698">
        <v>115.30419999999999</v>
      </c>
      <c r="R2698">
        <v>134.9</v>
      </c>
      <c r="S2698" s="36">
        <v>23.926481260271192</v>
      </c>
      <c r="U2698">
        <v>120.0808</v>
      </c>
      <c r="V2698">
        <v>134.9</v>
      </c>
      <c r="W2698" s="36">
        <v>24.104705722635916</v>
      </c>
      <c r="Y2698">
        <v>83.43</v>
      </c>
      <c r="Z2698">
        <v>134.9</v>
      </c>
      <c r="AA2698" s="36">
        <v>22.911561976041064</v>
      </c>
    </row>
    <row r="2699" spans="1:27" x14ac:dyDescent="0.25">
      <c r="A2699">
        <v>96.432599999999994</v>
      </c>
      <c r="B2699">
        <v>134.94999999999999</v>
      </c>
      <c r="C2699" s="36">
        <v>23.292594539278156</v>
      </c>
      <c r="E2699">
        <v>101.12990000000001</v>
      </c>
      <c r="F2699">
        <v>134.94999999999999</v>
      </c>
      <c r="G2699" s="36">
        <v>23.440714203272506</v>
      </c>
      <c r="I2699">
        <v>105.8248</v>
      </c>
      <c r="J2699">
        <v>134.94999999999999</v>
      </c>
      <c r="K2699" s="36">
        <v>23.594745193237252</v>
      </c>
      <c r="M2699">
        <v>110.5591</v>
      </c>
      <c r="N2699">
        <v>134.94999999999999</v>
      </c>
      <c r="O2699" s="36">
        <v>23.756566182130157</v>
      </c>
      <c r="Q2699">
        <v>115.30419999999999</v>
      </c>
      <c r="R2699">
        <v>134.94999999999999</v>
      </c>
      <c r="S2699" s="36">
        <v>23.925830765972886</v>
      </c>
      <c r="U2699">
        <v>120.0808</v>
      </c>
      <c r="V2699">
        <v>134.94999999999999</v>
      </c>
      <c r="W2699" s="36">
        <v>24.104014182593996</v>
      </c>
      <c r="Y2699">
        <v>83.43</v>
      </c>
      <c r="Z2699">
        <v>134.94999999999999</v>
      </c>
      <c r="AA2699" s="36">
        <v>22.911096351045838</v>
      </c>
    </row>
    <row r="2700" spans="1:27" x14ac:dyDescent="0.25">
      <c r="A2700">
        <v>96.432599999999994</v>
      </c>
      <c r="B2700">
        <v>135</v>
      </c>
      <c r="C2700" s="36">
        <v>23.292067832681447</v>
      </c>
      <c r="E2700">
        <v>101.12990000000001</v>
      </c>
      <c r="F2700">
        <v>135</v>
      </c>
      <c r="G2700" s="36">
        <v>23.440161303673264</v>
      </c>
      <c r="I2700">
        <v>105.8248</v>
      </c>
      <c r="J2700">
        <v>135</v>
      </c>
      <c r="K2700" s="36">
        <v>23.594163402419198</v>
      </c>
      <c r="M2700">
        <v>110.5591</v>
      </c>
      <c r="N2700">
        <v>135</v>
      </c>
      <c r="O2700" s="36">
        <v>23.755952056777033</v>
      </c>
      <c r="Q2700">
        <v>115.30419999999999</v>
      </c>
      <c r="R2700">
        <v>135</v>
      </c>
      <c r="S2700" s="36">
        <v>23.925180434472413</v>
      </c>
      <c r="U2700">
        <v>120.0808</v>
      </c>
      <c r="V2700">
        <v>135</v>
      </c>
      <c r="W2700" s="36">
        <v>24.103322830352319</v>
      </c>
      <c r="Y2700">
        <v>83.43</v>
      </c>
      <c r="Z2700">
        <v>135</v>
      </c>
      <c r="AA2700" s="36">
        <v>22.910630801477311</v>
      </c>
    </row>
    <row r="2701" spans="1:27" x14ac:dyDescent="0.25">
      <c r="A2701">
        <v>96.432599999999994</v>
      </c>
      <c r="B2701">
        <v>135.05000000000001</v>
      </c>
      <c r="C2701" s="36">
        <v>23.29154122601096</v>
      </c>
      <c r="E2701">
        <v>101.12990000000001</v>
      </c>
      <c r="F2701">
        <v>135.05000000000001</v>
      </c>
      <c r="G2701" s="36">
        <v>23.439608515790109</v>
      </c>
      <c r="I2701">
        <v>105.8248</v>
      </c>
      <c r="J2701">
        <v>135.05000000000001</v>
      </c>
      <c r="K2701" s="36">
        <v>23.593581737245582</v>
      </c>
      <c r="M2701">
        <v>110.5591</v>
      </c>
      <c r="N2701">
        <v>135.05000000000001</v>
      </c>
      <c r="O2701" s="36">
        <v>23.755338073834348</v>
      </c>
      <c r="Q2701">
        <v>115.30419999999999</v>
      </c>
      <c r="R2701">
        <v>135.05000000000001</v>
      </c>
      <c r="S2701" s="36">
        <v>23.924530265671226</v>
      </c>
      <c r="U2701">
        <v>120.0808</v>
      </c>
      <c r="V2701">
        <v>135.05000000000001</v>
      </c>
      <c r="W2701" s="36">
        <v>24.102631665786923</v>
      </c>
      <c r="Y2701">
        <v>83.43</v>
      </c>
      <c r="Z2701">
        <v>135.05000000000001</v>
      </c>
      <c r="AA2701" s="36">
        <v>22.910165327306771</v>
      </c>
    </row>
    <row r="2702" spans="1:27" x14ac:dyDescent="0.25">
      <c r="A2702">
        <v>96.432599999999994</v>
      </c>
      <c r="B2702">
        <v>135.1</v>
      </c>
      <c r="C2702" s="36">
        <v>23.291014719221664</v>
      </c>
      <c r="E2702">
        <v>101.12990000000001</v>
      </c>
      <c r="F2702">
        <v>135.1</v>
      </c>
      <c r="G2702" s="36">
        <v>23.439055839569185</v>
      </c>
      <c r="I2702">
        <v>105.8248</v>
      </c>
      <c r="J2702">
        <v>135.1</v>
      </c>
      <c r="K2702" s="36">
        <v>23.593000197651378</v>
      </c>
      <c r="M2702">
        <v>110.5591</v>
      </c>
      <c r="N2702">
        <v>135.1</v>
      </c>
      <c r="O2702" s="36">
        <v>23.754724233222603</v>
      </c>
      <c r="Q2702">
        <v>115.30419999999999</v>
      </c>
      <c r="R2702">
        <v>135.1</v>
      </c>
      <c r="S2702" s="36">
        <v>23.923880259470874</v>
      </c>
      <c r="U2702">
        <v>120.0808</v>
      </c>
      <c r="V2702">
        <v>135.1</v>
      </c>
      <c r="W2702" s="36">
        <v>24.101940688773983</v>
      </c>
      <c r="Y2702">
        <v>83.43</v>
      </c>
      <c r="Z2702">
        <v>135.1</v>
      </c>
      <c r="AA2702" s="36">
        <v>22.909699928505539</v>
      </c>
    </row>
    <row r="2703" spans="1:27" x14ac:dyDescent="0.25">
      <c r="A2703">
        <v>96.432599999999994</v>
      </c>
      <c r="B2703">
        <v>135.15</v>
      </c>
      <c r="C2703" s="36">
        <v>23.290488312268547</v>
      </c>
      <c r="E2703">
        <v>101.12990000000001</v>
      </c>
      <c r="F2703">
        <v>135.15</v>
      </c>
      <c r="G2703" s="36">
        <v>23.43850327495667</v>
      </c>
      <c r="I2703">
        <v>105.8248</v>
      </c>
      <c r="J2703">
        <v>135.15</v>
      </c>
      <c r="K2703" s="36">
        <v>23.592418783571617</v>
      </c>
      <c r="M2703">
        <v>110.5591</v>
      </c>
      <c r="N2703">
        <v>135.15</v>
      </c>
      <c r="O2703" s="36">
        <v>23.754110534862374</v>
      </c>
      <c r="Q2703">
        <v>115.30419999999999</v>
      </c>
      <c r="R2703">
        <v>135.15</v>
      </c>
      <c r="S2703" s="36">
        <v>23.923230415773013</v>
      </c>
      <c r="U2703">
        <v>120.0808</v>
      </c>
      <c r="V2703">
        <v>135.15</v>
      </c>
      <c r="W2703" s="36">
        <v>24.101249899189806</v>
      </c>
      <c r="Y2703">
        <v>83.43</v>
      </c>
      <c r="Z2703">
        <v>135.15</v>
      </c>
      <c r="AA2703" s="36">
        <v>22.909234605044933</v>
      </c>
    </row>
    <row r="2704" spans="1:27" x14ac:dyDescent="0.25">
      <c r="A2704">
        <v>96.432599999999994</v>
      </c>
      <c r="B2704">
        <v>135.19999999999999</v>
      </c>
      <c r="C2704" s="36">
        <v>23.289962005106641</v>
      </c>
      <c r="E2704">
        <v>101.12990000000001</v>
      </c>
      <c r="F2704">
        <v>135.19999999999999</v>
      </c>
      <c r="G2704" s="36">
        <v>23.437950821898795</v>
      </c>
      <c r="I2704">
        <v>105.8248</v>
      </c>
      <c r="J2704">
        <v>135.19999999999999</v>
      </c>
      <c r="K2704" s="36">
        <v>23.591837494941384</v>
      </c>
      <c r="M2704">
        <v>110.5591</v>
      </c>
      <c r="N2704">
        <v>135.19999999999999</v>
      </c>
      <c r="O2704" s="36">
        <v>23.753496978674306</v>
      </c>
      <c r="Q2704">
        <v>115.30419999999999</v>
      </c>
      <c r="R2704">
        <v>135.19999999999999</v>
      </c>
      <c r="S2704" s="36">
        <v>23.922580734479389</v>
      </c>
      <c r="U2704">
        <v>120.0808</v>
      </c>
      <c r="V2704">
        <v>135.19999999999999</v>
      </c>
      <c r="W2704" s="36">
        <v>24.100559296910831</v>
      </c>
      <c r="Y2704">
        <v>83.43</v>
      </c>
      <c r="Z2704">
        <v>135.19999999999999</v>
      </c>
      <c r="AA2704" s="36">
        <v>22.908769356896304</v>
      </c>
    </row>
    <row r="2705" spans="1:27" x14ac:dyDescent="0.25">
      <c r="A2705">
        <v>96.432599999999994</v>
      </c>
      <c r="B2705">
        <v>135.25</v>
      </c>
      <c r="C2705" s="36">
        <v>23.289435797690999</v>
      </c>
      <c r="E2705">
        <v>101.12990000000001</v>
      </c>
      <c r="F2705">
        <v>135.25</v>
      </c>
      <c r="G2705" s="36">
        <v>23.437398480341834</v>
      </c>
      <c r="I2705">
        <v>105.8248</v>
      </c>
      <c r="J2705">
        <v>135.25</v>
      </c>
      <c r="K2705" s="36">
        <v>23.591256331695821</v>
      </c>
      <c r="M2705">
        <v>110.5591</v>
      </c>
      <c r="N2705">
        <v>135.25</v>
      </c>
      <c r="O2705" s="36">
        <v>23.752883564579122</v>
      </c>
      <c r="Q2705">
        <v>115.30419999999999</v>
      </c>
      <c r="R2705">
        <v>135.25</v>
      </c>
      <c r="S2705" s="36">
        <v>23.921931215491842</v>
      </c>
      <c r="U2705">
        <v>120.0808</v>
      </c>
      <c r="V2705">
        <v>135.25</v>
      </c>
      <c r="W2705" s="36">
        <v>24.099868881813634</v>
      </c>
      <c r="Y2705">
        <v>83.43</v>
      </c>
      <c r="Z2705">
        <v>135.25</v>
      </c>
      <c r="AA2705" s="36">
        <v>22.90830418403101</v>
      </c>
    </row>
    <row r="2706" spans="1:27" x14ac:dyDescent="0.25">
      <c r="A2706">
        <v>96.432599999999994</v>
      </c>
      <c r="B2706">
        <v>135.30000000000001</v>
      </c>
      <c r="C2706" s="36">
        <v>23.288909689976713</v>
      </c>
      <c r="E2706">
        <v>101.12990000000001</v>
      </c>
      <c r="F2706">
        <v>135.30000000000001</v>
      </c>
      <c r="G2706" s="36">
        <v>23.436846250232094</v>
      </c>
      <c r="I2706">
        <v>105.8248</v>
      </c>
      <c r="J2706">
        <v>135.30000000000001</v>
      </c>
      <c r="K2706" s="36">
        <v>23.590675293770119</v>
      </c>
      <c r="M2706">
        <v>110.5591</v>
      </c>
      <c r="N2706">
        <v>135.30000000000001</v>
      </c>
      <c r="O2706" s="36">
        <v>23.752270292497602</v>
      </c>
      <c r="Q2706">
        <v>115.30419999999999</v>
      </c>
      <c r="R2706">
        <v>135.30000000000001</v>
      </c>
      <c r="S2706" s="36">
        <v>23.921281858712319</v>
      </c>
      <c r="U2706">
        <v>120.0808</v>
      </c>
      <c r="V2706">
        <v>135.30000000000001</v>
      </c>
      <c r="W2706" s="36">
        <v>24.099178653774921</v>
      </c>
      <c r="Y2706">
        <v>83.43</v>
      </c>
      <c r="Z2706">
        <v>135.30000000000001</v>
      </c>
      <c r="AA2706" s="36">
        <v>22.907839086420442</v>
      </c>
    </row>
    <row r="2707" spans="1:27" x14ac:dyDescent="0.25">
      <c r="A2707">
        <v>96.432599999999994</v>
      </c>
      <c r="B2707">
        <v>135.35</v>
      </c>
      <c r="C2707" s="36">
        <v>23.288383681918901</v>
      </c>
      <c r="E2707">
        <v>101.12990000000001</v>
      </c>
      <c r="F2707">
        <v>135.35</v>
      </c>
      <c r="G2707" s="36">
        <v>23.436294131515933</v>
      </c>
      <c r="I2707">
        <v>105.8248</v>
      </c>
      <c r="J2707">
        <v>135.35</v>
      </c>
      <c r="K2707" s="36">
        <v>23.590094381099533</v>
      </c>
      <c r="M2707">
        <v>110.5591</v>
      </c>
      <c r="N2707">
        <v>135.35</v>
      </c>
      <c r="O2707" s="36">
        <v>23.751657162350629</v>
      </c>
      <c r="Q2707">
        <v>115.30419999999999</v>
      </c>
      <c r="R2707">
        <v>135.35</v>
      </c>
      <c r="S2707" s="36">
        <v>23.920632664042845</v>
      </c>
      <c r="U2707">
        <v>120.0808</v>
      </c>
      <c r="V2707">
        <v>135.35</v>
      </c>
      <c r="W2707" s="36">
        <v>24.098488612671531</v>
      </c>
      <c r="Y2707">
        <v>83.43</v>
      </c>
      <c r="Z2707">
        <v>135.35</v>
      </c>
      <c r="AA2707" s="36">
        <v>22.907374064035992</v>
      </c>
    </row>
    <row r="2708" spans="1:27" x14ac:dyDescent="0.25">
      <c r="A2708">
        <v>96.432599999999994</v>
      </c>
      <c r="B2708">
        <v>135.4</v>
      </c>
      <c r="C2708" s="36">
        <v>23.287857773472734</v>
      </c>
      <c r="E2708">
        <v>101.12990000000001</v>
      </c>
      <c r="F2708">
        <v>135.4</v>
      </c>
      <c r="G2708" s="36">
        <v>23.43574212413974</v>
      </c>
      <c r="I2708">
        <v>105.8248</v>
      </c>
      <c r="J2708">
        <v>135.4</v>
      </c>
      <c r="K2708" s="36">
        <v>23.589513593619358</v>
      </c>
      <c r="M2708">
        <v>110.5591</v>
      </c>
      <c r="N2708">
        <v>135.4</v>
      </c>
      <c r="O2708" s="36">
        <v>23.751044174059121</v>
      </c>
      <c r="Q2708">
        <v>115.30419999999999</v>
      </c>
      <c r="R2708">
        <v>135.4</v>
      </c>
      <c r="S2708" s="36">
        <v>23.919983631385573</v>
      </c>
      <c r="U2708">
        <v>120.0808</v>
      </c>
      <c r="V2708">
        <v>135.4</v>
      </c>
      <c r="W2708" s="36">
        <v>24.097798758380431</v>
      </c>
      <c r="Y2708">
        <v>83.43</v>
      </c>
      <c r="Z2708">
        <v>135.4</v>
      </c>
      <c r="AA2708" s="36">
        <v>22.906909116849079</v>
      </c>
    </row>
    <row r="2709" spans="1:27" x14ac:dyDescent="0.25">
      <c r="A2709">
        <v>96.432599999999994</v>
      </c>
      <c r="B2709">
        <v>135.44999999999999</v>
      </c>
      <c r="C2709" s="36">
        <v>23.287331964593385</v>
      </c>
      <c r="E2709">
        <v>101.12990000000001</v>
      </c>
      <c r="F2709">
        <v>135.44999999999999</v>
      </c>
      <c r="G2709" s="36">
        <v>23.435190228049954</v>
      </c>
      <c r="I2709">
        <v>105.8248</v>
      </c>
      <c r="J2709">
        <v>135.44999999999999</v>
      </c>
      <c r="K2709" s="36">
        <v>23.588932931264964</v>
      </c>
      <c r="M2709">
        <v>110.5591</v>
      </c>
      <c r="N2709">
        <v>135.44999999999999</v>
      </c>
      <c r="O2709" s="36">
        <v>23.750431327544096</v>
      </c>
      <c r="Q2709">
        <v>115.30419999999999</v>
      </c>
      <c r="R2709">
        <v>135.44999999999999</v>
      </c>
      <c r="S2709" s="36">
        <v>23.919334760642716</v>
      </c>
      <c r="U2709">
        <v>120.0808</v>
      </c>
      <c r="V2709">
        <v>135.44999999999999</v>
      </c>
      <c r="W2709" s="36">
        <v>24.097109090778726</v>
      </c>
      <c r="Y2709">
        <v>83.43</v>
      </c>
      <c r="Z2709">
        <v>135.44999999999999</v>
      </c>
      <c r="AA2709" s="36">
        <v>22.906444244831135</v>
      </c>
    </row>
    <row r="2710" spans="1:27" x14ac:dyDescent="0.25">
      <c r="A2710">
        <v>96.432599999999994</v>
      </c>
      <c r="B2710">
        <v>135.5</v>
      </c>
      <c r="C2710" s="36">
        <v>23.286806255236087</v>
      </c>
      <c r="E2710">
        <v>101.12990000000001</v>
      </c>
      <c r="F2710">
        <v>135.5</v>
      </c>
      <c r="G2710" s="36">
        <v>23.434638443193055</v>
      </c>
      <c r="I2710">
        <v>105.8248</v>
      </c>
      <c r="J2710">
        <v>135.5</v>
      </c>
      <c r="K2710" s="36">
        <v>23.58835239397175</v>
      </c>
      <c r="M2710">
        <v>110.5591</v>
      </c>
      <c r="N2710">
        <v>135.5</v>
      </c>
      <c r="O2710" s="36">
        <v>23.749818622726618</v>
      </c>
      <c r="Q2710">
        <v>115.30419999999999</v>
      </c>
      <c r="R2710">
        <v>135.5</v>
      </c>
      <c r="S2710" s="36">
        <v>23.918686051716609</v>
      </c>
      <c r="U2710">
        <v>120.0808</v>
      </c>
      <c r="V2710">
        <v>135.5</v>
      </c>
      <c r="W2710" s="36">
        <v>24.096419609743652</v>
      </c>
      <c r="Y2710">
        <v>83.43</v>
      </c>
      <c r="Z2710">
        <v>135.5</v>
      </c>
      <c r="AA2710" s="36">
        <v>22.905979447953612</v>
      </c>
    </row>
    <row r="2711" spans="1:27" x14ac:dyDescent="0.25">
      <c r="A2711">
        <v>96.432599999999994</v>
      </c>
      <c r="B2711">
        <v>135.55000000000001</v>
      </c>
      <c r="C2711" s="36">
        <v>23.286280645356097</v>
      </c>
      <c r="E2711">
        <v>101.12990000000001</v>
      </c>
      <c r="F2711">
        <v>135.55000000000001</v>
      </c>
      <c r="G2711" s="36">
        <v>23.43408676951557</v>
      </c>
      <c r="I2711">
        <v>105.8248</v>
      </c>
      <c r="J2711">
        <v>135.55000000000001</v>
      </c>
      <c r="K2711" s="36">
        <v>23.587771981675189</v>
      </c>
      <c r="M2711">
        <v>110.5591</v>
      </c>
      <c r="N2711">
        <v>135.55000000000001</v>
      </c>
      <c r="O2711" s="36">
        <v>23.749206059527854</v>
      </c>
      <c r="Q2711">
        <v>115.30419999999999</v>
      </c>
      <c r="R2711">
        <v>135.55000000000001</v>
      </c>
      <c r="S2711" s="36">
        <v>23.91803750450967</v>
      </c>
      <c r="U2711">
        <v>120.0808</v>
      </c>
      <c r="V2711">
        <v>135.55000000000001</v>
      </c>
      <c r="W2711" s="36">
        <v>24.095730315152576</v>
      </c>
      <c r="Y2711">
        <v>83.43</v>
      </c>
      <c r="Z2711">
        <v>135.55000000000001</v>
      </c>
      <c r="AA2711" s="36">
        <v>22.905514726187988</v>
      </c>
    </row>
    <row r="2712" spans="1:27" x14ac:dyDescent="0.25">
      <c r="A2712">
        <v>96.432599999999994</v>
      </c>
      <c r="B2712">
        <v>135.6</v>
      </c>
      <c r="C2712" s="36">
        <v>23.28575513490869</v>
      </c>
      <c r="E2712">
        <v>101.12990000000001</v>
      </c>
      <c r="F2712">
        <v>135.6</v>
      </c>
      <c r="G2712" s="36">
        <v>23.433535206964052</v>
      </c>
      <c r="I2712">
        <v>105.8248</v>
      </c>
      <c r="J2712">
        <v>135.6</v>
      </c>
      <c r="K2712" s="36">
        <v>23.587191694310803</v>
      </c>
      <c r="M2712">
        <v>110.5591</v>
      </c>
      <c r="N2712">
        <v>135.6</v>
      </c>
      <c r="O2712" s="36">
        <v>23.748593637869018</v>
      </c>
      <c r="Q2712">
        <v>115.30419999999999</v>
      </c>
      <c r="R2712">
        <v>135.6</v>
      </c>
      <c r="S2712" s="36">
        <v>23.917389118924415</v>
      </c>
      <c r="U2712">
        <v>120.0808</v>
      </c>
      <c r="V2712">
        <v>135.6</v>
      </c>
      <c r="W2712" s="36">
        <v>24.095041206882993</v>
      </c>
      <c r="Y2712">
        <v>83.43</v>
      </c>
      <c r="Z2712">
        <v>135.6</v>
      </c>
      <c r="AA2712" s="36">
        <v>22.905050079505735</v>
      </c>
    </row>
    <row r="2713" spans="1:27" x14ac:dyDescent="0.25">
      <c r="A2713">
        <v>96.432599999999994</v>
      </c>
      <c r="B2713">
        <v>135.65</v>
      </c>
      <c r="C2713" s="36">
        <v>23.285229723849202</v>
      </c>
      <c r="E2713">
        <v>101.12990000000001</v>
      </c>
      <c r="F2713">
        <v>135.65</v>
      </c>
      <c r="G2713" s="36">
        <v>23.432983755485111</v>
      </c>
      <c r="I2713">
        <v>105.8248</v>
      </c>
      <c r="J2713">
        <v>135.65</v>
      </c>
      <c r="K2713" s="36">
        <v>23.586611531814167</v>
      </c>
      <c r="M2713">
        <v>110.5591</v>
      </c>
      <c r="N2713">
        <v>135.65</v>
      </c>
      <c r="O2713" s="36">
        <v>23.747981357671396</v>
      </c>
      <c r="Q2713">
        <v>115.30419999999999</v>
      </c>
      <c r="R2713">
        <v>135.65</v>
      </c>
      <c r="S2713" s="36">
        <v>23.916740894863466</v>
      </c>
      <c r="U2713">
        <v>120.0808</v>
      </c>
      <c r="V2713">
        <v>135.65</v>
      </c>
      <c r="W2713" s="36">
        <v>24.094352284812533</v>
      </c>
      <c r="Y2713">
        <v>83.43</v>
      </c>
      <c r="Z2713">
        <v>135.65</v>
      </c>
      <c r="AA2713" s="36">
        <v>22.904585507878366</v>
      </c>
    </row>
    <row r="2714" spans="1:27" x14ac:dyDescent="0.25">
      <c r="A2714">
        <v>96.432599999999994</v>
      </c>
      <c r="B2714">
        <v>135.69999999999999</v>
      </c>
      <c r="C2714" s="36">
        <v>23.284704412132974</v>
      </c>
      <c r="E2714">
        <v>101.12990000000001</v>
      </c>
      <c r="F2714">
        <v>135.69999999999999</v>
      </c>
      <c r="G2714" s="36">
        <v>23.432432415025399</v>
      </c>
      <c r="I2714">
        <v>105.8248</v>
      </c>
      <c r="J2714">
        <v>135.69999999999999</v>
      </c>
      <c r="K2714" s="36">
        <v>23.586031494120906</v>
      </c>
      <c r="M2714">
        <v>110.5591</v>
      </c>
      <c r="N2714">
        <v>135.69999999999999</v>
      </c>
      <c r="O2714" s="36">
        <v>23.747369218856363</v>
      </c>
      <c r="Q2714">
        <v>115.30419999999999</v>
      </c>
      <c r="R2714">
        <v>135.69999999999999</v>
      </c>
      <c r="S2714" s="36">
        <v>23.916092832229523</v>
      </c>
      <c r="U2714">
        <v>120.0808</v>
      </c>
      <c r="V2714">
        <v>135.69999999999999</v>
      </c>
      <c r="W2714" s="36">
        <v>24.093663548818959</v>
      </c>
      <c r="Y2714">
        <v>83.43</v>
      </c>
      <c r="Z2714">
        <v>135.69999999999999</v>
      </c>
      <c r="AA2714" s="36">
        <v>22.904121011277407</v>
      </c>
    </row>
    <row r="2715" spans="1:27" x14ac:dyDescent="0.25">
      <c r="A2715">
        <v>96.432599999999994</v>
      </c>
      <c r="B2715">
        <v>135.75</v>
      </c>
      <c r="C2715" s="36">
        <v>23.2841791997154</v>
      </c>
      <c r="E2715">
        <v>101.12990000000001</v>
      </c>
      <c r="F2715">
        <v>135.75</v>
      </c>
      <c r="G2715" s="36">
        <v>23.431881185531594</v>
      </c>
      <c r="I2715">
        <v>105.8248</v>
      </c>
      <c r="J2715">
        <v>135.75</v>
      </c>
      <c r="K2715" s="36">
        <v>23.585451581166705</v>
      </c>
      <c r="M2715">
        <v>110.5591</v>
      </c>
      <c r="N2715">
        <v>135.75</v>
      </c>
      <c r="O2715" s="36">
        <v>23.746757221345348</v>
      </c>
      <c r="Q2715">
        <v>115.30419999999999</v>
      </c>
      <c r="R2715">
        <v>135.75</v>
      </c>
      <c r="S2715" s="36">
        <v>23.915444930925396</v>
      </c>
      <c r="U2715">
        <v>120.0808</v>
      </c>
      <c r="V2715">
        <v>135.75</v>
      </c>
      <c r="W2715" s="36">
        <v>24.092974998780157</v>
      </c>
      <c r="Y2715">
        <v>83.43</v>
      </c>
      <c r="Z2715">
        <v>135.75</v>
      </c>
      <c r="AA2715" s="36">
        <v>22.903656589674384</v>
      </c>
    </row>
    <row r="2716" spans="1:27" x14ac:dyDescent="0.25">
      <c r="A2716">
        <v>96.432599999999994</v>
      </c>
      <c r="B2716">
        <v>135.80000000000001</v>
      </c>
      <c r="C2716" s="36">
        <v>23.283654086551891</v>
      </c>
      <c r="E2716">
        <v>101.12990000000001</v>
      </c>
      <c r="F2716">
        <v>135.80000000000001</v>
      </c>
      <c r="G2716" s="36">
        <v>23.43133006695043</v>
      </c>
      <c r="I2716">
        <v>105.8248</v>
      </c>
      <c r="J2716">
        <v>135.80000000000001</v>
      </c>
      <c r="K2716" s="36">
        <v>23.584871792887302</v>
      </c>
      <c r="M2716">
        <v>110.5591</v>
      </c>
      <c r="N2716">
        <v>135.80000000000001</v>
      </c>
      <c r="O2716" s="36">
        <v>23.74614536505986</v>
      </c>
      <c r="Q2716">
        <v>115.30419999999999</v>
      </c>
      <c r="R2716">
        <v>135.80000000000001</v>
      </c>
      <c r="S2716" s="36">
        <v>23.914797190853985</v>
      </c>
      <c r="U2716">
        <v>120.0808</v>
      </c>
      <c r="V2716">
        <v>135.80000000000001</v>
      </c>
      <c r="W2716" s="36">
        <v>24.092286634574155</v>
      </c>
      <c r="Y2716">
        <v>83.43</v>
      </c>
      <c r="Z2716">
        <v>135.80000000000001</v>
      </c>
      <c r="AA2716" s="36">
        <v>22.90319224304087</v>
      </c>
    </row>
    <row r="2717" spans="1:27" x14ac:dyDescent="0.25">
      <c r="A2717">
        <v>96.432599999999994</v>
      </c>
      <c r="B2717">
        <v>135.85</v>
      </c>
      <c r="C2717" s="36">
        <v>23.283129072597902</v>
      </c>
      <c r="E2717">
        <v>101.12990000000001</v>
      </c>
      <c r="F2717">
        <v>135.85</v>
      </c>
      <c r="G2717" s="36">
        <v>23.43077905922868</v>
      </c>
      <c r="I2717">
        <v>105.8248</v>
      </c>
      <c r="J2717">
        <v>135.85</v>
      </c>
      <c r="K2717" s="36">
        <v>23.584292129218483</v>
      </c>
      <c r="M2717">
        <v>110.5591</v>
      </c>
      <c r="N2717">
        <v>135.85</v>
      </c>
      <c r="O2717" s="36">
        <v>23.745533649921473</v>
      </c>
      <c r="Q2717">
        <v>115.30419999999999</v>
      </c>
      <c r="R2717">
        <v>135.85</v>
      </c>
      <c r="S2717" s="36">
        <v>23.914149611918287</v>
      </c>
      <c r="U2717">
        <v>120.0808</v>
      </c>
      <c r="V2717">
        <v>135.85</v>
      </c>
      <c r="W2717" s="36">
        <v>24.091598456079101</v>
      </c>
      <c r="Y2717">
        <v>83.43</v>
      </c>
      <c r="Z2717">
        <v>135.85</v>
      </c>
      <c r="AA2717" s="36">
        <v>22.90272797134843</v>
      </c>
    </row>
    <row r="2718" spans="1:27" x14ac:dyDescent="0.25">
      <c r="A2718">
        <v>96.432599999999994</v>
      </c>
      <c r="B2718">
        <v>135.9</v>
      </c>
      <c r="C2718" s="36">
        <v>23.282604157808915</v>
      </c>
      <c r="E2718">
        <v>101.12990000000001</v>
      </c>
      <c r="F2718">
        <v>135.9</v>
      </c>
      <c r="G2718" s="36">
        <v>23.430228162313156</v>
      </c>
      <c r="I2718">
        <v>105.8248</v>
      </c>
      <c r="J2718">
        <v>135.9</v>
      </c>
      <c r="K2718" s="36">
        <v>23.583712590096098</v>
      </c>
      <c r="M2718">
        <v>110.5591</v>
      </c>
      <c r="N2718">
        <v>135.9</v>
      </c>
      <c r="O2718" s="36">
        <v>23.744922075851836</v>
      </c>
      <c r="Q2718">
        <v>115.30419999999999</v>
      </c>
      <c r="R2718">
        <v>135.9</v>
      </c>
      <c r="S2718" s="36">
        <v>23.913502194021383</v>
      </c>
      <c r="U2718">
        <v>120.0808</v>
      </c>
      <c r="V2718">
        <v>135.9</v>
      </c>
      <c r="W2718" s="36">
        <v>24.090910463173277</v>
      </c>
      <c r="Y2718">
        <v>83.43</v>
      </c>
      <c r="Z2718">
        <v>135.9</v>
      </c>
      <c r="AA2718" s="36">
        <v>22.902263774568652</v>
      </c>
    </row>
    <row r="2719" spans="1:27" x14ac:dyDescent="0.25">
      <c r="A2719">
        <v>96.432599999999994</v>
      </c>
      <c r="B2719">
        <v>135.94999999999999</v>
      </c>
      <c r="C2719" s="36">
        <v>23.282079342140445</v>
      </c>
      <c r="E2719">
        <v>101.12990000000001</v>
      </c>
      <c r="F2719">
        <v>135.94999999999999</v>
      </c>
      <c r="G2719" s="36">
        <v>23.42967737615071</v>
      </c>
      <c r="I2719">
        <v>105.8248</v>
      </c>
      <c r="J2719">
        <v>135.94999999999999</v>
      </c>
      <c r="K2719" s="36">
        <v>23.583133175456041</v>
      </c>
      <c r="M2719">
        <v>110.5591</v>
      </c>
      <c r="N2719">
        <v>135.94999999999999</v>
      </c>
      <c r="O2719" s="36">
        <v>23.744310642772671</v>
      </c>
      <c r="Q2719">
        <v>115.30419999999999</v>
      </c>
      <c r="R2719">
        <v>135.94999999999999</v>
      </c>
      <c r="S2719" s="36">
        <v>23.91285493706647</v>
      </c>
      <c r="U2719">
        <v>120.0808</v>
      </c>
      <c r="V2719">
        <v>135.94999999999999</v>
      </c>
      <c r="W2719" s="36">
        <v>24.090222655735101</v>
      </c>
      <c r="Y2719">
        <v>83.43</v>
      </c>
      <c r="Z2719">
        <v>135.94999999999999</v>
      </c>
      <c r="AA2719" s="36">
        <v>22.901799652673159</v>
      </c>
    </row>
    <row r="2720" spans="1:27" x14ac:dyDescent="0.25">
      <c r="A2720">
        <v>96.432599999999994</v>
      </c>
      <c r="B2720">
        <v>136</v>
      </c>
      <c r="C2720" s="36">
        <v>23.28155462554804</v>
      </c>
      <c r="E2720">
        <v>101.12990000000001</v>
      </c>
      <c r="F2720">
        <v>136</v>
      </c>
      <c r="G2720" s="36">
        <v>23.42912670068824</v>
      </c>
      <c r="I2720">
        <v>105.8248</v>
      </c>
      <c r="J2720">
        <v>136</v>
      </c>
      <c r="K2720" s="36">
        <v>23.582553885234269</v>
      </c>
      <c r="M2720">
        <v>110.5591</v>
      </c>
      <c r="N2720">
        <v>136</v>
      </c>
      <c r="O2720" s="36">
        <v>23.74369935060577</v>
      </c>
      <c r="Q2720">
        <v>115.30419999999999</v>
      </c>
      <c r="R2720">
        <v>136</v>
      </c>
      <c r="S2720" s="36">
        <v>23.912207840956828</v>
      </c>
      <c r="U2720">
        <v>120.0808</v>
      </c>
      <c r="V2720">
        <v>136</v>
      </c>
      <c r="W2720" s="36">
        <v>24.089535033643106</v>
      </c>
      <c r="Y2720">
        <v>83.43</v>
      </c>
      <c r="Z2720">
        <v>136</v>
      </c>
      <c r="AA2720" s="36">
        <v>22.901335605633566</v>
      </c>
    </row>
    <row r="2721" spans="1:27" x14ac:dyDescent="0.25">
      <c r="A2721">
        <v>96.432599999999994</v>
      </c>
      <c r="B2721">
        <v>136.05000000000001</v>
      </c>
      <c r="C2721" s="36">
        <v>23.281030007987283</v>
      </c>
      <c r="E2721">
        <v>101.12990000000001</v>
      </c>
      <c r="F2721">
        <v>136.05000000000001</v>
      </c>
      <c r="G2721" s="36">
        <v>23.428576135872682</v>
      </c>
      <c r="I2721">
        <v>105.8248</v>
      </c>
      <c r="J2721">
        <v>136.05000000000001</v>
      </c>
      <c r="K2721" s="36">
        <v>23.58197471936678</v>
      </c>
      <c r="M2721">
        <v>110.5591</v>
      </c>
      <c r="N2721">
        <v>136.05000000000001</v>
      </c>
      <c r="O2721" s="36">
        <v>23.743088199272986</v>
      </c>
      <c r="Q2721">
        <v>115.30419999999999</v>
      </c>
      <c r="R2721">
        <v>136.05000000000001</v>
      </c>
      <c r="S2721" s="36">
        <v>23.911560905595824</v>
      </c>
      <c r="U2721">
        <v>120.0808</v>
      </c>
      <c r="V2721">
        <v>136.05000000000001</v>
      </c>
      <c r="W2721" s="36">
        <v>24.088847596775974</v>
      </c>
      <c r="Y2721">
        <v>83.43</v>
      </c>
      <c r="Z2721">
        <v>136.05000000000001</v>
      </c>
      <c r="AA2721" s="36">
        <v>22.900871633421524</v>
      </c>
    </row>
    <row r="2722" spans="1:27" x14ac:dyDescent="0.25">
      <c r="A2722">
        <v>96.432599999999994</v>
      </c>
      <c r="B2722">
        <v>136.1</v>
      </c>
      <c r="C2722" s="36">
        <v>23.28050548941378</v>
      </c>
      <c r="E2722">
        <v>101.12990000000001</v>
      </c>
      <c r="F2722">
        <v>136.1</v>
      </c>
      <c r="G2722" s="36">
        <v>23.428025681651018</v>
      </c>
      <c r="I2722">
        <v>105.8248</v>
      </c>
      <c r="J2722">
        <v>136.1</v>
      </c>
      <c r="K2722" s="36">
        <v>23.58139567778964</v>
      </c>
      <c r="M2722">
        <v>110.5591</v>
      </c>
      <c r="N2722">
        <v>136.1</v>
      </c>
      <c r="O2722" s="36">
        <v>23.742477188696252</v>
      </c>
      <c r="Q2722">
        <v>115.30419999999999</v>
      </c>
      <c r="R2722">
        <v>136.1</v>
      </c>
      <c r="S2722" s="36">
        <v>23.910914130886933</v>
      </c>
      <c r="U2722">
        <v>120.0808</v>
      </c>
      <c r="V2722">
        <v>136.1</v>
      </c>
      <c r="W2722" s="36">
        <v>24.088160345012497</v>
      </c>
      <c r="Y2722">
        <v>83.43</v>
      </c>
      <c r="Z2722">
        <v>136.1</v>
      </c>
      <c r="AA2722" s="36">
        <v>22.900407736008688</v>
      </c>
    </row>
    <row r="2723" spans="1:27" x14ac:dyDescent="0.25">
      <c r="A2723">
        <v>96.432599999999994</v>
      </c>
      <c r="B2723">
        <v>136.15</v>
      </c>
      <c r="C2723" s="36">
        <v>23.279981069783179</v>
      </c>
      <c r="E2723">
        <v>101.12990000000001</v>
      </c>
      <c r="F2723">
        <v>136.15</v>
      </c>
      <c r="G2723" s="36">
        <v>23.427475337970264</v>
      </c>
      <c r="I2723">
        <v>105.8248</v>
      </c>
      <c r="J2723">
        <v>136.15</v>
      </c>
      <c r="K2723" s="36">
        <v>23.58081676043896</v>
      </c>
      <c r="M2723">
        <v>110.5591</v>
      </c>
      <c r="N2723">
        <v>136.15</v>
      </c>
      <c r="O2723" s="36">
        <v>23.74186631879757</v>
      </c>
      <c r="Q2723">
        <v>115.30419999999999</v>
      </c>
      <c r="R2723">
        <v>136.15</v>
      </c>
      <c r="S2723" s="36">
        <v>23.910267516733722</v>
      </c>
      <c r="U2723">
        <v>120.0808</v>
      </c>
      <c r="V2723">
        <v>136.15</v>
      </c>
      <c r="W2723" s="36">
        <v>24.08747327823162</v>
      </c>
      <c r="Y2723">
        <v>83.43</v>
      </c>
      <c r="Z2723">
        <v>136.15</v>
      </c>
      <c r="AA2723" s="36">
        <v>22.899943913366744</v>
      </c>
    </row>
    <row r="2724" spans="1:27" x14ac:dyDescent="0.25">
      <c r="A2724">
        <v>96.432599999999994</v>
      </c>
      <c r="B2724">
        <v>136.19999999999999</v>
      </c>
      <c r="C2724" s="36">
        <v>23.279456749051167</v>
      </c>
      <c r="E2724">
        <v>101.12990000000001</v>
      </c>
      <c r="F2724">
        <v>136.19999999999999</v>
      </c>
      <c r="G2724" s="36">
        <v>23.426925104777482</v>
      </c>
      <c r="I2724">
        <v>105.8248</v>
      </c>
      <c r="J2724">
        <v>136.19999999999999</v>
      </c>
      <c r="K2724" s="36">
        <v>23.580237967250902</v>
      </c>
      <c r="M2724">
        <v>110.5591</v>
      </c>
      <c r="N2724">
        <v>136.19999999999999</v>
      </c>
      <c r="O2724" s="36">
        <v>23.741255589499012</v>
      </c>
      <c r="Q2724">
        <v>115.30419999999999</v>
      </c>
      <c r="R2724">
        <v>136.19999999999999</v>
      </c>
      <c r="S2724" s="36">
        <v>23.90962106303984</v>
      </c>
      <c r="U2724">
        <v>120.0808</v>
      </c>
      <c r="V2724">
        <v>136.19999999999999</v>
      </c>
      <c r="W2724" s="36">
        <v>24.086786396312391</v>
      </c>
      <c r="Y2724">
        <v>83.43</v>
      </c>
      <c r="Z2724">
        <v>136.19999999999999</v>
      </c>
      <c r="AA2724" s="36">
        <v>22.899480165467388</v>
      </c>
    </row>
    <row r="2725" spans="1:27" x14ac:dyDescent="0.25">
      <c r="A2725">
        <v>96.432599999999994</v>
      </c>
      <c r="B2725">
        <v>136.25</v>
      </c>
      <c r="C2725" s="36">
        <v>23.278932527173442</v>
      </c>
      <c r="E2725">
        <v>101.12990000000001</v>
      </c>
      <c r="F2725">
        <v>136.25</v>
      </c>
      <c r="G2725" s="36">
        <v>23.426374982019773</v>
      </c>
      <c r="I2725">
        <v>105.8248</v>
      </c>
      <c r="J2725">
        <v>136.25</v>
      </c>
      <c r="K2725" s="36">
        <v>23.57965929816169</v>
      </c>
      <c r="M2725">
        <v>110.5591</v>
      </c>
      <c r="N2725">
        <v>136.25</v>
      </c>
      <c r="O2725" s="36">
        <v>23.740645000722726</v>
      </c>
      <c r="Q2725">
        <v>115.30419999999999</v>
      </c>
      <c r="R2725">
        <v>136.25</v>
      </c>
      <c r="S2725" s="36">
        <v>23.908974769709051</v>
      </c>
      <c r="U2725">
        <v>120.0808</v>
      </c>
      <c r="V2725">
        <v>136.25</v>
      </c>
      <c r="W2725" s="36">
        <v>24.086099699134007</v>
      </c>
      <c r="Y2725">
        <v>83.43</v>
      </c>
      <c r="Z2725">
        <v>136.25</v>
      </c>
      <c r="AA2725" s="36">
        <v>22.899016492282328</v>
      </c>
    </row>
    <row r="2726" spans="1:27" x14ac:dyDescent="0.25">
      <c r="A2726">
        <v>96.432599999999994</v>
      </c>
      <c r="B2726">
        <v>136.30000000000001</v>
      </c>
      <c r="C2726" s="36">
        <v>23.278408404105743</v>
      </c>
      <c r="E2726">
        <v>101.12990000000001</v>
      </c>
      <c r="F2726">
        <v>136.30000000000001</v>
      </c>
      <c r="G2726" s="36">
        <v>23.425824969644285</v>
      </c>
      <c r="I2726">
        <v>105.8248</v>
      </c>
      <c r="J2726">
        <v>136.30000000000001</v>
      </c>
      <c r="K2726" s="36">
        <v>23.579080753107597</v>
      </c>
      <c r="M2726">
        <v>110.5591</v>
      </c>
      <c r="N2726">
        <v>136.30000000000001</v>
      </c>
      <c r="O2726" s="36">
        <v>23.740034552390913</v>
      </c>
      <c r="Q2726">
        <v>115.30419999999999</v>
      </c>
      <c r="R2726">
        <v>136.30000000000001</v>
      </c>
      <c r="S2726" s="36">
        <v>23.908328636645194</v>
      </c>
      <c r="U2726">
        <v>120.0808</v>
      </c>
      <c r="V2726">
        <v>136.30000000000001</v>
      </c>
      <c r="W2726" s="36">
        <v>24.085413186575781</v>
      </c>
      <c r="Y2726">
        <v>83.43</v>
      </c>
      <c r="Z2726">
        <v>136.30000000000001</v>
      </c>
      <c r="AA2726" s="36">
        <v>22.898552893783297</v>
      </c>
    </row>
    <row r="2727" spans="1:27" x14ac:dyDescent="0.25">
      <c r="A2727">
        <v>96.432599999999994</v>
      </c>
      <c r="B2727">
        <v>136.35</v>
      </c>
      <c r="C2727" s="36">
        <v>23.277884379803854</v>
      </c>
      <c r="E2727">
        <v>101.12990000000001</v>
      </c>
      <c r="F2727">
        <v>136.35</v>
      </c>
      <c r="G2727" s="36">
        <v>23.4252750675982</v>
      </c>
      <c r="I2727">
        <v>105.8248</v>
      </c>
      <c r="J2727">
        <v>136.35</v>
      </c>
      <c r="K2727" s="36">
        <v>23.578502332024946</v>
      </c>
      <c r="M2727">
        <v>110.5591</v>
      </c>
      <c r="N2727">
        <v>136.35</v>
      </c>
      <c r="O2727" s="36">
        <v>23.739424244425866</v>
      </c>
      <c r="Q2727">
        <v>115.30419999999999</v>
      </c>
      <c r="R2727">
        <v>136.35</v>
      </c>
      <c r="S2727" s="36">
        <v>23.907682663752208</v>
      </c>
      <c r="U2727">
        <v>120.0808</v>
      </c>
      <c r="V2727">
        <v>136.35</v>
      </c>
      <c r="W2727" s="36">
        <v>24.084726858517161</v>
      </c>
      <c r="Y2727">
        <v>83.43</v>
      </c>
      <c r="Z2727">
        <v>136.35</v>
      </c>
      <c r="AA2727" s="36">
        <v>22.898089369942046</v>
      </c>
    </row>
    <row r="2728" spans="1:27" x14ac:dyDescent="0.25">
      <c r="A2728">
        <v>96.432599999999994</v>
      </c>
      <c r="B2728">
        <v>136.4</v>
      </c>
      <c r="C2728" s="36">
        <v>23.277360454223579</v>
      </c>
      <c r="E2728">
        <v>101.12990000000001</v>
      </c>
      <c r="F2728">
        <v>136.4</v>
      </c>
      <c r="G2728" s="36">
        <v>23.424725275828742</v>
      </c>
      <c r="I2728">
        <v>105.8248</v>
      </c>
      <c r="J2728">
        <v>136.4</v>
      </c>
      <c r="K2728" s="36">
        <v>23.577924034850113</v>
      </c>
      <c r="M2728">
        <v>110.5591</v>
      </c>
      <c r="N2728">
        <v>136.4</v>
      </c>
      <c r="O2728" s="36">
        <v>23.738814076749925</v>
      </c>
      <c r="Q2728">
        <v>115.30419999999999</v>
      </c>
      <c r="R2728">
        <v>136.4</v>
      </c>
      <c r="S2728" s="36">
        <v>23.907036850934137</v>
      </c>
      <c r="U2728">
        <v>120.0808</v>
      </c>
      <c r="V2728">
        <v>136.4</v>
      </c>
      <c r="W2728" s="36">
        <v>24.084040714837723</v>
      </c>
      <c r="Y2728">
        <v>83.43</v>
      </c>
      <c r="Z2728">
        <v>136.4</v>
      </c>
      <c r="AA2728" s="36">
        <v>22.897625920730341</v>
      </c>
    </row>
    <row r="2729" spans="1:27" x14ac:dyDescent="0.25">
      <c r="A2729">
        <v>96.432599999999994</v>
      </c>
      <c r="B2729">
        <v>136.44999999999999</v>
      </c>
      <c r="C2729" s="36">
        <v>23.276836627320755</v>
      </c>
      <c r="E2729">
        <v>101.12990000000001</v>
      </c>
      <c r="F2729">
        <v>136.44999999999999</v>
      </c>
      <c r="G2729" s="36">
        <v>23.424175594283177</v>
      </c>
      <c r="I2729">
        <v>105.8248</v>
      </c>
      <c r="J2729">
        <v>136.44999999999999</v>
      </c>
      <c r="K2729" s="36">
        <v>23.577345861519536</v>
      </c>
      <c r="M2729">
        <v>110.5591</v>
      </c>
      <c r="N2729">
        <v>136.44999999999999</v>
      </c>
      <c r="O2729" s="36">
        <v>23.738204049285528</v>
      </c>
      <c r="Q2729">
        <v>115.30419999999999</v>
      </c>
      <c r="R2729">
        <v>136.44999999999999</v>
      </c>
      <c r="S2729" s="36">
        <v>23.9063911980951</v>
      </c>
      <c r="U2729">
        <v>120.0808</v>
      </c>
      <c r="V2729">
        <v>136.44999999999999</v>
      </c>
      <c r="W2729" s="36">
        <v>24.083354755417172</v>
      </c>
      <c r="Y2729">
        <v>83.43</v>
      </c>
      <c r="Z2729">
        <v>136.44999999999999</v>
      </c>
      <c r="AA2729" s="36">
        <v>22.897162546119965</v>
      </c>
    </row>
    <row r="2730" spans="1:27" x14ac:dyDescent="0.25">
      <c r="A2730">
        <v>96.432599999999994</v>
      </c>
      <c r="B2730">
        <v>136.5</v>
      </c>
      <c r="C2730" s="36">
        <v>23.276312899051248</v>
      </c>
      <c r="E2730">
        <v>101.12990000000001</v>
      </c>
      <c r="F2730">
        <v>136.5</v>
      </c>
      <c r="G2730" s="36">
        <v>23.423626022908817</v>
      </c>
      <c r="I2730">
        <v>105.8248</v>
      </c>
      <c r="J2730">
        <v>136.5</v>
      </c>
      <c r="K2730" s="36">
        <v>23.576767811969699</v>
      </c>
      <c r="M2730">
        <v>110.5591</v>
      </c>
      <c r="N2730">
        <v>136.5</v>
      </c>
      <c r="O2730" s="36">
        <v>23.737594161955155</v>
      </c>
      <c r="Q2730">
        <v>115.30419999999999</v>
      </c>
      <c r="R2730">
        <v>136.5</v>
      </c>
      <c r="S2730" s="36">
        <v>23.905745705139324</v>
      </c>
      <c r="U2730">
        <v>120.0808</v>
      </c>
      <c r="V2730">
        <v>136.5</v>
      </c>
      <c r="W2730" s="36">
        <v>24.082668980135335</v>
      </c>
      <c r="Y2730">
        <v>83.43</v>
      </c>
      <c r="Z2730">
        <v>136.5</v>
      </c>
      <c r="AA2730" s="36">
        <v>22.896699246082715</v>
      </c>
    </row>
    <row r="2731" spans="1:27" x14ac:dyDescent="0.25">
      <c r="A2731">
        <v>96.432599999999994</v>
      </c>
      <c r="B2731">
        <v>136.55000000000001</v>
      </c>
      <c r="C2731" s="36">
        <v>23.275789269370964</v>
      </c>
      <c r="E2731">
        <v>101.12990000000001</v>
      </c>
      <c r="F2731">
        <v>136.55000000000001</v>
      </c>
      <c r="G2731" s="36">
        <v>23.423076561653009</v>
      </c>
      <c r="I2731">
        <v>105.8248</v>
      </c>
      <c r="J2731">
        <v>136.55000000000001</v>
      </c>
      <c r="K2731" s="36">
        <v>23.57618988613714</v>
      </c>
      <c r="M2731">
        <v>110.5591</v>
      </c>
      <c r="N2731">
        <v>136.55000000000001</v>
      </c>
      <c r="O2731" s="36">
        <v>23.736984414681377</v>
      </c>
      <c r="Q2731">
        <v>115.30419999999999</v>
      </c>
      <c r="R2731">
        <v>136.55000000000001</v>
      </c>
      <c r="S2731" s="36">
        <v>23.90510037197113</v>
      </c>
      <c r="U2731">
        <v>120.0808</v>
      </c>
      <c r="V2731">
        <v>136.55000000000001</v>
      </c>
      <c r="W2731" s="36">
        <v>24.081983388872175</v>
      </c>
      <c r="Y2731">
        <v>83.43</v>
      </c>
      <c r="Z2731">
        <v>136.55000000000001</v>
      </c>
      <c r="AA2731" s="36">
        <v>22.896236020590411</v>
      </c>
    </row>
    <row r="2732" spans="1:27" x14ac:dyDescent="0.25">
      <c r="A2732">
        <v>96.432599999999994</v>
      </c>
      <c r="B2732">
        <v>136.6</v>
      </c>
      <c r="C2732" s="36">
        <v>23.275265738235841</v>
      </c>
      <c r="E2732">
        <v>101.12990000000001</v>
      </c>
      <c r="F2732">
        <v>136.6</v>
      </c>
      <c r="G2732" s="36">
        <v>23.422527210463141</v>
      </c>
      <c r="I2732">
        <v>105.8248</v>
      </c>
      <c r="J2732">
        <v>136.6</v>
      </c>
      <c r="K2732" s="36">
        <v>23.57561208395845</v>
      </c>
      <c r="M2732">
        <v>110.5591</v>
      </c>
      <c r="N2732">
        <v>136.6</v>
      </c>
      <c r="O2732" s="36">
        <v>23.736374807386817</v>
      </c>
      <c r="Q2732">
        <v>115.30419999999999</v>
      </c>
      <c r="R2732">
        <v>136.6</v>
      </c>
      <c r="S2732" s="36">
        <v>23.904455198494915</v>
      </c>
      <c r="U2732">
        <v>120.0808</v>
      </c>
      <c r="V2732">
        <v>136.6</v>
      </c>
      <c r="W2732" s="36">
        <v>24.081297981507774</v>
      </c>
      <c r="Y2732">
        <v>83.43</v>
      </c>
      <c r="Z2732">
        <v>136.6</v>
      </c>
      <c r="AA2732" s="36">
        <v>22.895772869614888</v>
      </c>
    </row>
    <row r="2733" spans="1:27" x14ac:dyDescent="0.25">
      <c r="A2733">
        <v>96.432599999999994</v>
      </c>
      <c r="B2733">
        <v>136.65</v>
      </c>
      <c r="C2733" s="36">
        <v>23.274742305601841</v>
      </c>
      <c r="E2733">
        <v>101.12990000000001</v>
      </c>
      <c r="F2733">
        <v>136.65</v>
      </c>
      <c r="G2733" s="36">
        <v>23.42197796928664</v>
      </c>
      <c r="I2733">
        <v>105.8248</v>
      </c>
      <c r="J2733">
        <v>136.65</v>
      </c>
      <c r="K2733" s="36">
        <v>23.575034405370271</v>
      </c>
      <c r="M2733">
        <v>110.5591</v>
      </c>
      <c r="N2733">
        <v>136.65</v>
      </c>
      <c r="O2733" s="36">
        <v>23.735765339994177</v>
      </c>
      <c r="Q2733">
        <v>115.30419999999999</v>
      </c>
      <c r="R2733">
        <v>136.65</v>
      </c>
      <c r="S2733" s="36">
        <v>23.903810184615182</v>
      </c>
      <c r="U2733">
        <v>120.0808</v>
      </c>
      <c r="V2733">
        <v>136.65</v>
      </c>
      <c r="W2733" s="36">
        <v>24.080612757922346</v>
      </c>
      <c r="Y2733">
        <v>83.43</v>
      </c>
      <c r="Z2733">
        <v>136.65</v>
      </c>
      <c r="AA2733" s="36">
        <v>22.895309793128</v>
      </c>
    </row>
    <row r="2734" spans="1:27" x14ac:dyDescent="0.25">
      <c r="A2734">
        <v>96.432599999999994</v>
      </c>
      <c r="B2734">
        <v>136.69999999999999</v>
      </c>
      <c r="C2734" s="36">
        <v>23.274218971424961</v>
      </c>
      <c r="E2734">
        <v>101.12990000000001</v>
      </c>
      <c r="F2734">
        <v>136.69999999999999</v>
      </c>
      <c r="G2734" s="36">
        <v>23.421428838070991</v>
      </c>
      <c r="I2734">
        <v>105.8248</v>
      </c>
      <c r="J2734">
        <v>136.69999999999999</v>
      </c>
      <c r="K2734" s="36">
        <v>23.5744568503093</v>
      </c>
      <c r="M2734">
        <v>110.5591</v>
      </c>
      <c r="N2734">
        <v>136.69999999999999</v>
      </c>
      <c r="O2734" s="36">
        <v>23.735156012426234</v>
      </c>
      <c r="Q2734">
        <v>115.30419999999999</v>
      </c>
      <c r="R2734">
        <v>136.69999999999999</v>
      </c>
      <c r="S2734" s="36">
        <v>23.903165330236536</v>
      </c>
      <c r="U2734">
        <v>120.0808</v>
      </c>
      <c r="V2734">
        <v>136.69999999999999</v>
      </c>
      <c r="W2734" s="36">
        <v>24.079927717996238</v>
      </c>
      <c r="Y2734">
        <v>83.43</v>
      </c>
      <c r="Z2734">
        <v>136.69999999999999</v>
      </c>
      <c r="AA2734" s="36">
        <v>22.894846791101614</v>
      </c>
    </row>
    <row r="2735" spans="1:27" x14ac:dyDescent="0.25">
      <c r="A2735">
        <v>96.432599999999994</v>
      </c>
      <c r="B2735">
        <v>136.75</v>
      </c>
      <c r="C2735" s="36">
        <v>23.273695735661232</v>
      </c>
      <c r="E2735">
        <v>101.12990000000001</v>
      </c>
      <c r="F2735">
        <v>136.75</v>
      </c>
      <c r="G2735" s="36">
        <v>23.420879816763694</v>
      </c>
      <c r="I2735">
        <v>105.8248</v>
      </c>
      <c r="J2735">
        <v>136.75</v>
      </c>
      <c r="K2735" s="36">
        <v>23.573879418712291</v>
      </c>
      <c r="M2735">
        <v>110.5591</v>
      </c>
      <c r="N2735">
        <v>136.75</v>
      </c>
      <c r="O2735" s="36">
        <v>23.734546824605825</v>
      </c>
      <c r="Q2735">
        <v>115.30419999999999</v>
      </c>
      <c r="R2735">
        <v>136.75</v>
      </c>
      <c r="S2735" s="36">
        <v>23.902520635263652</v>
      </c>
      <c r="U2735">
        <v>120.0808</v>
      </c>
      <c r="V2735">
        <v>136.75</v>
      </c>
      <c r="W2735" s="36">
        <v>24.079242861609917</v>
      </c>
      <c r="Y2735">
        <v>83.43</v>
      </c>
      <c r="Z2735">
        <v>136.75</v>
      </c>
      <c r="AA2735" s="36">
        <v>22.894383863507613</v>
      </c>
    </row>
    <row r="2736" spans="1:27" x14ac:dyDescent="0.25">
      <c r="A2736">
        <v>96.432599999999994</v>
      </c>
      <c r="B2736">
        <v>136.80000000000001</v>
      </c>
      <c r="C2736" s="36">
        <v>23.273172598266722</v>
      </c>
      <c r="E2736">
        <v>101.12990000000001</v>
      </c>
      <c r="F2736">
        <v>136.80000000000001</v>
      </c>
      <c r="G2736" s="36">
        <v>23.420330905312301</v>
      </c>
      <c r="I2736">
        <v>105.8248</v>
      </c>
      <c r="J2736">
        <v>136.80000000000001</v>
      </c>
      <c r="K2736" s="36">
        <v>23.573302110516043</v>
      </c>
      <c r="M2736">
        <v>110.5591</v>
      </c>
      <c r="N2736">
        <v>136.80000000000001</v>
      </c>
      <c r="O2736" s="36">
        <v>23.733937776455861</v>
      </c>
      <c r="Q2736">
        <v>115.30419999999999</v>
      </c>
      <c r="R2736">
        <v>136.80000000000001</v>
      </c>
      <c r="S2736" s="36">
        <v>23.901876099601321</v>
      </c>
      <c r="U2736">
        <v>120.0808</v>
      </c>
      <c r="V2736">
        <v>136.80000000000001</v>
      </c>
      <c r="W2736" s="36">
        <v>24.078558188643971</v>
      </c>
      <c r="Y2736">
        <v>83.43</v>
      </c>
      <c r="Z2736">
        <v>136.80000000000001</v>
      </c>
      <c r="AA2736" s="36">
        <v>22.893921010317911</v>
      </c>
    </row>
    <row r="2737" spans="1:27" x14ac:dyDescent="0.25">
      <c r="A2737">
        <v>96.432599999999994</v>
      </c>
      <c r="B2737">
        <v>136.85</v>
      </c>
      <c r="C2737" s="36">
        <v>23.272649559197518</v>
      </c>
      <c r="E2737">
        <v>101.12990000000001</v>
      </c>
      <c r="F2737">
        <v>136.85</v>
      </c>
      <c r="G2737" s="36">
        <v>23.419782103664414</v>
      </c>
      <c r="I2737">
        <v>105.8248</v>
      </c>
      <c r="J2737">
        <v>136.85</v>
      </c>
      <c r="K2737" s="36">
        <v>23.572724925657408</v>
      </c>
      <c r="M2737">
        <v>110.5591</v>
      </c>
      <c r="N2737">
        <v>136.85</v>
      </c>
      <c r="O2737" s="36">
        <v>23.733328867899317</v>
      </c>
      <c r="Q2737">
        <v>115.30419999999999</v>
      </c>
      <c r="R2737">
        <v>136.85</v>
      </c>
      <c r="S2737" s="36">
        <v>23.90123172315441</v>
      </c>
      <c r="U2737">
        <v>120.0808</v>
      </c>
      <c r="V2737">
        <v>136.85</v>
      </c>
      <c r="W2737" s="36">
        <v>24.077873698979133</v>
      </c>
      <c r="Y2737">
        <v>83.43</v>
      </c>
      <c r="Z2737">
        <v>136.85</v>
      </c>
      <c r="AA2737" s="36">
        <v>22.893458231504418</v>
      </c>
    </row>
    <row r="2738" spans="1:27" x14ac:dyDescent="0.25">
      <c r="A2738">
        <v>96.432599999999994</v>
      </c>
      <c r="B2738">
        <v>136.9</v>
      </c>
      <c r="C2738" s="36">
        <v>23.272126618409747</v>
      </c>
      <c r="E2738">
        <v>101.12990000000001</v>
      </c>
      <c r="F2738">
        <v>136.9</v>
      </c>
      <c r="G2738" s="36">
        <v>23.419233411767657</v>
      </c>
      <c r="I2738">
        <v>105.8248</v>
      </c>
      <c r="J2738">
        <v>136.9</v>
      </c>
      <c r="K2738" s="36">
        <v>23.572147864073301</v>
      </c>
      <c r="M2738">
        <v>110.5591</v>
      </c>
      <c r="N2738">
        <v>136.9</v>
      </c>
      <c r="O2738" s="36">
        <v>23.732720098859243</v>
      </c>
      <c r="Q2738">
        <v>115.30419999999999</v>
      </c>
      <c r="R2738">
        <v>136.9</v>
      </c>
      <c r="S2738" s="36">
        <v>23.900587505827882</v>
      </c>
      <c r="U2738">
        <v>120.0808</v>
      </c>
      <c r="V2738">
        <v>136.9</v>
      </c>
      <c r="W2738" s="36">
        <v>24.077189392496244</v>
      </c>
      <c r="Y2738">
        <v>83.43</v>
      </c>
      <c r="Z2738">
        <v>136.9</v>
      </c>
      <c r="AA2738" s="36">
        <v>22.89299552703908</v>
      </c>
    </row>
    <row r="2739" spans="1:27" x14ac:dyDescent="0.25">
      <c r="A2739">
        <v>96.432599999999994</v>
      </c>
      <c r="B2739">
        <v>136.94999999999999</v>
      </c>
      <c r="C2739" s="36">
        <v>23.271603775859571</v>
      </c>
      <c r="E2739">
        <v>101.12990000000001</v>
      </c>
      <c r="F2739">
        <v>136.94999999999999</v>
      </c>
      <c r="G2739" s="36">
        <v>23.41868482956971</v>
      </c>
      <c r="I2739">
        <v>105.8248</v>
      </c>
      <c r="J2739">
        <v>136.94999999999999</v>
      </c>
      <c r="K2739" s="36">
        <v>23.571570925700676</v>
      </c>
      <c r="M2739">
        <v>110.5591</v>
      </c>
      <c r="N2739">
        <v>136.94999999999999</v>
      </c>
      <c r="O2739" s="36">
        <v>23.732111469258758</v>
      </c>
      <c r="Q2739">
        <v>115.30419999999999</v>
      </c>
      <c r="R2739">
        <v>136.94999999999999</v>
      </c>
      <c r="S2739" s="36">
        <v>23.899943447526805</v>
      </c>
      <c r="U2739">
        <v>120.0808</v>
      </c>
      <c r="V2739">
        <v>136.94999999999999</v>
      </c>
      <c r="W2739" s="36">
        <v>24.076505269076279</v>
      </c>
      <c r="Y2739">
        <v>83.43</v>
      </c>
      <c r="Z2739">
        <v>136.94999999999999</v>
      </c>
      <c r="AA2739" s="36">
        <v>22.892532896893851</v>
      </c>
    </row>
    <row r="2740" spans="1:27" x14ac:dyDescent="0.25">
      <c r="A2740">
        <v>96.432599999999994</v>
      </c>
      <c r="B2740">
        <v>137</v>
      </c>
      <c r="C2740" s="36">
        <v>23.271081031503179</v>
      </c>
      <c r="E2740">
        <v>101.12990000000001</v>
      </c>
      <c r="F2740">
        <v>137</v>
      </c>
      <c r="G2740" s="36">
        <v>23.418136357018291</v>
      </c>
      <c r="I2740">
        <v>105.8248</v>
      </c>
      <c r="J2740">
        <v>137</v>
      </c>
      <c r="K2740" s="36">
        <v>23.570994110476548</v>
      </c>
      <c r="M2740">
        <v>110.5591</v>
      </c>
      <c r="N2740">
        <v>137</v>
      </c>
      <c r="O2740" s="36">
        <v>23.731502979021045</v>
      </c>
      <c r="Q2740">
        <v>115.30419999999999</v>
      </c>
      <c r="R2740">
        <v>137</v>
      </c>
      <c r="S2740" s="36">
        <v>23.899299548156325</v>
      </c>
      <c r="U2740">
        <v>120.0808</v>
      </c>
      <c r="V2740">
        <v>137</v>
      </c>
      <c r="W2740" s="36">
        <v>24.075821328600341</v>
      </c>
      <c r="Y2740">
        <v>83.43</v>
      </c>
      <c r="Z2740">
        <v>137</v>
      </c>
      <c r="AA2740" s="36">
        <v>22.892070341040696</v>
      </c>
    </row>
    <row r="2741" spans="1:27" x14ac:dyDescent="0.25">
      <c r="A2741">
        <v>96.432599999999994</v>
      </c>
      <c r="B2741">
        <v>137.05000000000001</v>
      </c>
      <c r="C2741" s="36">
        <v>23.270558385296788</v>
      </c>
      <c r="E2741">
        <v>101.12990000000001</v>
      </c>
      <c r="F2741">
        <v>137.05000000000001</v>
      </c>
      <c r="G2741" s="36">
        <v>23.417587994061154</v>
      </c>
      <c r="I2741">
        <v>105.8248</v>
      </c>
      <c r="J2741">
        <v>137.05000000000001</v>
      </c>
      <c r="K2741" s="36">
        <v>23.570417418337986</v>
      </c>
      <c r="M2741">
        <v>110.5591</v>
      </c>
      <c r="N2741">
        <v>137.05000000000001</v>
      </c>
      <c r="O2741" s="36">
        <v>23.730894628069358</v>
      </c>
      <c r="Q2741">
        <v>115.30419999999999</v>
      </c>
      <c r="R2741">
        <v>137.05000000000001</v>
      </c>
      <c r="S2741" s="36">
        <v>23.898655807621687</v>
      </c>
      <c r="U2741">
        <v>120.0808</v>
      </c>
      <c r="V2741">
        <v>137.05000000000001</v>
      </c>
      <c r="W2741" s="36">
        <v>24.075137570949654</v>
      </c>
      <c r="Y2741">
        <v>83.43</v>
      </c>
      <c r="Z2741">
        <v>137.05000000000001</v>
      </c>
      <c r="AA2741" s="36">
        <v>22.891607859451618</v>
      </c>
    </row>
    <row r="2742" spans="1:27" x14ac:dyDescent="0.25">
      <c r="A2742">
        <v>96.432599999999994</v>
      </c>
      <c r="B2742">
        <v>137.1</v>
      </c>
      <c r="C2742" s="36">
        <v>23.270035837196648</v>
      </c>
      <c r="E2742">
        <v>101.12990000000001</v>
      </c>
      <c r="F2742">
        <v>137.1</v>
      </c>
      <c r="G2742" s="36">
        <v>23.417039740646093</v>
      </c>
      <c r="I2742">
        <v>105.8248</v>
      </c>
      <c r="J2742">
        <v>137.1</v>
      </c>
      <c r="K2742" s="36">
        <v>23.569840849222093</v>
      </c>
      <c r="M2742">
        <v>110.5591</v>
      </c>
      <c r="N2742">
        <v>137.1</v>
      </c>
      <c r="O2742" s="36">
        <v>23.730286416327026</v>
      </c>
      <c r="Q2742">
        <v>115.30419999999999</v>
      </c>
      <c r="R2742">
        <v>137.1</v>
      </c>
      <c r="S2742" s="36">
        <v>23.898012225828218</v>
      </c>
      <c r="U2742">
        <v>120.0808</v>
      </c>
      <c r="V2742">
        <v>137.1</v>
      </c>
      <c r="W2742" s="36">
        <v>24.07445399600558</v>
      </c>
      <c r="Y2742">
        <v>83.43</v>
      </c>
      <c r="Z2742">
        <v>137.1</v>
      </c>
      <c r="AA2742" s="36">
        <v>22.891145452098613</v>
      </c>
    </row>
    <row r="2743" spans="1:27" x14ac:dyDescent="0.25">
      <c r="A2743">
        <v>96.432599999999994</v>
      </c>
      <c r="B2743">
        <v>137.15</v>
      </c>
      <c r="C2743" s="36">
        <v>23.269513387159051</v>
      </c>
      <c r="E2743">
        <v>101.12990000000001</v>
      </c>
      <c r="F2743">
        <v>137.15</v>
      </c>
      <c r="G2743" s="36">
        <v>23.416491596720945</v>
      </c>
      <c r="I2743">
        <v>105.8248</v>
      </c>
      <c r="J2743">
        <v>137.15</v>
      </c>
      <c r="K2743" s="36">
        <v>23.56926440306605</v>
      </c>
      <c r="M2743">
        <v>110.5591</v>
      </c>
      <c r="N2743">
        <v>137.15</v>
      </c>
      <c r="O2743" s="36">
        <v>23.729678343717435</v>
      </c>
      <c r="Q2743">
        <v>115.30419999999999</v>
      </c>
      <c r="R2743">
        <v>137.15</v>
      </c>
      <c r="S2743" s="36">
        <v>23.897368802681349</v>
      </c>
      <c r="U2743">
        <v>120.0808</v>
      </c>
      <c r="V2743">
        <v>137.15</v>
      </c>
      <c r="W2743" s="36">
        <v>24.073770603649582</v>
      </c>
      <c r="Y2743">
        <v>83.43</v>
      </c>
      <c r="Z2743">
        <v>137.15</v>
      </c>
      <c r="AA2743" s="36">
        <v>22.89068311895371</v>
      </c>
    </row>
    <row r="2744" spans="1:27" x14ac:dyDescent="0.25">
      <c r="A2744">
        <v>96.432599999999994</v>
      </c>
      <c r="B2744">
        <v>137.19999999999999</v>
      </c>
      <c r="C2744" s="36">
        <v>23.26899103514031</v>
      </c>
      <c r="E2744">
        <v>101.12990000000001</v>
      </c>
      <c r="F2744">
        <v>137.19999999999999</v>
      </c>
      <c r="G2744" s="36">
        <v>23.41594356223359</v>
      </c>
      <c r="I2744">
        <v>105.8248</v>
      </c>
      <c r="J2744">
        <v>137.19999999999999</v>
      </c>
      <c r="K2744" s="36">
        <v>23.568688079807078</v>
      </c>
      <c r="M2744">
        <v>110.5591</v>
      </c>
      <c r="N2744">
        <v>137.19999999999999</v>
      </c>
      <c r="O2744" s="36">
        <v>23.729070410164049</v>
      </c>
      <c r="Q2744">
        <v>115.30419999999999</v>
      </c>
      <c r="R2744">
        <v>137.19999999999999</v>
      </c>
      <c r="S2744" s="36">
        <v>23.896725538086603</v>
      </c>
      <c r="U2744">
        <v>120.0808</v>
      </c>
      <c r="V2744">
        <v>137.19999999999999</v>
      </c>
      <c r="W2744" s="36">
        <v>24.073087393763274</v>
      </c>
      <c r="Y2744">
        <v>83.43</v>
      </c>
      <c r="Z2744">
        <v>137.19999999999999</v>
      </c>
      <c r="AA2744" s="36">
        <v>22.890220859988947</v>
      </c>
    </row>
    <row r="2745" spans="1:27" x14ac:dyDescent="0.25">
      <c r="A2745">
        <v>96.432599999999994</v>
      </c>
      <c r="B2745">
        <v>137.25</v>
      </c>
      <c r="C2745" s="36">
        <v>23.268468781096775</v>
      </c>
      <c r="E2745">
        <v>101.12990000000001</v>
      </c>
      <c r="F2745">
        <v>137.25</v>
      </c>
      <c r="G2745" s="36">
        <v>23.41539563713194</v>
      </c>
      <c r="I2745">
        <v>105.8248</v>
      </c>
      <c r="J2745">
        <v>137.25</v>
      </c>
      <c r="K2745" s="36">
        <v>23.568111879382453</v>
      </c>
      <c r="M2745">
        <v>110.5591</v>
      </c>
      <c r="N2745">
        <v>137.25</v>
      </c>
      <c r="O2745" s="36">
        <v>23.728462615590395</v>
      </c>
      <c r="Q2745">
        <v>115.30419999999999</v>
      </c>
      <c r="R2745">
        <v>137.25</v>
      </c>
      <c r="S2745" s="36">
        <v>23.896082431949583</v>
      </c>
      <c r="U2745">
        <v>120.0808</v>
      </c>
      <c r="V2745">
        <v>137.25</v>
      </c>
      <c r="W2745" s="36">
        <v>24.072404366228383</v>
      </c>
      <c r="Y2745">
        <v>83.43</v>
      </c>
      <c r="Z2745">
        <v>137.25</v>
      </c>
      <c r="AA2745" s="36">
        <v>22.889758675176381</v>
      </c>
    </row>
    <row r="2746" spans="1:27" x14ac:dyDescent="0.25">
      <c r="A2746">
        <v>96.432599999999994</v>
      </c>
      <c r="B2746">
        <v>137.30000000000001</v>
      </c>
      <c r="C2746" s="36">
        <v>23.267946624984823</v>
      </c>
      <c r="E2746">
        <v>101.12990000000001</v>
      </c>
      <c r="F2746">
        <v>137.30000000000001</v>
      </c>
      <c r="G2746" s="36">
        <v>23.414847821363956</v>
      </c>
      <c r="I2746">
        <v>105.8248</v>
      </c>
      <c r="J2746">
        <v>137.30000000000001</v>
      </c>
      <c r="K2746" s="36">
        <v>23.567535801729491</v>
      </c>
      <c r="M2746">
        <v>110.5591</v>
      </c>
      <c r="N2746">
        <v>137.30000000000001</v>
      </c>
      <c r="O2746" s="36">
        <v>23.727854959920073</v>
      </c>
      <c r="Q2746">
        <v>115.30419999999999</v>
      </c>
      <c r="R2746">
        <v>137.30000000000001</v>
      </c>
      <c r="S2746" s="36">
        <v>23.895439484175999</v>
      </c>
      <c r="U2746">
        <v>120.0808</v>
      </c>
      <c r="V2746">
        <v>137.30000000000001</v>
      </c>
      <c r="W2746" s="36">
        <v>24.071721520926761</v>
      </c>
      <c r="Y2746">
        <v>83.43</v>
      </c>
      <c r="Z2746">
        <v>137.30000000000001</v>
      </c>
      <c r="AA2746" s="36">
        <v>22.889296564488092</v>
      </c>
    </row>
    <row r="2747" spans="1:27" x14ac:dyDescent="0.25">
      <c r="A2747">
        <v>96.432599999999994</v>
      </c>
      <c r="B2747">
        <v>137.35</v>
      </c>
      <c r="C2747" s="36">
        <v>23.267424566760866</v>
      </c>
      <c r="E2747">
        <v>101.12990000000001</v>
      </c>
      <c r="F2747">
        <v>137.35</v>
      </c>
      <c r="G2747" s="36">
        <v>23.414300114877637</v>
      </c>
      <c r="I2747">
        <v>105.8248</v>
      </c>
      <c r="J2747">
        <v>137.35</v>
      </c>
      <c r="K2747" s="36">
        <v>23.566959846785579</v>
      </c>
      <c r="M2747">
        <v>110.5591</v>
      </c>
      <c r="N2747">
        <v>137.35</v>
      </c>
      <c r="O2747" s="36">
        <v>23.727247443076756</v>
      </c>
      <c r="Q2747">
        <v>115.30419999999999</v>
      </c>
      <c r="R2747">
        <v>137.35</v>
      </c>
      <c r="S2747" s="36">
        <v>23.894796694671637</v>
      </c>
      <c r="U2747">
        <v>120.0808</v>
      </c>
      <c r="V2747">
        <v>137.35</v>
      </c>
      <c r="W2747" s="36">
        <v>24.071038857740383</v>
      </c>
      <c r="Y2747">
        <v>83.43</v>
      </c>
      <c r="Z2747">
        <v>137.35</v>
      </c>
      <c r="AA2747" s="36">
        <v>22.888834527896169</v>
      </c>
    </row>
    <row r="2748" spans="1:27" x14ac:dyDescent="0.25">
      <c r="A2748">
        <v>96.432599999999994</v>
      </c>
      <c r="B2748">
        <v>137.4</v>
      </c>
      <c r="C2748" s="36">
        <v>23.266902606381343</v>
      </c>
      <c r="E2748">
        <v>101.12990000000001</v>
      </c>
      <c r="F2748">
        <v>137.4</v>
      </c>
      <c r="G2748" s="36">
        <v>23.41375251762102</v>
      </c>
      <c r="I2748">
        <v>105.8248</v>
      </c>
      <c r="J2748">
        <v>137.4</v>
      </c>
      <c r="K2748" s="36">
        <v>23.566384014488143</v>
      </c>
      <c r="M2748">
        <v>110.5591</v>
      </c>
      <c r="N2748">
        <v>137.4</v>
      </c>
      <c r="O2748" s="36">
        <v>23.726640064984167</v>
      </c>
      <c r="Q2748">
        <v>115.30419999999999</v>
      </c>
      <c r="R2748">
        <v>137.4</v>
      </c>
      <c r="S2748" s="36">
        <v>23.894154063342384</v>
      </c>
      <c r="U2748">
        <v>120.0808</v>
      </c>
      <c r="V2748">
        <v>137.4</v>
      </c>
      <c r="W2748" s="36">
        <v>24.070356376551356</v>
      </c>
      <c r="Y2748">
        <v>83.43</v>
      </c>
      <c r="Z2748">
        <v>137.4</v>
      </c>
      <c r="AA2748" s="36">
        <v>22.888372565372723</v>
      </c>
    </row>
    <row r="2749" spans="1:27" x14ac:dyDescent="0.25">
      <c r="A2749">
        <v>96.432599999999994</v>
      </c>
      <c r="B2749">
        <v>137.44999999999999</v>
      </c>
      <c r="C2749" s="36">
        <v>23.266380743802731</v>
      </c>
      <c r="E2749">
        <v>101.12990000000001</v>
      </c>
      <c r="F2749">
        <v>137.44999999999999</v>
      </c>
      <c r="G2749" s="36">
        <v>23.413205029542183</v>
      </c>
      <c r="I2749">
        <v>105.8248</v>
      </c>
      <c r="J2749">
        <v>137.44999999999999</v>
      </c>
      <c r="K2749" s="36">
        <v>23.565808304774663</v>
      </c>
      <c r="M2749">
        <v>110.5591</v>
      </c>
      <c r="N2749">
        <v>137.44999999999999</v>
      </c>
      <c r="O2749" s="36">
        <v>23.726032825566115</v>
      </c>
      <c r="Q2749">
        <v>115.30419999999999</v>
      </c>
      <c r="R2749">
        <v>137.44999999999999</v>
      </c>
      <c r="S2749" s="36">
        <v>23.893511590094217</v>
      </c>
      <c r="U2749">
        <v>120.0808</v>
      </c>
      <c r="V2749">
        <v>137.44999999999999</v>
      </c>
      <c r="W2749" s="36">
        <v>24.06967407724191</v>
      </c>
      <c r="Y2749">
        <v>83.43</v>
      </c>
      <c r="Z2749">
        <v>137.44999999999999</v>
      </c>
      <c r="AA2749" s="36">
        <v>22.887910676889877</v>
      </c>
    </row>
    <row r="2750" spans="1:27" x14ac:dyDescent="0.25">
      <c r="A2750">
        <v>96.432599999999994</v>
      </c>
      <c r="B2750">
        <v>137.5</v>
      </c>
      <c r="C2750" s="36">
        <v>23.265858978981537</v>
      </c>
      <c r="E2750">
        <v>101.12990000000001</v>
      </c>
      <c r="F2750">
        <v>137.5</v>
      </c>
      <c r="G2750" s="36">
        <v>23.412657650589242</v>
      </c>
      <c r="I2750">
        <v>105.8248</v>
      </c>
      <c r="J2750">
        <v>137.5</v>
      </c>
      <c r="K2750" s="36">
        <v>23.565232717582678</v>
      </c>
      <c r="M2750">
        <v>110.5591</v>
      </c>
      <c r="N2750">
        <v>137.5</v>
      </c>
      <c r="O2750" s="36">
        <v>23.725425724746472</v>
      </c>
      <c r="Q2750">
        <v>115.30419999999999</v>
      </c>
      <c r="R2750">
        <v>137.5</v>
      </c>
      <c r="S2750" s="36">
        <v>23.892869274833199</v>
      </c>
      <c r="U2750">
        <v>120.0808</v>
      </c>
      <c r="V2750">
        <v>137.5</v>
      </c>
      <c r="W2750" s="36">
        <v>24.068991959694394</v>
      </c>
      <c r="Y2750">
        <v>83.43</v>
      </c>
      <c r="Z2750">
        <v>137.5</v>
      </c>
      <c r="AA2750" s="36">
        <v>22.887448862419777</v>
      </c>
    </row>
    <row r="2751" spans="1:27" x14ac:dyDescent="0.25">
      <c r="A2751">
        <v>96.432599999999994</v>
      </c>
      <c r="B2751">
        <v>137.55000000000001</v>
      </c>
      <c r="C2751" s="36">
        <v>23.265337311874298</v>
      </c>
      <c r="E2751">
        <v>101.12990000000001</v>
      </c>
      <c r="F2751">
        <v>137.55000000000001</v>
      </c>
      <c r="G2751" s="36">
        <v>23.412110380710359</v>
      </c>
      <c r="I2751">
        <v>105.8248</v>
      </c>
      <c r="J2751">
        <v>137.55000000000001</v>
      </c>
      <c r="K2751" s="36">
        <v>23.564657252849774</v>
      </c>
      <c r="M2751">
        <v>110.5591</v>
      </c>
      <c r="N2751">
        <v>137.55000000000001</v>
      </c>
      <c r="O2751" s="36">
        <v>23.724818762449171</v>
      </c>
      <c r="Q2751">
        <v>115.30419999999999</v>
      </c>
      <c r="R2751">
        <v>137.55000000000001</v>
      </c>
      <c r="S2751" s="36">
        <v>23.892227117465488</v>
      </c>
      <c r="U2751">
        <v>120.0808</v>
      </c>
      <c r="V2751">
        <v>137.55000000000001</v>
      </c>
      <c r="W2751" s="36">
        <v>24.068310023791284</v>
      </c>
      <c r="Y2751">
        <v>83.43</v>
      </c>
      <c r="Z2751">
        <v>137.55000000000001</v>
      </c>
      <c r="AA2751" s="36">
        <v>22.886987121934578</v>
      </c>
    </row>
    <row r="2752" spans="1:27" x14ac:dyDescent="0.25">
      <c r="A2752">
        <v>96.432599999999994</v>
      </c>
      <c r="B2752">
        <v>137.6</v>
      </c>
      <c r="C2752" s="36">
        <v>23.264815742437577</v>
      </c>
      <c r="E2752">
        <v>101.12990000000001</v>
      </c>
      <c r="F2752">
        <v>137.6</v>
      </c>
      <c r="G2752" s="36">
        <v>23.411563219853733</v>
      </c>
      <c r="I2752">
        <v>105.8248</v>
      </c>
      <c r="J2752">
        <v>137.6</v>
      </c>
      <c r="K2752" s="36">
        <v>23.564081910513579</v>
      </c>
      <c r="M2752">
        <v>110.5591</v>
      </c>
      <c r="N2752">
        <v>137.6</v>
      </c>
      <c r="O2752" s="36">
        <v>23.724211938598227</v>
      </c>
      <c r="Q2752">
        <v>115.30419999999999</v>
      </c>
      <c r="R2752">
        <v>137.6</v>
      </c>
      <c r="S2752" s="36">
        <v>23.891585117897343</v>
      </c>
      <c r="U2752">
        <v>120.0808</v>
      </c>
      <c r="V2752">
        <v>137.6</v>
      </c>
      <c r="W2752" s="36">
        <v>24.067628269415181</v>
      </c>
      <c r="Y2752">
        <v>83.43</v>
      </c>
      <c r="Z2752">
        <v>137.6</v>
      </c>
      <c r="AA2752" s="36">
        <v>22.886525455406467</v>
      </c>
    </row>
    <row r="2753" spans="1:27" x14ac:dyDescent="0.25">
      <c r="A2753">
        <v>96.432599999999994</v>
      </c>
      <c r="B2753">
        <v>137.65</v>
      </c>
      <c r="C2753" s="36">
        <v>23.264294270627975</v>
      </c>
      <c r="E2753">
        <v>101.12990000000001</v>
      </c>
      <c r="F2753">
        <v>137.65</v>
      </c>
      <c r="G2753" s="36">
        <v>23.411016167967595</v>
      </c>
      <c r="I2753">
        <v>105.8248</v>
      </c>
      <c r="J2753">
        <v>137.65</v>
      </c>
      <c r="K2753" s="36">
        <v>23.56350669051179</v>
      </c>
      <c r="M2753">
        <v>110.5591</v>
      </c>
      <c r="N2753">
        <v>137.65</v>
      </c>
      <c r="O2753" s="36">
        <v>23.723605253117714</v>
      </c>
      <c r="Q2753">
        <v>115.30419999999999</v>
      </c>
      <c r="R2753">
        <v>137.65</v>
      </c>
      <c r="S2753" s="36">
        <v>23.890943276035088</v>
      </c>
      <c r="U2753">
        <v>120.0808</v>
      </c>
      <c r="V2753">
        <v>137.65</v>
      </c>
      <c r="W2753" s="36">
        <v>24.066946696448806</v>
      </c>
      <c r="Y2753">
        <v>83.43</v>
      </c>
      <c r="Z2753">
        <v>137.65</v>
      </c>
      <c r="AA2753" s="36">
        <v>22.886063862807628</v>
      </c>
    </row>
    <row r="2754" spans="1:27" x14ac:dyDescent="0.25">
      <c r="A2754">
        <v>96.432599999999994</v>
      </c>
      <c r="B2754">
        <v>137.69999999999999</v>
      </c>
      <c r="C2754" s="36">
        <v>23.263772896402127</v>
      </c>
      <c r="E2754">
        <v>101.12990000000001</v>
      </c>
      <c r="F2754">
        <v>137.69999999999999</v>
      </c>
      <c r="G2754" s="36">
        <v>23.410469225000234</v>
      </c>
      <c r="I2754">
        <v>105.8248</v>
      </c>
      <c r="J2754">
        <v>137.69999999999999</v>
      </c>
      <c r="K2754" s="36">
        <v>23.562931592782142</v>
      </c>
      <c r="M2754">
        <v>110.5591</v>
      </c>
      <c r="N2754">
        <v>137.69999999999999</v>
      </c>
      <c r="O2754" s="36">
        <v>23.722998705931765</v>
      </c>
      <c r="Q2754">
        <v>115.30419999999999</v>
      </c>
      <c r="R2754">
        <v>137.69999999999999</v>
      </c>
      <c r="S2754" s="36">
        <v>23.890301591785164</v>
      </c>
      <c r="U2754">
        <v>120.0808</v>
      </c>
      <c r="V2754">
        <v>137.69999999999999</v>
      </c>
      <c r="W2754" s="36">
        <v>24.066265304775005</v>
      </c>
      <c r="Y2754">
        <v>83.43</v>
      </c>
      <c r="Z2754">
        <v>137.69999999999999</v>
      </c>
      <c r="AA2754" s="36">
        <v>22.885602344110278</v>
      </c>
    </row>
    <row r="2755" spans="1:27" x14ac:dyDescent="0.25">
      <c r="A2755">
        <v>96.432599999999994</v>
      </c>
      <c r="B2755">
        <v>137.75</v>
      </c>
      <c r="C2755" s="36">
        <v>23.263251619716694</v>
      </c>
      <c r="E2755">
        <v>101.12990000000001</v>
      </c>
      <c r="F2755">
        <v>137.75</v>
      </c>
      <c r="G2755" s="36">
        <v>23.409922390899965</v>
      </c>
      <c r="I2755">
        <v>105.8248</v>
      </c>
      <c r="J2755">
        <v>137.75</v>
      </c>
      <c r="K2755" s="36">
        <v>23.562356617262427</v>
      </c>
      <c r="M2755">
        <v>110.5591</v>
      </c>
      <c r="N2755">
        <v>137.75</v>
      </c>
      <c r="O2755" s="36">
        <v>23.7223922969646</v>
      </c>
      <c r="Q2755">
        <v>115.30419999999999</v>
      </c>
      <c r="R2755">
        <v>137.75</v>
      </c>
      <c r="S2755" s="36">
        <v>23.889660065054088</v>
      </c>
      <c r="U2755">
        <v>120.0808</v>
      </c>
      <c r="V2755">
        <v>137.75</v>
      </c>
      <c r="W2755" s="36">
        <v>24.065584094276758</v>
      </c>
      <c r="Y2755">
        <v>83.43</v>
      </c>
      <c r="Z2755">
        <v>137.75</v>
      </c>
      <c r="AA2755" s="36">
        <v>22.885140899286643</v>
      </c>
    </row>
    <row r="2756" spans="1:27" x14ac:dyDescent="0.25">
      <c r="A2756">
        <v>96.432599999999994</v>
      </c>
      <c r="B2756">
        <v>137.80000000000001</v>
      </c>
      <c r="C2756" s="36">
        <v>23.262730440528365</v>
      </c>
      <c r="E2756">
        <v>101.12990000000001</v>
      </c>
      <c r="F2756">
        <v>137.80000000000001</v>
      </c>
      <c r="G2756" s="36">
        <v>23.409375665615141</v>
      </c>
      <c r="I2756">
        <v>105.8248</v>
      </c>
      <c r="J2756">
        <v>137.80000000000001</v>
      </c>
      <c r="K2756" s="36">
        <v>23.561781763890497</v>
      </c>
      <c r="M2756">
        <v>110.5591</v>
      </c>
      <c r="N2756">
        <v>137.80000000000001</v>
      </c>
      <c r="O2756" s="36">
        <v>23.721786026140499</v>
      </c>
      <c r="Q2756">
        <v>115.30419999999999</v>
      </c>
      <c r="R2756">
        <v>137.80000000000001</v>
      </c>
      <c r="S2756" s="36">
        <v>23.889018695748462</v>
      </c>
      <c r="U2756">
        <v>120.0808</v>
      </c>
      <c r="V2756">
        <v>137.80000000000001</v>
      </c>
      <c r="W2756" s="36">
        <v>24.064903064837143</v>
      </c>
      <c r="Y2756">
        <v>83.43</v>
      </c>
      <c r="Z2756">
        <v>137.80000000000001</v>
      </c>
      <c r="AA2756" s="36">
        <v>22.884679528308968</v>
      </c>
    </row>
    <row r="2757" spans="1:27" x14ac:dyDescent="0.25">
      <c r="A2757">
        <v>96.432599999999994</v>
      </c>
      <c r="B2757">
        <v>137.85</v>
      </c>
      <c r="C2757" s="36">
        <v>23.262209358793871</v>
      </c>
      <c r="E2757">
        <v>101.12990000000001</v>
      </c>
      <c r="F2757">
        <v>137.85</v>
      </c>
      <c r="G2757" s="36">
        <v>23.408829049094162</v>
      </c>
      <c r="I2757">
        <v>105.8248</v>
      </c>
      <c r="J2757">
        <v>137.85</v>
      </c>
      <c r="K2757" s="36">
        <v>23.561207032604237</v>
      </c>
      <c r="M2757">
        <v>110.5591</v>
      </c>
      <c r="N2757">
        <v>137.85</v>
      </c>
      <c r="O2757" s="36">
        <v>23.721179893383798</v>
      </c>
      <c r="Q2757">
        <v>115.30419999999999</v>
      </c>
      <c r="R2757">
        <v>137.85</v>
      </c>
      <c r="S2757" s="36">
        <v>23.888377483775002</v>
      </c>
      <c r="U2757">
        <v>120.0808</v>
      </c>
      <c r="V2757">
        <v>137.85</v>
      </c>
      <c r="W2757" s="36">
        <v>24.064222216339395</v>
      </c>
      <c r="Y2757">
        <v>83.43</v>
      </c>
      <c r="Z2757">
        <v>137.85</v>
      </c>
      <c r="AA2757" s="36">
        <v>22.884218231149514</v>
      </c>
    </row>
    <row r="2758" spans="1:27" x14ac:dyDescent="0.25">
      <c r="A2758">
        <v>96.432599999999994</v>
      </c>
      <c r="B2758">
        <v>137.9</v>
      </c>
      <c r="C2758" s="36">
        <v>23.261688374469959</v>
      </c>
      <c r="E2758">
        <v>101.12990000000001</v>
      </c>
      <c r="F2758">
        <v>137.9</v>
      </c>
      <c r="G2758" s="36">
        <v>23.408282541285473</v>
      </c>
      <c r="I2758">
        <v>105.8248</v>
      </c>
      <c r="J2758">
        <v>137.9</v>
      </c>
      <c r="K2758" s="36">
        <v>23.560632423341598</v>
      </c>
      <c r="M2758">
        <v>110.5591</v>
      </c>
      <c r="N2758">
        <v>137.9</v>
      </c>
      <c r="O2758" s="36">
        <v>23.720573898618916</v>
      </c>
      <c r="Q2758">
        <v>115.30419999999999</v>
      </c>
      <c r="R2758">
        <v>137.9</v>
      </c>
      <c r="S2758" s="36">
        <v>23.887736429040487</v>
      </c>
      <c r="U2758">
        <v>120.0808</v>
      </c>
      <c r="V2758">
        <v>137.9</v>
      </c>
      <c r="W2758" s="36">
        <v>24.063541548666841</v>
      </c>
      <c r="Y2758">
        <v>83.43</v>
      </c>
      <c r="Z2758">
        <v>137.9</v>
      </c>
      <c r="AA2758" s="36">
        <v>22.883757007780563</v>
      </c>
    </row>
    <row r="2759" spans="1:27" x14ac:dyDescent="0.25">
      <c r="A2759">
        <v>96.432599999999994</v>
      </c>
      <c r="B2759">
        <v>137.94999999999999</v>
      </c>
      <c r="C2759" s="36">
        <v>23.261167487513426</v>
      </c>
      <c r="E2759">
        <v>101.12990000000001</v>
      </c>
      <c r="F2759">
        <v>137.94999999999999</v>
      </c>
      <c r="G2759" s="36">
        <v>23.407736142137544</v>
      </c>
      <c r="I2759">
        <v>105.8248</v>
      </c>
      <c r="J2759">
        <v>137.94999999999999</v>
      </c>
      <c r="K2759" s="36">
        <v>23.560057936040575</v>
      </c>
      <c r="M2759">
        <v>110.5591</v>
      </c>
      <c r="N2759">
        <v>137.94999999999999</v>
      </c>
      <c r="O2759" s="36">
        <v>23.719968041770333</v>
      </c>
      <c r="Q2759">
        <v>115.30419999999999</v>
      </c>
      <c r="R2759">
        <v>137.94999999999999</v>
      </c>
      <c r="S2759" s="36">
        <v>23.887095531451809</v>
      </c>
      <c r="U2759">
        <v>120.0808</v>
      </c>
      <c r="V2759">
        <v>137.94999999999999</v>
      </c>
      <c r="W2759" s="36">
        <v>24.062861061702943</v>
      </c>
      <c r="Y2759">
        <v>83.43</v>
      </c>
      <c r="Z2759">
        <v>137.94999999999999</v>
      </c>
      <c r="AA2759" s="36">
        <v>22.883295858174403</v>
      </c>
    </row>
    <row r="2760" spans="1:27" x14ac:dyDescent="0.25">
      <c r="A2760">
        <v>96.432599999999994</v>
      </c>
      <c r="B2760">
        <v>138</v>
      </c>
      <c r="C2760" s="36">
        <v>23.260646697881082</v>
      </c>
      <c r="E2760">
        <v>101.12990000000001</v>
      </c>
      <c r="F2760">
        <v>138</v>
      </c>
      <c r="G2760" s="36">
        <v>23.40718985159889</v>
      </c>
      <c r="I2760">
        <v>105.8248</v>
      </c>
      <c r="J2760">
        <v>138</v>
      </c>
      <c r="K2760" s="36">
        <v>23.559483570639223</v>
      </c>
      <c r="M2760">
        <v>110.5591</v>
      </c>
      <c r="N2760">
        <v>138</v>
      </c>
      <c r="O2760" s="36">
        <v>23.719362322762596</v>
      </c>
      <c r="Q2760">
        <v>115.30419999999999</v>
      </c>
      <c r="R2760">
        <v>138</v>
      </c>
      <c r="S2760" s="36">
        <v>23.886454790915927</v>
      </c>
      <c r="U2760">
        <v>120.0808</v>
      </c>
      <c r="V2760">
        <v>138</v>
      </c>
      <c r="W2760" s="36">
        <v>24.062180755331291</v>
      </c>
      <c r="Y2760">
        <v>83.43</v>
      </c>
      <c r="Z2760">
        <v>138</v>
      </c>
      <c r="AA2760" s="36">
        <v>22.882834782303355</v>
      </c>
    </row>
    <row r="2761" spans="1:27" x14ac:dyDescent="0.25">
      <c r="A2761">
        <v>96.432599999999994</v>
      </c>
      <c r="B2761">
        <v>138.05000000000001</v>
      </c>
      <c r="C2761" s="36">
        <v>23.260126005529781</v>
      </c>
      <c r="E2761">
        <v>101.12990000000001</v>
      </c>
      <c r="F2761">
        <v>138.05000000000001</v>
      </c>
      <c r="G2761" s="36">
        <v>23.406643669618081</v>
      </c>
      <c r="I2761">
        <v>105.8248</v>
      </c>
      <c r="J2761">
        <v>138.05000000000001</v>
      </c>
      <c r="K2761" s="36">
        <v>23.558909327075632</v>
      </c>
      <c r="M2761">
        <v>110.5591</v>
      </c>
      <c r="N2761">
        <v>138.05000000000001</v>
      </c>
      <c r="O2761" s="36">
        <v>23.718756741520316</v>
      </c>
      <c r="Q2761">
        <v>115.30419999999999</v>
      </c>
      <c r="R2761">
        <v>138.05000000000001</v>
      </c>
      <c r="S2761" s="36">
        <v>23.885814207339905</v>
      </c>
      <c r="U2761">
        <v>120.0808</v>
      </c>
      <c r="V2761">
        <v>138.05000000000001</v>
      </c>
      <c r="W2761" s="36">
        <v>24.061500629435589</v>
      </c>
      <c r="Y2761">
        <v>83.43</v>
      </c>
      <c r="Z2761">
        <v>138.05000000000001</v>
      </c>
      <c r="AA2761" s="36">
        <v>22.882373780139744</v>
      </c>
    </row>
    <row r="2762" spans="1:27" x14ac:dyDescent="0.25">
      <c r="A2762">
        <v>96.432599999999994</v>
      </c>
      <c r="B2762">
        <v>138.1</v>
      </c>
      <c r="C2762" s="36">
        <v>23.259605410416405</v>
      </c>
      <c r="E2762">
        <v>101.12990000000001</v>
      </c>
      <c r="F2762">
        <v>138.1</v>
      </c>
      <c r="G2762" s="36">
        <v>23.406097596143699</v>
      </c>
      <c r="I2762">
        <v>105.8248</v>
      </c>
      <c r="J2762">
        <v>138.1</v>
      </c>
      <c r="K2762" s="36">
        <v>23.55833520528796</v>
      </c>
      <c r="M2762">
        <v>110.5591</v>
      </c>
      <c r="N2762">
        <v>138.1</v>
      </c>
      <c r="O2762" s="36">
        <v>23.718151297968181</v>
      </c>
      <c r="Q2762">
        <v>115.30419999999999</v>
      </c>
      <c r="R2762">
        <v>138.1</v>
      </c>
      <c r="S2762" s="36">
        <v>23.8851737806309</v>
      </c>
      <c r="U2762">
        <v>120.0808</v>
      </c>
      <c r="V2762">
        <v>138.1</v>
      </c>
      <c r="W2762" s="36">
        <v>24.060820683899671</v>
      </c>
      <c r="Y2762">
        <v>83.43</v>
      </c>
      <c r="Z2762">
        <v>138.1</v>
      </c>
      <c r="AA2762" s="36">
        <v>22.881912851655915</v>
      </c>
    </row>
    <row r="2763" spans="1:27" x14ac:dyDescent="0.25">
      <c r="A2763">
        <v>96.432599999999994</v>
      </c>
      <c r="B2763">
        <v>138.15</v>
      </c>
      <c r="C2763" s="36">
        <v>23.259084912497858</v>
      </c>
      <c r="E2763">
        <v>101.12990000000001</v>
      </c>
      <c r="F2763">
        <v>138.15</v>
      </c>
      <c r="G2763" s="36">
        <v>23.405551631124382</v>
      </c>
      <c r="I2763">
        <v>105.8248</v>
      </c>
      <c r="J2763">
        <v>138.15</v>
      </c>
      <c r="K2763" s="36">
        <v>23.557761205214408</v>
      </c>
      <c r="M2763">
        <v>110.5591</v>
      </c>
      <c r="N2763">
        <v>138.15</v>
      </c>
      <c r="O2763" s="36">
        <v>23.717545992030942</v>
      </c>
      <c r="Q2763">
        <v>115.30419999999999</v>
      </c>
      <c r="R2763">
        <v>138.15</v>
      </c>
      <c r="S2763" s="36">
        <v>23.884533510696144</v>
      </c>
      <c r="U2763">
        <v>120.0808</v>
      </c>
      <c r="V2763">
        <v>138.15</v>
      </c>
      <c r="W2763" s="36">
        <v>24.060140918607477</v>
      </c>
      <c r="Y2763">
        <v>83.43</v>
      </c>
      <c r="Z2763">
        <v>138.15</v>
      </c>
      <c r="AA2763" s="36">
        <v>22.881451996824236</v>
      </c>
    </row>
    <row r="2764" spans="1:27" x14ac:dyDescent="0.25">
      <c r="A2764">
        <v>96.432599999999994</v>
      </c>
      <c r="B2764">
        <v>138.19999999999999</v>
      </c>
      <c r="C2764" s="36">
        <v>23.258564511731091</v>
      </c>
      <c r="E2764">
        <v>101.12990000000001</v>
      </c>
      <c r="F2764">
        <v>138.19999999999999</v>
      </c>
      <c r="G2764" s="36">
        <v>23.405005774508819</v>
      </c>
      <c r="I2764">
        <v>105.8248</v>
      </c>
      <c r="J2764">
        <v>138.19999999999999</v>
      </c>
      <c r="K2764" s="36">
        <v>23.557187326793226</v>
      </c>
      <c r="M2764">
        <v>110.5591</v>
      </c>
      <c r="N2764">
        <v>138.19999999999999</v>
      </c>
      <c r="O2764" s="36">
        <v>23.716940823633408</v>
      </c>
      <c r="Q2764">
        <v>115.30419999999999</v>
      </c>
      <c r="R2764">
        <v>138.19999999999999</v>
      </c>
      <c r="S2764" s="36">
        <v>23.883893397442971</v>
      </c>
      <c r="U2764">
        <v>120.0808</v>
      </c>
      <c r="V2764">
        <v>138.19999999999999</v>
      </c>
      <c r="W2764" s="36">
        <v>24.059461333443089</v>
      </c>
      <c r="Y2764">
        <v>83.43</v>
      </c>
      <c r="Z2764">
        <v>138.19999999999999</v>
      </c>
      <c r="AA2764" s="36">
        <v>22.88099121561708</v>
      </c>
    </row>
    <row r="2765" spans="1:27" x14ac:dyDescent="0.25">
      <c r="A2765">
        <v>96.432599999999994</v>
      </c>
      <c r="B2765">
        <v>138.25</v>
      </c>
      <c r="C2765" s="36">
        <v>23.258044208073066</v>
      </c>
      <c r="E2765">
        <v>101.12990000000001</v>
      </c>
      <c r="F2765">
        <v>138.25</v>
      </c>
      <c r="G2765" s="36">
        <v>23.404460026245708</v>
      </c>
      <c r="I2765">
        <v>105.8248</v>
      </c>
      <c r="J2765">
        <v>138.25</v>
      </c>
      <c r="K2765" s="36">
        <v>23.556613569962721</v>
      </c>
      <c r="M2765">
        <v>110.5591</v>
      </c>
      <c r="N2765">
        <v>138.25</v>
      </c>
      <c r="O2765" s="36">
        <v>23.716335792700463</v>
      </c>
      <c r="Q2765">
        <v>115.30419999999999</v>
      </c>
      <c r="R2765">
        <v>138.25</v>
      </c>
      <c r="S2765" s="36">
        <v>23.883253440778791</v>
      </c>
      <c r="U2765">
        <v>120.0808</v>
      </c>
      <c r="V2765">
        <v>138.25</v>
      </c>
      <c r="W2765" s="36">
        <v>24.058781928290699</v>
      </c>
      <c r="Y2765">
        <v>83.43</v>
      </c>
      <c r="Z2765">
        <v>138.25</v>
      </c>
      <c r="AA2765" s="36">
        <v>22.880530508006846</v>
      </c>
    </row>
    <row r="2766" spans="1:27" x14ac:dyDescent="0.25">
      <c r="A2766">
        <v>96.432599999999994</v>
      </c>
      <c r="B2766">
        <v>138.30000000000001</v>
      </c>
      <c r="C2766" s="36">
        <v>23.2575240014808</v>
      </c>
      <c r="E2766">
        <v>101.12990000000001</v>
      </c>
      <c r="F2766">
        <v>138.30000000000001</v>
      </c>
      <c r="G2766" s="36">
        <v>23.403914386283809</v>
      </c>
      <c r="I2766">
        <v>105.8248</v>
      </c>
      <c r="J2766">
        <v>138.30000000000001</v>
      </c>
      <c r="K2766" s="36">
        <v>23.55603993466125</v>
      </c>
      <c r="M2766">
        <v>110.5591</v>
      </c>
      <c r="N2766">
        <v>138.30000000000001</v>
      </c>
      <c r="O2766" s="36">
        <v>23.715730899157059</v>
      </c>
      <c r="Q2766">
        <v>115.30419999999999</v>
      </c>
      <c r="R2766">
        <v>138.30000000000001</v>
      </c>
      <c r="S2766" s="36">
        <v>23.882613640611122</v>
      </c>
      <c r="U2766">
        <v>120.0808</v>
      </c>
      <c r="V2766">
        <v>138.30000000000001</v>
      </c>
      <c r="W2766" s="36">
        <v>24.058102703034621</v>
      </c>
      <c r="Y2766">
        <v>83.43</v>
      </c>
      <c r="Z2766">
        <v>138.30000000000001</v>
      </c>
      <c r="AA2766" s="36">
        <v>22.880069873965947</v>
      </c>
    </row>
    <row r="2767" spans="1:27" x14ac:dyDescent="0.25">
      <c r="A2767">
        <v>96.432599999999994</v>
      </c>
      <c r="B2767">
        <v>138.35</v>
      </c>
      <c r="C2767" s="36">
        <v>23.257003891911321</v>
      </c>
      <c r="E2767">
        <v>101.12990000000001</v>
      </c>
      <c r="F2767">
        <v>138.35</v>
      </c>
      <c r="G2767" s="36">
        <v>23.403368854571919</v>
      </c>
      <c r="I2767">
        <v>105.8248</v>
      </c>
      <c r="J2767">
        <v>138.35</v>
      </c>
      <c r="K2767" s="36">
        <v>23.555466420827216</v>
      </c>
      <c r="M2767">
        <v>110.5591</v>
      </c>
      <c r="N2767">
        <v>138.35</v>
      </c>
      <c r="O2767" s="36">
        <v>23.715126142928213</v>
      </c>
      <c r="Q2767">
        <v>115.30419999999999</v>
      </c>
      <c r="R2767">
        <v>138.35</v>
      </c>
      <c r="S2767" s="36">
        <v>23.881973996847552</v>
      </c>
      <c r="U2767">
        <v>120.0808</v>
      </c>
      <c r="V2767">
        <v>138.35</v>
      </c>
      <c r="W2767" s="36">
        <v>24.057423657559294</v>
      </c>
      <c r="Y2767">
        <v>83.43</v>
      </c>
      <c r="Z2767">
        <v>138.35</v>
      </c>
      <c r="AA2767" s="36">
        <v>22.879609313466815</v>
      </c>
    </row>
    <row r="2768" spans="1:27" x14ac:dyDescent="0.25">
      <c r="A2768">
        <v>96.432599999999994</v>
      </c>
      <c r="B2768">
        <v>138.4</v>
      </c>
      <c r="C2768" s="36">
        <v>23.256483879321696</v>
      </c>
      <c r="E2768">
        <v>101.12990000000001</v>
      </c>
      <c r="F2768">
        <v>138.4</v>
      </c>
      <c r="G2768" s="36">
        <v>23.40282343105887</v>
      </c>
      <c r="I2768">
        <v>105.8248</v>
      </c>
      <c r="J2768">
        <v>138.4</v>
      </c>
      <c r="K2768" s="36">
        <v>23.554893028399075</v>
      </c>
      <c r="M2768">
        <v>110.5591</v>
      </c>
      <c r="N2768">
        <v>138.4</v>
      </c>
      <c r="O2768" s="36">
        <v>23.714521523939002</v>
      </c>
      <c r="Q2768">
        <v>115.30419999999999</v>
      </c>
      <c r="R2768">
        <v>138.4</v>
      </c>
      <c r="S2768" s="36">
        <v>23.881334509395771</v>
      </c>
      <c r="U2768">
        <v>120.0808</v>
      </c>
      <c r="V2768">
        <v>138.4</v>
      </c>
      <c r="W2768" s="36">
        <v>24.056744791749274</v>
      </c>
      <c r="Y2768">
        <v>83.43</v>
      </c>
      <c r="Z2768">
        <v>138.4</v>
      </c>
      <c r="AA2768" s="36">
        <v>22.879148826481895</v>
      </c>
    </row>
    <row r="2769" spans="1:27" x14ac:dyDescent="0.25">
      <c r="A2769">
        <v>96.432599999999994</v>
      </c>
      <c r="B2769">
        <v>138.44999999999999</v>
      </c>
      <c r="C2769" s="36">
        <v>23.255963963669025</v>
      </c>
      <c r="E2769">
        <v>101.12990000000001</v>
      </c>
      <c r="F2769">
        <v>138.44999999999999</v>
      </c>
      <c r="G2769" s="36">
        <v>23.402278115693537</v>
      </c>
      <c r="I2769">
        <v>105.8248</v>
      </c>
      <c r="J2769">
        <v>138.44999999999999</v>
      </c>
      <c r="K2769" s="36">
        <v>23.554319757315334</v>
      </c>
      <c r="M2769">
        <v>110.5591</v>
      </c>
      <c r="N2769">
        <v>138.44999999999999</v>
      </c>
      <c r="O2769" s="36">
        <v>23.713917042114588</v>
      </c>
      <c r="Q2769">
        <v>115.30419999999999</v>
      </c>
      <c r="R2769">
        <v>138.44999999999999</v>
      </c>
      <c r="S2769" s="36">
        <v>23.880695178163545</v>
      </c>
      <c r="U2769">
        <v>120.0808</v>
      </c>
      <c r="V2769">
        <v>138.44999999999999</v>
      </c>
      <c r="W2769" s="36">
        <v>24.056066105489247</v>
      </c>
      <c r="Y2769">
        <v>83.43</v>
      </c>
      <c r="Z2769">
        <v>138.44999999999999</v>
      </c>
      <c r="AA2769" s="36">
        <v>22.878688412983649</v>
      </c>
    </row>
    <row r="2770" spans="1:27" x14ac:dyDescent="0.25">
      <c r="A2770">
        <v>96.432599999999994</v>
      </c>
      <c r="B2770">
        <v>138.5</v>
      </c>
      <c r="C2770" s="36">
        <v>23.255444144910431</v>
      </c>
      <c r="E2770">
        <v>101.12990000000001</v>
      </c>
      <c r="F2770">
        <v>138.5</v>
      </c>
      <c r="G2770" s="36">
        <v>23.401732908424826</v>
      </c>
      <c r="I2770">
        <v>105.8248</v>
      </c>
      <c r="J2770">
        <v>138.5</v>
      </c>
      <c r="K2770" s="36">
        <v>23.553746607514551</v>
      </c>
      <c r="M2770">
        <v>110.5591</v>
      </c>
      <c r="N2770">
        <v>138.5</v>
      </c>
      <c r="O2770" s="36">
        <v>23.713312697380172</v>
      </c>
      <c r="Q2770">
        <v>115.30419999999999</v>
      </c>
      <c r="R2770">
        <v>138.5</v>
      </c>
      <c r="S2770" s="36">
        <v>23.880056003058751</v>
      </c>
      <c r="U2770">
        <v>120.0808</v>
      </c>
      <c r="V2770">
        <v>138.5</v>
      </c>
      <c r="W2770" s="36">
        <v>24.055387598664002</v>
      </c>
      <c r="Y2770">
        <v>83.43</v>
      </c>
      <c r="Z2770">
        <v>138.5</v>
      </c>
      <c r="AA2770" s="36">
        <v>22.878228072944559</v>
      </c>
    </row>
    <row r="2771" spans="1:27" x14ac:dyDescent="0.25">
      <c r="A2771">
        <v>96.432599999999994</v>
      </c>
      <c r="B2771">
        <v>138.55000000000001</v>
      </c>
      <c r="C2771" s="36">
        <v>23.254924423003072</v>
      </c>
      <c r="E2771">
        <v>101.12990000000001</v>
      </c>
      <c r="F2771">
        <v>138.55000000000001</v>
      </c>
      <c r="G2771" s="36">
        <v>23.401187809201691</v>
      </c>
      <c r="I2771">
        <v>105.8248</v>
      </c>
      <c r="J2771">
        <v>138.55000000000001</v>
      </c>
      <c r="K2771" s="36">
        <v>23.553173578935336</v>
      </c>
      <c r="M2771">
        <v>110.5591</v>
      </c>
      <c r="N2771">
        <v>138.55000000000001</v>
      </c>
      <c r="O2771" s="36">
        <v>23.712708489661047</v>
      </c>
      <c r="Q2771">
        <v>115.30419999999999</v>
      </c>
      <c r="R2771">
        <v>138.55000000000001</v>
      </c>
      <c r="S2771" s="36">
        <v>23.879416983989326</v>
      </c>
      <c r="U2771">
        <v>120.0808</v>
      </c>
      <c r="V2771">
        <v>138.55000000000001</v>
      </c>
      <c r="W2771" s="36">
        <v>24.054709271158462</v>
      </c>
      <c r="Y2771">
        <v>83.43</v>
      </c>
      <c r="Z2771">
        <v>138.55000000000001</v>
      </c>
      <c r="AA2771" s="36">
        <v>22.877767806337122</v>
      </c>
    </row>
    <row r="2772" spans="1:27" x14ac:dyDescent="0.25">
      <c r="A2772">
        <v>96.432599999999994</v>
      </c>
      <c r="B2772">
        <v>138.6</v>
      </c>
      <c r="C2772" s="36">
        <v>23.254404797904144</v>
      </c>
      <c r="E2772">
        <v>101.12990000000001</v>
      </c>
      <c r="F2772">
        <v>138.6</v>
      </c>
      <c r="G2772" s="36">
        <v>23.400642817973118</v>
      </c>
      <c r="I2772">
        <v>105.8248</v>
      </c>
      <c r="J2772">
        <v>138.6</v>
      </c>
      <c r="K2772" s="36">
        <v>23.552600671516355</v>
      </c>
      <c r="M2772">
        <v>110.5591</v>
      </c>
      <c r="N2772">
        <v>138.6</v>
      </c>
      <c r="O2772" s="36">
        <v>23.712104418882554</v>
      </c>
      <c r="Q2772">
        <v>115.30419999999999</v>
      </c>
      <c r="R2772">
        <v>138.6</v>
      </c>
      <c r="S2772" s="36">
        <v>23.87877812086332</v>
      </c>
      <c r="U2772">
        <v>120.0808</v>
      </c>
      <c r="V2772">
        <v>138.6</v>
      </c>
      <c r="W2772" s="36">
        <v>24.054031122857669</v>
      </c>
      <c r="Y2772">
        <v>83.43</v>
      </c>
      <c r="Z2772">
        <v>138.6</v>
      </c>
      <c r="AA2772" s="36">
        <v>22.877307613133851</v>
      </c>
    </row>
    <row r="2773" spans="1:27" x14ac:dyDescent="0.25">
      <c r="A2773">
        <v>96.432599999999994</v>
      </c>
      <c r="B2773">
        <v>138.65</v>
      </c>
      <c r="C2773" s="36">
        <v>23.253885269570862</v>
      </c>
      <c r="E2773">
        <v>101.12990000000001</v>
      </c>
      <c r="F2773">
        <v>138.65</v>
      </c>
      <c r="G2773" s="36">
        <v>23.400097934688148</v>
      </c>
      <c r="I2773">
        <v>105.8248</v>
      </c>
      <c r="J2773">
        <v>138.65</v>
      </c>
      <c r="K2773" s="36">
        <v>23.552027885196303</v>
      </c>
      <c r="M2773">
        <v>110.5591</v>
      </c>
      <c r="N2773">
        <v>138.65</v>
      </c>
      <c r="O2773" s="36">
        <v>23.711500484970117</v>
      </c>
      <c r="Q2773">
        <v>115.30419999999999</v>
      </c>
      <c r="R2773">
        <v>138.65</v>
      </c>
      <c r="S2773" s="36">
        <v>23.878139413588858</v>
      </c>
      <c r="U2773">
        <v>120.0808</v>
      </c>
      <c r="V2773">
        <v>138.65</v>
      </c>
      <c r="W2773" s="36">
        <v>24.053353153646778</v>
      </c>
      <c r="Y2773">
        <v>83.43</v>
      </c>
      <c r="Z2773">
        <v>138.65</v>
      </c>
      <c r="AA2773" s="36">
        <v>22.876847493307277</v>
      </c>
    </row>
    <row r="2774" spans="1:27" x14ac:dyDescent="0.25">
      <c r="A2774">
        <v>96.432599999999994</v>
      </c>
      <c r="B2774">
        <v>138.69999999999999</v>
      </c>
      <c r="C2774" s="36">
        <v>23.253365837960477</v>
      </c>
      <c r="E2774">
        <v>101.12990000000001</v>
      </c>
      <c r="F2774">
        <v>138.69999999999999</v>
      </c>
      <c r="G2774" s="36">
        <v>23.399553159295838</v>
      </c>
      <c r="I2774">
        <v>105.8248</v>
      </c>
      <c r="J2774">
        <v>138.69999999999999</v>
      </c>
      <c r="K2774" s="36">
        <v>23.551455219913951</v>
      </c>
      <c r="M2774">
        <v>110.5591</v>
      </c>
      <c r="N2774">
        <v>138.69999999999999</v>
      </c>
      <c r="O2774" s="36">
        <v>23.710896687849207</v>
      </c>
      <c r="Q2774">
        <v>115.30419999999999</v>
      </c>
      <c r="R2774">
        <v>138.69999999999999</v>
      </c>
      <c r="S2774" s="36">
        <v>23.877500862074147</v>
      </c>
      <c r="U2774">
        <v>120.0808</v>
      </c>
      <c r="V2774">
        <v>138.69999999999999</v>
      </c>
      <c r="W2774" s="36">
        <v>24.05267536341108</v>
      </c>
      <c r="Y2774">
        <v>83.43</v>
      </c>
      <c r="Z2774">
        <v>138.69999999999999</v>
      </c>
      <c r="AA2774" s="36">
        <v>22.876387446829945</v>
      </c>
    </row>
    <row r="2775" spans="1:27" x14ac:dyDescent="0.25">
      <c r="A2775">
        <v>96.432599999999994</v>
      </c>
      <c r="B2775">
        <v>138.75</v>
      </c>
      <c r="C2775" s="36">
        <v>23.252846503030273</v>
      </c>
      <c r="E2775">
        <v>101.12990000000001</v>
      </c>
      <c r="F2775">
        <v>138.75</v>
      </c>
      <c r="G2775" s="36">
        <v>23.399008491745299</v>
      </c>
      <c r="I2775">
        <v>105.8248</v>
      </c>
      <c r="J2775">
        <v>138.75</v>
      </c>
      <c r="K2775" s="36">
        <v>23.550882675608108</v>
      </c>
      <c r="M2775">
        <v>110.5591</v>
      </c>
      <c r="N2775">
        <v>138.75</v>
      </c>
      <c r="O2775" s="36">
        <v>23.710293027445381</v>
      </c>
      <c r="Q2775">
        <v>115.30419999999999</v>
      </c>
      <c r="R2775">
        <v>138.75</v>
      </c>
      <c r="S2775" s="36">
        <v>23.876862466227507</v>
      </c>
      <c r="U2775">
        <v>120.0808</v>
      </c>
      <c r="V2775">
        <v>138.75</v>
      </c>
      <c r="W2775" s="36">
        <v>24.051997752035973</v>
      </c>
      <c r="Y2775">
        <v>83.43</v>
      </c>
      <c r="Z2775">
        <v>138.75</v>
      </c>
      <c r="AA2775" s="36">
        <v>22.87592747367442</v>
      </c>
    </row>
    <row r="2776" spans="1:27" x14ac:dyDescent="0.25">
      <c r="A2776">
        <v>96.432599999999994</v>
      </c>
      <c r="B2776">
        <v>138.80000000000001</v>
      </c>
      <c r="C2776" s="36">
        <v>23.252327264737556</v>
      </c>
      <c r="E2776">
        <v>101.12990000000001</v>
      </c>
      <c r="F2776">
        <v>138.80000000000001</v>
      </c>
      <c r="G2776" s="36">
        <v>23.398463931985678</v>
      </c>
      <c r="I2776">
        <v>105.8248</v>
      </c>
      <c r="J2776">
        <v>138.80000000000001</v>
      </c>
      <c r="K2776" s="36">
        <v>23.550310252217628</v>
      </c>
      <c r="M2776">
        <v>110.5591</v>
      </c>
      <c r="N2776">
        <v>138.80000000000001</v>
      </c>
      <c r="O2776" s="36">
        <v>23.709689503684238</v>
      </c>
      <c r="Q2776">
        <v>115.30419999999999</v>
      </c>
      <c r="R2776">
        <v>138.80000000000001</v>
      </c>
      <c r="S2776" s="36">
        <v>23.876224225957319</v>
      </c>
      <c r="U2776">
        <v>120.0808</v>
      </c>
      <c r="V2776">
        <v>138.80000000000001</v>
      </c>
      <c r="W2776" s="36">
        <v>24.051320319406969</v>
      </c>
      <c r="Y2776">
        <v>83.43</v>
      </c>
      <c r="Z2776">
        <v>138.80000000000001</v>
      </c>
      <c r="AA2776" s="36">
        <v>22.875467573813282</v>
      </c>
    </row>
    <row r="2777" spans="1:27" x14ac:dyDescent="0.25">
      <c r="A2777">
        <v>96.432599999999994</v>
      </c>
      <c r="B2777">
        <v>138.85</v>
      </c>
      <c r="C2777" s="36">
        <v>23.251808123039677</v>
      </c>
      <c r="E2777">
        <v>101.12990000000001</v>
      </c>
      <c r="F2777">
        <v>138.85</v>
      </c>
      <c r="G2777" s="36">
        <v>23.397919479966163</v>
      </c>
      <c r="I2777">
        <v>105.8248</v>
      </c>
      <c r="J2777">
        <v>138.85</v>
      </c>
      <c r="K2777" s="36">
        <v>23.549737949681433</v>
      </c>
      <c r="M2777">
        <v>110.5591</v>
      </c>
      <c r="N2777">
        <v>138.85</v>
      </c>
      <c r="O2777" s="36">
        <v>23.70908611649147</v>
      </c>
      <c r="Q2777">
        <v>115.30419999999999</v>
      </c>
      <c r="R2777">
        <v>138.85</v>
      </c>
      <c r="S2777" s="36">
        <v>23.875586141172061</v>
      </c>
      <c r="U2777">
        <v>120.0808</v>
      </c>
      <c r="V2777">
        <v>138.85</v>
      </c>
      <c r="W2777" s="36">
        <v>24.050643065409712</v>
      </c>
      <c r="Y2777">
        <v>83.43</v>
      </c>
      <c r="Z2777">
        <v>138.85</v>
      </c>
      <c r="AA2777" s="36">
        <v>22.875007747219129</v>
      </c>
    </row>
    <row r="2778" spans="1:27" x14ac:dyDescent="0.25">
      <c r="A2778">
        <v>96.432599999999994</v>
      </c>
      <c r="B2778">
        <v>138.9</v>
      </c>
      <c r="C2778" s="36">
        <v>23.251289077894</v>
      </c>
      <c r="E2778">
        <v>101.12990000000001</v>
      </c>
      <c r="F2778">
        <v>138.9</v>
      </c>
      <c r="G2778" s="36">
        <v>23.397375135635972</v>
      </c>
      <c r="I2778">
        <v>105.8248</v>
      </c>
      <c r="J2778">
        <v>138.9</v>
      </c>
      <c r="K2778" s="36">
        <v>23.549165767938472</v>
      </c>
      <c r="M2778">
        <v>110.5591</v>
      </c>
      <c r="N2778">
        <v>138.9</v>
      </c>
      <c r="O2778" s="36">
        <v>23.708482865792821</v>
      </c>
      <c r="Q2778">
        <v>115.30419999999999</v>
      </c>
      <c r="R2778">
        <v>138.9</v>
      </c>
      <c r="S2778" s="36">
        <v>23.874948211780307</v>
      </c>
      <c r="U2778">
        <v>120.0808</v>
      </c>
      <c r="V2778">
        <v>138.9</v>
      </c>
      <c r="W2778" s="36">
        <v>24.049965989929966</v>
      </c>
      <c r="Y2778">
        <v>83.43</v>
      </c>
      <c r="Z2778">
        <v>138.9</v>
      </c>
      <c r="AA2778" s="36">
        <v>22.874547993864571</v>
      </c>
    </row>
    <row r="2779" spans="1:27" x14ac:dyDescent="0.25">
      <c r="A2779">
        <v>96.432599999999994</v>
      </c>
      <c r="B2779">
        <v>138.94999999999999</v>
      </c>
      <c r="C2779" s="36">
        <v>23.250770129257941</v>
      </c>
      <c r="E2779">
        <v>101.12990000000001</v>
      </c>
      <c r="F2779">
        <v>138.94999999999999</v>
      </c>
      <c r="G2779" s="36">
        <v>23.396830898944373</v>
      </c>
      <c r="I2779">
        <v>105.8248</v>
      </c>
      <c r="J2779">
        <v>138.94999999999999</v>
      </c>
      <c r="K2779" s="36">
        <v>23.548593706927768</v>
      </c>
      <c r="M2779">
        <v>110.5591</v>
      </c>
      <c r="N2779">
        <v>138.94999999999999</v>
      </c>
      <c r="O2779" s="36">
        <v>23.707879751514096</v>
      </c>
      <c r="Q2779">
        <v>115.30419999999999</v>
      </c>
      <c r="R2779">
        <v>138.94999999999999</v>
      </c>
      <c r="S2779" s="36">
        <v>23.87431043769071</v>
      </c>
      <c r="U2779">
        <v>120.0808</v>
      </c>
      <c r="V2779">
        <v>138.94999999999999</v>
      </c>
      <c r="W2779" s="36">
        <v>24.049289092853599</v>
      </c>
      <c r="Y2779">
        <v>83.43</v>
      </c>
      <c r="Z2779">
        <v>138.94999999999999</v>
      </c>
      <c r="AA2779" s="36">
        <v>22.87408831372224</v>
      </c>
    </row>
    <row r="2780" spans="1:27" x14ac:dyDescent="0.25">
      <c r="A2780">
        <v>96.432599999999994</v>
      </c>
      <c r="B2780">
        <v>139</v>
      </c>
      <c r="C2780" s="36">
        <v>23.250251277088921</v>
      </c>
      <c r="E2780">
        <v>101.12990000000001</v>
      </c>
      <c r="F2780">
        <v>139</v>
      </c>
      <c r="G2780" s="36">
        <v>23.396286769840664</v>
      </c>
      <c r="I2780">
        <v>105.8248</v>
      </c>
      <c r="J2780">
        <v>139</v>
      </c>
      <c r="K2780" s="36">
        <v>23.548021766588377</v>
      </c>
      <c r="M2780">
        <v>110.5591</v>
      </c>
      <c r="N2780">
        <v>139</v>
      </c>
      <c r="O2780" s="36">
        <v>23.707276773581167</v>
      </c>
      <c r="Q2780">
        <v>115.30419999999999</v>
      </c>
      <c r="R2780">
        <v>139</v>
      </c>
      <c r="S2780" s="36">
        <v>23.873672818812015</v>
      </c>
      <c r="U2780">
        <v>120.0808</v>
      </c>
      <c r="V2780">
        <v>139</v>
      </c>
      <c r="W2780" s="36">
        <v>24.048612374066611</v>
      </c>
      <c r="Y2780">
        <v>83.43</v>
      </c>
      <c r="Z2780">
        <v>139</v>
      </c>
      <c r="AA2780" s="36">
        <v>22.873628706764784</v>
      </c>
    </row>
    <row r="2781" spans="1:27" x14ac:dyDescent="0.25">
      <c r="A2781">
        <v>96.432599999999994</v>
      </c>
      <c r="B2781">
        <v>139.05000000000001</v>
      </c>
      <c r="C2781" s="36">
        <v>23.249732521344416</v>
      </c>
      <c r="E2781">
        <v>101.12990000000001</v>
      </c>
      <c r="F2781">
        <v>139.05000000000001</v>
      </c>
      <c r="G2781" s="36">
        <v>23.395742748274191</v>
      </c>
      <c r="I2781">
        <v>105.8248</v>
      </c>
      <c r="J2781">
        <v>139.05000000000001</v>
      </c>
      <c r="K2781" s="36">
        <v>23.547449946859409</v>
      </c>
      <c r="M2781">
        <v>110.5591</v>
      </c>
      <c r="N2781">
        <v>139.05000000000001</v>
      </c>
      <c r="O2781" s="36">
        <v>23.706673931919987</v>
      </c>
      <c r="Q2781">
        <v>115.30419999999999</v>
      </c>
      <c r="R2781">
        <v>139.05000000000001</v>
      </c>
      <c r="S2781" s="36">
        <v>23.873035355053052</v>
      </c>
      <c r="U2781">
        <v>120.0808</v>
      </c>
      <c r="V2781">
        <v>139.05000000000001</v>
      </c>
      <c r="W2781" s="36">
        <v>24.047935833455121</v>
      </c>
      <c r="Y2781">
        <v>83.43</v>
      </c>
      <c r="Z2781">
        <v>139.05000000000001</v>
      </c>
      <c r="AA2781" s="36">
        <v>22.873169172964857</v>
      </c>
    </row>
    <row r="2782" spans="1:27" x14ac:dyDescent="0.25">
      <c r="A2782">
        <v>96.432599999999994</v>
      </c>
      <c r="B2782">
        <v>139.1</v>
      </c>
      <c r="C2782" s="36">
        <v>23.249213861981914</v>
      </c>
      <c r="E2782">
        <v>101.12990000000001</v>
      </c>
      <c r="F2782">
        <v>139.1</v>
      </c>
      <c r="G2782" s="36">
        <v>23.395198834194336</v>
      </c>
      <c r="I2782">
        <v>105.8248</v>
      </c>
      <c r="J2782">
        <v>139.1</v>
      </c>
      <c r="K2782" s="36">
        <v>23.546878247680027</v>
      </c>
      <c r="M2782">
        <v>110.5591</v>
      </c>
      <c r="N2782">
        <v>139.1</v>
      </c>
      <c r="O2782" s="36">
        <v>23.706071226456555</v>
      </c>
      <c r="Q2782">
        <v>115.30419999999999</v>
      </c>
      <c r="R2782">
        <v>139.1</v>
      </c>
      <c r="S2782" s="36">
        <v>23.872398046322736</v>
      </c>
      <c r="U2782">
        <v>120.0808</v>
      </c>
      <c r="V2782">
        <v>139.1</v>
      </c>
      <c r="W2782" s="36">
        <v>24.047259470905363</v>
      </c>
      <c r="Y2782">
        <v>83.43</v>
      </c>
      <c r="Z2782">
        <v>139.1</v>
      </c>
      <c r="AA2782" s="36">
        <v>22.872709712295155</v>
      </c>
    </row>
    <row r="2783" spans="1:27" x14ac:dyDescent="0.25">
      <c r="A2783">
        <v>96.432599999999994</v>
      </c>
      <c r="B2783">
        <v>139.15</v>
      </c>
      <c r="C2783" s="36">
        <v>23.248695298958943</v>
      </c>
      <c r="E2783">
        <v>101.12990000000001</v>
      </c>
      <c r="F2783">
        <v>139.15</v>
      </c>
      <c r="G2783" s="36">
        <v>23.394655027550506</v>
      </c>
      <c r="I2783">
        <v>105.8248</v>
      </c>
      <c r="J2783">
        <v>139.15</v>
      </c>
      <c r="K2783" s="36">
        <v>23.546306668989438</v>
      </c>
      <c r="M2783">
        <v>110.5591</v>
      </c>
      <c r="N2783">
        <v>139.15</v>
      </c>
      <c r="O2783" s="36">
        <v>23.705468657116949</v>
      </c>
      <c r="Q2783">
        <v>115.30419999999999</v>
      </c>
      <c r="R2783">
        <v>139.15</v>
      </c>
      <c r="S2783" s="36">
        <v>23.871760892530066</v>
      </c>
      <c r="U2783">
        <v>120.0808</v>
      </c>
      <c r="V2783">
        <v>139.15</v>
      </c>
      <c r="W2783" s="36">
        <v>24.046583286303687</v>
      </c>
      <c r="Y2783">
        <v>83.43</v>
      </c>
      <c r="Z2783">
        <v>139.15</v>
      </c>
      <c r="AA2783" s="36">
        <v>22.872250324728359</v>
      </c>
    </row>
    <row r="2784" spans="1:27" x14ac:dyDescent="0.25">
      <c r="A2784">
        <v>96.432599999999994</v>
      </c>
      <c r="B2784">
        <v>139.19999999999999</v>
      </c>
      <c r="C2784" s="36">
        <v>23.24817683223306</v>
      </c>
      <c r="E2784">
        <v>101.12990000000001</v>
      </c>
      <c r="F2784">
        <v>139.19999999999999</v>
      </c>
      <c r="G2784" s="36">
        <v>23.394111328292173</v>
      </c>
      <c r="I2784">
        <v>105.8248</v>
      </c>
      <c r="J2784">
        <v>139.19999999999999</v>
      </c>
      <c r="K2784" s="36">
        <v>23.545735210726914</v>
      </c>
      <c r="M2784">
        <v>110.5591</v>
      </c>
      <c r="N2784">
        <v>139.19999999999999</v>
      </c>
      <c r="O2784" s="36">
        <v>23.704866223827299</v>
      </c>
      <c r="Q2784">
        <v>115.30419999999999</v>
      </c>
      <c r="R2784">
        <v>139.19999999999999</v>
      </c>
      <c r="S2784" s="36">
        <v>23.871123893584144</v>
      </c>
      <c r="U2784">
        <v>120.0808</v>
      </c>
      <c r="V2784">
        <v>139.19999999999999</v>
      </c>
      <c r="W2784" s="36">
        <v>24.045907279536564</v>
      </c>
      <c r="Y2784">
        <v>83.43</v>
      </c>
      <c r="Z2784">
        <v>139.19999999999999</v>
      </c>
      <c r="AA2784" s="36">
        <v>22.871791010237192</v>
      </c>
    </row>
    <row r="2785" spans="1:27" x14ac:dyDescent="0.25">
      <c r="A2785">
        <v>96.432599999999994</v>
      </c>
      <c r="B2785">
        <v>139.25</v>
      </c>
      <c r="C2785" s="36">
        <v>23.247658461761851</v>
      </c>
      <c r="E2785">
        <v>101.12990000000001</v>
      </c>
      <c r="F2785">
        <v>139.25</v>
      </c>
      <c r="G2785" s="36">
        <v>23.393567736368816</v>
      </c>
      <c r="I2785">
        <v>105.8248</v>
      </c>
      <c r="J2785">
        <v>139.25</v>
      </c>
      <c r="K2785" s="36">
        <v>23.545163872831761</v>
      </c>
      <c r="M2785">
        <v>110.5591</v>
      </c>
      <c r="N2785">
        <v>139.25</v>
      </c>
      <c r="O2785" s="36">
        <v>23.704263926513811</v>
      </c>
      <c r="Q2785">
        <v>115.30419999999999</v>
      </c>
      <c r="R2785">
        <v>139.25</v>
      </c>
      <c r="S2785" s="36">
        <v>23.870487049394146</v>
      </c>
      <c r="U2785">
        <v>120.0808</v>
      </c>
      <c r="V2785">
        <v>139.25</v>
      </c>
      <c r="W2785" s="36">
        <v>24.045231450490583</v>
      </c>
      <c r="Y2785">
        <v>83.43</v>
      </c>
      <c r="Z2785">
        <v>139.25</v>
      </c>
      <c r="AA2785" s="36">
        <v>22.871331768794377</v>
      </c>
    </row>
    <row r="2786" spans="1:27" x14ac:dyDescent="0.25">
      <c r="A2786">
        <v>96.432599999999994</v>
      </c>
      <c r="B2786">
        <v>139.30000000000001</v>
      </c>
      <c r="C2786" s="36">
        <v>23.247140187502929</v>
      </c>
      <c r="E2786">
        <v>101.12990000000001</v>
      </c>
      <c r="F2786">
        <v>139.30000000000001</v>
      </c>
      <c r="G2786" s="36">
        <v>23.393024251729987</v>
      </c>
      <c r="I2786">
        <v>105.8248</v>
      </c>
      <c r="J2786">
        <v>139.30000000000001</v>
      </c>
      <c r="K2786" s="36">
        <v>23.544592655243335</v>
      </c>
      <c r="M2786">
        <v>110.5591</v>
      </c>
      <c r="N2786">
        <v>139.30000000000001</v>
      </c>
      <c r="O2786" s="36">
        <v>23.703661765102758</v>
      </c>
      <c r="Q2786">
        <v>115.30419999999999</v>
      </c>
      <c r="R2786">
        <v>139.30000000000001</v>
      </c>
      <c r="S2786" s="36">
        <v>23.869850359869329</v>
      </c>
      <c r="U2786">
        <v>120.0808</v>
      </c>
      <c r="V2786">
        <v>139.30000000000001</v>
      </c>
      <c r="W2786" s="36">
        <v>24.044555799052453</v>
      </c>
      <c r="Y2786">
        <v>83.43</v>
      </c>
      <c r="Z2786">
        <v>139.30000000000001</v>
      </c>
      <c r="AA2786" s="36">
        <v>22.87087260037266</v>
      </c>
    </row>
    <row r="2787" spans="1:27" x14ac:dyDescent="0.25">
      <c r="A2787">
        <v>96.432599999999994</v>
      </c>
      <c r="B2787">
        <v>139.35</v>
      </c>
      <c r="C2787" s="36">
        <v>23.246622009413947</v>
      </c>
      <c r="E2787">
        <v>101.12990000000001</v>
      </c>
      <c r="F2787">
        <v>139.35</v>
      </c>
      <c r="G2787" s="36">
        <v>23.392480874325248</v>
      </c>
      <c r="I2787">
        <v>105.8248</v>
      </c>
      <c r="J2787">
        <v>139.35</v>
      </c>
      <c r="K2787" s="36">
        <v>23.544021557901051</v>
      </c>
      <c r="M2787">
        <v>110.5591</v>
      </c>
      <c r="N2787">
        <v>139.35</v>
      </c>
      <c r="O2787" s="36">
        <v>23.703059739520469</v>
      </c>
      <c r="Q2787">
        <v>115.30419999999999</v>
      </c>
      <c r="R2787">
        <v>139.35</v>
      </c>
      <c r="S2787" s="36">
        <v>23.869213824919058</v>
      </c>
      <c r="U2787">
        <v>120.0808</v>
      </c>
      <c r="V2787">
        <v>139.35</v>
      </c>
      <c r="W2787" s="36">
        <v>24.043880325108994</v>
      </c>
      <c r="Y2787">
        <v>83.43</v>
      </c>
      <c r="Z2787">
        <v>139.35</v>
      </c>
      <c r="AA2787" s="36">
        <v>22.870413504944807</v>
      </c>
    </row>
    <row r="2788" spans="1:27" x14ac:dyDescent="0.25">
      <c r="A2788">
        <v>96.432599999999994</v>
      </c>
      <c r="B2788">
        <v>139.4</v>
      </c>
      <c r="C2788" s="36">
        <v>23.246103927452577</v>
      </c>
      <c r="E2788">
        <v>101.12990000000001</v>
      </c>
      <c r="F2788">
        <v>139.4</v>
      </c>
      <c r="G2788" s="36">
        <v>23.391937604104214</v>
      </c>
      <c r="I2788">
        <v>105.8248</v>
      </c>
      <c r="J2788">
        <v>139.4</v>
      </c>
      <c r="K2788" s="36">
        <v>23.543450580744366</v>
      </c>
      <c r="M2788">
        <v>110.5591</v>
      </c>
      <c r="N2788">
        <v>139.4</v>
      </c>
      <c r="O2788" s="36">
        <v>23.702457849693346</v>
      </c>
      <c r="Q2788">
        <v>115.30419999999999</v>
      </c>
      <c r="R2788">
        <v>139.4</v>
      </c>
      <c r="S2788" s="36">
        <v>23.868577444452754</v>
      </c>
      <c r="U2788">
        <v>120.0808</v>
      </c>
      <c r="V2788">
        <v>139.4</v>
      </c>
      <c r="W2788" s="36">
        <v>24.043205028547149</v>
      </c>
      <c r="Y2788">
        <v>83.43</v>
      </c>
      <c r="Z2788">
        <v>139.4</v>
      </c>
      <c r="AA2788" s="36">
        <v>22.869954482483593</v>
      </c>
    </row>
    <row r="2789" spans="1:27" x14ac:dyDescent="0.25">
      <c r="A2789">
        <v>96.432599999999994</v>
      </c>
      <c r="B2789">
        <v>139.44999999999999</v>
      </c>
      <c r="C2789" s="36">
        <v>23.245585941576536</v>
      </c>
      <c r="E2789">
        <v>101.12990000000001</v>
      </c>
      <c r="F2789">
        <v>139.44999999999999</v>
      </c>
      <c r="G2789" s="36">
        <v>23.391394441016534</v>
      </c>
      <c r="I2789">
        <v>105.8248</v>
      </c>
      <c r="J2789">
        <v>139.44999999999999</v>
      </c>
      <c r="K2789" s="36">
        <v>23.542879723712794</v>
      </c>
      <c r="M2789">
        <v>110.5591</v>
      </c>
      <c r="N2789">
        <v>139.44999999999999</v>
      </c>
      <c r="O2789" s="36">
        <v>23.701856095547846</v>
      </c>
      <c r="Q2789">
        <v>115.30419999999999</v>
      </c>
      <c r="R2789">
        <v>139.44999999999999</v>
      </c>
      <c r="S2789" s="36">
        <v>23.867941218379958</v>
      </c>
      <c r="U2789">
        <v>120.0808</v>
      </c>
      <c r="V2789">
        <v>139.44999999999999</v>
      </c>
      <c r="W2789" s="36">
        <v>24.042529909253982</v>
      </c>
      <c r="Y2789">
        <v>83.43</v>
      </c>
      <c r="Z2789">
        <v>139.44999999999999</v>
      </c>
      <c r="AA2789" s="36">
        <v>22.869495532961814</v>
      </c>
    </row>
    <row r="2790" spans="1:27" x14ac:dyDescent="0.25">
      <c r="A2790">
        <v>96.432599999999994</v>
      </c>
      <c r="B2790">
        <v>139.5</v>
      </c>
      <c r="C2790" s="36">
        <v>23.245068051743548</v>
      </c>
      <c r="E2790">
        <v>101.12990000000001</v>
      </c>
      <c r="F2790">
        <v>139.5</v>
      </c>
      <c r="G2790" s="36">
        <v>23.390851385011892</v>
      </c>
      <c r="I2790">
        <v>105.8248</v>
      </c>
      <c r="J2790">
        <v>139.5</v>
      </c>
      <c r="K2790" s="36">
        <v>23.542308986745891</v>
      </c>
      <c r="M2790">
        <v>110.5591</v>
      </c>
      <c r="N2790">
        <v>139.5</v>
      </c>
      <c r="O2790" s="36">
        <v>23.701254477010504</v>
      </c>
      <c r="Q2790">
        <v>115.30419999999999</v>
      </c>
      <c r="R2790">
        <v>139.5</v>
      </c>
      <c r="S2790" s="36">
        <v>23.867305146610263</v>
      </c>
      <c r="U2790">
        <v>120.0808</v>
      </c>
      <c r="V2790">
        <v>139.5</v>
      </c>
      <c r="W2790" s="36">
        <v>24.041854967116667</v>
      </c>
      <c r="Y2790">
        <v>83.43</v>
      </c>
      <c r="Z2790">
        <v>139.5</v>
      </c>
      <c r="AA2790" s="36">
        <v>22.869036656352279</v>
      </c>
    </row>
    <row r="2791" spans="1:27" x14ac:dyDescent="0.25">
      <c r="A2791">
        <v>96.432599999999994</v>
      </c>
      <c r="B2791">
        <v>139.55000000000001</v>
      </c>
      <c r="C2791" s="36">
        <v>23.244550257911392</v>
      </c>
      <c r="E2791">
        <v>101.12990000000001</v>
      </c>
      <c r="F2791">
        <v>139.55000000000001</v>
      </c>
      <c r="G2791" s="36">
        <v>23.390308436040019</v>
      </c>
      <c r="I2791">
        <v>105.8248</v>
      </c>
      <c r="J2791">
        <v>139.55000000000001</v>
      </c>
      <c r="K2791" s="36">
        <v>23.541738369783268</v>
      </c>
      <c r="M2791">
        <v>110.5591</v>
      </c>
      <c r="N2791">
        <v>139.55000000000001</v>
      </c>
      <c r="O2791" s="36">
        <v>23.700652994007903</v>
      </c>
      <c r="Q2791">
        <v>115.30419999999999</v>
      </c>
      <c r="R2791">
        <v>139.55000000000001</v>
      </c>
      <c r="S2791" s="36">
        <v>23.86666922905339</v>
      </c>
      <c r="U2791">
        <v>120.0808</v>
      </c>
      <c r="V2791">
        <v>139.55000000000001</v>
      </c>
      <c r="W2791" s="36">
        <v>24.041180202022495</v>
      </c>
      <c r="Y2791">
        <v>83.43</v>
      </c>
      <c r="Z2791">
        <v>139.55000000000001</v>
      </c>
      <c r="AA2791" s="36">
        <v>22.868577852627823</v>
      </c>
    </row>
    <row r="2792" spans="1:27" x14ac:dyDescent="0.25">
      <c r="A2792">
        <v>96.432599999999994</v>
      </c>
      <c r="B2792">
        <v>139.6</v>
      </c>
      <c r="C2792" s="36">
        <v>23.244032560037862</v>
      </c>
      <c r="E2792">
        <v>101.12990000000001</v>
      </c>
      <c r="F2792">
        <v>139.6</v>
      </c>
      <c r="G2792" s="36">
        <v>23.389765594050687</v>
      </c>
      <c r="I2792">
        <v>105.8248</v>
      </c>
      <c r="J2792">
        <v>139.6</v>
      </c>
      <c r="K2792" s="36">
        <v>23.541167872764575</v>
      </c>
      <c r="M2792">
        <v>110.5591</v>
      </c>
      <c r="N2792">
        <v>139.6</v>
      </c>
      <c r="O2792" s="36">
        <v>23.700051646466711</v>
      </c>
      <c r="Q2792">
        <v>115.30419999999999</v>
      </c>
      <c r="R2792">
        <v>139.6</v>
      </c>
      <c r="S2792" s="36">
        <v>23.866033465619108</v>
      </c>
      <c r="U2792">
        <v>120.0808</v>
      </c>
      <c r="V2792">
        <v>139.6</v>
      </c>
      <c r="W2792" s="36">
        <v>24.040505613858883</v>
      </c>
      <c r="Y2792">
        <v>83.43</v>
      </c>
      <c r="Z2792">
        <v>139.6</v>
      </c>
      <c r="AA2792" s="36">
        <v>22.868119121761286</v>
      </c>
    </row>
    <row r="2793" spans="1:27" x14ac:dyDescent="0.25">
      <c r="A2793">
        <v>96.432599999999994</v>
      </c>
      <c r="B2793">
        <v>139.65</v>
      </c>
      <c r="C2793" s="36">
        <v>23.243514958080784</v>
      </c>
      <c r="E2793">
        <v>101.12990000000001</v>
      </c>
      <c r="F2793">
        <v>139.65</v>
      </c>
      <c r="G2793" s="36">
        <v>23.389222858993683</v>
      </c>
      <c r="I2793">
        <v>105.8248</v>
      </c>
      <c r="J2793">
        <v>139.65</v>
      </c>
      <c r="K2793" s="36">
        <v>23.540597495629534</v>
      </c>
      <c r="M2793">
        <v>110.5591</v>
      </c>
      <c r="N2793">
        <v>139.65</v>
      </c>
      <c r="O2793" s="36">
        <v>23.699450434313651</v>
      </c>
      <c r="Q2793">
        <v>115.30419999999999</v>
      </c>
      <c r="R2793">
        <v>139.65</v>
      </c>
      <c r="S2793" s="36">
        <v>23.865397856217285</v>
      </c>
      <c r="U2793">
        <v>120.0808</v>
      </c>
      <c r="V2793">
        <v>139.65</v>
      </c>
      <c r="W2793" s="36">
        <v>24.039831202513358</v>
      </c>
      <c r="Y2793">
        <v>83.43</v>
      </c>
      <c r="Z2793">
        <v>139.65</v>
      </c>
      <c r="AA2793" s="36">
        <v>22.867660463725525</v>
      </c>
    </row>
    <row r="2794" spans="1:27" x14ac:dyDescent="0.25">
      <c r="A2794">
        <v>96.432599999999994</v>
      </c>
      <c r="B2794">
        <v>139.69999999999999</v>
      </c>
      <c r="C2794" s="36">
        <v>23.242997451998018</v>
      </c>
      <c r="E2794">
        <v>101.12990000000001</v>
      </c>
      <c r="F2794">
        <v>139.69999999999999</v>
      </c>
      <c r="G2794" s="36">
        <v>23.388680230818871</v>
      </c>
      <c r="I2794">
        <v>105.8248</v>
      </c>
      <c r="J2794">
        <v>139.69999999999999</v>
      </c>
      <c r="K2794" s="36">
        <v>23.540027238317894</v>
      </c>
      <c r="M2794">
        <v>110.5591</v>
      </c>
      <c r="N2794">
        <v>139.69999999999999</v>
      </c>
      <c r="O2794" s="36">
        <v>23.698849357475495</v>
      </c>
      <c r="Q2794">
        <v>115.30419999999999</v>
      </c>
      <c r="R2794">
        <v>139.69999999999999</v>
      </c>
      <c r="S2794" s="36">
        <v>23.864762400757879</v>
      </c>
      <c r="U2794">
        <v>120.0808</v>
      </c>
      <c r="V2794">
        <v>139.69999999999999</v>
      </c>
      <c r="W2794" s="36">
        <v>24.039156967873556</v>
      </c>
      <c r="Y2794">
        <v>83.43</v>
      </c>
      <c r="Z2794">
        <v>139.69999999999999</v>
      </c>
      <c r="AA2794" s="36">
        <v>22.867201878493422</v>
      </c>
    </row>
    <row r="2795" spans="1:27" x14ac:dyDescent="0.25">
      <c r="A2795">
        <v>96.432599999999994</v>
      </c>
      <c r="B2795">
        <v>139.75</v>
      </c>
      <c r="C2795" s="36">
        <v>23.242480041747463</v>
      </c>
      <c r="E2795">
        <v>101.12990000000001</v>
      </c>
      <c r="F2795">
        <v>139.75</v>
      </c>
      <c r="G2795" s="36">
        <v>23.388137709476108</v>
      </c>
      <c r="I2795">
        <v>105.8248</v>
      </c>
      <c r="J2795">
        <v>139.75</v>
      </c>
      <c r="K2795" s="36">
        <v>23.539457100769461</v>
      </c>
      <c r="M2795">
        <v>110.5591</v>
      </c>
      <c r="N2795">
        <v>139.75</v>
      </c>
      <c r="O2795" s="36">
        <v>23.69824841587911</v>
      </c>
      <c r="Q2795">
        <v>115.30419999999999</v>
      </c>
      <c r="R2795">
        <v>139.75</v>
      </c>
      <c r="S2795" s="36">
        <v>23.864127099150931</v>
      </c>
      <c r="U2795">
        <v>120.0808</v>
      </c>
      <c r="V2795">
        <v>139.75</v>
      </c>
      <c r="W2795" s="36">
        <v>24.038482909827245</v>
      </c>
      <c r="Y2795">
        <v>83.43</v>
      </c>
      <c r="Z2795">
        <v>139.75</v>
      </c>
      <c r="AA2795" s="36">
        <v>22.86674336603787</v>
      </c>
    </row>
    <row r="2796" spans="1:27" x14ac:dyDescent="0.25">
      <c r="A2796">
        <v>96.432599999999994</v>
      </c>
      <c r="B2796">
        <v>139.80000000000001</v>
      </c>
      <c r="C2796" s="36">
        <v>23.241962727287017</v>
      </c>
      <c r="E2796">
        <v>101.12990000000001</v>
      </c>
      <c r="F2796">
        <v>139.80000000000001</v>
      </c>
      <c r="G2796" s="36">
        <v>23.387595294915329</v>
      </c>
      <c r="I2796">
        <v>105.8248</v>
      </c>
      <c r="J2796">
        <v>139.80000000000001</v>
      </c>
      <c r="K2796" s="36">
        <v>23.538887082924084</v>
      </c>
      <c r="M2796">
        <v>110.5591</v>
      </c>
      <c r="N2796">
        <v>139.80000000000001</v>
      </c>
      <c r="O2796" s="36">
        <v>23.697647609451401</v>
      </c>
      <c r="Q2796">
        <v>115.30419999999999</v>
      </c>
      <c r="R2796">
        <v>139.80000000000001</v>
      </c>
      <c r="S2796" s="36">
        <v>23.863491951306571</v>
      </c>
      <c r="U2796">
        <v>120.0808</v>
      </c>
      <c r="V2796">
        <v>139.80000000000001</v>
      </c>
      <c r="W2796" s="36">
        <v>24.037809028262295</v>
      </c>
      <c r="Y2796">
        <v>83.43</v>
      </c>
      <c r="Z2796">
        <v>139.80000000000001</v>
      </c>
      <c r="AA2796" s="36">
        <v>22.86628492633178</v>
      </c>
    </row>
    <row r="2797" spans="1:27" x14ac:dyDescent="0.25">
      <c r="A2797">
        <v>96.432599999999994</v>
      </c>
      <c r="B2797">
        <v>139.85</v>
      </c>
      <c r="C2797" s="36">
        <v>23.241445508574646</v>
      </c>
      <c r="E2797">
        <v>101.12990000000001</v>
      </c>
      <c r="F2797">
        <v>139.85</v>
      </c>
      <c r="G2797" s="36">
        <v>23.387052987086477</v>
      </c>
      <c r="I2797">
        <v>105.8248</v>
      </c>
      <c r="J2797">
        <v>139.85</v>
      </c>
      <c r="K2797" s="36">
        <v>23.538317184721677</v>
      </c>
      <c r="M2797">
        <v>110.5591</v>
      </c>
      <c r="N2797">
        <v>139.85</v>
      </c>
      <c r="O2797" s="36">
        <v>23.697046938119353</v>
      </c>
      <c r="Q2797">
        <v>115.30419999999999</v>
      </c>
      <c r="R2797">
        <v>139.85</v>
      </c>
      <c r="S2797" s="36">
        <v>23.862856957135005</v>
      </c>
      <c r="U2797">
        <v>120.0808</v>
      </c>
      <c r="V2797">
        <v>139.85</v>
      </c>
      <c r="W2797" s="36">
        <v>24.03713532306671</v>
      </c>
      <c r="Y2797">
        <v>83.43</v>
      </c>
      <c r="Z2797">
        <v>139.85</v>
      </c>
      <c r="AA2797" s="36">
        <v>22.865826559348072</v>
      </c>
    </row>
    <row r="2798" spans="1:27" x14ac:dyDescent="0.25">
      <c r="A2798">
        <v>96.432599999999994</v>
      </c>
      <c r="B2798">
        <v>139.9</v>
      </c>
      <c r="C2798" s="36">
        <v>23.240928385568321</v>
      </c>
      <c r="E2798">
        <v>101.12990000000001</v>
      </c>
      <c r="F2798">
        <v>139.9</v>
      </c>
      <c r="G2798" s="36">
        <v>23.38651078593956</v>
      </c>
      <c r="I2798">
        <v>105.8248</v>
      </c>
      <c r="J2798">
        <v>139.9</v>
      </c>
      <c r="K2798" s="36">
        <v>23.537747406102188</v>
      </c>
      <c r="M2798">
        <v>110.5591</v>
      </c>
      <c r="N2798">
        <v>139.9</v>
      </c>
      <c r="O2798" s="36">
        <v>23.696446401810007</v>
      </c>
      <c r="Q2798">
        <v>115.30419999999999</v>
      </c>
      <c r="R2798">
        <v>139.9</v>
      </c>
      <c r="S2798" s="36">
        <v>23.862222116546537</v>
      </c>
      <c r="U2798">
        <v>120.0808</v>
      </c>
      <c r="V2798">
        <v>139.9</v>
      </c>
      <c r="W2798" s="36">
        <v>24.036461794128588</v>
      </c>
      <c r="Y2798">
        <v>83.43</v>
      </c>
      <c r="Z2798">
        <v>139.9</v>
      </c>
      <c r="AA2798" s="36">
        <v>22.865368265059693</v>
      </c>
    </row>
    <row r="2799" spans="1:27" x14ac:dyDescent="0.25">
      <c r="A2799">
        <v>96.432599999999994</v>
      </c>
      <c r="B2799">
        <v>139.94999999999999</v>
      </c>
      <c r="C2799" s="36">
        <v>23.240411358226051</v>
      </c>
      <c r="E2799">
        <v>101.12990000000001</v>
      </c>
      <c r="F2799">
        <v>139.94999999999999</v>
      </c>
      <c r="G2799" s="36">
        <v>23.385968691424601</v>
      </c>
      <c r="I2799">
        <v>105.8248</v>
      </c>
      <c r="J2799">
        <v>139.94999999999999</v>
      </c>
      <c r="K2799" s="36">
        <v>23.537177747005622</v>
      </c>
      <c r="M2799">
        <v>110.5591</v>
      </c>
      <c r="N2799">
        <v>139.94999999999999</v>
      </c>
      <c r="O2799" s="36">
        <v>23.695846000450473</v>
      </c>
      <c r="Q2799">
        <v>115.30419999999999</v>
      </c>
      <c r="R2799">
        <v>139.94999999999999</v>
      </c>
      <c r="S2799" s="36">
        <v>23.861587429451543</v>
      </c>
      <c r="U2799">
        <v>120.0808</v>
      </c>
      <c r="V2799">
        <v>139.94999999999999</v>
      </c>
      <c r="W2799" s="36">
        <v>24.035788441336162</v>
      </c>
      <c r="Y2799">
        <v>83.43</v>
      </c>
      <c r="Z2799">
        <v>139.94999999999999</v>
      </c>
      <c r="AA2799" s="36">
        <v>22.864910043439604</v>
      </c>
    </row>
    <row r="2800" spans="1:27" x14ac:dyDescent="0.25">
      <c r="A2800">
        <v>96.432599999999994</v>
      </c>
      <c r="B2800">
        <v>140</v>
      </c>
      <c r="C2800" s="36">
        <v>23.239894426505877</v>
      </c>
      <c r="E2800">
        <v>101.12990000000001</v>
      </c>
      <c r="F2800">
        <v>140</v>
      </c>
      <c r="G2800" s="36">
        <v>23.385426703491675</v>
      </c>
      <c r="I2800">
        <v>105.8248</v>
      </c>
      <c r="J2800">
        <v>140</v>
      </c>
      <c r="K2800" s="36">
        <v>23.53660820737203</v>
      </c>
      <c r="M2800">
        <v>110.5591</v>
      </c>
      <c r="N2800">
        <v>140</v>
      </c>
      <c r="O2800" s="36">
        <v>23.695245733967923</v>
      </c>
      <c r="Q2800">
        <v>115.30419999999999</v>
      </c>
      <c r="R2800">
        <v>140</v>
      </c>
      <c r="S2800" s="36">
        <v>23.860952895760494</v>
      </c>
      <c r="U2800">
        <v>120.0808</v>
      </c>
      <c r="V2800">
        <v>140</v>
      </c>
      <c r="W2800" s="36">
        <v>24.035115264577758</v>
      </c>
      <c r="Y2800">
        <v>83.43</v>
      </c>
      <c r="Z2800">
        <v>140</v>
      </c>
      <c r="AA2800" s="36">
        <v>22.864451894460778</v>
      </c>
    </row>
    <row r="2801" spans="1:27" x14ac:dyDescent="0.25">
      <c r="A2801">
        <v>96.432599999999994</v>
      </c>
      <c r="B2801">
        <v>140.05000000000001</v>
      </c>
      <c r="C2801" s="36">
        <v>23.239377590365862</v>
      </c>
      <c r="E2801">
        <v>101.12990000000001</v>
      </c>
      <c r="F2801">
        <v>140.05000000000001</v>
      </c>
      <c r="G2801" s="36">
        <v>23.384884822090889</v>
      </c>
      <c r="I2801">
        <v>105.8248</v>
      </c>
      <c r="J2801">
        <v>140.05000000000001</v>
      </c>
      <c r="K2801" s="36">
        <v>23.536038787141511</v>
      </c>
      <c r="M2801">
        <v>110.5591</v>
      </c>
      <c r="N2801">
        <v>140.05000000000001</v>
      </c>
      <c r="O2801" s="36">
        <v>23.694645602289594</v>
      </c>
      <c r="Q2801">
        <v>115.30419999999999</v>
      </c>
      <c r="R2801">
        <v>140.05000000000001</v>
      </c>
      <c r="S2801" s="36">
        <v>23.860318515383945</v>
      </c>
      <c r="U2801">
        <v>120.0808</v>
      </c>
      <c r="V2801">
        <v>140.05000000000001</v>
      </c>
      <c r="W2801" s="36">
        <v>24.034442263741845</v>
      </c>
      <c r="Y2801">
        <v>83.43</v>
      </c>
      <c r="Z2801">
        <v>140.05000000000001</v>
      </c>
      <c r="AA2801" s="36">
        <v>22.863993818096205</v>
      </c>
    </row>
    <row r="2802" spans="1:27" x14ac:dyDescent="0.25">
      <c r="A2802">
        <v>96.432599999999994</v>
      </c>
      <c r="B2802">
        <v>140.1</v>
      </c>
      <c r="C2802" s="36">
        <v>23.238860849764105</v>
      </c>
      <c r="E2802">
        <v>101.12990000000001</v>
      </c>
      <c r="F2802">
        <v>140.1</v>
      </c>
      <c r="G2802" s="36">
        <v>23.38434304717239</v>
      </c>
      <c r="I2802">
        <v>105.8248</v>
      </c>
      <c r="J2802">
        <v>140.1</v>
      </c>
      <c r="K2802" s="36">
        <v>23.535469486254211</v>
      </c>
      <c r="M2802">
        <v>110.5591</v>
      </c>
      <c r="N2802">
        <v>140.1</v>
      </c>
      <c r="O2802" s="36">
        <v>23.694045605342783</v>
      </c>
      <c r="Q2802">
        <v>115.30419999999999</v>
      </c>
      <c r="R2802">
        <v>140.1</v>
      </c>
      <c r="S2802" s="36">
        <v>23.859684288232533</v>
      </c>
      <c r="U2802">
        <v>120.0808</v>
      </c>
      <c r="V2802">
        <v>140.1</v>
      </c>
      <c r="W2802" s="36">
        <v>24.033769438716988</v>
      </c>
      <c r="Y2802">
        <v>83.43</v>
      </c>
      <c r="Z2802">
        <v>140.1</v>
      </c>
      <c r="AA2802" s="36">
        <v>22.86353581431889</v>
      </c>
    </row>
    <row r="2803" spans="1:27" x14ac:dyDescent="0.25">
      <c r="A2803">
        <v>96.432599999999994</v>
      </c>
      <c r="B2803">
        <v>140.15</v>
      </c>
      <c r="C2803" s="36">
        <v>23.238344204658738</v>
      </c>
      <c r="E2803">
        <v>101.12990000000001</v>
      </c>
      <c r="F2803">
        <v>140.15</v>
      </c>
      <c r="G2803" s="36">
        <v>23.383801378686361</v>
      </c>
      <c r="I2803">
        <v>105.8248</v>
      </c>
      <c r="J2803">
        <v>140.15</v>
      </c>
      <c r="K2803" s="36">
        <v>23.534900304650336</v>
      </c>
      <c r="M2803">
        <v>110.5591</v>
      </c>
      <c r="N2803">
        <v>140.15</v>
      </c>
      <c r="O2803" s="36">
        <v>23.693445743054856</v>
      </c>
      <c r="Q2803">
        <v>115.30419999999999</v>
      </c>
      <c r="R2803">
        <v>140.15</v>
      </c>
      <c r="S2803" s="36">
        <v>23.859050214216975</v>
      </c>
      <c r="U2803">
        <v>120.0808</v>
      </c>
      <c r="V2803">
        <v>140.15</v>
      </c>
      <c r="W2803" s="36">
        <v>24.033096789391873</v>
      </c>
      <c r="Y2803">
        <v>83.43</v>
      </c>
      <c r="Z2803">
        <v>140.15</v>
      </c>
      <c r="AA2803" s="36">
        <v>22.863077883101862</v>
      </c>
    </row>
    <row r="2804" spans="1:27" x14ac:dyDescent="0.25">
      <c r="A2804">
        <v>96.432599999999994</v>
      </c>
      <c r="B2804">
        <v>140.19999999999999</v>
      </c>
      <c r="C2804" s="36">
        <v>23.237827655007916</v>
      </c>
      <c r="E2804">
        <v>101.12990000000001</v>
      </c>
      <c r="F2804">
        <v>140.19999999999999</v>
      </c>
      <c r="G2804" s="36">
        <v>23.383259816583024</v>
      </c>
      <c r="I2804">
        <v>105.8248</v>
      </c>
      <c r="J2804">
        <v>140.19999999999999</v>
      </c>
      <c r="K2804" s="36">
        <v>23.534331242270127</v>
      </c>
      <c r="M2804">
        <v>110.5591</v>
      </c>
      <c r="N2804">
        <v>140.19999999999999</v>
      </c>
      <c r="O2804" s="36">
        <v>23.692846015353236</v>
      </c>
      <c r="Q2804">
        <v>115.30419999999999</v>
      </c>
      <c r="R2804">
        <v>140.19999999999999</v>
      </c>
      <c r="S2804" s="36">
        <v>23.858416293248087</v>
      </c>
      <c r="U2804">
        <v>120.0808</v>
      </c>
      <c r="V2804">
        <v>140.19999999999999</v>
      </c>
      <c r="W2804" s="36">
        <v>24.032424315655298</v>
      </c>
      <c r="Y2804">
        <v>83.43</v>
      </c>
      <c r="Z2804">
        <v>140.19999999999999</v>
      </c>
      <c r="AA2804" s="36">
        <v>22.862620024418163</v>
      </c>
    </row>
    <row r="2805" spans="1:27" x14ac:dyDescent="0.25">
      <c r="A2805">
        <v>96.432599999999994</v>
      </c>
      <c r="B2805">
        <v>140.25</v>
      </c>
      <c r="C2805" s="36">
        <v>23.237311200769831</v>
      </c>
      <c r="E2805">
        <v>101.12990000000001</v>
      </c>
      <c r="F2805">
        <v>140.25</v>
      </c>
      <c r="G2805" s="36">
        <v>23.382718360812643</v>
      </c>
      <c r="I2805">
        <v>105.8248</v>
      </c>
      <c r="J2805">
        <v>140.25</v>
      </c>
      <c r="K2805" s="36">
        <v>23.533762299053876</v>
      </c>
      <c r="M2805">
        <v>110.5591</v>
      </c>
      <c r="N2805">
        <v>140.25</v>
      </c>
      <c r="O2805" s="36">
        <v>23.692246422165425</v>
      </c>
      <c r="Q2805">
        <v>115.30419999999999</v>
      </c>
      <c r="R2805">
        <v>140.25</v>
      </c>
      <c r="S2805" s="36">
        <v>23.857782525236757</v>
      </c>
      <c r="U2805">
        <v>120.0808</v>
      </c>
      <c r="V2805">
        <v>140.25</v>
      </c>
      <c r="W2805" s="36">
        <v>24.031752017396183</v>
      </c>
      <c r="Y2805">
        <v>83.43</v>
      </c>
      <c r="Z2805">
        <v>140.25</v>
      </c>
      <c r="AA2805" s="36">
        <v>22.862162238240842</v>
      </c>
    </row>
    <row r="2806" spans="1:27" x14ac:dyDescent="0.25">
      <c r="A2806">
        <v>96.432599999999994</v>
      </c>
      <c r="B2806">
        <v>140.30000000000001</v>
      </c>
      <c r="C2806" s="36">
        <v>23.236794841902693</v>
      </c>
      <c r="E2806">
        <v>101.12990000000001</v>
      </c>
      <c r="F2806">
        <v>140.30000000000001</v>
      </c>
      <c r="G2806" s="36">
        <v>23.38217701132551</v>
      </c>
      <c r="I2806">
        <v>105.8248</v>
      </c>
      <c r="J2806">
        <v>140.30000000000001</v>
      </c>
      <c r="K2806" s="36">
        <v>23.533193474941932</v>
      </c>
      <c r="M2806">
        <v>110.5591</v>
      </c>
      <c r="N2806">
        <v>140.30000000000001</v>
      </c>
      <c r="O2806" s="36">
        <v>23.691646963418965</v>
      </c>
      <c r="Q2806">
        <v>115.30419999999999</v>
      </c>
      <c r="R2806">
        <v>140.30000000000001</v>
      </c>
      <c r="S2806" s="36">
        <v>23.857148910093965</v>
      </c>
      <c r="U2806">
        <v>120.0808</v>
      </c>
      <c r="V2806">
        <v>140.30000000000001</v>
      </c>
      <c r="W2806" s="36">
        <v>24.031079894503556</v>
      </c>
      <c r="Y2806">
        <v>83.43</v>
      </c>
      <c r="Z2806">
        <v>140.30000000000001</v>
      </c>
      <c r="AA2806" s="36">
        <v>22.861704524542976</v>
      </c>
    </row>
    <row r="2807" spans="1:27" x14ac:dyDescent="0.25">
      <c r="A2807">
        <v>96.432599999999994</v>
      </c>
      <c r="B2807">
        <v>140.35</v>
      </c>
      <c r="C2807" s="36">
        <v>23.236278578364757</v>
      </c>
      <c r="E2807">
        <v>101.12990000000001</v>
      </c>
      <c r="F2807">
        <v>140.35</v>
      </c>
      <c r="G2807" s="36">
        <v>23.381635768071966</v>
      </c>
      <c r="I2807">
        <v>105.8248</v>
      </c>
      <c r="J2807">
        <v>140.35</v>
      </c>
      <c r="K2807" s="36">
        <v>23.532624769874694</v>
      </c>
      <c r="M2807">
        <v>110.5591</v>
      </c>
      <c r="N2807">
        <v>140.35</v>
      </c>
      <c r="O2807" s="36">
        <v>23.691047639041482</v>
      </c>
      <c r="Q2807">
        <v>115.30419999999999</v>
      </c>
      <c r="R2807">
        <v>140.35</v>
      </c>
      <c r="S2807" s="36">
        <v>23.856515447730764</v>
      </c>
      <c r="U2807">
        <v>120.0808</v>
      </c>
      <c r="V2807">
        <v>140.35</v>
      </c>
      <c r="W2807" s="36">
        <v>24.030407946866561</v>
      </c>
      <c r="Y2807">
        <v>83.43</v>
      </c>
      <c r="Z2807">
        <v>140.35</v>
      </c>
      <c r="AA2807" s="36">
        <v>22.86124688329765</v>
      </c>
    </row>
    <row r="2808" spans="1:27" x14ac:dyDescent="0.25">
      <c r="A2808">
        <v>96.432599999999994</v>
      </c>
      <c r="B2808">
        <v>140.4</v>
      </c>
      <c r="C2808" s="36">
        <v>23.235762410114287</v>
      </c>
      <c r="E2808">
        <v>101.12990000000001</v>
      </c>
      <c r="F2808">
        <v>140.4</v>
      </c>
      <c r="G2808" s="36">
        <v>23.38109463100238</v>
      </c>
      <c r="I2808">
        <v>105.8248</v>
      </c>
      <c r="J2808">
        <v>140.4</v>
      </c>
      <c r="K2808" s="36">
        <v>23.532056183792591</v>
      </c>
      <c r="M2808">
        <v>110.5591</v>
      </c>
      <c r="N2808">
        <v>140.4</v>
      </c>
      <c r="O2808" s="36">
        <v>23.690448448960655</v>
      </c>
      <c r="Q2808">
        <v>115.30419999999999</v>
      </c>
      <c r="R2808">
        <v>140.4</v>
      </c>
      <c r="S2808" s="36">
        <v>23.855882138058309</v>
      </c>
      <c r="U2808">
        <v>120.0808</v>
      </c>
      <c r="V2808">
        <v>140.4</v>
      </c>
      <c r="W2808" s="36">
        <v>24.029736174374452</v>
      </c>
      <c r="Y2808">
        <v>83.43</v>
      </c>
      <c r="Z2808">
        <v>140.4</v>
      </c>
      <c r="AA2808" s="36">
        <v>22.860789314477977</v>
      </c>
    </row>
    <row r="2809" spans="1:27" x14ac:dyDescent="0.25">
      <c r="A2809">
        <v>96.432599999999994</v>
      </c>
      <c r="B2809">
        <v>140.44999999999999</v>
      </c>
      <c r="C2809" s="36">
        <v>23.235246337109604</v>
      </c>
      <c r="E2809">
        <v>101.12990000000001</v>
      </c>
      <c r="F2809">
        <v>140.44999999999999</v>
      </c>
      <c r="G2809" s="36">
        <v>23.380553600067167</v>
      </c>
      <c r="I2809">
        <v>105.8248</v>
      </c>
      <c r="J2809">
        <v>140.44999999999999</v>
      </c>
      <c r="K2809" s="36">
        <v>23.531487716636114</v>
      </c>
      <c r="M2809">
        <v>110.5591</v>
      </c>
      <c r="N2809">
        <v>140.44999999999999</v>
      </c>
      <c r="O2809" s="36">
        <v>23.689849393104229</v>
      </c>
      <c r="Q2809">
        <v>115.30419999999999</v>
      </c>
      <c r="R2809">
        <v>140.44999999999999</v>
      </c>
      <c r="S2809" s="36">
        <v>23.855248980987827</v>
      </c>
      <c r="U2809">
        <v>120.0808</v>
      </c>
      <c r="V2809">
        <v>140.44999999999999</v>
      </c>
      <c r="W2809" s="36">
        <v>24.029064576916607</v>
      </c>
      <c r="Y2809">
        <v>83.43</v>
      </c>
      <c r="Z2809">
        <v>140.44999999999999</v>
      </c>
      <c r="AA2809" s="36">
        <v>22.86033181805707</v>
      </c>
    </row>
    <row r="2810" spans="1:27" x14ac:dyDescent="0.25">
      <c r="A2810">
        <v>96.432599999999994</v>
      </c>
      <c r="B2810">
        <v>140.5</v>
      </c>
      <c r="C2810" s="36">
        <v>23.234730359309037</v>
      </c>
      <c r="E2810">
        <v>101.12990000000001</v>
      </c>
      <c r="F2810">
        <v>140.5</v>
      </c>
      <c r="G2810" s="36">
        <v>23.380012675216776</v>
      </c>
      <c r="I2810">
        <v>105.8248</v>
      </c>
      <c r="J2810">
        <v>140.5</v>
      </c>
      <c r="K2810" s="36">
        <v>23.530919368345806</v>
      </c>
      <c r="M2810">
        <v>110.5591</v>
      </c>
      <c r="N2810">
        <v>140.5</v>
      </c>
      <c r="O2810" s="36">
        <v>23.689250471400012</v>
      </c>
      <c r="Q2810">
        <v>115.30419999999999</v>
      </c>
      <c r="R2810">
        <v>140.5</v>
      </c>
      <c r="S2810" s="36">
        <v>23.854615976430626</v>
      </c>
      <c r="U2810">
        <v>120.0808</v>
      </c>
      <c r="V2810">
        <v>140.5</v>
      </c>
      <c r="W2810" s="36">
        <v>24.02839315438251</v>
      </c>
      <c r="Y2810">
        <v>83.43</v>
      </c>
      <c r="Z2810">
        <v>140.5</v>
      </c>
      <c r="AA2810" s="36">
        <v>22.85987439400807</v>
      </c>
    </row>
    <row r="2811" spans="1:27" x14ac:dyDescent="0.25">
      <c r="A2811">
        <v>96.432599999999994</v>
      </c>
      <c r="B2811">
        <v>140.55000000000001</v>
      </c>
      <c r="C2811" s="36">
        <v>23.23421447667095</v>
      </c>
      <c r="E2811">
        <v>101.12990000000001</v>
      </c>
      <c r="F2811">
        <v>140.55000000000001</v>
      </c>
      <c r="G2811" s="36">
        <v>23.37947185640169</v>
      </c>
      <c r="I2811">
        <v>105.8248</v>
      </c>
      <c r="J2811">
        <v>140.55000000000001</v>
      </c>
      <c r="K2811" s="36">
        <v>23.530351138862251</v>
      </c>
      <c r="M2811">
        <v>110.5591</v>
      </c>
      <c r="N2811">
        <v>140.55000000000001</v>
      </c>
      <c r="O2811" s="36">
        <v>23.68865168377588</v>
      </c>
      <c r="Q2811">
        <v>115.30419999999999</v>
      </c>
      <c r="R2811">
        <v>140.55000000000001</v>
      </c>
      <c r="S2811" s="36">
        <v>23.853983124298111</v>
      </c>
      <c r="U2811">
        <v>120.0808</v>
      </c>
      <c r="V2811">
        <v>140.55000000000001</v>
      </c>
      <c r="W2811" s="36">
        <v>24.027721906661764</v>
      </c>
      <c r="Y2811">
        <v>83.43</v>
      </c>
      <c r="Z2811">
        <v>140.55000000000001</v>
      </c>
      <c r="AA2811" s="36">
        <v>22.859417042304131</v>
      </c>
    </row>
    <row r="2812" spans="1:27" x14ac:dyDescent="0.25">
      <c r="A2812">
        <v>96.432599999999994</v>
      </c>
      <c r="B2812">
        <v>140.6</v>
      </c>
      <c r="C2812" s="36">
        <v>23.233698689153741</v>
      </c>
      <c r="E2812">
        <v>101.12990000000001</v>
      </c>
      <c r="F2812">
        <v>140.6</v>
      </c>
      <c r="G2812" s="36">
        <v>23.378931143572434</v>
      </c>
      <c r="I2812">
        <v>105.8248</v>
      </c>
      <c r="J2812">
        <v>140.6</v>
      </c>
      <c r="K2812" s="36">
        <v>23.529783028126079</v>
      </c>
      <c r="M2812">
        <v>110.5591</v>
      </c>
      <c r="N2812">
        <v>140.6</v>
      </c>
      <c r="O2812" s="36">
        <v>23.688053030159757</v>
      </c>
      <c r="Q2812">
        <v>115.30419999999999</v>
      </c>
      <c r="R2812">
        <v>140.6</v>
      </c>
      <c r="S2812" s="36">
        <v>23.853350424501755</v>
      </c>
      <c r="U2812">
        <v>120.0808</v>
      </c>
      <c r="V2812">
        <v>140.6</v>
      </c>
      <c r="W2812" s="36">
        <v>24.027050833644076</v>
      </c>
      <c r="Y2812">
        <v>83.43</v>
      </c>
      <c r="Z2812">
        <v>140.6</v>
      </c>
      <c r="AA2812" s="36">
        <v>22.85895976291842</v>
      </c>
    </row>
    <row r="2813" spans="1:27" x14ac:dyDescent="0.25">
      <c r="A2813">
        <v>96.432599999999994</v>
      </c>
      <c r="B2813">
        <v>140.65</v>
      </c>
      <c r="C2813" s="36">
        <v>23.233182996715829</v>
      </c>
      <c r="E2813">
        <v>101.12990000000001</v>
      </c>
      <c r="F2813">
        <v>140.65</v>
      </c>
      <c r="G2813" s="36">
        <v>23.378390536679571</v>
      </c>
      <c r="I2813">
        <v>105.8248</v>
      </c>
      <c r="J2813">
        <v>140.65</v>
      </c>
      <c r="K2813" s="36">
        <v>23.529215036077982</v>
      </c>
      <c r="M2813">
        <v>110.5591</v>
      </c>
      <c r="N2813">
        <v>140.65</v>
      </c>
      <c r="O2813" s="36">
        <v>23.687454510479654</v>
      </c>
      <c r="Q2813">
        <v>115.30419999999999</v>
      </c>
      <c r="R2813">
        <v>140.65</v>
      </c>
      <c r="S2813" s="36">
        <v>23.852717876953129</v>
      </c>
      <c r="U2813">
        <v>120.0808</v>
      </c>
      <c r="V2813">
        <v>140.65</v>
      </c>
      <c r="W2813" s="36">
        <v>24.026379935219278</v>
      </c>
      <c r="Y2813">
        <v>83.43</v>
      </c>
      <c r="Z2813">
        <v>140.65</v>
      </c>
      <c r="AA2813" s="36">
        <v>22.858502555824128</v>
      </c>
    </row>
    <row r="2814" spans="1:27" x14ac:dyDescent="0.25">
      <c r="A2814">
        <v>96.432599999999994</v>
      </c>
      <c r="B2814">
        <v>140.69999999999999</v>
      </c>
      <c r="C2814" s="36">
        <v>23.23266739931568</v>
      </c>
      <c r="E2814">
        <v>101.12990000000001</v>
      </c>
      <c r="F2814">
        <v>140.69999999999999</v>
      </c>
      <c r="G2814" s="36">
        <v>23.377850035673696</v>
      </c>
      <c r="I2814">
        <v>105.8248</v>
      </c>
      <c r="J2814">
        <v>140.69999999999999</v>
      </c>
      <c r="K2814" s="36">
        <v>23.528647162658686</v>
      </c>
      <c r="M2814">
        <v>110.5591</v>
      </c>
      <c r="N2814">
        <v>140.69999999999999</v>
      </c>
      <c r="O2814" s="36">
        <v>23.686856124663624</v>
      </c>
      <c r="Q2814">
        <v>115.30419999999999</v>
      </c>
      <c r="R2814">
        <v>140.69999999999999</v>
      </c>
      <c r="S2814" s="36">
        <v>23.852085481563886</v>
      </c>
      <c r="U2814">
        <v>120.0808</v>
      </c>
      <c r="V2814">
        <v>140.69999999999999</v>
      </c>
      <c r="W2814" s="36">
        <v>24.025709211277313</v>
      </c>
      <c r="Y2814">
        <v>83.43</v>
      </c>
      <c r="Z2814">
        <v>140.69999999999999</v>
      </c>
      <c r="AA2814" s="36">
        <v>22.858045420994451</v>
      </c>
    </row>
    <row r="2815" spans="1:27" x14ac:dyDescent="0.25">
      <c r="A2815">
        <v>96.432599999999994</v>
      </c>
      <c r="B2815">
        <v>140.75</v>
      </c>
      <c r="C2815" s="36">
        <v>23.232151896911763</v>
      </c>
      <c r="E2815">
        <v>101.12990000000001</v>
      </c>
      <c r="F2815">
        <v>140.75</v>
      </c>
      <c r="G2815" s="36">
        <v>23.377309640505448</v>
      </c>
      <c r="I2815">
        <v>105.8248</v>
      </c>
      <c r="J2815">
        <v>140.75</v>
      </c>
      <c r="K2815" s="36">
        <v>23.528079407808963</v>
      </c>
      <c r="M2815">
        <v>110.5591</v>
      </c>
      <c r="N2815">
        <v>140.75</v>
      </c>
      <c r="O2815" s="36">
        <v>23.686257872639793</v>
      </c>
      <c r="Q2815">
        <v>115.30419999999999</v>
      </c>
      <c r="R2815">
        <v>140.75</v>
      </c>
      <c r="S2815" s="36">
        <v>23.851453238245746</v>
      </c>
      <c r="U2815">
        <v>120.0808</v>
      </c>
      <c r="V2815">
        <v>140.75</v>
      </c>
      <c r="W2815" s="36">
        <v>24.02503866170823</v>
      </c>
      <c r="Y2815">
        <v>83.43</v>
      </c>
      <c r="Z2815">
        <v>140.75</v>
      </c>
      <c r="AA2815" s="36">
        <v>22.857588358402605</v>
      </c>
    </row>
    <row r="2816" spans="1:27" x14ac:dyDescent="0.25">
      <c r="A2816">
        <v>96.432599999999994</v>
      </c>
      <c r="B2816">
        <v>140.80000000000001</v>
      </c>
      <c r="C2816" s="36">
        <v>23.231636489462602</v>
      </c>
      <c r="E2816">
        <v>101.12990000000001</v>
      </c>
      <c r="F2816">
        <v>140.80000000000001</v>
      </c>
      <c r="G2816" s="36">
        <v>23.376769351125503</v>
      </c>
      <c r="I2816">
        <v>105.8248</v>
      </c>
      <c r="J2816">
        <v>140.80000000000001</v>
      </c>
      <c r="K2816" s="36">
        <v>23.527511771469655</v>
      </c>
      <c r="M2816">
        <v>110.5591</v>
      </c>
      <c r="N2816">
        <v>140.80000000000001</v>
      </c>
      <c r="O2816" s="36">
        <v>23.685659754336342</v>
      </c>
      <c r="Q2816">
        <v>115.30419999999999</v>
      </c>
      <c r="R2816">
        <v>140.80000000000001</v>
      </c>
      <c r="S2816" s="36">
        <v>23.850821146910537</v>
      </c>
      <c r="U2816">
        <v>120.0808</v>
      </c>
      <c r="V2816">
        <v>140.80000000000001</v>
      </c>
      <c r="W2816" s="36">
        <v>24.024368286402193</v>
      </c>
      <c r="Y2816">
        <v>83.43</v>
      </c>
      <c r="Z2816">
        <v>140.80000000000001</v>
      </c>
      <c r="AA2816" s="36">
        <v>22.857131368021832</v>
      </c>
    </row>
    <row r="2817" spans="1:27" x14ac:dyDescent="0.25">
      <c r="A2817">
        <v>96.432599999999994</v>
      </c>
      <c r="B2817">
        <v>140.85</v>
      </c>
      <c r="C2817" s="36">
        <v>23.231121176926735</v>
      </c>
      <c r="E2817">
        <v>101.12990000000001</v>
      </c>
      <c r="F2817">
        <v>140.85</v>
      </c>
      <c r="G2817" s="36">
        <v>23.376229167484563</v>
      </c>
      <c r="I2817">
        <v>105.8248</v>
      </c>
      <c r="J2817">
        <v>140.85</v>
      </c>
      <c r="K2817" s="36">
        <v>23.526944253581629</v>
      </c>
      <c r="M2817">
        <v>110.5591</v>
      </c>
      <c r="N2817">
        <v>140.85</v>
      </c>
      <c r="O2817" s="36">
        <v>23.685061769681528</v>
      </c>
      <c r="Q2817">
        <v>115.30419999999999</v>
      </c>
      <c r="R2817">
        <v>140.85</v>
      </c>
      <c r="S2817" s="36">
        <v>23.850189207470152</v>
      </c>
      <c r="U2817">
        <v>120.0808</v>
      </c>
      <c r="V2817">
        <v>140.85</v>
      </c>
      <c r="W2817" s="36">
        <v>24.023698085249492</v>
      </c>
      <c r="Y2817">
        <v>83.43</v>
      </c>
      <c r="Z2817">
        <v>140.85</v>
      </c>
      <c r="AA2817" s="36">
        <v>22.85667444982538</v>
      </c>
    </row>
    <row r="2818" spans="1:27" x14ac:dyDescent="0.25">
      <c r="A2818">
        <v>96.432599999999994</v>
      </c>
      <c r="B2818">
        <v>140.9</v>
      </c>
      <c r="C2818" s="36">
        <v>23.230605959262736</v>
      </c>
      <c r="E2818">
        <v>101.12990000000001</v>
      </c>
      <c r="F2818">
        <v>140.9</v>
      </c>
      <c r="G2818" s="36">
        <v>23.375689089533392</v>
      </c>
      <c r="I2818">
        <v>105.8248</v>
      </c>
      <c r="J2818">
        <v>140.9</v>
      </c>
      <c r="K2818" s="36">
        <v>23.526376854085804</v>
      </c>
      <c r="M2818">
        <v>110.5591</v>
      </c>
      <c r="N2818">
        <v>140.9</v>
      </c>
      <c r="O2818" s="36">
        <v>23.684463918603655</v>
      </c>
      <c r="Q2818">
        <v>115.30419999999999</v>
      </c>
      <c r="R2818">
        <v>140.9</v>
      </c>
      <c r="S2818" s="36">
        <v>23.849557419836575</v>
      </c>
      <c r="U2818">
        <v>120.0808</v>
      </c>
      <c r="V2818">
        <v>140.9</v>
      </c>
      <c r="W2818" s="36">
        <v>24.023028058140504</v>
      </c>
      <c r="Y2818">
        <v>83.43</v>
      </c>
      <c r="Z2818">
        <v>140.9</v>
      </c>
      <c r="AA2818" s="36">
        <v>22.856217603786508</v>
      </c>
    </row>
    <row r="2819" spans="1:27" x14ac:dyDescent="0.25">
      <c r="A2819">
        <v>96.432599999999994</v>
      </c>
      <c r="B2819">
        <v>140.94999999999999</v>
      </c>
      <c r="C2819" s="36">
        <v>23.230090836429202</v>
      </c>
      <c r="E2819">
        <v>101.12990000000001</v>
      </c>
      <c r="F2819">
        <v>140.94999999999999</v>
      </c>
      <c r="G2819" s="36">
        <v>23.375149117222758</v>
      </c>
      <c r="I2819">
        <v>105.8248</v>
      </c>
      <c r="J2819">
        <v>140.94999999999999</v>
      </c>
      <c r="K2819" s="36">
        <v>23.525809572923155</v>
      </c>
      <c r="M2819">
        <v>110.5591</v>
      </c>
      <c r="N2819">
        <v>140.94999999999999</v>
      </c>
      <c r="O2819" s="36">
        <v>23.683866201031105</v>
      </c>
      <c r="Q2819">
        <v>115.30419999999999</v>
      </c>
      <c r="R2819">
        <v>140.94999999999999</v>
      </c>
      <c r="S2819" s="36">
        <v>23.848925783921867</v>
      </c>
      <c r="U2819">
        <v>120.0808</v>
      </c>
      <c r="V2819">
        <v>140.94999999999999</v>
      </c>
      <c r="W2819" s="36">
        <v>24.022358204965741</v>
      </c>
      <c r="Y2819">
        <v>83.43</v>
      </c>
      <c r="Z2819">
        <v>140.94999999999999</v>
      </c>
      <c r="AA2819" s="36">
        <v>22.855760829878506</v>
      </c>
    </row>
    <row r="2820" spans="1:27" x14ac:dyDescent="0.25">
      <c r="A2820">
        <v>96.432599999999994</v>
      </c>
      <c r="B2820">
        <v>141</v>
      </c>
      <c r="C2820" s="36">
        <v>23.229575808384766</v>
      </c>
      <c r="E2820">
        <v>101.12990000000001</v>
      </c>
      <c r="F2820">
        <v>141</v>
      </c>
      <c r="G2820" s="36">
        <v>23.374609250503497</v>
      </c>
      <c r="I2820">
        <v>105.8248</v>
      </c>
      <c r="J2820">
        <v>141</v>
      </c>
      <c r="K2820" s="36">
        <v>23.525242410034707</v>
      </c>
      <c r="M2820">
        <v>110.5591</v>
      </c>
      <c r="N2820">
        <v>141</v>
      </c>
      <c r="O2820" s="36">
        <v>23.683268616892306</v>
      </c>
      <c r="Q2820">
        <v>115.30419999999999</v>
      </c>
      <c r="R2820">
        <v>141</v>
      </c>
      <c r="S2820" s="36">
        <v>23.84829429963818</v>
      </c>
      <c r="U2820">
        <v>120.0808</v>
      </c>
      <c r="V2820">
        <v>141</v>
      </c>
      <c r="W2820" s="36">
        <v>24.021688525615822</v>
      </c>
      <c r="Y2820">
        <v>83.43</v>
      </c>
      <c r="Z2820">
        <v>141</v>
      </c>
      <c r="AA2820" s="36">
        <v>22.855304128074668</v>
      </c>
    </row>
    <row r="2821" spans="1:27" x14ac:dyDescent="0.25">
      <c r="A2821">
        <v>96.432599999999994</v>
      </c>
      <c r="B2821">
        <v>141.05000000000001</v>
      </c>
      <c r="C2821" s="36">
        <v>23.229060875088091</v>
      </c>
      <c r="E2821">
        <v>101.12990000000001</v>
      </c>
      <c r="F2821">
        <v>141.05000000000001</v>
      </c>
      <c r="G2821" s="36">
        <v>23.374069489326466</v>
      </c>
      <c r="I2821">
        <v>105.8248</v>
      </c>
      <c r="J2821">
        <v>141.05000000000001</v>
      </c>
      <c r="K2821" s="36">
        <v>23.524675365361521</v>
      </c>
      <c r="M2821">
        <v>110.5591</v>
      </c>
      <c r="N2821">
        <v>141.05000000000001</v>
      </c>
      <c r="O2821" s="36">
        <v>23.682671166115767</v>
      </c>
      <c r="Q2821">
        <v>115.30419999999999</v>
      </c>
      <c r="R2821">
        <v>141.05000000000001</v>
      </c>
      <c r="S2821" s="36">
        <v>23.847662966897747</v>
      </c>
      <c r="U2821">
        <v>120.0808</v>
      </c>
      <c r="V2821">
        <v>141.05000000000001</v>
      </c>
      <c r="W2821" s="36">
        <v>24.021019019981477</v>
      </c>
      <c r="Y2821">
        <v>83.43</v>
      </c>
      <c r="Z2821">
        <v>141.05000000000001</v>
      </c>
      <c r="AA2821" s="36">
        <v>22.854847498348313</v>
      </c>
    </row>
    <row r="2822" spans="1:27" x14ac:dyDescent="0.25">
      <c r="A2822">
        <v>96.432599999999994</v>
      </c>
      <c r="B2822">
        <v>141.1</v>
      </c>
      <c r="C2822" s="36">
        <v>23.228546036497857</v>
      </c>
      <c r="E2822">
        <v>101.12990000000001</v>
      </c>
      <c r="F2822">
        <v>141.1</v>
      </c>
      <c r="G2822" s="36">
        <v>23.37352983364255</v>
      </c>
      <c r="I2822">
        <v>105.8248</v>
      </c>
      <c r="J2822">
        <v>141.1</v>
      </c>
      <c r="K2822" s="36">
        <v>23.524108438844706</v>
      </c>
      <c r="M2822">
        <v>110.5591</v>
      </c>
      <c r="N2822">
        <v>141.1</v>
      </c>
      <c r="O2822" s="36">
        <v>23.682073848630043</v>
      </c>
      <c r="Q2822">
        <v>115.30419999999999</v>
      </c>
      <c r="R2822">
        <v>141.1</v>
      </c>
      <c r="S2822" s="36">
        <v>23.847031785612874</v>
      </c>
      <c r="U2822">
        <v>120.0808</v>
      </c>
      <c r="V2822">
        <v>141.1</v>
      </c>
      <c r="W2822" s="36">
        <v>24.020349687953534</v>
      </c>
      <c r="Y2822">
        <v>83.43</v>
      </c>
      <c r="Z2822">
        <v>141.1</v>
      </c>
      <c r="AA2822" s="36">
        <v>22.854390940672761</v>
      </c>
    </row>
    <row r="2823" spans="1:27" x14ac:dyDescent="0.25">
      <c r="A2823">
        <v>96.432599999999994</v>
      </c>
      <c r="B2823">
        <v>141.15</v>
      </c>
      <c r="C2823" s="36">
        <v>23.228031292572794</v>
      </c>
      <c r="E2823">
        <v>101.12990000000001</v>
      </c>
      <c r="F2823">
        <v>141.15</v>
      </c>
      <c r="G2823" s="36">
        <v>23.372990283402704</v>
      </c>
      <c r="I2823">
        <v>105.8248</v>
      </c>
      <c r="J2823">
        <v>141.15</v>
      </c>
      <c r="K2823" s="36">
        <v>23.523541630425434</v>
      </c>
      <c r="M2823">
        <v>110.5591</v>
      </c>
      <c r="N2823">
        <v>141.15</v>
      </c>
      <c r="O2823" s="36">
        <v>23.68147666436376</v>
      </c>
      <c r="Q2823">
        <v>115.30419999999999</v>
      </c>
      <c r="R2823">
        <v>141.15</v>
      </c>
      <c r="S2823" s="36">
        <v>23.846400755695971</v>
      </c>
      <c r="U2823">
        <v>120.0808</v>
      </c>
      <c r="V2823">
        <v>141.15</v>
      </c>
      <c r="W2823" s="36">
        <v>24.019680529422956</v>
      </c>
      <c r="Y2823">
        <v>83.43</v>
      </c>
      <c r="Z2823">
        <v>141.15</v>
      </c>
      <c r="AA2823" s="36">
        <v>22.853934455021371</v>
      </c>
    </row>
    <row r="2824" spans="1:27" x14ac:dyDescent="0.25">
      <c r="A2824">
        <v>96.432599999999994</v>
      </c>
      <c r="B2824">
        <v>141.19999999999999</v>
      </c>
      <c r="C2824" s="36">
        <v>23.227516643271642</v>
      </c>
      <c r="E2824">
        <v>101.12990000000001</v>
      </c>
      <c r="F2824">
        <v>141.19999999999999</v>
      </c>
      <c r="G2824" s="36">
        <v>23.372450838557885</v>
      </c>
      <c r="I2824">
        <v>105.8248</v>
      </c>
      <c r="J2824">
        <v>141.19999999999999</v>
      </c>
      <c r="K2824" s="36">
        <v>23.522974940044907</v>
      </c>
      <c r="M2824">
        <v>110.5591</v>
      </c>
      <c r="N2824">
        <v>141.19999999999999</v>
      </c>
      <c r="O2824" s="36">
        <v>23.680879613245601</v>
      </c>
      <c r="Q2824">
        <v>115.30419999999999</v>
      </c>
      <c r="R2824">
        <v>141.19999999999999</v>
      </c>
      <c r="S2824" s="36">
        <v>23.845769877059499</v>
      </c>
      <c r="U2824">
        <v>120.0808</v>
      </c>
      <c r="V2824">
        <v>141.19999999999999</v>
      </c>
      <c r="W2824" s="36">
        <v>24.019011544280804</v>
      </c>
      <c r="Y2824">
        <v>83.43</v>
      </c>
      <c r="Z2824">
        <v>141.19999999999999</v>
      </c>
      <c r="AA2824" s="36">
        <v>22.853478041367499</v>
      </c>
    </row>
    <row r="2825" spans="1:27" x14ac:dyDescent="0.25">
      <c r="A2825">
        <v>96.432599999999994</v>
      </c>
      <c r="B2825">
        <v>141.25</v>
      </c>
      <c r="C2825" s="36">
        <v>23.227002088553181</v>
      </c>
      <c r="E2825">
        <v>101.12990000000001</v>
      </c>
      <c r="F2825">
        <v>141.25</v>
      </c>
      <c r="G2825" s="36">
        <v>23.371911499059109</v>
      </c>
      <c r="I2825">
        <v>105.8248</v>
      </c>
      <c r="J2825">
        <v>141.25</v>
      </c>
      <c r="K2825" s="36">
        <v>23.522408367644388</v>
      </c>
      <c r="M2825">
        <v>110.5591</v>
      </c>
      <c r="N2825">
        <v>141.25</v>
      </c>
      <c r="O2825" s="36">
        <v>23.680282695204319</v>
      </c>
      <c r="Q2825">
        <v>115.30419999999999</v>
      </c>
      <c r="R2825">
        <v>141.25</v>
      </c>
      <c r="S2825" s="36">
        <v>23.845139149616035</v>
      </c>
      <c r="U2825">
        <v>120.0808</v>
      </c>
      <c r="V2825">
        <v>141.25</v>
      </c>
      <c r="W2825" s="36">
        <v>24.018342732418255</v>
      </c>
      <c r="Y2825">
        <v>83.43</v>
      </c>
      <c r="Z2825">
        <v>141.25</v>
      </c>
      <c r="AA2825" s="36">
        <v>22.853021699684522</v>
      </c>
    </row>
    <row r="2826" spans="1:27" x14ac:dyDescent="0.25">
      <c r="A2826">
        <v>96.432599999999994</v>
      </c>
      <c r="B2826">
        <v>141.30000000000001</v>
      </c>
      <c r="C2826" s="36">
        <v>23.226487628376216</v>
      </c>
      <c r="E2826">
        <v>101.12990000000001</v>
      </c>
      <c r="F2826">
        <v>141.30000000000001</v>
      </c>
      <c r="G2826" s="36">
        <v>23.371372264857417</v>
      </c>
      <c r="I2826">
        <v>105.8248</v>
      </c>
      <c r="J2826">
        <v>141.30000000000001</v>
      </c>
      <c r="K2826" s="36">
        <v>23.521841913165183</v>
      </c>
      <c r="M2826">
        <v>110.5591</v>
      </c>
      <c r="N2826">
        <v>141.30000000000001</v>
      </c>
      <c r="O2826" s="36">
        <v>23.679685910168718</v>
      </c>
      <c r="Q2826">
        <v>115.30419999999999</v>
      </c>
      <c r="R2826">
        <v>141.30000000000001</v>
      </c>
      <c r="S2826" s="36">
        <v>23.844508573278219</v>
      </c>
      <c r="U2826">
        <v>120.0808</v>
      </c>
      <c r="V2826">
        <v>141.30000000000001</v>
      </c>
      <c r="W2826" s="36">
        <v>24.017674093726594</v>
      </c>
      <c r="Y2826">
        <v>83.43</v>
      </c>
      <c r="Z2826">
        <v>141.30000000000001</v>
      </c>
      <c r="AA2826" s="36">
        <v>22.852565429945834</v>
      </c>
    </row>
    <row r="2827" spans="1:27" x14ac:dyDescent="0.25">
      <c r="A2827">
        <v>96.432599999999994</v>
      </c>
      <c r="B2827">
        <v>141.35</v>
      </c>
      <c r="C2827" s="36">
        <v>23.225973262699579</v>
      </c>
      <c r="E2827">
        <v>101.12990000000001</v>
      </c>
      <c r="F2827">
        <v>141.35</v>
      </c>
      <c r="G2827" s="36">
        <v>23.37083313590389</v>
      </c>
      <c r="I2827">
        <v>105.8248</v>
      </c>
      <c r="J2827">
        <v>141.35</v>
      </c>
      <c r="K2827" s="36">
        <v>23.521275576548636</v>
      </c>
      <c r="M2827">
        <v>110.5591</v>
      </c>
      <c r="N2827">
        <v>141.35</v>
      </c>
      <c r="O2827" s="36">
        <v>23.679089258067684</v>
      </c>
      <c r="Q2827">
        <v>115.30419999999999</v>
      </c>
      <c r="R2827">
        <v>141.35</v>
      </c>
      <c r="S2827" s="36">
        <v>23.843878147958769</v>
      </c>
      <c r="U2827">
        <v>120.0808</v>
      </c>
      <c r="V2827">
        <v>141.35</v>
      </c>
      <c r="W2827" s="36">
        <v>24.01700562809722</v>
      </c>
      <c r="Y2827">
        <v>83.43</v>
      </c>
      <c r="Z2827">
        <v>141.35</v>
      </c>
      <c r="AA2827" s="36">
        <v>22.852109232124846</v>
      </c>
    </row>
    <row r="2828" spans="1:27" x14ac:dyDescent="0.25">
      <c r="A2828">
        <v>96.432599999999994</v>
      </c>
      <c r="B2828">
        <v>141.4</v>
      </c>
      <c r="C2828" s="36">
        <v>23.225458991482139</v>
      </c>
      <c r="E2828">
        <v>101.12990000000001</v>
      </c>
      <c r="F2828">
        <v>141.4</v>
      </c>
      <c r="G2828" s="36">
        <v>23.370294112149651</v>
      </c>
      <c r="I2828">
        <v>105.8248</v>
      </c>
      <c r="J2828">
        <v>141.4</v>
      </c>
      <c r="K2828" s="36">
        <v>23.520709357736155</v>
      </c>
      <c r="M2828">
        <v>110.5591</v>
      </c>
      <c r="N2828">
        <v>141.4</v>
      </c>
      <c r="O2828" s="36">
        <v>23.67849273883013</v>
      </c>
      <c r="Q2828">
        <v>115.30419999999999</v>
      </c>
      <c r="R2828">
        <v>141.4</v>
      </c>
      <c r="S2828" s="36">
        <v>23.843247873570501</v>
      </c>
      <c r="U2828">
        <v>120.0808</v>
      </c>
      <c r="V2828">
        <v>141.4</v>
      </c>
      <c r="W2828" s="36">
        <v>24.016337335421639</v>
      </c>
      <c r="Y2828">
        <v>83.43</v>
      </c>
      <c r="Z2828">
        <v>141.4</v>
      </c>
      <c r="AA2828" s="36">
        <v>22.851653106194988</v>
      </c>
    </row>
    <row r="2829" spans="1:27" x14ac:dyDescent="0.25">
      <c r="A2829">
        <v>96.432599999999994</v>
      </c>
      <c r="B2829">
        <v>141.44999999999999</v>
      </c>
      <c r="C2829" s="36">
        <v>23.224944814682786</v>
      </c>
      <c r="E2829">
        <v>101.12990000000001</v>
      </c>
      <c r="F2829">
        <v>141.44999999999999</v>
      </c>
      <c r="G2829" s="36">
        <v>23.369755193545853</v>
      </c>
      <c r="I2829">
        <v>105.8248</v>
      </c>
      <c r="J2829">
        <v>141.44999999999999</v>
      </c>
      <c r="K2829" s="36">
        <v>23.520143256669186</v>
      </c>
      <c r="M2829">
        <v>110.5591</v>
      </c>
      <c r="N2829">
        <v>141.44999999999999</v>
      </c>
      <c r="O2829" s="36">
        <v>23.677896352385076</v>
      </c>
      <c r="Q2829">
        <v>115.30419999999999</v>
      </c>
      <c r="R2829">
        <v>141.44999999999999</v>
      </c>
      <c r="S2829" s="36">
        <v>23.842617750026299</v>
      </c>
      <c r="U2829">
        <v>120.0808</v>
      </c>
      <c r="V2829">
        <v>141.44999999999999</v>
      </c>
      <c r="W2829" s="36">
        <v>24.01566921559148</v>
      </c>
      <c r="Y2829">
        <v>83.43</v>
      </c>
      <c r="Z2829">
        <v>141.44999999999999</v>
      </c>
      <c r="AA2829" s="36">
        <v>22.851197052129695</v>
      </c>
    </row>
    <row r="2830" spans="1:27" x14ac:dyDescent="0.25">
      <c r="A2830">
        <v>96.432599999999994</v>
      </c>
      <c r="B2830">
        <v>141.5</v>
      </c>
      <c r="C2830" s="36">
        <v>23.224430732260444</v>
      </c>
      <c r="E2830">
        <v>101.12990000000001</v>
      </c>
      <c r="F2830">
        <v>141.5</v>
      </c>
      <c r="G2830" s="36">
        <v>23.369216380043692</v>
      </c>
      <c r="I2830">
        <v>105.8248</v>
      </c>
      <c r="J2830">
        <v>141.5</v>
      </c>
      <c r="K2830" s="36">
        <v>23.519577273289219</v>
      </c>
      <c r="M2830">
        <v>110.5591</v>
      </c>
      <c r="N2830">
        <v>141.5</v>
      </c>
      <c r="O2830" s="36">
        <v>23.677300098661558</v>
      </c>
      <c r="Q2830">
        <v>115.30419999999999</v>
      </c>
      <c r="R2830">
        <v>141.5</v>
      </c>
      <c r="S2830" s="36">
        <v>23.84198777723914</v>
      </c>
      <c r="U2830">
        <v>120.0808</v>
      </c>
      <c r="V2830">
        <v>141.5</v>
      </c>
      <c r="W2830" s="36">
        <v>24.015001268498459</v>
      </c>
      <c r="Y2830">
        <v>83.43</v>
      </c>
      <c r="Z2830">
        <v>141.5</v>
      </c>
      <c r="AA2830" s="36">
        <v>22.85074106990243</v>
      </c>
    </row>
    <row r="2831" spans="1:27" x14ac:dyDescent="0.25">
      <c r="A2831">
        <v>96.432599999999994</v>
      </c>
      <c r="B2831">
        <v>141.55000000000001</v>
      </c>
      <c r="C2831" s="36">
        <v>23.223916744174065</v>
      </c>
      <c r="E2831">
        <v>101.12990000000001</v>
      </c>
      <c r="F2831">
        <v>141.55000000000001</v>
      </c>
      <c r="G2831" s="36">
        <v>23.368677671594398</v>
      </c>
      <c r="I2831">
        <v>105.8248</v>
      </c>
      <c r="J2831">
        <v>141.55000000000001</v>
      </c>
      <c r="K2831" s="36">
        <v>23.519011407537803</v>
      </c>
      <c r="M2831">
        <v>110.5591</v>
      </c>
      <c r="N2831">
        <v>141.55000000000001</v>
      </c>
      <c r="O2831" s="36">
        <v>23.676703977588701</v>
      </c>
      <c r="Q2831">
        <v>115.30419999999999</v>
      </c>
      <c r="R2831">
        <v>141.55000000000001</v>
      </c>
      <c r="S2831" s="36">
        <v>23.841357955122078</v>
      </c>
      <c r="U2831">
        <v>120.0808</v>
      </c>
      <c r="V2831">
        <v>141.55000000000001</v>
      </c>
      <c r="W2831" s="36">
        <v>24.014333494034435</v>
      </c>
      <c r="Y2831">
        <v>83.43</v>
      </c>
      <c r="Z2831">
        <v>141.55000000000001</v>
      </c>
      <c r="AA2831" s="36">
        <v>22.850285159486663</v>
      </c>
    </row>
    <row r="2832" spans="1:27" x14ac:dyDescent="0.25">
      <c r="A2832">
        <v>96.432599999999994</v>
      </c>
      <c r="B2832">
        <v>141.6</v>
      </c>
      <c r="C2832" s="36">
        <v>23.223402850382627</v>
      </c>
      <c r="E2832">
        <v>101.12990000000001</v>
      </c>
      <c r="F2832">
        <v>141.6</v>
      </c>
      <c r="G2832" s="36">
        <v>23.368139068149237</v>
      </c>
      <c r="I2832">
        <v>105.8248</v>
      </c>
      <c r="J2832">
        <v>141.6</v>
      </c>
      <c r="K2832" s="36">
        <v>23.518445659356516</v>
      </c>
      <c r="M2832">
        <v>110.5591</v>
      </c>
      <c r="N2832">
        <v>141.6</v>
      </c>
      <c r="O2832" s="36">
        <v>23.676107989095694</v>
      </c>
      <c r="Q2832">
        <v>115.30419999999999</v>
      </c>
      <c r="R2832">
        <v>141.6</v>
      </c>
      <c r="S2832" s="36">
        <v>23.840728283588245</v>
      </c>
      <c r="U2832">
        <v>120.0808</v>
      </c>
      <c r="V2832">
        <v>141.6</v>
      </c>
      <c r="W2832" s="36">
        <v>24.013665892091343</v>
      </c>
      <c r="Y2832">
        <v>83.43</v>
      </c>
      <c r="Z2832">
        <v>141.6</v>
      </c>
      <c r="AA2832" s="36">
        <v>22.849829320855886</v>
      </c>
    </row>
    <row r="2833" spans="1:27" x14ac:dyDescent="0.25">
      <c r="A2833">
        <v>96.432599999999994</v>
      </c>
      <c r="B2833">
        <v>141.65</v>
      </c>
      <c r="C2833" s="36">
        <v>23.222889050845136</v>
      </c>
      <c r="E2833">
        <v>101.12990000000001</v>
      </c>
      <c r="F2833">
        <v>141.65</v>
      </c>
      <c r="G2833" s="36">
        <v>23.367600569659515</v>
      </c>
      <c r="I2833">
        <v>105.8248</v>
      </c>
      <c r="J2833">
        <v>141.65</v>
      </c>
      <c r="K2833" s="36">
        <v>23.51788002868701</v>
      </c>
      <c r="M2833">
        <v>110.5591</v>
      </c>
      <c r="N2833">
        <v>141.65</v>
      </c>
      <c r="O2833" s="36">
        <v>23.675512133111777</v>
      </c>
      <c r="Q2833">
        <v>115.30419999999999</v>
      </c>
      <c r="R2833">
        <v>141.65</v>
      </c>
      <c r="S2833" s="36">
        <v>23.840098762550856</v>
      </c>
      <c r="U2833">
        <v>120.0808</v>
      </c>
      <c r="V2833">
        <v>141.65</v>
      </c>
      <c r="W2833" s="36">
        <v>24.012998462561253</v>
      </c>
      <c r="Y2833">
        <v>83.43</v>
      </c>
      <c r="Z2833">
        <v>141.65</v>
      </c>
      <c r="AA2833" s="36">
        <v>22.8493735539836</v>
      </c>
    </row>
    <row r="2834" spans="1:27" x14ac:dyDescent="0.25">
      <c r="A2834">
        <v>96.432599999999994</v>
      </c>
      <c r="B2834">
        <v>141.69999999999999</v>
      </c>
      <c r="C2834" s="36">
        <v>23.222375345520639</v>
      </c>
      <c r="E2834">
        <v>101.12990000000001</v>
      </c>
      <c r="F2834">
        <v>141.69999999999999</v>
      </c>
      <c r="G2834" s="36">
        <v>23.367062176076569</v>
      </c>
      <c r="I2834">
        <v>105.8248</v>
      </c>
      <c r="J2834">
        <v>141.69999999999999</v>
      </c>
      <c r="K2834" s="36">
        <v>23.51731451547095</v>
      </c>
      <c r="M2834">
        <v>110.5591</v>
      </c>
      <c r="N2834">
        <v>141.69999999999999</v>
      </c>
      <c r="O2834" s="36">
        <v>23.674916409566254</v>
      </c>
      <c r="Q2834">
        <v>115.30419999999999</v>
      </c>
      <c r="R2834">
        <v>141.69999999999999</v>
      </c>
      <c r="S2834" s="36">
        <v>23.839469391923217</v>
      </c>
      <c r="U2834">
        <v>120.0808</v>
      </c>
      <c r="V2834">
        <v>141.69999999999999</v>
      </c>
      <c r="W2834" s="36">
        <v>24.012331205336338</v>
      </c>
      <c r="Y2834">
        <v>83.43</v>
      </c>
      <c r="Z2834">
        <v>141.69999999999999</v>
      </c>
      <c r="AA2834" s="36">
        <v>22.848917858843333</v>
      </c>
    </row>
    <row r="2835" spans="1:27" x14ac:dyDescent="0.25">
      <c r="A2835">
        <v>96.432599999999994</v>
      </c>
      <c r="B2835">
        <v>141.75</v>
      </c>
      <c r="C2835" s="36">
        <v>23.221861734368197</v>
      </c>
      <c r="E2835">
        <v>101.12990000000001</v>
      </c>
      <c r="F2835">
        <v>141.75</v>
      </c>
      <c r="G2835" s="36">
        <v>23.366523887351768</v>
      </c>
      <c r="I2835">
        <v>105.8248</v>
      </c>
      <c r="J2835">
        <v>141.75</v>
      </c>
      <c r="K2835" s="36">
        <v>23.516749119650083</v>
      </c>
      <c r="M2835">
        <v>110.5591</v>
      </c>
      <c r="N2835">
        <v>141.75</v>
      </c>
      <c r="O2835" s="36">
        <v>23.674320818388484</v>
      </c>
      <c r="Q2835">
        <v>115.30419999999999</v>
      </c>
      <c r="R2835">
        <v>141.75</v>
      </c>
      <c r="S2835" s="36">
        <v>23.838840171618703</v>
      </c>
      <c r="U2835">
        <v>120.0808</v>
      </c>
      <c r="V2835">
        <v>141.75</v>
      </c>
      <c r="W2835" s="36">
        <v>24.011664120308875</v>
      </c>
      <c r="Y2835">
        <v>83.43</v>
      </c>
      <c r="Z2835">
        <v>141.75</v>
      </c>
      <c r="AA2835" s="36">
        <v>22.848462235408615</v>
      </c>
    </row>
    <row r="2836" spans="1:27" x14ac:dyDescent="0.25">
      <c r="A2836">
        <v>96.432599999999994</v>
      </c>
      <c r="B2836">
        <v>141.80000000000001</v>
      </c>
      <c r="C2836" s="36">
        <v>23.221348217346907</v>
      </c>
      <c r="E2836">
        <v>101.12990000000001</v>
      </c>
      <c r="F2836">
        <v>141.80000000000001</v>
      </c>
      <c r="G2836" s="36">
        <v>23.365985703436539</v>
      </c>
      <c r="I2836">
        <v>105.8248</v>
      </c>
      <c r="J2836">
        <v>141.80000000000001</v>
      </c>
      <c r="K2836" s="36">
        <v>23.516183841166175</v>
      </c>
      <c r="M2836">
        <v>110.5591</v>
      </c>
      <c r="N2836">
        <v>141.80000000000001</v>
      </c>
      <c r="O2836" s="36">
        <v>23.673725359507898</v>
      </c>
      <c r="Q2836">
        <v>115.30419999999999</v>
      </c>
      <c r="R2836">
        <v>141.80000000000001</v>
      </c>
      <c r="S2836" s="36">
        <v>23.838211101550776</v>
      </c>
      <c r="U2836">
        <v>120.0808</v>
      </c>
      <c r="V2836">
        <v>141.80000000000001</v>
      </c>
      <c r="W2836" s="36">
        <v>24.010997207371258</v>
      </c>
      <c r="Y2836">
        <v>83.43</v>
      </c>
      <c r="Z2836">
        <v>141.80000000000001</v>
      </c>
      <c r="AA2836" s="36">
        <v>22.848006683653004</v>
      </c>
    </row>
    <row r="2837" spans="1:27" x14ac:dyDescent="0.25">
      <c r="A2837">
        <v>96.432599999999994</v>
      </c>
      <c r="B2837">
        <v>141.85</v>
      </c>
      <c r="C2837" s="36">
        <v>23.220834794415897</v>
      </c>
      <c r="E2837">
        <v>101.12990000000001</v>
      </c>
      <c r="F2837">
        <v>141.85</v>
      </c>
      <c r="G2837" s="36">
        <v>23.365447624282332</v>
      </c>
      <c r="I2837">
        <v>105.8248</v>
      </c>
      <c r="J2837">
        <v>141.85</v>
      </c>
      <c r="K2837" s="36">
        <v>23.515618679961058</v>
      </c>
      <c r="M2837">
        <v>110.5591</v>
      </c>
      <c r="N2837">
        <v>141.85</v>
      </c>
      <c r="O2837" s="36">
        <v>23.673130032853987</v>
      </c>
      <c r="Q2837">
        <v>115.30419999999999</v>
      </c>
      <c r="R2837">
        <v>141.85</v>
      </c>
      <c r="S2837" s="36">
        <v>23.837582181632975</v>
      </c>
      <c r="U2837">
        <v>120.0808</v>
      </c>
      <c r="V2837">
        <v>141.85</v>
      </c>
      <c r="W2837" s="36">
        <v>24.010330466415994</v>
      </c>
      <c r="Y2837">
        <v>83.43</v>
      </c>
      <c r="Z2837">
        <v>141.85</v>
      </c>
      <c r="AA2837" s="36">
        <v>22.847551203550069</v>
      </c>
    </row>
    <row r="2838" spans="1:27" x14ac:dyDescent="0.25">
      <c r="A2838">
        <v>96.432599999999994</v>
      </c>
      <c r="B2838">
        <v>141.9</v>
      </c>
      <c r="C2838" s="36">
        <v>23.220321465534315</v>
      </c>
      <c r="E2838">
        <v>101.12990000000001</v>
      </c>
      <c r="F2838">
        <v>141.9</v>
      </c>
      <c r="G2838" s="36">
        <v>23.364909649840627</v>
      </c>
      <c r="I2838">
        <v>105.8248</v>
      </c>
      <c r="J2838">
        <v>141.9</v>
      </c>
      <c r="K2838" s="36">
        <v>23.515053635976599</v>
      </c>
      <c r="M2838">
        <v>110.5591</v>
      </c>
      <c r="N2838">
        <v>141.9</v>
      </c>
      <c r="O2838" s="36">
        <v>23.672534838356292</v>
      </c>
      <c r="Q2838">
        <v>115.30419999999999</v>
      </c>
      <c r="R2838">
        <v>141.9</v>
      </c>
      <c r="S2838" s="36">
        <v>23.836953411778925</v>
      </c>
      <c r="U2838">
        <v>120.0808</v>
      </c>
      <c r="V2838">
        <v>141.9</v>
      </c>
      <c r="W2838" s="36">
        <v>24.009663897335681</v>
      </c>
      <c r="Y2838">
        <v>83.43</v>
      </c>
      <c r="Z2838">
        <v>141.9</v>
      </c>
      <c r="AA2838" s="36">
        <v>22.84709579507339</v>
      </c>
    </row>
    <row r="2839" spans="1:27" x14ac:dyDescent="0.25">
      <c r="A2839">
        <v>96.432599999999994</v>
      </c>
      <c r="B2839">
        <v>141.94999999999999</v>
      </c>
      <c r="C2839" s="36">
        <v>23.219808230661346</v>
      </c>
      <c r="E2839">
        <v>101.12990000000001</v>
      </c>
      <c r="F2839">
        <v>141.94999999999999</v>
      </c>
      <c r="G2839" s="36">
        <v>23.364371780062939</v>
      </c>
      <c r="I2839">
        <v>105.8248</v>
      </c>
      <c r="J2839">
        <v>141.94999999999999</v>
      </c>
      <c r="K2839" s="36">
        <v>23.514488709154715</v>
      </c>
      <c r="M2839">
        <v>110.5591</v>
      </c>
      <c r="N2839">
        <v>141.94999999999999</v>
      </c>
      <c r="O2839" s="36">
        <v>23.671939775944434</v>
      </c>
      <c r="Q2839">
        <v>115.30419999999999</v>
      </c>
      <c r="R2839">
        <v>141.94999999999999</v>
      </c>
      <c r="S2839" s="36">
        <v>23.836324791902332</v>
      </c>
      <c r="U2839">
        <v>120.0808</v>
      </c>
      <c r="V2839">
        <v>141.94999999999999</v>
      </c>
      <c r="W2839" s="36">
        <v>24.008997500023039</v>
      </c>
      <c r="Y2839">
        <v>83.43</v>
      </c>
      <c r="Z2839">
        <v>141.94999999999999</v>
      </c>
      <c r="AA2839" s="36">
        <v>22.846640458196568</v>
      </c>
    </row>
    <row r="2840" spans="1:27" x14ac:dyDescent="0.25">
      <c r="A2840">
        <v>96.432599999999994</v>
      </c>
      <c r="B2840">
        <v>142</v>
      </c>
      <c r="C2840" s="36">
        <v>23.219295089756205</v>
      </c>
      <c r="E2840">
        <v>101.12990000000001</v>
      </c>
      <c r="F2840">
        <v>142</v>
      </c>
      <c r="G2840" s="36">
        <v>23.363834014900842</v>
      </c>
      <c r="I2840">
        <v>105.8248</v>
      </c>
      <c r="J2840">
        <v>142</v>
      </c>
      <c r="K2840" s="36">
        <v>23.513923899437376</v>
      </c>
      <c r="M2840">
        <v>110.5591</v>
      </c>
      <c r="N2840">
        <v>142</v>
      </c>
      <c r="O2840" s="36">
        <v>23.671344845548077</v>
      </c>
      <c r="Q2840">
        <v>115.30419999999999</v>
      </c>
      <c r="R2840">
        <v>142</v>
      </c>
      <c r="S2840" s="36">
        <v>23.835696321916974</v>
      </c>
      <c r="U2840">
        <v>120.0808</v>
      </c>
      <c r="V2840">
        <v>142</v>
      </c>
      <c r="W2840" s="36">
        <v>24.00833127437091</v>
      </c>
      <c r="Y2840">
        <v>83.43</v>
      </c>
      <c r="Z2840">
        <v>142</v>
      </c>
      <c r="AA2840" s="36">
        <v>22.846185192893223</v>
      </c>
    </row>
    <row r="2841" spans="1:27" x14ac:dyDescent="0.25">
      <c r="A2841">
        <v>96.432599999999994</v>
      </c>
      <c r="B2841">
        <v>142.05000000000001</v>
      </c>
      <c r="C2841" s="36">
        <v>23.218782042778123</v>
      </c>
      <c r="E2841">
        <v>101.12990000000001</v>
      </c>
      <c r="F2841">
        <v>142.05000000000001</v>
      </c>
      <c r="G2841" s="36">
        <v>23.363296354305923</v>
      </c>
      <c r="I2841">
        <v>105.8248</v>
      </c>
      <c r="J2841">
        <v>142.05000000000001</v>
      </c>
      <c r="K2841" s="36">
        <v>23.513359206766587</v>
      </c>
      <c r="M2841">
        <v>110.5591</v>
      </c>
      <c r="N2841">
        <v>142.05000000000001</v>
      </c>
      <c r="O2841" s="36">
        <v>23.670750047096949</v>
      </c>
      <c r="Q2841">
        <v>115.30419999999999</v>
      </c>
      <c r="R2841">
        <v>142.05000000000001</v>
      </c>
      <c r="S2841" s="36">
        <v>23.835068001736726</v>
      </c>
      <c r="U2841">
        <v>120.0808</v>
      </c>
      <c r="V2841">
        <v>142.05000000000001</v>
      </c>
      <c r="W2841" s="36">
        <v>24.007665220272226</v>
      </c>
      <c r="Y2841">
        <v>83.43</v>
      </c>
      <c r="Z2841">
        <v>142.05000000000001</v>
      </c>
      <c r="AA2841" s="36">
        <v>22.845729999136982</v>
      </c>
    </row>
    <row r="2842" spans="1:27" x14ac:dyDescent="0.25">
      <c r="A2842">
        <v>96.432599999999994</v>
      </c>
      <c r="B2842">
        <v>142.10000000000099</v>
      </c>
      <c r="C2842" s="36">
        <v>23.218269089686366</v>
      </c>
      <c r="E2842">
        <v>101.12990000000001</v>
      </c>
      <c r="F2842">
        <v>142.10000000000099</v>
      </c>
      <c r="G2842" s="36">
        <v>23.362758798229809</v>
      </c>
      <c r="I2842">
        <v>105.8248</v>
      </c>
      <c r="J2842">
        <v>142.10000000000099</v>
      </c>
      <c r="K2842" s="36">
        <v>23.512794631084404</v>
      </c>
      <c r="M2842">
        <v>110.5591</v>
      </c>
      <c r="N2842">
        <v>142.10000000000099</v>
      </c>
      <c r="O2842" s="36">
        <v>23.670155380520839</v>
      </c>
      <c r="Q2842">
        <v>115.30419999999999</v>
      </c>
      <c r="R2842">
        <v>142.10000000000099</v>
      </c>
      <c r="S2842" s="36">
        <v>23.834439831275514</v>
      </c>
      <c r="U2842">
        <v>120.0808</v>
      </c>
      <c r="V2842">
        <v>142.10000000000099</v>
      </c>
      <c r="W2842" s="36">
        <v>24.006999337620019</v>
      </c>
      <c r="Y2842">
        <v>83.43</v>
      </c>
      <c r="Z2842">
        <v>142.10000000000099</v>
      </c>
      <c r="AA2842" s="36">
        <v>22.845274876901488</v>
      </c>
    </row>
    <row r="2843" spans="1:27" x14ac:dyDescent="0.25">
      <c r="A2843">
        <v>96.432599999999994</v>
      </c>
      <c r="B2843">
        <v>142.150000000001</v>
      </c>
      <c r="C2843" s="36">
        <v>23.217756230440248</v>
      </c>
      <c r="E2843">
        <v>101.12990000000001</v>
      </c>
      <c r="F2843">
        <v>142.150000000001</v>
      </c>
      <c r="G2843" s="36">
        <v>23.362221346624192</v>
      </c>
      <c r="I2843">
        <v>105.8248</v>
      </c>
      <c r="J2843">
        <v>142.150000000001</v>
      </c>
      <c r="K2843" s="36">
        <v>23.512230172332945</v>
      </c>
      <c r="M2843">
        <v>110.5591</v>
      </c>
      <c r="N2843">
        <v>142.150000000001</v>
      </c>
      <c r="O2843" s="36">
        <v>23.669560845749629</v>
      </c>
      <c r="Q2843">
        <v>115.30419999999999</v>
      </c>
      <c r="R2843">
        <v>142.150000000001</v>
      </c>
      <c r="S2843" s="36">
        <v>23.833811810447397</v>
      </c>
      <c r="U2843">
        <v>120.0808</v>
      </c>
      <c r="V2843">
        <v>142.150000000001</v>
      </c>
      <c r="W2843" s="36">
        <v>24.006333626307473</v>
      </c>
      <c r="Y2843">
        <v>83.43</v>
      </c>
      <c r="Z2843">
        <v>142.150000000001</v>
      </c>
      <c r="AA2843" s="36">
        <v>22.844819826160418</v>
      </c>
    </row>
    <row r="2844" spans="1:27" x14ac:dyDescent="0.25">
      <c r="A2844">
        <v>96.432599999999994</v>
      </c>
      <c r="B2844">
        <v>142.20000000000101</v>
      </c>
      <c r="C2844" s="36">
        <v>23.21724346499909</v>
      </c>
      <c r="E2844">
        <v>101.12990000000001</v>
      </c>
      <c r="F2844">
        <v>142.20000000000101</v>
      </c>
      <c r="G2844" s="36">
        <v>23.361683999440753</v>
      </c>
      <c r="I2844">
        <v>105.8248</v>
      </c>
      <c r="J2844">
        <v>142.20000000000101</v>
      </c>
      <c r="K2844" s="36">
        <v>23.511665830454358</v>
      </c>
      <c r="M2844">
        <v>110.5591</v>
      </c>
      <c r="N2844">
        <v>142.20000000000101</v>
      </c>
      <c r="O2844" s="36">
        <v>23.668966442713206</v>
      </c>
      <c r="Q2844">
        <v>115.30419999999999</v>
      </c>
      <c r="R2844">
        <v>142.20000000000101</v>
      </c>
      <c r="S2844" s="36">
        <v>23.83318393916646</v>
      </c>
      <c r="U2844">
        <v>120.0808</v>
      </c>
      <c r="V2844">
        <v>142.20000000000101</v>
      </c>
      <c r="W2844" s="36">
        <v>24.005668086227836</v>
      </c>
      <c r="Y2844">
        <v>83.43</v>
      </c>
      <c r="Z2844">
        <v>142.20000000000101</v>
      </c>
      <c r="AA2844" s="36">
        <v>22.844364846887444</v>
      </c>
    </row>
    <row r="2845" spans="1:27" x14ac:dyDescent="0.25">
      <c r="A2845">
        <v>96.432599999999994</v>
      </c>
      <c r="B2845">
        <v>142.25000000000099</v>
      </c>
      <c r="C2845" s="36">
        <v>23.216730793322238</v>
      </c>
      <c r="E2845">
        <v>101.12990000000001</v>
      </c>
      <c r="F2845">
        <v>142.25000000000099</v>
      </c>
      <c r="G2845" s="36">
        <v>23.361146756631253</v>
      </c>
      <c r="I2845">
        <v>105.8248</v>
      </c>
      <c r="J2845">
        <v>142.25000000000099</v>
      </c>
      <c r="K2845" s="36">
        <v>23.511101605390834</v>
      </c>
      <c r="M2845">
        <v>110.5591</v>
      </c>
      <c r="N2845">
        <v>142.25000000000099</v>
      </c>
      <c r="O2845" s="36">
        <v>23.668372171341559</v>
      </c>
      <c r="Q2845">
        <v>115.30419999999999</v>
      </c>
      <c r="R2845">
        <v>142.25000000000099</v>
      </c>
      <c r="S2845" s="36">
        <v>23.832556217346905</v>
      </c>
      <c r="U2845">
        <v>120.0808</v>
      </c>
      <c r="V2845">
        <v>142.25000000000099</v>
      </c>
      <c r="W2845" s="36">
        <v>24.005002717274483</v>
      </c>
      <c r="Y2845">
        <v>83.43</v>
      </c>
      <c r="Z2845">
        <v>142.25000000000099</v>
      </c>
      <c r="AA2845" s="36">
        <v>22.84390993905626</v>
      </c>
    </row>
    <row r="2846" spans="1:27" x14ac:dyDescent="0.25">
      <c r="A2846">
        <v>96.432599999999994</v>
      </c>
      <c r="B2846">
        <v>142.30000000000101</v>
      </c>
      <c r="C2846" s="36">
        <v>23.216218215369079</v>
      </c>
      <c r="E2846">
        <v>101.12990000000001</v>
      </c>
      <c r="F2846">
        <v>142.30000000000101</v>
      </c>
      <c r="G2846" s="36">
        <v>23.36060961814745</v>
      </c>
      <c r="I2846">
        <v>105.8248</v>
      </c>
      <c r="J2846">
        <v>142.30000000000101</v>
      </c>
      <c r="K2846" s="36">
        <v>23.510537497084623</v>
      </c>
      <c r="M2846">
        <v>110.5591</v>
      </c>
      <c r="N2846">
        <v>142.30000000000101</v>
      </c>
      <c r="O2846" s="36">
        <v>23.667778031564719</v>
      </c>
      <c r="Q2846">
        <v>115.30419999999999</v>
      </c>
      <c r="R2846">
        <v>142.30000000000101</v>
      </c>
      <c r="S2846" s="36">
        <v>23.831928644902984</v>
      </c>
      <c r="U2846">
        <v>120.0808</v>
      </c>
      <c r="V2846">
        <v>142.30000000000101</v>
      </c>
      <c r="W2846" s="36">
        <v>24.00433751934089</v>
      </c>
      <c r="Y2846">
        <v>83.43</v>
      </c>
      <c r="Z2846">
        <v>142.30000000000101</v>
      </c>
      <c r="AA2846" s="36">
        <v>22.843455102640576</v>
      </c>
    </row>
    <row r="2847" spans="1:27" x14ac:dyDescent="0.25">
      <c r="A2847">
        <v>96.432599999999994</v>
      </c>
      <c r="B2847">
        <v>142.35000000000099</v>
      </c>
      <c r="C2847" s="36">
        <v>23.215705731099028</v>
      </c>
      <c r="E2847">
        <v>101.12990000000001</v>
      </c>
      <c r="F2847">
        <v>142.35000000000099</v>
      </c>
      <c r="G2847" s="36">
        <v>23.360072583941175</v>
      </c>
      <c r="I2847">
        <v>105.8248</v>
      </c>
      <c r="J2847">
        <v>142.35000000000099</v>
      </c>
      <c r="K2847" s="36">
        <v>23.509973505478015</v>
      </c>
      <c r="M2847">
        <v>110.5591</v>
      </c>
      <c r="N2847">
        <v>142.35000000000099</v>
      </c>
      <c r="O2847" s="36">
        <v>23.667184023312778</v>
      </c>
      <c r="Q2847">
        <v>115.30419999999999</v>
      </c>
      <c r="R2847">
        <v>142.35000000000099</v>
      </c>
      <c r="S2847" s="36">
        <v>23.831301221749055</v>
      </c>
      <c r="U2847">
        <v>120.0808</v>
      </c>
      <c r="V2847">
        <v>142.35000000000099</v>
      </c>
      <c r="W2847" s="36">
        <v>24.00367249232065</v>
      </c>
      <c r="Y2847">
        <v>83.43</v>
      </c>
      <c r="Z2847">
        <v>142.35000000000099</v>
      </c>
      <c r="AA2847" s="36">
        <v>22.843000337614118</v>
      </c>
    </row>
    <row r="2848" spans="1:27" x14ac:dyDescent="0.25">
      <c r="A2848">
        <v>96.432599999999994</v>
      </c>
      <c r="B2848">
        <v>142.400000000001</v>
      </c>
      <c r="C2848" s="36">
        <v>23.215193340471522</v>
      </c>
      <c r="E2848">
        <v>101.12990000000001</v>
      </c>
      <c r="F2848">
        <v>142.400000000001</v>
      </c>
      <c r="G2848" s="36">
        <v>23.359535653964262</v>
      </c>
      <c r="I2848">
        <v>105.8248</v>
      </c>
      <c r="J2848">
        <v>142.400000000001</v>
      </c>
      <c r="K2848" s="36">
        <v>23.509409630513346</v>
      </c>
      <c r="M2848">
        <v>110.5591</v>
      </c>
      <c r="N2848">
        <v>142.400000000001</v>
      </c>
      <c r="O2848" s="36">
        <v>23.666590146515897</v>
      </c>
      <c r="Q2848">
        <v>115.30419999999999</v>
      </c>
      <c r="R2848">
        <v>142.400000000001</v>
      </c>
      <c r="S2848" s="36">
        <v>23.830673947799539</v>
      </c>
      <c r="U2848">
        <v>120.0808</v>
      </c>
      <c r="V2848">
        <v>142.400000000001</v>
      </c>
      <c r="W2848" s="36">
        <v>24.003007636107458</v>
      </c>
      <c r="Y2848">
        <v>83.43</v>
      </c>
      <c r="Z2848">
        <v>142.400000000001</v>
      </c>
      <c r="AA2848" s="36">
        <v>22.842545643950626</v>
      </c>
    </row>
    <row r="2849" spans="1:27" x14ac:dyDescent="0.25">
      <c r="A2849">
        <v>96.432599999999994</v>
      </c>
      <c r="B2849">
        <v>142.45000000000101</v>
      </c>
      <c r="C2849" s="36">
        <v>23.214681043446031</v>
      </c>
      <c r="E2849">
        <v>101.12990000000001</v>
      </c>
      <c r="F2849">
        <v>142.45000000000101</v>
      </c>
      <c r="G2849" s="36">
        <v>23.358998828168609</v>
      </c>
      <c r="I2849">
        <v>105.8248</v>
      </c>
      <c r="J2849">
        <v>142.45000000000101</v>
      </c>
      <c r="K2849" s="36">
        <v>23.508845872133001</v>
      </c>
      <c r="M2849">
        <v>110.5591</v>
      </c>
      <c r="N2849">
        <v>142.45000000000101</v>
      </c>
      <c r="O2849" s="36">
        <v>23.665996401104294</v>
      </c>
      <c r="Q2849">
        <v>115.30419999999999</v>
      </c>
      <c r="R2849">
        <v>142.45000000000101</v>
      </c>
      <c r="S2849" s="36">
        <v>23.830046822968946</v>
      </c>
      <c r="U2849">
        <v>120.0808</v>
      </c>
      <c r="V2849">
        <v>142.45000000000101</v>
      </c>
      <c r="W2849" s="36">
        <v>24.002342950595118</v>
      </c>
      <c r="Y2849">
        <v>83.43</v>
      </c>
      <c r="Z2849">
        <v>142.45000000000101</v>
      </c>
      <c r="AA2849" s="36">
        <v>22.842091021623862</v>
      </c>
    </row>
    <row r="2850" spans="1:27" x14ac:dyDescent="0.25">
      <c r="A2850">
        <v>96.432599999999994</v>
      </c>
      <c r="B2850">
        <v>142.50000000000099</v>
      </c>
      <c r="C2850" s="36">
        <v>23.214168839982047</v>
      </c>
      <c r="E2850">
        <v>101.12990000000001</v>
      </c>
      <c r="F2850">
        <v>142.50000000000099</v>
      </c>
      <c r="G2850" s="36">
        <v>23.358462106506135</v>
      </c>
      <c r="I2850">
        <v>105.8248</v>
      </c>
      <c r="J2850">
        <v>142.50000000000099</v>
      </c>
      <c r="K2850" s="36">
        <v>23.508282230279409</v>
      </c>
      <c r="M2850">
        <v>110.5591</v>
      </c>
      <c r="N2850">
        <v>142.50000000000099</v>
      </c>
      <c r="O2850" s="36">
        <v>23.665402787008244</v>
      </c>
      <c r="Q2850">
        <v>115.30419999999999</v>
      </c>
      <c r="R2850">
        <v>142.50000000000099</v>
      </c>
      <c r="S2850" s="36">
        <v>23.829419847171863</v>
      </c>
      <c r="U2850">
        <v>120.0808</v>
      </c>
      <c r="V2850">
        <v>142.50000000000099</v>
      </c>
      <c r="W2850" s="36">
        <v>24.001678435677544</v>
      </c>
      <c r="Y2850">
        <v>83.43</v>
      </c>
      <c r="Z2850">
        <v>142.50000000000099</v>
      </c>
      <c r="AA2850" s="36">
        <v>22.841636470607597</v>
      </c>
    </row>
    <row r="2851" spans="1:27" x14ac:dyDescent="0.25">
      <c r="A2851">
        <v>96.432599999999994</v>
      </c>
      <c r="B2851">
        <v>142.55000000000101</v>
      </c>
      <c r="C2851" s="36">
        <v>23.213656730039109</v>
      </c>
      <c r="E2851">
        <v>101.12990000000001</v>
      </c>
      <c r="F2851">
        <v>142.55000000000101</v>
      </c>
      <c r="G2851" s="36">
        <v>23.357925488928789</v>
      </c>
      <c r="I2851">
        <v>105.8248</v>
      </c>
      <c r="J2851">
        <v>142.55000000000101</v>
      </c>
      <c r="K2851" s="36">
        <v>23.507718704895048</v>
      </c>
      <c r="M2851">
        <v>110.5591</v>
      </c>
      <c r="N2851">
        <v>142.55000000000101</v>
      </c>
      <c r="O2851" s="36">
        <v>23.664809304158084</v>
      </c>
      <c r="Q2851">
        <v>115.30419999999999</v>
      </c>
      <c r="R2851">
        <v>142.55000000000101</v>
      </c>
      <c r="S2851" s="36">
        <v>23.828793020322959</v>
      </c>
      <c r="U2851">
        <v>120.0808</v>
      </c>
      <c r="V2851">
        <v>142.55000000000101</v>
      </c>
      <c r="W2851" s="36">
        <v>24.001014091248752</v>
      </c>
      <c r="Y2851">
        <v>83.43</v>
      </c>
      <c r="Z2851">
        <v>142.55000000000101</v>
      </c>
      <c r="AA2851" s="36">
        <v>22.841181990875615</v>
      </c>
    </row>
    <row r="2852" spans="1:27" x14ac:dyDescent="0.25">
      <c r="A2852">
        <v>96.432599999999994</v>
      </c>
      <c r="B2852">
        <v>142.60000000000099</v>
      </c>
      <c r="C2852" s="36">
        <v>23.213144713576757</v>
      </c>
      <c r="E2852">
        <v>101.12990000000001</v>
      </c>
      <c r="F2852">
        <v>142.60000000000099</v>
      </c>
      <c r="G2852" s="36">
        <v>23.357388975388581</v>
      </c>
      <c r="I2852">
        <v>105.8248</v>
      </c>
      <c r="J2852">
        <v>142.60000000000099</v>
      </c>
      <c r="K2852" s="36">
        <v>23.507155295922434</v>
      </c>
      <c r="M2852">
        <v>110.5591</v>
      </c>
      <c r="N2852">
        <v>142.60000000000099</v>
      </c>
      <c r="O2852" s="36">
        <v>23.664215952484209</v>
      </c>
      <c r="Q2852">
        <v>115.30419999999999</v>
      </c>
      <c r="R2852">
        <v>142.60000000000099</v>
      </c>
      <c r="S2852" s="36">
        <v>23.828166342336985</v>
      </c>
      <c r="U2852">
        <v>120.0808</v>
      </c>
      <c r="V2852">
        <v>142.60000000000099</v>
      </c>
      <c r="W2852" s="36">
        <v>24.000349917202872</v>
      </c>
      <c r="Y2852">
        <v>83.43</v>
      </c>
      <c r="Z2852">
        <v>142.60000000000099</v>
      </c>
      <c r="AA2852" s="36">
        <v>22.840727582401726</v>
      </c>
    </row>
    <row r="2853" spans="1:27" x14ac:dyDescent="0.25">
      <c r="A2853">
        <v>96.432599999999994</v>
      </c>
      <c r="B2853">
        <v>142.650000000001</v>
      </c>
      <c r="C2853" s="36">
        <v>23.212632790554576</v>
      </c>
      <c r="E2853">
        <v>101.12990000000001</v>
      </c>
      <c r="F2853">
        <v>142.650000000001</v>
      </c>
      <c r="G2853" s="36">
        <v>23.356852565837528</v>
      </c>
      <c r="I2853">
        <v>105.8248</v>
      </c>
      <c r="J2853">
        <v>142.650000000001</v>
      </c>
      <c r="K2853" s="36">
        <v>23.506592003304149</v>
      </c>
      <c r="M2853">
        <v>110.5591</v>
      </c>
      <c r="N2853">
        <v>142.650000000001</v>
      </c>
      <c r="O2853" s="36">
        <v>23.663622731917087</v>
      </c>
      <c r="Q2853">
        <v>115.30419999999999</v>
      </c>
      <c r="R2853">
        <v>142.650000000001</v>
      </c>
      <c r="S2853" s="36">
        <v>23.827539813128752</v>
      </c>
      <c r="U2853">
        <v>120.0808</v>
      </c>
      <c r="V2853">
        <v>142.650000000001</v>
      </c>
      <c r="W2853" s="36">
        <v>23.999685913434138</v>
      </c>
      <c r="Y2853">
        <v>83.43</v>
      </c>
      <c r="Z2853">
        <v>142.650000000001</v>
      </c>
      <c r="AA2853" s="36">
        <v>22.840273245159747</v>
      </c>
    </row>
    <row r="2854" spans="1:27" x14ac:dyDescent="0.25">
      <c r="A2854">
        <v>96.432599999999994</v>
      </c>
      <c r="B2854">
        <v>142.70000000000101</v>
      </c>
      <c r="C2854" s="36">
        <v>23.212120960932186</v>
      </c>
      <c r="E2854">
        <v>101.12990000000001</v>
      </c>
      <c r="F2854">
        <v>142.70000000000101</v>
      </c>
      <c r="G2854" s="36">
        <v>23.3563162602277</v>
      </c>
      <c r="I2854">
        <v>105.8248</v>
      </c>
      <c r="J2854">
        <v>142.70000000000101</v>
      </c>
      <c r="K2854" s="36">
        <v>23.506028826982792</v>
      </c>
      <c r="M2854">
        <v>110.5591</v>
      </c>
      <c r="N2854">
        <v>142.70000000000101</v>
      </c>
      <c r="O2854" s="36">
        <v>23.66302964238723</v>
      </c>
      <c r="Q2854">
        <v>115.30419999999999</v>
      </c>
      <c r="R2854">
        <v>142.70000000000101</v>
      </c>
      <c r="S2854" s="36">
        <v>23.826913432613175</v>
      </c>
      <c r="U2854">
        <v>120.0808</v>
      </c>
      <c r="V2854">
        <v>142.70000000000101</v>
      </c>
      <c r="W2854" s="36">
        <v>23.999022079836887</v>
      </c>
      <c r="Y2854">
        <v>83.43</v>
      </c>
      <c r="Z2854">
        <v>142.70000000000101</v>
      </c>
      <c r="AA2854" s="36">
        <v>22.83981897912351</v>
      </c>
    </row>
    <row r="2855" spans="1:27" x14ac:dyDescent="0.25">
      <c r="A2855">
        <v>96.432599999999994</v>
      </c>
      <c r="B2855">
        <v>142.75000000000099</v>
      </c>
      <c r="C2855" s="36">
        <v>23.211609224669214</v>
      </c>
      <c r="E2855">
        <v>101.12990000000001</v>
      </c>
      <c r="F2855">
        <v>142.75000000000099</v>
      </c>
      <c r="G2855" s="36">
        <v>23.355780058511204</v>
      </c>
      <c r="I2855">
        <v>105.8248</v>
      </c>
      <c r="J2855">
        <v>142.75000000000099</v>
      </c>
      <c r="K2855" s="36">
        <v>23.505465766901036</v>
      </c>
      <c r="M2855">
        <v>110.5591</v>
      </c>
      <c r="N2855">
        <v>142.75000000000099</v>
      </c>
      <c r="O2855" s="36">
        <v>23.662436683825209</v>
      </c>
      <c r="Q2855">
        <v>115.30419999999999</v>
      </c>
      <c r="R2855">
        <v>142.75000000000099</v>
      </c>
      <c r="S2855" s="36">
        <v>23.826287200705242</v>
      </c>
      <c r="U2855">
        <v>120.0808</v>
      </c>
      <c r="V2855">
        <v>142.75000000000099</v>
      </c>
      <c r="W2855" s="36">
        <v>23.998358416305571</v>
      </c>
      <c r="Y2855">
        <v>83.43</v>
      </c>
      <c r="Z2855">
        <v>142.75000000000099</v>
      </c>
      <c r="AA2855" s="36">
        <v>22.839364784266873</v>
      </c>
    </row>
    <row r="2856" spans="1:27" x14ac:dyDescent="0.25">
      <c r="A2856">
        <v>96.432599999999994</v>
      </c>
      <c r="B2856">
        <v>142.80000000000101</v>
      </c>
      <c r="C2856" s="36">
        <v>23.211097581725337</v>
      </c>
      <c r="E2856">
        <v>101.12990000000001</v>
      </c>
      <c r="F2856">
        <v>142.80000000000101</v>
      </c>
      <c r="G2856" s="36">
        <v>23.35524396064017</v>
      </c>
      <c r="I2856">
        <v>105.8248</v>
      </c>
      <c r="J2856">
        <v>142.80000000000101</v>
      </c>
      <c r="K2856" s="36">
        <v>23.504902823001583</v>
      </c>
      <c r="M2856">
        <v>110.5591</v>
      </c>
      <c r="N2856">
        <v>142.80000000000101</v>
      </c>
      <c r="O2856" s="36">
        <v>23.661843856161671</v>
      </c>
      <c r="Q2856">
        <v>115.30419999999999</v>
      </c>
      <c r="R2856">
        <v>142.80000000000101</v>
      </c>
      <c r="S2856" s="36">
        <v>23.82566111732001</v>
      </c>
      <c r="U2856">
        <v>120.0808</v>
      </c>
      <c r="V2856">
        <v>142.80000000000101</v>
      </c>
      <c r="W2856" s="36">
        <v>23.997694922734738</v>
      </c>
      <c r="Y2856">
        <v>83.43</v>
      </c>
      <c r="Z2856">
        <v>142.80000000000101</v>
      </c>
      <c r="AA2856" s="36">
        <v>22.838910660563698</v>
      </c>
    </row>
    <row r="2857" spans="1:27" x14ac:dyDescent="0.25">
      <c r="A2857">
        <v>96.432599999999994</v>
      </c>
      <c r="B2857">
        <v>142.85000000000099</v>
      </c>
      <c r="C2857" s="36">
        <v>23.210586032060249</v>
      </c>
      <c r="E2857">
        <v>101.12990000000001</v>
      </c>
      <c r="F2857">
        <v>142.85000000000099</v>
      </c>
      <c r="G2857" s="36">
        <v>23.354707966566775</v>
      </c>
      <c r="I2857">
        <v>105.8248</v>
      </c>
      <c r="J2857">
        <v>142.85000000000099</v>
      </c>
      <c r="K2857" s="36">
        <v>23.504339995227181</v>
      </c>
      <c r="M2857">
        <v>110.5591</v>
      </c>
      <c r="N2857">
        <v>142.85000000000099</v>
      </c>
      <c r="O2857" s="36">
        <v>23.661251159327303</v>
      </c>
      <c r="Q2857">
        <v>115.30419999999999</v>
      </c>
      <c r="R2857">
        <v>142.85000000000099</v>
      </c>
      <c r="S2857" s="36">
        <v>23.825035182372631</v>
      </c>
      <c r="U2857">
        <v>120.0808</v>
      </c>
      <c r="V2857">
        <v>142.85000000000099</v>
      </c>
      <c r="W2857" s="36">
        <v>23.997031599019056</v>
      </c>
      <c r="Y2857">
        <v>83.43</v>
      </c>
      <c r="Z2857">
        <v>142.85000000000099</v>
      </c>
      <c r="AA2857" s="36">
        <v>22.838456607987865</v>
      </c>
    </row>
    <row r="2858" spans="1:27" x14ac:dyDescent="0.25">
      <c r="A2858">
        <v>96.432599999999994</v>
      </c>
      <c r="B2858">
        <v>142.900000000001</v>
      </c>
      <c r="C2858" s="36">
        <v>23.210074575633669</v>
      </c>
      <c r="E2858">
        <v>101.12990000000001</v>
      </c>
      <c r="F2858">
        <v>142.900000000001</v>
      </c>
      <c r="G2858" s="36">
        <v>23.354172076243231</v>
      </c>
      <c r="I2858">
        <v>105.8248</v>
      </c>
      <c r="J2858">
        <v>142.900000000001</v>
      </c>
      <c r="K2858" s="36">
        <v>23.503777283520634</v>
      </c>
      <c r="M2858">
        <v>110.5591</v>
      </c>
      <c r="N2858">
        <v>142.900000000001</v>
      </c>
      <c r="O2858" s="36">
        <v>23.660658593252876</v>
      </c>
      <c r="Q2858">
        <v>115.30419999999999</v>
      </c>
      <c r="R2858">
        <v>142.900000000001</v>
      </c>
      <c r="S2858" s="36">
        <v>23.824409395778311</v>
      </c>
      <c r="U2858">
        <v>120.0808</v>
      </c>
      <c r="V2858">
        <v>142.900000000001</v>
      </c>
      <c r="W2858" s="36">
        <v>23.996368445053285</v>
      </c>
      <c r="Y2858">
        <v>83.43</v>
      </c>
      <c r="Z2858">
        <v>142.900000000001</v>
      </c>
      <c r="AA2858" s="36">
        <v>22.83800262651328</v>
      </c>
    </row>
    <row r="2859" spans="1:27" x14ac:dyDescent="0.25">
      <c r="A2859">
        <v>96.432599999999994</v>
      </c>
      <c r="B2859">
        <v>142.95000000000101</v>
      </c>
      <c r="C2859" s="36">
        <v>23.209563212405353</v>
      </c>
      <c r="E2859">
        <v>101.12990000000001</v>
      </c>
      <c r="F2859">
        <v>142.95000000000101</v>
      </c>
      <c r="G2859" s="36">
        <v>23.353636289621779</v>
      </c>
      <c r="I2859">
        <v>105.8248</v>
      </c>
      <c r="J2859">
        <v>142.95000000000101</v>
      </c>
      <c r="K2859" s="36">
        <v>23.503214687824787</v>
      </c>
      <c r="M2859">
        <v>110.5591</v>
      </c>
      <c r="N2859">
        <v>142.95000000000101</v>
      </c>
      <c r="O2859" s="36">
        <v>23.660066157869192</v>
      </c>
      <c r="Q2859">
        <v>115.30419999999999</v>
      </c>
      <c r="R2859">
        <v>142.95000000000101</v>
      </c>
      <c r="S2859" s="36">
        <v>23.823783757452365</v>
      </c>
      <c r="U2859">
        <v>120.0808</v>
      </c>
      <c r="V2859">
        <v>142.95000000000101</v>
      </c>
      <c r="W2859" s="36">
        <v>23.99570546073231</v>
      </c>
      <c r="Y2859">
        <v>83.43</v>
      </c>
      <c r="Z2859">
        <v>142.95000000000101</v>
      </c>
      <c r="AA2859" s="36">
        <v>22.837548716113844</v>
      </c>
    </row>
    <row r="2860" spans="1:27" x14ac:dyDescent="0.25">
      <c r="A2860">
        <v>96.432599999999994</v>
      </c>
      <c r="B2860">
        <v>143.00000000000099</v>
      </c>
      <c r="C2860" s="36">
        <v>23.20905194233508</v>
      </c>
      <c r="E2860">
        <v>101.12990000000001</v>
      </c>
      <c r="F2860">
        <v>143.00000000000099</v>
      </c>
      <c r="G2860" s="36">
        <v>23.353100606654703</v>
      </c>
      <c r="I2860">
        <v>105.8248</v>
      </c>
      <c r="J2860">
        <v>143.00000000000099</v>
      </c>
      <c r="K2860" s="36">
        <v>23.502652208082523</v>
      </c>
      <c r="M2860">
        <v>110.5591</v>
      </c>
      <c r="N2860">
        <v>143.00000000000099</v>
      </c>
      <c r="O2860" s="36">
        <v>23.659473853107137</v>
      </c>
      <c r="Q2860">
        <v>115.30419999999999</v>
      </c>
      <c r="R2860">
        <v>143.00000000000099</v>
      </c>
      <c r="S2860" s="36">
        <v>23.823158267310166</v>
      </c>
      <c r="U2860">
        <v>120.0808</v>
      </c>
      <c r="V2860">
        <v>143.00000000000099</v>
      </c>
      <c r="W2860" s="36">
        <v>23.995042645951102</v>
      </c>
      <c r="Y2860">
        <v>83.43</v>
      </c>
      <c r="Z2860">
        <v>143.00000000000099</v>
      </c>
      <c r="AA2860" s="36">
        <v>22.837094876763494</v>
      </c>
    </row>
    <row r="2861" spans="1:27" x14ac:dyDescent="0.25">
      <c r="A2861">
        <v>96.432599999999994</v>
      </c>
      <c r="B2861">
        <v>143.05000000000101</v>
      </c>
      <c r="C2861" s="36">
        <v>23.208540765382661</v>
      </c>
      <c r="E2861">
        <v>101.12990000000001</v>
      </c>
      <c r="F2861">
        <v>143.05000000000101</v>
      </c>
      <c r="G2861" s="36">
        <v>23.352565027294315</v>
      </c>
      <c r="I2861">
        <v>105.8248</v>
      </c>
      <c r="J2861">
        <v>143.05000000000101</v>
      </c>
      <c r="K2861" s="36">
        <v>23.502089844236785</v>
      </c>
      <c r="M2861">
        <v>110.5591</v>
      </c>
      <c r="N2861">
        <v>143.05000000000101</v>
      </c>
      <c r="O2861" s="36">
        <v>23.658881678897643</v>
      </c>
      <c r="Q2861">
        <v>115.30419999999999</v>
      </c>
      <c r="R2861">
        <v>143.05000000000101</v>
      </c>
      <c r="S2861" s="36">
        <v>23.822532925267172</v>
      </c>
      <c r="U2861">
        <v>120.0808</v>
      </c>
      <c r="V2861">
        <v>143.05000000000101</v>
      </c>
      <c r="W2861" s="36">
        <v>23.994380000604746</v>
      </c>
      <c r="Y2861">
        <v>83.43</v>
      </c>
      <c r="Z2861">
        <v>143.05000000000101</v>
      </c>
      <c r="AA2861" s="36">
        <v>22.836641108436172</v>
      </c>
    </row>
    <row r="2862" spans="1:27" x14ac:dyDescent="0.25">
      <c r="A2862">
        <v>96.432599999999994</v>
      </c>
      <c r="B2862">
        <v>143.10000000000099</v>
      </c>
      <c r="C2862" s="36">
        <v>23.208029681507934</v>
      </c>
      <c r="E2862">
        <v>101.12990000000001</v>
      </c>
      <c r="F2862">
        <v>143.10000000000099</v>
      </c>
      <c r="G2862" s="36">
        <v>23.352029551492969</v>
      </c>
      <c r="I2862">
        <v>105.8248</v>
      </c>
      <c r="J2862">
        <v>143.10000000000099</v>
      </c>
      <c r="K2862" s="36">
        <v>23.501527596230556</v>
      </c>
      <c r="M2862">
        <v>110.5591</v>
      </c>
      <c r="N2862">
        <v>143.10000000000099</v>
      </c>
      <c r="O2862" s="36">
        <v>23.658289635171705</v>
      </c>
      <c r="Q2862">
        <v>115.30419999999999</v>
      </c>
      <c r="R2862">
        <v>143.10000000000099</v>
      </c>
      <c r="S2862" s="36">
        <v>23.821907731238927</v>
      </c>
      <c r="U2862">
        <v>120.0808</v>
      </c>
      <c r="V2862">
        <v>143.10000000000099</v>
      </c>
      <c r="W2862" s="36">
        <v>23.993717524588433</v>
      </c>
      <c r="Y2862">
        <v>83.43</v>
      </c>
      <c r="Z2862">
        <v>143.10000000000099</v>
      </c>
      <c r="AA2862" s="36">
        <v>22.836187411105836</v>
      </c>
    </row>
    <row r="2863" spans="1:27" x14ac:dyDescent="0.25">
      <c r="A2863">
        <v>96.432599999999994</v>
      </c>
      <c r="B2863">
        <v>143.150000000001</v>
      </c>
      <c r="C2863" s="36">
        <v>23.20751869067076</v>
      </c>
      <c r="E2863">
        <v>101.12990000000001</v>
      </c>
      <c r="F2863">
        <v>143.150000000001</v>
      </c>
      <c r="G2863" s="36">
        <v>23.351494179203055</v>
      </c>
      <c r="I2863">
        <v>105.8248</v>
      </c>
      <c r="J2863">
        <v>143.150000000001</v>
      </c>
      <c r="K2863" s="36">
        <v>23.500965464006853</v>
      </c>
      <c r="M2863">
        <v>110.5591</v>
      </c>
      <c r="N2863">
        <v>143.150000000001</v>
      </c>
      <c r="O2863" s="36">
        <v>23.657697721860377</v>
      </c>
      <c r="Q2863">
        <v>115.30419999999999</v>
      </c>
      <c r="R2863">
        <v>143.150000000001</v>
      </c>
      <c r="S2863" s="36">
        <v>23.821282685141036</v>
      </c>
      <c r="U2863">
        <v>120.0808</v>
      </c>
      <c r="V2863">
        <v>143.150000000001</v>
      </c>
      <c r="W2863" s="36">
        <v>23.993055217797465</v>
      </c>
      <c r="Y2863">
        <v>83.43</v>
      </c>
      <c r="Z2863">
        <v>143.150000000001</v>
      </c>
      <c r="AA2863" s="36">
        <v>22.835733784746463</v>
      </c>
    </row>
    <row r="2864" spans="1:27" x14ac:dyDescent="0.25">
      <c r="A2864">
        <v>96.432599999999994</v>
      </c>
      <c r="B2864">
        <v>143.20000000000101</v>
      </c>
      <c r="C2864" s="36">
        <v>23.207007792831032</v>
      </c>
      <c r="E2864">
        <v>101.12990000000001</v>
      </c>
      <c r="F2864">
        <v>143.20000000000101</v>
      </c>
      <c r="G2864" s="36">
        <v>23.350958910376995</v>
      </c>
      <c r="I2864">
        <v>105.8248</v>
      </c>
      <c r="J2864">
        <v>143.20000000000101</v>
      </c>
      <c r="K2864" s="36">
        <v>23.500403447508752</v>
      </c>
      <c r="M2864">
        <v>110.5591</v>
      </c>
      <c r="N2864">
        <v>143.20000000000101</v>
      </c>
      <c r="O2864" s="36">
        <v>23.657105938894773</v>
      </c>
      <c r="Q2864">
        <v>115.30419999999999</v>
      </c>
      <c r="R2864">
        <v>143.20000000000101</v>
      </c>
      <c r="S2864" s="36">
        <v>23.820657786889193</v>
      </c>
      <c r="U2864">
        <v>120.0808</v>
      </c>
      <c r="V2864">
        <v>143.20000000000101</v>
      </c>
      <c r="W2864" s="36">
        <v>23.992393080127243</v>
      </c>
      <c r="Y2864">
        <v>83.43</v>
      </c>
      <c r="Z2864">
        <v>143.20000000000101</v>
      </c>
      <c r="AA2864" s="36">
        <v>22.835280229332042</v>
      </c>
    </row>
    <row r="2865" spans="1:27" x14ac:dyDescent="0.25">
      <c r="A2865">
        <v>96.432599999999994</v>
      </c>
      <c r="B2865">
        <v>143.25000000000099</v>
      </c>
      <c r="C2865" s="36">
        <v>23.206496987948672</v>
      </c>
      <c r="E2865">
        <v>101.12990000000001</v>
      </c>
      <c r="F2865">
        <v>143.25000000000099</v>
      </c>
      <c r="G2865" s="36">
        <v>23.350423744967252</v>
      </c>
      <c r="I2865">
        <v>105.8248</v>
      </c>
      <c r="J2865">
        <v>143.25000000000099</v>
      </c>
      <c r="K2865" s="36">
        <v>23.499841546679377</v>
      </c>
      <c r="M2865">
        <v>110.5591</v>
      </c>
      <c r="N2865">
        <v>143.25000000000099</v>
      </c>
      <c r="O2865" s="36">
        <v>23.656514286206068</v>
      </c>
      <c r="Q2865">
        <v>115.30419999999999</v>
      </c>
      <c r="R2865">
        <v>143.25000000000099</v>
      </c>
      <c r="S2865" s="36">
        <v>23.820033036399177</v>
      </c>
      <c r="U2865">
        <v>120.0808</v>
      </c>
      <c r="V2865">
        <v>143.25000000000099</v>
      </c>
      <c r="W2865" s="36">
        <v>23.991731111473275</v>
      </c>
      <c r="Y2865">
        <v>83.43</v>
      </c>
      <c r="Z2865">
        <v>143.25000000000099</v>
      </c>
      <c r="AA2865" s="36">
        <v>22.834826744836576</v>
      </c>
    </row>
    <row r="2866" spans="1:27" x14ac:dyDescent="0.25">
      <c r="A2866">
        <v>96.432599999999994</v>
      </c>
      <c r="B2866">
        <v>143.30000000000101</v>
      </c>
      <c r="C2866" s="36">
        <v>23.205986275983634</v>
      </c>
      <c r="E2866">
        <v>101.12990000000001</v>
      </c>
      <c r="F2866">
        <v>143.30000000000101</v>
      </c>
      <c r="G2866" s="36">
        <v>23.349888682926313</v>
      </c>
      <c r="I2866">
        <v>105.8248</v>
      </c>
      <c r="J2866">
        <v>143.30000000000101</v>
      </c>
      <c r="K2866" s="36">
        <v>23.499279761461889</v>
      </c>
      <c r="M2866">
        <v>110.5591</v>
      </c>
      <c r="N2866">
        <v>143.30000000000101</v>
      </c>
      <c r="O2866" s="36">
        <v>23.655922763725492</v>
      </c>
      <c r="Q2866">
        <v>115.30419999999999</v>
      </c>
      <c r="R2866">
        <v>143.30000000000101</v>
      </c>
      <c r="S2866" s="36">
        <v>23.819408433586833</v>
      </c>
      <c r="U2866">
        <v>120.0808</v>
      </c>
      <c r="V2866">
        <v>143.30000000000101</v>
      </c>
      <c r="W2866" s="36">
        <v>23.991069311731167</v>
      </c>
      <c r="Y2866">
        <v>83.43</v>
      </c>
      <c r="Z2866">
        <v>143.30000000000101</v>
      </c>
      <c r="AA2866" s="36">
        <v>22.834373331234094</v>
      </c>
    </row>
    <row r="2867" spans="1:27" x14ac:dyDescent="0.25">
      <c r="A2867">
        <v>96.432599999999994</v>
      </c>
      <c r="B2867">
        <v>143.35000000000099</v>
      </c>
      <c r="C2867" s="36">
        <v>23.205475656895885</v>
      </c>
      <c r="E2867">
        <v>101.12990000000001</v>
      </c>
      <c r="F2867">
        <v>143.35000000000099</v>
      </c>
      <c r="G2867" s="36">
        <v>23.349353724206708</v>
      </c>
      <c r="I2867">
        <v>105.8248</v>
      </c>
      <c r="J2867">
        <v>143.35000000000099</v>
      </c>
      <c r="K2867" s="36">
        <v>23.498718091799493</v>
      </c>
      <c r="M2867">
        <v>110.5591</v>
      </c>
      <c r="N2867">
        <v>143.35000000000099</v>
      </c>
      <c r="O2867" s="36">
        <v>23.655331371384335</v>
      </c>
      <c r="Q2867">
        <v>115.30419999999999</v>
      </c>
      <c r="R2867">
        <v>143.35000000000099</v>
      </c>
      <c r="S2867" s="36">
        <v>23.818783978368089</v>
      </c>
      <c r="U2867">
        <v>120.0808</v>
      </c>
      <c r="V2867">
        <v>143.35000000000099</v>
      </c>
      <c r="W2867" s="36">
        <v>23.99040768079665</v>
      </c>
      <c r="Y2867">
        <v>83.43</v>
      </c>
      <c r="Z2867">
        <v>143.35000000000099</v>
      </c>
      <c r="AA2867" s="36">
        <v>22.833919988498621</v>
      </c>
    </row>
    <row r="2868" spans="1:27" x14ac:dyDescent="0.25">
      <c r="A2868">
        <v>96.432599999999994</v>
      </c>
      <c r="B2868">
        <v>143.400000000001</v>
      </c>
      <c r="C2868" s="36">
        <v>23.204965130645441</v>
      </c>
      <c r="E2868">
        <v>101.12990000000001</v>
      </c>
      <c r="F2868">
        <v>143.400000000001</v>
      </c>
      <c r="G2868" s="36">
        <v>23.348818868761008</v>
      </c>
      <c r="I2868">
        <v>105.8248</v>
      </c>
      <c r="J2868">
        <v>143.400000000001</v>
      </c>
      <c r="K2868" s="36">
        <v>23.498156537635445</v>
      </c>
      <c r="M2868">
        <v>110.5591</v>
      </c>
      <c r="N2868">
        <v>143.400000000001</v>
      </c>
      <c r="O2868" s="36">
        <v>23.654740109113952</v>
      </c>
      <c r="Q2868">
        <v>115.30419999999999</v>
      </c>
      <c r="R2868">
        <v>143.400000000001</v>
      </c>
      <c r="S2868" s="36">
        <v>23.81815967065895</v>
      </c>
      <c r="U2868">
        <v>120.0808</v>
      </c>
      <c r="V2868">
        <v>143.400000000001</v>
      </c>
      <c r="W2868" s="36">
        <v>23.989746218565543</v>
      </c>
      <c r="Y2868">
        <v>83.43</v>
      </c>
      <c r="Z2868">
        <v>143.400000000001</v>
      </c>
      <c r="AA2868" s="36">
        <v>22.833466716604224</v>
      </c>
    </row>
    <row r="2869" spans="1:27" x14ac:dyDescent="0.25">
      <c r="A2869">
        <v>96.432599999999994</v>
      </c>
      <c r="B2869">
        <v>143.45000000000101</v>
      </c>
      <c r="C2869" s="36">
        <v>23.204454697192329</v>
      </c>
      <c r="E2869">
        <v>101.12990000000001</v>
      </c>
      <c r="F2869">
        <v>143.45000000000101</v>
      </c>
      <c r="G2869" s="36">
        <v>23.348284116541809</v>
      </c>
      <c r="I2869">
        <v>105.8248</v>
      </c>
      <c r="J2869">
        <v>143.45000000000101</v>
      </c>
      <c r="K2869" s="36">
        <v>23.497595098913045</v>
      </c>
      <c r="M2869">
        <v>110.5591</v>
      </c>
      <c r="N2869">
        <v>143.45000000000101</v>
      </c>
      <c r="O2869" s="36">
        <v>23.654148976845743</v>
      </c>
      <c r="Q2869">
        <v>115.30419999999999</v>
      </c>
      <c r="R2869">
        <v>143.45000000000101</v>
      </c>
      <c r="S2869" s="36">
        <v>23.817535510375507</v>
      </c>
      <c r="U2869">
        <v>120.0808</v>
      </c>
      <c r="V2869">
        <v>143.45000000000101</v>
      </c>
      <c r="W2869" s="36">
        <v>23.989084924933763</v>
      </c>
      <c r="Y2869">
        <v>83.43</v>
      </c>
      <c r="Z2869">
        <v>143.45000000000101</v>
      </c>
      <c r="AA2869" s="36">
        <v>22.833013515524957</v>
      </c>
    </row>
    <row r="2870" spans="1:27" x14ac:dyDescent="0.25">
      <c r="A2870">
        <v>96.432599999999994</v>
      </c>
      <c r="B2870">
        <v>143.50000000000099</v>
      </c>
      <c r="C2870" s="36">
        <v>23.203944356496613</v>
      </c>
      <c r="E2870">
        <v>101.12990000000001</v>
      </c>
      <c r="F2870">
        <v>143.50000000000099</v>
      </c>
      <c r="G2870" s="36">
        <v>23.347749467501753</v>
      </c>
      <c r="I2870">
        <v>105.8248</v>
      </c>
      <c r="J2870">
        <v>143.50000000000099</v>
      </c>
      <c r="K2870" s="36">
        <v>23.497033775575641</v>
      </c>
      <c r="M2870">
        <v>110.5591</v>
      </c>
      <c r="N2870">
        <v>143.50000000000099</v>
      </c>
      <c r="O2870" s="36">
        <v>23.653557974511184</v>
      </c>
      <c r="Q2870">
        <v>115.30419999999999</v>
      </c>
      <c r="R2870">
        <v>143.50000000000099</v>
      </c>
      <c r="S2870" s="36">
        <v>23.816911497433903</v>
      </c>
      <c r="U2870">
        <v>120.0808</v>
      </c>
      <c r="V2870">
        <v>143.50000000000099</v>
      </c>
      <c r="W2870" s="36">
        <v>23.988423799797356</v>
      </c>
      <c r="Y2870">
        <v>83.43</v>
      </c>
      <c r="Z2870">
        <v>143.50000000000099</v>
      </c>
      <c r="AA2870" s="36">
        <v>22.832560385234913</v>
      </c>
    </row>
    <row r="2871" spans="1:27" x14ac:dyDescent="0.25">
      <c r="A2871">
        <v>96.432599999999994</v>
      </c>
      <c r="B2871">
        <v>143.55000000000101</v>
      </c>
      <c r="C2871" s="36">
        <v>23.20343410851838</v>
      </c>
      <c r="E2871">
        <v>101.12990000000001</v>
      </c>
      <c r="F2871">
        <v>143.55000000000101</v>
      </c>
      <c r="G2871" s="36">
        <v>23.347214921593505</v>
      </c>
      <c r="I2871">
        <v>105.8248</v>
      </c>
      <c r="J2871">
        <v>143.55000000000101</v>
      </c>
      <c r="K2871" s="36">
        <v>23.496472567566617</v>
      </c>
      <c r="M2871">
        <v>110.5591</v>
      </c>
      <c r="N2871">
        <v>143.55000000000101</v>
      </c>
      <c r="O2871" s="36">
        <v>23.652967102041796</v>
      </c>
      <c r="Q2871">
        <v>115.30419999999999</v>
      </c>
      <c r="R2871">
        <v>143.55000000000101</v>
      </c>
      <c r="S2871" s="36">
        <v>23.816287631750399</v>
      </c>
      <c r="U2871">
        <v>120.0808</v>
      </c>
      <c r="V2871">
        <v>143.55000000000101</v>
      </c>
      <c r="W2871" s="36">
        <v>23.987762843052451</v>
      </c>
      <c r="Y2871">
        <v>83.43</v>
      </c>
      <c r="Z2871">
        <v>143.55000000000101</v>
      </c>
      <c r="AA2871" s="36">
        <v>22.832107325708179</v>
      </c>
    </row>
    <row r="2872" spans="1:27" x14ac:dyDescent="0.25">
      <c r="A2872">
        <v>96.432599999999994</v>
      </c>
      <c r="B2872">
        <v>143.60000000000099</v>
      </c>
      <c r="C2872" s="36">
        <v>23.202923953217745</v>
      </c>
      <c r="E2872">
        <v>101.12990000000001</v>
      </c>
      <c r="F2872">
        <v>143.60000000000099</v>
      </c>
      <c r="G2872" s="36">
        <v>23.346680478769773</v>
      </c>
      <c r="I2872">
        <v>105.8248</v>
      </c>
      <c r="J2872">
        <v>143.60000000000099</v>
      </c>
      <c r="K2872" s="36">
        <v>23.495911474829409</v>
      </c>
      <c r="M2872">
        <v>110.5591</v>
      </c>
      <c r="N2872">
        <v>143.60000000000099</v>
      </c>
      <c r="O2872" s="36">
        <v>23.652376359369171</v>
      </c>
      <c r="Q2872">
        <v>115.30419999999999</v>
      </c>
      <c r="R2872">
        <v>143.60000000000099</v>
      </c>
      <c r="S2872" s="36">
        <v>23.815663913241295</v>
      </c>
      <c r="U2872">
        <v>120.0808</v>
      </c>
      <c r="V2872">
        <v>143.60000000000099</v>
      </c>
      <c r="W2872" s="36">
        <v>23.987102054595297</v>
      </c>
      <c r="Y2872">
        <v>83.43</v>
      </c>
      <c r="Z2872">
        <v>143.60000000000099</v>
      </c>
      <c r="AA2872" s="36">
        <v>22.831654336918881</v>
      </c>
    </row>
    <row r="2873" spans="1:27" x14ac:dyDescent="0.25">
      <c r="A2873">
        <v>96.432599999999994</v>
      </c>
      <c r="B2873">
        <v>143.650000000001</v>
      </c>
      <c r="C2873" s="36">
        <v>23.202413890554855</v>
      </c>
      <c r="E2873">
        <v>101.12990000000001</v>
      </c>
      <c r="F2873">
        <v>143.650000000001</v>
      </c>
      <c r="G2873" s="36">
        <v>23.3461461389833</v>
      </c>
      <c r="I2873">
        <v>105.8248</v>
      </c>
      <c r="J2873">
        <v>143.650000000001</v>
      </c>
      <c r="K2873" s="36">
        <v>23.495350497307506</v>
      </c>
      <c r="M2873">
        <v>110.5591</v>
      </c>
      <c r="N2873">
        <v>143.650000000001</v>
      </c>
      <c r="O2873" s="36">
        <v>23.651785746424945</v>
      </c>
      <c r="Q2873">
        <v>115.30419999999999</v>
      </c>
      <c r="R2873">
        <v>143.650000000001</v>
      </c>
      <c r="S2873" s="36">
        <v>23.815040341822993</v>
      </c>
      <c r="U2873">
        <v>120.0808</v>
      </c>
      <c r="V2873">
        <v>143.650000000001</v>
      </c>
      <c r="W2873" s="36">
        <v>23.986441434322227</v>
      </c>
      <c r="Y2873">
        <v>83.43</v>
      </c>
      <c r="Z2873">
        <v>143.650000000001</v>
      </c>
      <c r="AA2873" s="36">
        <v>22.831201418841136</v>
      </c>
    </row>
    <row r="2874" spans="1:27" x14ac:dyDescent="0.25">
      <c r="A2874">
        <v>96.432599999999994</v>
      </c>
      <c r="B2874">
        <v>143.70000000000101</v>
      </c>
      <c r="C2874" s="36">
        <v>23.201903920489883</v>
      </c>
      <c r="E2874">
        <v>101.12990000000001</v>
      </c>
      <c r="F2874">
        <v>143.70000000000101</v>
      </c>
      <c r="G2874" s="36">
        <v>23.34561190218686</v>
      </c>
      <c r="I2874">
        <v>105.8248</v>
      </c>
      <c r="J2874">
        <v>143.70000000000101</v>
      </c>
      <c r="K2874" s="36">
        <v>23.494789634944421</v>
      </c>
      <c r="M2874">
        <v>110.5591</v>
      </c>
      <c r="N2874">
        <v>143.70000000000101</v>
      </c>
      <c r="O2874" s="36">
        <v>23.651195263140828</v>
      </c>
      <c r="Q2874">
        <v>115.30419999999999</v>
      </c>
      <c r="R2874">
        <v>143.70000000000101</v>
      </c>
      <c r="S2874" s="36">
        <v>23.814416917411965</v>
      </c>
      <c r="U2874">
        <v>120.0808</v>
      </c>
      <c r="V2874">
        <v>143.70000000000101</v>
      </c>
      <c r="W2874" s="36">
        <v>23.985780982129707</v>
      </c>
      <c r="Y2874">
        <v>83.43</v>
      </c>
      <c r="Z2874">
        <v>143.70000000000101</v>
      </c>
      <c r="AA2874" s="36">
        <v>22.830748571449099</v>
      </c>
    </row>
    <row r="2875" spans="1:27" x14ac:dyDescent="0.25">
      <c r="A2875">
        <v>96.432599999999994</v>
      </c>
      <c r="B2875">
        <v>143.75000000000099</v>
      </c>
      <c r="C2875" s="36">
        <v>23.201394042983029</v>
      </c>
      <c r="E2875">
        <v>101.12990000000001</v>
      </c>
      <c r="F2875">
        <v>143.75000000000099</v>
      </c>
      <c r="G2875" s="36">
        <v>23.345077768333272</v>
      </c>
      <c r="I2875">
        <v>105.8248</v>
      </c>
      <c r="J2875">
        <v>143.75000000000099</v>
      </c>
      <c r="K2875" s="36">
        <v>23.494228887683732</v>
      </c>
      <c r="M2875">
        <v>110.5591</v>
      </c>
      <c r="N2875">
        <v>143.75000000000099</v>
      </c>
      <c r="O2875" s="36">
        <v>23.650604909448571</v>
      </c>
      <c r="Q2875">
        <v>115.30419999999999</v>
      </c>
      <c r="R2875">
        <v>143.75000000000099</v>
      </c>
      <c r="S2875" s="36">
        <v>23.813793639924754</v>
      </c>
      <c r="U2875">
        <v>120.0808</v>
      </c>
      <c r="V2875">
        <v>143.75000000000099</v>
      </c>
      <c r="W2875" s="36">
        <v>23.985120697914276</v>
      </c>
      <c r="Y2875">
        <v>83.43</v>
      </c>
      <c r="Z2875">
        <v>143.75000000000099</v>
      </c>
      <c r="AA2875" s="36">
        <v>22.830295794716925</v>
      </c>
    </row>
    <row r="2876" spans="1:27" x14ac:dyDescent="0.25">
      <c r="A2876">
        <v>96.432599999999994</v>
      </c>
      <c r="B2876">
        <v>143.80000000000101</v>
      </c>
      <c r="C2876" s="36">
        <v>23.200884257994524</v>
      </c>
      <c r="E2876">
        <v>101.12990000000001</v>
      </c>
      <c r="F2876">
        <v>143.80000000000101</v>
      </c>
      <c r="G2876" s="36">
        <v>23.344543737375375</v>
      </c>
      <c r="I2876">
        <v>105.8248</v>
      </c>
      <c r="J2876">
        <v>143.80000000000101</v>
      </c>
      <c r="K2876" s="36">
        <v>23.493668255469053</v>
      </c>
      <c r="M2876">
        <v>110.5591</v>
      </c>
      <c r="N2876">
        <v>143.80000000000101</v>
      </c>
      <c r="O2876" s="36">
        <v>23.650014685280006</v>
      </c>
      <c r="Q2876">
        <v>115.30419999999999</v>
      </c>
      <c r="R2876">
        <v>143.80000000000101</v>
      </c>
      <c r="S2876" s="36">
        <v>23.813170509277988</v>
      </c>
      <c r="U2876">
        <v>120.0808</v>
      </c>
      <c r="V2876">
        <v>143.80000000000101</v>
      </c>
      <c r="W2876" s="36">
        <v>23.984460581572598</v>
      </c>
      <c r="Y2876">
        <v>83.43</v>
      </c>
      <c r="Z2876">
        <v>143.80000000000101</v>
      </c>
      <c r="AA2876" s="36">
        <v>22.829843088618784</v>
      </c>
    </row>
    <row r="2877" spans="1:27" x14ac:dyDescent="0.25">
      <c r="A2877">
        <v>96.432599999999994</v>
      </c>
      <c r="B2877">
        <v>143.85000000000099</v>
      </c>
      <c r="C2877" s="36">
        <v>23.200374565484619</v>
      </c>
      <c r="E2877">
        <v>101.12990000000001</v>
      </c>
      <c r="F2877">
        <v>143.85000000000099</v>
      </c>
      <c r="G2877" s="36">
        <v>23.344009809266058</v>
      </c>
      <c r="I2877">
        <v>105.8248</v>
      </c>
      <c r="J2877">
        <v>143.85000000000099</v>
      </c>
      <c r="K2877" s="36">
        <v>23.493107738244046</v>
      </c>
      <c r="M2877">
        <v>110.5591</v>
      </c>
      <c r="N2877">
        <v>143.85000000000099</v>
      </c>
      <c r="O2877" s="36">
        <v>23.649424590567001</v>
      </c>
      <c r="Q2877">
        <v>115.30419999999999</v>
      </c>
      <c r="R2877">
        <v>143.85000000000099</v>
      </c>
      <c r="S2877" s="36">
        <v>23.812547525388371</v>
      </c>
      <c r="U2877">
        <v>120.0808</v>
      </c>
      <c r="V2877">
        <v>143.85000000000099</v>
      </c>
      <c r="W2877" s="36">
        <v>23.983800633001433</v>
      </c>
      <c r="Y2877">
        <v>83.43</v>
      </c>
      <c r="Z2877">
        <v>143.85000000000099</v>
      </c>
      <c r="AA2877" s="36">
        <v>22.829390453128873</v>
      </c>
    </row>
    <row r="2878" spans="1:27" x14ac:dyDescent="0.25">
      <c r="A2878">
        <v>96.432599999999994</v>
      </c>
      <c r="B2878">
        <v>143.900000000001</v>
      </c>
      <c r="C2878" s="36">
        <v>23.199864965413596</v>
      </c>
      <c r="E2878">
        <v>101.12990000000001</v>
      </c>
      <c r="F2878">
        <v>143.900000000001</v>
      </c>
      <c r="G2878" s="36">
        <v>23.343475983958232</v>
      </c>
      <c r="I2878">
        <v>105.8248</v>
      </c>
      <c r="J2878">
        <v>143.900000000001</v>
      </c>
      <c r="K2878" s="36">
        <v>23.492547335952409</v>
      </c>
      <c r="M2878">
        <v>110.5591</v>
      </c>
      <c r="N2878">
        <v>143.900000000001</v>
      </c>
      <c r="O2878" s="36">
        <v>23.648834625241498</v>
      </c>
      <c r="Q2878">
        <v>115.30419999999999</v>
      </c>
      <c r="R2878">
        <v>143.900000000001</v>
      </c>
      <c r="S2878" s="36">
        <v>23.811924688172681</v>
      </c>
      <c r="U2878">
        <v>120.0808</v>
      </c>
      <c r="V2878">
        <v>143.900000000001</v>
      </c>
      <c r="W2878" s="36">
        <v>23.983140852097641</v>
      </c>
      <c r="Y2878">
        <v>83.43</v>
      </c>
      <c r="Z2878">
        <v>143.900000000001</v>
      </c>
      <c r="AA2878" s="36">
        <v>22.828937888221393</v>
      </c>
    </row>
    <row r="2879" spans="1:27" x14ac:dyDescent="0.25">
      <c r="A2879">
        <v>96.432599999999994</v>
      </c>
      <c r="B2879">
        <v>143.95000000000101</v>
      </c>
      <c r="C2879" s="36">
        <v>23.199355457741767</v>
      </c>
      <c r="E2879">
        <v>101.12990000000001</v>
      </c>
      <c r="F2879">
        <v>143.95000000000101</v>
      </c>
      <c r="G2879" s="36">
        <v>23.342942261404854</v>
      </c>
      <c r="I2879">
        <v>105.8248</v>
      </c>
      <c r="J2879">
        <v>143.95000000000101</v>
      </c>
      <c r="K2879" s="36">
        <v>23.491987048537897</v>
      </c>
      <c r="M2879">
        <v>110.5591</v>
      </c>
      <c r="N2879">
        <v>143.95000000000101</v>
      </c>
      <c r="O2879" s="36">
        <v>23.648244789235491</v>
      </c>
      <c r="Q2879">
        <v>115.30419999999999</v>
      </c>
      <c r="R2879">
        <v>143.95000000000101</v>
      </c>
      <c r="S2879" s="36">
        <v>23.811301997547776</v>
      </c>
      <c r="U2879">
        <v>120.0808</v>
      </c>
      <c r="V2879">
        <v>143.95000000000101</v>
      </c>
      <c r="W2879" s="36">
        <v>23.982481238758201</v>
      </c>
      <c r="Y2879">
        <v>83.43</v>
      </c>
      <c r="Z2879">
        <v>143.95000000000101</v>
      </c>
      <c r="AA2879" s="36">
        <v>22.828485393870569</v>
      </c>
    </row>
    <row r="2880" spans="1:27" x14ac:dyDescent="0.25">
      <c r="A2880">
        <v>96.432599999999994</v>
      </c>
      <c r="B2880">
        <v>144.00000000000099</v>
      </c>
      <c r="C2880" s="36">
        <v>23.198846042429476</v>
      </c>
      <c r="E2880">
        <v>101.12990000000001</v>
      </c>
      <c r="F2880">
        <v>144.00000000000099</v>
      </c>
      <c r="G2880" s="36">
        <v>23.342408641558908</v>
      </c>
      <c r="I2880">
        <v>105.8248</v>
      </c>
      <c r="J2880">
        <v>144.00000000000099</v>
      </c>
      <c r="K2880" s="36">
        <v>23.491426875944306</v>
      </c>
      <c r="M2880">
        <v>110.5591</v>
      </c>
      <c r="N2880">
        <v>144.00000000000099</v>
      </c>
      <c r="O2880" s="36">
        <v>23.64765508248103</v>
      </c>
      <c r="Q2880">
        <v>115.30419999999999</v>
      </c>
      <c r="R2880">
        <v>144.00000000000099</v>
      </c>
      <c r="S2880" s="36">
        <v>23.810679453430588</v>
      </c>
      <c r="U2880">
        <v>120.0808</v>
      </c>
      <c r="V2880">
        <v>144.00000000000099</v>
      </c>
      <c r="W2880" s="36">
        <v>23.981821792880172</v>
      </c>
      <c r="Y2880">
        <v>83.43</v>
      </c>
      <c r="Z2880">
        <v>144.00000000000099</v>
      </c>
      <c r="AA2880" s="36">
        <v>22.828032970050632</v>
      </c>
    </row>
    <row r="2881" spans="1:27" x14ac:dyDescent="0.25">
      <c r="A2881">
        <v>96.432599999999994</v>
      </c>
      <c r="B2881">
        <v>144.05000000000101</v>
      </c>
      <c r="C2881" s="36">
        <v>23.198336719437091</v>
      </c>
      <c r="E2881">
        <v>101.12990000000001</v>
      </c>
      <c r="F2881">
        <v>144.05000000000101</v>
      </c>
      <c r="G2881" s="36">
        <v>23.34187512437342</v>
      </c>
      <c r="I2881">
        <v>105.8248</v>
      </c>
      <c r="J2881">
        <v>144.05000000000101</v>
      </c>
      <c r="K2881" s="36">
        <v>23.490866818115471</v>
      </c>
      <c r="M2881">
        <v>110.5591</v>
      </c>
      <c r="N2881">
        <v>144.05000000000101</v>
      </c>
      <c r="O2881" s="36">
        <v>23.647065504910223</v>
      </c>
      <c r="Q2881">
        <v>115.30419999999999</v>
      </c>
      <c r="R2881">
        <v>144.05000000000101</v>
      </c>
      <c r="S2881" s="36">
        <v>23.81005705573812</v>
      </c>
      <c r="U2881">
        <v>120.0808</v>
      </c>
      <c r="V2881">
        <v>144.05000000000101</v>
      </c>
      <c r="W2881" s="36">
        <v>23.981162514360729</v>
      </c>
      <c r="Y2881">
        <v>83.43</v>
      </c>
      <c r="Z2881">
        <v>144.05000000000101</v>
      </c>
      <c r="AA2881" s="36">
        <v>22.827580616735837</v>
      </c>
    </row>
    <row r="2882" spans="1:27" x14ac:dyDescent="0.25">
      <c r="A2882">
        <v>96.432599999999994</v>
      </c>
      <c r="B2882">
        <v>144.10000000000099</v>
      </c>
      <c r="C2882" s="36">
        <v>23.197827488725</v>
      </c>
      <c r="E2882">
        <v>101.12990000000001</v>
      </c>
      <c r="F2882">
        <v>144.10000000000099</v>
      </c>
      <c r="G2882" s="36">
        <v>23.341341709801444</v>
      </c>
      <c r="I2882">
        <v>105.8248</v>
      </c>
      <c r="J2882">
        <v>144.10000000000099</v>
      </c>
      <c r="K2882" s="36">
        <v>23.49030687499528</v>
      </c>
      <c r="M2882">
        <v>110.5591</v>
      </c>
      <c r="N2882">
        <v>144.10000000000099</v>
      </c>
      <c r="O2882" s="36">
        <v>23.646476056455246</v>
      </c>
      <c r="Q2882">
        <v>115.30419999999999</v>
      </c>
      <c r="R2882">
        <v>144.10000000000099</v>
      </c>
      <c r="S2882" s="36">
        <v>23.809434804387468</v>
      </c>
      <c r="U2882">
        <v>120.0808</v>
      </c>
      <c r="V2882">
        <v>144.10000000000099</v>
      </c>
      <c r="W2882" s="36">
        <v>23.980503403097156</v>
      </c>
      <c r="Y2882">
        <v>83.43</v>
      </c>
      <c r="Z2882">
        <v>144.10000000000099</v>
      </c>
      <c r="AA2882" s="36">
        <v>22.82712833390045</v>
      </c>
    </row>
    <row r="2883" spans="1:27" x14ac:dyDescent="0.25">
      <c r="A2883">
        <v>96.432599999999994</v>
      </c>
      <c r="B2883">
        <v>144.150000000001</v>
      </c>
      <c r="C2883" s="36">
        <v>23.197318350253624</v>
      </c>
      <c r="E2883">
        <v>101.12990000000001</v>
      </c>
      <c r="F2883">
        <v>144.150000000001</v>
      </c>
      <c r="G2883" s="36">
        <v>23.340808397796074</v>
      </c>
      <c r="I2883">
        <v>105.8248</v>
      </c>
      <c r="J2883">
        <v>144.150000000001</v>
      </c>
      <c r="K2883" s="36">
        <v>23.489747046527658</v>
      </c>
      <c r="M2883">
        <v>110.5591</v>
      </c>
      <c r="N2883">
        <v>144.150000000001</v>
      </c>
      <c r="O2883" s="36">
        <v>23.645886737048318</v>
      </c>
      <c r="Q2883">
        <v>115.30419999999999</v>
      </c>
      <c r="R2883">
        <v>144.150000000001</v>
      </c>
      <c r="S2883" s="36">
        <v>23.8088126992958</v>
      </c>
      <c r="U2883">
        <v>120.0808</v>
      </c>
      <c r="V2883">
        <v>144.150000000001</v>
      </c>
      <c r="W2883" s="36">
        <v>23.979844458986829</v>
      </c>
      <c r="Y2883">
        <v>83.43</v>
      </c>
      <c r="Z2883">
        <v>144.150000000001</v>
      </c>
      <c r="AA2883" s="36">
        <v>22.826676121518751</v>
      </c>
    </row>
    <row r="2884" spans="1:27" x14ac:dyDescent="0.25">
      <c r="A2884">
        <v>96.432599999999994</v>
      </c>
      <c r="B2884">
        <v>144.20000000000101</v>
      </c>
      <c r="C2884" s="36">
        <v>23.196809303983418</v>
      </c>
      <c r="E2884">
        <v>101.12990000000001</v>
      </c>
      <c r="F2884">
        <v>144.20000000000101</v>
      </c>
      <c r="G2884" s="36">
        <v>23.340275188310436</v>
      </c>
      <c r="I2884">
        <v>105.8248</v>
      </c>
      <c r="J2884">
        <v>144.20000000000101</v>
      </c>
      <c r="K2884" s="36">
        <v>23.489187332656581</v>
      </c>
      <c r="M2884">
        <v>110.5591</v>
      </c>
      <c r="N2884">
        <v>144.20000000000101</v>
      </c>
      <c r="O2884" s="36">
        <v>23.64529754662173</v>
      </c>
      <c r="Q2884">
        <v>115.30419999999999</v>
      </c>
      <c r="R2884">
        <v>144.20000000000101</v>
      </c>
      <c r="S2884" s="36">
        <v>23.80819074038034</v>
      </c>
      <c r="U2884">
        <v>120.0808</v>
      </c>
      <c r="V2884">
        <v>144.20000000000101</v>
      </c>
      <c r="W2884" s="36">
        <v>23.979185681927223</v>
      </c>
      <c r="Y2884">
        <v>83.43</v>
      </c>
      <c r="Z2884">
        <v>144.20000000000101</v>
      </c>
      <c r="AA2884" s="36">
        <v>22.826223979565036</v>
      </c>
    </row>
    <row r="2885" spans="1:27" x14ac:dyDescent="0.25">
      <c r="A2885">
        <v>96.432599999999994</v>
      </c>
      <c r="B2885">
        <v>144.25000000000099</v>
      </c>
      <c r="C2885" s="36">
        <v>23.19630034987485</v>
      </c>
      <c r="E2885">
        <v>101.12990000000001</v>
      </c>
      <c r="F2885">
        <v>144.25000000000099</v>
      </c>
      <c r="G2885" s="36">
        <v>23.339742081297693</v>
      </c>
      <c r="I2885">
        <v>105.8248</v>
      </c>
      <c r="J2885">
        <v>144.25000000000099</v>
      </c>
      <c r="K2885" s="36">
        <v>23.488627733326066</v>
      </c>
      <c r="M2885">
        <v>110.5591</v>
      </c>
      <c r="N2885">
        <v>144.25000000000099</v>
      </c>
      <c r="O2885" s="36">
        <v>23.644708485107824</v>
      </c>
      <c r="Q2885">
        <v>115.30419999999999</v>
      </c>
      <c r="R2885">
        <v>144.25000000000099</v>
      </c>
      <c r="S2885" s="36">
        <v>23.807568927558414</v>
      </c>
      <c r="U2885">
        <v>120.0808</v>
      </c>
      <c r="V2885">
        <v>144.25000000000099</v>
      </c>
      <c r="W2885" s="36">
        <v>23.978527071815929</v>
      </c>
      <c r="Y2885">
        <v>83.43</v>
      </c>
      <c r="Z2885">
        <v>144.25000000000099</v>
      </c>
      <c r="AA2885" s="36">
        <v>22.825771908013618</v>
      </c>
    </row>
    <row r="2886" spans="1:27" x14ac:dyDescent="0.25">
      <c r="A2886">
        <v>96.432599999999994</v>
      </c>
      <c r="B2886">
        <v>144.30000000000101</v>
      </c>
      <c r="C2886" s="36">
        <v>23.195791487888432</v>
      </c>
      <c r="E2886">
        <v>101.12990000000001</v>
      </c>
      <c r="F2886">
        <v>144.30000000000101</v>
      </c>
      <c r="G2886" s="36">
        <v>23.339209076711043</v>
      </c>
      <c r="I2886">
        <v>105.8248</v>
      </c>
      <c r="J2886">
        <v>144.30000000000101</v>
      </c>
      <c r="K2886" s="36">
        <v>23.488068248480175</v>
      </c>
      <c r="M2886">
        <v>110.5591</v>
      </c>
      <c r="N2886">
        <v>144.30000000000101</v>
      </c>
      <c r="O2886" s="36">
        <v>23.64411955243899</v>
      </c>
      <c r="Q2886">
        <v>115.30419999999999</v>
      </c>
      <c r="R2886">
        <v>144.30000000000101</v>
      </c>
      <c r="S2886" s="36">
        <v>23.806947260747403</v>
      </c>
      <c r="U2886">
        <v>120.0808</v>
      </c>
      <c r="V2886">
        <v>144.30000000000101</v>
      </c>
      <c r="W2886" s="36">
        <v>23.977868628550638</v>
      </c>
      <c r="Y2886">
        <v>83.43</v>
      </c>
      <c r="Z2886">
        <v>144.30000000000101</v>
      </c>
      <c r="AA2886" s="36">
        <v>22.825319906838825</v>
      </c>
    </row>
    <row r="2887" spans="1:27" x14ac:dyDescent="0.25">
      <c r="A2887">
        <v>96.432599999999994</v>
      </c>
      <c r="B2887">
        <v>144.35000000000099</v>
      </c>
      <c r="C2887" s="36">
        <v>23.195282717984696</v>
      </c>
      <c r="E2887">
        <v>101.12990000000001</v>
      </c>
      <c r="F2887">
        <v>144.35000000000099</v>
      </c>
      <c r="G2887" s="36">
        <v>23.338676174503711</v>
      </c>
      <c r="I2887">
        <v>105.8248</v>
      </c>
      <c r="J2887">
        <v>144.35000000000099</v>
      </c>
      <c r="K2887" s="36">
        <v>23.487508878063011</v>
      </c>
      <c r="M2887">
        <v>110.5591</v>
      </c>
      <c r="N2887">
        <v>144.35000000000099</v>
      </c>
      <c r="O2887" s="36">
        <v>23.643530748547697</v>
      </c>
      <c r="Q2887">
        <v>115.30419999999999</v>
      </c>
      <c r="R2887">
        <v>144.35000000000099</v>
      </c>
      <c r="S2887" s="36">
        <v>23.806325739864789</v>
      </c>
      <c r="U2887">
        <v>120.0808</v>
      </c>
      <c r="V2887">
        <v>144.35000000000099</v>
      </c>
      <c r="W2887" s="36">
        <v>23.977210352029132</v>
      </c>
      <c r="Y2887">
        <v>83.43</v>
      </c>
      <c r="Z2887">
        <v>144.35000000000099</v>
      </c>
      <c r="AA2887" s="36">
        <v>22.824867976015</v>
      </c>
    </row>
    <row r="2888" spans="1:27" x14ac:dyDescent="0.25">
      <c r="A2888">
        <v>96.432599999999994</v>
      </c>
      <c r="B2888">
        <v>144.400000000001</v>
      </c>
      <c r="C2888" s="36">
        <v>23.194774040124198</v>
      </c>
      <c r="E2888">
        <v>101.12990000000001</v>
      </c>
      <c r="F2888">
        <v>144.400000000001</v>
      </c>
      <c r="G2888" s="36">
        <v>23.338143374628967</v>
      </c>
      <c r="I2888">
        <v>105.8248</v>
      </c>
      <c r="J2888">
        <v>144.400000000001</v>
      </c>
      <c r="K2888" s="36">
        <v>23.486949622018731</v>
      </c>
      <c r="M2888">
        <v>110.5591</v>
      </c>
      <c r="N2888">
        <v>144.400000000001</v>
      </c>
      <c r="O2888" s="36">
        <v>23.642942073366456</v>
      </c>
      <c r="Q2888">
        <v>115.30419999999999</v>
      </c>
      <c r="R2888">
        <v>144.400000000001</v>
      </c>
      <c r="S2888" s="36">
        <v>23.805704364828106</v>
      </c>
      <c r="U2888">
        <v>120.0808</v>
      </c>
      <c r="V2888">
        <v>144.400000000001</v>
      </c>
      <c r="W2888" s="36">
        <v>23.976552242149303</v>
      </c>
      <c r="Y2888">
        <v>83.43</v>
      </c>
      <c r="Z2888">
        <v>144.400000000001</v>
      </c>
      <c r="AA2888" s="36">
        <v>22.824416115516495</v>
      </c>
    </row>
    <row r="2889" spans="1:27" x14ac:dyDescent="0.25">
      <c r="A2889">
        <v>96.432599999999994</v>
      </c>
      <c r="B2889">
        <v>144.45000000000101</v>
      </c>
      <c r="C2889" s="36">
        <v>23.194265454267523</v>
      </c>
      <c r="E2889">
        <v>101.12990000000001</v>
      </c>
      <c r="F2889">
        <v>144.45000000000101</v>
      </c>
      <c r="G2889" s="36">
        <v>23.337610677040114</v>
      </c>
      <c r="I2889">
        <v>105.8248</v>
      </c>
      <c r="J2889">
        <v>144.45000000000101</v>
      </c>
      <c r="K2889" s="36">
        <v>23.486390480291529</v>
      </c>
      <c r="M2889">
        <v>110.5591</v>
      </c>
      <c r="N2889">
        <v>144.45000000000101</v>
      </c>
      <c r="O2889" s="36">
        <v>23.64235352682784</v>
      </c>
      <c r="Q2889">
        <v>115.30419999999999</v>
      </c>
      <c r="R2889">
        <v>144.45000000000101</v>
      </c>
      <c r="S2889" s="36">
        <v>23.805083135554977</v>
      </c>
      <c r="U2889">
        <v>120.0808</v>
      </c>
      <c r="V2889">
        <v>144.45000000000101</v>
      </c>
      <c r="W2889" s="36">
        <v>23.975894298809145</v>
      </c>
      <c r="Y2889">
        <v>83.43</v>
      </c>
      <c r="Z2889">
        <v>144.45000000000101</v>
      </c>
      <c r="AA2889" s="36">
        <v>22.823964325317693</v>
      </c>
    </row>
    <row r="2890" spans="1:27" x14ac:dyDescent="0.25">
      <c r="A2890">
        <v>96.432599999999994</v>
      </c>
      <c r="B2890">
        <v>144.50000000000099</v>
      </c>
      <c r="C2890" s="36">
        <v>23.193756960375289</v>
      </c>
      <c r="E2890">
        <v>101.12990000000001</v>
      </c>
      <c r="F2890">
        <v>144.50000000000099</v>
      </c>
      <c r="G2890" s="36">
        <v>23.337078081690482</v>
      </c>
      <c r="I2890">
        <v>105.8248</v>
      </c>
      <c r="J2890">
        <v>144.50000000000099</v>
      </c>
      <c r="K2890" s="36">
        <v>23.485831452825643</v>
      </c>
      <c r="M2890">
        <v>110.5591</v>
      </c>
      <c r="N2890">
        <v>144.50000000000099</v>
      </c>
      <c r="O2890" s="36">
        <v>23.641765108864476</v>
      </c>
      <c r="Q2890">
        <v>115.30419999999999</v>
      </c>
      <c r="R2890">
        <v>144.50000000000099</v>
      </c>
      <c r="S2890" s="36">
        <v>23.804462051963093</v>
      </c>
      <c r="U2890">
        <v>120.0808</v>
      </c>
      <c r="V2890">
        <v>144.50000000000099</v>
      </c>
      <c r="W2890" s="36">
        <v>23.975236521906751</v>
      </c>
      <c r="Y2890">
        <v>83.43</v>
      </c>
      <c r="Z2890">
        <v>144.50000000000099</v>
      </c>
      <c r="AA2890" s="36">
        <v>22.82351260539297</v>
      </c>
    </row>
    <row r="2891" spans="1:27" x14ac:dyDescent="0.25">
      <c r="A2891">
        <v>96.432599999999994</v>
      </c>
      <c r="B2891">
        <v>144.55000000000101</v>
      </c>
      <c r="C2891" s="36">
        <v>23.19324855840814</v>
      </c>
      <c r="E2891">
        <v>101.12990000000001</v>
      </c>
      <c r="F2891">
        <v>144.55000000000101</v>
      </c>
      <c r="G2891" s="36">
        <v>23.33654558853344</v>
      </c>
      <c r="I2891">
        <v>105.8248</v>
      </c>
      <c r="J2891">
        <v>144.55000000000101</v>
      </c>
      <c r="K2891" s="36">
        <v>23.485272539565354</v>
      </c>
      <c r="M2891">
        <v>110.5591</v>
      </c>
      <c r="N2891">
        <v>144.55000000000101</v>
      </c>
      <c r="O2891" s="36">
        <v>23.641176819409058</v>
      </c>
      <c r="Q2891">
        <v>115.30419999999999</v>
      </c>
      <c r="R2891">
        <v>144.55000000000101</v>
      </c>
      <c r="S2891" s="36">
        <v>23.803841113970229</v>
      </c>
      <c r="U2891">
        <v>120.0808</v>
      </c>
      <c r="V2891">
        <v>144.55000000000101</v>
      </c>
      <c r="W2891" s="36">
        <v>23.97457891134032</v>
      </c>
      <c r="Y2891">
        <v>83.43</v>
      </c>
      <c r="Z2891">
        <v>144.55000000000101</v>
      </c>
      <c r="AA2891" s="36">
        <v>22.823060955716734</v>
      </c>
    </row>
    <row r="2892" spans="1:27" x14ac:dyDescent="0.25">
      <c r="A2892">
        <v>96.432599999999994</v>
      </c>
      <c r="B2892">
        <v>144.60000000000099</v>
      </c>
      <c r="C2892" s="36">
        <v>23.192740248326732</v>
      </c>
      <c r="E2892">
        <v>101.12990000000001</v>
      </c>
      <c r="F2892">
        <v>144.60000000000099</v>
      </c>
      <c r="G2892" s="36">
        <v>23.336013197522401</v>
      </c>
      <c r="I2892">
        <v>105.8248</v>
      </c>
      <c r="J2892">
        <v>144.60000000000099</v>
      </c>
      <c r="K2892" s="36">
        <v>23.484713740454993</v>
      </c>
      <c r="M2892">
        <v>110.5591</v>
      </c>
      <c r="N2892">
        <v>144.60000000000099</v>
      </c>
      <c r="O2892" s="36">
        <v>23.640588658394325</v>
      </c>
      <c r="Q2892">
        <v>115.30419999999999</v>
      </c>
      <c r="R2892">
        <v>144.60000000000099</v>
      </c>
      <c r="S2892" s="36">
        <v>23.80322032149423</v>
      </c>
      <c r="U2892">
        <v>120.0808</v>
      </c>
      <c r="V2892">
        <v>144.60000000000099</v>
      </c>
      <c r="W2892" s="36">
        <v>23.973921467008147</v>
      </c>
      <c r="Y2892">
        <v>83.43</v>
      </c>
      <c r="Z2892">
        <v>144.60000000000099</v>
      </c>
      <c r="AA2892" s="36">
        <v>22.822609376263408</v>
      </c>
    </row>
    <row r="2893" spans="1:27" x14ac:dyDescent="0.25">
      <c r="A2893">
        <v>96.432599999999994</v>
      </c>
      <c r="B2893">
        <v>144.650000000001</v>
      </c>
      <c r="C2893" s="36">
        <v>23.192232030091777</v>
      </c>
      <c r="E2893">
        <v>101.12990000000001</v>
      </c>
      <c r="F2893">
        <v>144.650000000001</v>
      </c>
      <c r="G2893" s="36">
        <v>23.335480908610798</v>
      </c>
      <c r="I2893">
        <v>105.8248</v>
      </c>
      <c r="J2893">
        <v>144.650000000001</v>
      </c>
      <c r="K2893" s="36">
        <v>23.484155055438929</v>
      </c>
      <c r="M2893">
        <v>110.5591</v>
      </c>
      <c r="N2893">
        <v>144.650000000001</v>
      </c>
      <c r="O2893" s="36">
        <v>23.640000625753089</v>
      </c>
      <c r="Q2893">
        <v>115.30419999999999</v>
      </c>
      <c r="R2893">
        <v>144.650000000001</v>
      </c>
      <c r="S2893" s="36">
        <v>23.802599674453017</v>
      </c>
      <c r="U2893">
        <v>120.0808</v>
      </c>
      <c r="V2893">
        <v>144.650000000001</v>
      </c>
      <c r="W2893" s="36">
        <v>23.973264188808631</v>
      </c>
      <c r="Y2893">
        <v>83.43</v>
      </c>
      <c r="Z2893">
        <v>144.650000000001</v>
      </c>
      <c r="AA2893" s="36">
        <v>22.822157867007416</v>
      </c>
    </row>
    <row r="2894" spans="1:27" x14ac:dyDescent="0.25">
      <c r="A2894">
        <v>96.432599999999994</v>
      </c>
      <c r="B2894">
        <v>144.70000000000101</v>
      </c>
      <c r="C2894" s="36">
        <v>23.191723903663984</v>
      </c>
      <c r="E2894">
        <v>101.12990000000001</v>
      </c>
      <c r="F2894">
        <v>144.70000000000101</v>
      </c>
      <c r="G2894" s="36">
        <v>23.334948721752102</v>
      </c>
      <c r="I2894">
        <v>105.8248</v>
      </c>
      <c r="J2894">
        <v>144.70000000000101</v>
      </c>
      <c r="K2894" s="36">
        <v>23.483596484461582</v>
      </c>
      <c r="M2894">
        <v>110.5591</v>
      </c>
      <c r="N2894">
        <v>144.70000000000101</v>
      </c>
      <c r="O2894" s="36">
        <v>23.639412721418196</v>
      </c>
      <c r="Q2894">
        <v>115.30419999999999</v>
      </c>
      <c r="R2894">
        <v>144.70000000000101</v>
      </c>
      <c r="S2894" s="36">
        <v>23.801979172764586</v>
      </c>
      <c r="U2894">
        <v>120.0808</v>
      </c>
      <c r="V2894">
        <v>144.70000000000101</v>
      </c>
      <c r="W2894" s="36">
        <v>23.97260707664028</v>
      </c>
      <c r="Y2894">
        <v>83.43</v>
      </c>
      <c r="Z2894">
        <v>144.70000000000101</v>
      </c>
      <c r="AA2894" s="36">
        <v>22.821706427923214</v>
      </c>
    </row>
    <row r="2895" spans="1:27" x14ac:dyDescent="0.25">
      <c r="A2895">
        <v>96.432599999999994</v>
      </c>
      <c r="B2895">
        <v>144.75000000000099</v>
      </c>
      <c r="C2895" s="36">
        <v>23.191215869004118</v>
      </c>
      <c r="E2895">
        <v>101.12990000000001</v>
      </c>
      <c r="F2895">
        <v>144.75000000000099</v>
      </c>
      <c r="G2895" s="36">
        <v>23.334416636899824</v>
      </c>
      <c r="I2895">
        <v>105.8248</v>
      </c>
      <c r="J2895">
        <v>144.75000000000099</v>
      </c>
      <c r="K2895" s="36">
        <v>23.483038027467412</v>
      </c>
      <c r="M2895">
        <v>110.5591</v>
      </c>
      <c r="N2895">
        <v>144.75000000000099</v>
      </c>
      <c r="O2895" s="36">
        <v>23.638824945322572</v>
      </c>
      <c r="Q2895">
        <v>115.30419999999999</v>
      </c>
      <c r="R2895">
        <v>144.75000000000099</v>
      </c>
      <c r="S2895" s="36">
        <v>23.801358816347015</v>
      </c>
      <c r="U2895">
        <v>120.0808</v>
      </c>
      <c r="V2895">
        <v>144.75000000000099</v>
      </c>
      <c r="W2895" s="36">
        <v>23.97195013040168</v>
      </c>
      <c r="Y2895">
        <v>83.43</v>
      </c>
      <c r="Z2895">
        <v>144.75000000000099</v>
      </c>
      <c r="AA2895" s="36">
        <v>22.821255058985255</v>
      </c>
    </row>
    <row r="2896" spans="1:27" x14ac:dyDescent="0.25">
      <c r="A2896">
        <v>96.432599999999994</v>
      </c>
      <c r="B2896">
        <v>144.80000000000101</v>
      </c>
      <c r="C2896" s="36">
        <v>23.190707926072943</v>
      </c>
      <c r="E2896">
        <v>101.12990000000001</v>
      </c>
      <c r="F2896">
        <v>144.80000000000101</v>
      </c>
      <c r="G2896" s="36">
        <v>23.333884654007502</v>
      </c>
      <c r="I2896">
        <v>105.8248</v>
      </c>
      <c r="J2896">
        <v>144.80000000000101</v>
      </c>
      <c r="K2896" s="36">
        <v>23.482479684400921</v>
      </c>
      <c r="M2896">
        <v>110.5591</v>
      </c>
      <c r="N2896">
        <v>144.80000000000101</v>
      </c>
      <c r="O2896" s="36">
        <v>23.63823729739919</v>
      </c>
      <c r="Q2896">
        <v>115.30419999999999</v>
      </c>
      <c r="R2896">
        <v>144.80000000000101</v>
      </c>
      <c r="S2896" s="36">
        <v>23.80073860511845</v>
      </c>
      <c r="U2896">
        <v>120.0808</v>
      </c>
      <c r="V2896">
        <v>144.80000000000101</v>
      </c>
      <c r="W2896" s="36">
        <v>23.971293349991544</v>
      </c>
      <c r="Y2896">
        <v>83.43</v>
      </c>
      <c r="Z2896">
        <v>144.80000000000101</v>
      </c>
      <c r="AA2896" s="36">
        <v>22.82080376016803</v>
      </c>
    </row>
    <row r="2897" spans="1:27" x14ac:dyDescent="0.25">
      <c r="A2897">
        <v>96.432599999999994</v>
      </c>
      <c r="B2897">
        <v>144.85000000000099</v>
      </c>
      <c r="C2897" s="36">
        <v>23.190200074831274</v>
      </c>
      <c r="E2897">
        <v>101.12990000000001</v>
      </c>
      <c r="F2897">
        <v>144.85000000000099</v>
      </c>
      <c r="G2897" s="36">
        <v>23.333352773028718</v>
      </c>
      <c r="I2897">
        <v>105.8248</v>
      </c>
      <c r="J2897">
        <v>144.85000000000099</v>
      </c>
      <c r="K2897" s="36">
        <v>23.481921455206656</v>
      </c>
      <c r="M2897">
        <v>110.5591</v>
      </c>
      <c r="N2897">
        <v>144.85000000000099</v>
      </c>
      <c r="O2897" s="36">
        <v>23.637649777581078</v>
      </c>
      <c r="Q2897">
        <v>115.30419999999999</v>
      </c>
      <c r="R2897">
        <v>144.85000000000099</v>
      </c>
      <c r="S2897" s="36">
        <v>23.800118538997108</v>
      </c>
      <c r="U2897">
        <v>120.0808</v>
      </c>
      <c r="V2897">
        <v>144.85000000000099</v>
      </c>
      <c r="W2897" s="36">
        <v>23.970636735308673</v>
      </c>
      <c r="Y2897">
        <v>83.43</v>
      </c>
      <c r="Z2897">
        <v>144.85000000000099</v>
      </c>
      <c r="AA2897" s="36">
        <v>22.820352531446019</v>
      </c>
    </row>
    <row r="2898" spans="1:27" x14ac:dyDescent="0.25">
      <c r="A2898">
        <v>96.432599999999994</v>
      </c>
      <c r="B2898">
        <v>144.900000000001</v>
      </c>
      <c r="C2898" s="36">
        <v>23.189692315239938</v>
      </c>
      <c r="E2898">
        <v>101.12990000000001</v>
      </c>
      <c r="F2898">
        <v>144.900000000001</v>
      </c>
      <c r="G2898" s="36">
        <v>23.332820993917082</v>
      </c>
      <c r="I2898">
        <v>105.8248</v>
      </c>
      <c r="J2898">
        <v>144.900000000001</v>
      </c>
      <c r="K2898" s="36">
        <v>23.481363339829208</v>
      </c>
      <c r="M2898">
        <v>110.5591</v>
      </c>
      <c r="N2898">
        <v>144.900000000001</v>
      </c>
      <c r="O2898" s="36">
        <v>23.637062385801318</v>
      </c>
      <c r="Q2898">
        <v>115.30419999999999</v>
      </c>
      <c r="R2898">
        <v>144.900000000001</v>
      </c>
      <c r="S2898" s="36">
        <v>23.799498617901293</v>
      </c>
      <c r="U2898">
        <v>120.0808</v>
      </c>
      <c r="V2898">
        <v>144.900000000001</v>
      </c>
      <c r="W2898" s="36">
        <v>23.969980286251971</v>
      </c>
      <c r="Y2898">
        <v>83.43</v>
      </c>
      <c r="Z2898">
        <v>144.900000000001</v>
      </c>
      <c r="AA2898" s="36">
        <v>22.819901372793744</v>
      </c>
    </row>
    <row r="2899" spans="1:27" x14ac:dyDescent="0.25">
      <c r="A2899">
        <v>96.432599999999994</v>
      </c>
      <c r="B2899">
        <v>144.95000000000101</v>
      </c>
      <c r="C2899" s="36">
        <v>23.189184647259793</v>
      </c>
      <c r="E2899">
        <v>101.12990000000001</v>
      </c>
      <c r="F2899">
        <v>144.95000000000101</v>
      </c>
      <c r="G2899" s="36">
        <v>23.332289316626241</v>
      </c>
      <c r="I2899">
        <v>105.8248</v>
      </c>
      <c r="J2899">
        <v>144.95000000000101</v>
      </c>
      <c r="K2899" s="36">
        <v>23.480805338213219</v>
      </c>
      <c r="M2899">
        <v>110.5591</v>
      </c>
      <c r="N2899">
        <v>144.95000000000101</v>
      </c>
      <c r="O2899" s="36">
        <v>23.636475121993069</v>
      </c>
      <c r="Q2899">
        <v>115.30419999999999</v>
      </c>
      <c r="R2899">
        <v>144.95000000000101</v>
      </c>
      <c r="S2899" s="36">
        <v>23.798878841749374</v>
      </c>
      <c r="U2899">
        <v>120.0808</v>
      </c>
      <c r="V2899">
        <v>144.95000000000101</v>
      </c>
      <c r="W2899" s="36">
        <v>23.969324002720434</v>
      </c>
      <c r="Y2899">
        <v>83.43</v>
      </c>
      <c r="Z2899">
        <v>144.95000000000101</v>
      </c>
      <c r="AA2899" s="36">
        <v>22.81945028418572</v>
      </c>
    </row>
    <row r="2900" spans="1:27" x14ac:dyDescent="0.25">
      <c r="A2900">
        <v>96.432599999999994</v>
      </c>
      <c r="B2900">
        <v>145.00000000000099</v>
      </c>
      <c r="C2900" s="36">
        <v>23.188677070851732</v>
      </c>
      <c r="E2900">
        <v>101.12990000000001</v>
      </c>
      <c r="F2900">
        <v>145.00000000000099</v>
      </c>
      <c r="G2900" s="36">
        <v>23.331757741109868</v>
      </c>
      <c r="I2900">
        <v>105.8248</v>
      </c>
      <c r="J2900">
        <v>145.00000000000099</v>
      </c>
      <c r="K2900" s="36">
        <v>23.480247450303363</v>
      </c>
      <c r="M2900">
        <v>110.5591</v>
      </c>
      <c r="N2900">
        <v>145.00000000000099</v>
      </c>
      <c r="O2900" s="36">
        <v>23.635887986089518</v>
      </c>
      <c r="Q2900">
        <v>115.30419999999999</v>
      </c>
      <c r="R2900">
        <v>145.00000000000099</v>
      </c>
      <c r="S2900" s="36">
        <v>23.798259210459801</v>
      </c>
      <c r="U2900">
        <v>120.0808</v>
      </c>
      <c r="V2900">
        <v>145.00000000000099</v>
      </c>
      <c r="W2900" s="36">
        <v>23.968667884613179</v>
      </c>
      <c r="Y2900">
        <v>83.43</v>
      </c>
      <c r="Z2900">
        <v>145.00000000000099</v>
      </c>
      <c r="AA2900" s="36">
        <v>22.818999265596485</v>
      </c>
    </row>
    <row r="2901" spans="1:27" x14ac:dyDescent="0.25">
      <c r="A2901">
        <v>96.432599999999994</v>
      </c>
      <c r="B2901">
        <v>145.05000000000101</v>
      </c>
      <c r="C2901" s="36">
        <v>23.188169585976667</v>
      </c>
      <c r="E2901">
        <v>101.12990000000001</v>
      </c>
      <c r="F2901">
        <v>145.05000000000101</v>
      </c>
      <c r="G2901" s="36">
        <v>23.331226267321675</v>
      </c>
      <c r="I2901">
        <v>105.8248</v>
      </c>
      <c r="J2901">
        <v>145.05000000000101</v>
      </c>
      <c r="K2901" s="36">
        <v>23.479689676044366</v>
      </c>
      <c r="M2901">
        <v>110.5591</v>
      </c>
      <c r="N2901">
        <v>145.05000000000101</v>
      </c>
      <c r="O2901" s="36">
        <v>23.635300978023931</v>
      </c>
      <c r="Q2901">
        <v>115.30419999999999</v>
      </c>
      <c r="R2901">
        <v>145.05000000000101</v>
      </c>
      <c r="S2901" s="36">
        <v>23.797639723951097</v>
      </c>
      <c r="U2901">
        <v>120.0808</v>
      </c>
      <c r="V2901">
        <v>145.05000000000101</v>
      </c>
      <c r="W2901" s="36">
        <v>23.968011931829402</v>
      </c>
      <c r="Y2901">
        <v>83.43</v>
      </c>
      <c r="Z2901">
        <v>145.05000000000101</v>
      </c>
      <c r="AA2901" s="36">
        <v>22.818548317000594</v>
      </c>
    </row>
    <row r="2902" spans="1:27" x14ac:dyDescent="0.25">
      <c r="A2902">
        <v>96.432599999999994</v>
      </c>
      <c r="B2902">
        <v>145.10000000000099</v>
      </c>
      <c r="C2902" s="36">
        <v>23.187662192595536</v>
      </c>
      <c r="E2902">
        <v>101.12990000000001</v>
      </c>
      <c r="F2902">
        <v>145.10000000000099</v>
      </c>
      <c r="G2902" s="36">
        <v>23.330694895215419</v>
      </c>
      <c r="I2902">
        <v>105.8248</v>
      </c>
      <c r="J2902">
        <v>145.10000000000099</v>
      </c>
      <c r="K2902" s="36">
        <v>23.479132015380994</v>
      </c>
      <c r="M2902">
        <v>110.5591</v>
      </c>
      <c r="N2902">
        <v>145.10000000000099</v>
      </c>
      <c r="O2902" s="36">
        <v>23.634714097729624</v>
      </c>
      <c r="Q2902">
        <v>115.30419999999999</v>
      </c>
      <c r="R2902">
        <v>145.10000000000099</v>
      </c>
      <c r="S2902" s="36">
        <v>23.797020382141856</v>
      </c>
      <c r="U2902">
        <v>120.0808</v>
      </c>
      <c r="V2902">
        <v>145.10000000000099</v>
      </c>
      <c r="W2902" s="36">
        <v>23.967356144268411</v>
      </c>
      <c r="Y2902">
        <v>83.43</v>
      </c>
      <c r="Z2902">
        <v>145.10000000000099</v>
      </c>
      <c r="AA2902" s="36">
        <v>22.818097438372618</v>
      </c>
    </row>
    <row r="2903" spans="1:27" x14ac:dyDescent="0.25">
      <c r="A2903">
        <v>96.432599999999994</v>
      </c>
      <c r="B2903">
        <v>145.150000000001</v>
      </c>
      <c r="C2903" s="36">
        <v>23.187154890669301</v>
      </c>
      <c r="E2903">
        <v>101.12990000000001</v>
      </c>
      <c r="F2903">
        <v>145.150000000001</v>
      </c>
      <c r="G2903" s="36">
        <v>23.330163624744877</v>
      </c>
      <c r="I2903">
        <v>105.8248</v>
      </c>
      <c r="J2903">
        <v>145.150000000001</v>
      </c>
      <c r="K2903" s="36">
        <v>23.478574468258053</v>
      </c>
      <c r="M2903">
        <v>110.5591</v>
      </c>
      <c r="N2903">
        <v>145.150000000001</v>
      </c>
      <c r="O2903" s="36">
        <v>23.634127345139962</v>
      </c>
      <c r="Q2903">
        <v>115.30419999999999</v>
      </c>
      <c r="R2903">
        <v>145.150000000001</v>
      </c>
      <c r="S2903" s="36">
        <v>23.796401184950749</v>
      </c>
      <c r="U2903">
        <v>120.0808</v>
      </c>
      <c r="V2903">
        <v>145.150000000001</v>
      </c>
      <c r="W2903" s="36">
        <v>23.966700521829608</v>
      </c>
      <c r="Y2903">
        <v>83.43</v>
      </c>
      <c r="Z2903">
        <v>145.150000000001</v>
      </c>
      <c r="AA2903" s="36">
        <v>22.817646629687133</v>
      </c>
    </row>
    <row r="2904" spans="1:27" x14ac:dyDescent="0.25">
      <c r="A2904">
        <v>96.432599999999994</v>
      </c>
      <c r="B2904">
        <v>145.20000000000101</v>
      </c>
      <c r="C2904" s="36">
        <v>23.18664768015897</v>
      </c>
      <c r="E2904">
        <v>101.12990000000001</v>
      </c>
      <c r="F2904">
        <v>145.20000000000101</v>
      </c>
      <c r="G2904" s="36">
        <v>23.329632455863866</v>
      </c>
      <c r="I2904">
        <v>105.8248</v>
      </c>
      <c r="J2904">
        <v>145.20000000000101</v>
      </c>
      <c r="K2904" s="36">
        <v>23.478017034620404</v>
      </c>
      <c r="M2904">
        <v>110.5591</v>
      </c>
      <c r="N2904">
        <v>145.20000000000101</v>
      </c>
      <c r="O2904" s="36">
        <v>23.633540720188375</v>
      </c>
      <c r="Q2904">
        <v>115.30419999999999</v>
      </c>
      <c r="R2904">
        <v>145.20000000000101</v>
      </c>
      <c r="S2904" s="36">
        <v>23.795782132296527</v>
      </c>
      <c r="U2904">
        <v>120.0808</v>
      </c>
      <c r="V2904">
        <v>145.20000000000101</v>
      </c>
      <c r="W2904" s="36">
        <v>23.966045064412501</v>
      </c>
      <c r="Y2904">
        <v>83.43</v>
      </c>
      <c r="Z2904">
        <v>145.20000000000101</v>
      </c>
      <c r="AA2904" s="36">
        <v>22.817195890918747</v>
      </c>
    </row>
    <row r="2905" spans="1:27" x14ac:dyDescent="0.25">
      <c r="A2905">
        <v>96.432599999999994</v>
      </c>
      <c r="B2905">
        <v>145.25000000000099</v>
      </c>
      <c r="C2905" s="36">
        <v>23.18614056102556</v>
      </c>
      <c r="E2905">
        <v>101.12990000000001</v>
      </c>
      <c r="F2905">
        <v>145.25000000000099</v>
      </c>
      <c r="G2905" s="36">
        <v>23.329101388526237</v>
      </c>
      <c r="I2905">
        <v>105.8248</v>
      </c>
      <c r="J2905">
        <v>145.25000000000099</v>
      </c>
      <c r="K2905" s="36">
        <v>23.477459714412937</v>
      </c>
      <c r="M2905">
        <v>110.5591</v>
      </c>
      <c r="N2905">
        <v>145.25000000000099</v>
      </c>
      <c r="O2905" s="36">
        <v>23.632954222808348</v>
      </c>
      <c r="Q2905">
        <v>115.30419999999999</v>
      </c>
      <c r="R2905">
        <v>145.25000000000099</v>
      </c>
      <c r="S2905" s="36">
        <v>23.795163224097998</v>
      </c>
      <c r="U2905">
        <v>120.0808</v>
      </c>
      <c r="V2905">
        <v>145.25000000000099</v>
      </c>
      <c r="W2905" s="36">
        <v>23.965389771916691</v>
      </c>
      <c r="Y2905">
        <v>83.43</v>
      </c>
      <c r="Z2905">
        <v>145.25000000000099</v>
      </c>
      <c r="AA2905" s="36">
        <v>22.816745222042062</v>
      </c>
    </row>
    <row r="2906" spans="1:27" x14ac:dyDescent="0.25">
      <c r="A2906">
        <v>96.432599999999994</v>
      </c>
      <c r="B2906">
        <v>145.30000000000101</v>
      </c>
      <c r="C2906" s="36">
        <v>23.185633533230114</v>
      </c>
      <c r="E2906">
        <v>101.12990000000001</v>
      </c>
      <c r="F2906">
        <v>145.30000000000101</v>
      </c>
      <c r="G2906" s="36">
        <v>23.328570422685871</v>
      </c>
      <c r="I2906">
        <v>105.8248</v>
      </c>
      <c r="J2906">
        <v>145.30000000000101</v>
      </c>
      <c r="K2906" s="36">
        <v>23.476902507580604</v>
      </c>
      <c r="M2906">
        <v>110.5591</v>
      </c>
      <c r="N2906">
        <v>145.30000000000101</v>
      </c>
      <c r="O2906" s="36">
        <v>23.63236785293342</v>
      </c>
      <c r="Q2906">
        <v>115.30419999999999</v>
      </c>
      <c r="R2906">
        <v>145.30000000000101</v>
      </c>
      <c r="S2906" s="36">
        <v>23.794544460274075</v>
      </c>
      <c r="U2906">
        <v>120.0808</v>
      </c>
      <c r="V2906">
        <v>145.30000000000101</v>
      </c>
      <c r="W2906" s="36">
        <v>23.964734644241886</v>
      </c>
      <c r="Y2906">
        <v>83.43</v>
      </c>
      <c r="Z2906">
        <v>145.30000000000101</v>
      </c>
      <c r="AA2906" s="36">
        <v>22.816294623031716</v>
      </c>
    </row>
    <row r="2907" spans="1:27" x14ac:dyDescent="0.25">
      <c r="A2907">
        <v>96.432599999999994</v>
      </c>
      <c r="B2907">
        <v>145.35000000000099</v>
      </c>
      <c r="C2907" s="36">
        <v>23.18512659673371</v>
      </c>
      <c r="E2907">
        <v>101.12990000000001</v>
      </c>
      <c r="F2907">
        <v>145.35000000000099</v>
      </c>
      <c r="G2907" s="36">
        <v>23.328039558296695</v>
      </c>
      <c r="I2907">
        <v>105.8248</v>
      </c>
      <c r="J2907">
        <v>145.35000000000099</v>
      </c>
      <c r="K2907" s="36">
        <v>23.47634541406838</v>
      </c>
      <c r="M2907">
        <v>110.5591</v>
      </c>
      <c r="N2907">
        <v>145.35000000000099</v>
      </c>
      <c r="O2907" s="36">
        <v>23.631781610497193</v>
      </c>
      <c r="Q2907">
        <v>115.30419999999999</v>
      </c>
      <c r="R2907">
        <v>145.35000000000099</v>
      </c>
      <c r="S2907" s="36">
        <v>23.793925840743707</v>
      </c>
      <c r="U2907">
        <v>120.0808</v>
      </c>
      <c r="V2907">
        <v>145.35000000000099</v>
      </c>
      <c r="W2907" s="36">
        <v>23.964079681287881</v>
      </c>
      <c r="Y2907">
        <v>83.43</v>
      </c>
      <c r="Z2907">
        <v>145.35000000000099</v>
      </c>
      <c r="AA2907" s="36">
        <v>22.815844093862346</v>
      </c>
    </row>
    <row r="2908" spans="1:27" x14ac:dyDescent="0.25">
      <c r="A2908">
        <v>96.432599999999994</v>
      </c>
      <c r="B2908">
        <v>145.400000000001</v>
      </c>
      <c r="C2908" s="36">
        <v>23.184619751497451</v>
      </c>
      <c r="E2908">
        <v>101.12990000000001</v>
      </c>
      <c r="F2908">
        <v>145.400000000001</v>
      </c>
      <c r="G2908" s="36">
        <v>23.327508795312642</v>
      </c>
      <c r="I2908">
        <v>105.8248</v>
      </c>
      <c r="J2908">
        <v>145.400000000001</v>
      </c>
      <c r="K2908" s="36">
        <v>23.475788433821297</v>
      </c>
      <c r="M2908">
        <v>110.5591</v>
      </c>
      <c r="N2908">
        <v>145.400000000001</v>
      </c>
      <c r="O2908" s="36">
        <v>23.631195495433314</v>
      </c>
      <c r="Q2908">
        <v>115.30419999999999</v>
      </c>
      <c r="R2908">
        <v>145.400000000001</v>
      </c>
      <c r="S2908" s="36">
        <v>23.793307365425953</v>
      </c>
      <c r="U2908">
        <v>120.0808</v>
      </c>
      <c r="V2908">
        <v>145.400000000001</v>
      </c>
      <c r="W2908" s="36">
        <v>23.963424882954577</v>
      </c>
      <c r="Y2908">
        <v>83.43</v>
      </c>
      <c r="Z2908">
        <v>145.400000000001</v>
      </c>
      <c r="AA2908" s="36">
        <v>22.815393634508617</v>
      </c>
    </row>
    <row r="2909" spans="1:27" x14ac:dyDescent="0.25">
      <c r="A2909">
        <v>96.432599999999994</v>
      </c>
      <c r="B2909">
        <v>145.45000000000101</v>
      </c>
      <c r="C2909" s="36">
        <v>23.184112997482472</v>
      </c>
      <c r="E2909">
        <v>101.12990000000001</v>
      </c>
      <c r="F2909">
        <v>145.45000000000101</v>
      </c>
      <c r="G2909" s="36">
        <v>23.326978133687721</v>
      </c>
      <c r="I2909">
        <v>105.8248</v>
      </c>
      <c r="J2909">
        <v>145.45000000000101</v>
      </c>
      <c r="K2909" s="36">
        <v>23.475231566784426</v>
      </c>
      <c r="M2909">
        <v>110.5591</v>
      </c>
      <c r="N2909">
        <v>145.45000000000101</v>
      </c>
      <c r="O2909" s="36">
        <v>23.630609507675494</v>
      </c>
      <c r="Q2909">
        <v>115.30419999999999</v>
      </c>
      <c r="R2909">
        <v>145.45000000000101</v>
      </c>
      <c r="S2909" s="36">
        <v>23.79268903423992</v>
      </c>
      <c r="U2909">
        <v>120.0808</v>
      </c>
      <c r="V2909">
        <v>145.45000000000101</v>
      </c>
      <c r="W2909" s="36">
        <v>23.962770249141986</v>
      </c>
      <c r="Y2909">
        <v>83.43</v>
      </c>
      <c r="Z2909">
        <v>145.45000000000101</v>
      </c>
      <c r="AA2909" s="36">
        <v>22.814943244945187</v>
      </c>
    </row>
    <row r="2910" spans="1:27" x14ac:dyDescent="0.25">
      <c r="A2910">
        <v>96.432599999999994</v>
      </c>
      <c r="B2910">
        <v>145.50000000000099</v>
      </c>
      <c r="C2910" s="36">
        <v>23.183606334649927</v>
      </c>
      <c r="E2910">
        <v>101.12990000000001</v>
      </c>
      <c r="F2910">
        <v>145.50000000000099</v>
      </c>
      <c r="G2910" s="36">
        <v>23.326447573375937</v>
      </c>
      <c r="I2910">
        <v>105.8248</v>
      </c>
      <c r="J2910">
        <v>145.50000000000099</v>
      </c>
      <c r="K2910" s="36">
        <v>23.474674812902879</v>
      </c>
      <c r="M2910">
        <v>110.5591</v>
      </c>
      <c r="N2910">
        <v>145.50000000000099</v>
      </c>
      <c r="O2910" s="36">
        <v>23.6300236471575</v>
      </c>
      <c r="Q2910">
        <v>115.30419999999999</v>
      </c>
      <c r="R2910">
        <v>145.50000000000099</v>
      </c>
      <c r="S2910" s="36">
        <v>23.792070847104799</v>
      </c>
      <c r="U2910">
        <v>120.0808</v>
      </c>
      <c r="V2910">
        <v>145.50000000000099</v>
      </c>
      <c r="W2910" s="36">
        <v>23.962115779750203</v>
      </c>
      <c r="Y2910">
        <v>83.43</v>
      </c>
      <c r="Z2910">
        <v>145.50000000000099</v>
      </c>
      <c r="AA2910" s="36">
        <v>22.814492925146759</v>
      </c>
    </row>
    <row r="2911" spans="1:27" x14ac:dyDescent="0.25">
      <c r="A2911">
        <v>96.432599999999994</v>
      </c>
      <c r="B2911">
        <v>145.55000000000101</v>
      </c>
      <c r="C2911" s="36">
        <v>23.183099762960989</v>
      </c>
      <c r="E2911">
        <v>101.12990000000001</v>
      </c>
      <c r="F2911">
        <v>145.55000000000101</v>
      </c>
      <c r="G2911" s="36">
        <v>23.325917114331354</v>
      </c>
      <c r="I2911">
        <v>105.8248</v>
      </c>
      <c r="J2911">
        <v>145.55000000000101</v>
      </c>
      <c r="K2911" s="36">
        <v>23.474118172121816</v>
      </c>
      <c r="M2911">
        <v>110.5591</v>
      </c>
      <c r="N2911">
        <v>145.55000000000101</v>
      </c>
      <c r="O2911" s="36">
        <v>23.629437913813145</v>
      </c>
      <c r="Q2911">
        <v>115.30419999999999</v>
      </c>
      <c r="R2911">
        <v>145.55000000000101</v>
      </c>
      <c r="S2911" s="36">
        <v>23.791452803939855</v>
      </c>
      <c r="U2911">
        <v>120.0808</v>
      </c>
      <c r="V2911">
        <v>145.55000000000101</v>
      </c>
      <c r="W2911" s="36">
        <v>23.961461474679425</v>
      </c>
      <c r="Y2911">
        <v>83.43</v>
      </c>
      <c r="Z2911">
        <v>145.55000000000101</v>
      </c>
      <c r="AA2911" s="36">
        <v>22.814042675088029</v>
      </c>
    </row>
    <row r="2912" spans="1:27" x14ac:dyDescent="0.25">
      <c r="A2912">
        <v>96.432599999999994</v>
      </c>
      <c r="B2912">
        <v>145.60000000000099</v>
      </c>
      <c r="C2912" s="36">
        <v>23.182593282376885</v>
      </c>
      <c r="E2912">
        <v>101.12990000000001</v>
      </c>
      <c r="F2912">
        <v>145.60000000000099</v>
      </c>
      <c r="G2912" s="36">
        <v>23.325386756508049</v>
      </c>
      <c r="I2912">
        <v>105.8248</v>
      </c>
      <c r="J2912">
        <v>145.60000000000099</v>
      </c>
      <c r="K2912" s="36">
        <v>23.473561644386443</v>
      </c>
      <c r="M2912">
        <v>110.5591</v>
      </c>
      <c r="N2912">
        <v>145.60000000000099</v>
      </c>
      <c r="O2912" s="36">
        <v>23.628852307576327</v>
      </c>
      <c r="Q2912">
        <v>115.30419999999999</v>
      </c>
      <c r="R2912">
        <v>145.60000000000099</v>
      </c>
      <c r="S2912" s="36">
        <v>23.790834904664429</v>
      </c>
      <c r="U2912">
        <v>120.0808</v>
      </c>
      <c r="V2912">
        <v>145.60000000000099</v>
      </c>
      <c r="W2912" s="36">
        <v>23.960807333829948</v>
      </c>
      <c r="Y2912">
        <v>83.43</v>
      </c>
      <c r="Z2912">
        <v>145.60000000000099</v>
      </c>
      <c r="AA2912" s="36">
        <v>22.813592494743713</v>
      </c>
    </row>
    <row r="2913" spans="1:27" x14ac:dyDescent="0.25">
      <c r="A2913">
        <v>96.432599999999994</v>
      </c>
      <c r="B2913">
        <v>145.650000000001</v>
      </c>
      <c r="C2913" s="36">
        <v>23.182086892858841</v>
      </c>
      <c r="E2913">
        <v>101.12990000000001</v>
      </c>
      <c r="F2913">
        <v>145.650000000001</v>
      </c>
      <c r="G2913" s="36">
        <v>23.324856499860154</v>
      </c>
      <c r="I2913">
        <v>105.8248</v>
      </c>
      <c r="J2913">
        <v>145.650000000001</v>
      </c>
      <c r="K2913" s="36">
        <v>23.473005229641995</v>
      </c>
      <c r="M2913">
        <v>110.5591</v>
      </c>
      <c r="N2913">
        <v>145.650000000001</v>
      </c>
      <c r="O2913" s="36">
        <v>23.628266828380958</v>
      </c>
      <c r="Q2913">
        <v>115.30419999999999</v>
      </c>
      <c r="R2913">
        <v>145.650000000001</v>
      </c>
      <c r="S2913" s="36">
        <v>23.790217149197929</v>
      </c>
      <c r="U2913">
        <v>120.0808</v>
      </c>
      <c r="V2913">
        <v>145.650000000001</v>
      </c>
      <c r="W2913" s="36">
        <v>23.960153357102175</v>
      </c>
      <c r="Y2913">
        <v>83.43</v>
      </c>
      <c r="Z2913">
        <v>145.650000000001</v>
      </c>
      <c r="AA2913" s="36">
        <v>22.81314238408855</v>
      </c>
    </row>
    <row r="2914" spans="1:27" x14ac:dyDescent="0.25">
      <c r="A2914">
        <v>96.432599999999994</v>
      </c>
      <c r="B2914">
        <v>145.70000000000101</v>
      </c>
      <c r="C2914" s="36">
        <v>23.181580594368121</v>
      </c>
      <c r="E2914">
        <v>101.12990000000001</v>
      </c>
      <c r="F2914">
        <v>145.70000000000101</v>
      </c>
      <c r="G2914" s="36">
        <v>23.32432634434182</v>
      </c>
      <c r="I2914">
        <v>105.8248</v>
      </c>
      <c r="J2914">
        <v>145.70000000000101</v>
      </c>
      <c r="K2914" s="36">
        <v>23.472448927833764</v>
      </c>
      <c r="M2914">
        <v>110.5591</v>
      </c>
      <c r="N2914">
        <v>145.70000000000101</v>
      </c>
      <c r="O2914" s="36">
        <v>23.62768147616104</v>
      </c>
      <c r="Q2914">
        <v>115.30419999999999</v>
      </c>
      <c r="R2914">
        <v>145.70000000000101</v>
      </c>
      <c r="S2914" s="36">
        <v>23.789599537459839</v>
      </c>
      <c r="U2914">
        <v>120.0808</v>
      </c>
      <c r="V2914">
        <v>145.70000000000101</v>
      </c>
      <c r="W2914" s="36">
        <v>23.959499544396593</v>
      </c>
      <c r="Y2914">
        <v>83.43</v>
      </c>
      <c r="Z2914">
        <v>145.70000000000101</v>
      </c>
      <c r="AA2914" s="36">
        <v>22.812692343097275</v>
      </c>
    </row>
    <row r="2915" spans="1:27" x14ac:dyDescent="0.25">
      <c r="A2915">
        <v>96.432599999999994</v>
      </c>
      <c r="B2915">
        <v>145.75000000000099</v>
      </c>
      <c r="C2915" s="36">
        <v>23.181074386866015</v>
      </c>
      <c r="E2915">
        <v>101.12990000000001</v>
      </c>
      <c r="F2915">
        <v>145.75000000000099</v>
      </c>
      <c r="G2915" s="36">
        <v>23.323796289907232</v>
      </c>
      <c r="I2915">
        <v>105.8248</v>
      </c>
      <c r="J2915">
        <v>145.75000000000099</v>
      </c>
      <c r="K2915" s="36">
        <v>23.471892738907083</v>
      </c>
      <c r="M2915">
        <v>110.5591</v>
      </c>
      <c r="N2915">
        <v>145.75000000000099</v>
      </c>
      <c r="O2915" s="36">
        <v>23.627096250850613</v>
      </c>
      <c r="Q2915">
        <v>115.30419999999999</v>
      </c>
      <c r="R2915">
        <v>145.75000000000099</v>
      </c>
      <c r="S2915" s="36">
        <v>23.788982069369716</v>
      </c>
      <c r="U2915">
        <v>120.0808</v>
      </c>
      <c r="V2915">
        <v>145.75000000000099</v>
      </c>
      <c r="W2915" s="36">
        <v>23.958845895613802</v>
      </c>
      <c r="Y2915">
        <v>83.43</v>
      </c>
      <c r="Z2915">
        <v>145.75000000000099</v>
      </c>
      <c r="AA2915" s="36">
        <v>22.812242371744663</v>
      </c>
    </row>
    <row r="2916" spans="1:27" x14ac:dyDescent="0.25">
      <c r="A2916">
        <v>96.432599999999994</v>
      </c>
      <c r="B2916">
        <v>145.80000000000101</v>
      </c>
      <c r="C2916" s="36">
        <v>23.180568270313845</v>
      </c>
      <c r="E2916">
        <v>101.12990000000001</v>
      </c>
      <c r="F2916">
        <v>145.80000000000101</v>
      </c>
      <c r="G2916" s="36">
        <v>23.323266336510624</v>
      </c>
      <c r="I2916">
        <v>105.8248</v>
      </c>
      <c r="J2916">
        <v>145.80000000000101</v>
      </c>
      <c r="K2916" s="36">
        <v>23.471336662807317</v>
      </c>
      <c r="M2916">
        <v>110.5591</v>
      </c>
      <c r="N2916">
        <v>145.80000000000101</v>
      </c>
      <c r="O2916" s="36">
        <v>23.626511152383781</v>
      </c>
      <c r="Q2916">
        <v>115.30419999999999</v>
      </c>
      <c r="R2916">
        <v>145.80000000000101</v>
      </c>
      <c r="S2916" s="36">
        <v>23.788364744847197</v>
      </c>
      <c r="U2916">
        <v>120.0808</v>
      </c>
      <c r="V2916">
        <v>145.80000000000101</v>
      </c>
      <c r="W2916" s="36">
        <v>23.958192410654487</v>
      </c>
      <c r="Y2916">
        <v>83.43</v>
      </c>
      <c r="Z2916">
        <v>145.80000000000101</v>
      </c>
      <c r="AA2916" s="36">
        <v>22.811792470005482</v>
      </c>
    </row>
    <row r="2917" spans="1:27" x14ac:dyDescent="0.25">
      <c r="A2917">
        <v>96.432599999999994</v>
      </c>
      <c r="B2917">
        <v>145.85000000000099</v>
      </c>
      <c r="C2917" s="36">
        <v>23.180062244672953</v>
      </c>
      <c r="E2917">
        <v>101.12990000000001</v>
      </c>
      <c r="F2917">
        <v>145.85000000000099</v>
      </c>
      <c r="G2917" s="36">
        <v>23.322736484106237</v>
      </c>
      <c r="I2917">
        <v>105.8248</v>
      </c>
      <c r="J2917">
        <v>145.85000000000099</v>
      </c>
      <c r="K2917" s="36">
        <v>23.470780699479889</v>
      </c>
      <c r="M2917">
        <v>110.5591</v>
      </c>
      <c r="N2917">
        <v>145.85000000000099</v>
      </c>
      <c r="O2917" s="36">
        <v>23.625926180694695</v>
      </c>
      <c r="Q2917">
        <v>115.30419999999999</v>
      </c>
      <c r="R2917">
        <v>145.85000000000099</v>
      </c>
      <c r="S2917" s="36">
        <v>23.787747563811983</v>
      </c>
      <c r="U2917">
        <v>120.0808</v>
      </c>
      <c r="V2917">
        <v>145.85000000000099</v>
      </c>
      <c r="W2917" s="36">
        <v>23.957539089419441</v>
      </c>
      <c r="Y2917">
        <v>83.43</v>
      </c>
      <c r="Z2917">
        <v>145.85000000000099</v>
      </c>
      <c r="AA2917" s="36">
        <v>22.811342637854526</v>
      </c>
    </row>
    <row r="2918" spans="1:27" x14ac:dyDescent="0.25">
      <c r="A2918">
        <v>96.432599999999994</v>
      </c>
      <c r="B2918">
        <v>145.900000000001</v>
      </c>
      <c r="C2918" s="36">
        <v>23.179556309904708</v>
      </c>
      <c r="E2918">
        <v>101.12990000000001</v>
      </c>
      <c r="F2918">
        <v>145.900000000001</v>
      </c>
      <c r="G2918" s="36">
        <v>23.322206732648375</v>
      </c>
      <c r="I2918">
        <v>105.8248</v>
      </c>
      <c r="J2918">
        <v>145.900000000001</v>
      </c>
      <c r="K2918" s="36">
        <v>23.470224848870259</v>
      </c>
      <c r="M2918">
        <v>110.5591</v>
      </c>
      <c r="N2918">
        <v>145.900000000001</v>
      </c>
      <c r="O2918" s="36">
        <v>23.625341335717572</v>
      </c>
      <c r="Q2918">
        <v>115.30419999999999</v>
      </c>
      <c r="R2918">
        <v>145.900000000001</v>
      </c>
      <c r="S2918" s="36">
        <v>23.787130526183851</v>
      </c>
      <c r="U2918">
        <v>120.0808</v>
      </c>
      <c r="V2918">
        <v>145.900000000001</v>
      </c>
      <c r="W2918" s="36">
        <v>23.956885931809548</v>
      </c>
      <c r="Y2918">
        <v>83.43</v>
      </c>
      <c r="Z2918">
        <v>145.900000000001</v>
      </c>
      <c r="AA2918" s="36">
        <v>22.810892875266603</v>
      </c>
    </row>
    <row r="2919" spans="1:27" x14ac:dyDescent="0.25">
      <c r="A2919">
        <v>96.432599999999994</v>
      </c>
      <c r="B2919">
        <v>145.95000000000101</v>
      </c>
      <c r="C2919" s="36">
        <v>23.179050465970509</v>
      </c>
      <c r="E2919">
        <v>101.12990000000001</v>
      </c>
      <c r="F2919">
        <v>145.95000000000101</v>
      </c>
      <c r="G2919" s="36">
        <v>23.321677082091352</v>
      </c>
      <c r="I2919">
        <v>105.8248</v>
      </c>
      <c r="J2919">
        <v>145.95000000000101</v>
      </c>
      <c r="K2919" s="36">
        <v>23.469669110923927</v>
      </c>
      <c r="M2919">
        <v>110.5591</v>
      </c>
      <c r="N2919">
        <v>145.95000000000101</v>
      </c>
      <c r="O2919" s="36">
        <v>23.62475661738668</v>
      </c>
      <c r="Q2919">
        <v>115.30419999999999</v>
      </c>
      <c r="R2919">
        <v>145.95000000000101</v>
      </c>
      <c r="S2919" s="36">
        <v>23.786513631882652</v>
      </c>
      <c r="U2919">
        <v>120.0808</v>
      </c>
      <c r="V2919">
        <v>145.95000000000101</v>
      </c>
      <c r="W2919" s="36">
        <v>23.956232937725801</v>
      </c>
      <c r="Y2919">
        <v>83.43</v>
      </c>
      <c r="Z2919">
        <v>145.95000000000101</v>
      </c>
      <c r="AA2919" s="36">
        <v>22.810443182216535</v>
      </c>
    </row>
    <row r="2920" spans="1:27" x14ac:dyDescent="0.25">
      <c r="A2920">
        <v>96.432599999999994</v>
      </c>
      <c r="B2920">
        <v>146.00000000000099</v>
      </c>
      <c r="C2920" s="36">
        <v>23.178544712831776</v>
      </c>
      <c r="E2920">
        <v>101.12990000000001</v>
      </c>
      <c r="F2920">
        <v>146.00000000000099</v>
      </c>
      <c r="G2920" s="36">
        <v>23.321147532389535</v>
      </c>
      <c r="I2920">
        <v>105.8248</v>
      </c>
      <c r="J2920">
        <v>146.00000000000099</v>
      </c>
      <c r="K2920" s="36">
        <v>23.469113485586441</v>
      </c>
      <c r="M2920">
        <v>110.5591</v>
      </c>
      <c r="N2920">
        <v>146.00000000000099</v>
      </c>
      <c r="O2920" s="36">
        <v>23.624172025636341</v>
      </c>
      <c r="Q2920">
        <v>115.30419999999999</v>
      </c>
      <c r="R2920">
        <v>146.00000000000099</v>
      </c>
      <c r="S2920" s="36">
        <v>23.785896880828314</v>
      </c>
      <c r="U2920">
        <v>120.0808</v>
      </c>
      <c r="V2920">
        <v>146.00000000000099</v>
      </c>
      <c r="W2920" s="36">
        <v>23.95558010706927</v>
      </c>
      <c r="Y2920">
        <v>83.43</v>
      </c>
      <c r="Z2920">
        <v>146.00000000000099</v>
      </c>
      <c r="AA2920" s="36">
        <v>22.809993558679153</v>
      </c>
    </row>
    <row r="2921" spans="1:27" x14ac:dyDescent="0.25">
      <c r="A2921">
        <v>96.432599999999994</v>
      </c>
      <c r="B2921">
        <v>146.05000000000101</v>
      </c>
      <c r="C2921" s="36">
        <v>23.178039050449961</v>
      </c>
      <c r="E2921">
        <v>101.12990000000001</v>
      </c>
      <c r="F2921">
        <v>146.05000000000101</v>
      </c>
      <c r="G2921" s="36">
        <v>23.320618083497308</v>
      </c>
      <c r="I2921">
        <v>105.8248</v>
      </c>
      <c r="J2921">
        <v>146.05000000000101</v>
      </c>
      <c r="K2921" s="36">
        <v>23.468557972803385</v>
      </c>
      <c r="M2921">
        <v>110.5591</v>
      </c>
      <c r="N2921">
        <v>146.05000000000101</v>
      </c>
      <c r="O2921" s="36">
        <v>23.623587560400932</v>
      </c>
      <c r="Q2921">
        <v>115.30419999999999</v>
      </c>
      <c r="R2921">
        <v>146.05000000000101</v>
      </c>
      <c r="S2921" s="36">
        <v>23.785280272940827</v>
      </c>
      <c r="U2921">
        <v>120.0808</v>
      </c>
      <c r="V2921">
        <v>146.05000000000101</v>
      </c>
      <c r="W2921" s="36">
        <v>23.954927439741141</v>
      </c>
      <c r="Y2921">
        <v>83.43</v>
      </c>
      <c r="Z2921">
        <v>146.05000000000101</v>
      </c>
      <c r="AA2921" s="36">
        <v>22.809544004629309</v>
      </c>
    </row>
    <row r="2922" spans="1:27" x14ac:dyDescent="0.25">
      <c r="A2922">
        <v>96.432599999999994</v>
      </c>
      <c r="B2922">
        <v>146.10000000000099</v>
      </c>
      <c r="C2922" s="36">
        <v>23.177533478786543</v>
      </c>
      <c r="E2922">
        <v>101.12990000000001</v>
      </c>
      <c r="F2922">
        <v>146.10000000000099</v>
      </c>
      <c r="G2922" s="36">
        <v>23.320088735369094</v>
      </c>
      <c r="I2922">
        <v>105.8248</v>
      </c>
      <c r="J2922">
        <v>146.10000000000099</v>
      </c>
      <c r="K2922" s="36">
        <v>23.46800257252039</v>
      </c>
      <c r="M2922">
        <v>110.5591</v>
      </c>
      <c r="N2922">
        <v>146.10000000000099</v>
      </c>
      <c r="O2922" s="36">
        <v>23.623003221614887</v>
      </c>
      <c r="Q2922">
        <v>115.30419999999999</v>
      </c>
      <c r="R2922">
        <v>146.10000000000099</v>
      </c>
      <c r="S2922" s="36">
        <v>23.784663808140266</v>
      </c>
      <c r="U2922">
        <v>120.0808</v>
      </c>
      <c r="V2922">
        <v>146.10000000000099</v>
      </c>
      <c r="W2922" s="36">
        <v>23.954274935642694</v>
      </c>
      <c r="Y2922">
        <v>83.43</v>
      </c>
      <c r="Z2922">
        <v>146.10000000000099</v>
      </c>
      <c r="AA2922" s="36">
        <v>22.809094520041871</v>
      </c>
    </row>
    <row r="2923" spans="1:27" x14ac:dyDescent="0.25">
      <c r="A2923">
        <v>96.432599999999994</v>
      </c>
      <c r="B2923">
        <v>146.150000000001</v>
      </c>
      <c r="C2923" s="36">
        <v>23.177027997803023</v>
      </c>
      <c r="E2923">
        <v>101.12990000000001</v>
      </c>
      <c r="F2923">
        <v>146.150000000001</v>
      </c>
      <c r="G2923" s="36">
        <v>23.31955948795936</v>
      </c>
      <c r="I2923">
        <v>105.8248</v>
      </c>
      <c r="J2923">
        <v>146.150000000001</v>
      </c>
      <c r="K2923" s="36">
        <v>23.467447284683129</v>
      </c>
      <c r="M2923">
        <v>110.5591</v>
      </c>
      <c r="N2923">
        <v>146.150000000001</v>
      </c>
      <c r="O2923" s="36">
        <v>23.622419009212695</v>
      </c>
      <c r="Q2923">
        <v>115.30419999999999</v>
      </c>
      <c r="R2923">
        <v>146.150000000001</v>
      </c>
      <c r="S2923" s="36">
        <v>23.784047486346772</v>
      </c>
      <c r="U2923">
        <v>120.0808</v>
      </c>
      <c r="V2923">
        <v>146.150000000001</v>
      </c>
      <c r="W2923" s="36">
        <v>23.953622594675302</v>
      </c>
      <c r="Y2923">
        <v>83.43</v>
      </c>
      <c r="Z2923">
        <v>146.150000000001</v>
      </c>
      <c r="AA2923" s="36">
        <v>22.808645104891717</v>
      </c>
    </row>
    <row r="2924" spans="1:27" x14ac:dyDescent="0.25">
      <c r="A2924">
        <v>96.432599999999994</v>
      </c>
      <c r="B2924">
        <v>146.20000000000101</v>
      </c>
      <c r="C2924" s="36">
        <v>23.176522607460935</v>
      </c>
      <c r="E2924">
        <v>101.12990000000001</v>
      </c>
      <c r="F2924">
        <v>146.20000000000101</v>
      </c>
      <c r="G2924" s="36">
        <v>23.319030341222586</v>
      </c>
      <c r="I2924">
        <v>105.8248</v>
      </c>
      <c r="J2924">
        <v>146.20000000000101</v>
      </c>
      <c r="K2924" s="36">
        <v>23.466892109237317</v>
      </c>
      <c r="M2924">
        <v>110.5591</v>
      </c>
      <c r="N2924">
        <v>146.20000000000101</v>
      </c>
      <c r="O2924" s="36">
        <v>23.621834923128901</v>
      </c>
      <c r="Q2924">
        <v>115.30419999999999</v>
      </c>
      <c r="R2924">
        <v>146.20000000000101</v>
      </c>
      <c r="S2924" s="36">
        <v>23.783431307480555</v>
      </c>
      <c r="U2924">
        <v>120.0808</v>
      </c>
      <c r="V2924">
        <v>146.20000000000101</v>
      </c>
      <c r="W2924" s="36">
        <v>23.952970416740428</v>
      </c>
      <c r="Y2924">
        <v>83.43</v>
      </c>
      <c r="Z2924">
        <v>146.20000000000101</v>
      </c>
      <c r="AA2924" s="36">
        <v>22.808195759153737</v>
      </c>
    </row>
    <row r="2925" spans="1:27" x14ac:dyDescent="0.25">
      <c r="A2925">
        <v>96.432599999999994</v>
      </c>
      <c r="B2925">
        <v>146.25000000000099</v>
      </c>
      <c r="C2925" s="36">
        <v>23.176017307721828</v>
      </c>
      <c r="E2925">
        <v>101.12990000000001</v>
      </c>
      <c r="F2925">
        <v>146.25000000000099</v>
      </c>
      <c r="G2925" s="36">
        <v>23.318501295113307</v>
      </c>
      <c r="I2925">
        <v>105.8248</v>
      </c>
      <c r="J2925">
        <v>146.25000000000099</v>
      </c>
      <c r="K2925" s="36">
        <v>23.466337046128718</v>
      </c>
      <c r="M2925">
        <v>110.5591</v>
      </c>
      <c r="N2925">
        <v>146.25000000000099</v>
      </c>
      <c r="O2925" s="36">
        <v>23.621250963298113</v>
      </c>
      <c r="Q2925">
        <v>115.30419999999999</v>
      </c>
      <c r="R2925">
        <v>146.25000000000099</v>
      </c>
      <c r="S2925" s="36">
        <v>23.782815271461907</v>
      </c>
      <c r="U2925">
        <v>120.0808</v>
      </c>
      <c r="V2925">
        <v>146.25000000000099</v>
      </c>
      <c r="W2925" s="36">
        <v>23.952318401739657</v>
      </c>
      <c r="Y2925">
        <v>83.43</v>
      </c>
      <c r="Z2925">
        <v>146.25000000000099</v>
      </c>
      <c r="AA2925" s="36">
        <v>22.807746482802848</v>
      </c>
    </row>
    <row r="2926" spans="1:27" x14ac:dyDescent="0.25">
      <c r="A2926">
        <v>96.432599999999994</v>
      </c>
      <c r="B2926">
        <v>146.30000000000101</v>
      </c>
      <c r="C2926" s="36">
        <v>23.175512098547291</v>
      </c>
      <c r="E2926">
        <v>101.12990000000001</v>
      </c>
      <c r="F2926">
        <v>146.30000000000101</v>
      </c>
      <c r="G2926" s="36">
        <v>23.317972349586071</v>
      </c>
      <c r="I2926">
        <v>105.8248</v>
      </c>
      <c r="J2926">
        <v>146.30000000000101</v>
      </c>
      <c r="K2926" s="36">
        <v>23.465782095303126</v>
      </c>
      <c r="M2926">
        <v>110.5591</v>
      </c>
      <c r="N2926">
        <v>146.30000000000101</v>
      </c>
      <c r="O2926" s="36">
        <v>23.620667129654969</v>
      </c>
      <c r="Q2926">
        <v>115.30419999999999</v>
      </c>
      <c r="R2926">
        <v>146.30000000000101</v>
      </c>
      <c r="S2926" s="36">
        <v>23.782199378211182</v>
      </c>
      <c r="U2926">
        <v>120.0808</v>
      </c>
      <c r="V2926">
        <v>146.30000000000101</v>
      </c>
      <c r="W2926" s="36">
        <v>23.951666549574636</v>
      </c>
      <c r="Y2926">
        <v>83.43</v>
      </c>
      <c r="Z2926">
        <v>146.30000000000101</v>
      </c>
      <c r="AA2926" s="36">
        <v>22.807297275813973</v>
      </c>
    </row>
    <row r="2927" spans="1:27" x14ac:dyDescent="0.25">
      <c r="A2927">
        <v>96.432599999999994</v>
      </c>
      <c r="B2927">
        <v>146.35000000000099</v>
      </c>
      <c r="C2927" s="36">
        <v>23.175006979898932</v>
      </c>
      <c r="E2927">
        <v>101.12990000000001</v>
      </c>
      <c r="F2927">
        <v>146.35000000000099</v>
      </c>
      <c r="G2927" s="36">
        <v>23.317443504595477</v>
      </c>
      <c r="I2927">
        <v>105.8248</v>
      </c>
      <c r="J2927">
        <v>146.35000000000099</v>
      </c>
      <c r="K2927" s="36">
        <v>23.465227256706392</v>
      </c>
      <c r="M2927">
        <v>110.5591</v>
      </c>
      <c r="N2927">
        <v>146.35000000000099</v>
      </c>
      <c r="O2927" s="36">
        <v>23.62008342213419</v>
      </c>
      <c r="Q2927">
        <v>115.30419999999999</v>
      </c>
      <c r="R2927">
        <v>146.35000000000099</v>
      </c>
      <c r="S2927" s="36">
        <v>23.781583627648821</v>
      </c>
      <c r="U2927">
        <v>120.0808</v>
      </c>
      <c r="V2927">
        <v>146.35000000000099</v>
      </c>
      <c r="W2927" s="36">
        <v>23.95101486014714</v>
      </c>
      <c r="Y2927">
        <v>83.43</v>
      </c>
      <c r="Z2927">
        <v>146.35000000000099</v>
      </c>
      <c r="AA2927" s="36">
        <v>22.806848138162049</v>
      </c>
    </row>
    <row r="2928" spans="1:27" x14ac:dyDescent="0.25">
      <c r="A2928">
        <v>96.432599999999994</v>
      </c>
      <c r="B2928">
        <v>146.400000000001</v>
      </c>
      <c r="C2928" s="36">
        <v>23.174501951738385</v>
      </c>
      <c r="E2928">
        <v>101.12990000000001</v>
      </c>
      <c r="F2928">
        <v>146.400000000001</v>
      </c>
      <c r="G2928" s="36">
        <v>23.316914760096147</v>
      </c>
      <c r="I2928">
        <v>105.8248</v>
      </c>
      <c r="J2928">
        <v>146.400000000001</v>
      </c>
      <c r="K2928" s="36">
        <v>23.464672530284396</v>
      </c>
      <c r="M2928">
        <v>110.5591</v>
      </c>
      <c r="N2928">
        <v>146.400000000001</v>
      </c>
      <c r="O2928" s="36">
        <v>23.619499840670539</v>
      </c>
      <c r="Q2928">
        <v>115.30419999999999</v>
      </c>
      <c r="R2928">
        <v>146.400000000001</v>
      </c>
      <c r="S2928" s="36">
        <v>23.780968019695315</v>
      </c>
      <c r="U2928">
        <v>120.0808</v>
      </c>
      <c r="V2928">
        <v>146.400000000001</v>
      </c>
      <c r="W2928" s="36">
        <v>23.950363333359022</v>
      </c>
      <c r="Y2928">
        <v>83.43</v>
      </c>
      <c r="Z2928">
        <v>146.400000000001</v>
      </c>
      <c r="AA2928" s="36">
        <v>22.806399069822032</v>
      </c>
    </row>
    <row r="2929" spans="1:27" x14ac:dyDescent="0.25">
      <c r="A2929">
        <v>96.432599999999994</v>
      </c>
      <c r="B2929">
        <v>146.45000000000101</v>
      </c>
      <c r="C2929" s="36">
        <v>23.173997014027314</v>
      </c>
      <c r="E2929">
        <v>101.12990000000001</v>
      </c>
      <c r="F2929">
        <v>146.45000000000101</v>
      </c>
      <c r="G2929" s="36">
        <v>23.316386116042736</v>
      </c>
      <c r="I2929">
        <v>105.8248</v>
      </c>
      <c r="J2929">
        <v>146.45000000000101</v>
      </c>
      <c r="K2929" s="36">
        <v>23.464117915983067</v>
      </c>
      <c r="M2929">
        <v>110.5591</v>
      </c>
      <c r="N2929">
        <v>146.45000000000101</v>
      </c>
      <c r="O2929" s="36">
        <v>23.618916385198826</v>
      </c>
      <c r="Q2929">
        <v>115.30419999999999</v>
      </c>
      <c r="R2929">
        <v>146.45000000000101</v>
      </c>
      <c r="S2929" s="36">
        <v>23.780352554271246</v>
      </c>
      <c r="U2929">
        <v>120.0808</v>
      </c>
      <c r="V2929">
        <v>146.45000000000101</v>
      </c>
      <c r="W2929" s="36">
        <v>23.949711969112236</v>
      </c>
      <c r="Y2929">
        <v>83.43</v>
      </c>
      <c r="Z2929">
        <v>146.45000000000101</v>
      </c>
      <c r="AA2929" s="36">
        <v>22.805950070768883</v>
      </c>
    </row>
    <row r="2930" spans="1:27" x14ac:dyDescent="0.25">
      <c r="A2930">
        <v>96.432599999999994</v>
      </c>
      <c r="B2930">
        <v>146.50000000000199</v>
      </c>
      <c r="C2930" s="36">
        <v>23.173492166727396</v>
      </c>
      <c r="E2930">
        <v>101.12990000000001</v>
      </c>
      <c r="F2930">
        <v>146.50000000000199</v>
      </c>
      <c r="G2930" s="36">
        <v>23.31585757238993</v>
      </c>
      <c r="I2930">
        <v>105.8248</v>
      </c>
      <c r="J2930">
        <v>146.50000000000199</v>
      </c>
      <c r="K2930" s="36">
        <v>23.463563413748368</v>
      </c>
      <c r="M2930">
        <v>110.5591</v>
      </c>
      <c r="N2930">
        <v>146.50000000000199</v>
      </c>
      <c r="O2930" s="36">
        <v>23.618333055653935</v>
      </c>
      <c r="Q2930">
        <v>115.30419999999999</v>
      </c>
      <c r="R2930">
        <v>146.50000000000199</v>
      </c>
      <c r="S2930" s="36">
        <v>23.779737231297254</v>
      </c>
      <c r="U2930">
        <v>120.0808</v>
      </c>
      <c r="V2930">
        <v>146.50000000000199</v>
      </c>
      <c r="W2930" s="36">
        <v>23.949060767308822</v>
      </c>
      <c r="Y2930">
        <v>83.43</v>
      </c>
      <c r="Z2930">
        <v>146.50000000000199</v>
      </c>
      <c r="AA2930" s="36">
        <v>22.805501140977579</v>
      </c>
    </row>
    <row r="2931" spans="1:27" x14ac:dyDescent="0.25">
      <c r="A2931">
        <v>96.432599999999994</v>
      </c>
      <c r="B2931">
        <v>146.550000000002</v>
      </c>
      <c r="C2931" s="36">
        <v>23.172987409800363</v>
      </c>
      <c r="E2931">
        <v>101.12990000000001</v>
      </c>
      <c r="F2931">
        <v>146.550000000002</v>
      </c>
      <c r="G2931" s="36">
        <v>23.315329129092472</v>
      </c>
      <c r="I2931">
        <v>105.8248</v>
      </c>
      <c r="J2931">
        <v>146.550000000002</v>
      </c>
      <c r="K2931" s="36">
        <v>23.463009023526329</v>
      </c>
      <c r="M2931">
        <v>110.5591</v>
      </c>
      <c r="N2931">
        <v>146.550000000002</v>
      </c>
      <c r="O2931" s="36">
        <v>23.617749851970792</v>
      </c>
      <c r="Q2931">
        <v>115.30419999999999</v>
      </c>
      <c r="R2931">
        <v>146.550000000002</v>
      </c>
      <c r="S2931" s="36">
        <v>23.779122050694081</v>
      </c>
      <c r="U2931">
        <v>120.0808</v>
      </c>
      <c r="V2931">
        <v>146.550000000002</v>
      </c>
      <c r="W2931" s="36">
        <v>23.948409727850951</v>
      </c>
      <c r="Y2931">
        <v>83.43</v>
      </c>
      <c r="Z2931">
        <v>146.550000000002</v>
      </c>
      <c r="AA2931" s="36">
        <v>22.805052280423141</v>
      </c>
    </row>
    <row r="2932" spans="1:27" x14ac:dyDescent="0.25">
      <c r="A2932">
        <v>96.432599999999994</v>
      </c>
      <c r="B2932">
        <v>146.60000000000201</v>
      </c>
      <c r="C2932" s="36">
        <v>23.172482743207954</v>
      </c>
      <c r="E2932">
        <v>101.12990000000001</v>
      </c>
      <c r="F2932">
        <v>146.60000000000201</v>
      </c>
      <c r="G2932" s="36">
        <v>23.31480078610511</v>
      </c>
      <c r="I2932">
        <v>105.8248</v>
      </c>
      <c r="J2932">
        <v>146.60000000000201</v>
      </c>
      <c r="K2932" s="36">
        <v>23.462454745262999</v>
      </c>
      <c r="M2932">
        <v>110.5591</v>
      </c>
      <c r="N2932">
        <v>146.60000000000201</v>
      </c>
      <c r="O2932" s="36">
        <v>23.617166774084389</v>
      </c>
      <c r="Q2932">
        <v>115.30419999999999</v>
      </c>
      <c r="R2932">
        <v>146.60000000000201</v>
      </c>
      <c r="S2932" s="36">
        <v>23.778507012382498</v>
      </c>
      <c r="U2932">
        <v>120.0808</v>
      </c>
      <c r="V2932">
        <v>146.60000000000201</v>
      </c>
      <c r="W2932" s="36">
        <v>23.947758850640859</v>
      </c>
      <c r="Y2932">
        <v>83.43</v>
      </c>
      <c r="Z2932">
        <v>146.60000000000201</v>
      </c>
      <c r="AA2932" s="36">
        <v>22.804603489080566</v>
      </c>
    </row>
    <row r="2933" spans="1:27" x14ac:dyDescent="0.25">
      <c r="A2933">
        <v>96.432599999999994</v>
      </c>
      <c r="B2933">
        <v>146.650000000002</v>
      </c>
      <c r="C2933" s="36">
        <v>23.171978166911927</v>
      </c>
      <c r="E2933">
        <v>101.12990000000001</v>
      </c>
      <c r="F2933">
        <v>146.650000000002</v>
      </c>
      <c r="G2933" s="36">
        <v>23.314272543382636</v>
      </c>
      <c r="I2933">
        <v>105.8248</v>
      </c>
      <c r="J2933">
        <v>146.650000000002</v>
      </c>
      <c r="K2933" s="36">
        <v>23.461900578904476</v>
      </c>
      <c r="M2933">
        <v>110.5591</v>
      </c>
      <c r="N2933">
        <v>146.650000000002</v>
      </c>
      <c r="O2933" s="36">
        <v>23.616583821929758</v>
      </c>
      <c r="Q2933">
        <v>115.30419999999999</v>
      </c>
      <c r="R2933">
        <v>146.650000000002</v>
      </c>
      <c r="S2933" s="36">
        <v>23.777892116283383</v>
      </c>
      <c r="U2933">
        <v>120.0808</v>
      </c>
      <c r="V2933">
        <v>146.650000000002</v>
      </c>
      <c r="W2933" s="36">
        <v>23.947108135580883</v>
      </c>
      <c r="Y2933">
        <v>83.43</v>
      </c>
      <c r="Z2933">
        <v>146.650000000002</v>
      </c>
      <c r="AA2933" s="36">
        <v>22.804154766924881</v>
      </c>
    </row>
    <row r="2934" spans="1:27" x14ac:dyDescent="0.25">
      <c r="A2934">
        <v>96.432599999999994</v>
      </c>
      <c r="B2934">
        <v>146.70000000000201</v>
      </c>
      <c r="C2934" s="36">
        <v>23.17147368087409</v>
      </c>
      <c r="E2934">
        <v>101.12990000000001</v>
      </c>
      <c r="F2934">
        <v>146.70000000000201</v>
      </c>
      <c r="G2934" s="36">
        <v>23.313744400879866</v>
      </c>
      <c r="I2934">
        <v>105.8248</v>
      </c>
      <c r="J2934">
        <v>146.70000000000201</v>
      </c>
      <c r="K2934" s="36">
        <v>23.461346524396895</v>
      </c>
      <c r="M2934">
        <v>110.5591</v>
      </c>
      <c r="N2934">
        <v>146.70000000000201</v>
      </c>
      <c r="O2934" s="36">
        <v>23.616000995441986</v>
      </c>
      <c r="Q2934">
        <v>115.30419999999999</v>
      </c>
      <c r="R2934">
        <v>146.70000000000201</v>
      </c>
      <c r="S2934" s="36">
        <v>23.777277362317658</v>
      </c>
      <c r="U2934">
        <v>120.0808</v>
      </c>
      <c r="V2934">
        <v>146.70000000000201</v>
      </c>
      <c r="W2934" s="36">
        <v>23.946457582573458</v>
      </c>
      <c r="Y2934">
        <v>83.43</v>
      </c>
      <c r="Z2934">
        <v>146.70000000000201</v>
      </c>
      <c r="AA2934" s="36">
        <v>22.803706113931131</v>
      </c>
    </row>
    <row r="2935" spans="1:27" x14ac:dyDescent="0.25">
      <c r="A2935">
        <v>96.432599999999994</v>
      </c>
      <c r="B2935">
        <v>146.75000000000199</v>
      </c>
      <c r="C2935" s="36">
        <v>23.170969285056245</v>
      </c>
      <c r="E2935">
        <v>101.12990000000001</v>
      </c>
      <c r="F2935">
        <v>146.75000000000199</v>
      </c>
      <c r="G2935" s="36">
        <v>23.313216358551667</v>
      </c>
      <c r="I2935">
        <v>105.8248</v>
      </c>
      <c r="J2935">
        <v>146.75000000000199</v>
      </c>
      <c r="K2935" s="36">
        <v>23.460792581686444</v>
      </c>
      <c r="M2935">
        <v>110.5591</v>
      </c>
      <c r="N2935">
        <v>146.75000000000199</v>
      </c>
      <c r="O2935" s="36">
        <v>23.615418294556228</v>
      </c>
      <c r="Q2935">
        <v>115.30419999999999</v>
      </c>
      <c r="R2935">
        <v>146.75000000000199</v>
      </c>
      <c r="S2935" s="36">
        <v>23.776662750406334</v>
      </c>
      <c r="U2935">
        <v>120.0808</v>
      </c>
      <c r="V2935">
        <v>146.75000000000199</v>
      </c>
      <c r="W2935" s="36">
        <v>23.945807191521112</v>
      </c>
      <c r="Y2935">
        <v>83.43</v>
      </c>
      <c r="Z2935">
        <v>146.75000000000199</v>
      </c>
      <c r="AA2935" s="36">
        <v>22.803257530074369</v>
      </c>
    </row>
    <row r="2936" spans="1:27" x14ac:dyDescent="0.25">
      <c r="A2936">
        <v>96.432599999999994</v>
      </c>
      <c r="B2936">
        <v>146.800000000002</v>
      </c>
      <c r="C2936" s="36">
        <v>23.170464979420249</v>
      </c>
      <c r="E2936">
        <v>101.12990000000001</v>
      </c>
      <c r="F2936">
        <v>146.800000000002</v>
      </c>
      <c r="G2936" s="36">
        <v>23.31268841635292</v>
      </c>
      <c r="I2936">
        <v>105.8248</v>
      </c>
      <c r="J2936">
        <v>146.800000000002</v>
      </c>
      <c r="K2936" s="36">
        <v>23.460238750719341</v>
      </c>
      <c r="M2936">
        <v>110.5591</v>
      </c>
      <c r="N2936">
        <v>146.800000000002</v>
      </c>
      <c r="O2936" s="36">
        <v>23.614835719207687</v>
      </c>
      <c r="Q2936">
        <v>115.30419999999999</v>
      </c>
      <c r="R2936">
        <v>146.800000000002</v>
      </c>
      <c r="S2936" s="36">
        <v>23.776048280470494</v>
      </c>
      <c r="U2936">
        <v>120.0808</v>
      </c>
      <c r="V2936">
        <v>146.800000000002</v>
      </c>
      <c r="W2936" s="36">
        <v>23.945156962326472</v>
      </c>
      <c r="Y2936">
        <v>83.43</v>
      </c>
      <c r="Z2936">
        <v>146.800000000002</v>
      </c>
      <c r="AA2936" s="36">
        <v>22.802809015329661</v>
      </c>
    </row>
    <row r="2937" spans="1:27" x14ac:dyDescent="0.25">
      <c r="A2937">
        <v>96.432599999999994</v>
      </c>
      <c r="B2937">
        <v>146.85000000000201</v>
      </c>
      <c r="C2937" s="36">
        <v>23.169960763927968</v>
      </c>
      <c r="E2937">
        <v>101.12990000000001</v>
      </c>
      <c r="F2937">
        <v>146.85000000000201</v>
      </c>
      <c r="G2937" s="36">
        <v>23.312160574238554</v>
      </c>
      <c r="I2937">
        <v>105.8248</v>
      </c>
      <c r="J2937">
        <v>146.85000000000201</v>
      </c>
      <c r="K2937" s="36">
        <v>23.459685031441854</v>
      </c>
      <c r="M2937">
        <v>110.5591</v>
      </c>
      <c r="N2937">
        <v>146.85000000000201</v>
      </c>
      <c r="O2937" s="36">
        <v>23.614253269331613</v>
      </c>
      <c r="Q2937">
        <v>115.30419999999999</v>
      </c>
      <c r="R2937">
        <v>146.85000000000201</v>
      </c>
      <c r="S2937" s="36">
        <v>23.775433952431282</v>
      </c>
      <c r="U2937">
        <v>120.0808</v>
      </c>
      <c r="V2937">
        <v>146.85000000000201</v>
      </c>
      <c r="W2937" s="36">
        <v>23.944506894892257</v>
      </c>
      <c r="Y2937">
        <v>83.43</v>
      </c>
      <c r="Z2937">
        <v>146.85000000000201</v>
      </c>
      <c r="AA2937" s="36">
        <v>22.8023605696721</v>
      </c>
    </row>
    <row r="2938" spans="1:27" x14ac:dyDescent="0.25">
      <c r="A2938">
        <v>96.432599999999994</v>
      </c>
      <c r="B2938">
        <v>146.900000000002</v>
      </c>
      <c r="C2938" s="36">
        <v>23.169456638541309</v>
      </c>
      <c r="E2938">
        <v>101.12990000000001</v>
      </c>
      <c r="F2938">
        <v>146.900000000002</v>
      </c>
      <c r="G2938" s="36">
        <v>23.311632832163522</v>
      </c>
      <c r="I2938">
        <v>105.8248</v>
      </c>
      <c r="J2938">
        <v>146.900000000002</v>
      </c>
      <c r="K2938" s="36">
        <v>23.459131423800294</v>
      </c>
      <c r="M2938">
        <v>110.5591</v>
      </c>
      <c r="N2938">
        <v>146.900000000002</v>
      </c>
      <c r="O2938" s="36">
        <v>23.613670944863319</v>
      </c>
      <c r="Q2938">
        <v>115.30419999999999</v>
      </c>
      <c r="R2938">
        <v>146.900000000002</v>
      </c>
      <c r="S2938" s="36">
        <v>23.774819766209919</v>
      </c>
      <c r="U2938">
        <v>120.0808</v>
      </c>
      <c r="V2938">
        <v>146.900000000002</v>
      </c>
      <c r="W2938" s="36">
        <v>23.943856989121294</v>
      </c>
      <c r="Y2938">
        <v>83.43</v>
      </c>
      <c r="Z2938">
        <v>146.900000000002</v>
      </c>
      <c r="AA2938" s="36">
        <v>22.801912193076785</v>
      </c>
    </row>
    <row r="2939" spans="1:27" x14ac:dyDescent="0.25">
      <c r="A2939">
        <v>96.432599999999994</v>
      </c>
      <c r="B2939">
        <v>146.95000000000201</v>
      </c>
      <c r="C2939" s="36">
        <v>23.168952603222188</v>
      </c>
      <c r="E2939">
        <v>101.12990000000001</v>
      </c>
      <c r="F2939">
        <v>146.95000000000201</v>
      </c>
      <c r="G2939" s="36">
        <v>23.311105190082813</v>
      </c>
      <c r="I2939">
        <v>105.8248</v>
      </c>
      <c r="J2939">
        <v>146.95000000000201</v>
      </c>
      <c r="K2939" s="36">
        <v>23.458577927741008</v>
      </c>
      <c r="M2939">
        <v>110.5591</v>
      </c>
      <c r="N2939">
        <v>146.95000000000201</v>
      </c>
      <c r="O2939" s="36">
        <v>23.613088745738171</v>
      </c>
      <c r="Q2939">
        <v>115.30419999999999</v>
      </c>
      <c r="R2939">
        <v>146.95000000000201</v>
      </c>
      <c r="S2939" s="36">
        <v>23.7742057217277</v>
      </c>
      <c r="U2939">
        <v>120.0808</v>
      </c>
      <c r="V2939">
        <v>146.95000000000201</v>
      </c>
      <c r="W2939" s="36">
        <v>23.943207244916483</v>
      </c>
      <c r="Y2939">
        <v>83.43</v>
      </c>
      <c r="Z2939">
        <v>146.95000000000201</v>
      </c>
      <c r="AA2939" s="36">
        <v>22.801463885518821</v>
      </c>
    </row>
    <row r="2940" spans="1:27" x14ac:dyDescent="0.25">
      <c r="A2940">
        <v>96.432599999999994</v>
      </c>
      <c r="B2940">
        <v>147.00000000000199</v>
      </c>
      <c r="C2940" s="36">
        <v>23.168448657932561</v>
      </c>
      <c r="E2940">
        <v>101.12990000000001</v>
      </c>
      <c r="F2940">
        <v>147.00000000000199</v>
      </c>
      <c r="G2940" s="36">
        <v>23.310577647951447</v>
      </c>
      <c r="I2940">
        <v>105.8248</v>
      </c>
      <c r="J2940">
        <v>147.00000000000199</v>
      </c>
      <c r="K2940" s="36">
        <v>23.458024543210385</v>
      </c>
      <c r="M2940">
        <v>110.5591</v>
      </c>
      <c r="N2940">
        <v>147.00000000000199</v>
      </c>
      <c r="O2940" s="36">
        <v>23.612506671891584</v>
      </c>
      <c r="Q2940">
        <v>115.30419999999999</v>
      </c>
      <c r="R2940">
        <v>147.00000000000199</v>
      </c>
      <c r="S2940" s="36">
        <v>23.773591818905984</v>
      </c>
      <c r="U2940">
        <v>120.0808</v>
      </c>
      <c r="V2940">
        <v>147.00000000000199</v>
      </c>
      <c r="W2940" s="36">
        <v>23.942557662180839</v>
      </c>
      <c r="Y2940">
        <v>83.43</v>
      </c>
      <c r="Z2940">
        <v>147.00000000000199</v>
      </c>
      <c r="AA2940" s="36">
        <v>22.801015646973347</v>
      </c>
    </row>
    <row r="2941" spans="1:27" x14ac:dyDescent="0.25">
      <c r="A2941">
        <v>96.432599999999994</v>
      </c>
      <c r="B2941">
        <v>147.050000000002</v>
      </c>
      <c r="C2941" s="36">
        <v>23.167944802634402</v>
      </c>
      <c r="E2941">
        <v>101.12990000000001</v>
      </c>
      <c r="F2941">
        <v>147.050000000002</v>
      </c>
      <c r="G2941" s="36">
        <v>23.310050205724487</v>
      </c>
      <c r="I2941">
        <v>105.8248</v>
      </c>
      <c r="J2941">
        <v>147.050000000002</v>
      </c>
      <c r="K2941" s="36">
        <v>23.457471270154866</v>
      </c>
      <c r="M2941">
        <v>110.5591</v>
      </c>
      <c r="N2941">
        <v>147.050000000002</v>
      </c>
      <c r="O2941" s="36">
        <v>23.611924723259037</v>
      </c>
      <c r="Q2941">
        <v>115.30419999999999</v>
      </c>
      <c r="R2941">
        <v>147.050000000002</v>
      </c>
      <c r="S2941" s="36">
        <v>23.772978057666204</v>
      </c>
      <c r="U2941">
        <v>120.0808</v>
      </c>
      <c r="V2941">
        <v>147.050000000002</v>
      </c>
      <c r="W2941" s="36">
        <v>23.941908240817462</v>
      </c>
      <c r="Y2941">
        <v>83.43</v>
      </c>
      <c r="Z2941">
        <v>147.050000000002</v>
      </c>
      <c r="AA2941" s="36">
        <v>22.800567477415495</v>
      </c>
    </row>
    <row r="2942" spans="1:27" x14ac:dyDescent="0.25">
      <c r="A2942">
        <v>96.432599999999994</v>
      </c>
      <c r="B2942">
        <v>147.10000000000201</v>
      </c>
      <c r="C2942" s="36">
        <v>23.16744103728972</v>
      </c>
      <c r="E2942">
        <v>101.12990000000001</v>
      </c>
      <c r="F2942">
        <v>147.10000000000201</v>
      </c>
      <c r="G2942" s="36">
        <v>23.309522863357007</v>
      </c>
      <c r="I2942">
        <v>105.8248</v>
      </c>
      <c r="J2942">
        <v>147.10000000000201</v>
      </c>
      <c r="K2942" s="36">
        <v>23.456918108520924</v>
      </c>
      <c r="M2942">
        <v>110.5591</v>
      </c>
      <c r="N2942">
        <v>147.10000000000201</v>
      </c>
      <c r="O2942" s="36">
        <v>23.611342899776055</v>
      </c>
      <c r="Q2942">
        <v>115.30419999999999</v>
      </c>
      <c r="R2942">
        <v>147.10000000000201</v>
      </c>
      <c r="S2942" s="36">
        <v>23.772364437929873</v>
      </c>
      <c r="U2942">
        <v>120.0808</v>
      </c>
      <c r="V2942">
        <v>147.10000000000201</v>
      </c>
      <c r="W2942" s="36">
        <v>23.94125898072954</v>
      </c>
      <c r="Y2942">
        <v>83.43</v>
      </c>
      <c r="Z2942">
        <v>147.10000000000201</v>
      </c>
      <c r="AA2942" s="36">
        <v>22.800119376820433</v>
      </c>
    </row>
    <row r="2943" spans="1:27" x14ac:dyDescent="0.25">
      <c r="A2943">
        <v>96.432599999999994</v>
      </c>
      <c r="B2943">
        <v>147.150000000002</v>
      </c>
      <c r="C2943" s="36">
        <v>23.166937361860533</v>
      </c>
      <c r="E2943">
        <v>101.12990000000001</v>
      </c>
      <c r="F2943">
        <v>147.150000000002</v>
      </c>
      <c r="G2943" s="36">
        <v>23.30899562080414</v>
      </c>
      <c r="I2943">
        <v>105.8248</v>
      </c>
      <c r="J2943">
        <v>147.150000000002</v>
      </c>
      <c r="K2943" s="36">
        <v>23.456365058255074</v>
      </c>
      <c r="M2943">
        <v>110.5591</v>
      </c>
      <c r="N2943">
        <v>147.150000000002</v>
      </c>
      <c r="O2943" s="36">
        <v>23.610761201378221</v>
      </c>
      <c r="Q2943">
        <v>115.30419999999999</v>
      </c>
      <c r="R2943">
        <v>147.150000000002</v>
      </c>
      <c r="S2943" s="36">
        <v>23.771750959618558</v>
      </c>
      <c r="U2943">
        <v>120.0808</v>
      </c>
      <c r="V2943">
        <v>147.150000000002</v>
      </c>
      <c r="W2943" s="36">
        <v>23.940609881820375</v>
      </c>
      <c r="Y2943">
        <v>83.43</v>
      </c>
      <c r="Z2943">
        <v>147.150000000002</v>
      </c>
      <c r="AA2943" s="36">
        <v>22.799671345163325</v>
      </c>
    </row>
    <row r="2944" spans="1:27" x14ac:dyDescent="0.25">
      <c r="A2944">
        <v>96.432599999999994</v>
      </c>
      <c r="B2944">
        <v>147.20000000000201</v>
      </c>
      <c r="C2944" s="36">
        <v>23.166433776308903</v>
      </c>
      <c r="E2944">
        <v>101.12990000000001</v>
      </c>
      <c r="F2944">
        <v>147.20000000000201</v>
      </c>
      <c r="G2944" s="36">
        <v>23.308468478021027</v>
      </c>
      <c r="I2944">
        <v>105.8248</v>
      </c>
      <c r="J2944">
        <v>147.20000000000201</v>
      </c>
      <c r="K2944" s="36">
        <v>23.455812119303872</v>
      </c>
      <c r="M2944">
        <v>110.5591</v>
      </c>
      <c r="N2944">
        <v>147.20000000000201</v>
      </c>
      <c r="O2944" s="36">
        <v>23.610179628001159</v>
      </c>
      <c r="Q2944">
        <v>115.30419999999999</v>
      </c>
      <c r="R2944">
        <v>147.20000000000201</v>
      </c>
      <c r="S2944" s="36">
        <v>23.771137622653907</v>
      </c>
      <c r="U2944">
        <v>120.0808</v>
      </c>
      <c r="V2944">
        <v>147.20000000000201</v>
      </c>
      <c r="W2944" s="36">
        <v>23.939960943993352</v>
      </c>
      <c r="Y2944">
        <v>83.43</v>
      </c>
      <c r="Z2944">
        <v>147.20000000000201</v>
      </c>
      <c r="AA2944" s="36">
        <v>22.799223382419367</v>
      </c>
    </row>
    <row r="2945" spans="1:27" x14ac:dyDescent="0.25">
      <c r="A2945">
        <v>96.432599999999994</v>
      </c>
      <c r="B2945">
        <v>147.25000000000199</v>
      </c>
      <c r="C2945" s="36">
        <v>23.165930280596914</v>
      </c>
      <c r="E2945">
        <v>101.12990000000001</v>
      </c>
      <c r="F2945">
        <v>147.25000000000199</v>
      </c>
      <c r="G2945" s="36">
        <v>23.30794143496286</v>
      </c>
      <c r="I2945">
        <v>105.8248</v>
      </c>
      <c r="J2945">
        <v>147.25000000000199</v>
      </c>
      <c r="K2945" s="36">
        <v>23.455259291613928</v>
      </c>
      <c r="M2945">
        <v>110.5591</v>
      </c>
      <c r="N2945">
        <v>147.25000000000199</v>
      </c>
      <c r="O2945" s="36">
        <v>23.609598179580569</v>
      </c>
      <c r="Q2945">
        <v>115.30419999999999</v>
      </c>
      <c r="R2945">
        <v>147.25000000000199</v>
      </c>
      <c r="S2945" s="36">
        <v>23.770524426957643</v>
      </c>
      <c r="U2945">
        <v>120.0808</v>
      </c>
      <c r="V2945">
        <v>147.25000000000199</v>
      </c>
      <c r="W2945" s="36">
        <v>23.939312167151943</v>
      </c>
      <c r="Y2945">
        <v>83.43</v>
      </c>
      <c r="Z2945">
        <v>147.25000000000199</v>
      </c>
      <c r="AA2945" s="36">
        <v>22.798775488563749</v>
      </c>
    </row>
    <row r="2946" spans="1:27" x14ac:dyDescent="0.25">
      <c r="A2946">
        <v>96.432599999999994</v>
      </c>
      <c r="B2946">
        <v>147.300000000002</v>
      </c>
      <c r="C2946" s="36">
        <v>23.165426874686663</v>
      </c>
      <c r="E2946">
        <v>101.12990000000001</v>
      </c>
      <c r="F2946">
        <v>147.300000000002</v>
      </c>
      <c r="G2946" s="36">
        <v>23.307414491584858</v>
      </c>
      <c r="I2946">
        <v>105.8248</v>
      </c>
      <c r="J2946">
        <v>147.300000000002</v>
      </c>
      <c r="K2946" s="36">
        <v>23.454706575131876</v>
      </c>
      <c r="M2946">
        <v>110.5591</v>
      </c>
      <c r="N2946">
        <v>147.300000000002</v>
      </c>
      <c r="O2946" s="36">
        <v>23.609016856052193</v>
      </c>
      <c r="Q2946">
        <v>115.30419999999999</v>
      </c>
      <c r="R2946">
        <v>147.300000000002</v>
      </c>
      <c r="S2946" s="36">
        <v>23.769911372451553</v>
      </c>
      <c r="U2946">
        <v>120.0808</v>
      </c>
      <c r="V2946">
        <v>147.300000000002</v>
      </c>
      <c r="W2946" s="36">
        <v>23.938663551199724</v>
      </c>
      <c r="Y2946">
        <v>83.43</v>
      </c>
      <c r="Z2946">
        <v>147.300000000002</v>
      </c>
      <c r="AA2946" s="36">
        <v>22.79832766357169</v>
      </c>
    </row>
    <row r="2947" spans="1:27" x14ac:dyDescent="0.25">
      <c r="A2947">
        <v>96.432599999999994</v>
      </c>
      <c r="B2947">
        <v>147.35000000000201</v>
      </c>
      <c r="C2947" s="36">
        <v>23.164923558540291</v>
      </c>
      <c r="E2947">
        <v>101.12990000000001</v>
      </c>
      <c r="F2947">
        <v>147.35000000000201</v>
      </c>
      <c r="G2947" s="36">
        <v>23.306887647842267</v>
      </c>
      <c r="I2947">
        <v>105.8248</v>
      </c>
      <c r="J2947">
        <v>147.35000000000201</v>
      </c>
      <c r="K2947" s="36">
        <v>23.454153969804405</v>
      </c>
      <c r="M2947">
        <v>110.5591</v>
      </c>
      <c r="N2947">
        <v>147.35000000000201</v>
      </c>
      <c r="O2947" s="36">
        <v>23.60843565735183</v>
      </c>
      <c r="Q2947">
        <v>115.30419999999999</v>
      </c>
      <c r="R2947">
        <v>147.35000000000201</v>
      </c>
      <c r="S2947" s="36">
        <v>23.769298459057481</v>
      </c>
      <c r="U2947">
        <v>120.0808</v>
      </c>
      <c r="V2947">
        <v>147.35000000000201</v>
      </c>
      <c r="W2947" s="36">
        <v>23.93801509604037</v>
      </c>
      <c r="Y2947">
        <v>83.43</v>
      </c>
      <c r="Z2947">
        <v>147.35000000000201</v>
      </c>
      <c r="AA2947" s="36">
        <v>22.797879907418427</v>
      </c>
    </row>
    <row r="2948" spans="1:27" x14ac:dyDescent="0.25">
      <c r="A2948">
        <v>96.432599999999994</v>
      </c>
      <c r="B2948">
        <v>147.400000000002</v>
      </c>
      <c r="C2948" s="36">
        <v>23.164420332119953</v>
      </c>
      <c r="E2948">
        <v>101.12990000000001</v>
      </c>
      <c r="F2948">
        <v>147.400000000002</v>
      </c>
      <c r="G2948" s="36">
        <v>23.306360903690379</v>
      </c>
      <c r="I2948">
        <v>105.8248</v>
      </c>
      <c r="J2948">
        <v>147.400000000002</v>
      </c>
      <c r="K2948" s="36">
        <v>23.453601475578242</v>
      </c>
      <c r="M2948">
        <v>110.5591</v>
      </c>
      <c r="N2948">
        <v>147.400000000002</v>
      </c>
      <c r="O2948" s="36">
        <v>23.607854583415321</v>
      </c>
      <c r="Q2948">
        <v>115.30419999999999</v>
      </c>
      <c r="R2948">
        <v>147.400000000002</v>
      </c>
      <c r="S2948" s="36">
        <v>23.768685686697378</v>
      </c>
      <c r="U2948">
        <v>120.0808</v>
      </c>
      <c r="V2948">
        <v>147.400000000002</v>
      </c>
      <c r="W2948" s="36">
        <v>23.937366801577639</v>
      </c>
      <c r="Y2948">
        <v>83.43</v>
      </c>
      <c r="Z2948">
        <v>147.400000000002</v>
      </c>
      <c r="AA2948" s="36">
        <v>22.797432220079191</v>
      </c>
    </row>
    <row r="2949" spans="1:27" x14ac:dyDescent="0.25">
      <c r="A2949">
        <v>96.432599999999994</v>
      </c>
      <c r="B2949">
        <v>147.45000000000201</v>
      </c>
      <c r="C2949" s="36">
        <v>23.163917195387828</v>
      </c>
      <c r="E2949">
        <v>101.12990000000001</v>
      </c>
      <c r="F2949">
        <v>147.45000000000201</v>
      </c>
      <c r="G2949" s="36">
        <v>23.305834259084499</v>
      </c>
      <c r="I2949">
        <v>105.8248</v>
      </c>
      <c r="J2949">
        <v>147.45000000000201</v>
      </c>
      <c r="K2949" s="36">
        <v>23.453049092400146</v>
      </c>
      <c r="M2949">
        <v>110.5591</v>
      </c>
      <c r="N2949">
        <v>147.45000000000201</v>
      </c>
      <c r="O2949" s="36">
        <v>23.607273634178576</v>
      </c>
      <c r="Q2949">
        <v>115.30419999999999</v>
      </c>
      <c r="R2949">
        <v>147.45000000000201</v>
      </c>
      <c r="S2949" s="36">
        <v>23.768073055293225</v>
      </c>
      <c r="U2949">
        <v>120.0808</v>
      </c>
      <c r="V2949">
        <v>147.45000000000201</v>
      </c>
      <c r="W2949" s="36">
        <v>23.936718667715382</v>
      </c>
      <c r="Y2949">
        <v>83.43</v>
      </c>
      <c r="Z2949">
        <v>147.45000000000201</v>
      </c>
      <c r="AA2949" s="36">
        <v>22.79698460152925</v>
      </c>
    </row>
    <row r="2950" spans="1:27" x14ac:dyDescent="0.25">
      <c r="A2950">
        <v>96.432599999999994</v>
      </c>
      <c r="B2950">
        <v>147.50000000000199</v>
      </c>
      <c r="C2950" s="36">
        <v>23.163414148306138</v>
      </c>
      <c r="E2950">
        <v>101.12990000000001</v>
      </c>
      <c r="F2950">
        <v>147.50000000000199</v>
      </c>
      <c r="G2950" s="36">
        <v>23.305307713979989</v>
      </c>
      <c r="I2950">
        <v>105.8248</v>
      </c>
      <c r="J2950">
        <v>147.50000000000199</v>
      </c>
      <c r="K2950" s="36">
        <v>23.452496820216929</v>
      </c>
      <c r="M2950">
        <v>110.5591</v>
      </c>
      <c r="N2950">
        <v>147.50000000000199</v>
      </c>
      <c r="O2950" s="36">
        <v>23.606692809577545</v>
      </c>
      <c r="Q2950">
        <v>115.30419999999999</v>
      </c>
      <c r="R2950">
        <v>147.50000000000199</v>
      </c>
      <c r="S2950" s="36">
        <v>23.767460564767102</v>
      </c>
      <c r="U2950">
        <v>120.0808</v>
      </c>
      <c r="V2950">
        <v>147.50000000000199</v>
      </c>
      <c r="W2950" s="36">
        <v>23.936070694357557</v>
      </c>
      <c r="Y2950">
        <v>83.43</v>
      </c>
      <c r="Z2950">
        <v>147.50000000000199</v>
      </c>
      <c r="AA2950" s="36">
        <v>22.796537051743879</v>
      </c>
    </row>
    <row r="2951" spans="1:27" x14ac:dyDescent="0.25">
      <c r="A2951">
        <v>96.432599999999994</v>
      </c>
      <c r="B2951">
        <v>147.550000000002</v>
      </c>
      <c r="C2951" s="36">
        <v>23.162911190837118</v>
      </c>
      <c r="E2951">
        <v>101.12990000000001</v>
      </c>
      <c r="F2951">
        <v>147.550000000002</v>
      </c>
      <c r="G2951" s="36">
        <v>23.304781268332221</v>
      </c>
      <c r="I2951">
        <v>105.8248</v>
      </c>
      <c r="J2951">
        <v>147.550000000002</v>
      </c>
      <c r="K2951" s="36">
        <v>23.451944658975446</v>
      </c>
      <c r="M2951">
        <v>110.5591</v>
      </c>
      <c r="N2951">
        <v>147.550000000002</v>
      </c>
      <c r="O2951" s="36">
        <v>23.606112109548253</v>
      </c>
      <c r="Q2951">
        <v>115.30419999999999</v>
      </c>
      <c r="R2951">
        <v>147.550000000002</v>
      </c>
      <c r="S2951" s="36">
        <v>23.766848215041144</v>
      </c>
      <c r="U2951">
        <v>120.0808</v>
      </c>
      <c r="V2951">
        <v>147.550000000002</v>
      </c>
      <c r="W2951" s="36">
        <v>23.935422881408204</v>
      </c>
      <c r="Y2951">
        <v>83.43</v>
      </c>
      <c r="Z2951">
        <v>147.550000000002</v>
      </c>
      <c r="AA2951" s="36">
        <v>22.796089570698356</v>
      </c>
    </row>
    <row r="2952" spans="1:27" x14ac:dyDescent="0.25">
      <c r="A2952">
        <v>96.432599999999994</v>
      </c>
      <c r="B2952">
        <v>147.60000000000201</v>
      </c>
      <c r="C2952" s="36">
        <v>23.162408322943023</v>
      </c>
      <c r="E2952">
        <v>101.12990000000001</v>
      </c>
      <c r="F2952">
        <v>147.60000000000201</v>
      </c>
      <c r="G2952" s="36">
        <v>23.304254922096607</v>
      </c>
      <c r="I2952">
        <v>105.8248</v>
      </c>
      <c r="J2952">
        <v>147.60000000000201</v>
      </c>
      <c r="K2952" s="36">
        <v>23.451392608622584</v>
      </c>
      <c r="M2952">
        <v>110.5591</v>
      </c>
      <c r="N2952">
        <v>147.60000000000201</v>
      </c>
      <c r="O2952" s="36">
        <v>23.605531534026753</v>
      </c>
      <c r="Q2952">
        <v>115.30419999999999</v>
      </c>
      <c r="R2952">
        <v>147.60000000000201</v>
      </c>
      <c r="S2952" s="36">
        <v>23.766236006037559</v>
      </c>
      <c r="U2952">
        <v>120.0808</v>
      </c>
      <c r="V2952">
        <v>147.60000000000201</v>
      </c>
      <c r="W2952" s="36">
        <v>23.934775228771457</v>
      </c>
      <c r="Y2952">
        <v>83.43</v>
      </c>
      <c r="Z2952">
        <v>147.60000000000201</v>
      </c>
      <c r="AA2952" s="36">
        <v>22.795642158367993</v>
      </c>
    </row>
    <row r="2953" spans="1:27" x14ac:dyDescent="0.25">
      <c r="A2953">
        <v>96.432599999999994</v>
      </c>
      <c r="B2953">
        <v>147.650000000002</v>
      </c>
      <c r="C2953" s="36">
        <v>23.161905544586141</v>
      </c>
      <c r="E2953">
        <v>101.12990000000001</v>
      </c>
      <c r="F2953">
        <v>147.650000000002</v>
      </c>
      <c r="G2953" s="36">
        <v>23.303728675228594</v>
      </c>
      <c r="I2953">
        <v>105.8248</v>
      </c>
      <c r="J2953">
        <v>147.650000000002</v>
      </c>
      <c r="K2953" s="36">
        <v>23.450840669105276</v>
      </c>
      <c r="M2953">
        <v>110.5591</v>
      </c>
      <c r="N2953">
        <v>147.650000000002</v>
      </c>
      <c r="O2953" s="36">
        <v>23.604951082949167</v>
      </c>
      <c r="Q2953">
        <v>115.30419999999999</v>
      </c>
      <c r="R2953">
        <v>147.650000000002</v>
      </c>
      <c r="S2953" s="36">
        <v>23.765623937678626</v>
      </c>
      <c r="U2953">
        <v>120.0808</v>
      </c>
      <c r="V2953">
        <v>147.650000000002</v>
      </c>
      <c r="W2953" s="36">
        <v>23.934127736351549</v>
      </c>
      <c r="Y2953">
        <v>83.43</v>
      </c>
      <c r="Z2953">
        <v>147.650000000002</v>
      </c>
      <c r="AA2953" s="36">
        <v>22.795194814728099</v>
      </c>
    </row>
    <row r="2954" spans="1:27" x14ac:dyDescent="0.25">
      <c r="A2954">
        <v>96.432599999999994</v>
      </c>
      <c r="B2954">
        <v>147.70000000000201</v>
      </c>
      <c r="C2954" s="36">
        <v>23.161402855728792</v>
      </c>
      <c r="E2954">
        <v>101.12990000000001</v>
      </c>
      <c r="F2954">
        <v>147.70000000000201</v>
      </c>
      <c r="G2954" s="36">
        <v>23.30320252768367</v>
      </c>
      <c r="I2954">
        <v>105.8248</v>
      </c>
      <c r="J2954">
        <v>147.70000000000201</v>
      </c>
      <c r="K2954" s="36">
        <v>23.45028884037049</v>
      </c>
      <c r="M2954">
        <v>110.5591</v>
      </c>
      <c r="N2954">
        <v>147.70000000000201</v>
      </c>
      <c r="O2954" s="36">
        <v>23.604370756251662</v>
      </c>
      <c r="Q2954">
        <v>115.30419999999999</v>
      </c>
      <c r="R2954">
        <v>147.70000000000201</v>
      </c>
      <c r="S2954" s="36">
        <v>23.765012009886696</v>
      </c>
      <c r="U2954">
        <v>120.0808</v>
      </c>
      <c r="V2954">
        <v>147.70000000000201</v>
      </c>
      <c r="W2954" s="36">
        <v>23.933480404052798</v>
      </c>
      <c r="Y2954">
        <v>83.43</v>
      </c>
      <c r="Z2954">
        <v>147.70000000000201</v>
      </c>
      <c r="AA2954" s="36">
        <v>22.794747539754006</v>
      </c>
    </row>
    <row r="2955" spans="1:27" x14ac:dyDescent="0.25">
      <c r="A2955">
        <v>96.432599999999994</v>
      </c>
      <c r="B2955">
        <v>147.75000000000199</v>
      </c>
      <c r="C2955" s="36">
        <v>23.160900256333314</v>
      </c>
      <c r="E2955">
        <v>101.12990000000001</v>
      </c>
      <c r="F2955">
        <v>147.75000000000199</v>
      </c>
      <c r="G2955" s="36">
        <v>23.30267647941734</v>
      </c>
      <c r="I2955">
        <v>105.8248</v>
      </c>
      <c r="J2955">
        <v>147.75000000000199</v>
      </c>
      <c r="K2955" s="36">
        <v>23.449737122365249</v>
      </c>
      <c r="M2955">
        <v>110.5591</v>
      </c>
      <c r="N2955">
        <v>147.75000000000199</v>
      </c>
      <c r="O2955" s="36">
        <v>23.603790553870468</v>
      </c>
      <c r="Q2955">
        <v>115.30419999999999</v>
      </c>
      <c r="R2955">
        <v>147.75000000000199</v>
      </c>
      <c r="S2955" s="36">
        <v>23.764400222584189</v>
      </c>
      <c r="U2955">
        <v>120.0808</v>
      </c>
      <c r="V2955">
        <v>147.75000000000199</v>
      </c>
      <c r="W2955" s="36">
        <v>23.932833231779625</v>
      </c>
      <c r="Y2955">
        <v>83.43</v>
      </c>
      <c r="Z2955">
        <v>147.75000000000199</v>
      </c>
      <c r="AA2955" s="36">
        <v>22.794300333421059</v>
      </c>
    </row>
    <row r="2956" spans="1:27" x14ac:dyDescent="0.25">
      <c r="A2956">
        <v>96.432599999999994</v>
      </c>
      <c r="B2956">
        <v>147.800000000002</v>
      </c>
      <c r="C2956" s="36">
        <v>23.160397746362065</v>
      </c>
      <c r="E2956">
        <v>101.12990000000001</v>
      </c>
      <c r="F2956">
        <v>147.800000000002</v>
      </c>
      <c r="G2956" s="36">
        <v>23.302150530385141</v>
      </c>
      <c r="I2956">
        <v>105.8248</v>
      </c>
      <c r="J2956">
        <v>147.800000000002</v>
      </c>
      <c r="K2956" s="36">
        <v>23.449185515036611</v>
      </c>
      <c r="M2956">
        <v>110.5591</v>
      </c>
      <c r="N2956">
        <v>147.800000000002</v>
      </c>
      <c r="O2956" s="36">
        <v>23.603210475741861</v>
      </c>
      <c r="Q2956">
        <v>115.30419999999999</v>
      </c>
      <c r="R2956">
        <v>147.800000000002</v>
      </c>
      <c r="S2956" s="36">
        <v>23.763788575693596</v>
      </c>
      <c r="U2956">
        <v>120.0808</v>
      </c>
      <c r="V2956">
        <v>147.800000000002</v>
      </c>
      <c r="W2956" s="36">
        <v>23.932186219436538</v>
      </c>
      <c r="Y2956">
        <v>83.43</v>
      </c>
      <c r="Z2956">
        <v>147.800000000002</v>
      </c>
      <c r="AA2956" s="36">
        <v>22.793853195704621</v>
      </c>
    </row>
    <row r="2957" spans="1:27" x14ac:dyDescent="0.25">
      <c r="A2957">
        <v>96.432599999999994</v>
      </c>
      <c r="B2957">
        <v>147.85000000000201</v>
      </c>
      <c r="C2957" s="36">
        <v>23.159895325777445</v>
      </c>
      <c r="E2957">
        <v>101.12990000000001</v>
      </c>
      <c r="F2957">
        <v>147.85000000000201</v>
      </c>
      <c r="G2957" s="36">
        <v>23.301624680542655</v>
      </c>
      <c r="I2957">
        <v>105.8248</v>
      </c>
      <c r="J2957">
        <v>147.85000000000201</v>
      </c>
      <c r="K2957" s="36">
        <v>23.448634018331667</v>
      </c>
      <c r="M2957">
        <v>110.5591</v>
      </c>
      <c r="N2957">
        <v>147.85000000000201</v>
      </c>
      <c r="O2957" s="36">
        <v>23.602630521802165</v>
      </c>
      <c r="Q2957">
        <v>115.30419999999999</v>
      </c>
      <c r="R2957">
        <v>147.85000000000201</v>
      </c>
      <c r="S2957" s="36">
        <v>23.763177069137466</v>
      </c>
      <c r="U2957">
        <v>120.0808</v>
      </c>
      <c r="V2957">
        <v>147.85000000000201</v>
      </c>
      <c r="W2957" s="36">
        <v>23.931539366928142</v>
      </c>
      <c r="Y2957">
        <v>83.43</v>
      </c>
      <c r="Z2957">
        <v>147.85000000000201</v>
      </c>
      <c r="AA2957" s="36">
        <v>22.793406126580059</v>
      </c>
    </row>
    <row r="2958" spans="1:27" x14ac:dyDescent="0.25">
      <c r="A2958">
        <v>96.432599999999994</v>
      </c>
      <c r="B2958">
        <v>147.900000000002</v>
      </c>
      <c r="C2958" s="36">
        <v>23.159392994541864</v>
      </c>
      <c r="E2958">
        <v>101.12990000000001</v>
      </c>
      <c r="F2958">
        <v>147.900000000002</v>
      </c>
      <c r="G2958" s="36">
        <v>23.301098929845494</v>
      </c>
      <c r="I2958">
        <v>105.8248</v>
      </c>
      <c r="J2958">
        <v>147.900000000002</v>
      </c>
      <c r="K2958" s="36">
        <v>23.448082632197554</v>
      </c>
      <c r="M2958">
        <v>110.5591</v>
      </c>
      <c r="N2958">
        <v>147.900000000002</v>
      </c>
      <c r="O2958" s="36">
        <v>23.60205069198777</v>
      </c>
      <c r="Q2958">
        <v>115.30419999999999</v>
      </c>
      <c r="R2958">
        <v>147.900000000002</v>
      </c>
      <c r="S2958" s="36">
        <v>23.762565702838437</v>
      </c>
      <c r="U2958">
        <v>120.0808</v>
      </c>
      <c r="V2958">
        <v>147.900000000002</v>
      </c>
      <c r="W2958" s="36">
        <v>23.930892674159121</v>
      </c>
      <c r="Y2958">
        <v>83.43</v>
      </c>
      <c r="Z2958">
        <v>147.900000000002</v>
      </c>
      <c r="AA2958" s="36">
        <v>22.792959126022765</v>
      </c>
    </row>
    <row r="2959" spans="1:27" x14ac:dyDescent="0.25">
      <c r="A2959">
        <v>96.432599999999994</v>
      </c>
      <c r="B2959">
        <v>147.95000000000201</v>
      </c>
      <c r="C2959" s="36">
        <v>23.158890752617765</v>
      </c>
      <c r="E2959">
        <v>101.12990000000001</v>
      </c>
      <c r="F2959">
        <v>147.95000000000201</v>
      </c>
      <c r="G2959" s="36">
        <v>23.300573278249292</v>
      </c>
      <c r="I2959">
        <v>105.8248</v>
      </c>
      <c r="J2959">
        <v>147.95000000000201</v>
      </c>
      <c r="K2959" s="36">
        <v>23.447531356581461</v>
      </c>
      <c r="M2959">
        <v>110.5591</v>
      </c>
      <c r="N2959">
        <v>147.95000000000201</v>
      </c>
      <c r="O2959" s="36">
        <v>23.601470986235118</v>
      </c>
      <c r="Q2959">
        <v>115.30419999999999</v>
      </c>
      <c r="R2959">
        <v>147.95000000000201</v>
      </c>
      <c r="S2959" s="36">
        <v>23.761954476719197</v>
      </c>
      <c r="U2959">
        <v>120.0808</v>
      </c>
      <c r="V2959">
        <v>147.95000000000201</v>
      </c>
      <c r="W2959" s="36">
        <v>23.930246141034278</v>
      </c>
      <c r="Y2959">
        <v>83.43</v>
      </c>
      <c r="Z2959">
        <v>147.95000000000201</v>
      </c>
      <c r="AA2959" s="36">
        <v>22.792512194008147</v>
      </c>
    </row>
    <row r="2960" spans="1:27" x14ac:dyDescent="0.25">
      <c r="A2960">
        <v>96.432599999999994</v>
      </c>
      <c r="B2960">
        <v>148.00000000000199</v>
      </c>
      <c r="C2960" s="36">
        <v>23.158388599967619</v>
      </c>
      <c r="E2960">
        <v>101.12990000000001</v>
      </c>
      <c r="F2960">
        <v>148.00000000000199</v>
      </c>
      <c r="G2960" s="36">
        <v>23.300047725709717</v>
      </c>
      <c r="I2960">
        <v>105.8248</v>
      </c>
      <c r="J2960">
        <v>148.00000000000199</v>
      </c>
      <c r="K2960" s="36">
        <v>23.446980191430598</v>
      </c>
      <c r="M2960">
        <v>110.5591</v>
      </c>
      <c r="N2960">
        <v>148.00000000000199</v>
      </c>
      <c r="O2960" s="36">
        <v>23.600891404480684</v>
      </c>
      <c r="Q2960">
        <v>115.30419999999999</v>
      </c>
      <c r="R2960">
        <v>148.00000000000199</v>
      </c>
      <c r="S2960" s="36">
        <v>23.761343390702521</v>
      </c>
      <c r="U2960">
        <v>120.0808</v>
      </c>
      <c r="V2960">
        <v>148.00000000000199</v>
      </c>
      <c r="W2960" s="36">
        <v>23.929599767458484</v>
      </c>
      <c r="Y2960">
        <v>83.43</v>
      </c>
      <c r="Z2960">
        <v>148.00000000000199</v>
      </c>
      <c r="AA2960" s="36">
        <v>22.792065330511605</v>
      </c>
    </row>
    <row r="2961" spans="1:27" x14ac:dyDescent="0.25">
      <c r="A2961">
        <v>96.432599999999994</v>
      </c>
      <c r="B2961">
        <v>148.050000000002</v>
      </c>
      <c r="C2961" s="36">
        <v>23.157886536553917</v>
      </c>
      <c r="E2961">
        <v>101.12990000000001</v>
      </c>
      <c r="F2961">
        <v>148.050000000002</v>
      </c>
      <c r="G2961" s="36">
        <v>23.299522272182486</v>
      </c>
      <c r="I2961">
        <v>105.8248</v>
      </c>
      <c r="J2961">
        <v>148.050000000002</v>
      </c>
      <c r="K2961" s="36">
        <v>23.446429136692235</v>
      </c>
      <c r="M2961">
        <v>110.5591</v>
      </c>
      <c r="N2961">
        <v>148.050000000002</v>
      </c>
      <c r="O2961" s="36">
        <v>23.600311946661019</v>
      </c>
      <c r="Q2961">
        <v>115.30419999999999</v>
      </c>
      <c r="R2961">
        <v>148.050000000002</v>
      </c>
      <c r="S2961" s="36">
        <v>23.760732444711238</v>
      </c>
      <c r="U2961">
        <v>120.0808</v>
      </c>
      <c r="V2961">
        <v>148.050000000002</v>
      </c>
      <c r="W2961" s="36">
        <v>23.928953553336711</v>
      </c>
      <c r="Y2961">
        <v>83.43</v>
      </c>
      <c r="Z2961">
        <v>148.050000000002</v>
      </c>
      <c r="AA2961" s="36">
        <v>22.791618535508583</v>
      </c>
    </row>
    <row r="2962" spans="1:27" x14ac:dyDescent="0.25">
      <c r="A2962">
        <v>96.432599999999994</v>
      </c>
      <c r="B2962">
        <v>148.10000000000201</v>
      </c>
      <c r="C2962" s="36">
        <v>23.157384562339175</v>
      </c>
      <c r="E2962">
        <v>101.12990000000001</v>
      </c>
      <c r="F2962">
        <v>148.10000000000201</v>
      </c>
      <c r="G2962" s="36">
        <v>23.298996917623327</v>
      </c>
      <c r="I2962">
        <v>105.8248</v>
      </c>
      <c r="J2962">
        <v>148.10000000000201</v>
      </c>
      <c r="K2962" s="36">
        <v>23.445878192313671</v>
      </c>
      <c r="M2962">
        <v>110.5591</v>
      </c>
      <c r="N2962">
        <v>148.10000000000201</v>
      </c>
      <c r="O2962" s="36">
        <v>23.599732612712721</v>
      </c>
      <c r="Q2962">
        <v>115.30419999999999</v>
      </c>
      <c r="R2962">
        <v>148.10000000000201</v>
      </c>
      <c r="S2962" s="36">
        <v>23.760121638668259</v>
      </c>
      <c r="U2962">
        <v>120.0808</v>
      </c>
      <c r="V2962">
        <v>148.10000000000201</v>
      </c>
      <c r="W2962" s="36">
        <v>23.928307498574021</v>
      </c>
      <c r="Y2962">
        <v>83.43</v>
      </c>
      <c r="Z2962">
        <v>148.10000000000201</v>
      </c>
      <c r="AA2962" s="36">
        <v>22.791171808974529</v>
      </c>
    </row>
    <row r="2963" spans="1:27" x14ac:dyDescent="0.25">
      <c r="A2963">
        <v>96.432599999999994</v>
      </c>
      <c r="B2963">
        <v>148.150000000002</v>
      </c>
      <c r="C2963" s="36">
        <v>23.156882677285946</v>
      </c>
      <c r="E2963">
        <v>101.12990000000001</v>
      </c>
      <c r="F2963">
        <v>148.150000000002</v>
      </c>
      <c r="G2963" s="36">
        <v>23.29847166198801</v>
      </c>
      <c r="I2963">
        <v>105.8248</v>
      </c>
      <c r="J2963">
        <v>148.150000000002</v>
      </c>
      <c r="K2963" s="36">
        <v>23.445327358242242</v>
      </c>
      <c r="M2963">
        <v>110.5591</v>
      </c>
      <c r="N2963">
        <v>148.150000000002</v>
      </c>
      <c r="O2963" s="36">
        <v>23.59915340257243</v>
      </c>
      <c r="Q2963">
        <v>115.30419999999999</v>
      </c>
      <c r="R2963">
        <v>148.150000000002</v>
      </c>
      <c r="S2963" s="36">
        <v>23.75951097249655</v>
      </c>
      <c r="U2963">
        <v>120.0808</v>
      </c>
      <c r="V2963">
        <v>148.150000000002</v>
      </c>
      <c r="W2963" s="36">
        <v>23.927661603075574</v>
      </c>
      <c r="Y2963">
        <v>83.43</v>
      </c>
      <c r="Z2963">
        <v>148.150000000002</v>
      </c>
      <c r="AA2963" s="36">
        <v>22.790725150884889</v>
      </c>
    </row>
    <row r="2964" spans="1:27" x14ac:dyDescent="0.25">
      <c r="A2964">
        <v>96.432599999999994</v>
      </c>
      <c r="B2964">
        <v>148.20000000000201</v>
      </c>
      <c r="C2964" s="36">
        <v>23.156380881356789</v>
      </c>
      <c r="E2964">
        <v>101.12990000000001</v>
      </c>
      <c r="F2964">
        <v>148.20000000000201</v>
      </c>
      <c r="G2964" s="36">
        <v>23.297946505232339</v>
      </c>
      <c r="I2964">
        <v>105.8248</v>
      </c>
      <c r="J2964">
        <v>148.20000000000201</v>
      </c>
      <c r="K2964" s="36">
        <v>23.444776634425345</v>
      </c>
      <c r="M2964">
        <v>110.5591</v>
      </c>
      <c r="N2964">
        <v>148.20000000000201</v>
      </c>
      <c r="O2964" s="36">
        <v>23.598574316176851</v>
      </c>
      <c r="Q2964">
        <v>115.30419999999999</v>
      </c>
      <c r="R2964">
        <v>148.20000000000201</v>
      </c>
      <c r="S2964" s="36">
        <v>23.758900446119167</v>
      </c>
      <c r="U2964">
        <v>120.0808</v>
      </c>
      <c r="V2964">
        <v>148.20000000000201</v>
      </c>
      <c r="W2964" s="36">
        <v>23.927015866746618</v>
      </c>
      <c r="Y2964">
        <v>83.43</v>
      </c>
      <c r="Z2964">
        <v>148.20000000000201</v>
      </c>
      <c r="AA2964" s="36">
        <v>22.790278561215146</v>
      </c>
    </row>
    <row r="2965" spans="1:27" x14ac:dyDescent="0.25">
      <c r="A2965">
        <v>96.432599999999994</v>
      </c>
      <c r="B2965">
        <v>148.25000000000199</v>
      </c>
      <c r="C2965" s="36">
        <v>23.155879174514311</v>
      </c>
      <c r="E2965">
        <v>101.12990000000001</v>
      </c>
      <c r="F2965">
        <v>148.25000000000199</v>
      </c>
      <c r="G2965" s="36">
        <v>23.297421447312143</v>
      </c>
      <c r="I2965">
        <v>105.8248</v>
      </c>
      <c r="J2965">
        <v>148.25000000000199</v>
      </c>
      <c r="K2965" s="36">
        <v>23.444226020810401</v>
      </c>
      <c r="M2965">
        <v>110.5591</v>
      </c>
      <c r="N2965">
        <v>148.25000000000199</v>
      </c>
      <c r="O2965" s="36">
        <v>23.597995353462743</v>
      </c>
      <c r="Q2965">
        <v>115.30419999999999</v>
      </c>
      <c r="R2965">
        <v>148.25000000000199</v>
      </c>
      <c r="S2965" s="36">
        <v>23.75829005945921</v>
      </c>
      <c r="U2965">
        <v>120.0808</v>
      </c>
      <c r="V2965">
        <v>148.25000000000199</v>
      </c>
      <c r="W2965" s="36">
        <v>23.926370289492493</v>
      </c>
      <c r="Y2965">
        <v>83.43</v>
      </c>
      <c r="Z2965">
        <v>148.25000000000199</v>
      </c>
      <c r="AA2965" s="36">
        <v>22.789832039940784</v>
      </c>
    </row>
    <row r="2966" spans="1:27" x14ac:dyDescent="0.25">
      <c r="A2966">
        <v>96.432599999999994</v>
      </c>
      <c r="B2966">
        <v>148.300000000002</v>
      </c>
      <c r="C2966" s="36">
        <v>23.155377556721124</v>
      </c>
      <c r="E2966">
        <v>101.12990000000001</v>
      </c>
      <c r="F2966">
        <v>148.300000000002</v>
      </c>
      <c r="G2966" s="36">
        <v>23.296896488183293</v>
      </c>
      <c r="I2966">
        <v>105.8248</v>
      </c>
      <c r="J2966">
        <v>148.300000000002</v>
      </c>
      <c r="K2966" s="36">
        <v>23.443675517344865</v>
      </c>
      <c r="M2966">
        <v>110.5591</v>
      </c>
      <c r="N2966">
        <v>148.300000000002</v>
      </c>
      <c r="O2966" s="36">
        <v>23.597416514366898</v>
      </c>
      <c r="Q2966">
        <v>115.30419999999999</v>
      </c>
      <c r="R2966">
        <v>148.300000000002</v>
      </c>
      <c r="S2966" s="36">
        <v>23.757679812439864</v>
      </c>
      <c r="U2966">
        <v>120.0808</v>
      </c>
      <c r="V2966">
        <v>148.300000000002</v>
      </c>
      <c r="W2966" s="36">
        <v>23.925724871218627</v>
      </c>
      <c r="Y2966">
        <v>83.43</v>
      </c>
      <c r="Z2966">
        <v>148.300000000002</v>
      </c>
      <c r="AA2966" s="36">
        <v>22.789385587037302</v>
      </c>
    </row>
    <row r="2967" spans="1:27" x14ac:dyDescent="0.25">
      <c r="A2967">
        <v>96.432599999999994</v>
      </c>
      <c r="B2967">
        <v>148.35000000000201</v>
      </c>
      <c r="C2967" s="36">
        <v>23.154876027939878</v>
      </c>
      <c r="E2967">
        <v>101.12990000000001</v>
      </c>
      <c r="F2967">
        <v>148.35000000000201</v>
      </c>
      <c r="G2967" s="36">
        <v>23.29637162780168</v>
      </c>
      <c r="I2967">
        <v>105.8248</v>
      </c>
      <c r="J2967">
        <v>148.35000000000201</v>
      </c>
      <c r="K2967" s="36">
        <v>23.443125123976259</v>
      </c>
      <c r="M2967">
        <v>110.5591</v>
      </c>
      <c r="N2967">
        <v>148.35000000000201</v>
      </c>
      <c r="O2967" s="36">
        <v>23.596837798826186</v>
      </c>
      <c r="Q2967">
        <v>115.30419999999999</v>
      </c>
      <c r="R2967">
        <v>148.35000000000201</v>
      </c>
      <c r="S2967" s="36">
        <v>23.757069704984374</v>
      </c>
      <c r="U2967">
        <v>120.0808</v>
      </c>
      <c r="V2967">
        <v>148.35000000000201</v>
      </c>
      <c r="W2967" s="36">
        <v>23.925079611830547</v>
      </c>
      <c r="Y2967">
        <v>83.43</v>
      </c>
      <c r="Z2967">
        <v>148.35000000000201</v>
      </c>
      <c r="AA2967" s="36">
        <v>22.788939202480226</v>
      </c>
    </row>
    <row r="2968" spans="1:27" x14ac:dyDescent="0.25">
      <c r="A2968">
        <v>96.432599999999994</v>
      </c>
      <c r="B2968">
        <v>148.400000000002</v>
      </c>
      <c r="C2968" s="36">
        <v>23.154374588133244</v>
      </c>
      <c r="E2968">
        <v>101.12990000000001</v>
      </c>
      <c r="F2968">
        <v>148.400000000002</v>
      </c>
      <c r="G2968" s="36">
        <v>23.295846866123245</v>
      </c>
      <c r="I2968">
        <v>105.8248</v>
      </c>
      <c r="J2968">
        <v>148.400000000002</v>
      </c>
      <c r="K2968" s="36">
        <v>23.442574840652121</v>
      </c>
      <c r="M2968">
        <v>110.5591</v>
      </c>
      <c r="N2968">
        <v>148.400000000002</v>
      </c>
      <c r="O2968" s="36">
        <v>23.596259206777518</v>
      </c>
      <c r="Q2968">
        <v>115.30419999999999</v>
      </c>
      <c r="R2968">
        <v>148.400000000002</v>
      </c>
      <c r="S2968" s="36">
        <v>23.756459737016066</v>
      </c>
      <c r="U2968">
        <v>120.0808</v>
      </c>
      <c r="V2968">
        <v>148.400000000002</v>
      </c>
      <c r="W2968" s="36">
        <v>23.924434511233866</v>
      </c>
      <c r="Y2968">
        <v>83.43</v>
      </c>
      <c r="Z2968">
        <v>148.400000000002</v>
      </c>
      <c r="AA2968" s="36">
        <v>22.788492886245081</v>
      </c>
    </row>
    <row r="2969" spans="1:27" x14ac:dyDescent="0.25">
      <c r="A2969">
        <v>96.432599999999994</v>
      </c>
      <c r="B2969">
        <v>148.45000000000201</v>
      </c>
      <c r="C2969" s="36">
        <v>23.153873237263916</v>
      </c>
      <c r="E2969">
        <v>101.12990000000001</v>
      </c>
      <c r="F2969">
        <v>148.45000000000201</v>
      </c>
      <c r="G2969" s="36">
        <v>23.295322203103932</v>
      </c>
      <c r="I2969">
        <v>105.8248</v>
      </c>
      <c r="J2969">
        <v>148.45000000000201</v>
      </c>
      <c r="K2969" s="36">
        <v>23.442024667320041</v>
      </c>
      <c r="M2969">
        <v>110.5591</v>
      </c>
      <c r="N2969">
        <v>148.45000000000201</v>
      </c>
      <c r="O2969" s="36">
        <v>23.595680738157849</v>
      </c>
      <c r="Q2969">
        <v>115.30419999999999</v>
      </c>
      <c r="R2969">
        <v>148.45000000000201</v>
      </c>
      <c r="S2969" s="36">
        <v>23.75584990845832</v>
      </c>
      <c r="U2969">
        <v>120.0808</v>
      </c>
      <c r="V2969">
        <v>148.45000000000201</v>
      </c>
      <c r="W2969" s="36">
        <v>23.923789569334289</v>
      </c>
      <c r="Y2969">
        <v>83.43</v>
      </c>
      <c r="Z2969">
        <v>148.45000000000201</v>
      </c>
      <c r="AA2969" s="36">
        <v>22.788046638307407</v>
      </c>
    </row>
    <row r="2970" spans="1:27" x14ac:dyDescent="0.25">
      <c r="A2970">
        <v>96.432599999999994</v>
      </c>
      <c r="B2970">
        <v>148.50000000000199</v>
      </c>
      <c r="C2970" s="36">
        <v>23.153371975294625</v>
      </c>
      <c r="E2970">
        <v>101.12990000000001</v>
      </c>
      <c r="F2970">
        <v>148.50000000000199</v>
      </c>
      <c r="G2970" s="36">
        <v>23.294797638699741</v>
      </c>
      <c r="I2970">
        <v>105.8248</v>
      </c>
      <c r="J2970">
        <v>148.50000000000199</v>
      </c>
      <c r="K2970" s="36">
        <v>23.441474603927645</v>
      </c>
      <c r="M2970">
        <v>110.5591</v>
      </c>
      <c r="N2970">
        <v>148.50000000000199</v>
      </c>
      <c r="O2970" s="36">
        <v>23.595102392904199</v>
      </c>
      <c r="Q2970">
        <v>115.30419999999999</v>
      </c>
      <c r="R2970">
        <v>148.50000000000199</v>
      </c>
      <c r="S2970" s="36">
        <v>23.755240219234597</v>
      </c>
      <c r="U2970">
        <v>120.0808</v>
      </c>
      <c r="V2970">
        <v>148.50000000000199</v>
      </c>
      <c r="W2970" s="36">
        <v>23.923144786037618</v>
      </c>
      <c r="Y2970">
        <v>83.43</v>
      </c>
      <c r="Z2970">
        <v>148.50000000000199</v>
      </c>
      <c r="AA2970" s="36">
        <v>22.787600458642764</v>
      </c>
    </row>
    <row r="2971" spans="1:27" x14ac:dyDescent="0.25">
      <c r="A2971">
        <v>96.432599999999994</v>
      </c>
      <c r="B2971">
        <v>148.550000000002</v>
      </c>
      <c r="C2971" s="36">
        <v>23.152870802188112</v>
      </c>
      <c r="E2971">
        <v>101.12990000000001</v>
      </c>
      <c r="F2971">
        <v>148.550000000002</v>
      </c>
      <c r="G2971" s="36">
        <v>23.294273172866699</v>
      </c>
      <c r="I2971">
        <v>105.8248</v>
      </c>
      <c r="J2971">
        <v>148.550000000002</v>
      </c>
      <c r="K2971" s="36">
        <v>23.440924650422605</v>
      </c>
      <c r="M2971">
        <v>110.5591</v>
      </c>
      <c r="N2971">
        <v>148.550000000002</v>
      </c>
      <c r="O2971" s="36">
        <v>23.59452417095364</v>
      </c>
      <c r="Q2971">
        <v>115.30419999999999</v>
      </c>
      <c r="R2971">
        <v>148.550000000002</v>
      </c>
      <c r="S2971" s="36">
        <v>23.754630669268419</v>
      </c>
      <c r="U2971">
        <v>120.0808</v>
      </c>
      <c r="V2971">
        <v>148.550000000002</v>
      </c>
      <c r="W2971" s="36">
        <v>23.922500161249737</v>
      </c>
      <c r="Y2971">
        <v>83.43</v>
      </c>
      <c r="Z2971">
        <v>148.550000000002</v>
      </c>
      <c r="AA2971" s="36">
        <v>22.787154347226735</v>
      </c>
    </row>
    <row r="2972" spans="1:27" x14ac:dyDescent="0.25">
      <c r="A2972">
        <v>96.432599999999994</v>
      </c>
      <c r="B2972">
        <v>148.60000000000201</v>
      </c>
      <c r="C2972" s="36">
        <v>23.152369717907145</v>
      </c>
      <c r="E2972">
        <v>101.12990000000001</v>
      </c>
      <c r="F2972">
        <v>148.60000000000201</v>
      </c>
      <c r="G2972" s="36">
        <v>23.293748805560863</v>
      </c>
      <c r="I2972">
        <v>105.8248</v>
      </c>
      <c r="J2972">
        <v>148.60000000000201</v>
      </c>
      <c r="K2972" s="36">
        <v>23.440374806752626</v>
      </c>
      <c r="M2972">
        <v>110.5591</v>
      </c>
      <c r="N2972">
        <v>148.60000000000201</v>
      </c>
      <c r="O2972" s="36">
        <v>23.593946072243288</v>
      </c>
      <c r="Q2972">
        <v>115.30419999999999</v>
      </c>
      <c r="R2972">
        <v>148.60000000000201</v>
      </c>
      <c r="S2972" s="36">
        <v>23.754021258483373</v>
      </c>
      <c r="U2972">
        <v>120.0808</v>
      </c>
      <c r="V2972">
        <v>148.60000000000201</v>
      </c>
      <c r="W2972" s="36">
        <v>23.921855694876623</v>
      </c>
      <c r="Y2972">
        <v>83.43</v>
      </c>
      <c r="Z2972">
        <v>148.60000000000201</v>
      </c>
      <c r="AA2972" s="36">
        <v>22.786708304034896</v>
      </c>
    </row>
    <row r="2973" spans="1:27" x14ac:dyDescent="0.25">
      <c r="A2973">
        <v>96.432599999999994</v>
      </c>
      <c r="B2973">
        <v>148.650000000002</v>
      </c>
      <c r="C2973" s="36">
        <v>23.151868722414537</v>
      </c>
      <c r="E2973">
        <v>101.12990000000001</v>
      </c>
      <c r="F2973">
        <v>148.650000000002</v>
      </c>
      <c r="G2973" s="36">
        <v>23.293224536738325</v>
      </c>
      <c r="I2973">
        <v>105.8248</v>
      </c>
      <c r="J2973">
        <v>148.650000000002</v>
      </c>
      <c r="K2973" s="36">
        <v>23.439825072865464</v>
      </c>
      <c r="M2973">
        <v>110.5591</v>
      </c>
      <c r="N2973">
        <v>148.650000000002</v>
      </c>
      <c r="O2973" s="36">
        <v>23.593368096710314</v>
      </c>
      <c r="Q2973">
        <v>115.30419999999999</v>
      </c>
      <c r="R2973">
        <v>148.650000000002</v>
      </c>
      <c r="S2973" s="36">
        <v>23.753411986803133</v>
      </c>
      <c r="U2973">
        <v>120.0808</v>
      </c>
      <c r="V2973">
        <v>148.650000000002</v>
      </c>
      <c r="W2973" s="36">
        <v>23.921211386824353</v>
      </c>
      <c r="Y2973">
        <v>83.43</v>
      </c>
      <c r="Z2973">
        <v>148.650000000002</v>
      </c>
      <c r="AA2973" s="36">
        <v>22.786262329042852</v>
      </c>
    </row>
    <row r="2974" spans="1:27" x14ac:dyDescent="0.25">
      <c r="A2974">
        <v>96.432599999999994</v>
      </c>
      <c r="B2974">
        <v>148.70000000000201</v>
      </c>
      <c r="C2974" s="36">
        <v>23.151367815673105</v>
      </c>
      <c r="E2974">
        <v>101.12990000000001</v>
      </c>
      <c r="F2974">
        <v>148.70000000000201</v>
      </c>
      <c r="G2974" s="36">
        <v>23.292700366355191</v>
      </c>
      <c r="I2974">
        <v>105.8248</v>
      </c>
      <c r="J2974">
        <v>148.70000000000201</v>
      </c>
      <c r="K2974" s="36">
        <v>23.439275448708905</v>
      </c>
      <c r="M2974">
        <v>110.5591</v>
      </c>
      <c r="N2974">
        <v>148.70000000000201</v>
      </c>
      <c r="O2974" s="36">
        <v>23.592790244291944</v>
      </c>
      <c r="Q2974">
        <v>115.30419999999999</v>
      </c>
      <c r="R2974">
        <v>148.70000000000201</v>
      </c>
      <c r="S2974" s="36">
        <v>23.752802854151405</v>
      </c>
      <c r="U2974">
        <v>120.0808</v>
      </c>
      <c r="V2974">
        <v>148.70000000000201</v>
      </c>
      <c r="W2974" s="36">
        <v>23.92056723699908</v>
      </c>
      <c r="Y2974">
        <v>83.43</v>
      </c>
      <c r="Z2974">
        <v>148.70000000000201</v>
      </c>
      <c r="AA2974" s="36">
        <v>22.785816422226215</v>
      </c>
    </row>
    <row r="2975" spans="1:27" x14ac:dyDescent="0.25">
      <c r="A2975">
        <v>96.432599999999994</v>
      </c>
      <c r="B2975">
        <v>148.75000000000199</v>
      </c>
      <c r="C2975" s="36">
        <v>23.150866997645693</v>
      </c>
      <c r="E2975">
        <v>101.12990000000001</v>
      </c>
      <c r="F2975">
        <v>148.75000000000199</v>
      </c>
      <c r="G2975" s="36">
        <v>23.292176294367632</v>
      </c>
      <c r="I2975">
        <v>105.8248</v>
      </c>
      <c r="J2975">
        <v>148.75000000000199</v>
      </c>
      <c r="K2975" s="36">
        <v>23.438725934230774</v>
      </c>
      <c r="M2975">
        <v>110.5591</v>
      </c>
      <c r="N2975">
        <v>148.75000000000199</v>
      </c>
      <c r="O2975" s="36">
        <v>23.592212514925457</v>
      </c>
      <c r="Q2975">
        <v>115.30419999999999</v>
      </c>
      <c r="R2975">
        <v>148.75000000000199</v>
      </c>
      <c r="S2975" s="36">
        <v>23.752193860452007</v>
      </c>
      <c r="U2975">
        <v>120.0808</v>
      </c>
      <c r="V2975">
        <v>148.75000000000199</v>
      </c>
      <c r="W2975" s="36">
        <v>23.919923245307061</v>
      </c>
      <c r="Y2975">
        <v>83.43</v>
      </c>
      <c r="Z2975">
        <v>148.75000000000199</v>
      </c>
      <c r="AA2975" s="36">
        <v>22.785370583560624</v>
      </c>
    </row>
    <row r="2976" spans="1:27" x14ac:dyDescent="0.25">
      <c r="A2976">
        <v>96.432599999999994</v>
      </c>
      <c r="B2976">
        <v>148.800000000002</v>
      </c>
      <c r="C2976" s="36">
        <v>23.150366268295183</v>
      </c>
      <c r="E2976">
        <v>101.12990000000001</v>
      </c>
      <c r="F2976">
        <v>148.800000000002</v>
      </c>
      <c r="G2976" s="36">
        <v>23.291652320731814</v>
      </c>
      <c r="I2976">
        <v>105.8248</v>
      </c>
      <c r="J2976">
        <v>148.800000000002</v>
      </c>
      <c r="K2976" s="36">
        <v>23.43817652937895</v>
      </c>
      <c r="M2976">
        <v>110.5591</v>
      </c>
      <c r="N2976">
        <v>148.800000000002</v>
      </c>
      <c r="O2976" s="36">
        <v>23.591634908548173</v>
      </c>
      <c r="Q2976">
        <v>115.30419999999999</v>
      </c>
      <c r="R2976">
        <v>148.800000000002</v>
      </c>
      <c r="S2976" s="36">
        <v>23.751585005628787</v>
      </c>
      <c r="U2976">
        <v>120.0808</v>
      </c>
      <c r="V2976">
        <v>148.800000000002</v>
      </c>
      <c r="W2976" s="36">
        <v>23.919279411654639</v>
      </c>
      <c r="Y2976">
        <v>83.43</v>
      </c>
      <c r="Z2976">
        <v>148.800000000002</v>
      </c>
      <c r="AA2976" s="36">
        <v>22.784924813021711</v>
      </c>
    </row>
    <row r="2977" spans="1:27" x14ac:dyDescent="0.25">
      <c r="A2977">
        <v>96.432599999999994</v>
      </c>
      <c r="B2977">
        <v>148.85000000000201</v>
      </c>
      <c r="C2977" s="36">
        <v>23.149865627584468</v>
      </c>
      <c r="E2977">
        <v>101.12990000000001</v>
      </c>
      <c r="F2977">
        <v>148.85000000000201</v>
      </c>
      <c r="G2977" s="36">
        <v>23.291128445403963</v>
      </c>
      <c r="I2977">
        <v>105.8248</v>
      </c>
      <c r="J2977">
        <v>148.85000000000201</v>
      </c>
      <c r="K2977" s="36">
        <v>23.437627234101342</v>
      </c>
      <c r="M2977">
        <v>110.5591</v>
      </c>
      <c r="N2977">
        <v>148.85000000000201</v>
      </c>
      <c r="O2977" s="36">
        <v>23.591057425097478</v>
      </c>
      <c r="Q2977">
        <v>115.30419999999999</v>
      </c>
      <c r="R2977">
        <v>148.85000000000201</v>
      </c>
      <c r="S2977" s="36">
        <v>23.750976289605688</v>
      </c>
      <c r="U2977">
        <v>120.0808</v>
      </c>
      <c r="V2977">
        <v>148.85000000000201</v>
      </c>
      <c r="W2977" s="36">
        <v>23.918635735948239</v>
      </c>
      <c r="Y2977">
        <v>83.43</v>
      </c>
      <c r="Z2977">
        <v>148.85000000000201</v>
      </c>
      <c r="AA2977" s="36">
        <v>22.784479110585139</v>
      </c>
    </row>
    <row r="2978" spans="1:27" x14ac:dyDescent="0.25">
      <c r="A2978">
        <v>96.432599999999994</v>
      </c>
      <c r="B2978">
        <v>148.900000000002</v>
      </c>
      <c r="C2978" s="36">
        <v>23.149365075476478</v>
      </c>
      <c r="E2978">
        <v>101.12990000000001</v>
      </c>
      <c r="F2978">
        <v>148.900000000002</v>
      </c>
      <c r="G2978" s="36">
        <v>23.290604668340329</v>
      </c>
      <c r="I2978">
        <v>105.8248</v>
      </c>
      <c r="J2978">
        <v>148.900000000002</v>
      </c>
      <c r="K2978" s="36">
        <v>23.437078048345899</v>
      </c>
      <c r="M2978">
        <v>110.5591</v>
      </c>
      <c r="N2978">
        <v>148.900000000002</v>
      </c>
      <c r="O2978" s="36">
        <v>23.590480064510803</v>
      </c>
      <c r="Q2978">
        <v>115.30419999999999</v>
      </c>
      <c r="R2978">
        <v>148.900000000002</v>
      </c>
      <c r="S2978" s="36">
        <v>23.750367712306709</v>
      </c>
      <c r="U2978">
        <v>120.0808</v>
      </c>
      <c r="V2978">
        <v>148.900000000002</v>
      </c>
      <c r="W2978" s="36">
        <v>23.91799221809439</v>
      </c>
      <c r="Y2978">
        <v>83.43</v>
      </c>
      <c r="Z2978">
        <v>148.900000000002</v>
      </c>
      <c r="AA2978" s="36">
        <v>22.784033476226579</v>
      </c>
    </row>
    <row r="2979" spans="1:27" x14ac:dyDescent="0.25">
      <c r="A2979">
        <v>96.432599999999994</v>
      </c>
      <c r="B2979">
        <v>148.95000000000201</v>
      </c>
      <c r="C2979" s="36">
        <v>23.148864611934158</v>
      </c>
      <c r="E2979">
        <v>101.12990000000001</v>
      </c>
      <c r="F2979">
        <v>148.95000000000201</v>
      </c>
      <c r="G2979" s="36">
        <v>23.290080989497184</v>
      </c>
      <c r="I2979">
        <v>105.8248</v>
      </c>
      <c r="J2979">
        <v>148.95000000000201</v>
      </c>
      <c r="K2979" s="36">
        <v>23.436528972060614</v>
      </c>
      <c r="M2979">
        <v>110.5591</v>
      </c>
      <c r="N2979">
        <v>148.95000000000201</v>
      </c>
      <c r="O2979" s="36">
        <v>23.589902826725638</v>
      </c>
      <c r="Q2979">
        <v>115.30419999999999</v>
      </c>
      <c r="R2979">
        <v>148.95000000000201</v>
      </c>
      <c r="S2979" s="36">
        <v>23.749759273655911</v>
      </c>
      <c r="U2979">
        <v>120.0808</v>
      </c>
      <c r="V2979">
        <v>148.95000000000201</v>
      </c>
      <c r="W2979" s="36">
        <v>23.917348857999702</v>
      </c>
      <c r="Y2979">
        <v>83.43</v>
      </c>
      <c r="Z2979">
        <v>148.95000000000201</v>
      </c>
      <c r="AA2979" s="36">
        <v>22.783587909921717</v>
      </c>
    </row>
    <row r="2980" spans="1:27" x14ac:dyDescent="0.25">
      <c r="A2980">
        <v>96.432599999999994</v>
      </c>
      <c r="B2980">
        <v>149.00000000000199</v>
      </c>
      <c r="C2980" s="36">
        <v>23.148364236920489</v>
      </c>
      <c r="E2980">
        <v>101.12990000000001</v>
      </c>
      <c r="F2980">
        <v>149.00000000000199</v>
      </c>
      <c r="G2980" s="36">
        <v>23.289557408830834</v>
      </c>
      <c r="I2980">
        <v>105.8248</v>
      </c>
      <c r="J2980">
        <v>149.00000000000199</v>
      </c>
      <c r="K2980" s="36">
        <v>23.435980005193517</v>
      </c>
      <c r="M2980">
        <v>110.5591</v>
      </c>
      <c r="N2980">
        <v>149.00000000000199</v>
      </c>
      <c r="O2980" s="36">
        <v>23.589325711679511</v>
      </c>
      <c r="Q2980">
        <v>115.30419999999999</v>
      </c>
      <c r="R2980">
        <v>149.00000000000199</v>
      </c>
      <c r="S2980" s="36">
        <v>23.749150973577439</v>
      </c>
      <c r="U2980">
        <v>120.0808</v>
      </c>
      <c r="V2980">
        <v>149.00000000000199</v>
      </c>
      <c r="W2980" s="36">
        <v>23.916705655570876</v>
      </c>
      <c r="Y2980">
        <v>83.43</v>
      </c>
      <c r="Z2980">
        <v>149.00000000000199</v>
      </c>
      <c r="AA2980" s="36">
        <v>22.783142411646253</v>
      </c>
    </row>
    <row r="2981" spans="1:27" x14ac:dyDescent="0.25">
      <c r="A2981">
        <v>96.432599999999994</v>
      </c>
      <c r="B2981">
        <v>149.050000000002</v>
      </c>
      <c r="C2981" s="36">
        <v>23.147863950398467</v>
      </c>
      <c r="E2981">
        <v>101.12990000000001</v>
      </c>
      <c r="F2981">
        <v>149.050000000002</v>
      </c>
      <c r="G2981" s="36">
        <v>23.289033926297634</v>
      </c>
      <c r="I2981">
        <v>105.8248</v>
      </c>
      <c r="J2981">
        <v>149.050000000002</v>
      </c>
      <c r="K2981" s="36">
        <v>23.435431147692686</v>
      </c>
      <c r="M2981">
        <v>110.5591</v>
      </c>
      <c r="N2981">
        <v>149.050000000002</v>
      </c>
      <c r="O2981" s="36">
        <v>23.588748719310008</v>
      </c>
      <c r="Q2981">
        <v>115.30419999999999</v>
      </c>
      <c r="R2981">
        <v>149.050000000002</v>
      </c>
      <c r="S2981" s="36">
        <v>23.748542811995488</v>
      </c>
      <c r="U2981">
        <v>120.0808</v>
      </c>
      <c r="V2981">
        <v>149.050000000002</v>
      </c>
      <c r="W2981" s="36">
        <v>23.916062610714707</v>
      </c>
      <c r="Y2981">
        <v>83.43</v>
      </c>
      <c r="Z2981">
        <v>149.050000000002</v>
      </c>
      <c r="AA2981" s="36">
        <v>22.782696981375903</v>
      </c>
    </row>
    <row r="2982" spans="1:27" x14ac:dyDescent="0.25">
      <c r="A2982">
        <v>96.432599999999994</v>
      </c>
      <c r="B2982">
        <v>149.10000000000201</v>
      </c>
      <c r="C2982" s="36">
        <v>23.147363752331117</v>
      </c>
      <c r="E2982">
        <v>101.12990000000001</v>
      </c>
      <c r="F2982">
        <v>149.10000000000201</v>
      </c>
      <c r="G2982" s="36">
        <v>23.288510541853945</v>
      </c>
      <c r="I2982">
        <v>105.8248</v>
      </c>
      <c r="J2982">
        <v>149.10000000000201</v>
      </c>
      <c r="K2982" s="36">
        <v>23.434882399506222</v>
      </c>
      <c r="M2982">
        <v>110.5591</v>
      </c>
      <c r="N2982">
        <v>149.10000000000201</v>
      </c>
      <c r="O2982" s="36">
        <v>23.588171849554772</v>
      </c>
      <c r="Q2982">
        <v>115.30419999999999</v>
      </c>
      <c r="R2982">
        <v>149.10000000000201</v>
      </c>
      <c r="S2982" s="36">
        <v>23.747934788834328</v>
      </c>
      <c r="U2982">
        <v>120.0808</v>
      </c>
      <c r="V2982">
        <v>149.10000000000201</v>
      </c>
      <c r="W2982" s="36">
        <v>23.915419723338076</v>
      </c>
      <c r="Y2982">
        <v>83.43</v>
      </c>
      <c r="Z2982">
        <v>149.10000000000201</v>
      </c>
      <c r="AA2982" s="36">
        <v>22.782251619086388</v>
      </c>
    </row>
    <row r="2983" spans="1:27" x14ac:dyDescent="0.25">
      <c r="A2983">
        <v>96.432599999999994</v>
      </c>
      <c r="B2983">
        <v>149.150000000002</v>
      </c>
      <c r="C2983" s="36">
        <v>23.146863642681495</v>
      </c>
      <c r="E2983">
        <v>101.12990000000001</v>
      </c>
      <c r="F2983">
        <v>149.150000000002</v>
      </c>
      <c r="G2983" s="36">
        <v>23.28798725545618</v>
      </c>
      <c r="I2983">
        <v>105.8248</v>
      </c>
      <c r="J2983">
        <v>149.150000000002</v>
      </c>
      <c r="K2983" s="36">
        <v>23.434333760582284</v>
      </c>
      <c r="M2983">
        <v>110.5591</v>
      </c>
      <c r="N2983">
        <v>149.150000000002</v>
      </c>
      <c r="O2983" s="36">
        <v>23.587595102351489</v>
      </c>
      <c r="Q2983">
        <v>115.30419999999999</v>
      </c>
      <c r="R2983">
        <v>149.150000000002</v>
      </c>
      <c r="S2983" s="36">
        <v>23.747326904018305</v>
      </c>
      <c r="U2983">
        <v>120.0808</v>
      </c>
      <c r="V2983">
        <v>149.150000000002</v>
      </c>
      <c r="W2983" s="36">
        <v>23.914776993347953</v>
      </c>
      <c r="Y2983">
        <v>83.43</v>
      </c>
      <c r="Z2983">
        <v>149.150000000002</v>
      </c>
      <c r="AA2983" s="36">
        <v>22.781806324753454</v>
      </c>
    </row>
    <row r="2984" spans="1:27" x14ac:dyDescent="0.25">
      <c r="A2984">
        <v>96.432599999999994</v>
      </c>
      <c r="B2984">
        <v>149.20000000000201</v>
      </c>
      <c r="C2984" s="36">
        <v>23.146363621412664</v>
      </c>
      <c r="E2984">
        <v>101.12990000000001</v>
      </c>
      <c r="F2984">
        <v>149.20000000000201</v>
      </c>
      <c r="G2984" s="36">
        <v>23.287464067060771</v>
      </c>
      <c r="I2984">
        <v>105.8248</v>
      </c>
      <c r="J2984">
        <v>149.20000000000201</v>
      </c>
      <c r="K2984" s="36">
        <v>23.433785230869056</v>
      </c>
      <c r="M2984">
        <v>110.5591</v>
      </c>
      <c r="N2984">
        <v>149.20000000000201</v>
      </c>
      <c r="O2984" s="36">
        <v>23.587018477637912</v>
      </c>
      <c r="Q2984">
        <v>115.30419999999999</v>
      </c>
      <c r="R2984">
        <v>149.20000000000201</v>
      </c>
      <c r="S2984" s="36">
        <v>23.746719157471819</v>
      </c>
      <c r="U2984">
        <v>120.0808</v>
      </c>
      <c r="V2984">
        <v>149.20000000000201</v>
      </c>
      <c r="W2984" s="36">
        <v>23.914134420651404</v>
      </c>
      <c r="Y2984">
        <v>83.43</v>
      </c>
      <c r="Z2984">
        <v>149.20000000000201</v>
      </c>
      <c r="AA2984" s="36">
        <v>22.781361098352864</v>
      </c>
    </row>
    <row r="2985" spans="1:27" x14ac:dyDescent="0.25">
      <c r="A2985">
        <v>96.432599999999994</v>
      </c>
      <c r="B2985">
        <v>149.25000000000199</v>
      </c>
      <c r="C2985" s="36">
        <v>23.145863688487736</v>
      </c>
      <c r="E2985">
        <v>101.12990000000001</v>
      </c>
      <c r="F2985">
        <v>149.25000000000199</v>
      </c>
      <c r="G2985" s="36">
        <v>23.286940976624191</v>
      </c>
      <c r="I2985">
        <v>105.8248</v>
      </c>
      <c r="J2985">
        <v>149.25000000000199</v>
      </c>
      <c r="K2985" s="36">
        <v>23.433236810314781</v>
      </c>
      <c r="M2985">
        <v>110.5591</v>
      </c>
      <c r="N2985">
        <v>149.25000000000199</v>
      </c>
      <c r="O2985" s="36">
        <v>23.586441975351821</v>
      </c>
      <c r="Q2985">
        <v>115.30419999999999</v>
      </c>
      <c r="R2985">
        <v>149.25000000000199</v>
      </c>
      <c r="S2985" s="36">
        <v>23.746111549119338</v>
      </c>
      <c r="U2985">
        <v>120.0808</v>
      </c>
      <c r="V2985">
        <v>149.25000000000199</v>
      </c>
      <c r="W2985" s="36">
        <v>23.913492005155572</v>
      </c>
      <c r="Y2985">
        <v>83.43</v>
      </c>
      <c r="Z2985">
        <v>149.25000000000199</v>
      </c>
      <c r="AA2985" s="36">
        <v>22.780915939860371</v>
      </c>
    </row>
    <row r="2986" spans="1:27" x14ac:dyDescent="0.25">
      <c r="A2986">
        <v>96.432599999999994</v>
      </c>
      <c r="B2986">
        <v>149.300000000002</v>
      </c>
      <c r="C2986" s="36">
        <v>23.145363843869834</v>
      </c>
      <c r="E2986">
        <v>101.12990000000001</v>
      </c>
      <c r="F2986">
        <v>149.300000000002</v>
      </c>
      <c r="G2986" s="36">
        <v>23.286417984102933</v>
      </c>
      <c r="I2986">
        <v>105.8248</v>
      </c>
      <c r="J2986">
        <v>149.300000000002</v>
      </c>
      <c r="K2986" s="36">
        <v>23.432688498867723</v>
      </c>
      <c r="M2986">
        <v>110.5591</v>
      </c>
      <c r="N2986">
        <v>149.300000000002</v>
      </c>
      <c r="O2986" s="36">
        <v>23.58586559543107</v>
      </c>
      <c r="Q2986">
        <v>115.30419999999999</v>
      </c>
      <c r="R2986">
        <v>149.300000000002</v>
      </c>
      <c r="S2986" s="36">
        <v>23.745504078885411</v>
      </c>
      <c r="U2986">
        <v>120.0808</v>
      </c>
      <c r="V2986">
        <v>149.300000000002</v>
      </c>
      <c r="W2986" s="36">
        <v>23.912849746767705</v>
      </c>
      <c r="Y2986">
        <v>83.43</v>
      </c>
      <c r="Z2986">
        <v>149.300000000002</v>
      </c>
      <c r="AA2986" s="36">
        <v>22.780470849251774</v>
      </c>
    </row>
    <row r="2987" spans="1:27" x14ac:dyDescent="0.25">
      <c r="A2987">
        <v>96.432599999999994</v>
      </c>
      <c r="B2987">
        <v>149.35000000000201</v>
      </c>
      <c r="C2987" s="36">
        <v>23.144864087522105</v>
      </c>
      <c r="E2987">
        <v>101.12990000000001</v>
      </c>
      <c r="F2987">
        <v>149.35000000000201</v>
      </c>
      <c r="G2987" s="36">
        <v>23.285895089453525</v>
      </c>
      <c r="I2987">
        <v>105.8248</v>
      </c>
      <c r="J2987">
        <v>149.35000000000201</v>
      </c>
      <c r="K2987" s="36">
        <v>23.432140296476195</v>
      </c>
      <c r="M2987">
        <v>110.5591</v>
      </c>
      <c r="N2987">
        <v>149.35000000000201</v>
      </c>
      <c r="O2987" s="36">
        <v>23.585289337813549</v>
      </c>
      <c r="Q2987">
        <v>115.30419999999999</v>
      </c>
      <c r="R2987">
        <v>149.35000000000201</v>
      </c>
      <c r="S2987" s="36">
        <v>23.744896746694639</v>
      </c>
      <c r="U2987">
        <v>120.0808</v>
      </c>
      <c r="V2987">
        <v>149.35000000000201</v>
      </c>
      <c r="W2987" s="36">
        <v>23.912207645395128</v>
      </c>
      <c r="Y2987">
        <v>83.43</v>
      </c>
      <c r="Z2987">
        <v>149.35000000000201</v>
      </c>
      <c r="AA2987" s="36">
        <v>22.780025826502868</v>
      </c>
    </row>
    <row r="2988" spans="1:27" x14ac:dyDescent="0.25">
      <c r="A2988">
        <v>96.432599999999994</v>
      </c>
      <c r="B2988">
        <v>149.400000000002</v>
      </c>
      <c r="C2988" s="36">
        <v>23.144364419407726</v>
      </c>
      <c r="E2988">
        <v>101.12990000000001</v>
      </c>
      <c r="F2988">
        <v>149.400000000002</v>
      </c>
      <c r="G2988" s="36">
        <v>23.285372292632541</v>
      </c>
      <c r="I2988">
        <v>105.8248</v>
      </c>
      <c r="J2988">
        <v>149.400000000002</v>
      </c>
      <c r="K2988" s="36">
        <v>23.431592203088549</v>
      </c>
      <c r="M2988">
        <v>110.5591</v>
      </c>
      <c r="N2988">
        <v>149.400000000002</v>
      </c>
      <c r="O2988" s="36">
        <v>23.584713202437207</v>
      </c>
      <c r="Q2988">
        <v>115.30419999999999</v>
      </c>
      <c r="R2988">
        <v>149.400000000002</v>
      </c>
      <c r="S2988" s="36">
        <v>23.744289552471695</v>
      </c>
      <c r="U2988">
        <v>120.0808</v>
      </c>
      <c r="V2988">
        <v>149.400000000002</v>
      </c>
      <c r="W2988" s="36">
        <v>23.911565700945257</v>
      </c>
      <c r="Y2988">
        <v>83.43</v>
      </c>
      <c r="Z2988">
        <v>149.400000000002</v>
      </c>
      <c r="AA2988" s="36">
        <v>22.779580871589463</v>
      </c>
    </row>
    <row r="2989" spans="1:27" x14ac:dyDescent="0.25">
      <c r="A2989">
        <v>96.432599999999994</v>
      </c>
      <c r="B2989">
        <v>149.45000000000201</v>
      </c>
      <c r="C2989" s="36">
        <v>23.143864839489897</v>
      </c>
      <c r="E2989">
        <v>101.12990000000001</v>
      </c>
      <c r="F2989">
        <v>149.45000000000201</v>
      </c>
      <c r="G2989" s="36">
        <v>23.284849593596562</v>
      </c>
      <c r="I2989">
        <v>105.8248</v>
      </c>
      <c r="J2989">
        <v>149.45000000000201</v>
      </c>
      <c r="K2989" s="36">
        <v>23.431044218653167</v>
      </c>
      <c r="M2989">
        <v>110.5591</v>
      </c>
      <c r="N2989">
        <v>149.45000000000201</v>
      </c>
      <c r="O2989" s="36">
        <v>23.584137189240046</v>
      </c>
      <c r="Q2989">
        <v>115.30419999999999</v>
      </c>
      <c r="R2989">
        <v>149.45000000000201</v>
      </c>
      <c r="S2989" s="36">
        <v>23.743682496141318</v>
      </c>
      <c r="U2989">
        <v>120.0808</v>
      </c>
      <c r="V2989">
        <v>149.45000000000201</v>
      </c>
      <c r="W2989" s="36">
        <v>23.9109239133256</v>
      </c>
      <c r="Y2989">
        <v>83.43</v>
      </c>
      <c r="Z2989">
        <v>149.45000000000201</v>
      </c>
      <c r="AA2989" s="36">
        <v>22.779135984487382</v>
      </c>
    </row>
    <row r="2990" spans="1:27" x14ac:dyDescent="0.25">
      <c r="A2990">
        <v>96.432599999999994</v>
      </c>
      <c r="B2990">
        <v>149.50000000000199</v>
      </c>
      <c r="C2990" s="36">
        <v>23.143365347731844</v>
      </c>
      <c r="E2990">
        <v>101.12990000000001</v>
      </c>
      <c r="F2990">
        <v>149.50000000000199</v>
      </c>
      <c r="G2990" s="36">
        <v>23.284326992302219</v>
      </c>
      <c r="I2990">
        <v>105.8248</v>
      </c>
      <c r="J2990">
        <v>149.50000000000199</v>
      </c>
      <c r="K2990" s="36">
        <v>23.430496343118492</v>
      </c>
      <c r="M2990">
        <v>110.5591</v>
      </c>
      <c r="N2990">
        <v>149.50000000000199</v>
      </c>
      <c r="O2990" s="36">
        <v>23.583561298160113</v>
      </c>
      <c r="Q2990">
        <v>115.30419999999999</v>
      </c>
      <c r="R2990">
        <v>149.50000000000199</v>
      </c>
      <c r="S2990" s="36">
        <v>23.743075577628325</v>
      </c>
      <c r="U2990">
        <v>120.0808</v>
      </c>
      <c r="V2990">
        <v>149.50000000000199</v>
      </c>
      <c r="W2990" s="36">
        <v>23.910282282443756</v>
      </c>
      <c r="Y2990">
        <v>83.43</v>
      </c>
      <c r="Z2990">
        <v>149.50000000000199</v>
      </c>
      <c r="AA2990" s="36">
        <v>22.778691165172468</v>
      </c>
    </row>
    <row r="2991" spans="1:27" x14ac:dyDescent="0.25">
      <c r="A2991">
        <v>96.432599999999994</v>
      </c>
      <c r="B2991">
        <v>149.550000000002</v>
      </c>
      <c r="C2991" s="36">
        <v>23.142865944096819</v>
      </c>
      <c r="E2991">
        <v>101.12990000000001</v>
      </c>
      <c r="F2991">
        <v>149.550000000002</v>
      </c>
      <c r="G2991" s="36">
        <v>23.283804488706167</v>
      </c>
      <c r="I2991">
        <v>105.8248</v>
      </c>
      <c r="J2991">
        <v>149.550000000002</v>
      </c>
      <c r="K2991" s="36">
        <v>23.429948576432988</v>
      </c>
      <c r="M2991">
        <v>110.5591</v>
      </c>
      <c r="N2991">
        <v>149.550000000002</v>
      </c>
      <c r="O2991" s="36">
        <v>23.582985529135506</v>
      </c>
      <c r="Q2991">
        <v>115.30419999999999</v>
      </c>
      <c r="R2991">
        <v>149.550000000002</v>
      </c>
      <c r="S2991" s="36">
        <v>23.74246879685758</v>
      </c>
      <c r="U2991">
        <v>120.0808</v>
      </c>
      <c r="V2991">
        <v>149.550000000002</v>
      </c>
      <c r="W2991" s="36">
        <v>23.909640808207403</v>
      </c>
      <c r="Y2991">
        <v>83.43</v>
      </c>
      <c r="Z2991">
        <v>149.550000000002</v>
      </c>
      <c r="AA2991" s="36">
        <v>22.778246413620572</v>
      </c>
    </row>
    <row r="2992" spans="1:27" x14ac:dyDescent="0.25">
      <c r="A2992">
        <v>96.432599999999994</v>
      </c>
      <c r="B2992">
        <v>149.60000000000201</v>
      </c>
      <c r="C2992" s="36">
        <v>23.142366628548089</v>
      </c>
      <c r="E2992">
        <v>101.12990000000001</v>
      </c>
      <c r="F2992">
        <v>149.60000000000201</v>
      </c>
      <c r="G2992" s="36">
        <v>23.283282082765091</v>
      </c>
      <c r="I2992">
        <v>105.8248</v>
      </c>
      <c r="J2992">
        <v>149.60000000000201</v>
      </c>
      <c r="K2992" s="36">
        <v>23.429400918545163</v>
      </c>
      <c r="M2992">
        <v>110.5591</v>
      </c>
      <c r="N2992">
        <v>149.60000000000201</v>
      </c>
      <c r="O2992" s="36">
        <v>23.582409882104383</v>
      </c>
      <c r="Q2992">
        <v>115.30419999999999</v>
      </c>
      <c r="R2992">
        <v>149.60000000000201</v>
      </c>
      <c r="S2992" s="36">
        <v>23.741862153754024</v>
      </c>
      <c r="U2992">
        <v>120.0808</v>
      </c>
      <c r="V2992">
        <v>149.60000000000201</v>
      </c>
      <c r="W2992" s="36">
        <v>23.908999490524327</v>
      </c>
      <c r="Y2992">
        <v>83.43</v>
      </c>
      <c r="Z2992">
        <v>149.60000000000201</v>
      </c>
      <c r="AA2992" s="36">
        <v>22.777801729807571</v>
      </c>
    </row>
    <row r="2993" spans="1:27" x14ac:dyDescent="0.25">
      <c r="A2993">
        <v>96.432599999999994</v>
      </c>
      <c r="B2993">
        <v>149.650000000002</v>
      </c>
      <c r="C2993" s="36">
        <v>23.141867401048959</v>
      </c>
      <c r="E2993">
        <v>101.12990000000001</v>
      </c>
      <c r="F2993">
        <v>149.650000000002</v>
      </c>
      <c r="G2993" s="36">
        <v>23.282759774435707</v>
      </c>
      <c r="I2993">
        <v>105.8248</v>
      </c>
      <c r="J2993">
        <v>149.650000000002</v>
      </c>
      <c r="K2993" s="36">
        <v>23.428853369403573</v>
      </c>
      <c r="M2993">
        <v>110.5591</v>
      </c>
      <c r="N2993">
        <v>149.650000000002</v>
      </c>
      <c r="O2993" s="36">
        <v>23.581834357004936</v>
      </c>
      <c r="Q2993">
        <v>115.30419999999999</v>
      </c>
      <c r="R2993">
        <v>149.650000000002</v>
      </c>
      <c r="S2993" s="36">
        <v>23.741255648242671</v>
      </c>
      <c r="U2993">
        <v>120.0808</v>
      </c>
      <c r="V2993">
        <v>149.650000000002</v>
      </c>
      <c r="W2993" s="36">
        <v>23.90835832930237</v>
      </c>
      <c r="Y2993">
        <v>83.43</v>
      </c>
      <c r="Z2993">
        <v>149.650000000002</v>
      </c>
      <c r="AA2993" s="36">
        <v>22.777357113709332</v>
      </c>
    </row>
    <row r="2994" spans="1:27" x14ac:dyDescent="0.25">
      <c r="A2994">
        <v>96.432599999999994</v>
      </c>
      <c r="B2994">
        <v>149.70000000000201</v>
      </c>
      <c r="C2994" s="36">
        <v>23.141368261562757</v>
      </c>
      <c r="E2994">
        <v>101.12990000000001</v>
      </c>
      <c r="F2994">
        <v>149.70000000000201</v>
      </c>
      <c r="G2994" s="36">
        <v>23.282237563674773</v>
      </c>
      <c r="I2994">
        <v>105.8248</v>
      </c>
      <c r="J2994">
        <v>149.70000000000201</v>
      </c>
      <c r="K2994" s="36">
        <v>23.428305928956799</v>
      </c>
      <c r="M2994">
        <v>110.5591</v>
      </c>
      <c r="N2994">
        <v>149.70000000000201</v>
      </c>
      <c r="O2994" s="36">
        <v>23.581258953775428</v>
      </c>
      <c r="Q2994">
        <v>115.30419999999999</v>
      </c>
      <c r="R2994">
        <v>149.70000000000201</v>
      </c>
      <c r="S2994" s="36">
        <v>23.740649280248586</v>
      </c>
      <c r="U2994">
        <v>120.0808</v>
      </c>
      <c r="V2994">
        <v>149.70000000000201</v>
      </c>
      <c r="W2994" s="36">
        <v>23.9077173244495</v>
      </c>
      <c r="Y2994">
        <v>83.43</v>
      </c>
      <c r="Z2994">
        <v>149.70000000000201</v>
      </c>
      <c r="AA2994" s="36">
        <v>22.77691256530176</v>
      </c>
    </row>
    <row r="2995" spans="1:27" x14ac:dyDescent="0.25">
      <c r="A2995">
        <v>96.432599999999994</v>
      </c>
      <c r="B2995">
        <v>149.75000000000199</v>
      </c>
      <c r="C2995" s="36">
        <v>23.140869210052823</v>
      </c>
      <c r="E2995">
        <v>101.12990000000001</v>
      </c>
      <c r="F2995">
        <v>149.75000000000199</v>
      </c>
      <c r="G2995" s="36">
        <v>23.281715450439062</v>
      </c>
      <c r="I2995">
        <v>105.8248</v>
      </c>
      <c r="J2995">
        <v>149.75000000000199</v>
      </c>
      <c r="K2995" s="36">
        <v>23.427758597153474</v>
      </c>
      <c r="M2995">
        <v>110.5591</v>
      </c>
      <c r="N2995">
        <v>149.75000000000199</v>
      </c>
      <c r="O2995" s="36">
        <v>23.580683672354162</v>
      </c>
      <c r="Q2995">
        <v>115.30419999999999</v>
      </c>
      <c r="R2995">
        <v>149.75000000000199</v>
      </c>
      <c r="S2995" s="36">
        <v>23.740043049696915</v>
      </c>
      <c r="U2995">
        <v>120.0808</v>
      </c>
      <c r="V2995">
        <v>149.75000000000199</v>
      </c>
      <c r="W2995" s="36">
        <v>23.907076475873744</v>
      </c>
      <c r="Y2995">
        <v>83.43</v>
      </c>
      <c r="Z2995">
        <v>149.75000000000199</v>
      </c>
      <c r="AA2995" s="36">
        <v>22.776468084560761</v>
      </c>
    </row>
    <row r="2996" spans="1:27" x14ac:dyDescent="0.25">
      <c r="A2996">
        <v>96.432599999999994</v>
      </c>
      <c r="B2996">
        <v>149.800000000002</v>
      </c>
      <c r="C2996" s="36">
        <v>23.14037024648254</v>
      </c>
      <c r="E2996">
        <v>101.12990000000001</v>
      </c>
      <c r="F2996">
        <v>149.800000000002</v>
      </c>
      <c r="G2996" s="36">
        <v>23.281193434685388</v>
      </c>
      <c r="I2996">
        <v>105.8248</v>
      </c>
      <c r="J2996">
        <v>149.800000000002</v>
      </c>
      <c r="K2996" s="36">
        <v>23.427211373942264</v>
      </c>
      <c r="M2996">
        <v>110.5591</v>
      </c>
      <c r="N2996">
        <v>149.800000000002</v>
      </c>
      <c r="O2996" s="36">
        <v>23.580108512679494</v>
      </c>
      <c r="Q2996">
        <v>115.30419999999999</v>
      </c>
      <c r="R2996">
        <v>149.800000000002</v>
      </c>
      <c r="S2996" s="36">
        <v>23.739436956512868</v>
      </c>
      <c r="U2996">
        <v>120.0808</v>
      </c>
      <c r="V2996">
        <v>149.800000000002</v>
      </c>
      <c r="W2996" s="36">
        <v>23.906435783483229</v>
      </c>
      <c r="Y2996">
        <v>83.43</v>
      </c>
      <c r="Z2996">
        <v>149.800000000002</v>
      </c>
      <c r="AA2996" s="36">
        <v>22.776023671462262</v>
      </c>
    </row>
    <row r="2997" spans="1:27" x14ac:dyDescent="0.25">
      <c r="A2997">
        <v>96.432599999999994</v>
      </c>
      <c r="B2997">
        <v>149.85000000000201</v>
      </c>
      <c r="C2997" s="36">
        <v>23.139871370815303</v>
      </c>
      <c r="E2997">
        <v>101.12990000000001</v>
      </c>
      <c r="F2997">
        <v>149.85000000000201</v>
      </c>
      <c r="G2997" s="36">
        <v>23.280671516370589</v>
      </c>
      <c r="I2997">
        <v>105.8248</v>
      </c>
      <c r="J2997">
        <v>149.85000000000201</v>
      </c>
      <c r="K2997" s="36">
        <v>23.426664259271874</v>
      </c>
      <c r="M2997">
        <v>110.5591</v>
      </c>
      <c r="N2997">
        <v>149.85000000000201</v>
      </c>
      <c r="O2997" s="36">
        <v>23.579533474689825</v>
      </c>
      <c r="Q2997">
        <v>115.30419999999999</v>
      </c>
      <c r="R2997">
        <v>149.85000000000201</v>
      </c>
      <c r="S2997" s="36">
        <v>23.738831000621708</v>
      </c>
      <c r="U2997">
        <v>120.0808</v>
      </c>
      <c r="V2997">
        <v>149.85000000000201</v>
      </c>
      <c r="W2997" s="36">
        <v>23.90579524718617</v>
      </c>
      <c r="Y2997">
        <v>83.43</v>
      </c>
      <c r="Z2997">
        <v>149.85000000000201</v>
      </c>
      <c r="AA2997" s="36">
        <v>22.775579325982196</v>
      </c>
    </row>
    <row r="2998" spans="1:27" x14ac:dyDescent="0.25">
      <c r="A2998">
        <v>96.432599999999994</v>
      </c>
      <c r="B2998">
        <v>149.900000000002</v>
      </c>
      <c r="C2998" s="36">
        <v>23.139372583014538</v>
      </c>
      <c r="E2998">
        <v>101.12990000000001</v>
      </c>
      <c r="F2998">
        <v>149.900000000002</v>
      </c>
      <c r="G2998" s="36">
        <v>23.280149695451545</v>
      </c>
      <c r="I2998">
        <v>105.8248</v>
      </c>
      <c r="J2998">
        <v>149.900000000002</v>
      </c>
      <c r="K2998" s="36">
        <v>23.426117253091057</v>
      </c>
      <c r="M2998">
        <v>110.5591</v>
      </c>
      <c r="N2998">
        <v>149.900000000002</v>
      </c>
      <c r="O2998" s="36">
        <v>23.578958558323613</v>
      </c>
      <c r="Q2998">
        <v>115.30419999999999</v>
      </c>
      <c r="R2998">
        <v>149.900000000002</v>
      </c>
      <c r="S2998" s="36">
        <v>23.738225181948778</v>
      </c>
      <c r="U2998">
        <v>120.0808</v>
      </c>
      <c r="V2998">
        <v>149.900000000002</v>
      </c>
      <c r="W2998" s="36">
        <v>23.905154866890868</v>
      </c>
      <c r="Y2998">
        <v>83.43</v>
      </c>
      <c r="Z2998">
        <v>149.900000000002</v>
      </c>
      <c r="AA2998" s="36">
        <v>22.775135048096519</v>
      </c>
    </row>
    <row r="2999" spans="1:27" x14ac:dyDescent="0.25">
      <c r="A2999">
        <v>96.432599999999994</v>
      </c>
      <c r="B2999">
        <v>149.95000000000201</v>
      </c>
      <c r="C2999" s="36">
        <v>23.138873883043686</v>
      </c>
      <c r="E2999">
        <v>101.12990000000001</v>
      </c>
      <c r="F2999">
        <v>149.95000000000201</v>
      </c>
      <c r="G2999" s="36">
        <v>23.279627971885159</v>
      </c>
      <c r="I2999">
        <v>105.8248</v>
      </c>
      <c r="J2999">
        <v>149.95000000000201</v>
      </c>
      <c r="K2999" s="36">
        <v>23.425570355348597</v>
      </c>
      <c r="M2999">
        <v>110.5591</v>
      </c>
      <c r="N2999">
        <v>149.95000000000201</v>
      </c>
      <c r="O2999" s="36">
        <v>23.578383763519373</v>
      </c>
      <c r="Q2999">
        <v>115.30419999999999</v>
      </c>
      <c r="R2999">
        <v>149.95000000000201</v>
      </c>
      <c r="S2999" s="36">
        <v>23.737619500419481</v>
      </c>
      <c r="U2999">
        <v>120.0808</v>
      </c>
      <c r="V2999">
        <v>149.95000000000201</v>
      </c>
      <c r="W2999" s="36">
        <v>23.904514642505717</v>
      </c>
      <c r="Y2999">
        <v>83.43</v>
      </c>
      <c r="Z2999">
        <v>149.95000000000201</v>
      </c>
      <c r="AA2999" s="36">
        <v>22.774690837781186</v>
      </c>
    </row>
    <row r="3000" spans="1:27" x14ac:dyDescent="0.25">
      <c r="A3000">
        <v>96.432599999999994</v>
      </c>
      <c r="B3000">
        <v>150.00000000000199</v>
      </c>
      <c r="C3000" s="36">
        <v>23.138375270866231</v>
      </c>
      <c r="E3000">
        <v>101.12990000000001</v>
      </c>
      <c r="F3000">
        <v>150.00000000000199</v>
      </c>
      <c r="G3000" s="36">
        <v>23.27910634562836</v>
      </c>
      <c r="I3000">
        <v>105.8248</v>
      </c>
      <c r="J3000">
        <v>150.00000000000199</v>
      </c>
      <c r="K3000" s="36">
        <v>23.42502356599331</v>
      </c>
      <c r="M3000">
        <v>110.5591</v>
      </c>
      <c r="N3000">
        <v>150.00000000000199</v>
      </c>
      <c r="O3000" s="36">
        <v>23.577809090215652</v>
      </c>
      <c r="Q3000">
        <v>115.30419999999999</v>
      </c>
      <c r="R3000">
        <v>150.00000000000199</v>
      </c>
      <c r="S3000" s="36">
        <v>23.737013955959299</v>
      </c>
      <c r="U3000">
        <v>120.0808</v>
      </c>
      <c r="V3000">
        <v>150.00000000000199</v>
      </c>
      <c r="W3000" s="36">
        <v>23.903874573939188</v>
      </c>
      <c r="Y3000">
        <v>83.43</v>
      </c>
      <c r="Z3000">
        <v>150.00000000000199</v>
      </c>
      <c r="AA3000" s="36">
        <v>22.774246695012188</v>
      </c>
    </row>
    <row r="3001" spans="1:27" x14ac:dyDescent="0.25">
      <c r="A3001">
        <v>96.432599999999994</v>
      </c>
      <c r="B3001">
        <v>150.050000000002</v>
      </c>
      <c r="C3001" s="36">
        <v>23.137876746445659</v>
      </c>
      <c r="E3001">
        <v>101.12990000000001</v>
      </c>
      <c r="F3001">
        <v>150.050000000002</v>
      </c>
      <c r="G3001" s="36">
        <v>23.278584816638123</v>
      </c>
      <c r="I3001">
        <v>105.8248</v>
      </c>
      <c r="J3001">
        <v>150.050000000002</v>
      </c>
      <c r="K3001" s="36">
        <v>23.424476884974073</v>
      </c>
      <c r="M3001">
        <v>110.5591</v>
      </c>
      <c r="N3001">
        <v>150.050000000002</v>
      </c>
      <c r="O3001" s="36">
        <v>23.577234538351064</v>
      </c>
      <c r="Q3001">
        <v>115.30419999999999</v>
      </c>
      <c r="R3001">
        <v>150.050000000002</v>
      </c>
      <c r="S3001" s="36">
        <v>23.736408548493749</v>
      </c>
      <c r="U3001">
        <v>120.0808</v>
      </c>
      <c r="V3001">
        <v>150.050000000002</v>
      </c>
      <c r="W3001" s="36">
        <v>23.903234661099852</v>
      </c>
      <c r="Y3001">
        <v>83.43</v>
      </c>
      <c r="Z3001">
        <v>150.050000000002</v>
      </c>
      <c r="AA3001" s="36">
        <v>22.773802619765508</v>
      </c>
    </row>
    <row r="3002" spans="1:27" x14ac:dyDescent="0.25">
      <c r="A3002">
        <v>96.432599999999994</v>
      </c>
      <c r="B3002">
        <v>150.10000000000201</v>
      </c>
      <c r="C3002" s="36">
        <v>23.1373783097455</v>
      </c>
      <c r="E3002">
        <v>101.12990000000001</v>
      </c>
      <c r="F3002">
        <v>150.10000000000201</v>
      </c>
      <c r="G3002" s="36">
        <v>23.278063384871441</v>
      </c>
      <c r="I3002">
        <v>105.8248</v>
      </c>
      <c r="J3002">
        <v>150.10000000000201</v>
      </c>
      <c r="K3002" s="36">
        <v>23.423930312239786</v>
      </c>
      <c r="M3002">
        <v>110.5591</v>
      </c>
      <c r="N3002">
        <v>150.10000000000201</v>
      </c>
      <c r="O3002" s="36">
        <v>23.576660107864267</v>
      </c>
      <c r="Q3002">
        <v>115.30419999999999</v>
      </c>
      <c r="R3002">
        <v>150.10000000000201</v>
      </c>
      <c r="S3002" s="36">
        <v>23.735803277948452</v>
      </c>
      <c r="U3002">
        <v>120.0808</v>
      </c>
      <c r="V3002">
        <v>150.10000000000201</v>
      </c>
      <c r="W3002" s="36">
        <v>23.90259490389635</v>
      </c>
      <c r="Y3002">
        <v>83.43</v>
      </c>
      <c r="Z3002">
        <v>150.10000000000201</v>
      </c>
      <c r="AA3002" s="36">
        <v>22.773358612017155</v>
      </c>
    </row>
    <row r="3003" spans="1:27" x14ac:dyDescent="0.25">
      <c r="A3003">
        <v>96.432599999999994</v>
      </c>
      <c r="B3003">
        <v>150.150000000002</v>
      </c>
      <c r="C3003" s="36">
        <v>23.136879960729296</v>
      </c>
      <c r="E3003">
        <v>101.12990000000001</v>
      </c>
      <c r="F3003">
        <v>150.150000000002</v>
      </c>
      <c r="G3003" s="36">
        <v>23.277542050285341</v>
      </c>
      <c r="I3003">
        <v>105.8248</v>
      </c>
      <c r="J3003">
        <v>150.150000000002</v>
      </c>
      <c r="K3003" s="36">
        <v>23.423383847739387</v>
      </c>
      <c r="M3003">
        <v>110.5591</v>
      </c>
      <c r="N3003">
        <v>150.150000000002</v>
      </c>
      <c r="O3003" s="36">
        <v>23.57608579869397</v>
      </c>
      <c r="Q3003">
        <v>115.30419999999999</v>
      </c>
      <c r="R3003">
        <v>150.150000000002</v>
      </c>
      <c r="S3003" s="36">
        <v>23.735198144249065</v>
      </c>
      <c r="U3003">
        <v>120.0808</v>
      </c>
      <c r="V3003">
        <v>150.150000000002</v>
      </c>
      <c r="W3003" s="36">
        <v>23.901955302237432</v>
      </c>
      <c r="Y3003">
        <v>83.43</v>
      </c>
      <c r="Z3003">
        <v>150.150000000002</v>
      </c>
      <c r="AA3003" s="36">
        <v>22.772914671743152</v>
      </c>
    </row>
    <row r="3004" spans="1:27" x14ac:dyDescent="0.25">
      <c r="A3004">
        <v>96.432599999999994</v>
      </c>
      <c r="B3004">
        <v>150.20000000000201</v>
      </c>
      <c r="C3004" s="36">
        <v>23.136381699360623</v>
      </c>
      <c r="E3004">
        <v>101.12990000000001</v>
      </c>
      <c r="F3004">
        <v>150.20000000000201</v>
      </c>
      <c r="G3004" s="36">
        <v>23.277020812836884</v>
      </c>
      <c r="I3004">
        <v>105.8248</v>
      </c>
      <c r="J3004">
        <v>150.20000000000201</v>
      </c>
      <c r="K3004" s="36">
        <v>23.422837491421866</v>
      </c>
      <c r="M3004">
        <v>110.5591</v>
      </c>
      <c r="N3004">
        <v>150.20000000000201</v>
      </c>
      <c r="O3004" s="36">
        <v>23.575511610778928</v>
      </c>
      <c r="Q3004">
        <v>115.30419999999999</v>
      </c>
      <c r="R3004">
        <v>150.20000000000201</v>
      </c>
      <c r="S3004" s="36">
        <v>23.734593147321323</v>
      </c>
      <c r="U3004">
        <v>120.0808</v>
      </c>
      <c r="V3004">
        <v>150.20000000000201</v>
      </c>
      <c r="W3004" s="36">
        <v>23.901315856031921</v>
      </c>
      <c r="Y3004">
        <v>83.43</v>
      </c>
      <c r="Z3004">
        <v>150.20000000000201</v>
      </c>
      <c r="AA3004" s="36">
        <v>22.772470798919532</v>
      </c>
    </row>
    <row r="3005" spans="1:27" x14ac:dyDescent="0.25">
      <c r="A3005">
        <v>96.432599999999994</v>
      </c>
      <c r="B3005">
        <v>150.25000000000199</v>
      </c>
      <c r="C3005" s="36">
        <v>23.13588352560307</v>
      </c>
      <c r="E3005">
        <v>101.12990000000001</v>
      </c>
      <c r="F3005">
        <v>150.25000000000199</v>
      </c>
      <c r="G3005" s="36">
        <v>23.276499672483165</v>
      </c>
      <c r="I3005">
        <v>105.8248</v>
      </c>
      <c r="J3005">
        <v>150.25000000000199</v>
      </c>
      <c r="K3005" s="36">
        <v>23.422291243236234</v>
      </c>
      <c r="M3005">
        <v>110.5591</v>
      </c>
      <c r="N3005">
        <v>150.25000000000199</v>
      </c>
      <c r="O3005" s="36">
        <v>23.574937544057963</v>
      </c>
      <c r="Q3005">
        <v>115.30419999999999</v>
      </c>
      <c r="R3005">
        <v>150.25000000000199</v>
      </c>
      <c r="S3005" s="36">
        <v>23.733988287091034</v>
      </c>
      <c r="U3005">
        <v>120.0808</v>
      </c>
      <c r="V3005">
        <v>150.25000000000199</v>
      </c>
      <c r="W3005" s="36">
        <v>23.900676565188729</v>
      </c>
      <c r="Y3005">
        <v>83.43</v>
      </c>
      <c r="Z3005">
        <v>150.25000000000199</v>
      </c>
      <c r="AA3005" s="36">
        <v>22.772026993522339</v>
      </c>
    </row>
    <row r="3006" spans="1:27" x14ac:dyDescent="0.25">
      <c r="A3006">
        <v>96.432599999999994</v>
      </c>
      <c r="B3006">
        <v>150.300000000002</v>
      </c>
      <c r="C3006" s="36">
        <v>23.135385439420261</v>
      </c>
      <c r="E3006">
        <v>101.12990000000001</v>
      </c>
      <c r="F3006">
        <v>150.300000000002</v>
      </c>
      <c r="G3006" s="36">
        <v>23.275978629181292</v>
      </c>
      <c r="I3006">
        <v>105.8248</v>
      </c>
      <c r="J3006">
        <v>150.300000000002</v>
      </c>
      <c r="K3006" s="36">
        <v>23.421745103131556</v>
      </c>
      <c r="M3006">
        <v>110.5591</v>
      </c>
      <c r="N3006">
        <v>150.300000000002</v>
      </c>
      <c r="O3006" s="36">
        <v>23.574363598469919</v>
      </c>
      <c r="Q3006">
        <v>115.30419999999999</v>
      </c>
      <c r="R3006">
        <v>150.300000000002</v>
      </c>
      <c r="S3006" s="36">
        <v>23.733383563484054</v>
      </c>
      <c r="U3006">
        <v>120.0808</v>
      </c>
      <c r="V3006">
        <v>150.300000000002</v>
      </c>
      <c r="W3006" s="36">
        <v>23.900037429616859</v>
      </c>
      <c r="Y3006">
        <v>83.43</v>
      </c>
      <c r="Z3006">
        <v>150.300000000002</v>
      </c>
      <c r="AA3006" s="36">
        <v>22.771583255527634</v>
      </c>
    </row>
    <row r="3007" spans="1:27" x14ac:dyDescent="0.25">
      <c r="A3007">
        <v>96.432599999999994</v>
      </c>
      <c r="B3007">
        <v>150.35000000000201</v>
      </c>
      <c r="C3007" s="36">
        <v>23.134887440775845</v>
      </c>
      <c r="E3007">
        <v>101.12990000000001</v>
      </c>
      <c r="F3007">
        <v>150.35000000000201</v>
      </c>
      <c r="G3007" s="36">
        <v>23.275457682888426</v>
      </c>
      <c r="I3007">
        <v>105.8248</v>
      </c>
      <c r="J3007">
        <v>150.35000000000201</v>
      </c>
      <c r="K3007" s="36">
        <v>23.421199071056932</v>
      </c>
      <c r="M3007">
        <v>110.5591</v>
      </c>
      <c r="N3007">
        <v>150.35000000000201</v>
      </c>
      <c r="O3007" s="36">
        <v>23.573789773953724</v>
      </c>
      <c r="Q3007">
        <v>115.30419999999999</v>
      </c>
      <c r="R3007">
        <v>150.35000000000201</v>
      </c>
      <c r="S3007" s="36">
        <v>23.732778976426317</v>
      </c>
      <c r="U3007">
        <v>120.0808</v>
      </c>
      <c r="V3007">
        <v>150.35000000000201</v>
      </c>
      <c r="W3007" s="36">
        <v>23.899398449225394</v>
      </c>
      <c r="Y3007">
        <v>83.43</v>
      </c>
      <c r="Z3007">
        <v>150.35000000000201</v>
      </c>
      <c r="AA3007" s="36">
        <v>22.771139584911499</v>
      </c>
    </row>
    <row r="3008" spans="1:27" x14ac:dyDescent="0.25">
      <c r="A3008">
        <v>96.432599999999994</v>
      </c>
      <c r="B3008">
        <v>150.400000000002</v>
      </c>
      <c r="C3008" s="36">
        <v>23.134389529633488</v>
      </c>
      <c r="E3008">
        <v>101.12990000000001</v>
      </c>
      <c r="F3008">
        <v>150.400000000002</v>
      </c>
      <c r="G3008" s="36">
        <v>23.27493683356175</v>
      </c>
      <c r="I3008">
        <v>105.8248</v>
      </c>
      <c r="J3008">
        <v>150.400000000002</v>
      </c>
      <c r="K3008" s="36">
        <v>23.420653146961499</v>
      </c>
      <c r="M3008">
        <v>110.5591</v>
      </c>
      <c r="N3008">
        <v>150.400000000002</v>
      </c>
      <c r="O3008" s="36">
        <v>23.573216070448318</v>
      </c>
      <c r="Q3008">
        <v>115.30419999999999</v>
      </c>
      <c r="R3008">
        <v>150.400000000002</v>
      </c>
      <c r="S3008" s="36">
        <v>23.732174525843821</v>
      </c>
      <c r="U3008">
        <v>120.0808</v>
      </c>
      <c r="V3008">
        <v>150.400000000002</v>
      </c>
      <c r="W3008" s="36">
        <v>23.89875962392351</v>
      </c>
      <c r="Y3008">
        <v>83.43</v>
      </c>
      <c r="Z3008">
        <v>150.400000000002</v>
      </c>
      <c r="AA3008" s="36">
        <v>22.770695981650018</v>
      </c>
    </row>
    <row r="3009" spans="1:27" x14ac:dyDescent="0.25">
      <c r="A3009">
        <v>96.432599999999994</v>
      </c>
      <c r="B3009">
        <v>150.45000000000201</v>
      </c>
      <c r="C3009" s="36">
        <v>23.133891705956881</v>
      </c>
      <c r="E3009">
        <v>101.12990000000001</v>
      </c>
      <c r="F3009">
        <v>150.45000000000201</v>
      </c>
      <c r="G3009" s="36">
        <v>23.274416081158471</v>
      </c>
      <c r="I3009">
        <v>105.8248</v>
      </c>
      <c r="J3009">
        <v>150.45000000000201</v>
      </c>
      <c r="K3009" s="36">
        <v>23.420107330794433</v>
      </c>
      <c r="M3009">
        <v>110.5591</v>
      </c>
      <c r="N3009">
        <v>150.45000000000201</v>
      </c>
      <c r="O3009" s="36">
        <v>23.572642487892725</v>
      </c>
      <c r="Q3009">
        <v>115.30419999999999</v>
      </c>
      <c r="R3009">
        <v>150.45000000000201</v>
      </c>
      <c r="S3009" s="36">
        <v>23.731570211662621</v>
      </c>
      <c r="U3009">
        <v>120.0808</v>
      </c>
      <c r="V3009">
        <v>150.45000000000201</v>
      </c>
      <c r="W3009" s="36">
        <v>23.898120953620467</v>
      </c>
      <c r="Y3009">
        <v>83.43</v>
      </c>
      <c r="Z3009">
        <v>150.45000000000201</v>
      </c>
      <c r="AA3009" s="36">
        <v>22.770252445719294</v>
      </c>
    </row>
    <row r="3010" spans="1:27" x14ac:dyDescent="0.25">
      <c r="A3010">
        <v>96.432599999999994</v>
      </c>
      <c r="B3010">
        <v>150.50000000000199</v>
      </c>
      <c r="C3010" s="36">
        <v>23.133393969709747</v>
      </c>
      <c r="E3010">
        <v>101.12990000000001</v>
      </c>
      <c r="F3010">
        <v>150.50000000000199</v>
      </c>
      <c r="G3010" s="36">
        <v>23.273895425635835</v>
      </c>
      <c r="I3010">
        <v>105.8248</v>
      </c>
      <c r="J3010">
        <v>150.50000000000199</v>
      </c>
      <c r="K3010" s="36">
        <v>23.419561622504951</v>
      </c>
      <c r="M3010">
        <v>110.5591</v>
      </c>
      <c r="N3010">
        <v>150.50000000000199</v>
      </c>
      <c r="O3010" s="36">
        <v>23.572069026226004</v>
      </c>
      <c r="Q3010">
        <v>115.30419999999999</v>
      </c>
      <c r="R3010">
        <v>150.50000000000199</v>
      </c>
      <c r="S3010" s="36">
        <v>23.730966033808844</v>
      </c>
      <c r="U3010">
        <v>120.0808</v>
      </c>
      <c r="V3010">
        <v>150.50000000000199</v>
      </c>
      <c r="W3010" s="36">
        <v>23.897482438225612</v>
      </c>
      <c r="Y3010">
        <v>83.43</v>
      </c>
      <c r="Z3010">
        <v>150.50000000000199</v>
      </c>
      <c r="AA3010" s="36">
        <v>22.769808977095444</v>
      </c>
    </row>
    <row r="3011" spans="1:27" x14ac:dyDescent="0.25">
      <c r="A3011">
        <v>96.432599999999994</v>
      </c>
      <c r="B3011">
        <v>150.550000000002</v>
      </c>
      <c r="C3011" s="36">
        <v>23.132896320855824</v>
      </c>
      <c r="E3011">
        <v>101.12990000000001</v>
      </c>
      <c r="F3011">
        <v>150.550000000002</v>
      </c>
      <c r="G3011" s="36">
        <v>23.273374866951116</v>
      </c>
      <c r="I3011">
        <v>105.8248</v>
      </c>
      <c r="J3011">
        <v>150.550000000002</v>
      </c>
      <c r="K3011" s="36">
        <v>23.41901602204231</v>
      </c>
      <c r="M3011">
        <v>110.5591</v>
      </c>
      <c r="N3011">
        <v>150.550000000002</v>
      </c>
      <c r="O3011" s="36">
        <v>23.571495685387259</v>
      </c>
      <c r="Q3011">
        <v>115.30419999999999</v>
      </c>
      <c r="R3011">
        <v>150.550000000002</v>
      </c>
      <c r="S3011" s="36">
        <v>23.730361992208692</v>
      </c>
      <c r="U3011">
        <v>120.0808</v>
      </c>
      <c r="V3011">
        <v>150.550000000002</v>
      </c>
      <c r="W3011" s="36">
        <v>23.896844077648378</v>
      </c>
      <c r="Y3011">
        <v>83.43</v>
      </c>
      <c r="Z3011">
        <v>150.550000000002</v>
      </c>
      <c r="AA3011" s="36">
        <v>22.769365575754598</v>
      </c>
    </row>
    <row r="3012" spans="1:27" x14ac:dyDescent="0.25">
      <c r="A3012">
        <v>96.432599999999994</v>
      </c>
      <c r="B3012">
        <v>150.60000000000201</v>
      </c>
      <c r="C3012" s="36">
        <v>23.132398759358882</v>
      </c>
      <c r="E3012">
        <v>101.12990000000001</v>
      </c>
      <c r="F3012">
        <v>150.60000000000201</v>
      </c>
      <c r="G3012" s="36">
        <v>23.272854405061619</v>
      </c>
      <c r="I3012">
        <v>105.8248</v>
      </c>
      <c r="J3012">
        <v>150.60000000000201</v>
      </c>
      <c r="K3012" s="36">
        <v>23.418470529355798</v>
      </c>
      <c r="M3012">
        <v>110.5591</v>
      </c>
      <c r="N3012">
        <v>150.60000000000201</v>
      </c>
      <c r="O3012" s="36">
        <v>23.570922465315654</v>
      </c>
      <c r="Q3012">
        <v>115.30419999999999</v>
      </c>
      <c r="R3012">
        <v>150.60000000000201</v>
      </c>
      <c r="S3012" s="36">
        <v>23.729758086788408</v>
      </c>
      <c r="U3012">
        <v>120.0808</v>
      </c>
      <c r="V3012">
        <v>150.60000000000201</v>
      </c>
      <c r="W3012" s="36">
        <v>23.896205871798283</v>
      </c>
      <c r="Y3012">
        <v>83.43</v>
      </c>
      <c r="Z3012">
        <v>150.60000000000201</v>
      </c>
      <c r="AA3012" s="36">
        <v>22.7689222416729</v>
      </c>
    </row>
    <row r="3013" spans="1:27" x14ac:dyDescent="0.25">
      <c r="A3013">
        <v>96.432599999999994</v>
      </c>
      <c r="B3013">
        <v>150.65000000000299</v>
      </c>
      <c r="C3013" s="36">
        <v>23.131901285182703</v>
      </c>
      <c r="E3013">
        <v>101.12990000000001</v>
      </c>
      <c r="F3013">
        <v>150.65000000000299</v>
      </c>
      <c r="G3013" s="36">
        <v>23.272334039924665</v>
      </c>
      <c r="I3013">
        <v>105.8248</v>
      </c>
      <c r="J3013">
        <v>150.65000000000299</v>
      </c>
      <c r="K3013" s="36">
        <v>23.417925144394736</v>
      </c>
      <c r="M3013">
        <v>110.5591</v>
      </c>
      <c r="N3013">
        <v>150.65000000000299</v>
      </c>
      <c r="O3013" s="36">
        <v>23.570349365950388</v>
      </c>
      <c r="Q3013">
        <v>115.30419999999999</v>
      </c>
      <c r="R3013">
        <v>150.65000000000299</v>
      </c>
      <c r="S3013" s="36">
        <v>23.729154317474308</v>
      </c>
      <c r="U3013">
        <v>120.0808</v>
      </c>
      <c r="V3013">
        <v>150.65000000000299</v>
      </c>
      <c r="W3013" s="36">
        <v>23.895567820584922</v>
      </c>
      <c r="Y3013">
        <v>83.43</v>
      </c>
      <c r="Z3013">
        <v>150.65000000000299</v>
      </c>
      <c r="AA3013" s="36">
        <v>22.7684789748265</v>
      </c>
    </row>
    <row r="3014" spans="1:27" x14ac:dyDescent="0.25">
      <c r="A3014">
        <v>96.432599999999994</v>
      </c>
      <c r="B3014">
        <v>150.70000000000201</v>
      </c>
      <c r="C3014" s="36">
        <v>23.131403898291133</v>
      </c>
      <c r="E3014">
        <v>101.12990000000001</v>
      </c>
      <c r="F3014">
        <v>150.70000000000201</v>
      </c>
      <c r="G3014" s="36">
        <v>23.271813771497655</v>
      </c>
      <c r="I3014">
        <v>105.8248</v>
      </c>
      <c r="J3014">
        <v>150.70000000000201</v>
      </c>
      <c r="K3014" s="36">
        <v>23.417379867108533</v>
      </c>
      <c r="M3014">
        <v>110.5591</v>
      </c>
      <c r="N3014">
        <v>150.70000000000201</v>
      </c>
      <c r="O3014" s="36">
        <v>23.569776387230753</v>
      </c>
      <c r="Q3014">
        <v>115.30419999999999</v>
      </c>
      <c r="R3014">
        <v>150.70000000000201</v>
      </c>
      <c r="S3014" s="36">
        <v>23.728550684192815</v>
      </c>
      <c r="U3014">
        <v>120.0808</v>
      </c>
      <c r="V3014">
        <v>150.70000000000201</v>
      </c>
      <c r="W3014" s="36">
        <v>23.894929923918028</v>
      </c>
      <c r="Y3014">
        <v>83.43</v>
      </c>
      <c r="Z3014">
        <v>150.70000000000201</v>
      </c>
      <c r="AA3014" s="36">
        <v>22.768035775191592</v>
      </c>
    </row>
    <row r="3015" spans="1:27" x14ac:dyDescent="0.25">
      <c r="A3015">
        <v>96.432599999999994</v>
      </c>
      <c r="B3015">
        <v>150.75000000000301</v>
      </c>
      <c r="C3015" s="36">
        <v>23.130906598647972</v>
      </c>
      <c r="E3015">
        <v>101.12990000000001</v>
      </c>
      <c r="F3015">
        <v>150.75000000000301</v>
      </c>
      <c r="G3015" s="36">
        <v>23.271293599737945</v>
      </c>
      <c r="I3015">
        <v>105.8248</v>
      </c>
      <c r="J3015">
        <v>150.75000000000301</v>
      </c>
      <c r="K3015" s="36">
        <v>23.41683469744655</v>
      </c>
      <c r="M3015">
        <v>110.5591</v>
      </c>
      <c r="N3015">
        <v>150.75000000000301</v>
      </c>
      <c r="O3015" s="36">
        <v>23.569203529096011</v>
      </c>
      <c r="Q3015">
        <v>115.30419999999999</v>
      </c>
      <c r="R3015">
        <v>150.75000000000301</v>
      </c>
      <c r="S3015" s="36">
        <v>23.727947186870328</v>
      </c>
      <c r="U3015">
        <v>120.0808</v>
      </c>
      <c r="V3015">
        <v>150.75000000000301</v>
      </c>
      <c r="W3015" s="36">
        <v>23.894292181707314</v>
      </c>
      <c r="Y3015">
        <v>83.43</v>
      </c>
      <c r="Z3015">
        <v>150.75000000000301</v>
      </c>
      <c r="AA3015" s="36">
        <v>22.767592642744329</v>
      </c>
    </row>
    <row r="3016" spans="1:27" x14ac:dyDescent="0.25">
      <c r="A3016">
        <v>96.432599999999994</v>
      </c>
      <c r="B3016">
        <v>150.800000000002</v>
      </c>
      <c r="C3016" s="36">
        <v>23.130409386217121</v>
      </c>
      <c r="E3016">
        <v>101.12990000000001</v>
      </c>
      <c r="F3016">
        <v>150.800000000002</v>
      </c>
      <c r="G3016" s="36">
        <v>23.270773524602998</v>
      </c>
      <c r="I3016">
        <v>105.8248</v>
      </c>
      <c r="J3016">
        <v>150.800000000002</v>
      </c>
      <c r="K3016" s="36">
        <v>23.416289635358286</v>
      </c>
      <c r="M3016">
        <v>110.5591</v>
      </c>
      <c r="N3016">
        <v>150.800000000002</v>
      </c>
      <c r="O3016" s="36">
        <v>23.568630791485575</v>
      </c>
      <c r="Q3016">
        <v>115.30419999999999</v>
      </c>
      <c r="R3016">
        <v>150.800000000002</v>
      </c>
      <c r="S3016" s="36">
        <v>23.727343825433415</v>
      </c>
      <c r="U3016">
        <v>120.0808</v>
      </c>
      <c r="V3016">
        <v>150.800000000002</v>
      </c>
      <c r="W3016" s="36">
        <v>23.893654593862706</v>
      </c>
      <c r="Y3016">
        <v>83.43</v>
      </c>
      <c r="Z3016">
        <v>150.800000000002</v>
      </c>
      <c r="AA3016" s="36">
        <v>22.767149577460945</v>
      </c>
    </row>
    <row r="3017" spans="1:27" x14ac:dyDescent="0.25">
      <c r="A3017">
        <v>96.432599999999994</v>
      </c>
      <c r="B3017">
        <v>150.85000000000201</v>
      </c>
      <c r="C3017" s="36">
        <v>23.129912260962438</v>
      </c>
      <c r="E3017">
        <v>101.12990000000001</v>
      </c>
      <c r="F3017">
        <v>150.85000000000201</v>
      </c>
      <c r="G3017" s="36">
        <v>23.270253546050245</v>
      </c>
      <c r="I3017">
        <v>105.8248</v>
      </c>
      <c r="J3017">
        <v>150.85000000000201</v>
      </c>
      <c r="K3017" s="36">
        <v>23.415744680793182</v>
      </c>
      <c r="M3017">
        <v>110.5591</v>
      </c>
      <c r="N3017">
        <v>150.85000000000201</v>
      </c>
      <c r="O3017" s="36">
        <v>23.568058174338805</v>
      </c>
      <c r="Q3017">
        <v>115.30419999999999</v>
      </c>
      <c r="R3017">
        <v>150.85000000000201</v>
      </c>
      <c r="S3017" s="36">
        <v>23.726740599808615</v>
      </c>
      <c r="U3017">
        <v>120.0808</v>
      </c>
      <c r="V3017">
        <v>150.85000000000201</v>
      </c>
      <c r="W3017" s="36">
        <v>23.893017160294114</v>
      </c>
      <c r="Y3017">
        <v>83.43</v>
      </c>
      <c r="Z3017">
        <v>150.85000000000201</v>
      </c>
      <c r="AA3017" s="36">
        <v>22.766706579317621</v>
      </c>
    </row>
    <row r="3018" spans="1:27" x14ac:dyDescent="0.25">
      <c r="A3018">
        <v>96.432599999999994</v>
      </c>
      <c r="B3018">
        <v>150.90000000000299</v>
      </c>
      <c r="C3018" s="36">
        <v>23.12941522284784</v>
      </c>
      <c r="E3018">
        <v>101.12990000000001</v>
      </c>
      <c r="F3018">
        <v>150.90000000000299</v>
      </c>
      <c r="G3018" s="36">
        <v>23.269733664037169</v>
      </c>
      <c r="I3018">
        <v>105.8248</v>
      </c>
      <c r="J3018">
        <v>150.90000000000299</v>
      </c>
      <c r="K3018" s="36">
        <v>23.415199833700775</v>
      </c>
      <c r="M3018">
        <v>110.5591</v>
      </c>
      <c r="N3018">
        <v>150.90000000000299</v>
      </c>
      <c r="O3018" s="36">
        <v>23.567485677595176</v>
      </c>
      <c r="Q3018">
        <v>115.30419999999999</v>
      </c>
      <c r="R3018">
        <v>150.90000000000299</v>
      </c>
      <c r="S3018" s="36">
        <v>23.72613750992258</v>
      </c>
      <c r="U3018">
        <v>120.0808</v>
      </c>
      <c r="V3018">
        <v>150.90000000000299</v>
      </c>
      <c r="W3018" s="36">
        <v>23.89237988091157</v>
      </c>
      <c r="Y3018">
        <v>83.43</v>
      </c>
      <c r="Z3018">
        <v>150.90000000000299</v>
      </c>
      <c r="AA3018" s="36">
        <v>22.76626364829059</v>
      </c>
    </row>
    <row r="3019" spans="1:27" x14ac:dyDescent="0.25">
      <c r="A3019">
        <v>96.432599999999994</v>
      </c>
      <c r="B3019">
        <v>150.95000000000201</v>
      </c>
      <c r="C3019" s="36">
        <v>23.128918271837296</v>
      </c>
      <c r="E3019">
        <v>101.12990000000001</v>
      </c>
      <c r="F3019">
        <v>150.95000000000201</v>
      </c>
      <c r="G3019" s="36">
        <v>23.269213878521324</v>
      </c>
      <c r="I3019">
        <v>105.8248</v>
      </c>
      <c r="J3019">
        <v>150.95000000000201</v>
      </c>
      <c r="K3019" s="36">
        <v>23.414655094030653</v>
      </c>
      <c r="M3019">
        <v>110.5591</v>
      </c>
      <c r="N3019">
        <v>150.95000000000201</v>
      </c>
      <c r="O3019" s="36">
        <v>23.566913301194212</v>
      </c>
      <c r="Q3019">
        <v>115.30419999999999</v>
      </c>
      <c r="R3019">
        <v>150.95000000000201</v>
      </c>
      <c r="S3019" s="36">
        <v>23.725534555702051</v>
      </c>
      <c r="U3019">
        <v>120.0808</v>
      </c>
      <c r="V3019">
        <v>150.95000000000201</v>
      </c>
      <c r="W3019" s="36">
        <v>23.891742755625227</v>
      </c>
      <c r="Y3019">
        <v>83.43</v>
      </c>
      <c r="Z3019">
        <v>150.95000000000201</v>
      </c>
      <c r="AA3019" s="36">
        <v>22.765820784356112</v>
      </c>
    </row>
    <row r="3020" spans="1:27" x14ac:dyDescent="0.25">
      <c r="A3020">
        <v>96.432599999999994</v>
      </c>
      <c r="B3020">
        <v>151.00000000000301</v>
      </c>
      <c r="C3020" s="36">
        <v>23.128421407894724</v>
      </c>
      <c r="E3020">
        <v>101.12990000000001</v>
      </c>
      <c r="F3020">
        <v>151.00000000000301</v>
      </c>
      <c r="G3020" s="36">
        <v>23.268694189460209</v>
      </c>
      <c r="I3020">
        <v>105.8248</v>
      </c>
      <c r="J3020">
        <v>151.00000000000301</v>
      </c>
      <c r="K3020" s="36">
        <v>23.414110461732378</v>
      </c>
      <c r="M3020">
        <v>110.5591</v>
      </c>
      <c r="N3020">
        <v>151.00000000000301</v>
      </c>
      <c r="O3020" s="36">
        <v>23.56634104507544</v>
      </c>
      <c r="Q3020">
        <v>115.30419999999999</v>
      </c>
      <c r="R3020">
        <v>151.00000000000301</v>
      </c>
      <c r="S3020" s="36">
        <v>23.724931737073753</v>
      </c>
      <c r="U3020">
        <v>120.0808</v>
      </c>
      <c r="V3020">
        <v>151.00000000000301</v>
      </c>
      <c r="W3020" s="36">
        <v>23.891105784345246</v>
      </c>
      <c r="Y3020">
        <v>83.43</v>
      </c>
      <c r="Z3020">
        <v>151.00000000000301</v>
      </c>
      <c r="AA3020" s="36">
        <v>22.765377987490407</v>
      </c>
    </row>
    <row r="3021" spans="1:27" x14ac:dyDescent="0.25">
      <c r="A3021">
        <v>96.432599999999994</v>
      </c>
      <c r="B3021">
        <v>151.050000000002</v>
      </c>
      <c r="C3021" s="36">
        <v>23.12792463098415</v>
      </c>
      <c r="E3021">
        <v>101.12990000000001</v>
      </c>
      <c r="F3021">
        <v>151.050000000002</v>
      </c>
      <c r="G3021" s="36">
        <v>23.268174596811452</v>
      </c>
      <c r="I3021">
        <v>105.8248</v>
      </c>
      <c r="J3021">
        <v>151.050000000002</v>
      </c>
      <c r="K3021" s="36">
        <v>23.413565936755639</v>
      </c>
      <c r="M3021">
        <v>110.5591</v>
      </c>
      <c r="N3021">
        <v>151.050000000002</v>
      </c>
      <c r="O3021" s="36">
        <v>23.565768909178502</v>
      </c>
      <c r="Q3021">
        <v>115.30419999999999</v>
      </c>
      <c r="R3021">
        <v>151.050000000002</v>
      </c>
      <c r="S3021" s="36">
        <v>23.724329053964571</v>
      </c>
      <c r="U3021">
        <v>120.0808</v>
      </c>
      <c r="V3021">
        <v>151.050000000002</v>
      </c>
      <c r="W3021" s="36">
        <v>23.890468966981963</v>
      </c>
      <c r="Y3021">
        <v>83.43</v>
      </c>
      <c r="Z3021">
        <v>151.050000000002</v>
      </c>
      <c r="AA3021" s="36">
        <v>22.764935257669777</v>
      </c>
    </row>
    <row r="3022" spans="1:27" x14ac:dyDescent="0.25">
      <c r="A3022">
        <v>96.432599999999994</v>
      </c>
      <c r="B3022">
        <v>151.10000000000301</v>
      </c>
      <c r="C3022" s="36">
        <v>23.127427941069541</v>
      </c>
      <c r="E3022">
        <v>101.12990000000001</v>
      </c>
      <c r="F3022">
        <v>151.10000000000301</v>
      </c>
      <c r="G3022" s="36">
        <v>23.267655100532622</v>
      </c>
      <c r="I3022">
        <v>105.8248</v>
      </c>
      <c r="J3022">
        <v>151.10000000000301</v>
      </c>
      <c r="K3022" s="36">
        <v>23.413021519050066</v>
      </c>
      <c r="M3022">
        <v>110.5591</v>
      </c>
      <c r="N3022">
        <v>151.10000000000301</v>
      </c>
      <c r="O3022" s="36">
        <v>23.565196893443012</v>
      </c>
      <c r="Q3022">
        <v>115.30419999999999</v>
      </c>
      <c r="R3022">
        <v>151.10000000000301</v>
      </c>
      <c r="S3022" s="36">
        <v>23.723726506301361</v>
      </c>
      <c r="U3022">
        <v>120.0808</v>
      </c>
      <c r="V3022">
        <v>151.10000000000301</v>
      </c>
      <c r="W3022" s="36">
        <v>23.889832303445708</v>
      </c>
      <c r="Y3022">
        <v>83.43</v>
      </c>
      <c r="Z3022">
        <v>151.10000000000301</v>
      </c>
      <c r="AA3022" s="36">
        <v>22.764492594870468</v>
      </c>
    </row>
    <row r="3023" spans="1:27" x14ac:dyDescent="0.25">
      <c r="A3023">
        <v>96.432599999999994</v>
      </c>
      <c r="B3023">
        <v>151.15000000000299</v>
      </c>
      <c r="C3023" s="36">
        <v>23.126931338114968</v>
      </c>
      <c r="E3023">
        <v>101.12990000000001</v>
      </c>
      <c r="F3023">
        <v>151.15000000000299</v>
      </c>
      <c r="G3023" s="36">
        <v>23.267135700581381</v>
      </c>
      <c r="I3023">
        <v>105.8248</v>
      </c>
      <c r="J3023">
        <v>151.15000000000299</v>
      </c>
      <c r="K3023" s="36">
        <v>23.412477208565406</v>
      </c>
      <c r="M3023">
        <v>110.5591</v>
      </c>
      <c r="N3023">
        <v>151.15000000000299</v>
      </c>
      <c r="O3023" s="36">
        <v>23.564624997808707</v>
      </c>
      <c r="Q3023">
        <v>115.30419999999999</v>
      </c>
      <c r="R3023">
        <v>151.15000000000299</v>
      </c>
      <c r="S3023" s="36">
        <v>23.72312409401113</v>
      </c>
      <c r="U3023">
        <v>120.0808</v>
      </c>
      <c r="V3023">
        <v>151.15000000000299</v>
      </c>
      <c r="W3023" s="36">
        <v>23.889195793646977</v>
      </c>
      <c r="Y3023">
        <v>83.43</v>
      </c>
      <c r="Z3023">
        <v>151.15000000000299</v>
      </c>
      <c r="AA3023" s="36">
        <v>22.764049999068796</v>
      </c>
    </row>
    <row r="3024" spans="1:27" x14ac:dyDescent="0.25">
      <c r="A3024">
        <v>96.432599999999994</v>
      </c>
      <c r="B3024">
        <v>151.200000000003</v>
      </c>
      <c r="C3024" s="36">
        <v>23.126434822084473</v>
      </c>
      <c r="E3024">
        <v>101.12990000000001</v>
      </c>
      <c r="F3024">
        <v>151.200000000003</v>
      </c>
      <c r="G3024" s="36">
        <v>23.266616396915392</v>
      </c>
      <c r="I3024">
        <v>105.8248</v>
      </c>
      <c r="J3024">
        <v>151.200000000003</v>
      </c>
      <c r="K3024" s="36">
        <v>23.411933005251413</v>
      </c>
      <c r="M3024">
        <v>110.5591</v>
      </c>
      <c r="N3024">
        <v>151.200000000003</v>
      </c>
      <c r="O3024" s="36">
        <v>23.564053222215332</v>
      </c>
      <c r="Q3024">
        <v>115.30419999999999</v>
      </c>
      <c r="R3024">
        <v>151.200000000003</v>
      </c>
      <c r="S3024" s="36">
        <v>23.722521817020887</v>
      </c>
      <c r="U3024">
        <v>120.0808</v>
      </c>
      <c r="V3024">
        <v>151.200000000003</v>
      </c>
      <c r="W3024" s="36">
        <v>23.888559437496294</v>
      </c>
      <c r="Y3024">
        <v>83.43</v>
      </c>
      <c r="Z3024">
        <v>151.200000000003</v>
      </c>
      <c r="AA3024" s="36">
        <v>22.763607470241062</v>
      </c>
    </row>
    <row r="3025" spans="1:27" x14ac:dyDescent="0.25">
      <c r="A3025">
        <v>96.432599999999994</v>
      </c>
      <c r="B3025">
        <v>151.25000000000301</v>
      </c>
      <c r="C3025" s="36">
        <v>23.125938392942139</v>
      </c>
      <c r="E3025">
        <v>101.12990000000001</v>
      </c>
      <c r="F3025">
        <v>151.25000000000301</v>
      </c>
      <c r="G3025" s="36">
        <v>23.266097189492349</v>
      </c>
      <c r="I3025">
        <v>105.8248</v>
      </c>
      <c r="J3025">
        <v>151.25000000000301</v>
      </c>
      <c r="K3025" s="36">
        <v>23.41138890905787</v>
      </c>
      <c r="M3025">
        <v>110.5591</v>
      </c>
      <c r="N3025">
        <v>151.25000000000301</v>
      </c>
      <c r="O3025" s="36">
        <v>23.563481566602686</v>
      </c>
      <c r="Q3025">
        <v>115.30419999999999</v>
      </c>
      <c r="R3025">
        <v>151.25000000000301</v>
      </c>
      <c r="S3025" s="36">
        <v>23.721919675257734</v>
      </c>
      <c r="U3025">
        <v>120.0808</v>
      </c>
      <c r="V3025">
        <v>151.25000000000301</v>
      </c>
      <c r="W3025" s="36">
        <v>23.887923234904306</v>
      </c>
      <c r="Y3025">
        <v>83.43</v>
      </c>
      <c r="Z3025">
        <v>151.25000000000301</v>
      </c>
      <c r="AA3025" s="36">
        <v>22.763165008363593</v>
      </c>
    </row>
    <row r="3026" spans="1:27" x14ac:dyDescent="0.25">
      <c r="A3026">
        <v>96.432599999999994</v>
      </c>
      <c r="B3026">
        <v>151.300000000003</v>
      </c>
      <c r="C3026" s="36">
        <v>23.125442050652076</v>
      </c>
      <c r="E3026">
        <v>101.12990000000001</v>
      </c>
      <c r="F3026">
        <v>151.300000000003</v>
      </c>
      <c r="G3026" s="36">
        <v>23.265578078269996</v>
      </c>
      <c r="I3026">
        <v>105.8248</v>
      </c>
      <c r="J3026">
        <v>151.300000000003</v>
      </c>
      <c r="K3026" s="36">
        <v>23.410844919934615</v>
      </c>
      <c r="M3026">
        <v>110.5591</v>
      </c>
      <c r="N3026">
        <v>151.300000000003</v>
      </c>
      <c r="O3026" s="36">
        <v>23.562910030910622</v>
      </c>
      <c r="Q3026">
        <v>115.30419999999999</v>
      </c>
      <c r="R3026">
        <v>151.300000000003</v>
      </c>
      <c r="S3026" s="36">
        <v>23.72131766864883</v>
      </c>
      <c r="U3026">
        <v>120.0808</v>
      </c>
      <c r="V3026">
        <v>151.300000000003</v>
      </c>
      <c r="W3026" s="36">
        <v>23.887287185781709</v>
      </c>
      <c r="Y3026">
        <v>83.43</v>
      </c>
      <c r="Z3026">
        <v>151.300000000003</v>
      </c>
      <c r="AA3026" s="36">
        <v>22.762722613412716</v>
      </c>
    </row>
    <row r="3027" spans="1:27" x14ac:dyDescent="0.25">
      <c r="A3027">
        <v>96.432599999999994</v>
      </c>
      <c r="B3027">
        <v>151.35000000000301</v>
      </c>
      <c r="C3027" s="36">
        <v>23.124945795178405</v>
      </c>
      <c r="E3027">
        <v>101.12990000000001</v>
      </c>
      <c r="F3027">
        <v>151.35000000000301</v>
      </c>
      <c r="G3027" s="36">
        <v>23.265059063206078</v>
      </c>
      <c r="I3027">
        <v>105.8248</v>
      </c>
      <c r="J3027">
        <v>151.35000000000301</v>
      </c>
      <c r="K3027" s="36">
        <v>23.41030103783152</v>
      </c>
      <c r="M3027">
        <v>110.5591</v>
      </c>
      <c r="N3027">
        <v>151.35000000000301</v>
      </c>
      <c r="O3027" s="36">
        <v>23.562338615079046</v>
      </c>
      <c r="Q3027">
        <v>115.30419999999999</v>
      </c>
      <c r="R3027">
        <v>151.35000000000301</v>
      </c>
      <c r="S3027" s="36">
        <v>23.720715797121393</v>
      </c>
      <c r="U3027">
        <v>120.0808</v>
      </c>
      <c r="V3027">
        <v>151.35000000000301</v>
      </c>
      <c r="W3027" s="36">
        <v>23.886651290039318</v>
      </c>
      <c r="Y3027">
        <v>83.43</v>
      </c>
      <c r="Z3027">
        <v>151.35000000000301</v>
      </c>
      <c r="AA3027" s="36">
        <v>22.762280285364781</v>
      </c>
    </row>
    <row r="3028" spans="1:27" x14ac:dyDescent="0.25">
      <c r="A3028">
        <v>96.432599999999994</v>
      </c>
      <c r="B3028">
        <v>151.40000000000299</v>
      </c>
      <c r="C3028" s="36">
        <v>23.124449626485294</v>
      </c>
      <c r="E3028">
        <v>101.12990000000001</v>
      </c>
      <c r="F3028">
        <v>151.40000000000299</v>
      </c>
      <c r="G3028" s="36">
        <v>23.26454014425839</v>
      </c>
      <c r="I3028">
        <v>105.8248</v>
      </c>
      <c r="J3028">
        <v>151.40000000000299</v>
      </c>
      <c r="K3028" s="36">
        <v>23.409757262698488</v>
      </c>
      <c r="M3028">
        <v>110.5591</v>
      </c>
      <c r="N3028">
        <v>151.40000000000299</v>
      </c>
      <c r="O3028" s="36">
        <v>23.561767319047902</v>
      </c>
      <c r="Q3028">
        <v>115.30419999999999</v>
      </c>
      <c r="R3028">
        <v>151.40000000000299</v>
      </c>
      <c r="S3028" s="36">
        <v>23.720114060602711</v>
      </c>
      <c r="U3028">
        <v>120.0808</v>
      </c>
      <c r="V3028">
        <v>151.40000000000299</v>
      </c>
      <c r="W3028" s="36">
        <v>23.886015547588009</v>
      </c>
      <c r="Y3028">
        <v>83.43</v>
      </c>
      <c r="Z3028">
        <v>151.40000000000299</v>
      </c>
      <c r="AA3028" s="36">
        <v>22.761838024196148</v>
      </c>
    </row>
    <row r="3029" spans="1:27" x14ac:dyDescent="0.25">
      <c r="A3029">
        <v>96.432599999999994</v>
      </c>
      <c r="B3029">
        <v>151.450000000003</v>
      </c>
      <c r="C3029" s="36">
        <v>23.12395354453691</v>
      </c>
      <c r="E3029">
        <v>101.12990000000001</v>
      </c>
      <c r="F3029">
        <v>151.450000000003</v>
      </c>
      <c r="G3029" s="36">
        <v>23.264021321384757</v>
      </c>
      <c r="I3029">
        <v>105.8248</v>
      </c>
      <c r="J3029">
        <v>151.450000000003</v>
      </c>
      <c r="K3029" s="36">
        <v>23.409213594485472</v>
      </c>
      <c r="M3029">
        <v>110.5591</v>
      </c>
      <c r="N3029">
        <v>151.450000000003</v>
      </c>
      <c r="O3029" s="36">
        <v>23.561196142757201</v>
      </c>
      <c r="Q3029">
        <v>115.30419999999999</v>
      </c>
      <c r="R3029">
        <v>151.450000000003</v>
      </c>
      <c r="S3029" s="36">
        <v>23.719512459020134</v>
      </c>
      <c r="U3029">
        <v>120.0808</v>
      </c>
      <c r="V3029">
        <v>151.450000000003</v>
      </c>
      <c r="W3029" s="36">
        <v>23.885379958338746</v>
      </c>
      <c r="Y3029">
        <v>83.43</v>
      </c>
      <c r="Z3029">
        <v>151.450000000003</v>
      </c>
      <c r="AA3029" s="36">
        <v>22.761395829883199</v>
      </c>
    </row>
    <row r="3030" spans="1:27" x14ac:dyDescent="0.25">
      <c r="A3030">
        <v>96.432599999999994</v>
      </c>
      <c r="B3030">
        <v>151.50000000000301</v>
      </c>
      <c r="C3030" s="36">
        <v>23.123457549297459</v>
      </c>
      <c r="E3030">
        <v>101.12990000000001</v>
      </c>
      <c r="F3030">
        <v>151.50000000000301</v>
      </c>
      <c r="G3030" s="36">
        <v>23.26350259454302</v>
      </c>
      <c r="I3030">
        <v>105.8248</v>
      </c>
      <c r="J3030">
        <v>151.50000000000301</v>
      </c>
      <c r="K3030" s="36">
        <v>23.40867003314245</v>
      </c>
      <c r="M3030">
        <v>110.5591</v>
      </c>
      <c r="N3030">
        <v>151.50000000000301</v>
      </c>
      <c r="O3030" s="36">
        <v>23.560625086146974</v>
      </c>
      <c r="Q3030">
        <v>115.30419999999999</v>
      </c>
      <c r="R3030">
        <v>151.50000000000301</v>
      </c>
      <c r="S3030" s="36">
        <v>23.718910992301073</v>
      </c>
      <c r="U3030">
        <v>120.0808</v>
      </c>
      <c r="V3030">
        <v>151.50000000000301</v>
      </c>
      <c r="W3030" s="36">
        <v>23.884744522202588</v>
      </c>
      <c r="Y3030">
        <v>83.43</v>
      </c>
      <c r="Z3030">
        <v>151.50000000000301</v>
      </c>
      <c r="AA3030" s="36">
        <v>22.760953702402311</v>
      </c>
    </row>
    <row r="3031" spans="1:27" x14ac:dyDescent="0.25">
      <c r="A3031">
        <v>96.432599999999994</v>
      </c>
      <c r="B3031">
        <v>151.550000000003</v>
      </c>
      <c r="C3031" s="36">
        <v>23.122961640731173</v>
      </c>
      <c r="E3031">
        <v>101.12990000000001</v>
      </c>
      <c r="F3031">
        <v>151.550000000003</v>
      </c>
      <c r="G3031" s="36">
        <v>23.262983963691067</v>
      </c>
      <c r="I3031">
        <v>105.8248</v>
      </c>
      <c r="J3031">
        <v>151.550000000003</v>
      </c>
      <c r="K3031" s="36">
        <v>23.408126578619445</v>
      </c>
      <c r="M3031">
        <v>110.5591</v>
      </c>
      <c r="N3031">
        <v>151.550000000003</v>
      </c>
      <c r="O3031" s="36">
        <v>23.560054149157331</v>
      </c>
      <c r="Q3031">
        <v>115.30419999999999</v>
      </c>
      <c r="R3031">
        <v>151.550000000003</v>
      </c>
      <c r="S3031" s="36">
        <v>23.718309660373006</v>
      </c>
      <c r="U3031">
        <v>120.0808</v>
      </c>
      <c r="V3031">
        <v>151.550000000003</v>
      </c>
      <c r="W3031" s="36">
        <v>23.884109239090666</v>
      </c>
      <c r="Y3031">
        <v>83.43</v>
      </c>
      <c r="Z3031">
        <v>151.550000000003</v>
      </c>
      <c r="AA3031" s="36">
        <v>22.760511641729899</v>
      </c>
    </row>
    <row r="3032" spans="1:27" x14ac:dyDescent="0.25">
      <c r="A3032">
        <v>96.432599999999994</v>
      </c>
      <c r="B3032">
        <v>151.60000000000301</v>
      </c>
      <c r="C3032" s="36">
        <v>23.12246581880229</v>
      </c>
      <c r="E3032">
        <v>101.12990000000001</v>
      </c>
      <c r="F3032">
        <v>151.60000000000301</v>
      </c>
      <c r="G3032" s="36">
        <v>23.262465428786808</v>
      </c>
      <c r="I3032">
        <v>105.8248</v>
      </c>
      <c r="J3032">
        <v>151.60000000000301</v>
      </c>
      <c r="K3032" s="36">
        <v>23.407583230866521</v>
      </c>
      <c r="M3032">
        <v>110.5591</v>
      </c>
      <c r="N3032">
        <v>151.60000000000301</v>
      </c>
      <c r="O3032" s="36">
        <v>23.559483331728408</v>
      </c>
      <c r="Q3032">
        <v>115.30419999999999</v>
      </c>
      <c r="R3032">
        <v>151.60000000000301</v>
      </c>
      <c r="S3032" s="36">
        <v>23.717708463163472</v>
      </c>
      <c r="U3032">
        <v>120.0808</v>
      </c>
      <c r="V3032">
        <v>151.60000000000301</v>
      </c>
      <c r="W3032" s="36">
        <v>23.883474108914204</v>
      </c>
      <c r="Y3032">
        <v>83.43</v>
      </c>
      <c r="Z3032">
        <v>151.60000000000301</v>
      </c>
      <c r="AA3032" s="36">
        <v>22.760069647842371</v>
      </c>
    </row>
    <row r="3033" spans="1:27" x14ac:dyDescent="0.25">
      <c r="A3033">
        <v>96.432599999999994</v>
      </c>
      <c r="B3033">
        <v>151.65000000000299</v>
      </c>
      <c r="C3033" s="36">
        <v>23.121970083475095</v>
      </c>
      <c r="E3033">
        <v>101.12990000000001</v>
      </c>
      <c r="F3033">
        <v>151.65000000000299</v>
      </c>
      <c r="G3033" s="36">
        <v>23.261946989788175</v>
      </c>
      <c r="I3033">
        <v>105.8248</v>
      </c>
      <c r="J3033">
        <v>151.65000000000299</v>
      </c>
      <c r="K3033" s="36">
        <v>23.407039989833773</v>
      </c>
      <c r="M3033">
        <v>110.5591</v>
      </c>
      <c r="N3033">
        <v>151.65000000000299</v>
      </c>
      <c r="O3033" s="36">
        <v>23.558912633800407</v>
      </c>
      <c r="Q3033">
        <v>115.30419999999999</v>
      </c>
      <c r="R3033">
        <v>151.65000000000299</v>
      </c>
      <c r="S3033" s="36">
        <v>23.717107400600078</v>
      </c>
      <c r="U3033">
        <v>120.0808</v>
      </c>
      <c r="V3033">
        <v>151.65000000000299</v>
      </c>
      <c r="W3033" s="36">
        <v>23.8828391315845</v>
      </c>
      <c r="Y3033">
        <v>83.43</v>
      </c>
      <c r="Z3033">
        <v>151.65000000000299</v>
      </c>
      <c r="AA3033" s="36">
        <v>22.759627720716153</v>
      </c>
    </row>
    <row r="3034" spans="1:27" x14ac:dyDescent="0.25">
      <c r="A3034">
        <v>96.432599999999994</v>
      </c>
      <c r="B3034">
        <v>151.700000000003</v>
      </c>
      <c r="C3034" s="36">
        <v>23.121474434713878</v>
      </c>
      <c r="E3034">
        <v>101.12990000000001</v>
      </c>
      <c r="F3034">
        <v>151.700000000003</v>
      </c>
      <c r="G3034" s="36">
        <v>23.261428646653144</v>
      </c>
      <c r="I3034">
        <v>105.8248</v>
      </c>
      <c r="J3034">
        <v>151.700000000003</v>
      </c>
      <c r="K3034" s="36">
        <v>23.406496855471339</v>
      </c>
      <c r="M3034">
        <v>110.5591</v>
      </c>
      <c r="N3034">
        <v>151.700000000003</v>
      </c>
      <c r="O3034" s="36">
        <v>23.558342055313563</v>
      </c>
      <c r="Q3034">
        <v>115.30419999999999</v>
      </c>
      <c r="R3034">
        <v>151.700000000003</v>
      </c>
      <c r="S3034" s="36">
        <v>23.71650647261049</v>
      </c>
      <c r="U3034">
        <v>120.0808</v>
      </c>
      <c r="V3034">
        <v>151.700000000003</v>
      </c>
      <c r="W3034" s="36">
        <v>23.882204307012952</v>
      </c>
      <c r="Y3034">
        <v>83.43</v>
      </c>
      <c r="Z3034">
        <v>151.700000000003</v>
      </c>
      <c r="AA3034" s="36">
        <v>22.759185860327698</v>
      </c>
    </row>
    <row r="3035" spans="1:27" x14ac:dyDescent="0.25">
      <c r="A3035">
        <v>96.432599999999994</v>
      </c>
      <c r="B3035">
        <v>151.75000000000301</v>
      </c>
      <c r="C3035" s="36">
        <v>23.120978872482969</v>
      </c>
      <c r="E3035">
        <v>101.12990000000001</v>
      </c>
      <c r="F3035">
        <v>151.75000000000301</v>
      </c>
      <c r="G3035" s="36">
        <v>23.260910399339718</v>
      </c>
      <c r="I3035">
        <v>105.8248</v>
      </c>
      <c r="J3035">
        <v>151.75000000000301</v>
      </c>
      <c r="K3035" s="36">
        <v>23.405953827729398</v>
      </c>
      <c r="M3035">
        <v>110.5591</v>
      </c>
      <c r="N3035">
        <v>151.75000000000301</v>
      </c>
      <c r="O3035" s="36">
        <v>23.557771596208177</v>
      </c>
      <c r="Q3035">
        <v>115.30419999999999</v>
      </c>
      <c r="R3035">
        <v>151.75000000000301</v>
      </c>
      <c r="S3035" s="36">
        <v>23.715905679122436</v>
      </c>
      <c r="U3035">
        <v>120.0808</v>
      </c>
      <c r="V3035">
        <v>151.75000000000301</v>
      </c>
      <c r="W3035" s="36">
        <v>23.881569635111024</v>
      </c>
      <c r="Y3035">
        <v>83.43</v>
      </c>
      <c r="Z3035">
        <v>151.75000000000301</v>
      </c>
      <c r="AA3035" s="36">
        <v>22.758744066653453</v>
      </c>
    </row>
    <row r="3036" spans="1:27" x14ac:dyDescent="0.25">
      <c r="A3036">
        <v>96.432599999999994</v>
      </c>
      <c r="B3036">
        <v>151.800000000003</v>
      </c>
      <c r="C3036" s="36">
        <v>23.120483396746703</v>
      </c>
      <c r="E3036">
        <v>101.12990000000001</v>
      </c>
      <c r="F3036">
        <v>151.800000000003</v>
      </c>
      <c r="G3036" s="36">
        <v>23.260392247805918</v>
      </c>
      <c r="I3036">
        <v>105.8248</v>
      </c>
      <c r="J3036">
        <v>151.800000000003</v>
      </c>
      <c r="K3036" s="36">
        <v>23.405410906558156</v>
      </c>
      <c r="M3036">
        <v>110.5591</v>
      </c>
      <c r="N3036">
        <v>151.800000000003</v>
      </c>
      <c r="O3036" s="36">
        <v>23.557201256424584</v>
      </c>
      <c r="Q3036">
        <v>115.30419999999999</v>
      </c>
      <c r="R3036">
        <v>151.800000000003</v>
      </c>
      <c r="S3036" s="36">
        <v>23.71530502006371</v>
      </c>
      <c r="U3036">
        <v>120.0808</v>
      </c>
      <c r="V3036">
        <v>151.800000000003</v>
      </c>
      <c r="W3036" s="36">
        <v>23.880935115790269</v>
      </c>
      <c r="Y3036">
        <v>83.43</v>
      </c>
      <c r="Z3036">
        <v>151.800000000003</v>
      </c>
      <c r="AA3036" s="36">
        <v>22.758302339669893</v>
      </c>
    </row>
    <row r="3037" spans="1:27" x14ac:dyDescent="0.25">
      <c r="A3037">
        <v>96.432599999999994</v>
      </c>
      <c r="B3037">
        <v>151.85000000000301</v>
      </c>
      <c r="C3037" s="36">
        <v>23.119988007469463</v>
      </c>
      <c r="E3037">
        <v>101.12990000000001</v>
      </c>
      <c r="F3037">
        <v>151.85000000000301</v>
      </c>
      <c r="G3037" s="36">
        <v>23.259874192009811</v>
      </c>
      <c r="I3037">
        <v>105.8248</v>
      </c>
      <c r="J3037">
        <v>151.85000000000301</v>
      </c>
      <c r="K3037" s="36">
        <v>23.404868091907861</v>
      </c>
      <c r="M3037">
        <v>110.5591</v>
      </c>
      <c r="N3037">
        <v>151.85000000000301</v>
      </c>
      <c r="O3037" s="36">
        <v>23.55663103590317</v>
      </c>
      <c r="Q3037">
        <v>115.30419999999999</v>
      </c>
      <c r="R3037">
        <v>151.85000000000301</v>
      </c>
      <c r="S3037" s="36">
        <v>23.714704495362174</v>
      </c>
      <c r="U3037">
        <v>120.0808</v>
      </c>
      <c r="V3037">
        <v>151.85000000000301</v>
      </c>
      <c r="W3037" s="36">
        <v>23.88030074896233</v>
      </c>
      <c r="Y3037">
        <v>83.43</v>
      </c>
      <c r="Z3037">
        <v>151.85000000000301</v>
      </c>
      <c r="AA3037" s="36">
        <v>22.757860679353495</v>
      </c>
    </row>
    <row r="3038" spans="1:27" x14ac:dyDescent="0.25">
      <c r="A3038">
        <v>96.432599999999994</v>
      </c>
      <c r="B3038">
        <v>151.90000000000299</v>
      </c>
      <c r="C3038" s="36">
        <v>23.119492704615634</v>
      </c>
      <c r="E3038">
        <v>101.12990000000001</v>
      </c>
      <c r="F3038">
        <v>151.90000000000299</v>
      </c>
      <c r="G3038" s="36">
        <v>23.259356231909482</v>
      </c>
      <c r="I3038">
        <v>105.8248</v>
      </c>
      <c r="J3038">
        <v>151.90000000000299</v>
      </c>
      <c r="K3038" s="36">
        <v>23.404325383728803</v>
      </c>
      <c r="M3038">
        <v>110.5591</v>
      </c>
      <c r="N3038">
        <v>151.90000000000299</v>
      </c>
      <c r="O3038" s="36">
        <v>23.556060934584377</v>
      </c>
      <c r="Q3038">
        <v>115.30419999999999</v>
      </c>
      <c r="R3038">
        <v>151.90000000000299</v>
      </c>
      <c r="S3038" s="36">
        <v>23.71410410494574</v>
      </c>
      <c r="U3038">
        <v>120.0808</v>
      </c>
      <c r="V3038">
        <v>151.90000000000299</v>
      </c>
      <c r="W3038" s="36">
        <v>23.879666534538927</v>
      </c>
      <c r="Y3038">
        <v>83.43</v>
      </c>
      <c r="Z3038">
        <v>151.90000000000299</v>
      </c>
      <c r="AA3038" s="36">
        <v>22.757419085680763</v>
      </c>
    </row>
    <row r="3039" spans="1:27" x14ac:dyDescent="0.25">
      <c r="A3039">
        <v>96.432599999999994</v>
      </c>
      <c r="B3039">
        <v>151.950000000003</v>
      </c>
      <c r="C3039" s="36">
        <v>23.118997488149635</v>
      </c>
      <c r="E3039">
        <v>101.12990000000001</v>
      </c>
      <c r="F3039">
        <v>151.950000000003</v>
      </c>
      <c r="G3039" s="36">
        <v>23.258838367463053</v>
      </c>
      <c r="I3039">
        <v>105.8248</v>
      </c>
      <c r="J3039">
        <v>151.950000000003</v>
      </c>
      <c r="K3039" s="36">
        <v>23.403782781971305</v>
      </c>
      <c r="M3039">
        <v>110.5591</v>
      </c>
      <c r="N3039">
        <v>151.950000000003</v>
      </c>
      <c r="O3039" s="36">
        <v>23.555490952408686</v>
      </c>
      <c r="Q3039">
        <v>115.30419999999999</v>
      </c>
      <c r="R3039">
        <v>151.950000000003</v>
      </c>
      <c r="S3039" s="36">
        <v>23.713503848742391</v>
      </c>
      <c r="U3039">
        <v>120.0808</v>
      </c>
      <c r="V3039">
        <v>151.950000000003</v>
      </c>
      <c r="W3039" s="36">
        <v>23.879032472431867</v>
      </c>
      <c r="Y3039">
        <v>83.43</v>
      </c>
      <c r="Z3039">
        <v>151.950000000003</v>
      </c>
      <c r="AA3039" s="36">
        <v>22.756977558628201</v>
      </c>
    </row>
    <row r="3040" spans="1:27" x14ac:dyDescent="0.25">
      <c r="A3040">
        <v>96.432599999999994</v>
      </c>
      <c r="B3040">
        <v>152.00000000000301</v>
      </c>
      <c r="C3040" s="36">
        <v>23.118502358035901</v>
      </c>
      <c r="E3040">
        <v>101.12990000000001</v>
      </c>
      <c r="F3040">
        <v>152.00000000000301</v>
      </c>
      <c r="G3040" s="36">
        <v>23.258320598628671</v>
      </c>
      <c r="I3040">
        <v>105.8248</v>
      </c>
      <c r="J3040">
        <v>152.00000000000301</v>
      </c>
      <c r="K3040" s="36">
        <v>23.403240286585735</v>
      </c>
      <c r="M3040">
        <v>110.5591</v>
      </c>
      <c r="N3040">
        <v>152.00000000000301</v>
      </c>
      <c r="O3040" s="36">
        <v>23.554921089316633</v>
      </c>
      <c r="Q3040">
        <v>115.30419999999999</v>
      </c>
      <c r="R3040">
        <v>152.00000000000301</v>
      </c>
      <c r="S3040" s="36">
        <v>23.712903726680175</v>
      </c>
      <c r="U3040">
        <v>120.0808</v>
      </c>
      <c r="V3040">
        <v>152.00000000000301</v>
      </c>
      <c r="W3040" s="36">
        <v>23.878398562553031</v>
      </c>
      <c r="Y3040">
        <v>83.43</v>
      </c>
      <c r="Z3040">
        <v>152.00000000000301</v>
      </c>
      <c r="AA3040" s="36">
        <v>22.756536098172333</v>
      </c>
    </row>
    <row r="3041" spans="1:27" x14ac:dyDescent="0.25">
      <c r="A3041">
        <v>96.432599999999994</v>
      </c>
      <c r="B3041">
        <v>152.050000000003</v>
      </c>
      <c r="C3041" s="36">
        <v>23.118007314238909</v>
      </c>
      <c r="E3041">
        <v>101.12990000000001</v>
      </c>
      <c r="F3041">
        <v>152.050000000003</v>
      </c>
      <c r="G3041" s="36">
        <v>23.257802925364519</v>
      </c>
      <c r="I3041">
        <v>105.8248</v>
      </c>
      <c r="J3041">
        <v>152.050000000003</v>
      </c>
      <c r="K3041" s="36">
        <v>23.40269789752249</v>
      </c>
      <c r="M3041">
        <v>110.5591</v>
      </c>
      <c r="N3041">
        <v>152.050000000003</v>
      </c>
      <c r="O3041" s="36">
        <v>23.554351345248794</v>
      </c>
      <c r="Q3041">
        <v>115.30419999999999</v>
      </c>
      <c r="R3041">
        <v>152.050000000003</v>
      </c>
      <c r="S3041" s="36">
        <v>23.712303738687201</v>
      </c>
      <c r="U3041">
        <v>120.0808</v>
      </c>
      <c r="V3041">
        <v>152.050000000003</v>
      </c>
      <c r="W3041" s="36">
        <v>23.87776480481439</v>
      </c>
      <c r="Y3041">
        <v>83.43</v>
      </c>
      <c r="Z3041">
        <v>152.050000000003</v>
      </c>
      <c r="AA3041" s="36">
        <v>22.756094704289698</v>
      </c>
    </row>
    <row r="3042" spans="1:27" x14ac:dyDescent="0.25">
      <c r="A3042">
        <v>96.432599999999994</v>
      </c>
      <c r="B3042">
        <v>152.10000000000301</v>
      </c>
      <c r="C3042" s="36">
        <v>23.117512356723132</v>
      </c>
      <c r="E3042">
        <v>101.12990000000001</v>
      </c>
      <c r="F3042">
        <v>152.10000000000301</v>
      </c>
      <c r="G3042" s="36">
        <v>23.257285347628802</v>
      </c>
      <c r="I3042">
        <v>105.8248</v>
      </c>
      <c r="J3042">
        <v>152.10000000000301</v>
      </c>
      <c r="K3042" s="36">
        <v>23.40215561473201</v>
      </c>
      <c r="M3042">
        <v>110.5591</v>
      </c>
      <c r="N3042">
        <v>152.10000000000301</v>
      </c>
      <c r="O3042" s="36">
        <v>23.55378172014581</v>
      </c>
      <c r="Q3042">
        <v>115.30419999999999</v>
      </c>
      <c r="R3042">
        <v>152.10000000000301</v>
      </c>
      <c r="S3042" s="36">
        <v>23.711703884691634</v>
      </c>
      <c r="U3042">
        <v>120.0808</v>
      </c>
      <c r="V3042">
        <v>152.10000000000301</v>
      </c>
      <c r="W3042" s="36">
        <v>23.877131199128009</v>
      </c>
      <c r="Y3042">
        <v>83.43</v>
      </c>
      <c r="Z3042">
        <v>152.10000000000301</v>
      </c>
      <c r="AA3042" s="36">
        <v>22.75565337695684</v>
      </c>
    </row>
    <row r="3043" spans="1:27" x14ac:dyDescent="0.25">
      <c r="A3043">
        <v>96.432599999999994</v>
      </c>
      <c r="B3043">
        <v>152.15000000000299</v>
      </c>
      <c r="C3043" s="36">
        <v>23.117017485453097</v>
      </c>
      <c r="E3043">
        <v>101.12990000000001</v>
      </c>
      <c r="F3043">
        <v>152.15000000000299</v>
      </c>
      <c r="G3043" s="36">
        <v>23.256767865379754</v>
      </c>
      <c r="I3043">
        <v>105.8248</v>
      </c>
      <c r="J3043">
        <v>152.15000000000299</v>
      </c>
      <c r="K3043" s="36">
        <v>23.40161343816477</v>
      </c>
      <c r="M3043">
        <v>110.5591</v>
      </c>
      <c r="N3043">
        <v>152.15000000000299</v>
      </c>
      <c r="O3043" s="36">
        <v>23.553212213948349</v>
      </c>
      <c r="Q3043">
        <v>115.30419999999999</v>
      </c>
      <c r="R3043">
        <v>152.15000000000299</v>
      </c>
      <c r="S3043" s="36">
        <v>23.711104164621712</v>
      </c>
      <c r="U3043">
        <v>120.0808</v>
      </c>
      <c r="V3043">
        <v>152.15000000000299</v>
      </c>
      <c r="W3043" s="36">
        <v>23.876497745406013</v>
      </c>
      <c r="Y3043">
        <v>83.43</v>
      </c>
      <c r="Z3043">
        <v>152.15000000000299</v>
      </c>
      <c r="AA3043" s="36">
        <v>22.755212116150332</v>
      </c>
    </row>
    <row r="3044" spans="1:27" x14ac:dyDescent="0.25">
      <c r="A3044">
        <v>96.432599999999994</v>
      </c>
      <c r="B3044">
        <v>152.200000000003</v>
      </c>
      <c r="C3044" s="36">
        <v>23.116522700393336</v>
      </c>
      <c r="E3044">
        <v>101.12990000000001</v>
      </c>
      <c r="F3044">
        <v>152.200000000003</v>
      </c>
      <c r="G3044" s="36">
        <v>23.256250478575652</v>
      </c>
      <c r="I3044">
        <v>105.8248</v>
      </c>
      <c r="J3044">
        <v>152.200000000003</v>
      </c>
      <c r="K3044" s="36">
        <v>23.401071367771273</v>
      </c>
      <c r="M3044">
        <v>110.5591</v>
      </c>
      <c r="N3044">
        <v>152.200000000003</v>
      </c>
      <c r="O3044" s="36">
        <v>23.552642826597143</v>
      </c>
      <c r="Q3044">
        <v>115.30419999999999</v>
      </c>
      <c r="R3044">
        <v>152.200000000003</v>
      </c>
      <c r="S3044" s="36">
        <v>23.710504578405729</v>
      </c>
      <c r="U3044">
        <v>120.0808</v>
      </c>
      <c r="V3044">
        <v>152.200000000003</v>
      </c>
      <c r="W3044" s="36">
        <v>23.875864443560623</v>
      </c>
      <c r="Y3044">
        <v>83.43</v>
      </c>
      <c r="Z3044">
        <v>152.200000000003</v>
      </c>
      <c r="AA3044" s="36">
        <v>22.754770921846742</v>
      </c>
    </row>
    <row r="3045" spans="1:27" x14ac:dyDescent="0.25">
      <c r="A3045">
        <v>96.432599999999994</v>
      </c>
      <c r="B3045">
        <v>152.25000000000301</v>
      </c>
      <c r="C3045" s="36">
        <v>23.116028001508401</v>
      </c>
      <c r="E3045">
        <v>101.12990000000001</v>
      </c>
      <c r="F3045">
        <v>152.25000000000301</v>
      </c>
      <c r="G3045" s="36">
        <v>23.255733187174783</v>
      </c>
      <c r="I3045">
        <v>105.8248</v>
      </c>
      <c r="J3045">
        <v>152.25000000000301</v>
      </c>
      <c r="K3045" s="36">
        <v>23.400529403502087</v>
      </c>
      <c r="M3045">
        <v>110.5591</v>
      </c>
      <c r="N3045">
        <v>152.25000000000301</v>
      </c>
      <c r="O3045" s="36">
        <v>23.552073558032966</v>
      </c>
      <c r="Q3045">
        <v>115.30419999999999</v>
      </c>
      <c r="R3045">
        <v>152.25000000000301</v>
      </c>
      <c r="S3045" s="36">
        <v>23.709905125972046</v>
      </c>
      <c r="U3045">
        <v>120.0808</v>
      </c>
      <c r="V3045">
        <v>152.25000000000301</v>
      </c>
      <c r="W3045" s="36">
        <v>23.87523129350415</v>
      </c>
      <c r="Y3045">
        <v>83.43</v>
      </c>
      <c r="Z3045">
        <v>152.25000000000301</v>
      </c>
      <c r="AA3045" s="36">
        <v>22.754329794022663</v>
      </c>
    </row>
    <row r="3046" spans="1:27" x14ac:dyDescent="0.25">
      <c r="A3046">
        <v>96.432599999999994</v>
      </c>
      <c r="B3046">
        <v>152.300000000003</v>
      </c>
      <c r="C3046" s="36">
        <v>23.115533388762877</v>
      </c>
      <c r="E3046">
        <v>101.12990000000001</v>
      </c>
      <c r="F3046">
        <v>152.300000000003</v>
      </c>
      <c r="G3046" s="36">
        <v>23.255215991135483</v>
      </c>
      <c r="I3046">
        <v>105.8248</v>
      </c>
      <c r="J3046">
        <v>152.300000000003</v>
      </c>
      <c r="K3046" s="36">
        <v>23.399987545307788</v>
      </c>
      <c r="M3046">
        <v>110.5591</v>
      </c>
      <c r="N3046">
        <v>152.300000000003</v>
      </c>
      <c r="O3046" s="36">
        <v>23.551504408196635</v>
      </c>
      <c r="Q3046">
        <v>115.30419999999999</v>
      </c>
      <c r="R3046">
        <v>152.300000000003</v>
      </c>
      <c r="S3046" s="36">
        <v>23.709305807249084</v>
      </c>
      <c r="U3046">
        <v>120.0808</v>
      </c>
      <c r="V3046">
        <v>152.300000000003</v>
      </c>
      <c r="W3046" s="36">
        <v>23.874598295148971</v>
      </c>
      <c r="Y3046">
        <v>83.43</v>
      </c>
      <c r="Z3046">
        <v>152.300000000003</v>
      </c>
      <c r="AA3046" s="36">
        <v>22.753888732654698</v>
      </c>
    </row>
    <row r="3047" spans="1:27" x14ac:dyDescent="0.25">
      <c r="A3047">
        <v>96.432599999999994</v>
      </c>
      <c r="B3047">
        <v>152.35000000000301</v>
      </c>
      <c r="C3047" s="36">
        <v>23.115038862121381</v>
      </c>
      <c r="E3047">
        <v>101.12990000000001</v>
      </c>
      <c r="F3047">
        <v>152.35000000000301</v>
      </c>
      <c r="G3047" s="36">
        <v>23.254698890416101</v>
      </c>
      <c r="I3047">
        <v>105.8248</v>
      </c>
      <c r="J3047">
        <v>152.35000000000301</v>
      </c>
      <c r="K3047" s="36">
        <v>23.399445793139002</v>
      </c>
      <c r="M3047">
        <v>110.5591</v>
      </c>
      <c r="N3047">
        <v>152.35000000000301</v>
      </c>
      <c r="O3047" s="36">
        <v>23.550935377029028</v>
      </c>
      <c r="Q3047">
        <v>115.30419999999999</v>
      </c>
      <c r="R3047">
        <v>152.35000000000301</v>
      </c>
      <c r="S3047" s="36">
        <v>23.708706622165316</v>
      </c>
      <c r="U3047">
        <v>120.0808</v>
      </c>
      <c r="V3047">
        <v>152.35000000000301</v>
      </c>
      <c r="W3047" s="36">
        <v>23.873965448407546</v>
      </c>
      <c r="Y3047">
        <v>83.43</v>
      </c>
      <c r="Z3047">
        <v>152.35000000000301</v>
      </c>
      <c r="AA3047" s="36">
        <v>22.753447737719469</v>
      </c>
    </row>
    <row r="3048" spans="1:27" x14ac:dyDescent="0.25">
      <c r="A3048">
        <v>96.432599999999994</v>
      </c>
      <c r="B3048">
        <v>152.40000000000299</v>
      </c>
      <c r="C3048" s="36">
        <v>23.11454442154853</v>
      </c>
      <c r="E3048">
        <v>101.12990000000001</v>
      </c>
      <c r="F3048">
        <v>152.40000000000299</v>
      </c>
      <c r="G3048" s="36">
        <v>23.254181884975029</v>
      </c>
      <c r="I3048">
        <v>105.8248</v>
      </c>
      <c r="J3048">
        <v>152.40000000000299</v>
      </c>
      <c r="K3048" s="36">
        <v>23.398904146946396</v>
      </c>
      <c r="M3048">
        <v>110.5591</v>
      </c>
      <c r="N3048">
        <v>152.40000000000299</v>
      </c>
      <c r="O3048" s="36">
        <v>23.550366464471054</v>
      </c>
      <c r="Q3048">
        <v>115.30419999999999</v>
      </c>
      <c r="R3048">
        <v>152.40000000000299</v>
      </c>
      <c r="S3048" s="36">
        <v>23.7081075706493</v>
      </c>
      <c r="U3048">
        <v>120.0808</v>
      </c>
      <c r="V3048">
        <v>152.40000000000299</v>
      </c>
      <c r="W3048" s="36">
        <v>23.87333275319244</v>
      </c>
      <c r="Y3048">
        <v>83.43</v>
      </c>
      <c r="Z3048">
        <v>152.40000000000299</v>
      </c>
      <c r="AA3048" s="36">
        <v>22.753006809193593</v>
      </c>
    </row>
    <row r="3049" spans="1:27" x14ac:dyDescent="0.25">
      <c r="A3049">
        <v>96.432599999999994</v>
      </c>
      <c r="B3049">
        <v>152.450000000003</v>
      </c>
      <c r="C3049" s="36">
        <v>23.114050067008989</v>
      </c>
      <c r="E3049">
        <v>101.12990000000001</v>
      </c>
      <c r="F3049">
        <v>152.450000000003</v>
      </c>
      <c r="G3049" s="36">
        <v>23.253664974770679</v>
      </c>
      <c r="I3049">
        <v>105.8248</v>
      </c>
      <c r="J3049">
        <v>152.450000000003</v>
      </c>
      <c r="K3049" s="36">
        <v>23.398362606680667</v>
      </c>
      <c r="M3049">
        <v>110.5591</v>
      </c>
      <c r="N3049">
        <v>152.450000000003</v>
      </c>
      <c r="O3049" s="36">
        <v>23.549797670463683</v>
      </c>
      <c r="Q3049">
        <v>115.30419999999999</v>
      </c>
      <c r="R3049">
        <v>152.450000000003</v>
      </c>
      <c r="S3049" s="36">
        <v>23.707508652629631</v>
      </c>
      <c r="U3049">
        <v>120.0808</v>
      </c>
      <c r="V3049">
        <v>152.450000000003</v>
      </c>
      <c r="W3049" s="36">
        <v>23.872700209416266</v>
      </c>
      <c r="Y3049">
        <v>83.43</v>
      </c>
      <c r="Z3049">
        <v>152.450000000003</v>
      </c>
      <c r="AA3049" s="36">
        <v>22.752565947053728</v>
      </c>
    </row>
    <row r="3050" spans="1:27" x14ac:dyDescent="0.25">
      <c r="A3050">
        <v>96.432599999999994</v>
      </c>
      <c r="B3050">
        <v>152.50000000000301</v>
      </c>
      <c r="C3050" s="36">
        <v>23.113555798467424</v>
      </c>
      <c r="E3050">
        <v>101.12990000000001</v>
      </c>
      <c r="F3050">
        <v>152.50000000000301</v>
      </c>
      <c r="G3050" s="36">
        <v>23.253148159761498</v>
      </c>
      <c r="I3050">
        <v>105.8248</v>
      </c>
      <c r="J3050">
        <v>152.50000000000301</v>
      </c>
      <c r="K3050" s="36">
        <v>23.397821172292552</v>
      </c>
      <c r="M3050">
        <v>110.5591</v>
      </c>
      <c r="N3050">
        <v>152.50000000000301</v>
      </c>
      <c r="O3050" s="36">
        <v>23.549228994947935</v>
      </c>
      <c r="Q3050">
        <v>115.30419999999999</v>
      </c>
      <c r="R3050">
        <v>152.50000000000301</v>
      </c>
      <c r="S3050" s="36">
        <v>23.706909868034991</v>
      </c>
      <c r="U3050">
        <v>120.0808</v>
      </c>
      <c r="V3050">
        <v>152.50000000000301</v>
      </c>
      <c r="W3050" s="36">
        <v>23.872067816991745</v>
      </c>
      <c r="Y3050">
        <v>83.43</v>
      </c>
      <c r="Z3050">
        <v>152.50000000000301</v>
      </c>
      <c r="AA3050" s="36">
        <v>22.752125151276523</v>
      </c>
    </row>
    <row r="3051" spans="1:27" x14ac:dyDescent="0.25">
      <c r="A3051">
        <v>96.432599999999994</v>
      </c>
      <c r="B3051">
        <v>152.550000000003</v>
      </c>
      <c r="C3051" s="36">
        <v>23.113061615888544</v>
      </c>
      <c r="E3051">
        <v>101.12990000000001</v>
      </c>
      <c r="F3051">
        <v>152.550000000003</v>
      </c>
      <c r="G3051" s="36">
        <v>23.252631439905961</v>
      </c>
      <c r="I3051">
        <v>105.8248</v>
      </c>
      <c r="J3051">
        <v>152.550000000003</v>
      </c>
      <c r="K3051" s="36">
        <v>23.397279843732825</v>
      </c>
      <c r="M3051">
        <v>110.5591</v>
      </c>
      <c r="N3051">
        <v>152.550000000003</v>
      </c>
      <c r="O3051" s="36">
        <v>23.548660437864864</v>
      </c>
      <c r="Q3051">
        <v>115.30419999999999</v>
      </c>
      <c r="R3051">
        <v>152.550000000003</v>
      </c>
      <c r="S3051" s="36">
        <v>23.706311216794106</v>
      </c>
      <c r="U3051">
        <v>120.0808</v>
      </c>
      <c r="V3051">
        <v>152.550000000003</v>
      </c>
      <c r="W3051" s="36">
        <v>23.871435575831676</v>
      </c>
      <c r="Y3051">
        <v>83.43</v>
      </c>
      <c r="Z3051">
        <v>152.550000000003</v>
      </c>
      <c r="AA3051" s="36">
        <v>22.751684421838647</v>
      </c>
    </row>
    <row r="3052" spans="1:27" x14ac:dyDescent="0.25">
      <c r="A3052">
        <v>96.432599999999994</v>
      </c>
      <c r="B3052">
        <v>152.60000000000301</v>
      </c>
      <c r="C3052" s="36">
        <v>23.112567519237075</v>
      </c>
      <c r="E3052">
        <v>101.12990000000001</v>
      </c>
      <c r="F3052">
        <v>152.60000000000301</v>
      </c>
      <c r="G3052" s="36">
        <v>23.252114815162567</v>
      </c>
      <c r="I3052">
        <v>105.8248</v>
      </c>
      <c r="J3052">
        <v>152.60000000000301</v>
      </c>
      <c r="K3052" s="36">
        <v>23.396738620952302</v>
      </c>
      <c r="M3052">
        <v>110.5591</v>
      </c>
      <c r="N3052">
        <v>152.60000000000301</v>
      </c>
      <c r="O3052" s="36">
        <v>23.548091999155581</v>
      </c>
      <c r="Q3052">
        <v>115.30419999999999</v>
      </c>
      <c r="R3052">
        <v>152.60000000000301</v>
      </c>
      <c r="S3052" s="36">
        <v>23.705712698835768</v>
      </c>
      <c r="U3052">
        <v>120.0808</v>
      </c>
      <c r="V3052">
        <v>152.60000000000301</v>
      </c>
      <c r="W3052" s="36">
        <v>23.870803485848928</v>
      </c>
      <c r="Y3052">
        <v>83.43</v>
      </c>
      <c r="Z3052">
        <v>152.60000000000301</v>
      </c>
      <c r="AA3052" s="36">
        <v>22.751243758716782</v>
      </c>
    </row>
    <row r="3053" spans="1:27" x14ac:dyDescent="0.25">
      <c r="A3053">
        <v>96.432599999999994</v>
      </c>
      <c r="B3053">
        <v>152.65000000000299</v>
      </c>
      <c r="C3053" s="36">
        <v>23.112073508477756</v>
      </c>
      <c r="E3053">
        <v>101.12990000000001</v>
      </c>
      <c r="F3053">
        <v>152.65000000000299</v>
      </c>
      <c r="G3053" s="36">
        <v>23.251598285489852</v>
      </c>
      <c r="I3053">
        <v>105.8248</v>
      </c>
      <c r="J3053">
        <v>152.65000000000299</v>
      </c>
      <c r="K3053" s="36">
        <v>23.396197503901828</v>
      </c>
      <c r="M3053">
        <v>110.5591</v>
      </c>
      <c r="N3053">
        <v>152.65000000000299</v>
      </c>
      <c r="O3053" s="36">
        <v>23.547523678761237</v>
      </c>
      <c r="Q3053">
        <v>115.30419999999999</v>
      </c>
      <c r="R3053">
        <v>152.65000000000299</v>
      </c>
      <c r="S3053" s="36">
        <v>23.705114314088828</v>
      </c>
      <c r="U3053">
        <v>120.0808</v>
      </c>
      <c r="V3053">
        <v>152.65000000000299</v>
      </c>
      <c r="W3053" s="36">
        <v>23.870171546956463</v>
      </c>
      <c r="Y3053">
        <v>83.43</v>
      </c>
      <c r="Z3053">
        <v>152.65000000000299</v>
      </c>
      <c r="AA3053" s="36">
        <v>22.750803161887635</v>
      </c>
    </row>
    <row r="3054" spans="1:27" x14ac:dyDescent="0.25">
      <c r="A3054">
        <v>96.432599999999994</v>
      </c>
      <c r="B3054">
        <v>152.700000000003</v>
      </c>
      <c r="C3054" s="36">
        <v>23.111579583575367</v>
      </c>
      <c r="E3054">
        <v>101.12990000000001</v>
      </c>
      <c r="F3054">
        <v>152.700000000003</v>
      </c>
      <c r="G3054" s="36">
        <v>23.251081850846379</v>
      </c>
      <c r="I3054">
        <v>105.8248</v>
      </c>
      <c r="J3054">
        <v>152.700000000003</v>
      </c>
      <c r="K3054" s="36">
        <v>23.395656492532286</v>
      </c>
      <c r="M3054">
        <v>110.5591</v>
      </c>
      <c r="N3054">
        <v>152.700000000003</v>
      </c>
      <c r="O3054" s="36">
        <v>23.546955476623047</v>
      </c>
      <c r="Q3054">
        <v>115.30419999999999</v>
      </c>
      <c r="R3054">
        <v>152.700000000003</v>
      </c>
      <c r="S3054" s="36">
        <v>23.704516062482213</v>
      </c>
      <c r="U3054">
        <v>120.0808</v>
      </c>
      <c r="V3054">
        <v>152.700000000003</v>
      </c>
      <c r="W3054" s="36">
        <v>23.869539759067322</v>
      </c>
      <c r="Y3054">
        <v>83.43</v>
      </c>
      <c r="Z3054">
        <v>152.700000000003</v>
      </c>
      <c r="AA3054" s="36">
        <v>22.750362631327906</v>
      </c>
    </row>
    <row r="3055" spans="1:27" x14ac:dyDescent="0.25">
      <c r="A3055">
        <v>96.432599999999994</v>
      </c>
      <c r="B3055">
        <v>152.75000000000301</v>
      </c>
      <c r="C3055" s="36">
        <v>23.111085744494698</v>
      </c>
      <c r="E3055">
        <v>101.12990000000001</v>
      </c>
      <c r="F3055">
        <v>152.75000000000301</v>
      </c>
      <c r="G3055" s="36">
        <v>23.250565511190736</v>
      </c>
      <c r="I3055">
        <v>105.8248</v>
      </c>
      <c r="J3055">
        <v>152.75000000000301</v>
      </c>
      <c r="K3055" s="36">
        <v>23.395115586794603</v>
      </c>
      <c r="M3055">
        <v>110.5591</v>
      </c>
      <c r="N3055">
        <v>152.75000000000301</v>
      </c>
      <c r="O3055" s="36">
        <v>23.546387392682256</v>
      </c>
      <c r="Q3055">
        <v>115.30419999999999</v>
      </c>
      <c r="R3055">
        <v>152.75000000000301</v>
      </c>
      <c r="S3055" s="36">
        <v>23.703917943944891</v>
      </c>
      <c r="U3055">
        <v>120.0808</v>
      </c>
      <c r="V3055">
        <v>152.75000000000301</v>
      </c>
      <c r="W3055" s="36">
        <v>23.868908122094624</v>
      </c>
      <c r="Y3055">
        <v>83.43</v>
      </c>
      <c r="Z3055">
        <v>152.75000000000301</v>
      </c>
      <c r="AA3055" s="36">
        <v>22.749922167014319</v>
      </c>
    </row>
    <row r="3056" spans="1:27" x14ac:dyDescent="0.25">
      <c r="A3056">
        <v>96.432599999999994</v>
      </c>
      <c r="B3056">
        <v>152.800000000003</v>
      </c>
      <c r="C3056" s="36">
        <v>23.110591991200568</v>
      </c>
      <c r="E3056">
        <v>101.12990000000001</v>
      </c>
      <c r="F3056">
        <v>152.800000000003</v>
      </c>
      <c r="G3056" s="36">
        <v>23.25004926648155</v>
      </c>
      <c r="I3056">
        <v>105.8248</v>
      </c>
      <c r="J3056">
        <v>152.800000000003</v>
      </c>
      <c r="K3056" s="36">
        <v>23.394574786639733</v>
      </c>
      <c r="M3056">
        <v>110.5591</v>
      </c>
      <c r="N3056">
        <v>152.800000000003</v>
      </c>
      <c r="O3056" s="36">
        <v>23.545819426880161</v>
      </c>
      <c r="Q3056">
        <v>115.30419999999999</v>
      </c>
      <c r="R3056">
        <v>152.800000000003</v>
      </c>
      <c r="S3056" s="36">
        <v>23.703319958405917</v>
      </c>
      <c r="U3056">
        <v>120.0808</v>
      </c>
      <c r="V3056">
        <v>152.800000000003</v>
      </c>
      <c r="W3056" s="36">
        <v>23.868276635951577</v>
      </c>
      <c r="Y3056">
        <v>83.43</v>
      </c>
      <c r="Z3056">
        <v>152.800000000003</v>
      </c>
      <c r="AA3056" s="36">
        <v>22.749481768923609</v>
      </c>
    </row>
    <row r="3057" spans="1:27" x14ac:dyDescent="0.25">
      <c r="A3057">
        <v>96.432599999999994</v>
      </c>
      <c r="B3057">
        <v>152.85000000000301</v>
      </c>
      <c r="C3057" s="36">
        <v>23.110098323657819</v>
      </c>
      <c r="E3057">
        <v>101.12990000000001</v>
      </c>
      <c r="F3057">
        <v>152.85000000000301</v>
      </c>
      <c r="G3057" s="36">
        <v>23.249533116677473</v>
      </c>
      <c r="I3057">
        <v>105.8248</v>
      </c>
      <c r="J3057">
        <v>152.85000000000301</v>
      </c>
      <c r="K3057" s="36">
        <v>23.394034092018682</v>
      </c>
      <c r="M3057">
        <v>110.5591</v>
      </c>
      <c r="N3057">
        <v>152.85000000000301</v>
      </c>
      <c r="O3057" s="36">
        <v>23.545251579158116</v>
      </c>
      <c r="Q3057">
        <v>115.30419999999999</v>
      </c>
      <c r="R3057">
        <v>152.85000000000301</v>
      </c>
      <c r="S3057" s="36">
        <v>23.702722105794376</v>
      </c>
      <c r="U3057">
        <v>120.0808</v>
      </c>
      <c r="V3057">
        <v>152.85000000000301</v>
      </c>
      <c r="W3057" s="36">
        <v>23.867645300551455</v>
      </c>
      <c r="Y3057">
        <v>83.43</v>
      </c>
      <c r="Z3057">
        <v>152.85000000000301</v>
      </c>
      <c r="AA3057" s="36">
        <v>22.749041437032528</v>
      </c>
    </row>
    <row r="3058" spans="1:27" x14ac:dyDescent="0.25">
      <c r="A3058">
        <v>96.432599999999994</v>
      </c>
      <c r="B3058">
        <v>152.90000000000299</v>
      </c>
      <c r="C3058" s="36">
        <v>23.109604741831316</v>
      </c>
      <c r="E3058">
        <v>101.12990000000001</v>
      </c>
      <c r="F3058">
        <v>152.90000000000299</v>
      </c>
      <c r="G3058" s="36">
        <v>23.249017061737174</v>
      </c>
      <c r="I3058">
        <v>105.8248</v>
      </c>
      <c r="J3058">
        <v>152.90000000000299</v>
      </c>
      <c r="K3058" s="36">
        <v>23.393493502882478</v>
      </c>
      <c r="M3058">
        <v>110.5591</v>
      </c>
      <c r="N3058">
        <v>152.90000000000299</v>
      </c>
      <c r="O3058" s="36">
        <v>23.544683849457506</v>
      </c>
      <c r="Q3058">
        <v>115.30419999999999</v>
      </c>
      <c r="R3058">
        <v>152.90000000000299</v>
      </c>
      <c r="S3058" s="36">
        <v>23.70212438603944</v>
      </c>
      <c r="U3058">
        <v>120.0808</v>
      </c>
      <c r="V3058">
        <v>152.90000000000299</v>
      </c>
      <c r="W3058" s="36">
        <v>23.867014115807631</v>
      </c>
      <c r="Y3058">
        <v>83.43</v>
      </c>
      <c r="Z3058">
        <v>152.90000000000299</v>
      </c>
      <c r="AA3058" s="36">
        <v>22.748601171317841</v>
      </c>
    </row>
    <row r="3059" spans="1:27" x14ac:dyDescent="0.25">
      <c r="A3059">
        <v>96.432599999999994</v>
      </c>
      <c r="B3059">
        <v>152.950000000003</v>
      </c>
      <c r="C3059" s="36">
        <v>23.109111245685948</v>
      </c>
      <c r="E3059">
        <v>101.12990000000001</v>
      </c>
      <c r="F3059">
        <v>152.950000000003</v>
      </c>
      <c r="G3059" s="36">
        <v>23.248501101619368</v>
      </c>
      <c r="I3059">
        <v>105.8248</v>
      </c>
      <c r="J3059">
        <v>152.950000000003</v>
      </c>
      <c r="K3059" s="36">
        <v>23.39295301918219</v>
      </c>
      <c r="M3059">
        <v>110.5591</v>
      </c>
      <c r="N3059">
        <v>152.950000000003</v>
      </c>
      <c r="O3059" s="36">
        <v>23.544116237719777</v>
      </c>
      <c r="Q3059">
        <v>115.30419999999999</v>
      </c>
      <c r="R3059">
        <v>152.950000000003</v>
      </c>
      <c r="S3059" s="36">
        <v>23.701526799070333</v>
      </c>
      <c r="U3059">
        <v>120.0808</v>
      </c>
      <c r="V3059">
        <v>152.950000000003</v>
      </c>
      <c r="W3059" s="36">
        <v>23.866383081633547</v>
      </c>
      <c r="Y3059">
        <v>83.43</v>
      </c>
      <c r="Z3059">
        <v>152.950000000003</v>
      </c>
      <c r="AA3059" s="36">
        <v>22.74816097175632</v>
      </c>
    </row>
    <row r="3060" spans="1:27" x14ac:dyDescent="0.25">
      <c r="A3060">
        <v>96.432599999999994</v>
      </c>
      <c r="B3060">
        <v>153.00000000000301</v>
      </c>
      <c r="C3060" s="36">
        <v>23.108617835186624</v>
      </c>
      <c r="E3060">
        <v>101.12990000000001</v>
      </c>
      <c r="F3060">
        <v>153.00000000000301</v>
      </c>
      <c r="G3060" s="36">
        <v>23.247985236282794</v>
      </c>
      <c r="I3060">
        <v>105.8248</v>
      </c>
      <c r="J3060">
        <v>153.00000000000301</v>
      </c>
      <c r="K3060" s="36">
        <v>23.392412640868933</v>
      </c>
      <c r="M3060">
        <v>110.5591</v>
      </c>
      <c r="N3060">
        <v>153.00000000000301</v>
      </c>
      <c r="O3060" s="36">
        <v>23.543548743886422</v>
      </c>
      <c r="Q3060">
        <v>115.30419999999999</v>
      </c>
      <c r="R3060">
        <v>153.00000000000301</v>
      </c>
      <c r="S3060" s="36">
        <v>23.700929344816338</v>
      </c>
      <c r="U3060">
        <v>120.0808</v>
      </c>
      <c r="V3060">
        <v>153.00000000000301</v>
      </c>
      <c r="W3060" s="36">
        <v>23.865752197942737</v>
      </c>
      <c r="Y3060">
        <v>83.43</v>
      </c>
      <c r="Z3060">
        <v>153.00000000000301</v>
      </c>
      <c r="AA3060" s="36">
        <v>22.747720838324753</v>
      </c>
    </row>
    <row r="3061" spans="1:27" x14ac:dyDescent="0.25">
      <c r="A3061">
        <v>96.432599999999994</v>
      </c>
      <c r="B3061">
        <v>153.050000000003</v>
      </c>
      <c r="C3061" s="36">
        <v>23.108124510298286</v>
      </c>
      <c r="E3061">
        <v>101.12990000000001</v>
      </c>
      <c r="F3061">
        <v>153.050000000003</v>
      </c>
      <c r="G3061" s="36">
        <v>23.247469465686223</v>
      </c>
      <c r="I3061">
        <v>105.8248</v>
      </c>
      <c r="J3061">
        <v>153.050000000003</v>
      </c>
      <c r="K3061" s="36">
        <v>23.391872367893846</v>
      </c>
      <c r="M3061">
        <v>110.5591</v>
      </c>
      <c r="N3061">
        <v>153.050000000003</v>
      </c>
      <c r="O3061" s="36">
        <v>23.542981367898971</v>
      </c>
      <c r="Q3061">
        <v>115.30419999999999</v>
      </c>
      <c r="R3061">
        <v>153.050000000003</v>
      </c>
      <c r="S3061" s="36">
        <v>23.700332023206808</v>
      </c>
      <c r="U3061">
        <v>120.0808</v>
      </c>
      <c r="V3061">
        <v>153.050000000003</v>
      </c>
      <c r="W3061" s="36">
        <v>23.865121464648798</v>
      </c>
      <c r="Y3061">
        <v>83.43</v>
      </c>
      <c r="Z3061">
        <v>153.050000000003</v>
      </c>
      <c r="AA3061" s="36">
        <v>22.747280770999946</v>
      </c>
    </row>
    <row r="3062" spans="1:27" x14ac:dyDescent="0.25">
      <c r="A3062">
        <v>96.432599999999994</v>
      </c>
      <c r="B3062">
        <v>153.10000000000301</v>
      </c>
      <c r="C3062" s="36">
        <v>23.107631270985884</v>
      </c>
      <c r="E3062">
        <v>101.12990000000001</v>
      </c>
      <c r="F3062">
        <v>153.10000000000301</v>
      </c>
      <c r="G3062" s="36">
        <v>23.246953789788442</v>
      </c>
      <c r="I3062">
        <v>105.8248</v>
      </c>
      <c r="J3062">
        <v>153.10000000000301</v>
      </c>
      <c r="K3062" s="36">
        <v>23.391332200208108</v>
      </c>
      <c r="M3062">
        <v>110.5591</v>
      </c>
      <c r="N3062">
        <v>153.10000000000301</v>
      </c>
      <c r="O3062" s="36">
        <v>23.542414109699003</v>
      </c>
      <c r="Q3062">
        <v>115.30419999999999</v>
      </c>
      <c r="R3062">
        <v>153.10000000000301</v>
      </c>
      <c r="S3062" s="36">
        <v>23.699734834171149</v>
      </c>
      <c r="U3062">
        <v>120.0808</v>
      </c>
      <c r="V3062">
        <v>153.10000000000301</v>
      </c>
      <c r="W3062" s="36">
        <v>23.864490881665429</v>
      </c>
      <c r="Y3062">
        <v>83.43</v>
      </c>
      <c r="Z3062">
        <v>153.10000000000301</v>
      </c>
      <c r="AA3062" s="36">
        <v>22.746840769758712</v>
      </c>
    </row>
    <row r="3063" spans="1:27" x14ac:dyDescent="0.25">
      <c r="A3063">
        <v>96.432599999999994</v>
      </c>
      <c r="B3063">
        <v>153.15000000000299</v>
      </c>
      <c r="C3063" s="36">
        <v>23.107138117214401</v>
      </c>
      <c r="E3063">
        <v>101.12990000000001</v>
      </c>
      <c r="F3063">
        <v>153.15000000000299</v>
      </c>
      <c r="G3063" s="36">
        <v>23.24643820854828</v>
      </c>
      <c r="I3063">
        <v>105.8248</v>
      </c>
      <c r="J3063">
        <v>153.15000000000299</v>
      </c>
      <c r="K3063" s="36">
        <v>23.39079213776294</v>
      </c>
      <c r="M3063">
        <v>110.5591</v>
      </c>
      <c r="N3063">
        <v>153.15000000000299</v>
      </c>
      <c r="O3063" s="36">
        <v>23.541846969228157</v>
      </c>
      <c r="Q3063">
        <v>115.30419999999999</v>
      </c>
      <c r="R3063">
        <v>153.15000000000299</v>
      </c>
      <c r="S3063" s="36">
        <v>23.699137777638825</v>
      </c>
      <c r="U3063">
        <v>120.0808</v>
      </c>
      <c r="V3063">
        <v>153.15000000000299</v>
      </c>
      <c r="W3063" s="36">
        <v>23.863860448906394</v>
      </c>
      <c r="Y3063">
        <v>83.43</v>
      </c>
      <c r="Z3063">
        <v>153.15000000000299</v>
      </c>
      <c r="AA3063" s="36">
        <v>22.74640083457788</v>
      </c>
    </row>
    <row r="3064" spans="1:27" x14ac:dyDescent="0.25">
      <c r="A3064">
        <v>96.432599999999994</v>
      </c>
      <c r="B3064">
        <v>153.200000000003</v>
      </c>
      <c r="C3064" s="36">
        <v>23.106645048948842</v>
      </c>
      <c r="E3064">
        <v>101.12990000000001</v>
      </c>
      <c r="F3064">
        <v>153.200000000003</v>
      </c>
      <c r="G3064" s="36">
        <v>23.245922721924593</v>
      </c>
      <c r="I3064">
        <v>105.8248</v>
      </c>
      <c r="J3064">
        <v>153.200000000003</v>
      </c>
      <c r="K3064" s="36">
        <v>23.390252180509595</v>
      </c>
      <c r="M3064">
        <v>110.5591</v>
      </c>
      <c r="N3064">
        <v>153.200000000003</v>
      </c>
      <c r="O3064" s="36">
        <v>23.541279946428098</v>
      </c>
      <c r="Q3064">
        <v>115.30419999999999</v>
      </c>
      <c r="R3064">
        <v>153.200000000003</v>
      </c>
      <c r="S3064" s="36">
        <v>23.698540853539381</v>
      </c>
      <c r="U3064">
        <v>120.0808</v>
      </c>
      <c r="V3064">
        <v>153.200000000003</v>
      </c>
      <c r="W3064" s="36">
        <v>23.863230166285543</v>
      </c>
      <c r="Y3064">
        <v>83.43</v>
      </c>
      <c r="Z3064">
        <v>153.200000000003</v>
      </c>
      <c r="AA3064" s="36">
        <v>22.745960965434293</v>
      </c>
    </row>
    <row r="3065" spans="1:27" x14ac:dyDescent="0.25">
      <c r="A3065">
        <v>96.432599999999994</v>
      </c>
      <c r="B3065">
        <v>153.25000000000301</v>
      </c>
      <c r="C3065" s="36">
        <v>23.106152066154241</v>
      </c>
      <c r="E3065">
        <v>101.12990000000001</v>
      </c>
      <c r="F3065">
        <v>153.25000000000301</v>
      </c>
      <c r="G3065" s="36">
        <v>23.245407329876262</v>
      </c>
      <c r="I3065">
        <v>105.8248</v>
      </c>
      <c r="J3065">
        <v>153.25000000000301</v>
      </c>
      <c r="K3065" s="36">
        <v>23.389712328399366</v>
      </c>
      <c r="M3065">
        <v>110.5591</v>
      </c>
      <c r="N3065">
        <v>153.25000000000301</v>
      </c>
      <c r="O3065" s="36">
        <v>23.540713041240558</v>
      </c>
      <c r="Q3065">
        <v>115.30419999999999</v>
      </c>
      <c r="R3065">
        <v>153.25000000000301</v>
      </c>
      <c r="S3065" s="36">
        <v>23.697944061802392</v>
      </c>
      <c r="U3065">
        <v>120.0808</v>
      </c>
      <c r="V3065">
        <v>153.25000000000301</v>
      </c>
      <c r="W3065" s="36">
        <v>23.862600033716809</v>
      </c>
      <c r="Y3065">
        <v>83.43</v>
      </c>
      <c r="Z3065">
        <v>153.25000000000301</v>
      </c>
      <c r="AA3065" s="36">
        <v>22.745521162304797</v>
      </c>
    </row>
    <row r="3066" spans="1:27" x14ac:dyDescent="0.25">
      <c r="A3066">
        <v>96.432599999999994</v>
      </c>
      <c r="B3066">
        <v>153.300000000003</v>
      </c>
      <c r="C3066" s="36">
        <v>23.105659168795643</v>
      </c>
      <c r="E3066">
        <v>101.12990000000001</v>
      </c>
      <c r="F3066">
        <v>153.300000000003</v>
      </c>
      <c r="G3066" s="36">
        <v>23.244892032362198</v>
      </c>
      <c r="I3066">
        <v>105.8248</v>
      </c>
      <c r="J3066">
        <v>153.300000000003</v>
      </c>
      <c r="K3066" s="36">
        <v>23.38917258138358</v>
      </c>
      <c r="M3066">
        <v>110.5591</v>
      </c>
      <c r="N3066">
        <v>153.300000000003</v>
      </c>
      <c r="O3066" s="36">
        <v>23.540146253607308</v>
      </c>
      <c r="Q3066">
        <v>115.30419999999999</v>
      </c>
      <c r="R3066">
        <v>153.300000000003</v>
      </c>
      <c r="S3066" s="36">
        <v>23.697347402357519</v>
      </c>
      <c r="U3066">
        <v>120.0808</v>
      </c>
      <c r="V3066">
        <v>153.300000000003</v>
      </c>
      <c r="W3066" s="36">
        <v>23.861970051114199</v>
      </c>
      <c r="Y3066">
        <v>83.43</v>
      </c>
      <c r="Z3066">
        <v>153.300000000003</v>
      </c>
      <c r="AA3066" s="36">
        <v>22.745081425166276</v>
      </c>
    </row>
    <row r="3067" spans="1:27" x14ac:dyDescent="0.25">
      <c r="A3067">
        <v>96.432599999999994</v>
      </c>
      <c r="B3067">
        <v>153.35000000000301</v>
      </c>
      <c r="C3067" s="36">
        <v>23.105166356838122</v>
      </c>
      <c r="E3067">
        <v>101.12990000000001</v>
      </c>
      <c r="F3067">
        <v>153.35000000000301</v>
      </c>
      <c r="G3067" s="36">
        <v>23.244376829341352</v>
      </c>
      <c r="I3067">
        <v>105.8248</v>
      </c>
      <c r="J3067">
        <v>153.35000000000301</v>
      </c>
      <c r="K3067" s="36">
        <v>23.388632939413604</v>
      </c>
      <c r="M3067">
        <v>110.5591</v>
      </c>
      <c r="N3067">
        <v>153.35000000000301</v>
      </c>
      <c r="O3067" s="36">
        <v>23.539579583470161</v>
      </c>
      <c r="Q3067">
        <v>115.30419999999999</v>
      </c>
      <c r="R3067">
        <v>153.35000000000301</v>
      </c>
      <c r="S3067" s="36">
        <v>23.696750875134473</v>
      </c>
      <c r="U3067">
        <v>120.0808</v>
      </c>
      <c r="V3067">
        <v>153.35000000000301</v>
      </c>
      <c r="W3067" s="36">
        <v>23.861340218391806</v>
      </c>
      <c r="Y3067">
        <v>83.43</v>
      </c>
      <c r="Z3067">
        <v>153.35000000000301</v>
      </c>
      <c r="AA3067" s="36">
        <v>22.744641753995598</v>
      </c>
    </row>
    <row r="3068" spans="1:27" x14ac:dyDescent="0.25">
      <c r="A3068">
        <v>96.432599999999994</v>
      </c>
      <c r="B3068">
        <v>153.40000000000299</v>
      </c>
      <c r="C3068" s="36">
        <v>23.104673630246779</v>
      </c>
      <c r="E3068">
        <v>101.12990000000001</v>
      </c>
      <c r="F3068">
        <v>153.40000000000299</v>
      </c>
      <c r="G3068" s="36">
        <v>23.243861720772685</v>
      </c>
      <c r="I3068">
        <v>105.8248</v>
      </c>
      <c r="J3068">
        <v>153.40000000000299</v>
      </c>
      <c r="K3068" s="36">
        <v>23.388093402440834</v>
      </c>
      <c r="M3068">
        <v>110.5591</v>
      </c>
      <c r="N3068">
        <v>153.40000000000299</v>
      </c>
      <c r="O3068" s="36">
        <v>23.539013030770988</v>
      </c>
      <c r="Q3068">
        <v>115.30419999999999</v>
      </c>
      <c r="R3068">
        <v>153.40000000000299</v>
      </c>
      <c r="S3068" s="36">
        <v>23.696154480063036</v>
      </c>
      <c r="U3068">
        <v>120.0808</v>
      </c>
      <c r="V3068">
        <v>153.40000000000299</v>
      </c>
      <c r="W3068" s="36">
        <v>23.860710535463802</v>
      </c>
      <c r="Y3068">
        <v>83.43</v>
      </c>
      <c r="Z3068">
        <v>153.40000000000299</v>
      </c>
      <c r="AA3068" s="36">
        <v>22.744202148769663</v>
      </c>
    </row>
    <row r="3069" spans="1:27" x14ac:dyDescent="0.25">
      <c r="A3069">
        <v>96.432599999999994</v>
      </c>
      <c r="B3069">
        <v>153.450000000003</v>
      </c>
      <c r="C3069" s="36">
        <v>23.10418098898673</v>
      </c>
      <c r="E3069">
        <v>101.12990000000001</v>
      </c>
      <c r="F3069">
        <v>153.450000000003</v>
      </c>
      <c r="G3069" s="36">
        <v>23.243346706615192</v>
      </c>
      <c r="I3069">
        <v>105.8248</v>
      </c>
      <c r="J3069">
        <v>153.450000000003</v>
      </c>
      <c r="K3069" s="36">
        <v>23.387553970416711</v>
      </c>
      <c r="M3069">
        <v>110.5591</v>
      </c>
      <c r="N3069">
        <v>153.450000000003</v>
      </c>
      <c r="O3069" s="36">
        <v>23.538446595451692</v>
      </c>
      <c r="Q3069">
        <v>115.30419999999999</v>
      </c>
      <c r="R3069">
        <v>153.450000000003</v>
      </c>
      <c r="S3069" s="36">
        <v>23.695558217073032</v>
      </c>
      <c r="U3069">
        <v>120.0808</v>
      </c>
      <c r="V3069">
        <v>153.450000000003</v>
      </c>
      <c r="W3069" s="36">
        <v>23.860081002244439</v>
      </c>
      <c r="Y3069">
        <v>83.43</v>
      </c>
      <c r="Z3069">
        <v>153.450000000003</v>
      </c>
      <c r="AA3069" s="36">
        <v>22.743762609465378</v>
      </c>
    </row>
    <row r="3070" spans="1:27" x14ac:dyDescent="0.25">
      <c r="A3070">
        <v>96.432599999999994</v>
      </c>
      <c r="B3070">
        <v>153.50000000000301</v>
      </c>
      <c r="C3070" s="36">
        <v>23.103688433023127</v>
      </c>
      <c r="E3070">
        <v>101.12990000000001</v>
      </c>
      <c r="F3070">
        <v>153.50000000000301</v>
      </c>
      <c r="G3070" s="36">
        <v>23.242831786827917</v>
      </c>
      <c r="I3070">
        <v>105.8248</v>
      </c>
      <c r="J3070">
        <v>153.50000000000301</v>
      </c>
      <c r="K3070" s="36">
        <v>23.387014643292712</v>
      </c>
      <c r="M3070">
        <v>110.5591</v>
      </c>
      <c r="N3070">
        <v>153.50000000000301</v>
      </c>
      <c r="O3070" s="36">
        <v>23.537880277454235</v>
      </c>
      <c r="Q3070">
        <v>115.30419999999999</v>
      </c>
      <c r="R3070">
        <v>153.50000000000301</v>
      </c>
      <c r="S3070" s="36">
        <v>23.69496208609436</v>
      </c>
      <c r="U3070">
        <v>120.0808</v>
      </c>
      <c r="V3070">
        <v>153.50000000000301</v>
      </c>
      <c r="W3070" s="36">
        <v>23.859451618648041</v>
      </c>
      <c r="Y3070">
        <v>83.43</v>
      </c>
      <c r="Z3070">
        <v>153.50000000000301</v>
      </c>
      <c r="AA3070" s="36">
        <v>22.743323136059658</v>
      </c>
    </row>
    <row r="3071" spans="1:27" x14ac:dyDescent="0.25">
      <c r="A3071">
        <v>96.432599999999994</v>
      </c>
      <c r="B3071">
        <v>153.550000000003</v>
      </c>
      <c r="C3071" s="36">
        <v>23.103195962321127</v>
      </c>
      <c r="E3071">
        <v>101.12990000000001</v>
      </c>
      <c r="F3071">
        <v>153.550000000003</v>
      </c>
      <c r="G3071" s="36">
        <v>23.242316961369902</v>
      </c>
      <c r="I3071">
        <v>105.8248</v>
      </c>
      <c r="J3071">
        <v>153.550000000003</v>
      </c>
      <c r="K3071" s="36">
        <v>23.386475421020339</v>
      </c>
      <c r="M3071">
        <v>110.5591</v>
      </c>
      <c r="N3071">
        <v>153.550000000003</v>
      </c>
      <c r="O3071" s="36">
        <v>23.537314076720623</v>
      </c>
      <c r="Q3071">
        <v>115.30419999999999</v>
      </c>
      <c r="R3071">
        <v>153.550000000003</v>
      </c>
      <c r="S3071" s="36">
        <v>23.694366087056981</v>
      </c>
      <c r="U3071">
        <v>120.0808</v>
      </c>
      <c r="V3071">
        <v>153.550000000003</v>
      </c>
      <c r="W3071" s="36">
        <v>23.858822384589029</v>
      </c>
      <c r="Y3071">
        <v>83.43</v>
      </c>
      <c r="Z3071">
        <v>153.550000000003</v>
      </c>
      <c r="AA3071" s="36">
        <v>22.742883728529442</v>
      </c>
    </row>
    <row r="3072" spans="1:27" x14ac:dyDescent="0.25">
      <c r="A3072">
        <v>96.432599999999994</v>
      </c>
      <c r="B3072">
        <v>153.60000000000301</v>
      </c>
      <c r="C3072" s="36">
        <v>23.102703576845929</v>
      </c>
      <c r="E3072">
        <v>101.12990000000001</v>
      </c>
      <c r="F3072">
        <v>153.60000000000301</v>
      </c>
      <c r="G3072" s="36">
        <v>23.241802230200239</v>
      </c>
      <c r="I3072">
        <v>105.8248</v>
      </c>
      <c r="J3072">
        <v>153.60000000000301</v>
      </c>
      <c r="K3072" s="36">
        <v>23.385936303551148</v>
      </c>
      <c r="M3072">
        <v>110.5591</v>
      </c>
      <c r="N3072">
        <v>153.60000000000301</v>
      </c>
      <c r="O3072" s="36">
        <v>23.5367479931929</v>
      </c>
      <c r="Q3072">
        <v>115.30419999999999</v>
      </c>
      <c r="R3072">
        <v>153.60000000000301</v>
      </c>
      <c r="S3072" s="36">
        <v>23.693770219890897</v>
      </c>
      <c r="U3072">
        <v>120.0808</v>
      </c>
      <c r="V3072">
        <v>153.60000000000301</v>
      </c>
      <c r="W3072" s="36">
        <v>23.858193299981888</v>
      </c>
      <c r="Y3072">
        <v>83.43</v>
      </c>
      <c r="Z3072">
        <v>153.60000000000301</v>
      </c>
      <c r="AA3072" s="36">
        <v>22.742444386851677</v>
      </c>
    </row>
    <row r="3073" spans="1:27" x14ac:dyDescent="0.25">
      <c r="A3073">
        <v>96.432599999999994</v>
      </c>
      <c r="B3073">
        <v>153.65000000000299</v>
      </c>
      <c r="C3073" s="36">
        <v>23.102211276562734</v>
      </c>
      <c r="E3073">
        <v>101.12990000000001</v>
      </c>
      <c r="F3073">
        <v>153.65000000000299</v>
      </c>
      <c r="G3073" s="36">
        <v>23.241287593278042</v>
      </c>
      <c r="I3073">
        <v>105.8248</v>
      </c>
      <c r="J3073">
        <v>153.65000000000299</v>
      </c>
      <c r="K3073" s="36">
        <v>23.385397290836714</v>
      </c>
      <c r="M3073">
        <v>110.5591</v>
      </c>
      <c r="N3073">
        <v>153.65000000000299</v>
      </c>
      <c r="O3073" s="36">
        <v>23.536182026813176</v>
      </c>
      <c r="Q3073">
        <v>115.30419999999999</v>
      </c>
      <c r="R3073">
        <v>153.65000000000299</v>
      </c>
      <c r="S3073" s="36">
        <v>23.6931744845262</v>
      </c>
      <c r="U3073">
        <v>120.0808</v>
      </c>
      <c r="V3073">
        <v>153.65000000000299</v>
      </c>
      <c r="W3073" s="36">
        <v>23.857564364741187</v>
      </c>
      <c r="Y3073">
        <v>83.43</v>
      </c>
      <c r="Z3073">
        <v>153.65000000000299</v>
      </c>
      <c r="AA3073" s="36">
        <v>22.742005111003316</v>
      </c>
    </row>
    <row r="3074" spans="1:27" x14ac:dyDescent="0.25">
      <c r="A3074">
        <v>96.432599999999994</v>
      </c>
      <c r="B3074">
        <v>153.700000000003</v>
      </c>
      <c r="C3074" s="36">
        <v>23.101719061436793</v>
      </c>
      <c r="E3074">
        <v>101.12990000000001</v>
      </c>
      <c r="F3074">
        <v>153.700000000003</v>
      </c>
      <c r="G3074" s="36">
        <v>23.240773050562456</v>
      </c>
      <c r="I3074">
        <v>105.8248</v>
      </c>
      <c r="J3074">
        <v>153.700000000003</v>
      </c>
      <c r="K3074" s="36">
        <v>23.384858382828668</v>
      </c>
      <c r="M3074">
        <v>110.5591</v>
      </c>
      <c r="N3074">
        <v>153.700000000003</v>
      </c>
      <c r="O3074" s="36">
        <v>23.535616177523583</v>
      </c>
      <c r="Q3074">
        <v>115.30419999999999</v>
      </c>
      <c r="R3074">
        <v>153.700000000003</v>
      </c>
      <c r="S3074" s="36">
        <v>23.692578880893024</v>
      </c>
      <c r="U3074">
        <v>120.0808</v>
      </c>
      <c r="V3074">
        <v>153.700000000003</v>
      </c>
      <c r="W3074" s="36">
        <v>23.85693557878157</v>
      </c>
      <c r="Y3074">
        <v>83.43</v>
      </c>
      <c r="Z3074">
        <v>153.700000000003</v>
      </c>
      <c r="AA3074" s="36">
        <v>22.741565900961341</v>
      </c>
    </row>
    <row r="3075" spans="1:27" x14ac:dyDescent="0.25">
      <c r="A3075">
        <v>96.432599999999994</v>
      </c>
      <c r="B3075">
        <v>153.75000000000301</v>
      </c>
      <c r="C3075" s="36">
        <v>23.101226931433356</v>
      </c>
      <c r="E3075">
        <v>101.12990000000001</v>
      </c>
      <c r="F3075">
        <v>153.75000000000301</v>
      </c>
      <c r="G3075" s="36">
        <v>23.240258602012648</v>
      </c>
      <c r="I3075">
        <v>105.8248</v>
      </c>
      <c r="J3075">
        <v>153.75000000000301</v>
      </c>
      <c r="K3075" s="36">
        <v>23.384319579478653</v>
      </c>
      <c r="M3075">
        <v>110.5591</v>
      </c>
      <c r="N3075">
        <v>153.75000000000301</v>
      </c>
      <c r="O3075" s="36">
        <v>23.535050445266315</v>
      </c>
      <c r="Q3075">
        <v>115.30419999999999</v>
      </c>
      <c r="R3075">
        <v>153.75000000000301</v>
      </c>
      <c r="S3075" s="36">
        <v>23.691983408921562</v>
      </c>
      <c r="U3075">
        <v>120.0808</v>
      </c>
      <c r="V3075">
        <v>153.75000000000301</v>
      </c>
      <c r="W3075" s="36">
        <v>23.856306942017781</v>
      </c>
      <c r="Y3075">
        <v>83.43</v>
      </c>
      <c r="Z3075">
        <v>153.75000000000301</v>
      </c>
      <c r="AA3075" s="36">
        <v>22.741126756702727</v>
      </c>
    </row>
    <row r="3076" spans="1:27" x14ac:dyDescent="0.25">
      <c r="A3076">
        <v>96.432599999999994</v>
      </c>
      <c r="B3076">
        <v>153.800000000003</v>
      </c>
      <c r="C3076" s="36">
        <v>23.100734886517703</v>
      </c>
      <c r="E3076">
        <v>101.12990000000001</v>
      </c>
      <c r="F3076">
        <v>153.800000000003</v>
      </c>
      <c r="G3076" s="36">
        <v>23.239744247587829</v>
      </c>
      <c r="I3076">
        <v>105.8248</v>
      </c>
      <c r="J3076">
        <v>153.800000000003</v>
      </c>
      <c r="K3076" s="36">
        <v>23.383780880738367</v>
      </c>
      <c r="M3076">
        <v>110.5591</v>
      </c>
      <c r="N3076">
        <v>153.800000000003</v>
      </c>
      <c r="O3076" s="36">
        <v>23.534484829983615</v>
      </c>
      <c r="Q3076">
        <v>115.30419999999999</v>
      </c>
      <c r="R3076">
        <v>153.800000000003</v>
      </c>
      <c r="S3076" s="36">
        <v>23.691388068542075</v>
      </c>
      <c r="U3076">
        <v>120.0808</v>
      </c>
      <c r="V3076">
        <v>153.800000000003</v>
      </c>
      <c r="W3076" s="36">
        <v>23.855678454364615</v>
      </c>
      <c r="Y3076">
        <v>83.43</v>
      </c>
      <c r="Z3076">
        <v>153.800000000003</v>
      </c>
      <c r="AA3076" s="36">
        <v>22.740687678204484</v>
      </c>
    </row>
    <row r="3077" spans="1:27" x14ac:dyDescent="0.25">
      <c r="A3077">
        <v>96.432599999999994</v>
      </c>
      <c r="B3077">
        <v>153.85000000000301</v>
      </c>
      <c r="C3077" s="36">
        <v>23.100242926655142</v>
      </c>
      <c r="E3077">
        <v>101.12990000000001</v>
      </c>
      <c r="F3077">
        <v>153.85000000000301</v>
      </c>
      <c r="G3077" s="36">
        <v>23.239229987247217</v>
      </c>
      <c r="I3077">
        <v>105.8248</v>
      </c>
      <c r="J3077">
        <v>153.85000000000301</v>
      </c>
      <c r="K3077" s="36">
        <v>23.38324228655954</v>
      </c>
      <c r="M3077">
        <v>110.5591</v>
      </c>
      <c r="N3077">
        <v>153.85000000000301</v>
      </c>
      <c r="O3077" s="36">
        <v>23.53391933161776</v>
      </c>
      <c r="Q3077">
        <v>115.30419999999999</v>
      </c>
      <c r="R3077">
        <v>153.85000000000301</v>
      </c>
      <c r="S3077" s="36">
        <v>23.690792859684876</v>
      </c>
      <c r="U3077">
        <v>120.0808</v>
      </c>
      <c r="V3077">
        <v>153.85000000000301</v>
      </c>
      <c r="W3077" s="36">
        <v>23.855050115736969</v>
      </c>
      <c r="Y3077">
        <v>83.43</v>
      </c>
      <c r="Z3077">
        <v>153.85000000000301</v>
      </c>
      <c r="AA3077" s="36">
        <v>22.740248665443612</v>
      </c>
    </row>
    <row r="3078" spans="1:27" x14ac:dyDescent="0.25">
      <c r="A3078">
        <v>96.432599999999994</v>
      </c>
      <c r="B3078">
        <v>153.90000000000299</v>
      </c>
      <c r="C3078" s="36">
        <v>23.099751051811005</v>
      </c>
      <c r="E3078">
        <v>101.12990000000001</v>
      </c>
      <c r="F3078">
        <v>153.90000000000299</v>
      </c>
      <c r="G3078" s="36">
        <v>23.238715820950073</v>
      </c>
      <c r="I3078">
        <v>105.8248</v>
      </c>
      <c r="J3078">
        <v>153.90000000000299</v>
      </c>
      <c r="K3078" s="36">
        <v>23.382703796893939</v>
      </c>
      <c r="M3078">
        <v>110.5591</v>
      </c>
      <c r="N3078">
        <v>153.90000000000299</v>
      </c>
      <c r="O3078" s="36">
        <v>23.533353950111078</v>
      </c>
      <c r="Q3078">
        <v>115.30419999999999</v>
      </c>
      <c r="R3078">
        <v>153.90000000000299</v>
      </c>
      <c r="S3078" s="36">
        <v>23.690197782280347</v>
      </c>
      <c r="U3078">
        <v>120.0808</v>
      </c>
      <c r="V3078">
        <v>153.90000000000299</v>
      </c>
      <c r="W3078" s="36">
        <v>23.854421926049799</v>
      </c>
      <c r="Y3078">
        <v>83.43</v>
      </c>
      <c r="Z3078">
        <v>153.90000000000299</v>
      </c>
      <c r="AA3078" s="36">
        <v>22.739809718397147</v>
      </c>
    </row>
    <row r="3079" spans="1:27" x14ac:dyDescent="0.25">
      <c r="A3079">
        <v>96.432599999999994</v>
      </c>
      <c r="B3079">
        <v>153.950000000003</v>
      </c>
      <c r="C3079" s="36">
        <v>23.099259261950635</v>
      </c>
      <c r="E3079">
        <v>101.12990000000001</v>
      </c>
      <c r="F3079">
        <v>153.950000000003</v>
      </c>
      <c r="G3079" s="36">
        <v>23.23820174865569</v>
      </c>
      <c r="I3079">
        <v>105.8248</v>
      </c>
      <c r="J3079">
        <v>153.950000000003</v>
      </c>
      <c r="K3079" s="36">
        <v>23.382165411693354</v>
      </c>
      <c r="M3079">
        <v>110.5591</v>
      </c>
      <c r="N3079">
        <v>153.950000000003</v>
      </c>
      <c r="O3079" s="36">
        <v>23.532788685405947</v>
      </c>
      <c r="Q3079">
        <v>115.30419999999999</v>
      </c>
      <c r="R3079">
        <v>153.950000000003</v>
      </c>
      <c r="S3079" s="36">
        <v>23.689602836258924</v>
      </c>
      <c r="U3079">
        <v>120.0808</v>
      </c>
      <c r="V3079">
        <v>153.950000000003</v>
      </c>
      <c r="W3079" s="36">
        <v>23.853793885218156</v>
      </c>
      <c r="Y3079">
        <v>83.43</v>
      </c>
      <c r="Z3079">
        <v>153.950000000003</v>
      </c>
      <c r="AA3079" s="36">
        <v>22.73937083704212</v>
      </c>
    </row>
    <row r="3080" spans="1:27" x14ac:dyDescent="0.25">
      <c r="A3080">
        <v>96.432599999999994</v>
      </c>
      <c r="B3080">
        <v>154.00000000000301</v>
      </c>
      <c r="C3080" s="36">
        <v>23.098767557039412</v>
      </c>
      <c r="E3080">
        <v>101.12990000000001</v>
      </c>
      <c r="F3080">
        <v>154.00000000000301</v>
      </c>
      <c r="G3080" s="36">
        <v>23.237687770323376</v>
      </c>
      <c r="I3080">
        <v>105.8248</v>
      </c>
      <c r="J3080">
        <v>154.00000000000301</v>
      </c>
      <c r="K3080" s="36">
        <v>23.381627130909635</v>
      </c>
      <c r="M3080">
        <v>110.5591</v>
      </c>
      <c r="N3080">
        <v>154.00000000000301</v>
      </c>
      <c r="O3080" s="36">
        <v>23.532223537444793</v>
      </c>
      <c r="Q3080">
        <v>115.30419999999999</v>
      </c>
      <c r="R3080">
        <v>154.00000000000301</v>
      </c>
      <c r="S3080" s="36">
        <v>23.689008021551107</v>
      </c>
      <c r="U3080">
        <v>120.0808</v>
      </c>
      <c r="V3080">
        <v>154.00000000000301</v>
      </c>
      <c r="W3080" s="36">
        <v>23.853165993157166</v>
      </c>
      <c r="Y3080">
        <v>83.43</v>
      </c>
      <c r="Z3080">
        <v>154.00000000000301</v>
      </c>
      <c r="AA3080" s="36">
        <v>22.738932021355577</v>
      </c>
    </row>
    <row r="3081" spans="1:27" x14ac:dyDescent="0.25">
      <c r="A3081">
        <v>96.432599999999994</v>
      </c>
      <c r="B3081">
        <v>154.050000000003</v>
      </c>
      <c r="C3081" s="36">
        <v>23.098275937042729</v>
      </c>
      <c r="E3081">
        <v>101.12990000000001</v>
      </c>
      <c r="F3081">
        <v>154.050000000003</v>
      </c>
      <c r="G3081" s="36">
        <v>23.23717388591248</v>
      </c>
      <c r="I3081">
        <v>105.8248</v>
      </c>
      <c r="J3081">
        <v>154.050000000003</v>
      </c>
      <c r="K3081" s="36">
        <v>23.381088954494647</v>
      </c>
      <c r="M3081">
        <v>110.5591</v>
      </c>
      <c r="N3081">
        <v>154.050000000003</v>
      </c>
      <c r="O3081" s="36">
        <v>23.531658506170082</v>
      </c>
      <c r="Q3081">
        <v>115.30419999999999</v>
      </c>
      <c r="R3081">
        <v>154.050000000003</v>
      </c>
      <c r="S3081" s="36">
        <v>23.688413338087447</v>
      </c>
      <c r="U3081">
        <v>120.0808</v>
      </c>
      <c r="V3081">
        <v>154.050000000003</v>
      </c>
      <c r="W3081" s="36">
        <v>23.852538249782032</v>
      </c>
      <c r="Y3081">
        <v>83.43</v>
      </c>
      <c r="Z3081">
        <v>154.050000000003</v>
      </c>
      <c r="AA3081" s="36">
        <v>22.738493271314596</v>
      </c>
    </row>
    <row r="3082" spans="1:27" x14ac:dyDescent="0.25">
      <c r="A3082">
        <v>96.432599999999994</v>
      </c>
      <c r="B3082">
        <v>154.10000000000301</v>
      </c>
      <c r="C3082" s="36">
        <v>23.09778440192601</v>
      </c>
      <c r="E3082">
        <v>101.12990000000001</v>
      </c>
      <c r="F3082">
        <v>154.10000000000301</v>
      </c>
      <c r="G3082" s="36">
        <v>23.236660095382373</v>
      </c>
      <c r="I3082">
        <v>105.8248</v>
      </c>
      <c r="J3082">
        <v>154.10000000000301</v>
      </c>
      <c r="K3082" s="36">
        <v>23.380550882400296</v>
      </c>
      <c r="M3082">
        <v>110.5591</v>
      </c>
      <c r="N3082">
        <v>154.10000000000301</v>
      </c>
      <c r="O3082" s="36">
        <v>23.531093591524321</v>
      </c>
      <c r="Q3082">
        <v>115.30419999999999</v>
      </c>
      <c r="R3082">
        <v>154.10000000000301</v>
      </c>
      <c r="S3082" s="36">
        <v>23.687818785798566</v>
      </c>
      <c r="U3082">
        <v>120.0808</v>
      </c>
      <c r="V3082">
        <v>154.10000000000301</v>
      </c>
      <c r="W3082" s="36">
        <v>23.851910655008034</v>
      </c>
      <c r="Y3082">
        <v>83.43</v>
      </c>
      <c r="Z3082">
        <v>154.10000000000301</v>
      </c>
      <c r="AA3082" s="36">
        <v>22.73805458689624</v>
      </c>
    </row>
    <row r="3083" spans="1:27" x14ac:dyDescent="0.25">
      <c r="A3083">
        <v>96.432599999999994</v>
      </c>
      <c r="B3083">
        <v>154.15000000000299</v>
      </c>
      <c r="C3083" s="36">
        <v>23.097292951654687</v>
      </c>
      <c r="E3083">
        <v>101.12990000000001</v>
      </c>
      <c r="F3083">
        <v>154.15000000000299</v>
      </c>
      <c r="G3083" s="36">
        <v>23.236146398692455</v>
      </c>
      <c r="I3083">
        <v>105.8248</v>
      </c>
      <c r="J3083">
        <v>154.15000000000299</v>
      </c>
      <c r="K3083" s="36">
        <v>23.380012914578536</v>
      </c>
      <c r="M3083">
        <v>110.5591</v>
      </c>
      <c r="N3083">
        <v>154.15000000000299</v>
      </c>
      <c r="O3083" s="36">
        <v>23.530528793450085</v>
      </c>
      <c r="Q3083">
        <v>115.30419999999999</v>
      </c>
      <c r="R3083">
        <v>154.15000000000299</v>
      </c>
      <c r="S3083" s="36">
        <v>23.687224364615137</v>
      </c>
      <c r="U3083">
        <v>120.0808</v>
      </c>
      <c r="V3083">
        <v>154.15000000000299</v>
      </c>
      <c r="W3083" s="36">
        <v>23.85128320875053</v>
      </c>
      <c r="Y3083">
        <v>83.43</v>
      </c>
      <c r="Z3083">
        <v>154.15000000000299</v>
      </c>
      <c r="AA3083" s="36">
        <v>22.737615968077606</v>
      </c>
    </row>
    <row r="3084" spans="1:27" x14ac:dyDescent="0.25">
      <c r="A3084">
        <v>96.432599999999994</v>
      </c>
      <c r="B3084">
        <v>154.200000000003</v>
      </c>
      <c r="C3084" s="36">
        <v>23.096801586194239</v>
      </c>
      <c r="E3084">
        <v>101.12990000000001</v>
      </c>
      <c r="F3084">
        <v>154.200000000003</v>
      </c>
      <c r="G3084" s="36">
        <v>23.235632795802157</v>
      </c>
      <c r="I3084">
        <v>105.8248</v>
      </c>
      <c r="J3084">
        <v>154.200000000003</v>
      </c>
      <c r="K3084" s="36">
        <v>23.379475050981341</v>
      </c>
      <c r="M3084">
        <v>110.5591</v>
      </c>
      <c r="N3084">
        <v>154.200000000003</v>
      </c>
      <c r="O3084" s="36">
        <v>23.529964111889964</v>
      </c>
      <c r="Q3084">
        <v>115.30419999999999</v>
      </c>
      <c r="R3084">
        <v>154.200000000003</v>
      </c>
      <c r="S3084" s="36">
        <v>23.686630074467899</v>
      </c>
      <c r="U3084">
        <v>120.0808</v>
      </c>
      <c r="V3084">
        <v>154.200000000003</v>
      </c>
      <c r="W3084" s="36">
        <v>23.85065591092496</v>
      </c>
      <c r="Y3084">
        <v>83.43</v>
      </c>
      <c r="Z3084">
        <v>154.200000000003</v>
      </c>
      <c r="AA3084" s="36">
        <v>22.737177414835788</v>
      </c>
    </row>
    <row r="3085" spans="1:27" x14ac:dyDescent="0.25">
      <c r="A3085">
        <v>96.432599999999994</v>
      </c>
      <c r="B3085">
        <v>154.25000000000301</v>
      </c>
      <c r="C3085" s="36">
        <v>23.096310305510144</v>
      </c>
      <c r="E3085">
        <v>101.12990000000001</v>
      </c>
      <c r="F3085">
        <v>154.25000000000301</v>
      </c>
      <c r="G3085" s="36">
        <v>23.23511928667094</v>
      </c>
      <c r="I3085">
        <v>105.8248</v>
      </c>
      <c r="J3085">
        <v>154.25000000000301</v>
      </c>
      <c r="K3085" s="36">
        <v>23.378937291560728</v>
      </c>
      <c r="M3085">
        <v>110.5591</v>
      </c>
      <c r="N3085">
        <v>154.25000000000301</v>
      </c>
      <c r="O3085" s="36">
        <v>23.529399546786625</v>
      </c>
      <c r="Q3085">
        <v>115.30419999999999</v>
      </c>
      <c r="R3085">
        <v>154.25000000000301</v>
      </c>
      <c r="S3085" s="36">
        <v>23.686035915287651</v>
      </c>
      <c r="U3085">
        <v>120.0808</v>
      </c>
      <c r="V3085">
        <v>154.25000000000301</v>
      </c>
      <c r="W3085" s="36">
        <v>23.850028761446847</v>
      </c>
      <c r="Y3085">
        <v>83.43</v>
      </c>
      <c r="Z3085">
        <v>154.25000000000301</v>
      </c>
      <c r="AA3085" s="36">
        <v>22.736738927147915</v>
      </c>
    </row>
    <row r="3086" spans="1:27" x14ac:dyDescent="0.25">
      <c r="A3086">
        <v>96.432599999999994</v>
      </c>
      <c r="B3086">
        <v>154.300000000003</v>
      </c>
      <c r="C3086" s="36">
        <v>23.09581910956792</v>
      </c>
      <c r="E3086">
        <v>101.12990000000001</v>
      </c>
      <c r="F3086">
        <v>154.300000000003</v>
      </c>
      <c r="G3086" s="36">
        <v>23.234605871258285</v>
      </c>
      <c r="I3086">
        <v>105.8248</v>
      </c>
      <c r="J3086">
        <v>154.300000000003</v>
      </c>
      <c r="K3086" s="36">
        <v>23.378399636268757</v>
      </c>
      <c r="M3086">
        <v>110.5591</v>
      </c>
      <c r="N3086">
        <v>154.300000000003</v>
      </c>
      <c r="O3086" s="36">
        <v>23.528835098082752</v>
      </c>
      <c r="Q3086">
        <v>115.30419999999999</v>
      </c>
      <c r="R3086">
        <v>154.300000000003</v>
      </c>
      <c r="S3086" s="36">
        <v>23.685441887005243</v>
      </c>
      <c r="U3086">
        <v>120.0808</v>
      </c>
      <c r="V3086">
        <v>154.300000000003</v>
      </c>
      <c r="W3086" s="36">
        <v>23.849401760231778</v>
      </c>
      <c r="Y3086">
        <v>83.43</v>
      </c>
      <c r="Z3086">
        <v>154.300000000003</v>
      </c>
      <c r="AA3086" s="36">
        <v>22.736300504991107</v>
      </c>
    </row>
    <row r="3087" spans="1:27" x14ac:dyDescent="0.25">
      <c r="A3087">
        <v>96.432599999999994</v>
      </c>
      <c r="B3087">
        <v>154.35000000000301</v>
      </c>
      <c r="C3087" s="36">
        <v>23.095327998333094</v>
      </c>
      <c r="E3087">
        <v>101.12990000000001</v>
      </c>
      <c r="F3087">
        <v>154.35000000000301</v>
      </c>
      <c r="G3087" s="36">
        <v>23.234092549523705</v>
      </c>
      <c r="I3087">
        <v>105.8248</v>
      </c>
      <c r="J3087">
        <v>154.35000000000301</v>
      </c>
      <c r="K3087" s="36">
        <v>23.377862085057505</v>
      </c>
      <c r="M3087">
        <v>110.5591</v>
      </c>
      <c r="N3087">
        <v>154.35000000000301</v>
      </c>
      <c r="O3087" s="36">
        <v>23.528270765721096</v>
      </c>
      <c r="Q3087">
        <v>115.30419999999999</v>
      </c>
      <c r="R3087">
        <v>154.35000000000301</v>
      </c>
      <c r="S3087" s="36">
        <v>23.684847989551585</v>
      </c>
      <c r="U3087">
        <v>120.0808</v>
      </c>
      <c r="V3087">
        <v>154.35000000000301</v>
      </c>
      <c r="W3087" s="36">
        <v>23.848774907195434</v>
      </c>
      <c r="Y3087">
        <v>83.43</v>
      </c>
      <c r="Z3087">
        <v>154.35000000000301</v>
      </c>
      <c r="AA3087" s="36">
        <v>22.735862148342502</v>
      </c>
    </row>
    <row r="3088" spans="1:27" x14ac:dyDescent="0.25">
      <c r="A3088">
        <v>96.432599999999994</v>
      </c>
      <c r="B3088">
        <v>154.40000000000299</v>
      </c>
      <c r="C3088" s="36">
        <v>23.094836971771223</v>
      </c>
      <c r="E3088">
        <v>101.12990000000001</v>
      </c>
      <c r="F3088">
        <v>154.40000000000299</v>
      </c>
      <c r="G3088" s="36">
        <v>23.233579321426749</v>
      </c>
      <c r="I3088">
        <v>105.8248</v>
      </c>
      <c r="J3088">
        <v>154.40000000000299</v>
      </c>
      <c r="K3088" s="36">
        <v>23.377324637879109</v>
      </c>
      <c r="M3088">
        <v>110.5591</v>
      </c>
      <c r="N3088">
        <v>154.40000000000299</v>
      </c>
      <c r="O3088" s="36">
        <v>23.527706549644446</v>
      </c>
      <c r="Q3088">
        <v>115.30419999999999</v>
      </c>
      <c r="R3088">
        <v>154.40000000000299</v>
      </c>
      <c r="S3088" s="36">
        <v>23.68425422285766</v>
      </c>
      <c r="U3088">
        <v>120.0808</v>
      </c>
      <c r="V3088">
        <v>154.40000000000299</v>
      </c>
      <c r="W3088" s="36">
        <v>23.848148202253562</v>
      </c>
      <c r="Y3088">
        <v>83.43</v>
      </c>
      <c r="Z3088">
        <v>154.40000000000299</v>
      </c>
      <c r="AA3088" s="36">
        <v>22.73542385717926</v>
      </c>
    </row>
    <row r="3089" spans="1:27" x14ac:dyDescent="0.25">
      <c r="A3089">
        <v>96.432599999999994</v>
      </c>
      <c r="B3089">
        <v>154.450000000003</v>
      </c>
      <c r="C3089" s="36">
        <v>23.094346029847884</v>
      </c>
      <c r="E3089">
        <v>101.12990000000001</v>
      </c>
      <c r="F3089">
        <v>154.450000000003</v>
      </c>
      <c r="G3089" s="36">
        <v>23.23306618692699</v>
      </c>
      <c r="I3089">
        <v>105.8248</v>
      </c>
      <c r="J3089">
        <v>154.450000000003</v>
      </c>
      <c r="K3089" s="36">
        <v>23.37678729468572</v>
      </c>
      <c r="M3089">
        <v>110.5591</v>
      </c>
      <c r="N3089">
        <v>154.450000000003</v>
      </c>
      <c r="O3089" s="36">
        <v>23.52714244979564</v>
      </c>
      <c r="Q3089">
        <v>115.30419999999999</v>
      </c>
      <c r="R3089">
        <v>154.450000000003</v>
      </c>
      <c r="S3089" s="36">
        <v>23.683660586854504</v>
      </c>
      <c r="U3089">
        <v>120.0808</v>
      </c>
      <c r="V3089">
        <v>154.450000000003</v>
      </c>
      <c r="W3089" s="36">
        <v>23.84752164532199</v>
      </c>
      <c r="Y3089">
        <v>83.43</v>
      </c>
      <c r="Z3089">
        <v>154.450000000003</v>
      </c>
      <c r="AA3089" s="36">
        <v>22.734985631478548</v>
      </c>
    </row>
    <row r="3090" spans="1:27" x14ac:dyDescent="0.25">
      <c r="A3090">
        <v>96.432599999999994</v>
      </c>
      <c r="B3090">
        <v>154.50000000000301</v>
      </c>
      <c r="C3090" s="36">
        <v>23.093855172528688</v>
      </c>
      <c r="E3090">
        <v>101.12990000000001</v>
      </c>
      <c r="F3090">
        <v>154.50000000000301</v>
      </c>
      <c r="G3090" s="36">
        <v>23.232553145984024</v>
      </c>
      <c r="I3090">
        <v>105.8248</v>
      </c>
      <c r="J3090">
        <v>154.50000000000301</v>
      </c>
      <c r="K3090" s="36">
        <v>23.376250055429537</v>
      </c>
      <c r="M3090">
        <v>110.5591</v>
      </c>
      <c r="N3090">
        <v>154.50000000000301</v>
      </c>
      <c r="O3090" s="36">
        <v>23.526578466117552</v>
      </c>
      <c r="Q3090">
        <v>115.30419999999999</v>
      </c>
      <c r="R3090">
        <v>154.50000000000301</v>
      </c>
      <c r="S3090" s="36">
        <v>23.683067081473197</v>
      </c>
      <c r="U3090">
        <v>120.0808</v>
      </c>
      <c r="V3090">
        <v>154.50000000000301</v>
      </c>
      <c r="W3090" s="36">
        <v>23.84689523631663</v>
      </c>
      <c r="Y3090">
        <v>83.43</v>
      </c>
      <c r="Z3090">
        <v>154.50000000000301</v>
      </c>
      <c r="AA3090" s="36">
        <v>22.734547471217539</v>
      </c>
    </row>
    <row r="3091" spans="1:27" x14ac:dyDescent="0.25">
      <c r="A3091">
        <v>96.432599999999994</v>
      </c>
      <c r="B3091">
        <v>154.550000000003</v>
      </c>
      <c r="C3091" s="36">
        <v>23.093364399779251</v>
      </c>
      <c r="E3091">
        <v>101.12990000000001</v>
      </c>
      <c r="F3091">
        <v>154.550000000003</v>
      </c>
      <c r="G3091" s="36">
        <v>23.232040198557481</v>
      </c>
      <c r="I3091">
        <v>105.8248</v>
      </c>
      <c r="J3091">
        <v>154.550000000003</v>
      </c>
      <c r="K3091" s="36">
        <v>23.375712920062796</v>
      </c>
      <c r="M3091">
        <v>110.5591</v>
      </c>
      <c r="N3091">
        <v>154.550000000003</v>
      </c>
      <c r="O3091" s="36">
        <v>23.526014598553118</v>
      </c>
      <c r="Q3091">
        <v>115.30419999999999</v>
      </c>
      <c r="R3091">
        <v>154.550000000003</v>
      </c>
      <c r="S3091" s="36">
        <v>23.682473706644895</v>
      </c>
      <c r="U3091">
        <v>120.0808</v>
      </c>
      <c r="V3091">
        <v>154.550000000003</v>
      </c>
      <c r="W3091" s="36">
        <v>23.846268975153468</v>
      </c>
      <c r="Y3091">
        <v>83.43</v>
      </c>
      <c r="Z3091">
        <v>154.550000000003</v>
      </c>
      <c r="AA3091" s="36">
        <v>22.734109376373436</v>
      </c>
    </row>
    <row r="3092" spans="1:27" x14ac:dyDescent="0.25">
      <c r="A3092">
        <v>96.432599999999994</v>
      </c>
      <c r="B3092">
        <v>154.60000000000301</v>
      </c>
      <c r="C3092" s="36">
        <v>23.092873711565222</v>
      </c>
      <c r="E3092">
        <v>101.12990000000001</v>
      </c>
      <c r="F3092">
        <v>154.60000000000301</v>
      </c>
      <c r="G3092" s="36">
        <v>23.231527344607017</v>
      </c>
      <c r="I3092">
        <v>105.8248</v>
      </c>
      <c r="J3092">
        <v>154.60000000000301</v>
      </c>
      <c r="K3092" s="36">
        <v>23.375175888537751</v>
      </c>
      <c r="M3092">
        <v>110.5591</v>
      </c>
      <c r="N3092">
        <v>154.60000000000301</v>
      </c>
      <c r="O3092" s="36">
        <v>23.525450847045306</v>
      </c>
      <c r="Q3092">
        <v>115.30419999999999</v>
      </c>
      <c r="R3092">
        <v>154.60000000000301</v>
      </c>
      <c r="S3092" s="36">
        <v>23.681880462300814</v>
      </c>
      <c r="U3092">
        <v>120.0808</v>
      </c>
      <c r="V3092">
        <v>154.60000000000301</v>
      </c>
      <c r="W3092" s="36">
        <v>23.845642861748562</v>
      </c>
      <c r="Y3092">
        <v>83.43</v>
      </c>
      <c r="Z3092">
        <v>154.60000000000301</v>
      </c>
      <c r="AA3092" s="36">
        <v>22.733671346923437</v>
      </c>
    </row>
    <row r="3093" spans="1:27" x14ac:dyDescent="0.25">
      <c r="A3093">
        <v>96.432599999999994</v>
      </c>
      <c r="B3093">
        <v>154.65000000000299</v>
      </c>
      <c r="C3093" s="36">
        <v>23.092383107852271</v>
      </c>
      <c r="E3093">
        <v>101.12990000000001</v>
      </c>
      <c r="F3093">
        <v>154.65000000000299</v>
      </c>
      <c r="G3093" s="36">
        <v>23.231014584092314</v>
      </c>
      <c r="I3093">
        <v>105.8248</v>
      </c>
      <c r="J3093">
        <v>154.65000000000299</v>
      </c>
      <c r="K3093" s="36">
        <v>23.374638960806713</v>
      </c>
      <c r="M3093">
        <v>110.5591</v>
      </c>
      <c r="N3093">
        <v>154.65000000000299</v>
      </c>
      <c r="O3093" s="36">
        <v>23.524887211537131</v>
      </c>
      <c r="Q3093">
        <v>115.30419999999999</v>
      </c>
      <c r="R3093">
        <v>154.65000000000299</v>
      </c>
      <c r="S3093" s="36">
        <v>23.681287348372219</v>
      </c>
      <c r="U3093">
        <v>120.0808</v>
      </c>
      <c r="V3093">
        <v>154.65000000000299</v>
      </c>
      <c r="W3093" s="36">
        <v>23.845016896018056</v>
      </c>
      <c r="Y3093">
        <v>83.43</v>
      </c>
      <c r="Z3093">
        <v>154.65000000000299</v>
      </c>
      <c r="AA3093" s="36">
        <v>22.733233382844769</v>
      </c>
    </row>
    <row r="3094" spans="1:27" x14ac:dyDescent="0.25">
      <c r="A3094">
        <v>96.432599999999994</v>
      </c>
      <c r="B3094">
        <v>154.700000000003</v>
      </c>
      <c r="C3094" s="36">
        <v>23.09189258860609</v>
      </c>
      <c r="E3094">
        <v>101.12990000000001</v>
      </c>
      <c r="F3094">
        <v>154.700000000003</v>
      </c>
      <c r="G3094" s="36">
        <v>23.23050191697309</v>
      </c>
      <c r="I3094">
        <v>105.8248</v>
      </c>
      <c r="J3094">
        <v>154.700000000003</v>
      </c>
      <c r="K3094" s="36">
        <v>23.374102136822025</v>
      </c>
      <c r="M3094">
        <v>110.5591</v>
      </c>
      <c r="N3094">
        <v>154.700000000003</v>
      </c>
      <c r="O3094" s="36">
        <v>23.524323691971659</v>
      </c>
      <c r="Q3094">
        <v>115.30419999999999</v>
      </c>
      <c r="R3094">
        <v>154.700000000003</v>
      </c>
      <c r="S3094" s="36">
        <v>23.680694364790437</v>
      </c>
      <c r="U3094">
        <v>120.0808</v>
      </c>
      <c r="V3094">
        <v>154.700000000003</v>
      </c>
      <c r="W3094" s="36">
        <v>23.844391077878168</v>
      </c>
      <c r="Y3094">
        <v>83.43</v>
      </c>
      <c r="Z3094">
        <v>154.700000000003</v>
      </c>
      <c r="AA3094" s="36">
        <v>22.732795484114654</v>
      </c>
    </row>
    <row r="3095" spans="1:27" x14ac:dyDescent="0.25">
      <c r="A3095">
        <v>96.432599999999994</v>
      </c>
      <c r="B3095">
        <v>154.75000000000301</v>
      </c>
      <c r="C3095" s="36">
        <v>23.091402153792394</v>
      </c>
      <c r="E3095">
        <v>101.12990000000001</v>
      </c>
      <c r="F3095">
        <v>154.75000000000301</v>
      </c>
      <c r="G3095" s="36">
        <v>23.229989343209084</v>
      </c>
      <c r="I3095">
        <v>105.8248</v>
      </c>
      <c r="J3095">
        <v>154.75000000000301</v>
      </c>
      <c r="K3095" s="36">
        <v>23.373565416536053</v>
      </c>
      <c r="M3095">
        <v>110.5591</v>
      </c>
      <c r="N3095">
        <v>154.75000000000301</v>
      </c>
      <c r="O3095" s="36">
        <v>23.523760288291999</v>
      </c>
      <c r="Q3095">
        <v>115.30419999999999</v>
      </c>
      <c r="R3095">
        <v>154.75000000000301</v>
      </c>
      <c r="S3095" s="36">
        <v>23.680101511486857</v>
      </c>
      <c r="U3095">
        <v>120.0808</v>
      </c>
      <c r="V3095">
        <v>154.75000000000301</v>
      </c>
      <c r="W3095" s="36">
        <v>23.84376540724519</v>
      </c>
      <c r="Y3095">
        <v>83.43</v>
      </c>
      <c r="Z3095">
        <v>154.75000000000301</v>
      </c>
      <c r="AA3095" s="36">
        <v>22.732357650710338</v>
      </c>
    </row>
    <row r="3096" spans="1:27" x14ac:dyDescent="0.25">
      <c r="A3096">
        <v>96.432599999999994</v>
      </c>
      <c r="B3096">
        <v>154.800000000003</v>
      </c>
      <c r="C3096" s="36">
        <v>23.090911803376919</v>
      </c>
      <c r="E3096">
        <v>101.12990000000001</v>
      </c>
      <c r="F3096">
        <v>154.800000000003</v>
      </c>
      <c r="G3096" s="36">
        <v>23.229476862760063</v>
      </c>
      <c r="I3096">
        <v>105.8248</v>
      </c>
      <c r="J3096">
        <v>154.800000000003</v>
      </c>
      <c r="K3096" s="36">
        <v>23.373028799901213</v>
      </c>
      <c r="M3096">
        <v>110.5591</v>
      </c>
      <c r="N3096">
        <v>154.800000000003</v>
      </c>
      <c r="O3096" s="36">
        <v>23.5231970004413</v>
      </c>
      <c r="Q3096">
        <v>115.30419999999999</v>
      </c>
      <c r="R3096">
        <v>154.800000000003</v>
      </c>
      <c r="S3096" s="36">
        <v>23.679508788392923</v>
      </c>
      <c r="U3096">
        <v>120.0808</v>
      </c>
      <c r="V3096">
        <v>154.800000000003</v>
      </c>
      <c r="W3096" s="36">
        <v>23.843139884035502</v>
      </c>
      <c r="Y3096">
        <v>83.43</v>
      </c>
      <c r="Z3096">
        <v>154.800000000003</v>
      </c>
      <c r="AA3096" s="36">
        <v>22.73191988260908</v>
      </c>
    </row>
    <row r="3097" spans="1:27" x14ac:dyDescent="0.25">
      <c r="A3097">
        <v>96.432599999999994</v>
      </c>
      <c r="B3097">
        <v>154.85000000000301</v>
      </c>
      <c r="C3097" s="36">
        <v>23.090421537325426</v>
      </c>
      <c r="E3097">
        <v>101.12990000000001</v>
      </c>
      <c r="F3097">
        <v>154.85000000000301</v>
      </c>
      <c r="G3097" s="36">
        <v>23.228964475585833</v>
      </c>
      <c r="I3097">
        <v>105.8248</v>
      </c>
      <c r="J3097">
        <v>154.85000000000301</v>
      </c>
      <c r="K3097" s="36">
        <v>23.372492286869946</v>
      </c>
      <c r="M3097">
        <v>110.5591</v>
      </c>
      <c r="N3097">
        <v>154.85000000000301</v>
      </c>
      <c r="O3097" s="36">
        <v>23.522633828362768</v>
      </c>
      <c r="Q3097">
        <v>115.30419999999999</v>
      </c>
      <c r="R3097">
        <v>154.85000000000301</v>
      </c>
      <c r="S3097" s="36">
        <v>23.678916195440141</v>
      </c>
      <c r="U3097">
        <v>120.0808</v>
      </c>
      <c r="V3097">
        <v>154.85000000000301</v>
      </c>
      <c r="W3097" s="36">
        <v>23.84251450816555</v>
      </c>
      <c r="Y3097">
        <v>83.43</v>
      </c>
      <c r="Z3097">
        <v>154.85000000000301</v>
      </c>
      <c r="AA3097" s="36">
        <v>22.731482179788156</v>
      </c>
    </row>
    <row r="3098" spans="1:27" x14ac:dyDescent="0.25">
      <c r="A3098">
        <v>96.432599999999994</v>
      </c>
      <c r="B3098">
        <v>154.90000000000299</v>
      </c>
      <c r="C3098" s="36">
        <v>23.089931355603696</v>
      </c>
      <c r="E3098">
        <v>101.12990000000001</v>
      </c>
      <c r="F3098">
        <v>154.90000000000299</v>
      </c>
      <c r="G3098" s="36">
        <v>23.228452181646208</v>
      </c>
      <c r="I3098">
        <v>105.8248</v>
      </c>
      <c r="J3098">
        <v>154.90000000000299</v>
      </c>
      <c r="K3098" s="36">
        <v>23.371955877394729</v>
      </c>
      <c r="M3098">
        <v>110.5591</v>
      </c>
      <c r="N3098">
        <v>154.90000000000299</v>
      </c>
      <c r="O3098" s="36">
        <v>23.522070771999644</v>
      </c>
      <c r="Q3098">
        <v>115.30419999999999</v>
      </c>
      <c r="R3098">
        <v>154.90000000000299</v>
      </c>
      <c r="S3098" s="36">
        <v>23.678323732560074</v>
      </c>
      <c r="U3098">
        <v>120.0808</v>
      </c>
      <c r="V3098">
        <v>154.90000000000299</v>
      </c>
      <c r="W3098" s="36">
        <v>23.841889279551857</v>
      </c>
      <c r="Y3098">
        <v>83.43</v>
      </c>
      <c r="Z3098">
        <v>154.90000000000299</v>
      </c>
      <c r="AA3098" s="36">
        <v>22.731044542224836</v>
      </c>
    </row>
    <row r="3099" spans="1:27" x14ac:dyDescent="0.25">
      <c r="A3099">
        <v>96.432599999999994</v>
      </c>
      <c r="B3099">
        <v>154.950000000003</v>
      </c>
      <c r="C3099" s="36">
        <v>23.089441258177537</v>
      </c>
      <c r="E3099">
        <v>101.12990000000001</v>
      </c>
      <c r="F3099">
        <v>154.950000000003</v>
      </c>
      <c r="G3099" s="36">
        <v>23.227939980901049</v>
      </c>
      <c r="I3099">
        <v>105.8248</v>
      </c>
      <c r="J3099">
        <v>154.950000000003</v>
      </c>
      <c r="K3099" s="36">
        <v>23.371419571428088</v>
      </c>
      <c r="M3099">
        <v>110.5591</v>
      </c>
      <c r="N3099">
        <v>154.950000000003</v>
      </c>
      <c r="O3099" s="36">
        <v>23.521507831295224</v>
      </c>
      <c r="Q3099">
        <v>115.30419999999999</v>
      </c>
      <c r="R3099">
        <v>154.950000000003</v>
      </c>
      <c r="S3099" s="36">
        <v>23.677731399684347</v>
      </c>
      <c r="U3099">
        <v>120.0808</v>
      </c>
      <c r="V3099">
        <v>154.950000000003</v>
      </c>
      <c r="W3099" s="36">
        <v>23.84126419811103</v>
      </c>
      <c r="Y3099">
        <v>83.43</v>
      </c>
      <c r="Z3099">
        <v>154.950000000003</v>
      </c>
      <c r="AA3099" s="36">
        <v>22.730606969896421</v>
      </c>
    </row>
    <row r="3100" spans="1:27" x14ac:dyDescent="0.25">
      <c r="A3100">
        <v>96.432599999999994</v>
      </c>
      <c r="B3100">
        <v>155.00000000000301</v>
      </c>
      <c r="C3100" s="36">
        <v>23.088951245012773</v>
      </c>
      <c r="E3100">
        <v>101.12990000000001</v>
      </c>
      <c r="F3100">
        <v>155.00000000000301</v>
      </c>
      <c r="G3100" s="36">
        <v>23.227427873310234</v>
      </c>
      <c r="I3100">
        <v>105.8248</v>
      </c>
      <c r="J3100">
        <v>155.00000000000301</v>
      </c>
      <c r="K3100" s="36">
        <v>23.370883368922566</v>
      </c>
      <c r="M3100">
        <v>110.5591</v>
      </c>
      <c r="N3100">
        <v>155.00000000000301</v>
      </c>
      <c r="O3100" s="36">
        <v>23.520945006192832</v>
      </c>
      <c r="Q3100">
        <v>115.30419999999999</v>
      </c>
      <c r="R3100">
        <v>155.00000000000301</v>
      </c>
      <c r="S3100" s="36">
        <v>23.677139196744633</v>
      </c>
      <c r="U3100">
        <v>120.0808</v>
      </c>
      <c r="V3100">
        <v>155.00000000000301</v>
      </c>
      <c r="W3100" s="36">
        <v>23.840639263759748</v>
      </c>
      <c r="Y3100">
        <v>83.43</v>
      </c>
      <c r="Z3100">
        <v>155.00000000000301</v>
      </c>
      <c r="AA3100" s="36">
        <v>22.730169462780225</v>
      </c>
    </row>
    <row r="3101" spans="1:27" x14ac:dyDescent="0.25">
      <c r="A3101">
        <v>96.432599999999994</v>
      </c>
      <c r="B3101">
        <v>155.05000000000399</v>
      </c>
      <c r="C3101" s="36">
        <v>23.08846131607525</v>
      </c>
      <c r="E3101">
        <v>101.12990000000001</v>
      </c>
      <c r="F3101">
        <v>155.05000000000399</v>
      </c>
      <c r="G3101" s="36">
        <v>23.226915858833667</v>
      </c>
      <c r="I3101">
        <v>105.8248</v>
      </c>
      <c r="J3101">
        <v>155.05000000000399</v>
      </c>
      <c r="K3101" s="36">
        <v>23.370347269830738</v>
      </c>
      <c r="M3101">
        <v>110.5591</v>
      </c>
      <c r="N3101">
        <v>155.05000000000399</v>
      </c>
      <c r="O3101" s="36">
        <v>23.520382296635844</v>
      </c>
      <c r="Q3101">
        <v>115.30419999999999</v>
      </c>
      <c r="R3101">
        <v>155.05000000000399</v>
      </c>
      <c r="S3101" s="36">
        <v>23.676547123672663</v>
      </c>
      <c r="U3101">
        <v>120.0808</v>
      </c>
      <c r="V3101">
        <v>155.05000000000399</v>
      </c>
      <c r="W3101" s="36">
        <v>23.840014476414758</v>
      </c>
      <c r="Y3101">
        <v>83.43</v>
      </c>
      <c r="Z3101">
        <v>155.05000000000399</v>
      </c>
      <c r="AA3101" s="36">
        <v>22.729732020853554</v>
      </c>
    </row>
    <row r="3102" spans="1:27" x14ac:dyDescent="0.25">
      <c r="A3102">
        <v>96.432599999999994</v>
      </c>
      <c r="B3102">
        <v>155.10000000000301</v>
      </c>
      <c r="C3102" s="36">
        <v>23.08797147133086</v>
      </c>
      <c r="E3102">
        <v>101.12990000000001</v>
      </c>
      <c r="F3102">
        <v>155.10000000000301</v>
      </c>
      <c r="G3102" s="36">
        <v>23.226403937431311</v>
      </c>
      <c r="I3102">
        <v>105.8248</v>
      </c>
      <c r="J3102">
        <v>155.10000000000301</v>
      </c>
      <c r="K3102" s="36">
        <v>23.36981127410526</v>
      </c>
      <c r="M3102">
        <v>110.5591</v>
      </c>
      <c r="N3102">
        <v>155.10000000000301</v>
      </c>
      <c r="O3102" s="36">
        <v>23.519819702567723</v>
      </c>
      <c r="Q3102">
        <v>115.30419999999999</v>
      </c>
      <c r="R3102">
        <v>155.10000000000301</v>
      </c>
      <c r="S3102" s="36">
        <v>23.675955180400269</v>
      </c>
      <c r="U3102">
        <v>120.0808</v>
      </c>
      <c r="V3102">
        <v>155.10000000000301</v>
      </c>
      <c r="W3102" s="36">
        <v>23.839389835992932</v>
      </c>
      <c r="Y3102">
        <v>83.43</v>
      </c>
      <c r="Z3102">
        <v>155.10000000000301</v>
      </c>
      <c r="AA3102" s="36">
        <v>22.72929464409377</v>
      </c>
    </row>
    <row r="3103" spans="1:27" x14ac:dyDescent="0.25">
      <c r="A3103">
        <v>96.432599999999994</v>
      </c>
      <c r="B3103">
        <v>155.15000000000401</v>
      </c>
      <c r="C3103" s="36">
        <v>23.087481710745465</v>
      </c>
      <c r="E3103">
        <v>101.12990000000001</v>
      </c>
      <c r="F3103">
        <v>155.15000000000401</v>
      </c>
      <c r="G3103" s="36">
        <v>23.225892109063096</v>
      </c>
      <c r="I3103">
        <v>105.8248</v>
      </c>
      <c r="J3103">
        <v>155.15000000000401</v>
      </c>
      <c r="K3103" s="36">
        <v>23.369275381698749</v>
      </c>
      <c r="M3103">
        <v>110.5591</v>
      </c>
      <c r="N3103">
        <v>155.15000000000401</v>
      </c>
      <c r="O3103" s="36">
        <v>23.519257223931884</v>
      </c>
      <c r="Q3103">
        <v>115.30419999999999</v>
      </c>
      <c r="R3103">
        <v>155.15000000000401</v>
      </c>
      <c r="S3103" s="36">
        <v>23.675363366859255</v>
      </c>
      <c r="U3103">
        <v>120.0808</v>
      </c>
      <c r="V3103">
        <v>155.15000000000401</v>
      </c>
      <c r="W3103" s="36">
        <v>23.838765342411129</v>
      </c>
      <c r="Y3103">
        <v>83.43</v>
      </c>
      <c r="Z3103">
        <v>155.15000000000401</v>
      </c>
      <c r="AA3103" s="36">
        <v>22.728857332478182</v>
      </c>
    </row>
    <row r="3104" spans="1:27" x14ac:dyDescent="0.25">
      <c r="A3104">
        <v>96.432599999999994</v>
      </c>
      <c r="B3104">
        <v>155.200000000003</v>
      </c>
      <c r="C3104" s="36">
        <v>23.086992034285018</v>
      </c>
      <c r="E3104">
        <v>101.12990000000001</v>
      </c>
      <c r="F3104">
        <v>155.200000000003</v>
      </c>
      <c r="G3104" s="36">
        <v>23.225380373689056</v>
      </c>
      <c r="I3104">
        <v>105.8248</v>
      </c>
      <c r="J3104">
        <v>155.200000000003</v>
      </c>
      <c r="K3104" s="36">
        <v>23.368739592563937</v>
      </c>
      <c r="M3104">
        <v>110.5591</v>
      </c>
      <c r="N3104">
        <v>155.200000000003</v>
      </c>
      <c r="O3104" s="36">
        <v>23.518694860671889</v>
      </c>
      <c r="Q3104">
        <v>115.30419999999999</v>
      </c>
      <c r="R3104">
        <v>155.200000000003</v>
      </c>
      <c r="S3104" s="36">
        <v>23.674771682981589</v>
      </c>
      <c r="U3104">
        <v>120.0808</v>
      </c>
      <c r="V3104">
        <v>155.200000000003</v>
      </c>
      <c r="W3104" s="36">
        <v>23.838140995586389</v>
      </c>
      <c r="Y3104">
        <v>83.43</v>
      </c>
      <c r="Z3104">
        <v>155.200000000003</v>
      </c>
      <c r="AA3104" s="36">
        <v>22.728420085984187</v>
      </c>
    </row>
    <row r="3105" spans="1:27" x14ac:dyDescent="0.25">
      <c r="A3105">
        <v>96.432599999999994</v>
      </c>
      <c r="B3105">
        <v>155.25000000000301</v>
      </c>
      <c r="C3105" s="36">
        <v>23.086502441915439</v>
      </c>
      <c r="E3105">
        <v>101.12990000000001</v>
      </c>
      <c r="F3105">
        <v>155.25000000000301</v>
      </c>
      <c r="G3105" s="36">
        <v>23.224868731269183</v>
      </c>
      <c r="I3105">
        <v>105.8248</v>
      </c>
      <c r="J3105">
        <v>155.25000000000301</v>
      </c>
      <c r="K3105" s="36">
        <v>23.36820390665352</v>
      </c>
      <c r="M3105">
        <v>110.5591</v>
      </c>
      <c r="N3105">
        <v>155.25000000000301</v>
      </c>
      <c r="O3105" s="36">
        <v>23.518132612731272</v>
      </c>
      <c r="Q3105">
        <v>115.30419999999999</v>
      </c>
      <c r="R3105">
        <v>155.25000000000301</v>
      </c>
      <c r="S3105" s="36">
        <v>23.674180128699199</v>
      </c>
      <c r="U3105">
        <v>120.0808</v>
      </c>
      <c r="V3105">
        <v>155.25000000000301</v>
      </c>
      <c r="W3105" s="36">
        <v>23.837516795435736</v>
      </c>
      <c r="Y3105">
        <v>83.43</v>
      </c>
      <c r="Z3105">
        <v>155.25000000000301</v>
      </c>
      <c r="AA3105" s="36">
        <v>22.72798290458913</v>
      </c>
    </row>
    <row r="3106" spans="1:27" x14ac:dyDescent="0.25">
      <c r="A3106">
        <v>96.432599999999994</v>
      </c>
      <c r="B3106">
        <v>155.30000000000399</v>
      </c>
      <c r="C3106" s="36">
        <v>23.086012933602674</v>
      </c>
      <c r="E3106">
        <v>101.12990000000001</v>
      </c>
      <c r="F3106">
        <v>155.30000000000399</v>
      </c>
      <c r="G3106" s="36">
        <v>23.224357181763519</v>
      </c>
      <c r="I3106">
        <v>105.8248</v>
      </c>
      <c r="J3106">
        <v>155.30000000000399</v>
      </c>
      <c r="K3106" s="36">
        <v>23.367668323920263</v>
      </c>
      <c r="M3106">
        <v>110.5591</v>
      </c>
      <c r="N3106">
        <v>155.30000000000399</v>
      </c>
      <c r="O3106" s="36">
        <v>23.517570480053635</v>
      </c>
      <c r="Q3106">
        <v>115.30419999999999</v>
      </c>
      <c r="R3106">
        <v>155.30000000000399</v>
      </c>
      <c r="S3106" s="36">
        <v>23.673588703944123</v>
      </c>
      <c r="U3106">
        <v>120.0808</v>
      </c>
      <c r="V3106">
        <v>155.30000000000399</v>
      </c>
      <c r="W3106" s="36">
        <v>23.836892741876309</v>
      </c>
      <c r="Y3106">
        <v>83.43</v>
      </c>
      <c r="Z3106">
        <v>155.30000000000399</v>
      </c>
      <c r="AA3106" s="36">
        <v>22.727545788270394</v>
      </c>
    </row>
    <row r="3107" spans="1:27" x14ac:dyDescent="0.25">
      <c r="A3107">
        <v>96.432599999999994</v>
      </c>
      <c r="B3107">
        <v>155.35000000000301</v>
      </c>
      <c r="C3107" s="36">
        <v>23.08552350931275</v>
      </c>
      <c r="E3107">
        <v>101.12990000000001</v>
      </c>
      <c r="F3107">
        <v>155.35000000000301</v>
      </c>
      <c r="G3107" s="36">
        <v>23.223845725132183</v>
      </c>
      <c r="I3107">
        <v>105.8248</v>
      </c>
      <c r="J3107">
        <v>155.35000000000301</v>
      </c>
      <c r="K3107" s="36">
        <v>23.367132844316988</v>
      </c>
      <c r="M3107">
        <v>110.5591</v>
      </c>
      <c r="N3107">
        <v>155.35000000000301</v>
      </c>
      <c r="O3107" s="36">
        <v>23.517008462582655</v>
      </c>
      <c r="Q3107">
        <v>115.30419999999999</v>
      </c>
      <c r="R3107">
        <v>155.35000000000301</v>
      </c>
      <c r="S3107" s="36">
        <v>23.672997408648474</v>
      </c>
      <c r="U3107">
        <v>120.0808</v>
      </c>
      <c r="V3107">
        <v>155.35000000000301</v>
      </c>
      <c r="W3107" s="36">
        <v>23.836268834825365</v>
      </c>
      <c r="Y3107">
        <v>83.43</v>
      </c>
      <c r="Z3107">
        <v>155.35000000000301</v>
      </c>
      <c r="AA3107" s="36">
        <v>22.727108737005405</v>
      </c>
    </row>
    <row r="3108" spans="1:27" x14ac:dyDescent="0.25">
      <c r="A3108">
        <v>96.432599999999994</v>
      </c>
      <c r="B3108">
        <v>155.40000000000401</v>
      </c>
      <c r="C3108" s="36">
        <v>23.085034169011625</v>
      </c>
      <c r="E3108">
        <v>101.12990000000001</v>
      </c>
      <c r="F3108">
        <v>155.40000000000401</v>
      </c>
      <c r="G3108" s="36">
        <v>23.223334361335226</v>
      </c>
      <c r="I3108">
        <v>105.8248</v>
      </c>
      <c r="J3108">
        <v>155.40000000000401</v>
      </c>
      <c r="K3108" s="36">
        <v>23.366597467796495</v>
      </c>
      <c r="M3108">
        <v>110.5591</v>
      </c>
      <c r="N3108">
        <v>155.40000000000401</v>
      </c>
      <c r="O3108" s="36">
        <v>23.516446560261993</v>
      </c>
      <c r="Q3108">
        <v>115.30419999999999</v>
      </c>
      <c r="R3108">
        <v>155.40000000000401</v>
      </c>
      <c r="S3108" s="36">
        <v>23.672406242744358</v>
      </c>
      <c r="U3108">
        <v>120.0808</v>
      </c>
      <c r="V3108">
        <v>155.40000000000401</v>
      </c>
      <c r="W3108" s="36">
        <v>23.835645074200144</v>
      </c>
      <c r="Y3108">
        <v>83.43</v>
      </c>
      <c r="Z3108">
        <v>155.40000000000401</v>
      </c>
      <c r="AA3108" s="36">
        <v>22.726671750771541</v>
      </c>
    </row>
    <row r="3109" spans="1:27" x14ac:dyDescent="0.25">
      <c r="A3109">
        <v>96.432599999999994</v>
      </c>
      <c r="B3109">
        <v>155.450000000003</v>
      </c>
      <c r="C3109" s="36">
        <v>23.084544912665375</v>
      </c>
      <c r="E3109">
        <v>101.12990000000001</v>
      </c>
      <c r="F3109">
        <v>155.450000000003</v>
      </c>
      <c r="G3109" s="36">
        <v>23.222823090332835</v>
      </c>
      <c r="I3109">
        <v>105.8248</v>
      </c>
      <c r="J3109">
        <v>155.450000000003</v>
      </c>
      <c r="K3109" s="36">
        <v>23.366062194311688</v>
      </c>
      <c r="M3109">
        <v>110.5591</v>
      </c>
      <c r="N3109">
        <v>155.450000000003</v>
      </c>
      <c r="O3109" s="36">
        <v>23.515884773035424</v>
      </c>
      <c r="Q3109">
        <v>115.30419999999999</v>
      </c>
      <c r="R3109">
        <v>155.450000000003</v>
      </c>
      <c r="S3109" s="36">
        <v>23.671815206164016</v>
      </c>
      <c r="U3109">
        <v>120.0808</v>
      </c>
      <c r="V3109">
        <v>155.450000000003</v>
      </c>
      <c r="W3109" s="36">
        <v>23.83502145991806</v>
      </c>
      <c r="Y3109">
        <v>83.43</v>
      </c>
      <c r="Z3109">
        <v>155.450000000003</v>
      </c>
      <c r="AA3109" s="36">
        <v>22.726234829546254</v>
      </c>
    </row>
    <row r="3110" spans="1:27" x14ac:dyDescent="0.25">
      <c r="A3110">
        <v>96.432599999999994</v>
      </c>
      <c r="B3110">
        <v>155.50000000000401</v>
      </c>
      <c r="C3110" s="36">
        <v>23.084055740240004</v>
      </c>
      <c r="E3110">
        <v>101.12990000000001</v>
      </c>
      <c r="F3110">
        <v>155.50000000000401</v>
      </c>
      <c r="G3110" s="36">
        <v>23.222311912085122</v>
      </c>
      <c r="I3110">
        <v>105.8248</v>
      </c>
      <c r="J3110">
        <v>155.50000000000401</v>
      </c>
      <c r="K3110" s="36">
        <v>23.365527023815428</v>
      </c>
      <c r="M3110">
        <v>110.5591</v>
      </c>
      <c r="N3110">
        <v>155.50000000000401</v>
      </c>
      <c r="O3110" s="36">
        <v>23.51532310084669</v>
      </c>
      <c r="Q3110">
        <v>115.30419999999999</v>
      </c>
      <c r="R3110">
        <v>155.50000000000401</v>
      </c>
      <c r="S3110" s="36">
        <v>23.671224298839675</v>
      </c>
      <c r="U3110">
        <v>120.0808</v>
      </c>
      <c r="V3110">
        <v>155.50000000000401</v>
      </c>
      <c r="W3110" s="36">
        <v>23.834397991896516</v>
      </c>
      <c r="Y3110">
        <v>83.43</v>
      </c>
      <c r="Z3110">
        <v>155.50000000000401</v>
      </c>
      <c r="AA3110" s="36">
        <v>22.725797973306946</v>
      </c>
    </row>
    <row r="3111" spans="1:27" x14ac:dyDescent="0.25">
      <c r="A3111">
        <v>96.432599999999994</v>
      </c>
      <c r="B3111">
        <v>155.55000000000399</v>
      </c>
      <c r="C3111" s="36">
        <v>23.083566651701624</v>
      </c>
      <c r="E3111">
        <v>101.12990000000001</v>
      </c>
      <c r="F3111">
        <v>155.55000000000399</v>
      </c>
      <c r="G3111" s="36">
        <v>23.221800826552307</v>
      </c>
      <c r="I3111">
        <v>105.8248</v>
      </c>
      <c r="J3111">
        <v>155.55000000000399</v>
      </c>
      <c r="K3111" s="36">
        <v>23.364991956260685</v>
      </c>
      <c r="M3111">
        <v>110.5591</v>
      </c>
      <c r="N3111">
        <v>155.55000000000399</v>
      </c>
      <c r="O3111" s="36">
        <v>23.514761543639651</v>
      </c>
      <c r="Q3111">
        <v>115.30419999999999</v>
      </c>
      <c r="R3111">
        <v>155.55000000000399</v>
      </c>
      <c r="S3111" s="36">
        <v>23.670633520703678</v>
      </c>
      <c r="U3111">
        <v>120.0808</v>
      </c>
      <c r="V3111">
        <v>155.55000000000399</v>
      </c>
      <c r="W3111" s="36">
        <v>23.833774670053064</v>
      </c>
      <c r="Y3111">
        <v>83.43</v>
      </c>
      <c r="Z3111">
        <v>155.55000000000399</v>
      </c>
      <c r="AA3111" s="36">
        <v>22.725361182031094</v>
      </c>
    </row>
    <row r="3112" spans="1:27" x14ac:dyDescent="0.25">
      <c r="A3112">
        <v>96.432599999999994</v>
      </c>
      <c r="B3112">
        <v>155.600000000004</v>
      </c>
      <c r="C3112" s="36">
        <v>23.08307764701631</v>
      </c>
      <c r="E3112">
        <v>101.12990000000001</v>
      </c>
      <c r="F3112">
        <v>155.600000000004</v>
      </c>
      <c r="G3112" s="36">
        <v>23.221289833694598</v>
      </c>
      <c r="I3112">
        <v>105.8248</v>
      </c>
      <c r="J3112">
        <v>155.600000000004</v>
      </c>
      <c r="K3112" s="36">
        <v>23.36445699160042</v>
      </c>
      <c r="M3112">
        <v>110.5591</v>
      </c>
      <c r="N3112">
        <v>155.600000000004</v>
      </c>
      <c r="O3112" s="36">
        <v>23.514200101358174</v>
      </c>
      <c r="Q3112">
        <v>115.30419999999999</v>
      </c>
      <c r="R3112">
        <v>155.600000000004</v>
      </c>
      <c r="S3112" s="36">
        <v>23.670042871688398</v>
      </c>
      <c r="U3112">
        <v>120.0808</v>
      </c>
      <c r="V3112">
        <v>155.600000000004</v>
      </c>
      <c r="W3112" s="36">
        <v>23.833151494305287</v>
      </c>
      <c r="Y3112">
        <v>83.43</v>
      </c>
      <c r="Z3112">
        <v>155.600000000004</v>
      </c>
      <c r="AA3112" s="36">
        <v>22.724924455696147</v>
      </c>
    </row>
    <row r="3113" spans="1:27" x14ac:dyDescent="0.25">
      <c r="A3113">
        <v>96.432599999999994</v>
      </c>
      <c r="B3113">
        <v>155.65000000000401</v>
      </c>
      <c r="C3113" s="36">
        <v>23.082588726150188</v>
      </c>
      <c r="E3113">
        <v>101.12990000000001</v>
      </c>
      <c r="F3113">
        <v>155.65000000000401</v>
      </c>
      <c r="G3113" s="36">
        <v>23.220778933472239</v>
      </c>
      <c r="I3113">
        <v>105.8248</v>
      </c>
      <c r="J3113">
        <v>155.65000000000401</v>
      </c>
      <c r="K3113" s="36">
        <v>23.363922129787642</v>
      </c>
      <c r="M3113">
        <v>110.5591</v>
      </c>
      <c r="N3113">
        <v>155.65000000000401</v>
      </c>
      <c r="O3113" s="36">
        <v>23.513638773946173</v>
      </c>
      <c r="Q3113">
        <v>115.30419999999999</v>
      </c>
      <c r="R3113">
        <v>155.65000000000401</v>
      </c>
      <c r="S3113" s="36">
        <v>23.66945235172626</v>
      </c>
      <c r="U3113">
        <v>120.0808</v>
      </c>
      <c r="V3113">
        <v>155.65000000000401</v>
      </c>
      <c r="W3113" s="36">
        <v>23.832528464570856</v>
      </c>
      <c r="Y3113">
        <v>83.43</v>
      </c>
      <c r="Z3113">
        <v>155.65000000000401</v>
      </c>
      <c r="AA3113" s="36">
        <v>22.724487794279579</v>
      </c>
    </row>
    <row r="3114" spans="1:27" x14ac:dyDescent="0.25">
      <c r="A3114">
        <v>96.432599999999994</v>
      </c>
      <c r="B3114">
        <v>155.700000000004</v>
      </c>
      <c r="C3114" s="36">
        <v>23.082099889069397</v>
      </c>
      <c r="E3114">
        <v>101.12990000000001</v>
      </c>
      <c r="F3114">
        <v>155.700000000004</v>
      </c>
      <c r="G3114" s="36">
        <v>23.220268125845507</v>
      </c>
      <c r="I3114">
        <v>105.8248</v>
      </c>
      <c r="J3114">
        <v>155.700000000004</v>
      </c>
      <c r="K3114" s="36">
        <v>23.363387370775396</v>
      </c>
      <c r="M3114">
        <v>110.5591</v>
      </c>
      <c r="N3114">
        <v>155.700000000004</v>
      </c>
      <c r="O3114" s="36">
        <v>23.513077561347611</v>
      </c>
      <c r="Q3114">
        <v>115.30419999999999</v>
      </c>
      <c r="R3114">
        <v>155.700000000004</v>
      </c>
      <c r="S3114" s="36">
        <v>23.668861960749759</v>
      </c>
      <c r="U3114">
        <v>120.0808</v>
      </c>
      <c r="V3114">
        <v>155.700000000004</v>
      </c>
      <c r="W3114" s="36">
        <v>23.831905580767518</v>
      </c>
      <c r="Y3114">
        <v>83.43</v>
      </c>
      <c r="Z3114">
        <v>155.700000000004</v>
      </c>
      <c r="AA3114" s="36">
        <v>22.724051197758882</v>
      </c>
    </row>
    <row r="3115" spans="1:27" x14ac:dyDescent="0.25">
      <c r="A3115">
        <v>96.432599999999994</v>
      </c>
      <c r="B3115">
        <v>155.75000000000401</v>
      </c>
      <c r="C3115" s="36">
        <v>23.081611135740097</v>
      </c>
      <c r="E3115">
        <v>101.12990000000001</v>
      </c>
      <c r="F3115">
        <v>155.75000000000401</v>
      </c>
      <c r="G3115" s="36">
        <v>23.21975741077469</v>
      </c>
      <c r="I3115">
        <v>105.8248</v>
      </c>
      <c r="J3115">
        <v>155.75000000000401</v>
      </c>
      <c r="K3115" s="36">
        <v>23.362852714516752</v>
      </c>
      <c r="M3115">
        <v>110.5591</v>
      </c>
      <c r="N3115">
        <v>155.75000000000401</v>
      </c>
      <c r="O3115" s="36">
        <v>23.512516463506497</v>
      </c>
      <c r="Q3115">
        <v>115.30419999999999</v>
      </c>
      <c r="R3115">
        <v>155.75000000000401</v>
      </c>
      <c r="S3115" s="36">
        <v>23.668271698691449</v>
      </c>
      <c r="U3115">
        <v>120.0808</v>
      </c>
      <c r="V3115">
        <v>155.75000000000401</v>
      </c>
      <c r="W3115" s="36">
        <v>23.831282842813099</v>
      </c>
      <c r="Y3115">
        <v>83.43</v>
      </c>
      <c r="Z3115">
        <v>155.75000000000401</v>
      </c>
      <c r="AA3115" s="36">
        <v>22.723614666111548</v>
      </c>
    </row>
    <row r="3116" spans="1:27" x14ac:dyDescent="0.25">
      <c r="A3116">
        <v>96.432599999999994</v>
      </c>
      <c r="B3116">
        <v>155.80000000000399</v>
      </c>
      <c r="C3116" s="36">
        <v>23.081122466128473</v>
      </c>
      <c r="E3116">
        <v>101.12990000000001</v>
      </c>
      <c r="F3116">
        <v>155.80000000000399</v>
      </c>
      <c r="G3116" s="36">
        <v>23.219246788220126</v>
      </c>
      <c r="I3116">
        <v>105.8248</v>
      </c>
      <c r="J3116">
        <v>155.80000000000399</v>
      </c>
      <c r="K3116" s="36">
        <v>23.362318160964829</v>
      </c>
      <c r="M3116">
        <v>110.5591</v>
      </c>
      <c r="N3116">
        <v>155.80000000000399</v>
      </c>
      <c r="O3116" s="36">
        <v>23.511955480366876</v>
      </c>
      <c r="Q3116">
        <v>115.30419999999999</v>
      </c>
      <c r="R3116">
        <v>155.80000000000399</v>
      </c>
      <c r="S3116" s="36">
        <v>23.667681565483932</v>
      </c>
      <c r="U3116">
        <v>120.0808</v>
      </c>
      <c r="V3116">
        <v>155.80000000000399</v>
      </c>
      <c r="W3116" s="36">
        <v>23.830660250625488</v>
      </c>
      <c r="Y3116">
        <v>83.43</v>
      </c>
      <c r="Z3116">
        <v>155.80000000000399</v>
      </c>
      <c r="AA3116" s="36">
        <v>22.72317819931509</v>
      </c>
    </row>
    <row r="3117" spans="1:27" x14ac:dyDescent="0.25">
      <c r="A3117">
        <v>96.432599999999994</v>
      </c>
      <c r="B3117">
        <v>155.850000000004</v>
      </c>
      <c r="C3117" s="36">
        <v>23.080633880200732</v>
      </c>
      <c r="E3117">
        <v>101.12990000000001</v>
      </c>
      <c r="F3117">
        <v>155.850000000004</v>
      </c>
      <c r="G3117" s="36">
        <v>23.218736258142162</v>
      </c>
      <c r="I3117">
        <v>105.8248</v>
      </c>
      <c r="J3117">
        <v>155.850000000004</v>
      </c>
      <c r="K3117" s="36">
        <v>23.361783710072771</v>
      </c>
      <c r="M3117">
        <v>110.5591</v>
      </c>
      <c r="N3117">
        <v>155.850000000004</v>
      </c>
      <c r="O3117" s="36">
        <v>23.511394611872852</v>
      </c>
      <c r="Q3117">
        <v>115.30419999999999</v>
      </c>
      <c r="R3117">
        <v>155.850000000004</v>
      </c>
      <c r="S3117" s="36">
        <v>23.667091561059863</v>
      </c>
      <c r="U3117">
        <v>120.0808</v>
      </c>
      <c r="V3117">
        <v>155.850000000004</v>
      </c>
      <c r="W3117" s="36">
        <v>23.830037804122668</v>
      </c>
      <c r="Y3117">
        <v>83.43</v>
      </c>
      <c r="Z3117">
        <v>155.850000000004</v>
      </c>
      <c r="AA3117" s="36">
        <v>22.72274179734703</v>
      </c>
    </row>
    <row r="3118" spans="1:27" x14ac:dyDescent="0.25">
      <c r="A3118">
        <v>96.432599999999994</v>
      </c>
      <c r="B3118">
        <v>155.90000000000401</v>
      </c>
      <c r="C3118" s="36">
        <v>23.080145377923103</v>
      </c>
      <c r="E3118">
        <v>101.12990000000001</v>
      </c>
      <c r="F3118">
        <v>155.90000000000401</v>
      </c>
      <c r="G3118" s="36">
        <v>23.218225820501178</v>
      </c>
      <c r="I3118">
        <v>105.8248</v>
      </c>
      <c r="J3118">
        <v>155.90000000000401</v>
      </c>
      <c r="K3118" s="36">
        <v>23.36124936179376</v>
      </c>
      <c r="M3118">
        <v>110.5591</v>
      </c>
      <c r="N3118">
        <v>155.90000000000401</v>
      </c>
      <c r="O3118" s="36">
        <v>23.510833857968557</v>
      </c>
      <c r="Q3118">
        <v>115.30419999999999</v>
      </c>
      <c r="R3118">
        <v>155.90000000000401</v>
      </c>
      <c r="S3118" s="36">
        <v>23.666501685351975</v>
      </c>
      <c r="U3118">
        <v>120.0808</v>
      </c>
      <c r="V3118">
        <v>155.90000000000401</v>
      </c>
      <c r="W3118" s="36">
        <v>23.82941550322268</v>
      </c>
      <c r="Y3118">
        <v>83.43</v>
      </c>
      <c r="Z3118">
        <v>155.90000000000401</v>
      </c>
      <c r="AA3118" s="36">
        <v>22.722305460184909</v>
      </c>
    </row>
    <row r="3119" spans="1:27" x14ac:dyDescent="0.25">
      <c r="A3119">
        <v>96.432599999999994</v>
      </c>
      <c r="B3119">
        <v>155.950000000004</v>
      </c>
      <c r="C3119" s="36">
        <v>23.079656959261836</v>
      </c>
      <c r="E3119">
        <v>101.12990000000001</v>
      </c>
      <c r="F3119">
        <v>155.950000000004</v>
      </c>
      <c r="G3119" s="36">
        <v>23.217715475257595</v>
      </c>
      <c r="I3119">
        <v>105.8248</v>
      </c>
      <c r="J3119">
        <v>155.950000000004</v>
      </c>
      <c r="K3119" s="36">
        <v>23.360715116081007</v>
      </c>
      <c r="M3119">
        <v>110.5591</v>
      </c>
      <c r="N3119">
        <v>155.950000000004</v>
      </c>
      <c r="O3119" s="36">
        <v>23.510273218598179</v>
      </c>
      <c r="Q3119">
        <v>115.30419999999999</v>
      </c>
      <c r="R3119">
        <v>155.950000000004</v>
      </c>
      <c r="S3119" s="36">
        <v>23.665911938293039</v>
      </c>
      <c r="U3119">
        <v>120.0808</v>
      </c>
      <c r="V3119">
        <v>155.950000000004</v>
      </c>
      <c r="W3119" s="36">
        <v>23.828793347843646</v>
      </c>
      <c r="Y3119">
        <v>83.43</v>
      </c>
      <c r="Z3119">
        <v>155.950000000004</v>
      </c>
      <c r="AA3119" s="36">
        <v>22.721869187806274</v>
      </c>
    </row>
    <row r="3120" spans="1:27" x14ac:dyDescent="0.25">
      <c r="A3120">
        <v>96.432599999999994</v>
      </c>
      <c r="B3120">
        <v>156.00000000000401</v>
      </c>
      <c r="C3120" s="36">
        <v>23.079168624183204</v>
      </c>
      <c r="E3120">
        <v>101.12990000000001</v>
      </c>
      <c r="F3120">
        <v>156.00000000000401</v>
      </c>
      <c r="G3120" s="36">
        <v>23.217205222371838</v>
      </c>
      <c r="I3120">
        <v>105.8248</v>
      </c>
      <c r="J3120">
        <v>156.00000000000401</v>
      </c>
      <c r="K3120" s="36">
        <v>23.360180972887775</v>
      </c>
      <c r="M3120">
        <v>110.5591</v>
      </c>
      <c r="N3120">
        <v>156.00000000000401</v>
      </c>
      <c r="O3120" s="36">
        <v>23.509712693705943</v>
      </c>
      <c r="Q3120">
        <v>115.30419999999999</v>
      </c>
      <c r="R3120">
        <v>156.00000000000401</v>
      </c>
      <c r="S3120" s="36">
        <v>23.665322319815896</v>
      </c>
      <c r="U3120">
        <v>120.0808</v>
      </c>
      <c r="V3120">
        <v>156.00000000000401</v>
      </c>
      <c r="W3120" s="36">
        <v>23.828171337903768</v>
      </c>
      <c r="Y3120">
        <v>83.43</v>
      </c>
      <c r="Z3120">
        <v>156.00000000000401</v>
      </c>
      <c r="AA3120" s="36">
        <v>22.721432980188688</v>
      </c>
    </row>
    <row r="3121" spans="1:27" x14ac:dyDescent="0.25">
      <c r="A3121">
        <v>96.432599999999994</v>
      </c>
      <c r="B3121">
        <v>156.05000000000399</v>
      </c>
      <c r="C3121" s="36">
        <v>23.078680372653501</v>
      </c>
      <c r="E3121">
        <v>101.12990000000001</v>
      </c>
      <c r="F3121">
        <v>156.05000000000399</v>
      </c>
      <c r="G3121" s="36">
        <v>23.21669506180438</v>
      </c>
      <c r="I3121">
        <v>105.8248</v>
      </c>
      <c r="J3121">
        <v>156.05000000000399</v>
      </c>
      <c r="K3121" s="36">
        <v>23.359646932167333</v>
      </c>
      <c r="M3121">
        <v>110.5591</v>
      </c>
      <c r="N3121">
        <v>156.05000000000399</v>
      </c>
      <c r="O3121" s="36">
        <v>23.509152283236123</v>
      </c>
      <c r="Q3121">
        <v>115.30419999999999</v>
      </c>
      <c r="R3121">
        <v>156.05000000000399</v>
      </c>
      <c r="S3121" s="36">
        <v>23.664732829853438</v>
      </c>
      <c r="U3121">
        <v>120.0808</v>
      </c>
      <c r="V3121">
        <v>156.05000000000399</v>
      </c>
      <c r="W3121" s="36">
        <v>23.827549473321316</v>
      </c>
      <c r="Y3121">
        <v>83.43</v>
      </c>
      <c r="Z3121">
        <v>156.05000000000399</v>
      </c>
      <c r="AA3121" s="36">
        <v>22.720996837309723</v>
      </c>
    </row>
    <row r="3122" spans="1:27" x14ac:dyDescent="0.25">
      <c r="A3122">
        <v>96.432599999999994</v>
      </c>
      <c r="B3122">
        <v>156.100000000004</v>
      </c>
      <c r="C3122" s="36">
        <v>23.078192204639045</v>
      </c>
      <c r="E3122">
        <v>101.12990000000001</v>
      </c>
      <c r="F3122">
        <v>156.100000000004</v>
      </c>
      <c r="G3122" s="36">
        <v>23.216184993515711</v>
      </c>
      <c r="I3122">
        <v>105.8248</v>
      </c>
      <c r="J3122">
        <v>156.100000000004</v>
      </c>
      <c r="K3122" s="36">
        <v>23.359112993873012</v>
      </c>
      <c r="M3122">
        <v>110.5591</v>
      </c>
      <c r="N3122">
        <v>156.100000000004</v>
      </c>
      <c r="O3122" s="36">
        <v>23.508591987133038</v>
      </c>
      <c r="Q3122">
        <v>115.30419999999999</v>
      </c>
      <c r="R3122">
        <v>156.100000000004</v>
      </c>
      <c r="S3122" s="36">
        <v>23.664143468338601</v>
      </c>
      <c r="U3122">
        <v>120.0808</v>
      </c>
      <c r="V3122">
        <v>156.100000000004</v>
      </c>
      <c r="W3122" s="36">
        <v>23.826927754014637</v>
      </c>
      <c r="Y3122">
        <v>83.43</v>
      </c>
      <c r="Z3122">
        <v>156.100000000004</v>
      </c>
      <c r="AA3122" s="36">
        <v>22.720560759146966</v>
      </c>
    </row>
    <row r="3123" spans="1:27" x14ac:dyDescent="0.25">
      <c r="A3123">
        <v>96.432599999999994</v>
      </c>
      <c r="B3123">
        <v>156.15000000000401</v>
      </c>
      <c r="C3123" s="36">
        <v>23.077704120106176</v>
      </c>
      <c r="E3123">
        <v>101.12990000000001</v>
      </c>
      <c r="F3123">
        <v>156.15000000000401</v>
      </c>
      <c r="G3123" s="36">
        <v>23.215675017466349</v>
      </c>
      <c r="I3123">
        <v>105.8248</v>
      </c>
      <c r="J3123">
        <v>156.15000000000401</v>
      </c>
      <c r="K3123" s="36">
        <v>23.358579157958165</v>
      </c>
      <c r="M3123">
        <v>110.5591</v>
      </c>
      <c r="N3123">
        <v>156.15000000000401</v>
      </c>
      <c r="O3123" s="36">
        <v>23.508031805341041</v>
      </c>
      <c r="Q3123">
        <v>115.30419999999999</v>
      </c>
      <c r="R3123">
        <v>156.15000000000401</v>
      </c>
      <c r="S3123" s="36">
        <v>23.663554235204408</v>
      </c>
      <c r="U3123">
        <v>120.0808</v>
      </c>
      <c r="V3123">
        <v>156.15000000000401</v>
      </c>
      <c r="W3123" s="36">
        <v>23.826306179902151</v>
      </c>
      <c r="Y3123">
        <v>83.43</v>
      </c>
      <c r="Z3123">
        <v>156.15000000000401</v>
      </c>
      <c r="AA3123" s="36">
        <v>22.720124745678021</v>
      </c>
    </row>
    <row r="3124" spans="1:27" x14ac:dyDescent="0.25">
      <c r="A3124">
        <v>96.432599999999994</v>
      </c>
      <c r="B3124">
        <v>156.200000000004</v>
      </c>
      <c r="C3124" s="36">
        <v>23.077216119021259</v>
      </c>
      <c r="E3124">
        <v>101.12990000000001</v>
      </c>
      <c r="F3124">
        <v>156.200000000004</v>
      </c>
      <c r="G3124" s="36">
        <v>23.215165133616843</v>
      </c>
      <c r="I3124">
        <v>105.8248</v>
      </c>
      <c r="J3124">
        <v>156.200000000004</v>
      </c>
      <c r="K3124" s="36">
        <v>23.358045424376183</v>
      </c>
      <c r="M3124">
        <v>110.5591</v>
      </c>
      <c r="N3124">
        <v>156.200000000004</v>
      </c>
      <c r="O3124" s="36">
        <v>23.507471737804543</v>
      </c>
      <c r="Q3124">
        <v>115.30419999999999</v>
      </c>
      <c r="R3124">
        <v>156.200000000004</v>
      </c>
      <c r="S3124" s="36">
        <v>23.662965130383913</v>
      </c>
      <c r="U3124">
        <v>120.0808</v>
      </c>
      <c r="V3124">
        <v>156.200000000004</v>
      </c>
      <c r="W3124" s="36">
        <v>23.825684750902365</v>
      </c>
      <c r="Y3124">
        <v>83.43</v>
      </c>
      <c r="Z3124">
        <v>156.200000000004</v>
      </c>
      <c r="AA3124" s="36">
        <v>22.719688796880497</v>
      </c>
    </row>
    <row r="3125" spans="1:27" x14ac:dyDescent="0.25">
      <c r="A3125">
        <v>96.432599999999994</v>
      </c>
      <c r="B3125">
        <v>156.25000000000401</v>
      </c>
      <c r="C3125" s="36">
        <v>23.076728201350662</v>
      </c>
      <c r="E3125">
        <v>101.12990000000001</v>
      </c>
      <c r="F3125">
        <v>156.25000000000401</v>
      </c>
      <c r="G3125" s="36">
        <v>23.214655341927763</v>
      </c>
      <c r="I3125">
        <v>105.8248</v>
      </c>
      <c r="J3125">
        <v>156.25000000000401</v>
      </c>
      <c r="K3125" s="36">
        <v>23.357511793080484</v>
      </c>
      <c r="M3125">
        <v>110.5591</v>
      </c>
      <c r="N3125">
        <v>156.25000000000401</v>
      </c>
      <c r="O3125" s="36">
        <v>23.506911784467992</v>
      </c>
      <c r="Q3125">
        <v>115.30419999999999</v>
      </c>
      <c r="R3125">
        <v>156.25000000000401</v>
      </c>
      <c r="S3125" s="36">
        <v>23.662376153810229</v>
      </c>
      <c r="U3125">
        <v>120.0808</v>
      </c>
      <c r="V3125">
        <v>156.25000000000401</v>
      </c>
      <c r="W3125" s="36">
        <v>23.825063466933837</v>
      </c>
      <c r="Y3125">
        <v>83.43</v>
      </c>
      <c r="Z3125">
        <v>156.25000000000401</v>
      </c>
      <c r="AA3125" s="36">
        <v>22.719252912732017</v>
      </c>
    </row>
    <row r="3126" spans="1:27" x14ac:dyDescent="0.25">
      <c r="A3126">
        <v>96.432599999999994</v>
      </c>
      <c r="B3126">
        <v>156.30000000000399</v>
      </c>
      <c r="C3126" s="36">
        <v>23.076240367060805</v>
      </c>
      <c r="E3126">
        <v>101.12990000000001</v>
      </c>
      <c r="F3126">
        <v>156.30000000000399</v>
      </c>
      <c r="G3126" s="36">
        <v>23.214145642359714</v>
      </c>
      <c r="I3126">
        <v>105.8248</v>
      </c>
      <c r="J3126">
        <v>156.30000000000399</v>
      </c>
      <c r="K3126" s="36">
        <v>23.356978264024526</v>
      </c>
      <c r="M3126">
        <v>110.5591</v>
      </c>
      <c r="N3126">
        <v>156.30000000000399</v>
      </c>
      <c r="O3126" s="36">
        <v>23.506351945275878</v>
      </c>
      <c r="Q3126">
        <v>115.30419999999999</v>
      </c>
      <c r="R3126">
        <v>156.30000000000399</v>
      </c>
      <c r="S3126" s="36">
        <v>23.661787305416546</v>
      </c>
      <c r="U3126">
        <v>120.0808</v>
      </c>
      <c r="V3126">
        <v>156.30000000000399</v>
      </c>
      <c r="W3126" s="36">
        <v>23.824442327915218</v>
      </c>
      <c r="Y3126">
        <v>83.43</v>
      </c>
      <c r="Z3126">
        <v>156.30000000000399</v>
      </c>
      <c r="AA3126" s="36">
        <v>22.71881709321022</v>
      </c>
    </row>
    <row r="3127" spans="1:27" x14ac:dyDescent="0.25">
      <c r="A3127">
        <v>96.432599999999994</v>
      </c>
      <c r="B3127">
        <v>156.350000000004</v>
      </c>
      <c r="C3127" s="36">
        <v>23.075752616118109</v>
      </c>
      <c r="E3127">
        <v>101.12990000000001</v>
      </c>
      <c r="F3127">
        <v>156.350000000004</v>
      </c>
      <c r="G3127" s="36">
        <v>23.213636034873328</v>
      </c>
      <c r="I3127">
        <v>105.8248</v>
      </c>
      <c r="J3127">
        <v>156.350000000004</v>
      </c>
      <c r="K3127" s="36">
        <v>23.356444837161803</v>
      </c>
      <c r="M3127">
        <v>110.5591</v>
      </c>
      <c r="N3127">
        <v>156.350000000004</v>
      </c>
      <c r="O3127" s="36">
        <v>23.505792220172733</v>
      </c>
      <c r="Q3127">
        <v>115.30419999999999</v>
      </c>
      <c r="R3127">
        <v>156.350000000004</v>
      </c>
      <c r="S3127" s="36">
        <v>23.661198585136084</v>
      </c>
      <c r="U3127">
        <v>120.0808</v>
      </c>
      <c r="V3127">
        <v>156.350000000004</v>
      </c>
      <c r="W3127" s="36">
        <v>23.823821333765224</v>
      </c>
      <c r="Y3127">
        <v>83.43</v>
      </c>
      <c r="Z3127">
        <v>156.350000000004</v>
      </c>
      <c r="AA3127" s="36">
        <v>22.718381338292762</v>
      </c>
    </row>
    <row r="3128" spans="1:27" x14ac:dyDescent="0.25">
      <c r="A3128">
        <v>96.432599999999994</v>
      </c>
      <c r="B3128">
        <v>156.40000000000401</v>
      </c>
      <c r="C3128" s="36">
        <v>23.075264948489021</v>
      </c>
      <c r="E3128">
        <v>101.12990000000001</v>
      </c>
      <c r="F3128">
        <v>156.40000000000401</v>
      </c>
      <c r="G3128" s="36">
        <v>23.213126519429256</v>
      </c>
      <c r="I3128">
        <v>105.8248</v>
      </c>
      <c r="J3128">
        <v>156.40000000000401</v>
      </c>
      <c r="K3128" s="36">
        <v>23.355911512445843</v>
      </c>
      <c r="M3128">
        <v>110.5591</v>
      </c>
      <c r="N3128">
        <v>156.40000000000401</v>
      </c>
      <c r="O3128" s="36">
        <v>23.505232609103142</v>
      </c>
      <c r="Q3128">
        <v>115.30419999999999</v>
      </c>
      <c r="R3128">
        <v>156.40000000000401</v>
      </c>
      <c r="S3128" s="36">
        <v>23.660609992902142</v>
      </c>
      <c r="U3128">
        <v>120.0808</v>
      </c>
      <c r="V3128">
        <v>156.40000000000401</v>
      </c>
      <c r="W3128" s="36">
        <v>23.823200484402662</v>
      </c>
      <c r="Y3128">
        <v>83.43</v>
      </c>
      <c r="Z3128">
        <v>156.40000000000401</v>
      </c>
      <c r="AA3128" s="36">
        <v>22.71794564795729</v>
      </c>
    </row>
    <row r="3129" spans="1:27" x14ac:dyDescent="0.25">
      <c r="A3129">
        <v>96.432599999999994</v>
      </c>
      <c r="B3129">
        <v>156.450000000004</v>
      </c>
      <c r="C3129" s="36">
        <v>23.074777364140015</v>
      </c>
      <c r="E3129">
        <v>101.12990000000001</v>
      </c>
      <c r="F3129">
        <v>156.450000000004</v>
      </c>
      <c r="G3129" s="36">
        <v>23.21261709598819</v>
      </c>
      <c r="I3129">
        <v>105.8248</v>
      </c>
      <c r="J3129">
        <v>156.450000000004</v>
      </c>
      <c r="K3129" s="36">
        <v>23.355378289830206</v>
      </c>
      <c r="M3129">
        <v>110.5591</v>
      </c>
      <c r="N3129">
        <v>156.450000000004</v>
      </c>
      <c r="O3129" s="36">
        <v>23.50467311201173</v>
      </c>
      <c r="Q3129">
        <v>115.30419999999999</v>
      </c>
      <c r="R3129">
        <v>156.450000000004</v>
      </c>
      <c r="S3129" s="36">
        <v>23.660021528648063</v>
      </c>
      <c r="U3129">
        <v>120.0808</v>
      </c>
      <c r="V3129">
        <v>156.450000000004</v>
      </c>
      <c r="W3129" s="36">
        <v>23.822579779746377</v>
      </c>
      <c r="Y3129">
        <v>83.43</v>
      </c>
      <c r="Z3129">
        <v>156.450000000004</v>
      </c>
      <c r="AA3129" s="36">
        <v>22.717510022181489</v>
      </c>
    </row>
    <row r="3130" spans="1:27" x14ac:dyDescent="0.25">
      <c r="A3130">
        <v>96.432599999999994</v>
      </c>
      <c r="B3130">
        <v>156.50000000000401</v>
      </c>
      <c r="C3130" s="36">
        <v>23.074289863037585</v>
      </c>
      <c r="E3130">
        <v>101.12990000000001</v>
      </c>
      <c r="F3130">
        <v>156.50000000000401</v>
      </c>
      <c r="G3130" s="36">
        <v>23.212107764510829</v>
      </c>
      <c r="I3130">
        <v>105.8248</v>
      </c>
      <c r="J3130">
        <v>156.50000000000401</v>
      </c>
      <c r="K3130" s="36">
        <v>23.354845169268486</v>
      </c>
      <c r="M3130">
        <v>110.5591</v>
      </c>
      <c r="N3130">
        <v>156.50000000000401</v>
      </c>
      <c r="O3130" s="36">
        <v>23.504113728843159</v>
      </c>
      <c r="Q3130">
        <v>115.30419999999999</v>
      </c>
      <c r="R3130">
        <v>156.50000000000401</v>
      </c>
      <c r="S3130" s="36">
        <v>23.659433192307247</v>
      </c>
      <c r="U3130">
        <v>120.0808</v>
      </c>
      <c r="V3130">
        <v>156.50000000000401</v>
      </c>
      <c r="W3130" s="36">
        <v>23.821959219715328</v>
      </c>
      <c r="Y3130">
        <v>83.43</v>
      </c>
      <c r="Z3130">
        <v>156.50000000000401</v>
      </c>
      <c r="AA3130" s="36">
        <v>22.717074460943046</v>
      </c>
    </row>
    <row r="3131" spans="1:27" x14ac:dyDescent="0.25">
      <c r="A3131">
        <v>96.432599999999994</v>
      </c>
      <c r="B3131">
        <v>156.55000000000399</v>
      </c>
      <c r="C3131" s="36">
        <v>23.073802445148242</v>
      </c>
      <c r="E3131">
        <v>101.12990000000001</v>
      </c>
      <c r="F3131">
        <v>156.55000000000399</v>
      </c>
      <c r="G3131" s="36">
        <v>23.211598524957921</v>
      </c>
      <c r="I3131">
        <v>105.8248</v>
      </c>
      <c r="J3131">
        <v>156.55000000000399</v>
      </c>
      <c r="K3131" s="36">
        <v>23.354312150714314</v>
      </c>
      <c r="M3131">
        <v>110.5591</v>
      </c>
      <c r="N3131">
        <v>156.55000000000399</v>
      </c>
      <c r="O3131" s="36">
        <v>23.503554459542144</v>
      </c>
      <c r="Q3131">
        <v>115.30419999999999</v>
      </c>
      <c r="R3131">
        <v>156.55000000000399</v>
      </c>
      <c r="S3131" s="36">
        <v>23.65884498381315</v>
      </c>
      <c r="U3131">
        <v>120.0808</v>
      </c>
      <c r="V3131">
        <v>156.55000000000399</v>
      </c>
      <c r="W3131" s="36">
        <v>23.821338804228532</v>
      </c>
      <c r="Y3131">
        <v>83.43</v>
      </c>
      <c r="Z3131">
        <v>156.55000000000399</v>
      </c>
      <c r="AA3131" s="36">
        <v>22.716638964219658</v>
      </c>
    </row>
    <row r="3132" spans="1:27" x14ac:dyDescent="0.25">
      <c r="A3132">
        <v>96.432599999999994</v>
      </c>
      <c r="B3132">
        <v>156.600000000004</v>
      </c>
      <c r="C3132" s="36">
        <v>23.073315110438525</v>
      </c>
      <c r="E3132">
        <v>101.12990000000001</v>
      </c>
      <c r="F3132">
        <v>156.600000000004</v>
      </c>
      <c r="G3132" s="36">
        <v>23.211089377290222</v>
      </c>
      <c r="I3132">
        <v>105.8248</v>
      </c>
      <c r="J3132">
        <v>156.600000000004</v>
      </c>
      <c r="K3132" s="36">
        <v>23.353779234121355</v>
      </c>
      <c r="M3132">
        <v>110.5591</v>
      </c>
      <c r="N3132">
        <v>156.600000000004</v>
      </c>
      <c r="O3132" s="36">
        <v>23.502995304053435</v>
      </c>
      <c r="Q3132">
        <v>115.30419999999999</v>
      </c>
      <c r="R3132">
        <v>156.600000000004</v>
      </c>
      <c r="S3132" s="36">
        <v>23.658256903099296</v>
      </c>
      <c r="U3132">
        <v>120.0808</v>
      </c>
      <c r="V3132">
        <v>156.600000000004</v>
      </c>
      <c r="W3132" s="36">
        <v>23.820718533205063</v>
      </c>
      <c r="Y3132">
        <v>83.43</v>
      </c>
      <c r="Z3132">
        <v>156.600000000004</v>
      </c>
      <c r="AA3132" s="36">
        <v>22.716203531989041</v>
      </c>
    </row>
    <row r="3133" spans="1:27" x14ac:dyDescent="0.25">
      <c r="A3133">
        <v>96.432599999999994</v>
      </c>
      <c r="B3133">
        <v>156.65000000000401</v>
      </c>
      <c r="C3133" s="36">
        <v>23.072827858874984</v>
      </c>
      <c r="E3133">
        <v>101.12990000000001</v>
      </c>
      <c r="F3133">
        <v>156.65000000000401</v>
      </c>
      <c r="G3133" s="36">
        <v>23.210580321468534</v>
      </c>
      <c r="I3133">
        <v>105.8248</v>
      </c>
      <c r="J3133">
        <v>156.65000000000401</v>
      </c>
      <c r="K3133" s="36">
        <v>23.353246419443302</v>
      </c>
      <c r="M3133">
        <v>110.5591</v>
      </c>
      <c r="N3133">
        <v>156.65000000000401</v>
      </c>
      <c r="O3133" s="36">
        <v>23.502436262321837</v>
      </c>
      <c r="Q3133">
        <v>115.30419999999999</v>
      </c>
      <c r="R3133">
        <v>156.65000000000401</v>
      </c>
      <c r="S3133" s="36">
        <v>23.657668950099247</v>
      </c>
      <c r="U3133">
        <v>120.0808</v>
      </c>
      <c r="V3133">
        <v>156.65000000000401</v>
      </c>
      <c r="W3133" s="36">
        <v>23.820098406564099</v>
      </c>
      <c r="Y3133">
        <v>83.43</v>
      </c>
      <c r="Z3133">
        <v>156.65000000000401</v>
      </c>
      <c r="AA3133" s="36">
        <v>22.715768164228912</v>
      </c>
    </row>
    <row r="3134" spans="1:27" x14ac:dyDescent="0.25">
      <c r="A3134">
        <v>96.432599999999994</v>
      </c>
      <c r="B3134">
        <v>156.700000000004</v>
      </c>
      <c r="C3134" s="36">
        <v>23.072340690424209</v>
      </c>
      <c r="E3134">
        <v>101.12990000000001</v>
      </c>
      <c r="F3134">
        <v>156.700000000004</v>
      </c>
      <c r="G3134" s="36">
        <v>23.210071357453675</v>
      </c>
      <c r="I3134">
        <v>105.8248</v>
      </c>
      <c r="J3134">
        <v>156.700000000004</v>
      </c>
      <c r="K3134" s="36">
        <v>23.352713706633889</v>
      </c>
      <c r="M3134">
        <v>110.5591</v>
      </c>
      <c r="N3134">
        <v>156.700000000004</v>
      </c>
      <c r="O3134" s="36">
        <v>23.501877334292189</v>
      </c>
      <c r="Q3134">
        <v>115.30419999999999</v>
      </c>
      <c r="R3134">
        <v>156.700000000004</v>
      </c>
      <c r="S3134" s="36">
        <v>23.657081124746636</v>
      </c>
      <c r="U3134">
        <v>120.0808</v>
      </c>
      <c r="V3134">
        <v>156.700000000004</v>
      </c>
      <c r="W3134" s="36">
        <v>23.819478424224872</v>
      </c>
      <c r="Y3134">
        <v>83.43</v>
      </c>
      <c r="Z3134">
        <v>156.700000000004</v>
      </c>
      <c r="AA3134" s="36">
        <v>22.715332860917016</v>
      </c>
    </row>
    <row r="3135" spans="1:27" x14ac:dyDescent="0.25">
      <c r="A3135">
        <v>96.432599999999994</v>
      </c>
      <c r="B3135">
        <v>156.75000000000401</v>
      </c>
      <c r="C3135" s="36">
        <v>23.071853605052798</v>
      </c>
      <c r="E3135">
        <v>101.12990000000001</v>
      </c>
      <c r="F3135">
        <v>156.75000000000401</v>
      </c>
      <c r="G3135" s="36">
        <v>23.209562485206487</v>
      </c>
      <c r="I3135">
        <v>105.8248</v>
      </c>
      <c r="J3135">
        <v>156.75000000000401</v>
      </c>
      <c r="K3135" s="36">
        <v>23.352181095646884</v>
      </c>
      <c r="M3135">
        <v>110.5591</v>
      </c>
      <c r="N3135">
        <v>156.75000000000401</v>
      </c>
      <c r="O3135" s="36">
        <v>23.501318519909368</v>
      </c>
      <c r="Q3135">
        <v>115.30419999999999</v>
      </c>
      <c r="R3135">
        <v>156.75000000000401</v>
      </c>
      <c r="S3135" s="36">
        <v>23.656493426975139</v>
      </c>
      <c r="U3135">
        <v>120.0808</v>
      </c>
      <c r="V3135">
        <v>156.75000000000401</v>
      </c>
      <c r="W3135" s="36">
        <v>23.818858586106689</v>
      </c>
      <c r="Y3135">
        <v>83.43</v>
      </c>
      <c r="Z3135">
        <v>156.75000000000401</v>
      </c>
      <c r="AA3135" s="36">
        <v>22.714897622031099</v>
      </c>
    </row>
    <row r="3136" spans="1:27" x14ac:dyDescent="0.25">
      <c r="A3136">
        <v>96.432599999999994</v>
      </c>
      <c r="B3136">
        <v>156.80000000000399</v>
      </c>
      <c r="C3136" s="36">
        <v>23.071366602727373</v>
      </c>
      <c r="E3136">
        <v>101.12990000000001</v>
      </c>
      <c r="F3136">
        <v>156.80000000000399</v>
      </c>
      <c r="G3136" s="36">
        <v>23.209053704687843</v>
      </c>
      <c r="I3136">
        <v>105.8248</v>
      </c>
      <c r="J3136">
        <v>156.80000000000399</v>
      </c>
      <c r="K3136" s="36">
        <v>23.351648586436088</v>
      </c>
      <c r="M3136">
        <v>110.5591</v>
      </c>
      <c r="N3136">
        <v>156.80000000000399</v>
      </c>
      <c r="O3136" s="36">
        <v>23.500759819118311</v>
      </c>
      <c r="Q3136">
        <v>115.30419999999999</v>
      </c>
      <c r="R3136">
        <v>156.80000000000399</v>
      </c>
      <c r="S3136" s="36">
        <v>23.655905856718505</v>
      </c>
      <c r="U3136">
        <v>120.0808</v>
      </c>
      <c r="V3136">
        <v>156.80000000000399</v>
      </c>
      <c r="W3136" s="36">
        <v>23.818238892128942</v>
      </c>
      <c r="Y3136">
        <v>83.43</v>
      </c>
      <c r="Z3136">
        <v>156.80000000000399</v>
      </c>
      <c r="AA3136" s="36">
        <v>22.714462447548925</v>
      </c>
    </row>
    <row r="3137" spans="1:27" x14ac:dyDescent="0.25">
      <c r="A3137">
        <v>96.432599999999994</v>
      </c>
      <c r="B3137">
        <v>156.850000000004</v>
      </c>
      <c r="C3137" s="36">
        <v>23.070879683414585</v>
      </c>
      <c r="E3137">
        <v>101.12990000000001</v>
      </c>
      <c r="F3137">
        <v>156.850000000004</v>
      </c>
      <c r="G3137" s="36">
        <v>23.208545015858654</v>
      </c>
      <c r="I3137">
        <v>105.8248</v>
      </c>
      <c r="J3137">
        <v>156.850000000004</v>
      </c>
      <c r="K3137" s="36">
        <v>23.35111617895533</v>
      </c>
      <c r="M3137">
        <v>110.5591</v>
      </c>
      <c r="N3137">
        <v>156.850000000004</v>
      </c>
      <c r="O3137" s="36">
        <v>23.50020123186399</v>
      </c>
      <c r="Q3137">
        <v>115.30419999999999</v>
      </c>
      <c r="R3137">
        <v>156.850000000004</v>
      </c>
      <c r="S3137" s="36">
        <v>23.655318413910521</v>
      </c>
      <c r="U3137">
        <v>120.0808</v>
      </c>
      <c r="V3137">
        <v>156.850000000004</v>
      </c>
      <c r="W3137" s="36">
        <v>23.817619342211078</v>
      </c>
      <c r="Y3137">
        <v>83.43</v>
      </c>
      <c r="Z3137">
        <v>156.850000000004</v>
      </c>
      <c r="AA3137" s="36">
        <v>22.714027337448265</v>
      </c>
    </row>
    <row r="3138" spans="1:27" x14ac:dyDescent="0.25">
      <c r="A3138">
        <v>96.432599999999994</v>
      </c>
      <c r="B3138">
        <v>156.90000000000401</v>
      </c>
      <c r="C3138" s="36">
        <v>23.070392847081088</v>
      </c>
      <c r="E3138">
        <v>101.12990000000001</v>
      </c>
      <c r="F3138">
        <v>156.90000000000401</v>
      </c>
      <c r="G3138" s="36">
        <v>23.208036418679836</v>
      </c>
      <c r="I3138">
        <v>105.8248</v>
      </c>
      <c r="J3138">
        <v>156.90000000000401</v>
      </c>
      <c r="K3138" s="36">
        <v>23.350583873158484</v>
      </c>
      <c r="M3138">
        <v>110.5591</v>
      </c>
      <c r="N3138">
        <v>156.90000000000401</v>
      </c>
      <c r="O3138" s="36">
        <v>23.499642758091415</v>
      </c>
      <c r="Q3138">
        <v>115.30419999999999</v>
      </c>
      <c r="R3138">
        <v>156.90000000000401</v>
      </c>
      <c r="S3138" s="36">
        <v>23.654731098485044</v>
      </c>
      <c r="U3138">
        <v>120.0808</v>
      </c>
      <c r="V3138">
        <v>156.90000000000401</v>
      </c>
      <c r="W3138" s="36">
        <v>23.816999936272634</v>
      </c>
      <c r="Y3138">
        <v>83.43</v>
      </c>
      <c r="Z3138">
        <v>156.90000000000401</v>
      </c>
      <c r="AA3138" s="36">
        <v>22.713592291706902</v>
      </c>
    </row>
    <row r="3139" spans="1:27" x14ac:dyDescent="0.25">
      <c r="A3139">
        <v>96.432599999999994</v>
      </c>
      <c r="B3139">
        <v>156.950000000004</v>
      </c>
      <c r="C3139" s="36">
        <v>23.069906093693586</v>
      </c>
      <c r="E3139">
        <v>101.12990000000001</v>
      </c>
      <c r="F3139">
        <v>156.950000000004</v>
      </c>
      <c r="G3139" s="36">
        <v>23.207527913112351</v>
      </c>
      <c r="I3139">
        <v>105.8248</v>
      </c>
      <c r="J3139">
        <v>156.950000000004</v>
      </c>
      <c r="K3139" s="36">
        <v>23.350051668999448</v>
      </c>
      <c r="M3139">
        <v>110.5591</v>
      </c>
      <c r="N3139">
        <v>156.950000000004</v>
      </c>
      <c r="O3139" s="36">
        <v>23.499084397745648</v>
      </c>
      <c r="Q3139">
        <v>115.30419999999999</v>
      </c>
      <c r="R3139">
        <v>156.950000000004</v>
      </c>
      <c r="S3139" s="36">
        <v>23.654143910375979</v>
      </c>
      <c r="U3139">
        <v>120.0808</v>
      </c>
      <c r="V3139">
        <v>156.950000000004</v>
      </c>
      <c r="W3139" s="36">
        <v>23.816380674233208</v>
      </c>
      <c r="Y3139">
        <v>83.43</v>
      </c>
      <c r="Z3139">
        <v>156.950000000004</v>
      </c>
      <c r="AA3139" s="36">
        <v>22.713157310302645</v>
      </c>
    </row>
    <row r="3140" spans="1:27" x14ac:dyDescent="0.25">
      <c r="A3140">
        <v>96.432599999999994</v>
      </c>
      <c r="B3140">
        <v>157.00000000000401</v>
      </c>
      <c r="C3140" s="36">
        <v>23.069419423218779</v>
      </c>
      <c r="E3140">
        <v>101.12990000000001</v>
      </c>
      <c r="F3140">
        <v>157.00000000000401</v>
      </c>
      <c r="G3140" s="36">
        <v>23.20701949911718</v>
      </c>
      <c r="I3140">
        <v>105.8248</v>
      </c>
      <c r="J3140">
        <v>157.00000000000401</v>
      </c>
      <c r="K3140" s="36">
        <v>23.349519566432157</v>
      </c>
      <c r="M3140">
        <v>110.5591</v>
      </c>
      <c r="N3140">
        <v>157.00000000000401</v>
      </c>
      <c r="O3140" s="36">
        <v>23.498526150771792</v>
      </c>
      <c r="Q3140">
        <v>115.30419999999999</v>
      </c>
      <c r="R3140">
        <v>157.00000000000401</v>
      </c>
      <c r="S3140" s="36">
        <v>23.65355684951729</v>
      </c>
      <c r="U3140">
        <v>120.0808</v>
      </c>
      <c r="V3140">
        <v>157.00000000000401</v>
      </c>
      <c r="W3140" s="36">
        <v>23.815761556012486</v>
      </c>
      <c r="Y3140">
        <v>83.43</v>
      </c>
      <c r="Z3140">
        <v>157.00000000000401</v>
      </c>
      <c r="AA3140" s="36">
        <v>22.712722393213301</v>
      </c>
    </row>
    <row r="3141" spans="1:27" x14ac:dyDescent="0.25">
      <c r="A3141">
        <v>96.432599999999994</v>
      </c>
      <c r="B3141">
        <v>157.05000000000399</v>
      </c>
      <c r="C3141" s="36">
        <v>23.0689328356234</v>
      </c>
      <c r="E3141">
        <v>101.12990000000001</v>
      </c>
      <c r="F3141">
        <v>157.05000000000399</v>
      </c>
      <c r="G3141" s="36">
        <v>23.206511176655329</v>
      </c>
      <c r="I3141">
        <v>105.8248</v>
      </c>
      <c r="J3141">
        <v>157.05000000000399</v>
      </c>
      <c r="K3141" s="36">
        <v>23.348987565410589</v>
      </c>
      <c r="M3141">
        <v>110.5591</v>
      </c>
      <c r="N3141">
        <v>157.05000000000399</v>
      </c>
      <c r="O3141" s="36">
        <v>23.497968017114989</v>
      </c>
      <c r="Q3141">
        <v>115.30419999999999</v>
      </c>
      <c r="R3141">
        <v>157.05000000000399</v>
      </c>
      <c r="S3141" s="36">
        <v>23.652969915842995</v>
      </c>
      <c r="U3141">
        <v>120.0808</v>
      </c>
      <c r="V3141">
        <v>157.05000000000399</v>
      </c>
      <c r="W3141" s="36">
        <v>23.81514258153021</v>
      </c>
      <c r="Y3141">
        <v>83.43</v>
      </c>
      <c r="Z3141">
        <v>157.05000000000399</v>
      </c>
      <c r="AA3141" s="36">
        <v>22.712287540416693</v>
      </c>
    </row>
    <row r="3142" spans="1:27" x14ac:dyDescent="0.25">
      <c r="A3142">
        <v>96.432599999999994</v>
      </c>
      <c r="B3142">
        <v>157.100000000004</v>
      </c>
      <c r="C3142" s="36">
        <v>23.06844633087421</v>
      </c>
      <c r="E3142">
        <v>101.12990000000001</v>
      </c>
      <c r="F3142">
        <v>157.100000000004</v>
      </c>
      <c r="G3142" s="36">
        <v>23.206002945687839</v>
      </c>
      <c r="I3142">
        <v>105.8248</v>
      </c>
      <c r="J3142">
        <v>157.100000000004</v>
      </c>
      <c r="K3142" s="36">
        <v>23.348455665888736</v>
      </c>
      <c r="M3142">
        <v>110.5591</v>
      </c>
      <c r="N3142">
        <v>157.100000000004</v>
      </c>
      <c r="O3142" s="36">
        <v>23.497409996720425</v>
      </c>
      <c r="Q3142">
        <v>115.30419999999999</v>
      </c>
      <c r="R3142">
        <v>157.100000000004</v>
      </c>
      <c r="S3142" s="36">
        <v>23.652383109287161</v>
      </c>
      <c r="U3142">
        <v>120.0808</v>
      </c>
      <c r="V3142">
        <v>157.100000000004</v>
      </c>
      <c r="W3142" s="36">
        <v>23.814523750706201</v>
      </c>
      <c r="Y3142">
        <v>83.43</v>
      </c>
      <c r="Z3142">
        <v>157.100000000004</v>
      </c>
      <c r="AA3142" s="36">
        <v>22.711852751890657</v>
      </c>
    </row>
    <row r="3143" spans="1:27" x14ac:dyDescent="0.25">
      <c r="A3143">
        <v>96.432599999999994</v>
      </c>
      <c r="B3143">
        <v>157.15000000000401</v>
      </c>
      <c r="C3143" s="36">
        <v>23.067959908937976</v>
      </c>
      <c r="E3143">
        <v>101.12990000000001</v>
      </c>
      <c r="F3143">
        <v>157.15000000000401</v>
      </c>
      <c r="G3143" s="36">
        <v>23.205494806175768</v>
      </c>
      <c r="I3143">
        <v>105.8248</v>
      </c>
      <c r="J3143">
        <v>157.15000000000401</v>
      </c>
      <c r="K3143" s="36">
        <v>23.347923867820647</v>
      </c>
      <c r="M3143">
        <v>110.5591</v>
      </c>
      <c r="N3143">
        <v>157.15000000000401</v>
      </c>
      <c r="O3143" s="36">
        <v>23.496852089533334</v>
      </c>
      <c r="Q3143">
        <v>115.30419999999999</v>
      </c>
      <c r="R3143">
        <v>157.15000000000401</v>
      </c>
      <c r="S3143" s="36">
        <v>23.651796429783928</v>
      </c>
      <c r="U3143">
        <v>120.0808</v>
      </c>
      <c r="V3143">
        <v>157.15000000000401</v>
      </c>
      <c r="W3143" s="36">
        <v>23.813905063460361</v>
      </c>
      <c r="Y3143">
        <v>83.43</v>
      </c>
      <c r="Z3143">
        <v>157.15000000000401</v>
      </c>
      <c r="AA3143" s="36">
        <v>22.711418027613043</v>
      </c>
    </row>
    <row r="3144" spans="1:27" x14ac:dyDescent="0.25">
      <c r="A3144">
        <v>96.432599999999994</v>
      </c>
      <c r="B3144">
        <v>157.200000000004</v>
      </c>
      <c r="C3144" s="36">
        <v>23.067473569781491</v>
      </c>
      <c r="E3144">
        <v>101.12990000000001</v>
      </c>
      <c r="F3144">
        <v>157.200000000004</v>
      </c>
      <c r="G3144" s="36">
        <v>23.20498675808021</v>
      </c>
      <c r="I3144">
        <v>105.8248</v>
      </c>
      <c r="J3144">
        <v>157.200000000004</v>
      </c>
      <c r="K3144" s="36">
        <v>23.347392171160386</v>
      </c>
      <c r="M3144">
        <v>110.5591</v>
      </c>
      <c r="N3144">
        <v>157.200000000004</v>
      </c>
      <c r="O3144" s="36">
        <v>23.496294295498991</v>
      </c>
      <c r="Q3144">
        <v>115.30419999999999</v>
      </c>
      <c r="R3144">
        <v>157.200000000004</v>
      </c>
      <c r="S3144" s="36">
        <v>23.651209877267476</v>
      </c>
      <c r="U3144">
        <v>120.0808</v>
      </c>
      <c r="V3144">
        <v>157.200000000004</v>
      </c>
      <c r="W3144" s="36">
        <v>23.813286519712651</v>
      </c>
      <c r="Y3144">
        <v>83.43</v>
      </c>
      <c r="Z3144">
        <v>157.200000000004</v>
      </c>
      <c r="AA3144" s="36">
        <v>22.71098336756171</v>
      </c>
    </row>
    <row r="3145" spans="1:27" x14ac:dyDescent="0.25">
      <c r="A3145">
        <v>96.432599999999994</v>
      </c>
      <c r="B3145">
        <v>157.25000000000401</v>
      </c>
      <c r="C3145" s="36">
        <v>23.066987313371587</v>
      </c>
      <c r="E3145">
        <v>101.12990000000001</v>
      </c>
      <c r="F3145">
        <v>157.25000000000401</v>
      </c>
      <c r="G3145" s="36">
        <v>23.204478801362274</v>
      </c>
      <c r="I3145">
        <v>105.8248</v>
      </c>
      <c r="J3145">
        <v>157.25000000000401</v>
      </c>
      <c r="K3145" s="36">
        <v>23.346860575862063</v>
      </c>
      <c r="M3145">
        <v>110.5591</v>
      </c>
      <c r="N3145">
        <v>157.25000000000401</v>
      </c>
      <c r="O3145" s="36">
        <v>23.495736614562713</v>
      </c>
      <c r="Q3145">
        <v>115.30419999999999</v>
      </c>
      <c r="R3145">
        <v>157.25000000000401</v>
      </c>
      <c r="S3145" s="36">
        <v>23.650623451672047</v>
      </c>
      <c r="U3145">
        <v>120.0808</v>
      </c>
      <c r="V3145">
        <v>157.25000000000401</v>
      </c>
      <c r="W3145" s="36">
        <v>23.812668119383115</v>
      </c>
      <c r="Y3145">
        <v>83.43</v>
      </c>
      <c r="Z3145">
        <v>157.25000000000401</v>
      </c>
      <c r="AA3145" s="36">
        <v>22.710548771714532</v>
      </c>
    </row>
    <row r="3146" spans="1:27" x14ac:dyDescent="0.25">
      <c r="A3146">
        <v>96.432599999999994</v>
      </c>
      <c r="B3146">
        <v>157.30000000000399</v>
      </c>
      <c r="C3146" s="36">
        <v>23.066501139675097</v>
      </c>
      <c r="E3146">
        <v>101.12990000000001</v>
      </c>
      <c r="F3146">
        <v>157.30000000000399</v>
      </c>
      <c r="G3146" s="36">
        <v>23.203970935983119</v>
      </c>
      <c r="I3146">
        <v>105.8248</v>
      </c>
      <c r="J3146">
        <v>157.30000000000399</v>
      </c>
      <c r="K3146" s="36">
        <v>23.346329081879816</v>
      </c>
      <c r="M3146">
        <v>110.5591</v>
      </c>
      <c r="N3146">
        <v>157.30000000000399</v>
      </c>
      <c r="O3146" s="36">
        <v>23.495179046669854</v>
      </c>
      <c r="Q3146">
        <v>115.30419999999999</v>
      </c>
      <c r="R3146">
        <v>157.30000000000399</v>
      </c>
      <c r="S3146" s="36">
        <v>23.650037152931937</v>
      </c>
      <c r="U3146">
        <v>120.0808</v>
      </c>
      <c r="V3146">
        <v>157.30000000000399</v>
      </c>
      <c r="W3146" s="36">
        <v>23.812049862391866</v>
      </c>
      <c r="Y3146">
        <v>83.43</v>
      </c>
      <c r="Z3146">
        <v>157.30000000000399</v>
      </c>
      <c r="AA3146" s="36">
        <v>22.710114240049396</v>
      </c>
    </row>
    <row r="3147" spans="1:27" x14ac:dyDescent="0.25">
      <c r="A3147">
        <v>96.432599999999994</v>
      </c>
      <c r="B3147">
        <v>157.350000000004</v>
      </c>
      <c r="C3147" s="36">
        <v>23.066015048658876</v>
      </c>
      <c r="E3147">
        <v>101.12990000000001</v>
      </c>
      <c r="F3147">
        <v>157.350000000004</v>
      </c>
      <c r="G3147" s="36">
        <v>23.203463161903894</v>
      </c>
      <c r="I3147">
        <v>105.8248</v>
      </c>
      <c r="J3147">
        <v>157.350000000004</v>
      </c>
      <c r="K3147" s="36">
        <v>23.345797689167817</v>
      </c>
      <c r="M3147">
        <v>110.5591</v>
      </c>
      <c r="N3147">
        <v>157.350000000004</v>
      </c>
      <c r="O3147" s="36">
        <v>23.494621591765828</v>
      </c>
      <c r="Q3147">
        <v>115.30419999999999</v>
      </c>
      <c r="R3147">
        <v>157.350000000004</v>
      </c>
      <c r="S3147" s="36">
        <v>23.649450980981495</v>
      </c>
      <c r="U3147">
        <v>120.0808</v>
      </c>
      <c r="V3147">
        <v>157.350000000004</v>
      </c>
      <c r="W3147" s="36">
        <v>23.811431748659086</v>
      </c>
      <c r="Y3147">
        <v>83.43</v>
      </c>
      <c r="Z3147">
        <v>157.350000000004</v>
      </c>
      <c r="AA3147" s="36">
        <v>22.709679772544202</v>
      </c>
    </row>
    <row r="3148" spans="1:27" x14ac:dyDescent="0.25">
      <c r="A3148">
        <v>96.432599999999994</v>
      </c>
      <c r="B3148">
        <v>157.40000000000401</v>
      </c>
      <c r="C3148" s="36">
        <v>23.065529040289825</v>
      </c>
      <c r="E3148">
        <v>101.12990000000001</v>
      </c>
      <c r="F3148">
        <v>157.40000000000401</v>
      </c>
      <c r="G3148" s="36">
        <v>23.202955479085812</v>
      </c>
      <c r="I3148">
        <v>105.8248</v>
      </c>
      <c r="J3148">
        <v>157.40000000000401</v>
      </c>
      <c r="K3148" s="36">
        <v>23.345266397680266</v>
      </c>
      <c r="M3148">
        <v>110.5591</v>
      </c>
      <c r="N3148">
        <v>157.40000000000401</v>
      </c>
      <c r="O3148" s="36">
        <v>23.494064249796068</v>
      </c>
      <c r="Q3148">
        <v>115.30419999999999</v>
      </c>
      <c r="R3148">
        <v>157.40000000000401</v>
      </c>
      <c r="S3148" s="36">
        <v>23.648864935755135</v>
      </c>
      <c r="U3148">
        <v>120.0808</v>
      </c>
      <c r="V3148">
        <v>157.40000000000401</v>
      </c>
      <c r="W3148" s="36">
        <v>23.81081377810504</v>
      </c>
      <c r="Y3148">
        <v>83.43</v>
      </c>
      <c r="Z3148">
        <v>157.40000000000401</v>
      </c>
      <c r="AA3148" s="36">
        <v>22.709245369176852</v>
      </c>
    </row>
    <row r="3149" spans="1:27" x14ac:dyDescent="0.25">
      <c r="A3149">
        <v>96.432599999999994</v>
      </c>
      <c r="B3149">
        <v>157.450000000004</v>
      </c>
      <c r="C3149" s="36">
        <v>23.065043114534827</v>
      </c>
      <c r="E3149">
        <v>101.12990000000001</v>
      </c>
      <c r="F3149">
        <v>157.450000000004</v>
      </c>
      <c r="G3149" s="36">
        <v>23.202447887490091</v>
      </c>
      <c r="I3149">
        <v>105.8248</v>
      </c>
      <c r="J3149">
        <v>157.450000000004</v>
      </c>
      <c r="K3149" s="36">
        <v>23.344735207371414</v>
      </c>
      <c r="M3149">
        <v>110.5591</v>
      </c>
      <c r="N3149">
        <v>157.450000000004</v>
      </c>
      <c r="O3149" s="36">
        <v>23.493507020706065</v>
      </c>
      <c r="Q3149">
        <v>115.30419999999999</v>
      </c>
      <c r="R3149">
        <v>157.450000000004</v>
      </c>
      <c r="S3149" s="36">
        <v>23.648279017187313</v>
      </c>
      <c r="U3149">
        <v>120.0808</v>
      </c>
      <c r="V3149">
        <v>157.450000000004</v>
      </c>
      <c r="W3149" s="36">
        <v>23.810195950650055</v>
      </c>
      <c r="Y3149">
        <v>83.43</v>
      </c>
      <c r="Z3149">
        <v>157.450000000004</v>
      </c>
      <c r="AA3149" s="36">
        <v>22.708811029925279</v>
      </c>
    </row>
    <row r="3150" spans="1:27" x14ac:dyDescent="0.25">
      <c r="A3150">
        <v>96.432599999999994</v>
      </c>
      <c r="B3150">
        <v>157.50000000000401</v>
      </c>
      <c r="C3150" s="36">
        <v>23.064557271360822</v>
      </c>
      <c r="E3150">
        <v>101.12990000000001</v>
      </c>
      <c r="F3150">
        <v>157.50000000000401</v>
      </c>
      <c r="G3150" s="36">
        <v>23.201940387077983</v>
      </c>
      <c r="I3150">
        <v>105.8248</v>
      </c>
      <c r="J3150">
        <v>157.50000000000401</v>
      </c>
      <c r="K3150" s="36">
        <v>23.344204118195528</v>
      </c>
      <c r="M3150">
        <v>110.5591</v>
      </c>
      <c r="N3150">
        <v>157.50000000000401</v>
      </c>
      <c r="O3150" s="36">
        <v>23.492949904441364</v>
      </c>
      <c r="Q3150">
        <v>115.30419999999999</v>
      </c>
      <c r="R3150">
        <v>157.50000000000401</v>
      </c>
      <c r="S3150" s="36">
        <v>23.647693225212539</v>
      </c>
      <c r="U3150">
        <v>120.0808</v>
      </c>
      <c r="V3150">
        <v>157.50000000000401</v>
      </c>
      <c r="W3150" s="36">
        <v>23.809578266214523</v>
      </c>
      <c r="Y3150">
        <v>83.43</v>
      </c>
      <c r="Z3150">
        <v>157.50000000000401</v>
      </c>
      <c r="AA3150" s="36">
        <v>22.708376754767414</v>
      </c>
    </row>
    <row r="3151" spans="1:27" x14ac:dyDescent="0.25">
      <c r="A3151">
        <v>96.432599999999994</v>
      </c>
      <c r="B3151">
        <v>157.55000000000399</v>
      </c>
      <c r="C3151" s="36">
        <v>23.064071510734752</v>
      </c>
      <c r="E3151">
        <v>101.12990000000001</v>
      </c>
      <c r="F3151">
        <v>157.55000000000399</v>
      </c>
      <c r="G3151" s="36">
        <v>23.201432977810764</v>
      </c>
      <c r="I3151">
        <v>105.8248</v>
      </c>
      <c r="J3151">
        <v>157.55000000000399</v>
      </c>
      <c r="K3151" s="36">
        <v>23.343673130106914</v>
      </c>
      <c r="M3151">
        <v>110.5591</v>
      </c>
      <c r="N3151">
        <v>157.55000000000399</v>
      </c>
      <c r="O3151" s="36">
        <v>23.492392900947522</v>
      </c>
      <c r="Q3151">
        <v>115.30419999999999</v>
      </c>
      <c r="R3151">
        <v>157.55000000000399</v>
      </c>
      <c r="S3151" s="36">
        <v>23.647107559765399</v>
      </c>
      <c r="U3151">
        <v>120.0808</v>
      </c>
      <c r="V3151">
        <v>157.55000000000399</v>
      </c>
      <c r="W3151" s="36">
        <v>23.808960724718929</v>
      </c>
      <c r="Y3151">
        <v>83.43</v>
      </c>
      <c r="Z3151">
        <v>157.55000000000399</v>
      </c>
      <c r="AA3151" s="36">
        <v>22.707942543681199</v>
      </c>
    </row>
    <row r="3152" spans="1:27" x14ac:dyDescent="0.25">
      <c r="A3152">
        <v>96.432599999999994</v>
      </c>
      <c r="B3152">
        <v>157.600000000004</v>
      </c>
      <c r="C3152" s="36">
        <v>23.063585832623591</v>
      </c>
      <c r="E3152">
        <v>101.12990000000001</v>
      </c>
      <c r="F3152">
        <v>157.600000000004</v>
      </c>
      <c r="G3152" s="36">
        <v>23.200925659649737</v>
      </c>
      <c r="I3152">
        <v>105.8248</v>
      </c>
      <c r="J3152">
        <v>157.600000000004</v>
      </c>
      <c r="K3152" s="36">
        <v>23.343142243059919</v>
      </c>
      <c r="M3152">
        <v>110.5591</v>
      </c>
      <c r="N3152">
        <v>157.600000000004</v>
      </c>
      <c r="O3152" s="36">
        <v>23.491836010170164</v>
      </c>
      <c r="Q3152">
        <v>115.30419999999999</v>
      </c>
      <c r="R3152">
        <v>157.600000000004</v>
      </c>
      <c r="S3152" s="36">
        <v>23.646522020780509</v>
      </c>
      <c r="U3152">
        <v>120.0808</v>
      </c>
      <c r="V3152">
        <v>157.600000000004</v>
      </c>
      <c r="W3152" s="36">
        <v>23.808343326083815</v>
      </c>
      <c r="Y3152">
        <v>83.43</v>
      </c>
      <c r="Z3152">
        <v>157.600000000004</v>
      </c>
      <c r="AA3152" s="36">
        <v>22.707508396644599</v>
      </c>
    </row>
    <row r="3153" spans="1:27" x14ac:dyDescent="0.25">
      <c r="A3153">
        <v>96.432599999999994</v>
      </c>
      <c r="B3153">
        <v>157.65000000000401</v>
      </c>
      <c r="C3153" s="36">
        <v>23.06310023699432</v>
      </c>
      <c r="E3153">
        <v>101.12990000000001</v>
      </c>
      <c r="F3153">
        <v>157.65000000000401</v>
      </c>
      <c r="G3153" s="36">
        <v>23.200418432556233</v>
      </c>
      <c r="I3153">
        <v>105.8248</v>
      </c>
      <c r="J3153">
        <v>157.65000000000401</v>
      </c>
      <c r="K3153" s="36">
        <v>23.34261145700891</v>
      </c>
      <c r="M3153">
        <v>110.5591</v>
      </c>
      <c r="N3153">
        <v>157.65000000000401</v>
      </c>
      <c r="O3153" s="36">
        <v>23.49127923205495</v>
      </c>
      <c r="Q3153">
        <v>115.30419999999999</v>
      </c>
      <c r="R3153">
        <v>157.65000000000401</v>
      </c>
      <c r="S3153" s="36">
        <v>23.645936608192553</v>
      </c>
      <c r="U3153">
        <v>120.0808</v>
      </c>
      <c r="V3153">
        <v>157.65000000000401</v>
      </c>
      <c r="W3153" s="36">
        <v>23.807726070229805</v>
      </c>
      <c r="Y3153">
        <v>83.43</v>
      </c>
      <c r="Z3153">
        <v>157.65000000000401</v>
      </c>
      <c r="AA3153" s="36">
        <v>22.707074313635587</v>
      </c>
    </row>
    <row r="3154" spans="1:27" x14ac:dyDescent="0.25">
      <c r="A3154">
        <v>96.432599999999994</v>
      </c>
      <c r="B3154">
        <v>157.700000000004</v>
      </c>
      <c r="C3154" s="36">
        <v>23.062614723813962</v>
      </c>
      <c r="E3154">
        <v>101.12990000000001</v>
      </c>
      <c r="F3154">
        <v>157.700000000004</v>
      </c>
      <c r="G3154" s="36">
        <v>23.19991129649161</v>
      </c>
      <c r="I3154">
        <v>105.8248</v>
      </c>
      <c r="J3154">
        <v>157.700000000004</v>
      </c>
      <c r="K3154" s="36">
        <v>23.3420807719083</v>
      </c>
      <c r="M3154">
        <v>110.5591</v>
      </c>
      <c r="N3154">
        <v>157.700000000004</v>
      </c>
      <c r="O3154" s="36">
        <v>23.490722566547575</v>
      </c>
      <c r="Q3154">
        <v>115.30419999999999</v>
      </c>
      <c r="R3154">
        <v>157.700000000004</v>
      </c>
      <c r="S3154" s="36">
        <v>23.645351321936275</v>
      </c>
      <c r="U3154">
        <v>120.0808</v>
      </c>
      <c r="V3154">
        <v>157.700000000004</v>
      </c>
      <c r="W3154" s="36">
        <v>23.807108957077585</v>
      </c>
      <c r="Y3154">
        <v>83.43</v>
      </c>
      <c r="Z3154">
        <v>157.700000000004</v>
      </c>
      <c r="AA3154" s="36">
        <v>22.706640294632141</v>
      </c>
    </row>
    <row r="3155" spans="1:27" x14ac:dyDescent="0.25">
      <c r="A3155">
        <v>96.432599999999994</v>
      </c>
      <c r="B3155">
        <v>157.75000000000401</v>
      </c>
      <c r="C3155" s="36">
        <v>23.062129293049541</v>
      </c>
      <c r="E3155">
        <v>101.12990000000001</v>
      </c>
      <c r="F3155">
        <v>157.75000000000401</v>
      </c>
      <c r="G3155" s="36">
        <v>23.199404251417253</v>
      </c>
      <c r="I3155">
        <v>105.8248</v>
      </c>
      <c r="J3155">
        <v>157.75000000000401</v>
      </c>
      <c r="K3155" s="36">
        <v>23.341550187712528</v>
      </c>
      <c r="M3155">
        <v>110.5591</v>
      </c>
      <c r="N3155">
        <v>157.75000000000401</v>
      </c>
      <c r="O3155" s="36">
        <v>23.49016601359379</v>
      </c>
      <c r="Q3155">
        <v>115.30419999999999</v>
      </c>
      <c r="R3155">
        <v>157.75000000000401</v>
      </c>
      <c r="S3155" s="36">
        <v>23.64476616194646</v>
      </c>
      <c r="U3155">
        <v>120.0808</v>
      </c>
      <c r="V3155">
        <v>157.75000000000401</v>
      </c>
      <c r="W3155" s="36">
        <v>23.806491986547904</v>
      </c>
      <c r="Y3155">
        <v>83.43</v>
      </c>
      <c r="Z3155">
        <v>157.75000000000401</v>
      </c>
      <c r="AA3155" s="36">
        <v>22.706206339612262</v>
      </c>
    </row>
    <row r="3156" spans="1:27" x14ac:dyDescent="0.25">
      <c r="A3156">
        <v>96.432599999999994</v>
      </c>
      <c r="B3156">
        <v>157.80000000000399</v>
      </c>
      <c r="C3156" s="36">
        <v>23.061643944668116</v>
      </c>
      <c r="E3156">
        <v>101.12990000000001</v>
      </c>
      <c r="F3156">
        <v>157.80000000000399</v>
      </c>
      <c r="G3156" s="36">
        <v>23.198897297294572</v>
      </c>
      <c r="I3156">
        <v>105.8248</v>
      </c>
      <c r="J3156">
        <v>157.80000000000399</v>
      </c>
      <c r="K3156" s="36">
        <v>23.341019704376066</v>
      </c>
      <c r="M3156">
        <v>110.5591</v>
      </c>
      <c r="N3156">
        <v>157.80000000000399</v>
      </c>
      <c r="O3156" s="36">
        <v>23.489609573139379</v>
      </c>
      <c r="Q3156">
        <v>115.30419999999999</v>
      </c>
      <c r="R3156">
        <v>157.80000000000399</v>
      </c>
      <c r="S3156" s="36">
        <v>23.644181128157957</v>
      </c>
      <c r="U3156">
        <v>120.0808</v>
      </c>
      <c r="V3156">
        <v>157.80000000000399</v>
      </c>
      <c r="W3156" s="36">
        <v>23.805875158561616</v>
      </c>
      <c r="Y3156">
        <v>83.43</v>
      </c>
      <c r="Z3156">
        <v>157.80000000000399</v>
      </c>
      <c r="AA3156" s="36">
        <v>22.705772448553954</v>
      </c>
    </row>
    <row r="3157" spans="1:27" x14ac:dyDescent="0.25">
      <c r="A3157">
        <v>96.432599999999994</v>
      </c>
      <c r="B3157">
        <v>157.850000000004</v>
      </c>
      <c r="C3157" s="36">
        <v>23.061158678636762</v>
      </c>
      <c r="E3157">
        <v>101.12990000000001</v>
      </c>
      <c r="F3157">
        <v>157.850000000004</v>
      </c>
      <c r="G3157" s="36">
        <v>23.198390434085002</v>
      </c>
      <c r="I3157">
        <v>105.8248</v>
      </c>
      <c r="J3157">
        <v>157.850000000004</v>
      </c>
      <c r="K3157" s="36">
        <v>23.340489321853426</v>
      </c>
      <c r="M3157">
        <v>110.5591</v>
      </c>
      <c r="N3157">
        <v>157.850000000004</v>
      </c>
      <c r="O3157" s="36">
        <v>23.489053245130172</v>
      </c>
      <c r="Q3157">
        <v>115.30419999999999</v>
      </c>
      <c r="R3157">
        <v>157.850000000004</v>
      </c>
      <c r="S3157" s="36">
        <v>23.64359622050566</v>
      </c>
      <c r="U3157">
        <v>120.0808</v>
      </c>
      <c r="V3157">
        <v>157.850000000004</v>
      </c>
      <c r="W3157" s="36">
        <v>23.805258473039608</v>
      </c>
      <c r="Y3157">
        <v>83.43</v>
      </c>
      <c r="Z3157">
        <v>157.850000000004</v>
      </c>
      <c r="AA3157" s="36">
        <v>22.705338621435242</v>
      </c>
    </row>
    <row r="3158" spans="1:27" x14ac:dyDescent="0.25">
      <c r="A3158">
        <v>96.432599999999994</v>
      </c>
      <c r="B3158">
        <v>157.90000000000401</v>
      </c>
      <c r="C3158" s="36">
        <v>23.060673494922575</v>
      </c>
      <c r="E3158">
        <v>101.12990000000001</v>
      </c>
      <c r="F3158">
        <v>157.90000000000401</v>
      </c>
      <c r="G3158" s="36">
        <v>23.197883661750009</v>
      </c>
      <c r="I3158">
        <v>105.8248</v>
      </c>
      <c r="J3158">
        <v>157.90000000000401</v>
      </c>
      <c r="K3158" s="36">
        <v>23.339959040099146</v>
      </c>
      <c r="M3158">
        <v>110.5591</v>
      </c>
      <c r="N3158">
        <v>157.90000000000401</v>
      </c>
      <c r="O3158" s="36">
        <v>23.488497029512043</v>
      </c>
      <c r="Q3158">
        <v>115.30419999999999</v>
      </c>
      <c r="R3158">
        <v>157.90000000000401</v>
      </c>
      <c r="S3158" s="36">
        <v>23.643011438924532</v>
      </c>
      <c r="U3158">
        <v>120.0808</v>
      </c>
      <c r="V3158">
        <v>157.90000000000401</v>
      </c>
      <c r="W3158" s="36">
        <v>23.804641929902871</v>
      </c>
      <c r="Y3158">
        <v>83.43</v>
      </c>
      <c r="Z3158">
        <v>157.90000000000401</v>
      </c>
      <c r="AA3158" s="36">
        <v>22.704904858234162</v>
      </c>
    </row>
    <row r="3159" spans="1:27" x14ac:dyDescent="0.25">
      <c r="A3159">
        <v>96.432599999999994</v>
      </c>
      <c r="B3159">
        <v>157.950000000004</v>
      </c>
      <c r="C3159" s="36">
        <v>23.060188393492677</v>
      </c>
      <c r="E3159">
        <v>101.12990000000001</v>
      </c>
      <c r="F3159">
        <v>157.950000000004</v>
      </c>
      <c r="G3159" s="36">
        <v>23.197376980251079</v>
      </c>
      <c r="I3159">
        <v>105.8248</v>
      </c>
      <c r="J3159">
        <v>157.950000000004</v>
      </c>
      <c r="K3159" s="36">
        <v>23.339428859067802</v>
      </c>
      <c r="M3159">
        <v>110.5591</v>
      </c>
      <c r="N3159">
        <v>157.950000000004</v>
      </c>
      <c r="O3159" s="36">
        <v>23.487940926230898</v>
      </c>
      <c r="Q3159">
        <v>115.30419999999999</v>
      </c>
      <c r="R3159">
        <v>157.950000000004</v>
      </c>
      <c r="S3159" s="36">
        <v>23.642426783349581</v>
      </c>
      <c r="U3159">
        <v>120.0808</v>
      </c>
      <c r="V3159">
        <v>157.950000000004</v>
      </c>
      <c r="W3159" s="36">
        <v>23.80402552907244</v>
      </c>
      <c r="Y3159">
        <v>83.43</v>
      </c>
      <c r="Z3159">
        <v>157.950000000004</v>
      </c>
      <c r="AA3159" s="36">
        <v>22.704471158928751</v>
      </c>
    </row>
    <row r="3160" spans="1:27" x14ac:dyDescent="0.25">
      <c r="A3160">
        <v>96.432599999999994</v>
      </c>
      <c r="B3160">
        <v>158.00000000000401</v>
      </c>
      <c r="C3160" s="36">
        <v>23.059703374314203</v>
      </c>
      <c r="E3160">
        <v>101.12990000000001</v>
      </c>
      <c r="F3160">
        <v>158.00000000000401</v>
      </c>
      <c r="G3160" s="36">
        <v>23.19687038954973</v>
      </c>
      <c r="I3160">
        <v>105.8248</v>
      </c>
      <c r="J3160">
        <v>158.00000000000401</v>
      </c>
      <c r="K3160" s="36">
        <v>23.338898778713997</v>
      </c>
      <c r="M3160">
        <v>110.5591</v>
      </c>
      <c r="N3160">
        <v>158.00000000000401</v>
      </c>
      <c r="O3160" s="36">
        <v>23.487384935232701</v>
      </c>
      <c r="Q3160">
        <v>115.30419999999999</v>
      </c>
      <c r="R3160">
        <v>158.00000000000401</v>
      </c>
      <c r="S3160" s="36">
        <v>23.641842253715872</v>
      </c>
      <c r="U3160">
        <v>120.0808</v>
      </c>
      <c r="V3160">
        <v>158.00000000000401</v>
      </c>
      <c r="W3160" s="36">
        <v>23.803409270469441</v>
      </c>
      <c r="Y3160">
        <v>83.43</v>
      </c>
      <c r="Z3160">
        <v>158.00000000000401</v>
      </c>
      <c r="AA3160" s="36">
        <v>22.704037523497071</v>
      </c>
    </row>
    <row r="3161" spans="1:27" x14ac:dyDescent="0.25">
      <c r="A3161">
        <v>96.432599999999994</v>
      </c>
      <c r="B3161">
        <v>158.05000000000399</v>
      </c>
      <c r="C3161" s="36">
        <v>23.059218437354318</v>
      </c>
      <c r="E3161">
        <v>101.12990000000001</v>
      </c>
      <c r="F3161">
        <v>158.05000000000399</v>
      </c>
      <c r="G3161" s="36">
        <v>23.196363889607508</v>
      </c>
      <c r="I3161">
        <v>105.8248</v>
      </c>
      <c r="J3161">
        <v>158.05000000000399</v>
      </c>
      <c r="K3161" s="36">
        <v>23.338368798992381</v>
      </c>
      <c r="M3161">
        <v>110.5591</v>
      </c>
      <c r="N3161">
        <v>158.05000000000399</v>
      </c>
      <c r="O3161" s="36">
        <v>23.486829056463449</v>
      </c>
      <c r="Q3161">
        <v>115.30419999999999</v>
      </c>
      <c r="R3161">
        <v>158.05000000000399</v>
      </c>
      <c r="S3161" s="36">
        <v>23.641257849958517</v>
      </c>
      <c r="U3161">
        <v>120.0808</v>
      </c>
      <c r="V3161">
        <v>158.05000000000399</v>
      </c>
      <c r="W3161" s="36">
        <v>23.80279315401506</v>
      </c>
      <c r="Y3161">
        <v>83.43</v>
      </c>
      <c r="Z3161">
        <v>158.05000000000399</v>
      </c>
      <c r="AA3161" s="36">
        <v>22.703603951917191</v>
      </c>
    </row>
    <row r="3162" spans="1:27" x14ac:dyDescent="0.25">
      <c r="A3162">
        <v>96.432599999999994</v>
      </c>
      <c r="B3162">
        <v>158.100000000004</v>
      </c>
      <c r="C3162" s="36">
        <v>23.058733582580206</v>
      </c>
      <c r="E3162">
        <v>101.12990000000001</v>
      </c>
      <c r="F3162">
        <v>158.100000000004</v>
      </c>
      <c r="G3162" s="36">
        <v>23.195857480385975</v>
      </c>
      <c r="I3162">
        <v>105.8248</v>
      </c>
      <c r="J3162">
        <v>158.100000000004</v>
      </c>
      <c r="K3162" s="36">
        <v>23.337838919857621</v>
      </c>
      <c r="M3162">
        <v>110.5591</v>
      </c>
      <c r="N3162">
        <v>158.100000000004</v>
      </c>
      <c r="O3162" s="36">
        <v>23.486273289869182</v>
      </c>
      <c r="Q3162">
        <v>115.30419999999999</v>
      </c>
      <c r="R3162">
        <v>158.100000000004</v>
      </c>
      <c r="S3162" s="36">
        <v>23.640673572012698</v>
      </c>
      <c r="U3162">
        <v>120.0808</v>
      </c>
      <c r="V3162">
        <v>158.100000000004</v>
      </c>
      <c r="W3162" s="36">
        <v>23.802177179630558</v>
      </c>
      <c r="Y3162">
        <v>83.43</v>
      </c>
      <c r="Z3162">
        <v>158.100000000004</v>
      </c>
      <c r="AA3162" s="36">
        <v>22.703170444167192</v>
      </c>
    </row>
    <row r="3163" spans="1:27" x14ac:dyDescent="0.25">
      <c r="A3163">
        <v>96.432599999999994</v>
      </c>
      <c r="B3163">
        <v>158.15000000000401</v>
      </c>
      <c r="C3163" s="36">
        <v>23.058248809959068</v>
      </c>
      <c r="E3163">
        <v>101.12990000000001</v>
      </c>
      <c r="F3163">
        <v>158.15000000000401</v>
      </c>
      <c r="G3163" s="36">
        <v>23.195351161846737</v>
      </c>
      <c r="I3163">
        <v>105.8248</v>
      </c>
      <c r="J3163">
        <v>158.15000000000401</v>
      </c>
      <c r="K3163" s="36">
        <v>23.337309141264424</v>
      </c>
      <c r="M3163">
        <v>110.5591</v>
      </c>
      <c r="N3163">
        <v>158.15000000000401</v>
      </c>
      <c r="O3163" s="36">
        <v>23.485717635395986</v>
      </c>
      <c r="Q3163">
        <v>115.30419999999999</v>
      </c>
      <c r="R3163">
        <v>158.15000000000401</v>
      </c>
      <c r="S3163" s="36">
        <v>23.640089419813648</v>
      </c>
      <c r="U3163">
        <v>120.0808</v>
      </c>
      <c r="V3163">
        <v>158.15000000000401</v>
      </c>
      <c r="W3163" s="36">
        <v>23.801561347237261</v>
      </c>
      <c r="Y3163">
        <v>83.43</v>
      </c>
      <c r="Z3163">
        <v>158.15000000000401</v>
      </c>
      <c r="AA3163" s="36">
        <v>22.702737000225163</v>
      </c>
    </row>
    <row r="3164" spans="1:27" x14ac:dyDescent="0.25">
      <c r="A3164">
        <v>96.432599999999994</v>
      </c>
      <c r="B3164">
        <v>158.200000000004</v>
      </c>
      <c r="C3164" s="36">
        <v>23.057764119458124</v>
      </c>
      <c r="E3164">
        <v>101.12990000000001</v>
      </c>
      <c r="F3164">
        <v>158.200000000004</v>
      </c>
      <c r="G3164" s="36">
        <v>23.194844933951412</v>
      </c>
      <c r="I3164">
        <v>105.8248</v>
      </c>
      <c r="J3164">
        <v>158.200000000004</v>
      </c>
      <c r="K3164" s="36">
        <v>23.336779463167534</v>
      </c>
      <c r="M3164">
        <v>110.5591</v>
      </c>
      <c r="N3164">
        <v>158.200000000004</v>
      </c>
      <c r="O3164" s="36">
        <v>23.485162092989977</v>
      </c>
      <c r="Q3164">
        <v>115.30419999999999</v>
      </c>
      <c r="R3164">
        <v>158.200000000004</v>
      </c>
      <c r="S3164" s="36">
        <v>23.639505393296631</v>
      </c>
      <c r="U3164">
        <v>120.0808</v>
      </c>
      <c r="V3164">
        <v>158.200000000004</v>
      </c>
      <c r="W3164" s="36">
        <v>23.800945656756582</v>
      </c>
      <c r="Y3164">
        <v>83.43</v>
      </c>
      <c r="Z3164">
        <v>158.200000000004</v>
      </c>
      <c r="AA3164" s="36">
        <v>22.702303620069223</v>
      </c>
    </row>
    <row r="3165" spans="1:27" x14ac:dyDescent="0.25">
      <c r="A3165">
        <v>96.432599999999994</v>
      </c>
      <c r="B3165">
        <v>158.25000000000401</v>
      </c>
      <c r="C3165" s="36">
        <v>23.057279511044626</v>
      </c>
      <c r="E3165">
        <v>101.12990000000001</v>
      </c>
      <c r="F3165">
        <v>158.25000000000401</v>
      </c>
      <c r="G3165" s="36">
        <v>23.194338796661643</v>
      </c>
      <c r="I3165">
        <v>105.8248</v>
      </c>
      <c r="J3165">
        <v>158.25000000000401</v>
      </c>
      <c r="K3165" s="36">
        <v>23.336249885521717</v>
      </c>
      <c r="M3165">
        <v>110.5591</v>
      </c>
      <c r="N3165">
        <v>158.25000000000401</v>
      </c>
      <c r="O3165" s="36">
        <v>23.484606662597329</v>
      </c>
      <c r="Q3165">
        <v>115.30419999999999</v>
      </c>
      <c r="R3165">
        <v>158.25000000000401</v>
      </c>
      <c r="S3165" s="36">
        <v>23.638921492396999</v>
      </c>
      <c r="U3165">
        <v>120.0808</v>
      </c>
      <c r="V3165">
        <v>158.25000000000401</v>
      </c>
      <c r="W3165" s="36">
        <v>23.800330108109986</v>
      </c>
      <c r="Y3165">
        <v>83.43</v>
      </c>
      <c r="Z3165">
        <v>158.25000000000401</v>
      </c>
      <c r="AA3165" s="36">
        <v>22.701870303677477</v>
      </c>
    </row>
    <row r="3166" spans="1:27" x14ac:dyDescent="0.25">
      <c r="A3166">
        <v>96.432599999999994</v>
      </c>
      <c r="B3166">
        <v>158.30000000000399</v>
      </c>
      <c r="C3166" s="36">
        <v>23.05679498468584</v>
      </c>
      <c r="E3166">
        <v>101.12990000000001</v>
      </c>
      <c r="F3166">
        <v>158.30000000000399</v>
      </c>
      <c r="G3166" s="36">
        <v>23.193832749939109</v>
      </c>
      <c r="I3166">
        <v>105.8248</v>
      </c>
      <c r="J3166">
        <v>158.30000000000399</v>
      </c>
      <c r="K3166" s="36">
        <v>23.335720408281787</v>
      </c>
      <c r="M3166">
        <v>110.5591</v>
      </c>
      <c r="N3166">
        <v>158.30000000000399</v>
      </c>
      <c r="O3166" s="36">
        <v>23.48405134416425</v>
      </c>
      <c r="Q3166">
        <v>115.30419999999999</v>
      </c>
      <c r="R3166">
        <v>158.30000000000399</v>
      </c>
      <c r="S3166" s="36">
        <v>23.638337717050131</v>
      </c>
      <c r="U3166">
        <v>120.0808</v>
      </c>
      <c r="V3166">
        <v>158.30000000000399</v>
      </c>
      <c r="W3166" s="36">
        <v>23.799714701219028</v>
      </c>
      <c r="Y3166">
        <v>83.43</v>
      </c>
      <c r="Z3166">
        <v>158.30000000000399</v>
      </c>
      <c r="AA3166" s="36">
        <v>22.701437051028062</v>
      </c>
    </row>
    <row r="3167" spans="1:27" x14ac:dyDescent="0.25">
      <c r="A3167">
        <v>96.432599999999994</v>
      </c>
      <c r="B3167">
        <v>158.350000000004</v>
      </c>
      <c r="C3167" s="36">
        <v>23.056310540349056</v>
      </c>
      <c r="E3167">
        <v>101.12990000000001</v>
      </c>
      <c r="F3167">
        <v>158.350000000004</v>
      </c>
      <c r="G3167" s="36">
        <v>23.193326793745513</v>
      </c>
      <c r="I3167">
        <v>105.8248</v>
      </c>
      <c r="J3167">
        <v>158.350000000004</v>
      </c>
      <c r="K3167" s="36">
        <v>23.335191031402584</v>
      </c>
      <c r="M3167">
        <v>110.5591</v>
      </c>
      <c r="N3167">
        <v>158.350000000004</v>
      </c>
      <c r="O3167" s="36">
        <v>23.48349613763699</v>
      </c>
      <c r="Q3167">
        <v>115.30419999999999</v>
      </c>
      <c r="R3167">
        <v>158.350000000004</v>
      </c>
      <c r="S3167" s="36">
        <v>23.637754067191477</v>
      </c>
      <c r="U3167">
        <v>120.0808</v>
      </c>
      <c r="V3167">
        <v>158.350000000004</v>
      </c>
      <c r="W3167" s="36">
        <v>23.799099436005307</v>
      </c>
      <c r="Y3167">
        <v>83.43</v>
      </c>
      <c r="Z3167">
        <v>158.350000000004</v>
      </c>
      <c r="AA3167" s="36">
        <v>22.701003862099121</v>
      </c>
    </row>
    <row r="3168" spans="1:27" x14ac:dyDescent="0.25">
      <c r="A3168">
        <v>96.432599999999994</v>
      </c>
      <c r="B3168">
        <v>158.40000000000401</v>
      </c>
      <c r="C3168" s="36">
        <v>23.055826178001581</v>
      </c>
      <c r="E3168">
        <v>101.12990000000001</v>
      </c>
      <c r="F3168">
        <v>158.40000000000401</v>
      </c>
      <c r="G3168" s="36">
        <v>23.192820928042579</v>
      </c>
      <c r="I3168">
        <v>105.8248</v>
      </c>
      <c r="J3168">
        <v>158.40000000000401</v>
      </c>
      <c r="K3168" s="36">
        <v>23.334661754838976</v>
      </c>
      <c r="M3168">
        <v>110.5591</v>
      </c>
      <c r="N3168">
        <v>158.40000000000401</v>
      </c>
      <c r="O3168" s="36">
        <v>23.482941042961844</v>
      </c>
      <c r="Q3168">
        <v>115.30419999999999</v>
      </c>
      <c r="R3168">
        <v>158.40000000000401</v>
      </c>
      <c r="S3168" s="36">
        <v>23.637170542756532</v>
      </c>
      <c r="U3168">
        <v>120.0808</v>
      </c>
      <c r="V3168">
        <v>158.40000000000401</v>
      </c>
      <c r="W3168" s="36">
        <v>23.798484312390521</v>
      </c>
      <c r="Y3168">
        <v>83.43</v>
      </c>
      <c r="Z3168">
        <v>158.40000000000401</v>
      </c>
      <c r="AA3168" s="36">
        <v>22.700570736868805</v>
      </c>
    </row>
    <row r="3169" spans="1:27" x14ac:dyDescent="0.25">
      <c r="A3169">
        <v>96.432599999999994</v>
      </c>
      <c r="B3169">
        <v>158.450000000004</v>
      </c>
      <c r="C3169" s="36">
        <v>23.055341897610745</v>
      </c>
      <c r="E3169">
        <v>101.12990000000001</v>
      </c>
      <c r="F3169">
        <v>158.450000000004</v>
      </c>
      <c r="G3169" s="36">
        <v>23.192315152792062</v>
      </c>
      <c r="I3169">
        <v>105.8248</v>
      </c>
      <c r="J3169">
        <v>158.450000000004</v>
      </c>
      <c r="K3169" s="36">
        <v>23.334132578545866</v>
      </c>
      <c r="M3169">
        <v>110.5591</v>
      </c>
      <c r="N3169">
        <v>158.450000000004</v>
      </c>
      <c r="O3169" s="36">
        <v>23.482386060085148</v>
      </c>
      <c r="Q3169">
        <v>115.30419999999999</v>
      </c>
      <c r="R3169">
        <v>158.450000000004</v>
      </c>
      <c r="S3169" s="36">
        <v>23.636587143680849</v>
      </c>
      <c r="U3169">
        <v>120.0808</v>
      </c>
      <c r="V3169">
        <v>158.450000000004</v>
      </c>
      <c r="W3169" s="36">
        <v>23.797869330296415</v>
      </c>
      <c r="Y3169">
        <v>83.43</v>
      </c>
      <c r="Z3169">
        <v>158.450000000004</v>
      </c>
      <c r="AA3169" s="36">
        <v>22.700137675315283</v>
      </c>
    </row>
    <row r="3170" spans="1:27" x14ac:dyDescent="0.25">
      <c r="A3170">
        <v>96.432599999999994</v>
      </c>
      <c r="B3170">
        <v>158.50000000000401</v>
      </c>
      <c r="C3170" s="36">
        <v>23.054857699143902</v>
      </c>
      <c r="E3170">
        <v>101.12990000000001</v>
      </c>
      <c r="F3170">
        <v>158.50000000000401</v>
      </c>
      <c r="G3170" s="36">
        <v>23.191809467955739</v>
      </c>
      <c r="I3170">
        <v>105.8248</v>
      </c>
      <c r="J3170">
        <v>158.50000000000401</v>
      </c>
      <c r="K3170" s="36">
        <v>23.333603502478201</v>
      </c>
      <c r="M3170">
        <v>110.5591</v>
      </c>
      <c r="N3170">
        <v>158.50000000000401</v>
      </c>
      <c r="O3170" s="36">
        <v>23.481831188953272</v>
      </c>
      <c r="Q3170">
        <v>115.30419999999999</v>
      </c>
      <c r="R3170">
        <v>158.50000000000401</v>
      </c>
      <c r="S3170" s="36">
        <v>23.636003869900037</v>
      </c>
      <c r="U3170">
        <v>120.0808</v>
      </c>
      <c r="V3170">
        <v>158.50000000000401</v>
      </c>
      <c r="W3170" s="36">
        <v>23.797254489644825</v>
      </c>
      <c r="Y3170">
        <v>83.43</v>
      </c>
      <c r="Z3170">
        <v>158.50000000000401</v>
      </c>
      <c r="AA3170" s="36">
        <v>22.699704677416733</v>
      </c>
    </row>
    <row r="3171" spans="1:27" x14ac:dyDescent="0.25">
      <c r="A3171">
        <v>96.432599999999994</v>
      </c>
      <c r="B3171">
        <v>158.55000000000399</v>
      </c>
      <c r="C3171" s="36">
        <v>23.054373582568427</v>
      </c>
      <c r="E3171">
        <v>101.12990000000001</v>
      </c>
      <c r="F3171">
        <v>158.55000000000399</v>
      </c>
      <c r="G3171" s="36">
        <v>23.191303873495425</v>
      </c>
      <c r="I3171">
        <v>105.8248</v>
      </c>
      <c r="J3171">
        <v>158.55000000000399</v>
      </c>
      <c r="K3171" s="36">
        <v>23.333074526590948</v>
      </c>
      <c r="M3171">
        <v>110.5591</v>
      </c>
      <c r="N3171">
        <v>158.55000000000399</v>
      </c>
      <c r="O3171" s="36">
        <v>23.48127642951264</v>
      </c>
      <c r="Q3171">
        <v>115.30419999999999</v>
      </c>
      <c r="R3171">
        <v>158.55000000000399</v>
      </c>
      <c r="S3171" s="36">
        <v>23.63542072134975</v>
      </c>
      <c r="U3171">
        <v>120.0808</v>
      </c>
      <c r="V3171">
        <v>158.55000000000399</v>
      </c>
      <c r="W3171" s="36">
        <v>23.796639790357641</v>
      </c>
      <c r="Y3171">
        <v>83.43</v>
      </c>
      <c r="Z3171">
        <v>158.55000000000399</v>
      </c>
      <c r="AA3171" s="36">
        <v>22.699271743151346</v>
      </c>
    </row>
    <row r="3172" spans="1:27" x14ac:dyDescent="0.25">
      <c r="A3172">
        <v>96.432599999999994</v>
      </c>
      <c r="B3172">
        <v>158.600000000004</v>
      </c>
      <c r="C3172" s="36">
        <v>23.053889547851707</v>
      </c>
      <c r="E3172">
        <v>101.12990000000001</v>
      </c>
      <c r="F3172">
        <v>158.600000000004</v>
      </c>
      <c r="G3172" s="36">
        <v>23.190798369372938</v>
      </c>
      <c r="I3172">
        <v>105.8248</v>
      </c>
      <c r="J3172">
        <v>158.600000000004</v>
      </c>
      <c r="K3172" s="36">
        <v>23.332545650839101</v>
      </c>
      <c r="M3172">
        <v>110.5591</v>
      </c>
      <c r="N3172">
        <v>158.600000000004</v>
      </c>
      <c r="O3172" s="36">
        <v>23.480721781709708</v>
      </c>
      <c r="Q3172">
        <v>115.30419999999999</v>
      </c>
      <c r="R3172">
        <v>158.600000000004</v>
      </c>
      <c r="S3172" s="36">
        <v>23.634837697965704</v>
      </c>
      <c r="U3172">
        <v>120.0808</v>
      </c>
      <c r="V3172">
        <v>158.600000000004</v>
      </c>
      <c r="W3172" s="36">
        <v>23.796025232356833</v>
      </c>
      <c r="Y3172">
        <v>83.43</v>
      </c>
      <c r="Z3172">
        <v>158.600000000004</v>
      </c>
      <c r="AA3172" s="36">
        <v>22.698838872497326</v>
      </c>
    </row>
    <row r="3173" spans="1:27" x14ac:dyDescent="0.25">
      <c r="A3173">
        <v>96.432599999999994</v>
      </c>
      <c r="B3173">
        <v>158.65000000000401</v>
      </c>
      <c r="C3173" s="36">
        <v>23.053405594961159</v>
      </c>
      <c r="E3173">
        <v>101.12990000000001</v>
      </c>
      <c r="F3173">
        <v>158.65000000000401</v>
      </c>
      <c r="G3173" s="36">
        <v>23.190292955550149</v>
      </c>
      <c r="I3173">
        <v>105.8248</v>
      </c>
      <c r="J3173">
        <v>158.65000000000401</v>
      </c>
      <c r="K3173" s="36">
        <v>23.332016875177711</v>
      </c>
      <c r="M3173">
        <v>110.5591</v>
      </c>
      <c r="N3173">
        <v>158.65000000000401</v>
      </c>
      <c r="O3173" s="36">
        <v>23.480167245490982</v>
      </c>
      <c r="Q3173">
        <v>115.30419999999999</v>
      </c>
      <c r="R3173">
        <v>158.65000000000401</v>
      </c>
      <c r="S3173" s="36">
        <v>23.634254799683667</v>
      </c>
      <c r="U3173">
        <v>120.0808</v>
      </c>
      <c r="V3173">
        <v>158.65000000000401</v>
      </c>
      <c r="W3173" s="36">
        <v>23.795410815564431</v>
      </c>
      <c r="Y3173">
        <v>83.43</v>
      </c>
      <c r="Z3173">
        <v>158.65000000000401</v>
      </c>
      <c r="AA3173" s="36">
        <v>22.698406065432888</v>
      </c>
    </row>
    <row r="3174" spans="1:27" x14ac:dyDescent="0.25">
      <c r="A3174">
        <v>96.432599999999994</v>
      </c>
      <c r="B3174">
        <v>158.700000000004</v>
      </c>
      <c r="C3174" s="36">
        <v>23.052921723864227</v>
      </c>
      <c r="E3174">
        <v>101.12990000000001</v>
      </c>
      <c r="F3174">
        <v>158.700000000004</v>
      </c>
      <c r="G3174" s="36">
        <v>23.189787631988938</v>
      </c>
      <c r="I3174">
        <v>105.8248</v>
      </c>
      <c r="J3174">
        <v>158.700000000004</v>
      </c>
      <c r="K3174" s="36">
        <v>23.331488199561843</v>
      </c>
      <c r="M3174">
        <v>110.5591</v>
      </c>
      <c r="N3174">
        <v>158.700000000004</v>
      </c>
      <c r="O3174" s="36">
        <v>23.479612820803009</v>
      </c>
      <c r="Q3174">
        <v>115.30419999999999</v>
      </c>
      <c r="R3174">
        <v>158.700000000004</v>
      </c>
      <c r="S3174" s="36">
        <v>23.633672026439459</v>
      </c>
      <c r="U3174">
        <v>120.0808</v>
      </c>
      <c r="V3174">
        <v>158.700000000004</v>
      </c>
      <c r="W3174" s="36">
        <v>23.794796539902546</v>
      </c>
      <c r="Y3174">
        <v>83.43</v>
      </c>
      <c r="Z3174">
        <v>158.700000000004</v>
      </c>
      <c r="AA3174" s="36">
        <v>22.697973321936256</v>
      </c>
    </row>
    <row r="3175" spans="1:27" x14ac:dyDescent="0.25">
      <c r="A3175">
        <v>96.432599999999994</v>
      </c>
      <c r="B3175">
        <v>158.75000000000401</v>
      </c>
      <c r="C3175" s="36">
        <v>23.052437934528356</v>
      </c>
      <c r="E3175">
        <v>101.12990000000001</v>
      </c>
      <c r="F3175">
        <v>158.75000000000401</v>
      </c>
      <c r="G3175" s="36">
        <v>23.189282398651216</v>
      </c>
      <c r="I3175">
        <v>105.8248</v>
      </c>
      <c r="J3175">
        <v>158.75000000000401</v>
      </c>
      <c r="K3175" s="36">
        <v>23.330959623946598</v>
      </c>
      <c r="M3175">
        <v>110.5591</v>
      </c>
      <c r="N3175">
        <v>158.75000000000401</v>
      </c>
      <c r="O3175" s="36">
        <v>23.479058507592363</v>
      </c>
      <c r="Q3175">
        <v>115.30419999999999</v>
      </c>
      <c r="R3175">
        <v>158.75000000000401</v>
      </c>
      <c r="S3175" s="36">
        <v>23.633089378168954</v>
      </c>
      <c r="U3175">
        <v>120.0808</v>
      </c>
      <c r="V3175">
        <v>158.75000000000401</v>
      </c>
      <c r="W3175" s="36">
        <v>23.794182405293355</v>
      </c>
      <c r="Y3175">
        <v>83.43</v>
      </c>
      <c r="Z3175">
        <v>158.75000000000401</v>
      </c>
      <c r="AA3175" s="36">
        <v>22.697540641985672</v>
      </c>
    </row>
    <row r="3176" spans="1:27" x14ac:dyDescent="0.25">
      <c r="A3176">
        <v>96.432599999999994</v>
      </c>
      <c r="B3176">
        <v>158.80000000000399</v>
      </c>
      <c r="C3176" s="36">
        <v>23.051954226921037</v>
      </c>
      <c r="E3176">
        <v>101.12990000000001</v>
      </c>
      <c r="F3176">
        <v>158.80000000000399</v>
      </c>
      <c r="G3176" s="36">
        <v>23.188777255498916</v>
      </c>
      <c r="I3176">
        <v>105.8248</v>
      </c>
      <c r="J3176">
        <v>158.80000000000399</v>
      </c>
      <c r="K3176" s="36">
        <v>23.330431148287111</v>
      </c>
      <c r="M3176">
        <v>110.5591</v>
      </c>
      <c r="N3176">
        <v>158.80000000000399</v>
      </c>
      <c r="O3176" s="36">
        <v>23.478504305805682</v>
      </c>
      <c r="Q3176">
        <v>115.30419999999999</v>
      </c>
      <c r="R3176">
        <v>158.80000000000399</v>
      </c>
      <c r="S3176" s="36">
        <v>23.632506854808078</v>
      </c>
      <c r="U3176">
        <v>120.0808</v>
      </c>
      <c r="V3176">
        <v>158.80000000000399</v>
      </c>
      <c r="W3176" s="36">
        <v>23.793568411659106</v>
      </c>
      <c r="Y3176">
        <v>83.43</v>
      </c>
      <c r="Z3176">
        <v>158.80000000000399</v>
      </c>
      <c r="AA3176" s="36">
        <v>22.697108025559388</v>
      </c>
    </row>
    <row r="3177" spans="1:27" x14ac:dyDescent="0.25">
      <c r="A3177">
        <v>96.432599999999994</v>
      </c>
      <c r="B3177">
        <v>158.850000000004</v>
      </c>
      <c r="C3177" s="36">
        <v>23.051470601009754</v>
      </c>
      <c r="E3177">
        <v>101.12990000000001</v>
      </c>
      <c r="F3177">
        <v>158.850000000004</v>
      </c>
      <c r="G3177" s="36">
        <v>23.188272202494005</v>
      </c>
      <c r="I3177">
        <v>105.8248</v>
      </c>
      <c r="J3177">
        <v>158.850000000004</v>
      </c>
      <c r="K3177" s="36">
        <v>23.329902772538549</v>
      </c>
      <c r="M3177">
        <v>110.5591</v>
      </c>
      <c r="N3177">
        <v>158.850000000004</v>
      </c>
      <c r="O3177" s="36">
        <v>23.477950215389626</v>
      </c>
      <c r="Q3177">
        <v>115.30419999999999</v>
      </c>
      <c r="R3177">
        <v>158.850000000004</v>
      </c>
      <c r="S3177" s="36">
        <v>23.631924456292815</v>
      </c>
      <c r="U3177">
        <v>120.0808</v>
      </c>
      <c r="V3177">
        <v>158.850000000004</v>
      </c>
      <c r="W3177" s="36">
        <v>23.792954558922109</v>
      </c>
      <c r="Y3177">
        <v>83.43</v>
      </c>
      <c r="Z3177">
        <v>158.850000000004</v>
      </c>
      <c r="AA3177" s="36">
        <v>22.696675472635665</v>
      </c>
    </row>
    <row r="3178" spans="1:27" x14ac:dyDescent="0.25">
      <c r="A3178">
        <v>96.432599999999994</v>
      </c>
      <c r="B3178">
        <v>158.90000000000401</v>
      </c>
      <c r="C3178" s="36">
        <v>23.050987056762036</v>
      </c>
      <c r="E3178">
        <v>101.12990000000001</v>
      </c>
      <c r="F3178">
        <v>158.90000000000401</v>
      </c>
      <c r="G3178" s="36">
        <v>23.187767239598468</v>
      </c>
      <c r="I3178">
        <v>105.8248</v>
      </c>
      <c r="J3178">
        <v>158.90000000000401</v>
      </c>
      <c r="K3178" s="36">
        <v>23.329374496656111</v>
      </c>
      <c r="M3178">
        <v>110.5591</v>
      </c>
      <c r="N3178">
        <v>158.90000000000401</v>
      </c>
      <c r="O3178" s="36">
        <v>23.477396236290907</v>
      </c>
      <c r="Q3178">
        <v>115.30419999999999</v>
      </c>
      <c r="R3178">
        <v>158.90000000000401</v>
      </c>
      <c r="S3178" s="36">
        <v>23.631342182559187</v>
      </c>
      <c r="U3178">
        <v>120.0808</v>
      </c>
      <c r="V3178">
        <v>158.90000000000401</v>
      </c>
      <c r="W3178" s="36">
        <v>23.792340847004752</v>
      </c>
      <c r="Y3178">
        <v>83.43</v>
      </c>
      <c r="Z3178">
        <v>158.90000000000401</v>
      </c>
      <c r="AA3178" s="36">
        <v>22.696242983192782</v>
      </c>
    </row>
    <row r="3179" spans="1:27" x14ac:dyDescent="0.25">
      <c r="A3179">
        <v>96.432599999999994</v>
      </c>
      <c r="B3179">
        <v>158.950000000004</v>
      </c>
      <c r="C3179" s="36">
        <v>23.050503594145425</v>
      </c>
      <c r="E3179">
        <v>101.12990000000001</v>
      </c>
      <c r="F3179">
        <v>158.950000000004</v>
      </c>
      <c r="G3179" s="36">
        <v>23.187262366774327</v>
      </c>
      <c r="I3179">
        <v>105.8248</v>
      </c>
      <c r="J3179">
        <v>158.950000000004</v>
      </c>
      <c r="K3179" s="36">
        <v>23.328846320595037</v>
      </c>
      <c r="M3179">
        <v>110.5591</v>
      </c>
      <c r="N3179">
        <v>158.950000000004</v>
      </c>
      <c r="O3179" s="36">
        <v>23.476842368456282</v>
      </c>
      <c r="Q3179">
        <v>115.30419999999999</v>
      </c>
      <c r="R3179">
        <v>158.950000000004</v>
      </c>
      <c r="S3179" s="36">
        <v>23.630760033543304</v>
      </c>
      <c r="U3179">
        <v>120.0808</v>
      </c>
      <c r="V3179">
        <v>158.950000000004</v>
      </c>
      <c r="W3179" s="36">
        <v>23.791727275829494</v>
      </c>
      <c r="Y3179">
        <v>83.43</v>
      </c>
      <c r="Z3179">
        <v>158.950000000004</v>
      </c>
      <c r="AA3179" s="36">
        <v>22.695810557209025</v>
      </c>
    </row>
    <row r="3180" spans="1:27" x14ac:dyDescent="0.25">
      <c r="A3180">
        <v>96.432599999999994</v>
      </c>
      <c r="B3180">
        <v>159.00000000000401</v>
      </c>
      <c r="C3180" s="36">
        <v>23.050020213127475</v>
      </c>
      <c r="E3180">
        <v>101.12990000000001</v>
      </c>
      <c r="F3180">
        <v>159.00000000000401</v>
      </c>
      <c r="G3180" s="36">
        <v>23.186757583983614</v>
      </c>
      <c r="I3180">
        <v>105.8248</v>
      </c>
      <c r="J3180">
        <v>159.00000000000401</v>
      </c>
      <c r="K3180" s="36">
        <v>23.328318244310584</v>
      </c>
      <c r="M3180">
        <v>110.5591</v>
      </c>
      <c r="N3180">
        <v>159.00000000000401</v>
      </c>
      <c r="O3180" s="36">
        <v>23.476288611832533</v>
      </c>
      <c r="Q3180">
        <v>115.30419999999999</v>
      </c>
      <c r="R3180">
        <v>159.00000000000401</v>
      </c>
      <c r="S3180" s="36">
        <v>23.630178009181289</v>
      </c>
      <c r="U3180">
        <v>120.0808</v>
      </c>
      <c r="V3180">
        <v>159.00000000000401</v>
      </c>
      <c r="W3180" s="36">
        <v>23.791113845318847</v>
      </c>
      <c r="Y3180">
        <v>83.43</v>
      </c>
      <c r="Z3180">
        <v>159.00000000000401</v>
      </c>
      <c r="AA3180" s="36">
        <v>22.695378194662688</v>
      </c>
    </row>
    <row r="3181" spans="1:27" x14ac:dyDescent="0.25">
      <c r="A3181">
        <v>96.432599999999994</v>
      </c>
      <c r="B3181">
        <v>159.05000000000399</v>
      </c>
      <c r="C3181" s="36">
        <v>23.049536913675777</v>
      </c>
      <c r="E3181">
        <v>101.12990000000001</v>
      </c>
      <c r="F3181">
        <v>159.05000000000399</v>
      </c>
      <c r="G3181" s="36">
        <v>23.186252891188403</v>
      </c>
      <c r="I3181">
        <v>105.8248</v>
      </c>
      <c r="J3181">
        <v>159.05000000000399</v>
      </c>
      <c r="K3181" s="36">
        <v>23.327790267758054</v>
      </c>
      <c r="M3181">
        <v>110.5591</v>
      </c>
      <c r="N3181">
        <v>159.05000000000399</v>
      </c>
      <c r="O3181" s="36">
        <v>23.475734966366502</v>
      </c>
      <c r="Q3181">
        <v>115.30419999999999</v>
      </c>
      <c r="R3181">
        <v>159.05000000000399</v>
      </c>
      <c r="S3181" s="36">
        <v>23.629596109409341</v>
      </c>
      <c r="U3181">
        <v>120.0808</v>
      </c>
      <c r="V3181">
        <v>159.05000000000399</v>
      </c>
      <c r="W3181" s="36">
        <v>23.790500555395422</v>
      </c>
      <c r="Y3181">
        <v>83.43</v>
      </c>
      <c r="Z3181">
        <v>159.05000000000399</v>
      </c>
      <c r="AA3181" s="36">
        <v>22.694945895532086</v>
      </c>
    </row>
    <row r="3182" spans="1:27" x14ac:dyDescent="0.25">
      <c r="A3182">
        <v>96.432599999999994</v>
      </c>
      <c r="B3182">
        <v>159.100000000004</v>
      </c>
      <c r="C3182" s="36">
        <v>23.04905369575793</v>
      </c>
      <c r="E3182">
        <v>101.12990000000001</v>
      </c>
      <c r="F3182">
        <v>159.100000000004</v>
      </c>
      <c r="G3182" s="36">
        <v>23.185748288350776</v>
      </c>
      <c r="I3182">
        <v>105.8248</v>
      </c>
      <c r="J3182">
        <v>159.100000000004</v>
      </c>
      <c r="K3182" s="36">
        <v>23.327262390892781</v>
      </c>
      <c r="M3182">
        <v>110.5591</v>
      </c>
      <c r="N3182">
        <v>159.100000000004</v>
      </c>
      <c r="O3182" s="36">
        <v>23.475181432005066</v>
      </c>
      <c r="Q3182">
        <v>115.30419999999999</v>
      </c>
      <c r="R3182">
        <v>159.100000000004</v>
      </c>
      <c r="S3182" s="36">
        <v>23.629014334163713</v>
      </c>
      <c r="U3182">
        <v>120.0808</v>
      </c>
      <c r="V3182">
        <v>159.100000000004</v>
      </c>
      <c r="W3182" s="36">
        <v>23.789887405981872</v>
      </c>
      <c r="Y3182">
        <v>83.43</v>
      </c>
      <c r="Z3182">
        <v>159.100000000004</v>
      </c>
      <c r="AA3182" s="36">
        <v>22.694513659795547</v>
      </c>
    </row>
    <row r="3183" spans="1:27" x14ac:dyDescent="0.25">
      <c r="A3183">
        <v>96.432599999999994</v>
      </c>
      <c r="B3183">
        <v>159.15000000000401</v>
      </c>
      <c r="C3183" s="36">
        <v>23.048570559341563</v>
      </c>
      <c r="E3183">
        <v>101.12990000000001</v>
      </c>
      <c r="F3183">
        <v>159.15000000000401</v>
      </c>
      <c r="G3183" s="36">
        <v>23.185243775432866</v>
      </c>
      <c r="I3183">
        <v>105.8248</v>
      </c>
      <c r="J3183">
        <v>159.15000000000401</v>
      </c>
      <c r="K3183" s="36">
        <v>23.326734613670123</v>
      </c>
      <c r="M3183">
        <v>110.5591</v>
      </c>
      <c r="N3183">
        <v>159.15000000000401</v>
      </c>
      <c r="O3183" s="36">
        <v>23.474628008695127</v>
      </c>
      <c r="Q3183">
        <v>115.30419999999999</v>
      </c>
      <c r="R3183">
        <v>159.15000000000401</v>
      </c>
      <c r="S3183" s="36">
        <v>23.628432683380691</v>
      </c>
      <c r="U3183">
        <v>120.0808</v>
      </c>
      <c r="V3183">
        <v>159.15000000000401</v>
      </c>
      <c r="W3183" s="36">
        <v>23.789274397000931</v>
      </c>
      <c r="Y3183">
        <v>83.43</v>
      </c>
      <c r="Z3183">
        <v>159.15000000000401</v>
      </c>
      <c r="AA3183" s="36">
        <v>22.694081487431401</v>
      </c>
    </row>
    <row r="3184" spans="1:27" x14ac:dyDescent="0.25">
      <c r="A3184">
        <v>96.432599999999994</v>
      </c>
      <c r="B3184">
        <v>159.200000000004</v>
      </c>
      <c r="C3184" s="36">
        <v>23.048087504394314</v>
      </c>
      <c r="E3184">
        <v>101.12990000000001</v>
      </c>
      <c r="F3184">
        <v>159.200000000004</v>
      </c>
      <c r="G3184" s="36">
        <v>23.184739352396807</v>
      </c>
      <c r="I3184">
        <v>105.8248</v>
      </c>
      <c r="J3184">
        <v>159.200000000004</v>
      </c>
      <c r="K3184" s="36">
        <v>23.326206936045473</v>
      </c>
      <c r="M3184">
        <v>110.5591</v>
      </c>
      <c r="N3184">
        <v>159.200000000004</v>
      </c>
      <c r="O3184" s="36">
        <v>23.47407469638366</v>
      </c>
      <c r="Q3184">
        <v>115.30419999999999</v>
      </c>
      <c r="R3184">
        <v>159.200000000004</v>
      </c>
      <c r="S3184" s="36">
        <v>23.627851156996645</v>
      </c>
      <c r="U3184">
        <v>120.0808</v>
      </c>
      <c r="V3184">
        <v>159.200000000004</v>
      </c>
      <c r="W3184" s="36">
        <v>23.7886615283754</v>
      </c>
      <c r="Y3184">
        <v>83.43</v>
      </c>
      <c r="Z3184">
        <v>159.200000000004</v>
      </c>
      <c r="AA3184" s="36">
        <v>22.693649378417998</v>
      </c>
    </row>
    <row r="3185" spans="1:27" x14ac:dyDescent="0.25">
      <c r="A3185">
        <v>96.432599999999994</v>
      </c>
      <c r="B3185">
        <v>159.25000000000401</v>
      </c>
      <c r="C3185" s="36">
        <v>23.047604530883852</v>
      </c>
      <c r="E3185">
        <v>101.12990000000001</v>
      </c>
      <c r="F3185">
        <v>159.25000000000401</v>
      </c>
      <c r="G3185" s="36">
        <v>23.184235019204774</v>
      </c>
      <c r="I3185">
        <v>105.8248</v>
      </c>
      <c r="J3185">
        <v>159.25000000000401</v>
      </c>
      <c r="K3185" s="36">
        <v>23.325679357974266</v>
      </c>
      <c r="M3185">
        <v>110.5591</v>
      </c>
      <c r="N3185">
        <v>159.25000000000401</v>
      </c>
      <c r="O3185" s="36">
        <v>23.473521495017653</v>
      </c>
      <c r="Q3185">
        <v>115.30419999999999</v>
      </c>
      <c r="R3185">
        <v>159.25000000000401</v>
      </c>
      <c r="S3185" s="36">
        <v>23.627269754947971</v>
      </c>
      <c r="U3185">
        <v>120.0808</v>
      </c>
      <c r="V3185">
        <v>159.25000000000401</v>
      </c>
      <c r="W3185" s="36">
        <v>23.788048800028154</v>
      </c>
      <c r="Y3185">
        <v>83.43</v>
      </c>
      <c r="Z3185">
        <v>159.25000000000401</v>
      </c>
      <c r="AA3185" s="36">
        <v>22.693217332733695</v>
      </c>
    </row>
    <row r="3186" spans="1:27" x14ac:dyDescent="0.25">
      <c r="A3186">
        <v>96.432599999999994</v>
      </c>
      <c r="B3186">
        <v>159.30000000000399</v>
      </c>
      <c r="C3186" s="36">
        <v>23.04712163877787</v>
      </c>
      <c r="E3186">
        <v>101.12990000000001</v>
      </c>
      <c r="F3186">
        <v>159.30000000000399</v>
      </c>
      <c r="G3186" s="36">
        <v>23.183730775818962</v>
      </c>
      <c r="I3186">
        <v>105.8248</v>
      </c>
      <c r="J3186">
        <v>159.30000000000399</v>
      </c>
      <c r="K3186" s="36">
        <v>23.325151879411962</v>
      </c>
      <c r="M3186">
        <v>110.5591</v>
      </c>
      <c r="N3186">
        <v>159.30000000000399</v>
      </c>
      <c r="O3186" s="36">
        <v>23.472968404544154</v>
      </c>
      <c r="Q3186">
        <v>115.30419999999999</v>
      </c>
      <c r="R3186">
        <v>159.30000000000399</v>
      </c>
      <c r="S3186" s="36">
        <v>23.626688477171122</v>
      </c>
      <c r="U3186">
        <v>120.0808</v>
      </c>
      <c r="V3186">
        <v>159.30000000000399</v>
      </c>
      <c r="W3186" s="36">
        <v>23.787436211882124</v>
      </c>
      <c r="Y3186">
        <v>83.43</v>
      </c>
      <c r="Z3186">
        <v>159.30000000000399</v>
      </c>
      <c r="AA3186" s="36">
        <v>22.692785350356861</v>
      </c>
    </row>
    <row r="3187" spans="1:27" x14ac:dyDescent="0.25">
      <c r="A3187">
        <v>96.432599999999994</v>
      </c>
      <c r="B3187">
        <v>159.350000000004</v>
      </c>
      <c r="C3187" s="36">
        <v>23.046638828044067</v>
      </c>
      <c r="E3187">
        <v>101.12990000000001</v>
      </c>
      <c r="F3187">
        <v>159.350000000004</v>
      </c>
      <c r="G3187" s="36">
        <v>23.183226622201587</v>
      </c>
      <c r="I3187">
        <v>105.8248</v>
      </c>
      <c r="J3187">
        <v>159.350000000004</v>
      </c>
      <c r="K3187" s="36">
        <v>23.324624500314044</v>
      </c>
      <c r="M3187">
        <v>110.5591</v>
      </c>
      <c r="N3187">
        <v>159.350000000004</v>
      </c>
      <c r="O3187" s="36">
        <v>23.472415424910235</v>
      </c>
      <c r="Q3187">
        <v>115.30419999999999</v>
      </c>
      <c r="R3187">
        <v>159.350000000004</v>
      </c>
      <c r="S3187" s="36">
        <v>23.626107323602621</v>
      </c>
      <c r="U3187">
        <v>120.0808</v>
      </c>
      <c r="V3187">
        <v>159.350000000004</v>
      </c>
      <c r="W3187" s="36">
        <v>23.786823763860326</v>
      </c>
      <c r="Y3187">
        <v>83.43</v>
      </c>
      <c r="Z3187">
        <v>159.350000000004</v>
      </c>
      <c r="AA3187" s="36">
        <v>22.692353431265889</v>
      </c>
    </row>
    <row r="3188" spans="1:27" x14ac:dyDescent="0.25">
      <c r="A3188">
        <v>96.432599999999994</v>
      </c>
      <c r="B3188">
        <v>159.40000000000401</v>
      </c>
      <c r="C3188" s="36">
        <v>23.046156098650176</v>
      </c>
      <c r="E3188">
        <v>101.12990000000001</v>
      </c>
      <c r="F3188">
        <v>159.40000000000401</v>
      </c>
      <c r="G3188" s="36">
        <v>23.182722558314904</v>
      </c>
      <c r="I3188">
        <v>105.8248</v>
      </c>
      <c r="J3188">
        <v>159.40000000000401</v>
      </c>
      <c r="K3188" s="36">
        <v>23.324097220636045</v>
      </c>
      <c r="M3188">
        <v>110.5591</v>
      </c>
      <c r="N3188">
        <v>159.40000000000401</v>
      </c>
      <c r="O3188" s="36">
        <v>23.471862556063019</v>
      </c>
      <c r="Q3188">
        <v>115.30419999999999</v>
      </c>
      <c r="R3188">
        <v>159.40000000000401</v>
      </c>
      <c r="S3188" s="36">
        <v>23.625526294179032</v>
      </c>
      <c r="U3188">
        <v>120.0808</v>
      </c>
      <c r="V3188">
        <v>159.40000000000401</v>
      </c>
      <c r="W3188" s="36">
        <v>23.786211455885834</v>
      </c>
      <c r="Y3188">
        <v>83.43</v>
      </c>
      <c r="Z3188">
        <v>159.40000000000401</v>
      </c>
      <c r="AA3188" s="36">
        <v>22.691921575439164</v>
      </c>
    </row>
    <row r="3189" spans="1:27" x14ac:dyDescent="0.25">
      <c r="A3189">
        <v>96.432599999999994</v>
      </c>
      <c r="B3189">
        <v>159.450000000004</v>
      </c>
      <c r="C3189" s="36">
        <v>23.045673450563942</v>
      </c>
      <c r="E3189">
        <v>101.12990000000001</v>
      </c>
      <c r="F3189">
        <v>159.450000000004</v>
      </c>
      <c r="G3189" s="36">
        <v>23.182218584121184</v>
      </c>
      <c r="I3189">
        <v>105.8248</v>
      </c>
      <c r="J3189">
        <v>159.450000000004</v>
      </c>
      <c r="K3189" s="36">
        <v>23.323570040333525</v>
      </c>
      <c r="M3189">
        <v>110.5591</v>
      </c>
      <c r="N3189">
        <v>159.450000000004</v>
      </c>
      <c r="O3189" s="36">
        <v>23.471309797949676</v>
      </c>
      <c r="Q3189">
        <v>115.30419999999999</v>
      </c>
      <c r="R3189">
        <v>159.450000000004</v>
      </c>
      <c r="S3189" s="36">
        <v>23.624945388836963</v>
      </c>
      <c r="U3189">
        <v>120.0808</v>
      </c>
      <c r="V3189">
        <v>159.450000000004</v>
      </c>
      <c r="W3189" s="36">
        <v>23.785599287881798</v>
      </c>
      <c r="Y3189">
        <v>83.43</v>
      </c>
      <c r="Z3189">
        <v>159.450000000004</v>
      </c>
      <c r="AA3189" s="36">
        <v>22.691489782855101</v>
      </c>
    </row>
    <row r="3190" spans="1:27" x14ac:dyDescent="0.25">
      <c r="A3190">
        <v>96.432599999999994</v>
      </c>
      <c r="B3190">
        <v>159.50000000000401</v>
      </c>
      <c r="C3190" s="36">
        <v>23.04519088375314</v>
      </c>
      <c r="E3190">
        <v>101.12990000000001</v>
      </c>
      <c r="F3190">
        <v>159.50000000000401</v>
      </c>
      <c r="G3190" s="36">
        <v>23.181714699582727</v>
      </c>
      <c r="I3190">
        <v>105.8248</v>
      </c>
      <c r="J3190">
        <v>159.50000000000401</v>
      </c>
      <c r="K3190" s="36">
        <v>23.323042959362066</v>
      </c>
      <c r="M3190">
        <v>110.5591</v>
      </c>
      <c r="N3190">
        <v>159.50000000000401</v>
      </c>
      <c r="O3190" s="36">
        <v>23.470757150517404</v>
      </c>
      <c r="Q3190">
        <v>115.30419999999999</v>
      </c>
      <c r="R3190">
        <v>159.50000000000401</v>
      </c>
      <c r="S3190" s="36">
        <v>23.62436460751309</v>
      </c>
      <c r="U3190">
        <v>120.0808</v>
      </c>
      <c r="V3190">
        <v>159.50000000000401</v>
      </c>
      <c r="W3190" s="36">
        <v>23.78498725977143</v>
      </c>
      <c r="Y3190">
        <v>83.43</v>
      </c>
      <c r="Z3190">
        <v>159.50000000000401</v>
      </c>
      <c r="AA3190" s="36">
        <v>22.69105805349211</v>
      </c>
    </row>
    <row r="3191" spans="1:27" x14ac:dyDescent="0.25">
      <c r="A3191">
        <v>96.432599999999994</v>
      </c>
      <c r="B3191">
        <v>159.55000000000501</v>
      </c>
      <c r="C3191" s="36">
        <v>23.044708398185549</v>
      </c>
      <c r="E3191">
        <v>101.12990000000001</v>
      </c>
      <c r="F3191">
        <v>159.55000000000501</v>
      </c>
      <c r="G3191" s="36">
        <v>23.18121090466185</v>
      </c>
      <c r="I3191">
        <v>105.8248</v>
      </c>
      <c r="J3191">
        <v>159.55000000000501</v>
      </c>
      <c r="K3191" s="36">
        <v>23.322515977677284</v>
      </c>
      <c r="M3191">
        <v>110.5591</v>
      </c>
      <c r="N3191">
        <v>159.55000000000501</v>
      </c>
      <c r="O3191" s="36">
        <v>23.470204613713442</v>
      </c>
      <c r="Q3191">
        <v>115.30419999999999</v>
      </c>
      <c r="R3191">
        <v>159.55000000000501</v>
      </c>
      <c r="S3191" s="36">
        <v>23.623783950144126</v>
      </c>
      <c r="U3191">
        <v>120.0808</v>
      </c>
      <c r="V3191">
        <v>159.55000000000501</v>
      </c>
      <c r="W3191" s="36">
        <v>23.784375371477996</v>
      </c>
      <c r="Y3191">
        <v>83.43</v>
      </c>
      <c r="Z3191">
        <v>159.55000000000501</v>
      </c>
      <c r="AA3191" s="36">
        <v>22.690626387328621</v>
      </c>
    </row>
    <row r="3192" spans="1:27" x14ac:dyDescent="0.25">
      <c r="A3192">
        <v>96.432599999999994</v>
      </c>
      <c r="B3192">
        <v>159.600000000004</v>
      </c>
      <c r="C3192" s="36">
        <v>23.044225993829006</v>
      </c>
      <c r="E3192">
        <v>101.12990000000001</v>
      </c>
      <c r="F3192">
        <v>159.600000000004</v>
      </c>
      <c r="G3192" s="36">
        <v>23.180707199320928</v>
      </c>
      <c r="I3192">
        <v>105.8248</v>
      </c>
      <c r="J3192">
        <v>159.600000000004</v>
      </c>
      <c r="K3192" s="36">
        <v>23.321989095234866</v>
      </c>
      <c r="M3192">
        <v>110.5591</v>
      </c>
      <c r="N3192">
        <v>159.600000000004</v>
      </c>
      <c r="O3192" s="36">
        <v>23.469652187485107</v>
      </c>
      <c r="Q3192">
        <v>115.30419999999999</v>
      </c>
      <c r="R3192">
        <v>159.600000000004</v>
      </c>
      <c r="S3192" s="36">
        <v>23.623203416666879</v>
      </c>
      <c r="U3192">
        <v>120.0808</v>
      </c>
      <c r="V3192">
        <v>159.600000000004</v>
      </c>
      <c r="W3192" s="36">
        <v>23.783763622924887</v>
      </c>
      <c r="Y3192">
        <v>83.43</v>
      </c>
      <c r="Z3192">
        <v>159.600000000004</v>
      </c>
      <c r="AA3192" s="36">
        <v>22.690194784343095</v>
      </c>
    </row>
    <row r="3193" spans="1:27" x14ac:dyDescent="0.25">
      <c r="A3193">
        <v>96.432599999999994</v>
      </c>
      <c r="B3193">
        <v>159.65000000000401</v>
      </c>
      <c r="C3193" s="36">
        <v>23.04374367065132</v>
      </c>
      <c r="E3193">
        <v>101.12990000000001</v>
      </c>
      <c r="F3193">
        <v>159.65000000000401</v>
      </c>
      <c r="G3193" s="36">
        <v>23.180203583522307</v>
      </c>
      <c r="I3193">
        <v>105.8248</v>
      </c>
      <c r="J3193">
        <v>159.65000000000401</v>
      </c>
      <c r="K3193" s="36">
        <v>23.321462311990459</v>
      </c>
      <c r="M3193">
        <v>110.5591</v>
      </c>
      <c r="N3193">
        <v>159.65000000000401</v>
      </c>
      <c r="O3193" s="36">
        <v>23.469099871779683</v>
      </c>
      <c r="Q3193">
        <v>115.30419999999999</v>
      </c>
      <c r="R3193">
        <v>159.65000000000401</v>
      </c>
      <c r="S3193" s="36">
        <v>23.622623007018134</v>
      </c>
      <c r="U3193">
        <v>120.0808</v>
      </c>
      <c r="V3193">
        <v>159.65000000000401</v>
      </c>
      <c r="W3193" s="36">
        <v>23.783152014035494</v>
      </c>
      <c r="Y3193">
        <v>83.43</v>
      </c>
      <c r="Z3193">
        <v>159.65000000000401</v>
      </c>
      <c r="AA3193" s="36">
        <v>22.689763244513973</v>
      </c>
    </row>
    <row r="3194" spans="1:27" x14ac:dyDescent="0.25">
      <c r="A3194">
        <v>96.432599999999994</v>
      </c>
      <c r="B3194">
        <v>159.700000000004</v>
      </c>
      <c r="C3194" s="36">
        <v>23.043261428620347</v>
      </c>
      <c r="E3194">
        <v>101.12990000000001</v>
      </c>
      <c r="F3194">
        <v>159.700000000004</v>
      </c>
      <c r="G3194" s="36">
        <v>23.179700057228406</v>
      </c>
      <c r="I3194">
        <v>105.8248</v>
      </c>
      <c r="J3194">
        <v>159.700000000004</v>
      </c>
      <c r="K3194" s="36">
        <v>23.320935627899797</v>
      </c>
      <c r="M3194">
        <v>110.5591</v>
      </c>
      <c r="N3194">
        <v>159.700000000004</v>
      </c>
      <c r="O3194" s="36">
        <v>23.468547666544563</v>
      </c>
      <c r="Q3194">
        <v>115.30419999999999</v>
      </c>
      <c r="R3194">
        <v>159.700000000004</v>
      </c>
      <c r="S3194" s="36">
        <v>23.62204272113479</v>
      </c>
      <c r="U3194">
        <v>120.0808</v>
      </c>
      <c r="V3194">
        <v>159.700000000004</v>
      </c>
      <c r="W3194" s="36">
        <v>23.782540544733305</v>
      </c>
      <c r="Y3194">
        <v>83.43</v>
      </c>
      <c r="Z3194">
        <v>159.700000000004</v>
      </c>
      <c r="AA3194" s="36">
        <v>22.68933176781972</v>
      </c>
    </row>
    <row r="3195" spans="1:27" x14ac:dyDescent="0.25">
      <c r="A3195">
        <v>96.432599999999994</v>
      </c>
      <c r="B3195">
        <v>159.75000000000401</v>
      </c>
      <c r="C3195" s="36">
        <v>23.04277926770397</v>
      </c>
      <c r="E3195">
        <v>101.12990000000001</v>
      </c>
      <c r="F3195">
        <v>159.75000000000401</v>
      </c>
      <c r="G3195" s="36">
        <v>23.179196620401648</v>
      </c>
      <c r="I3195">
        <v>105.8248</v>
      </c>
      <c r="J3195">
        <v>159.75000000000401</v>
      </c>
      <c r="K3195" s="36">
        <v>23.32040904291863</v>
      </c>
      <c r="M3195">
        <v>110.5591</v>
      </c>
      <c r="N3195">
        <v>159.75000000000401</v>
      </c>
      <c r="O3195" s="36">
        <v>23.467995571727144</v>
      </c>
      <c r="Q3195">
        <v>115.30419999999999</v>
      </c>
      <c r="R3195">
        <v>159.75000000000401</v>
      </c>
      <c r="S3195" s="36">
        <v>23.621462558953777</v>
      </c>
      <c r="U3195">
        <v>120.0808</v>
      </c>
      <c r="V3195">
        <v>159.75000000000401</v>
      </c>
      <c r="W3195" s="36">
        <v>23.781929214941886</v>
      </c>
      <c r="Y3195">
        <v>83.43</v>
      </c>
      <c r="Z3195">
        <v>159.75000000000401</v>
      </c>
      <c r="AA3195" s="36">
        <v>22.688900354238818</v>
      </c>
    </row>
    <row r="3196" spans="1:27" x14ac:dyDescent="0.25">
      <c r="A3196">
        <v>96.432599999999994</v>
      </c>
      <c r="B3196">
        <v>159.80000000000501</v>
      </c>
      <c r="C3196" s="36">
        <v>23.042297187870062</v>
      </c>
      <c r="E3196">
        <v>101.12990000000001</v>
      </c>
      <c r="F3196">
        <v>159.80000000000501</v>
      </c>
      <c r="G3196" s="36">
        <v>23.178693273004477</v>
      </c>
      <c r="I3196">
        <v>105.8248</v>
      </c>
      <c r="J3196">
        <v>159.80000000000501</v>
      </c>
      <c r="K3196" s="36">
        <v>23.319882557002732</v>
      </c>
      <c r="M3196">
        <v>110.5591</v>
      </c>
      <c r="N3196">
        <v>159.80000000000501</v>
      </c>
      <c r="O3196" s="36">
        <v>23.467443587274868</v>
      </c>
      <c r="Q3196">
        <v>115.30419999999999</v>
      </c>
      <c r="R3196">
        <v>159.80000000000501</v>
      </c>
      <c r="S3196" s="36">
        <v>23.620882520412064</v>
      </c>
      <c r="U3196">
        <v>120.0808</v>
      </c>
      <c r="V3196">
        <v>159.80000000000501</v>
      </c>
      <c r="W3196" s="36">
        <v>23.781318024584841</v>
      </c>
      <c r="Y3196">
        <v>83.43</v>
      </c>
      <c r="Z3196">
        <v>159.80000000000501</v>
      </c>
      <c r="AA3196" s="36">
        <v>22.688469003749745</v>
      </c>
    </row>
    <row r="3197" spans="1:27" x14ac:dyDescent="0.25">
      <c r="A3197">
        <v>96.432599999999994</v>
      </c>
      <c r="B3197">
        <v>159.850000000004</v>
      </c>
      <c r="C3197" s="36">
        <v>23.041815189086574</v>
      </c>
      <c r="E3197">
        <v>101.12990000000001</v>
      </c>
      <c r="F3197">
        <v>159.850000000004</v>
      </c>
      <c r="G3197" s="36">
        <v>23.178190014999394</v>
      </c>
      <c r="I3197">
        <v>105.8248</v>
      </c>
      <c r="J3197">
        <v>159.850000000004</v>
      </c>
      <c r="K3197" s="36">
        <v>23.319356170107945</v>
      </c>
      <c r="M3197">
        <v>110.5591</v>
      </c>
      <c r="N3197">
        <v>159.850000000004</v>
      </c>
      <c r="O3197" s="36">
        <v>23.466891713135261</v>
      </c>
      <c r="Q3197">
        <v>115.30419999999999</v>
      </c>
      <c r="R3197">
        <v>159.850000000004</v>
      </c>
      <c r="S3197" s="36">
        <v>23.620302605446724</v>
      </c>
      <c r="U3197">
        <v>120.0808</v>
      </c>
      <c r="V3197">
        <v>159.850000000004</v>
      </c>
      <c r="W3197" s="36">
        <v>23.780706973585907</v>
      </c>
      <c r="Y3197">
        <v>83.43</v>
      </c>
      <c r="Z3197">
        <v>159.850000000004</v>
      </c>
      <c r="AA3197" s="36">
        <v>22.688037716331035</v>
      </c>
    </row>
    <row r="3198" spans="1:27" x14ac:dyDescent="0.25">
      <c r="A3198">
        <v>96.432599999999994</v>
      </c>
      <c r="B3198">
        <v>159.90000000000501</v>
      </c>
      <c r="C3198" s="36">
        <v>23.041333271321392</v>
      </c>
      <c r="E3198">
        <v>101.12990000000001</v>
      </c>
      <c r="F3198">
        <v>159.90000000000501</v>
      </c>
      <c r="G3198" s="36">
        <v>23.177686846348877</v>
      </c>
      <c r="I3198">
        <v>105.8248</v>
      </c>
      <c r="J3198">
        <v>159.90000000000501</v>
      </c>
      <c r="K3198" s="36">
        <v>23.318829882190073</v>
      </c>
      <c r="M3198">
        <v>110.5591</v>
      </c>
      <c r="N3198">
        <v>159.90000000000501</v>
      </c>
      <c r="O3198" s="36">
        <v>23.466339949255801</v>
      </c>
      <c r="Q3198">
        <v>115.30419999999999</v>
      </c>
      <c r="R3198">
        <v>159.90000000000501</v>
      </c>
      <c r="S3198" s="36">
        <v>23.619722813994802</v>
      </c>
      <c r="U3198">
        <v>120.0808</v>
      </c>
      <c r="V3198">
        <v>159.90000000000501</v>
      </c>
      <c r="W3198" s="36">
        <v>23.780096061868793</v>
      </c>
      <c r="Y3198">
        <v>83.43</v>
      </c>
      <c r="Z3198">
        <v>159.90000000000501</v>
      </c>
      <c r="AA3198" s="36">
        <v>22.687606491961166</v>
      </c>
    </row>
    <row r="3199" spans="1:27" x14ac:dyDescent="0.25">
      <c r="A3199">
        <v>96.432599999999994</v>
      </c>
      <c r="B3199">
        <v>159.95000000000499</v>
      </c>
      <c r="C3199" s="36">
        <v>23.040851434542514</v>
      </c>
      <c r="E3199">
        <v>101.12990000000001</v>
      </c>
      <c r="F3199">
        <v>159.95000000000499</v>
      </c>
      <c r="G3199" s="36">
        <v>23.177183767015478</v>
      </c>
      <c r="I3199">
        <v>105.8248</v>
      </c>
      <c r="J3199">
        <v>159.95000000000499</v>
      </c>
      <c r="K3199" s="36">
        <v>23.318303693205031</v>
      </c>
      <c r="M3199">
        <v>110.5591</v>
      </c>
      <c r="N3199">
        <v>159.95000000000499</v>
      </c>
      <c r="O3199" s="36">
        <v>23.465788295584094</v>
      </c>
      <c r="Q3199">
        <v>115.30419999999999</v>
      </c>
      <c r="R3199">
        <v>159.95000000000499</v>
      </c>
      <c r="S3199" s="36">
        <v>23.619143145993469</v>
      </c>
      <c r="U3199">
        <v>120.0808</v>
      </c>
      <c r="V3199">
        <v>159.95000000000499</v>
      </c>
      <c r="W3199" s="36">
        <v>23.779485289357361</v>
      </c>
      <c r="Y3199">
        <v>83.43</v>
      </c>
      <c r="Z3199">
        <v>159.95000000000499</v>
      </c>
      <c r="AA3199" s="36">
        <v>22.68717533061869</v>
      </c>
    </row>
    <row r="3200" spans="1:27" x14ac:dyDescent="0.25">
      <c r="A3200">
        <v>96.432599999999994</v>
      </c>
      <c r="B3200">
        <v>160.000000000005</v>
      </c>
      <c r="C3200" s="36">
        <v>23.040369678717902</v>
      </c>
      <c r="E3200">
        <v>101.12990000000001</v>
      </c>
      <c r="F3200">
        <v>160.000000000005</v>
      </c>
      <c r="G3200" s="36">
        <v>23.176680776961742</v>
      </c>
      <c r="I3200">
        <v>105.8248</v>
      </c>
      <c r="J3200">
        <v>160.000000000005</v>
      </c>
      <c r="K3200" s="36">
        <v>23.317777603108713</v>
      </c>
      <c r="M3200">
        <v>110.5591</v>
      </c>
      <c r="N3200">
        <v>160.000000000005</v>
      </c>
      <c r="O3200" s="36">
        <v>23.465236752067746</v>
      </c>
      <c r="Q3200">
        <v>115.30419999999999</v>
      </c>
      <c r="R3200">
        <v>160.000000000005</v>
      </c>
      <c r="S3200" s="36">
        <v>23.618563601379904</v>
      </c>
      <c r="U3200">
        <v>120.0808</v>
      </c>
      <c r="V3200">
        <v>160.000000000005</v>
      </c>
      <c r="W3200" s="36">
        <v>23.778874655975496</v>
      </c>
      <c r="Y3200">
        <v>83.43</v>
      </c>
      <c r="Z3200">
        <v>160.000000000005</v>
      </c>
      <c r="AA3200" s="36">
        <v>22.686744232282134</v>
      </c>
    </row>
    <row r="3201" spans="1:27" x14ac:dyDescent="0.25">
      <c r="A3201">
        <v>96.432599999999994</v>
      </c>
      <c r="B3201">
        <v>160.05000000000501</v>
      </c>
      <c r="C3201" s="36">
        <v>23.039888003815548</v>
      </c>
      <c r="E3201">
        <v>101.12990000000001</v>
      </c>
      <c r="F3201">
        <v>160.05000000000501</v>
      </c>
      <c r="G3201" s="36">
        <v>23.176177876150248</v>
      </c>
      <c r="I3201">
        <v>105.8248</v>
      </c>
      <c r="J3201">
        <v>160.05000000000501</v>
      </c>
      <c r="K3201" s="36">
        <v>23.31725161185706</v>
      </c>
      <c r="M3201">
        <v>110.5591</v>
      </c>
      <c r="N3201">
        <v>160.05000000000501</v>
      </c>
      <c r="O3201" s="36">
        <v>23.464685318654396</v>
      </c>
      <c r="Q3201">
        <v>115.30419999999999</v>
      </c>
      <c r="R3201">
        <v>160.05000000000501</v>
      </c>
      <c r="S3201" s="36">
        <v>23.617984180091362</v>
      </c>
      <c r="U3201">
        <v>120.0808</v>
      </c>
      <c r="V3201">
        <v>160.05000000000501</v>
      </c>
      <c r="W3201" s="36">
        <v>23.778264161647165</v>
      </c>
      <c r="Y3201">
        <v>83.43</v>
      </c>
      <c r="Z3201">
        <v>160.05000000000501</v>
      </c>
      <c r="AA3201" s="36">
        <v>22.686313196930044</v>
      </c>
    </row>
    <row r="3202" spans="1:27" x14ac:dyDescent="0.25">
      <c r="A3202">
        <v>96.432599999999994</v>
      </c>
      <c r="B3202">
        <v>160.100000000005</v>
      </c>
      <c r="C3202" s="36">
        <v>23.039406409803473</v>
      </c>
      <c r="E3202">
        <v>101.12990000000001</v>
      </c>
      <c r="F3202">
        <v>160.100000000005</v>
      </c>
      <c r="G3202" s="36">
        <v>23.175675064543608</v>
      </c>
      <c r="I3202">
        <v>105.8248</v>
      </c>
      <c r="J3202">
        <v>160.100000000005</v>
      </c>
      <c r="K3202" s="36">
        <v>23.316725719406058</v>
      </c>
      <c r="M3202">
        <v>110.5591</v>
      </c>
      <c r="N3202">
        <v>160.100000000005</v>
      </c>
      <c r="O3202" s="36">
        <v>23.464133995291746</v>
      </c>
      <c r="Q3202">
        <v>115.30419999999999</v>
      </c>
      <c r="R3202">
        <v>160.100000000005</v>
      </c>
      <c r="S3202" s="36">
        <v>23.617404882065131</v>
      </c>
      <c r="U3202">
        <v>120.0808</v>
      </c>
      <c r="V3202">
        <v>160.100000000005</v>
      </c>
      <c r="W3202" s="36">
        <v>23.777653806296396</v>
      </c>
      <c r="Y3202">
        <v>83.43</v>
      </c>
      <c r="Z3202">
        <v>160.100000000005</v>
      </c>
      <c r="AA3202" s="36">
        <v>22.68588222454099</v>
      </c>
    </row>
    <row r="3203" spans="1:27" x14ac:dyDescent="0.25">
      <c r="A3203">
        <v>96.432599999999994</v>
      </c>
      <c r="B3203">
        <v>160.15000000000501</v>
      </c>
      <c r="C3203" s="36">
        <v>23.038924896649714</v>
      </c>
      <c r="E3203">
        <v>101.12990000000001</v>
      </c>
      <c r="F3203">
        <v>160.15000000000501</v>
      </c>
      <c r="G3203" s="36">
        <v>23.17517234210445</v>
      </c>
      <c r="I3203">
        <v>105.8248</v>
      </c>
      <c r="J3203">
        <v>160.15000000000501</v>
      </c>
      <c r="K3203" s="36">
        <v>23.316199925711697</v>
      </c>
      <c r="M3203">
        <v>110.5591</v>
      </c>
      <c r="N3203">
        <v>160.15000000000501</v>
      </c>
      <c r="O3203" s="36">
        <v>23.463582781927528</v>
      </c>
      <c r="Q3203">
        <v>115.30419999999999</v>
      </c>
      <c r="R3203">
        <v>160.15000000000501</v>
      </c>
      <c r="S3203" s="36">
        <v>23.616825707238558</v>
      </c>
      <c r="U3203">
        <v>120.0808</v>
      </c>
      <c r="V3203">
        <v>160.15000000000501</v>
      </c>
      <c r="W3203" s="36">
        <v>23.777043589847288</v>
      </c>
      <c r="Y3203">
        <v>83.43</v>
      </c>
      <c r="Z3203">
        <v>160.15000000000501</v>
      </c>
      <c r="AA3203" s="36">
        <v>22.685451315093541</v>
      </c>
    </row>
    <row r="3204" spans="1:27" x14ac:dyDescent="0.25">
      <c r="A3204">
        <v>96.432599999999994</v>
      </c>
      <c r="B3204">
        <v>160.20000000000499</v>
      </c>
      <c r="C3204" s="36">
        <v>23.038443464322331</v>
      </c>
      <c r="E3204">
        <v>101.12990000000001</v>
      </c>
      <c r="F3204">
        <v>160.20000000000499</v>
      </c>
      <c r="G3204" s="36">
        <v>23.174669708795427</v>
      </c>
      <c r="I3204">
        <v>105.8248</v>
      </c>
      <c r="J3204">
        <v>160.20000000000499</v>
      </c>
      <c r="K3204" s="36">
        <v>23.315674230730025</v>
      </c>
      <c r="M3204">
        <v>110.5591</v>
      </c>
      <c r="N3204">
        <v>160.20000000000499</v>
      </c>
      <c r="O3204" s="36">
        <v>23.463031678509513</v>
      </c>
      <c r="Q3204">
        <v>115.30419999999999</v>
      </c>
      <c r="R3204">
        <v>160.20000000000499</v>
      </c>
      <c r="S3204" s="36">
        <v>23.616246655549052</v>
      </c>
      <c r="U3204">
        <v>120.0808</v>
      </c>
      <c r="V3204">
        <v>160.20000000000499</v>
      </c>
      <c r="W3204" s="36">
        <v>23.776433512224006</v>
      </c>
      <c r="Y3204">
        <v>83.43</v>
      </c>
      <c r="Z3204">
        <v>160.20000000000499</v>
      </c>
      <c r="AA3204" s="36">
        <v>22.685020468566279</v>
      </c>
    </row>
    <row r="3205" spans="1:27" x14ac:dyDescent="0.25">
      <c r="A3205">
        <v>96.432599999999994</v>
      </c>
      <c r="B3205">
        <v>160.250000000005</v>
      </c>
      <c r="C3205" s="36">
        <v>23.037962112789401</v>
      </c>
      <c r="E3205">
        <v>101.12990000000001</v>
      </c>
      <c r="F3205">
        <v>160.250000000005</v>
      </c>
      <c r="G3205" s="36">
        <v>23.174167164579227</v>
      </c>
      <c r="I3205">
        <v>105.8248</v>
      </c>
      <c r="J3205">
        <v>160.250000000005</v>
      </c>
      <c r="K3205" s="36">
        <v>23.315148634417106</v>
      </c>
      <c r="M3205">
        <v>110.5591</v>
      </c>
      <c r="N3205">
        <v>160.250000000005</v>
      </c>
      <c r="O3205" s="36">
        <v>23.462480684985508</v>
      </c>
      <c r="Q3205">
        <v>115.30419999999999</v>
      </c>
      <c r="R3205">
        <v>160.250000000005</v>
      </c>
      <c r="S3205" s="36">
        <v>23.615667726934049</v>
      </c>
      <c r="U3205">
        <v>120.0808</v>
      </c>
      <c r="V3205">
        <v>160.250000000005</v>
      </c>
      <c r="W3205" s="36">
        <v>23.775823573350792</v>
      </c>
      <c r="Y3205">
        <v>83.43</v>
      </c>
      <c r="Z3205">
        <v>160.250000000005</v>
      </c>
      <c r="AA3205" s="36">
        <v>22.684589684937809</v>
      </c>
    </row>
    <row r="3206" spans="1:27" x14ac:dyDescent="0.25">
      <c r="A3206">
        <v>96.432599999999994</v>
      </c>
      <c r="B3206">
        <v>160.30000000000501</v>
      </c>
      <c r="C3206" s="36">
        <v>23.037480842019022</v>
      </c>
      <c r="E3206">
        <v>101.12990000000001</v>
      </c>
      <c r="F3206">
        <v>160.30000000000501</v>
      </c>
      <c r="G3206" s="36">
        <v>23.173664709418556</v>
      </c>
      <c r="I3206">
        <v>105.8248</v>
      </c>
      <c r="J3206">
        <v>160.30000000000501</v>
      </c>
      <c r="K3206" s="36">
        <v>23.314623136729047</v>
      </c>
      <c r="M3206">
        <v>110.5591</v>
      </c>
      <c r="N3206">
        <v>160.30000000000501</v>
      </c>
      <c r="O3206" s="36">
        <v>23.46192980130337</v>
      </c>
      <c r="Q3206">
        <v>115.30419999999999</v>
      </c>
      <c r="R3206">
        <v>160.30000000000501</v>
      </c>
      <c r="S3206" s="36">
        <v>23.615088921331061</v>
      </c>
      <c r="U3206">
        <v>120.0808</v>
      </c>
      <c r="V3206">
        <v>160.30000000000501</v>
      </c>
      <c r="W3206" s="36">
        <v>23.775213773151933</v>
      </c>
      <c r="Y3206">
        <v>83.43</v>
      </c>
      <c r="Z3206">
        <v>160.30000000000501</v>
      </c>
      <c r="AA3206" s="36">
        <v>22.684158964186729</v>
      </c>
    </row>
    <row r="3207" spans="1:27" x14ac:dyDescent="0.25">
      <c r="A3207">
        <v>96.432599999999994</v>
      </c>
      <c r="B3207">
        <v>160.350000000005</v>
      </c>
      <c r="C3207" s="36">
        <v>23.036999651979311</v>
      </c>
      <c r="E3207">
        <v>101.12990000000001</v>
      </c>
      <c r="F3207">
        <v>160.350000000005</v>
      </c>
      <c r="G3207" s="36">
        <v>23.173162343276143</v>
      </c>
      <c r="I3207">
        <v>105.8248</v>
      </c>
      <c r="J3207">
        <v>160.350000000005</v>
      </c>
      <c r="K3207" s="36">
        <v>23.314097737621978</v>
      </c>
      <c r="M3207">
        <v>110.5591</v>
      </c>
      <c r="N3207">
        <v>160.350000000005</v>
      </c>
      <c r="O3207" s="36">
        <v>23.461379027410995</v>
      </c>
      <c r="Q3207">
        <v>115.30419999999999</v>
      </c>
      <c r="R3207">
        <v>160.350000000005</v>
      </c>
      <c r="S3207" s="36">
        <v>23.614510238677646</v>
      </c>
      <c r="U3207">
        <v>120.0808</v>
      </c>
      <c r="V3207">
        <v>160.350000000005</v>
      </c>
      <c r="W3207" s="36">
        <v>23.77460411155181</v>
      </c>
      <c r="Y3207">
        <v>83.43</v>
      </c>
      <c r="Z3207">
        <v>160.350000000005</v>
      </c>
      <c r="AA3207" s="36">
        <v>22.68372830629167</v>
      </c>
    </row>
    <row r="3208" spans="1:27" x14ac:dyDescent="0.25">
      <c r="A3208">
        <v>96.432599999999994</v>
      </c>
      <c r="B3208">
        <v>160.40000000000501</v>
      </c>
      <c r="C3208" s="36">
        <v>23.036518542638415</v>
      </c>
      <c r="E3208">
        <v>101.12990000000001</v>
      </c>
      <c r="F3208">
        <v>160.40000000000501</v>
      </c>
      <c r="G3208" s="36">
        <v>23.172660066114751</v>
      </c>
      <c r="I3208">
        <v>105.8248</v>
      </c>
      <c r="J3208">
        <v>160.40000000000501</v>
      </c>
      <c r="K3208" s="36">
        <v>23.313572437052056</v>
      </c>
      <c r="M3208">
        <v>110.5591</v>
      </c>
      <c r="N3208">
        <v>160.40000000000501</v>
      </c>
      <c r="O3208" s="36">
        <v>23.460828363256311</v>
      </c>
      <c r="Q3208">
        <v>115.30419999999999</v>
      </c>
      <c r="R3208">
        <v>160.40000000000501</v>
      </c>
      <c r="S3208" s="36">
        <v>23.613931678911406</v>
      </c>
      <c r="U3208">
        <v>120.0808</v>
      </c>
      <c r="V3208">
        <v>160.40000000000501</v>
      </c>
      <c r="W3208" s="36">
        <v>23.773994588474846</v>
      </c>
      <c r="Y3208">
        <v>83.43</v>
      </c>
      <c r="Z3208">
        <v>160.40000000000501</v>
      </c>
      <c r="AA3208" s="36">
        <v>22.683297711231255</v>
      </c>
    </row>
    <row r="3209" spans="1:27" x14ac:dyDescent="0.25">
      <c r="A3209">
        <v>96.432599999999994</v>
      </c>
      <c r="B3209">
        <v>160.45000000000499</v>
      </c>
      <c r="C3209" s="36">
        <v>23.036037513964491</v>
      </c>
      <c r="E3209">
        <v>101.12990000000001</v>
      </c>
      <c r="F3209">
        <v>160.45000000000499</v>
      </c>
      <c r="G3209" s="36">
        <v>23.172157877897167</v>
      </c>
      <c r="I3209">
        <v>105.8248</v>
      </c>
      <c r="J3209">
        <v>160.45000000000499</v>
      </c>
      <c r="K3209" s="36">
        <v>23.313047234975492</v>
      </c>
      <c r="M3209">
        <v>110.5591</v>
      </c>
      <c r="N3209">
        <v>160.45000000000499</v>
      </c>
      <c r="O3209" s="36">
        <v>23.460277808787296</v>
      </c>
      <c r="Q3209">
        <v>115.30419999999999</v>
      </c>
      <c r="R3209">
        <v>160.45000000000499</v>
      </c>
      <c r="S3209" s="36">
        <v>23.613353241970003</v>
      </c>
      <c r="U3209">
        <v>120.0808</v>
      </c>
      <c r="V3209">
        <v>160.45000000000499</v>
      </c>
      <c r="W3209" s="36">
        <v>23.773385203845553</v>
      </c>
      <c r="Y3209">
        <v>83.43</v>
      </c>
      <c r="Z3209">
        <v>160.45000000000499</v>
      </c>
      <c r="AA3209" s="36">
        <v>22.682867178984132</v>
      </c>
    </row>
    <row r="3210" spans="1:27" x14ac:dyDescent="0.25">
      <c r="A3210">
        <v>96.432599999999994</v>
      </c>
      <c r="B3210">
        <v>160.500000000005</v>
      </c>
      <c r="C3210" s="36">
        <v>23.035556565925717</v>
      </c>
      <c r="E3210">
        <v>101.12990000000001</v>
      </c>
      <c r="F3210">
        <v>160.500000000005</v>
      </c>
      <c r="G3210" s="36">
        <v>23.171655778586189</v>
      </c>
      <c r="I3210">
        <v>105.8248</v>
      </c>
      <c r="J3210">
        <v>160.500000000005</v>
      </c>
      <c r="K3210" s="36">
        <v>23.312522131348505</v>
      </c>
      <c r="M3210">
        <v>110.5591</v>
      </c>
      <c r="N3210">
        <v>160.500000000005</v>
      </c>
      <c r="O3210" s="36">
        <v>23.459727363951963</v>
      </c>
      <c r="Q3210">
        <v>115.30419999999999</v>
      </c>
      <c r="R3210">
        <v>160.500000000005</v>
      </c>
      <c r="S3210" s="36">
        <v>23.61277492779114</v>
      </c>
      <c r="U3210">
        <v>120.0808</v>
      </c>
      <c r="V3210">
        <v>160.500000000005</v>
      </c>
      <c r="W3210" s="36">
        <v>23.772775957588497</v>
      </c>
      <c r="Y3210">
        <v>83.43</v>
      </c>
      <c r="Z3210">
        <v>160.500000000005</v>
      </c>
      <c r="AA3210" s="36">
        <v>22.682436709528957</v>
      </c>
    </row>
    <row r="3211" spans="1:27" x14ac:dyDescent="0.25">
      <c r="A3211">
        <v>96.432599999999994</v>
      </c>
      <c r="B3211">
        <v>160.55000000000501</v>
      </c>
      <c r="C3211" s="36">
        <v>23.035075698490296</v>
      </c>
      <c r="E3211">
        <v>101.12990000000001</v>
      </c>
      <c r="F3211">
        <v>160.55000000000501</v>
      </c>
      <c r="G3211" s="36">
        <v>23.171153768144656</v>
      </c>
      <c r="I3211">
        <v>105.8248</v>
      </c>
      <c r="J3211">
        <v>160.55000000000501</v>
      </c>
      <c r="K3211" s="36">
        <v>23.311997126127348</v>
      </c>
      <c r="M3211">
        <v>110.5591</v>
      </c>
      <c r="N3211">
        <v>160.55000000000501</v>
      </c>
      <c r="O3211" s="36">
        <v>23.459177028698363</v>
      </c>
      <c r="Q3211">
        <v>115.30419999999999</v>
      </c>
      <c r="R3211">
        <v>160.55000000000501</v>
      </c>
      <c r="S3211" s="36">
        <v>23.61219673631258</v>
      </c>
      <c r="U3211">
        <v>120.0808</v>
      </c>
      <c r="V3211">
        <v>160.55000000000501</v>
      </c>
      <c r="W3211" s="36">
        <v>23.772166849628313</v>
      </c>
      <c r="Y3211">
        <v>83.43</v>
      </c>
      <c r="Z3211">
        <v>160.55000000000501</v>
      </c>
      <c r="AA3211" s="36">
        <v>22.682006302844396</v>
      </c>
    </row>
    <row r="3212" spans="1:27" x14ac:dyDescent="0.25">
      <c r="A3212">
        <v>96.432599999999994</v>
      </c>
      <c r="B3212">
        <v>160.600000000005</v>
      </c>
      <c r="C3212" s="36">
        <v>23.034594911626449</v>
      </c>
      <c r="E3212">
        <v>101.12990000000001</v>
      </c>
      <c r="F3212">
        <v>160.600000000005</v>
      </c>
      <c r="G3212" s="36">
        <v>23.170651846535435</v>
      </c>
      <c r="I3212">
        <v>105.8248</v>
      </c>
      <c r="J3212">
        <v>160.600000000005</v>
      </c>
      <c r="K3212" s="36">
        <v>23.311472219268328</v>
      </c>
      <c r="M3212">
        <v>110.5591</v>
      </c>
      <c r="N3212">
        <v>160.600000000005</v>
      </c>
      <c r="O3212" s="36">
        <v>23.458626802974589</v>
      </c>
      <c r="Q3212">
        <v>115.30419999999999</v>
      </c>
      <c r="R3212">
        <v>160.600000000005</v>
      </c>
      <c r="S3212" s="36">
        <v>23.61161866747214</v>
      </c>
      <c r="U3212">
        <v>120.0808</v>
      </c>
      <c r="V3212">
        <v>160.600000000005</v>
      </c>
      <c r="W3212" s="36">
        <v>23.771557879889709</v>
      </c>
      <c r="Y3212">
        <v>83.43</v>
      </c>
      <c r="Z3212">
        <v>160.600000000005</v>
      </c>
      <c r="AA3212" s="36">
        <v>22.681575958909129</v>
      </c>
    </row>
    <row r="3213" spans="1:27" x14ac:dyDescent="0.25">
      <c r="A3213">
        <v>96.432599999999994</v>
      </c>
      <c r="B3213">
        <v>160.65000000000501</v>
      </c>
      <c r="C3213" s="36">
        <v>23.034114205302423</v>
      </c>
      <c r="E3213">
        <v>101.12990000000001</v>
      </c>
      <c r="F3213">
        <v>160.65000000000501</v>
      </c>
      <c r="G3213" s="36">
        <v>23.170150013721397</v>
      </c>
      <c r="I3213">
        <v>105.8248</v>
      </c>
      <c r="J3213">
        <v>160.65000000000501</v>
      </c>
      <c r="K3213" s="36">
        <v>23.310947410727756</v>
      </c>
      <c r="M3213">
        <v>110.5591</v>
      </c>
      <c r="N3213">
        <v>160.65000000000501</v>
      </c>
      <c r="O3213" s="36">
        <v>23.458076686728777</v>
      </c>
      <c r="Q3213">
        <v>115.30419999999999</v>
      </c>
      <c r="R3213">
        <v>160.65000000000501</v>
      </c>
      <c r="S3213" s="36">
        <v>23.611040721207672</v>
      </c>
      <c r="U3213">
        <v>120.0808</v>
      </c>
      <c r="V3213">
        <v>160.65000000000501</v>
      </c>
      <c r="W3213" s="36">
        <v>23.770949048297446</v>
      </c>
      <c r="Y3213">
        <v>83.43</v>
      </c>
      <c r="Z3213">
        <v>160.65000000000501</v>
      </c>
      <c r="AA3213" s="36">
        <v>22.681145677701846</v>
      </c>
    </row>
    <row r="3214" spans="1:27" x14ac:dyDescent="0.25">
      <c r="A3214">
        <v>96.432599999999994</v>
      </c>
      <c r="B3214">
        <v>160.70000000000499</v>
      </c>
      <c r="C3214" s="36">
        <v>23.033633579486473</v>
      </c>
      <c r="E3214">
        <v>101.12990000000001</v>
      </c>
      <c r="F3214">
        <v>160.70000000000499</v>
      </c>
      <c r="G3214" s="36">
        <v>23.169648269665458</v>
      </c>
      <c r="I3214">
        <v>105.8248</v>
      </c>
      <c r="J3214">
        <v>160.70000000000499</v>
      </c>
      <c r="K3214" s="36">
        <v>23.310422700461988</v>
      </c>
      <c r="M3214">
        <v>110.5591</v>
      </c>
      <c r="N3214">
        <v>160.70000000000499</v>
      </c>
      <c r="O3214" s="36">
        <v>23.457526679909105</v>
      </c>
      <c r="Q3214">
        <v>115.30419999999999</v>
      </c>
      <c r="R3214">
        <v>160.70000000000499</v>
      </c>
      <c r="S3214" s="36">
        <v>23.610462897457101</v>
      </c>
      <c r="U3214">
        <v>120.0808</v>
      </c>
      <c r="V3214">
        <v>160.70000000000499</v>
      </c>
      <c r="W3214" s="36">
        <v>23.770340354776366</v>
      </c>
      <c r="Y3214">
        <v>83.43</v>
      </c>
      <c r="Z3214">
        <v>160.70000000000499</v>
      </c>
      <c r="AA3214" s="36">
        <v>22.680715459201252</v>
      </c>
    </row>
    <row r="3215" spans="1:27" x14ac:dyDescent="0.25">
      <c r="A3215">
        <v>96.432599999999994</v>
      </c>
      <c r="B3215">
        <v>160.750000000005</v>
      </c>
      <c r="C3215" s="36">
        <v>23.033153034146881</v>
      </c>
      <c r="E3215">
        <v>101.12990000000001</v>
      </c>
      <c r="F3215">
        <v>160.750000000005</v>
      </c>
      <c r="G3215" s="36">
        <v>23.169146614330554</v>
      </c>
      <c r="I3215">
        <v>105.8248</v>
      </c>
      <c r="J3215">
        <v>160.750000000005</v>
      </c>
      <c r="K3215" s="36">
        <v>23.309898088427406</v>
      </c>
      <c r="M3215">
        <v>110.5591</v>
      </c>
      <c r="N3215">
        <v>160.750000000005</v>
      </c>
      <c r="O3215" s="36">
        <v>23.456976782463773</v>
      </c>
      <c r="Q3215">
        <v>115.30419999999999</v>
      </c>
      <c r="R3215">
        <v>160.750000000005</v>
      </c>
      <c r="S3215" s="36">
        <v>23.609885196158384</v>
      </c>
      <c r="U3215">
        <v>120.0808</v>
      </c>
      <c r="V3215">
        <v>160.750000000005</v>
      </c>
      <c r="W3215" s="36">
        <v>23.769731799251371</v>
      </c>
      <c r="Y3215">
        <v>83.43</v>
      </c>
      <c r="Z3215">
        <v>160.750000000005</v>
      </c>
      <c r="AA3215" s="36">
        <v>22.680285303386057</v>
      </c>
    </row>
    <row r="3216" spans="1:27" x14ac:dyDescent="0.25">
      <c r="A3216">
        <v>96.432599999999994</v>
      </c>
      <c r="B3216">
        <v>160.80000000000501</v>
      </c>
      <c r="C3216" s="36">
        <v>23.032672569251954</v>
      </c>
      <c r="E3216">
        <v>101.12990000000001</v>
      </c>
      <c r="F3216">
        <v>160.80000000000501</v>
      </c>
      <c r="G3216" s="36">
        <v>23.168645047679643</v>
      </c>
      <c r="I3216">
        <v>105.8248</v>
      </c>
      <c r="J3216">
        <v>160.80000000000501</v>
      </c>
      <c r="K3216" s="36">
        <v>23.309373574580434</v>
      </c>
      <c r="M3216">
        <v>110.5591</v>
      </c>
      <c r="N3216">
        <v>160.80000000000501</v>
      </c>
      <c r="O3216" s="36">
        <v>23.456426994341047</v>
      </c>
      <c r="Q3216">
        <v>115.30419999999999</v>
      </c>
      <c r="R3216">
        <v>160.80000000000501</v>
      </c>
      <c r="S3216" s="36">
        <v>23.609307617249549</v>
      </c>
      <c r="U3216">
        <v>120.0808</v>
      </c>
      <c r="V3216">
        <v>160.80000000000501</v>
      </c>
      <c r="W3216" s="36">
        <v>23.769123381647425</v>
      </c>
      <c r="Y3216">
        <v>83.43</v>
      </c>
      <c r="Z3216">
        <v>160.80000000000501</v>
      </c>
      <c r="AA3216" s="36">
        <v>22.679855210234987</v>
      </c>
    </row>
    <row r="3217" spans="1:27" x14ac:dyDescent="0.25">
      <c r="A3217">
        <v>96.432599999999994</v>
      </c>
      <c r="B3217">
        <v>160.850000000005</v>
      </c>
      <c r="C3217" s="36">
        <v>23.032192184770008</v>
      </c>
      <c r="E3217">
        <v>101.12990000000001</v>
      </c>
      <c r="F3217">
        <v>160.850000000005</v>
      </c>
      <c r="G3217" s="36">
        <v>23.16814356967571</v>
      </c>
      <c r="I3217">
        <v>105.8248</v>
      </c>
      <c r="J3217">
        <v>160.850000000005</v>
      </c>
      <c r="K3217" s="36">
        <v>23.308849158877521</v>
      </c>
      <c r="M3217">
        <v>110.5591</v>
      </c>
      <c r="N3217">
        <v>160.850000000005</v>
      </c>
      <c r="O3217" s="36">
        <v>23.455877315489211</v>
      </c>
      <c r="Q3217">
        <v>115.30419999999999</v>
      </c>
      <c r="R3217">
        <v>160.850000000005</v>
      </c>
      <c r="S3217" s="36">
        <v>23.608730160668649</v>
      </c>
      <c r="U3217">
        <v>120.0808</v>
      </c>
      <c r="V3217">
        <v>160.850000000005</v>
      </c>
      <c r="W3217" s="36">
        <v>23.76851510188957</v>
      </c>
      <c r="Y3217">
        <v>83.43</v>
      </c>
      <c r="Z3217">
        <v>160.850000000005</v>
      </c>
      <c r="AA3217" s="36">
        <v>22.679425179726781</v>
      </c>
    </row>
    <row r="3218" spans="1:27" x14ac:dyDescent="0.25">
      <c r="A3218">
        <v>96.432599999999994</v>
      </c>
      <c r="B3218">
        <v>160.90000000000501</v>
      </c>
      <c r="C3218" s="36">
        <v>23.031711880669391</v>
      </c>
      <c r="E3218">
        <v>101.12990000000001</v>
      </c>
      <c r="F3218">
        <v>160.90000000000501</v>
      </c>
      <c r="G3218" s="36">
        <v>23.167642180281764</v>
      </c>
      <c r="I3218">
        <v>105.8248</v>
      </c>
      <c r="J3218">
        <v>160.90000000000501</v>
      </c>
      <c r="K3218" s="36">
        <v>23.308324841275137</v>
      </c>
      <c r="M3218">
        <v>110.5591</v>
      </c>
      <c r="N3218">
        <v>160.90000000000501</v>
      </c>
      <c r="O3218" s="36">
        <v>23.455327745856604</v>
      </c>
      <c r="Q3218">
        <v>115.30419999999999</v>
      </c>
      <c r="R3218">
        <v>160.90000000000501</v>
      </c>
      <c r="S3218" s="36">
        <v>23.608152826353813</v>
      </c>
      <c r="U3218">
        <v>120.0808</v>
      </c>
      <c r="V3218">
        <v>160.90000000000501</v>
      </c>
      <c r="W3218" s="36">
        <v>23.767906959902902</v>
      </c>
      <c r="Y3218">
        <v>83.43</v>
      </c>
      <c r="Z3218">
        <v>160.90000000000501</v>
      </c>
      <c r="AA3218" s="36">
        <v>22.678995211840189</v>
      </c>
    </row>
    <row r="3219" spans="1:27" x14ac:dyDescent="0.25">
      <c r="A3219">
        <v>96.432599999999994</v>
      </c>
      <c r="B3219">
        <v>160.95000000000499</v>
      </c>
      <c r="C3219" s="36">
        <v>23.031231656918465</v>
      </c>
      <c r="E3219">
        <v>101.12990000000001</v>
      </c>
      <c r="F3219">
        <v>160.95000000000499</v>
      </c>
      <c r="G3219" s="36">
        <v>23.167140879460842</v>
      </c>
      <c r="I3219">
        <v>105.8248</v>
      </c>
      <c r="J3219">
        <v>160.95000000000499</v>
      </c>
      <c r="K3219" s="36">
        <v>23.3078006217298</v>
      </c>
      <c r="M3219">
        <v>110.5591</v>
      </c>
      <c r="N3219">
        <v>160.95000000000499</v>
      </c>
      <c r="O3219" s="36">
        <v>23.454778285391594</v>
      </c>
      <c r="Q3219">
        <v>115.30419999999999</v>
      </c>
      <c r="R3219">
        <v>160.95000000000499</v>
      </c>
      <c r="S3219" s="36">
        <v>23.60757561424321</v>
      </c>
      <c r="U3219">
        <v>120.0808</v>
      </c>
      <c r="V3219">
        <v>160.95000000000499</v>
      </c>
      <c r="W3219" s="36">
        <v>23.767298955612596</v>
      </c>
      <c r="Y3219">
        <v>83.43</v>
      </c>
      <c r="Z3219">
        <v>160.95000000000499</v>
      </c>
      <c r="AA3219" s="36">
        <v>22.678565306553974</v>
      </c>
    </row>
    <row r="3220" spans="1:27" x14ac:dyDescent="0.25">
      <c r="A3220">
        <v>96.432599999999994</v>
      </c>
      <c r="B3220">
        <v>161.000000000005</v>
      </c>
      <c r="C3220" s="36">
        <v>23.030751513485615</v>
      </c>
      <c r="E3220">
        <v>101.12990000000001</v>
      </c>
      <c r="F3220">
        <v>161.000000000005</v>
      </c>
      <c r="G3220" s="36">
        <v>23.166639667176</v>
      </c>
      <c r="I3220">
        <v>105.8248</v>
      </c>
      <c r="J3220">
        <v>161.000000000005</v>
      </c>
      <c r="K3220" s="36">
        <v>23.307276500198054</v>
      </c>
      <c r="M3220">
        <v>110.5591</v>
      </c>
      <c r="N3220">
        <v>161.000000000005</v>
      </c>
      <c r="O3220" s="36">
        <v>23.4542289340426</v>
      </c>
      <c r="Q3220">
        <v>115.30419999999999</v>
      </c>
      <c r="R3220">
        <v>161.000000000005</v>
      </c>
      <c r="S3220" s="36">
        <v>23.606998524275049</v>
      </c>
      <c r="U3220">
        <v>120.0808</v>
      </c>
      <c r="V3220">
        <v>161.000000000005</v>
      </c>
      <c r="W3220" s="36">
        <v>23.766691088943873</v>
      </c>
      <c r="Y3220">
        <v>83.43</v>
      </c>
      <c r="Z3220">
        <v>161.000000000005</v>
      </c>
      <c r="AA3220" s="36">
        <v>22.678135463846903</v>
      </c>
    </row>
    <row r="3221" spans="1:27" x14ac:dyDescent="0.25">
      <c r="A3221">
        <v>96.432599999999994</v>
      </c>
      <c r="B3221">
        <v>161.05000000000501</v>
      </c>
      <c r="C3221" s="36">
        <v>23.030271450339242</v>
      </c>
      <c r="E3221">
        <v>101.12990000000001</v>
      </c>
      <c r="F3221">
        <v>161.05000000000501</v>
      </c>
      <c r="G3221" s="36">
        <v>23.166138543390325</v>
      </c>
      <c r="I3221">
        <v>105.8248</v>
      </c>
      <c r="J3221">
        <v>161.05000000000501</v>
      </c>
      <c r="K3221" s="36">
        <v>23.306752476636465</v>
      </c>
      <c r="M3221">
        <v>110.5591</v>
      </c>
      <c r="N3221">
        <v>161.05000000000501</v>
      </c>
      <c r="O3221" s="36">
        <v>23.453679691758058</v>
      </c>
      <c r="Q3221">
        <v>115.30419999999999</v>
      </c>
      <c r="R3221">
        <v>161.05000000000501</v>
      </c>
      <c r="S3221" s="36">
        <v>23.606421556387616</v>
      </c>
      <c r="U3221">
        <v>120.0808</v>
      </c>
      <c r="V3221">
        <v>161.05000000000501</v>
      </c>
      <c r="W3221" s="36">
        <v>23.766083359822051</v>
      </c>
      <c r="Y3221">
        <v>83.43</v>
      </c>
      <c r="Z3221">
        <v>161.05000000000501</v>
      </c>
      <c r="AA3221" s="36">
        <v>22.677705683697766</v>
      </c>
    </row>
    <row r="3222" spans="1:27" x14ac:dyDescent="0.25">
      <c r="A3222">
        <v>96.432599999999994</v>
      </c>
      <c r="B3222">
        <v>161.100000000005</v>
      </c>
      <c r="C3222" s="36">
        <v>23.029791467447772</v>
      </c>
      <c r="E3222">
        <v>101.12990000000001</v>
      </c>
      <c r="F3222">
        <v>161.100000000005</v>
      </c>
      <c r="G3222" s="36">
        <v>23.165637508066933</v>
      </c>
      <c r="I3222">
        <v>105.8248</v>
      </c>
      <c r="J3222">
        <v>161.100000000005</v>
      </c>
      <c r="K3222" s="36">
        <v>23.306228551001638</v>
      </c>
      <c r="M3222">
        <v>110.5591</v>
      </c>
      <c r="N3222">
        <v>161.100000000005</v>
      </c>
      <c r="O3222" s="36">
        <v>23.453130558486475</v>
      </c>
      <c r="Q3222">
        <v>115.30419999999999</v>
      </c>
      <c r="R3222">
        <v>161.100000000005</v>
      </c>
      <c r="S3222" s="36">
        <v>23.605844710519222</v>
      </c>
      <c r="U3222">
        <v>120.0808</v>
      </c>
      <c r="V3222">
        <v>161.100000000005</v>
      </c>
      <c r="W3222" s="36">
        <v>23.765475768172479</v>
      </c>
      <c r="Y3222">
        <v>83.43</v>
      </c>
      <c r="Z3222">
        <v>161.100000000005</v>
      </c>
      <c r="AA3222" s="36">
        <v>22.677275966085354</v>
      </c>
    </row>
    <row r="3223" spans="1:27" x14ac:dyDescent="0.25">
      <c r="A3223">
        <v>96.432599999999994</v>
      </c>
      <c r="B3223">
        <v>161.15000000000501</v>
      </c>
      <c r="C3223" s="36">
        <v>23.029311564779643</v>
      </c>
      <c r="E3223">
        <v>101.12990000000001</v>
      </c>
      <c r="F3223">
        <v>161.15000000000501</v>
      </c>
      <c r="G3223" s="36">
        <v>23.165136561168946</v>
      </c>
      <c r="I3223">
        <v>105.8248</v>
      </c>
      <c r="J3223">
        <v>161.15000000000501</v>
      </c>
      <c r="K3223" s="36">
        <v>23.305704723250219</v>
      </c>
      <c r="M3223">
        <v>110.5591</v>
      </c>
      <c r="N3223">
        <v>161.15000000000501</v>
      </c>
      <c r="O3223" s="36">
        <v>23.452581534176371</v>
      </c>
      <c r="Q3223">
        <v>115.30419999999999</v>
      </c>
      <c r="R3223">
        <v>161.15000000000501</v>
      </c>
      <c r="S3223" s="36">
        <v>23.605267986608244</v>
      </c>
      <c r="U3223">
        <v>120.0808</v>
      </c>
      <c r="V3223">
        <v>161.15000000000501</v>
      </c>
      <c r="W3223" s="36">
        <v>23.764868313920601</v>
      </c>
      <c r="Y3223">
        <v>83.43</v>
      </c>
      <c r="Z3223">
        <v>161.15000000000501</v>
      </c>
      <c r="AA3223" s="36">
        <v>22.676846310988473</v>
      </c>
    </row>
    <row r="3224" spans="1:27" x14ac:dyDescent="0.25">
      <c r="A3224">
        <v>96.432599999999994</v>
      </c>
      <c r="B3224">
        <v>161.20000000000499</v>
      </c>
      <c r="C3224" s="36">
        <v>23.028831742303328</v>
      </c>
      <c r="E3224">
        <v>101.12990000000001</v>
      </c>
      <c r="F3224">
        <v>161.20000000000499</v>
      </c>
      <c r="G3224" s="36">
        <v>23.164635702659531</v>
      </c>
      <c r="I3224">
        <v>105.8248</v>
      </c>
      <c r="J3224">
        <v>161.20000000000499</v>
      </c>
      <c r="K3224" s="36">
        <v>23.305180993338865</v>
      </c>
      <c r="M3224">
        <v>110.5591</v>
      </c>
      <c r="N3224">
        <v>161.20000000000499</v>
      </c>
      <c r="O3224" s="36">
        <v>23.452032618776322</v>
      </c>
      <c r="Q3224">
        <v>115.30419999999999</v>
      </c>
      <c r="R3224">
        <v>161.20000000000499</v>
      </c>
      <c r="S3224" s="36">
        <v>23.604691384593103</v>
      </c>
      <c r="U3224">
        <v>120.0808</v>
      </c>
      <c r="V3224">
        <v>161.20000000000499</v>
      </c>
      <c r="W3224" s="36">
        <v>23.764260996991908</v>
      </c>
      <c r="Y3224">
        <v>83.43</v>
      </c>
      <c r="Z3224">
        <v>161.20000000000499</v>
      </c>
      <c r="AA3224" s="36">
        <v>22.676416718385948</v>
      </c>
    </row>
    <row r="3225" spans="1:27" x14ac:dyDescent="0.25">
      <c r="A3225">
        <v>96.432599999999994</v>
      </c>
      <c r="B3225">
        <v>161.250000000005</v>
      </c>
      <c r="C3225" s="36">
        <v>23.028351999987301</v>
      </c>
      <c r="E3225">
        <v>101.12990000000001</v>
      </c>
      <c r="F3225">
        <v>161.250000000005</v>
      </c>
      <c r="G3225" s="36">
        <v>23.164134932501877</v>
      </c>
      <c r="I3225">
        <v>105.8248</v>
      </c>
      <c r="J3225">
        <v>161.250000000005</v>
      </c>
      <c r="K3225" s="36">
        <v>23.30465736122428</v>
      </c>
      <c r="M3225">
        <v>110.5591</v>
      </c>
      <c r="N3225">
        <v>161.250000000005</v>
      </c>
      <c r="O3225" s="36">
        <v>23.45148381223494</v>
      </c>
      <c r="Q3225">
        <v>115.30419999999999</v>
      </c>
      <c r="R3225">
        <v>161.250000000005</v>
      </c>
      <c r="S3225" s="36">
        <v>23.60411490441227</v>
      </c>
      <c r="U3225">
        <v>120.0808</v>
      </c>
      <c r="V3225">
        <v>161.250000000005</v>
      </c>
      <c r="W3225" s="36">
        <v>23.763653817311965</v>
      </c>
      <c r="Y3225">
        <v>83.43</v>
      </c>
      <c r="Z3225">
        <v>161.250000000005</v>
      </c>
      <c r="AA3225" s="36">
        <v>22.675987188256606</v>
      </c>
    </row>
    <row r="3226" spans="1:27" x14ac:dyDescent="0.25">
      <c r="A3226">
        <v>96.432599999999994</v>
      </c>
      <c r="B3226">
        <v>161.30000000000501</v>
      </c>
      <c r="C3226" s="36">
        <v>23.027872337800073</v>
      </c>
      <c r="E3226">
        <v>101.12990000000001</v>
      </c>
      <c r="F3226">
        <v>161.30000000000501</v>
      </c>
      <c r="G3226" s="36">
        <v>23.163634250659186</v>
      </c>
      <c r="I3226">
        <v>105.8248</v>
      </c>
      <c r="J3226">
        <v>161.30000000000501</v>
      </c>
      <c r="K3226" s="36">
        <v>23.304133826863186</v>
      </c>
      <c r="M3226">
        <v>110.5591</v>
      </c>
      <c r="N3226">
        <v>161.30000000000501</v>
      </c>
      <c r="O3226" s="36">
        <v>23.450935114500862</v>
      </c>
      <c r="Q3226">
        <v>115.30419999999999</v>
      </c>
      <c r="R3226">
        <v>161.30000000000501</v>
      </c>
      <c r="S3226" s="36">
        <v>23.603538546004277</v>
      </c>
      <c r="U3226">
        <v>120.0808</v>
      </c>
      <c r="V3226">
        <v>161.30000000000501</v>
      </c>
      <c r="W3226" s="36">
        <v>23.763046774806401</v>
      </c>
      <c r="Y3226">
        <v>83.43</v>
      </c>
      <c r="Z3226">
        <v>161.30000000000501</v>
      </c>
      <c r="AA3226" s="36">
        <v>22.675557720579288</v>
      </c>
    </row>
    <row r="3227" spans="1:27" x14ac:dyDescent="0.25">
      <c r="A3227">
        <v>96.432599999999994</v>
      </c>
      <c r="B3227">
        <v>161.350000000005</v>
      </c>
      <c r="C3227" s="36">
        <v>23.027392755710167</v>
      </c>
      <c r="E3227">
        <v>101.12990000000001</v>
      </c>
      <c r="F3227">
        <v>161.350000000005</v>
      </c>
      <c r="G3227" s="36">
        <v>23.163133657094697</v>
      </c>
      <c r="I3227">
        <v>105.8248</v>
      </c>
      <c r="J3227">
        <v>161.350000000005</v>
      </c>
      <c r="K3227" s="36">
        <v>23.303610390212352</v>
      </c>
      <c r="M3227">
        <v>110.5591</v>
      </c>
      <c r="N3227">
        <v>161.350000000005</v>
      </c>
      <c r="O3227" s="36">
        <v>23.450386525522784</v>
      </c>
      <c r="Q3227">
        <v>115.30419999999999</v>
      </c>
      <c r="R3227">
        <v>161.350000000005</v>
      </c>
      <c r="S3227" s="36">
        <v>23.602962309307692</v>
      </c>
      <c r="U3227">
        <v>120.0808</v>
      </c>
      <c r="V3227">
        <v>161.350000000005</v>
      </c>
      <c r="W3227" s="36">
        <v>23.762439869400911</v>
      </c>
      <c r="Y3227">
        <v>83.43</v>
      </c>
      <c r="Z3227">
        <v>161.350000000005</v>
      </c>
      <c r="AA3227" s="36">
        <v>22.675128315332852</v>
      </c>
    </row>
    <row r="3228" spans="1:27" x14ac:dyDescent="0.25">
      <c r="A3228">
        <v>96.432599999999994</v>
      </c>
      <c r="B3228">
        <v>161.40000000000501</v>
      </c>
      <c r="C3228" s="36">
        <v>23.026913253686125</v>
      </c>
      <c r="E3228">
        <v>101.12990000000001</v>
      </c>
      <c r="F3228">
        <v>161.40000000000501</v>
      </c>
      <c r="G3228" s="36">
        <v>23.162633151771665</v>
      </c>
      <c r="I3228">
        <v>105.8248</v>
      </c>
      <c r="J3228">
        <v>161.40000000000501</v>
      </c>
      <c r="K3228" s="36">
        <v>23.303087051228566</v>
      </c>
      <c r="M3228">
        <v>110.5591</v>
      </c>
      <c r="N3228">
        <v>161.40000000000501</v>
      </c>
      <c r="O3228" s="36">
        <v>23.449838045249439</v>
      </c>
      <c r="Q3228">
        <v>115.30419999999999</v>
      </c>
      <c r="R3228">
        <v>161.40000000000501</v>
      </c>
      <c r="S3228" s="36">
        <v>23.60238619426114</v>
      </c>
      <c r="U3228">
        <v>120.0808</v>
      </c>
      <c r="V3228">
        <v>161.40000000000501</v>
      </c>
      <c r="W3228" s="36">
        <v>23.761833101021256</v>
      </c>
      <c r="Y3228">
        <v>83.43</v>
      </c>
      <c r="Z3228">
        <v>161.40000000000501</v>
      </c>
      <c r="AA3228" s="36">
        <v>22.674698972496159</v>
      </c>
    </row>
    <row r="3229" spans="1:27" x14ac:dyDescent="0.25">
      <c r="A3229">
        <v>96.432599999999994</v>
      </c>
      <c r="B3229">
        <v>161.45000000000499</v>
      </c>
      <c r="C3229" s="36">
        <v>23.026433831696504</v>
      </c>
      <c r="E3229">
        <v>101.12990000000001</v>
      </c>
      <c r="F3229">
        <v>161.45000000000499</v>
      </c>
      <c r="G3229" s="36">
        <v>23.162132734653376</v>
      </c>
      <c r="I3229">
        <v>105.8248</v>
      </c>
      <c r="J3229">
        <v>161.45000000000499</v>
      </c>
      <c r="K3229" s="36">
        <v>23.302563809868651</v>
      </c>
      <c r="M3229">
        <v>110.5591</v>
      </c>
      <c r="N3229">
        <v>161.45000000000499</v>
      </c>
      <c r="O3229" s="36">
        <v>23.449289673629586</v>
      </c>
      <c r="Q3229">
        <v>115.30419999999999</v>
      </c>
      <c r="R3229">
        <v>161.45000000000499</v>
      </c>
      <c r="S3229" s="36">
        <v>23.601810200803296</v>
      </c>
      <c r="U3229">
        <v>120.0808</v>
      </c>
      <c r="V3229">
        <v>161.45000000000499</v>
      </c>
      <c r="W3229" s="36">
        <v>23.761226469593257</v>
      </c>
      <c r="Y3229">
        <v>83.43</v>
      </c>
      <c r="Z3229">
        <v>161.45000000000499</v>
      </c>
      <c r="AA3229" s="36">
        <v>22.674269692048092</v>
      </c>
    </row>
    <row r="3230" spans="1:27" x14ac:dyDescent="0.25">
      <c r="A3230">
        <v>96.432599999999994</v>
      </c>
      <c r="B3230">
        <v>161.500000000005</v>
      </c>
      <c r="C3230" s="36">
        <v>23.025954489709907</v>
      </c>
      <c r="E3230">
        <v>101.12990000000001</v>
      </c>
      <c r="F3230">
        <v>161.500000000005</v>
      </c>
      <c r="G3230" s="36">
        <v>23.161632405703145</v>
      </c>
      <c r="I3230">
        <v>105.8248</v>
      </c>
      <c r="J3230">
        <v>161.500000000005</v>
      </c>
      <c r="K3230" s="36">
        <v>23.302040666089461</v>
      </c>
      <c r="M3230">
        <v>110.5591</v>
      </c>
      <c r="N3230">
        <v>161.500000000005</v>
      </c>
      <c r="O3230" s="36">
        <v>23.448741410612033</v>
      </c>
      <c r="Q3230">
        <v>115.30419999999999</v>
      </c>
      <c r="R3230">
        <v>161.500000000005</v>
      </c>
      <c r="S3230" s="36">
        <v>23.601234328872888</v>
      </c>
      <c r="U3230">
        <v>120.0808</v>
      </c>
      <c r="V3230">
        <v>161.500000000005</v>
      </c>
      <c r="W3230" s="36">
        <v>23.760619975042811</v>
      </c>
      <c r="Y3230">
        <v>83.43</v>
      </c>
      <c r="Z3230">
        <v>161.500000000005</v>
      </c>
      <c r="AA3230" s="36">
        <v>22.673840473967534</v>
      </c>
    </row>
    <row r="3231" spans="1:27" x14ac:dyDescent="0.25">
      <c r="A3231">
        <v>96.432599999999994</v>
      </c>
      <c r="B3231">
        <v>161.55000000000501</v>
      </c>
      <c r="C3231" s="36">
        <v>23.025475227694919</v>
      </c>
      <c r="E3231">
        <v>101.12990000000001</v>
      </c>
      <c r="F3231">
        <v>161.55000000000501</v>
      </c>
      <c r="G3231" s="36">
        <v>23.161132164884293</v>
      </c>
      <c r="I3231">
        <v>105.8248</v>
      </c>
      <c r="J3231">
        <v>161.55000000000501</v>
      </c>
      <c r="K3231" s="36">
        <v>23.301517619847871</v>
      </c>
      <c r="M3231">
        <v>110.5591</v>
      </c>
      <c r="N3231">
        <v>161.55000000000501</v>
      </c>
      <c r="O3231" s="36">
        <v>23.448193256145622</v>
      </c>
      <c r="Q3231">
        <v>115.30419999999999</v>
      </c>
      <c r="R3231">
        <v>161.55000000000501</v>
      </c>
      <c r="S3231" s="36">
        <v>23.600658578408684</v>
      </c>
      <c r="U3231">
        <v>120.0808</v>
      </c>
      <c r="V3231">
        <v>161.55000000000501</v>
      </c>
      <c r="W3231" s="36">
        <v>23.760013617295868</v>
      </c>
      <c r="Y3231">
        <v>83.43</v>
      </c>
      <c r="Z3231">
        <v>161.55000000000501</v>
      </c>
      <c r="AA3231" s="36">
        <v>22.673411318233384</v>
      </c>
    </row>
    <row r="3232" spans="1:27" x14ac:dyDescent="0.25">
      <c r="A3232">
        <v>96.432599999999994</v>
      </c>
      <c r="B3232">
        <v>161.600000000005</v>
      </c>
      <c r="C3232" s="36">
        <v>23.024996045620178</v>
      </c>
      <c r="E3232">
        <v>101.12990000000001</v>
      </c>
      <c r="F3232">
        <v>161.600000000005</v>
      </c>
      <c r="G3232" s="36">
        <v>23.160632012160189</v>
      </c>
      <c r="I3232">
        <v>105.8248</v>
      </c>
      <c r="J3232">
        <v>161.600000000005</v>
      </c>
      <c r="K3232" s="36">
        <v>23.30099467110081</v>
      </c>
      <c r="M3232">
        <v>110.5591</v>
      </c>
      <c r="N3232">
        <v>161.600000000005</v>
      </c>
      <c r="O3232" s="36">
        <v>23.447645210179243</v>
      </c>
      <c r="Q3232">
        <v>115.30419999999999</v>
      </c>
      <c r="R3232">
        <v>161.600000000005</v>
      </c>
      <c r="S3232" s="36">
        <v>23.60008294934952</v>
      </c>
      <c r="U3232">
        <v>120.0808</v>
      </c>
      <c r="V3232">
        <v>161.600000000005</v>
      </c>
      <c r="W3232" s="36">
        <v>23.759407396278455</v>
      </c>
      <c r="Y3232">
        <v>83.43</v>
      </c>
      <c r="Z3232">
        <v>161.600000000005</v>
      </c>
      <c r="AA3232" s="36">
        <v>22.672982224824562</v>
      </c>
    </row>
    <row r="3233" spans="1:27" x14ac:dyDescent="0.25">
      <c r="A3233">
        <v>96.432599999999994</v>
      </c>
      <c r="B3233">
        <v>161.65000000000501</v>
      </c>
      <c r="C3233" s="36">
        <v>23.024516943454319</v>
      </c>
      <c r="E3233">
        <v>101.12990000000001</v>
      </c>
      <c r="F3233">
        <v>161.65000000000501</v>
      </c>
      <c r="G3233" s="36">
        <v>23.160131947494207</v>
      </c>
      <c r="I3233">
        <v>105.8248</v>
      </c>
      <c r="J3233">
        <v>161.65000000000501</v>
      </c>
      <c r="K3233" s="36">
        <v>23.300471819805217</v>
      </c>
      <c r="M3233">
        <v>110.5591</v>
      </c>
      <c r="N3233">
        <v>161.65000000000501</v>
      </c>
      <c r="O3233" s="36">
        <v>23.447097272661814</v>
      </c>
      <c r="Q3233">
        <v>115.30419999999999</v>
      </c>
      <c r="R3233">
        <v>161.65000000000501</v>
      </c>
      <c r="S3233" s="36">
        <v>23.599507441634266</v>
      </c>
      <c r="U3233">
        <v>120.0808</v>
      </c>
      <c r="V3233">
        <v>161.65000000000501</v>
      </c>
      <c r="W3233" s="36">
        <v>23.758801311916653</v>
      </c>
      <c r="Y3233">
        <v>83.43</v>
      </c>
      <c r="Z3233">
        <v>161.65000000000501</v>
      </c>
      <c r="AA3233" s="36">
        <v>22.672553193719981</v>
      </c>
    </row>
    <row r="3234" spans="1:27" x14ac:dyDescent="0.25">
      <c r="A3234">
        <v>96.432599999999994</v>
      </c>
      <c r="B3234">
        <v>161.70000000000499</v>
      </c>
      <c r="C3234" s="36">
        <v>23.024037921166013</v>
      </c>
      <c r="E3234">
        <v>101.12990000000001</v>
      </c>
      <c r="F3234">
        <v>161.70000000000499</v>
      </c>
      <c r="G3234" s="36">
        <v>23.159631970849762</v>
      </c>
      <c r="I3234">
        <v>105.8248</v>
      </c>
      <c r="J3234">
        <v>161.70000000000499</v>
      </c>
      <c r="K3234" s="36">
        <v>23.299949065918071</v>
      </c>
      <c r="M3234">
        <v>110.5591</v>
      </c>
      <c r="N3234">
        <v>161.70000000000499</v>
      </c>
      <c r="O3234" s="36">
        <v>23.446549443542303</v>
      </c>
      <c r="Q3234">
        <v>115.30419999999999</v>
      </c>
      <c r="R3234">
        <v>161.70000000000499</v>
      </c>
      <c r="S3234" s="36">
        <v>23.598932055201846</v>
      </c>
      <c r="U3234">
        <v>120.0808</v>
      </c>
      <c r="V3234">
        <v>161.70000000000499</v>
      </c>
      <c r="W3234" s="36">
        <v>23.758195364136615</v>
      </c>
      <c r="Y3234">
        <v>83.43</v>
      </c>
      <c r="Z3234">
        <v>161.70000000000499</v>
      </c>
      <c r="AA3234" s="36">
        <v>22.672124224898582</v>
      </c>
    </row>
    <row r="3235" spans="1:27" x14ac:dyDescent="0.25">
      <c r="A3235">
        <v>96.432599999999994</v>
      </c>
      <c r="B3235">
        <v>161.750000000005</v>
      </c>
      <c r="C3235" s="36">
        <v>23.023558978723937</v>
      </c>
      <c r="E3235">
        <v>101.12990000000001</v>
      </c>
      <c r="F3235">
        <v>161.750000000005</v>
      </c>
      <c r="G3235" s="36">
        <v>23.15913208219029</v>
      </c>
      <c r="I3235">
        <v>105.8248</v>
      </c>
      <c r="J3235">
        <v>161.750000000005</v>
      </c>
      <c r="K3235" s="36">
        <v>23.299426409396375</v>
      </c>
      <c r="M3235">
        <v>110.5591</v>
      </c>
      <c r="N3235">
        <v>161.750000000005</v>
      </c>
      <c r="O3235" s="36">
        <v>23.446001722769701</v>
      </c>
      <c r="Q3235">
        <v>115.30419999999999</v>
      </c>
      <c r="R3235">
        <v>161.750000000005</v>
      </c>
      <c r="S3235" s="36">
        <v>23.598356789991236</v>
      </c>
      <c r="U3235">
        <v>120.0808</v>
      </c>
      <c r="V3235">
        <v>161.750000000005</v>
      </c>
      <c r="W3235" s="36">
        <v>23.757589552864559</v>
      </c>
      <c r="Y3235">
        <v>83.43</v>
      </c>
      <c r="Z3235">
        <v>161.750000000005</v>
      </c>
      <c r="AA3235" s="36">
        <v>22.671695318339307</v>
      </c>
    </row>
    <row r="3236" spans="1:27" x14ac:dyDescent="0.25">
      <c r="A3236">
        <v>96.432599999999994</v>
      </c>
      <c r="B3236">
        <v>161.80000000000501</v>
      </c>
      <c r="C3236" s="36">
        <v>23.023080116096796</v>
      </c>
      <c r="E3236">
        <v>101.12990000000001</v>
      </c>
      <c r="F3236">
        <v>161.80000000000501</v>
      </c>
      <c r="G3236" s="36">
        <v>23.158632281479235</v>
      </c>
      <c r="I3236">
        <v>105.8248</v>
      </c>
      <c r="J3236">
        <v>161.80000000000501</v>
      </c>
      <c r="K3236" s="36">
        <v>23.298903850197174</v>
      </c>
      <c r="M3236">
        <v>110.5591</v>
      </c>
      <c r="N3236">
        <v>161.80000000000501</v>
      </c>
      <c r="O3236" s="36">
        <v>23.445454110293063</v>
      </c>
      <c r="Q3236">
        <v>115.30419999999999</v>
      </c>
      <c r="R3236">
        <v>161.80000000000501</v>
      </c>
      <c r="S3236" s="36">
        <v>23.597781645941463</v>
      </c>
      <c r="U3236">
        <v>120.0808</v>
      </c>
      <c r="V3236">
        <v>161.80000000000501</v>
      </c>
      <c r="W3236" s="36">
        <v>23.756983878026755</v>
      </c>
      <c r="Y3236">
        <v>83.43</v>
      </c>
      <c r="Z3236">
        <v>161.80000000000501</v>
      </c>
      <c r="AA3236" s="36">
        <v>22.671266474021117</v>
      </c>
    </row>
    <row r="3237" spans="1:27" x14ac:dyDescent="0.25">
      <c r="A3237">
        <v>96.432599999999994</v>
      </c>
      <c r="B3237">
        <v>161.850000000005</v>
      </c>
      <c r="C3237" s="36">
        <v>23.022601333253316</v>
      </c>
      <c r="E3237">
        <v>101.12990000000001</v>
      </c>
      <c r="F3237">
        <v>161.850000000005</v>
      </c>
      <c r="G3237" s="36">
        <v>23.158132568680088</v>
      </c>
      <c r="I3237">
        <v>105.8248</v>
      </c>
      <c r="J3237">
        <v>161.850000000005</v>
      </c>
      <c r="K3237" s="36">
        <v>23.298381388277537</v>
      </c>
      <c r="M3237">
        <v>110.5591</v>
      </c>
      <c r="N3237">
        <v>161.850000000005</v>
      </c>
      <c r="O3237" s="36">
        <v>23.444906606061458</v>
      </c>
      <c r="Q3237">
        <v>115.30419999999999</v>
      </c>
      <c r="R3237">
        <v>161.850000000005</v>
      </c>
      <c r="S3237" s="36">
        <v>23.59720662299161</v>
      </c>
      <c r="U3237">
        <v>120.0808</v>
      </c>
      <c r="V3237">
        <v>161.850000000005</v>
      </c>
      <c r="W3237" s="36">
        <v>23.756378339549567</v>
      </c>
      <c r="Y3237">
        <v>83.43</v>
      </c>
      <c r="Z3237">
        <v>161.850000000005</v>
      </c>
      <c r="AA3237" s="36">
        <v>22.67083769192298</v>
      </c>
    </row>
    <row r="3238" spans="1:27" x14ac:dyDescent="0.25">
      <c r="A3238">
        <v>96.432599999999994</v>
      </c>
      <c r="B3238">
        <v>161.90000000000501</v>
      </c>
      <c r="C3238" s="36">
        <v>23.022122630162244</v>
      </c>
      <c r="E3238">
        <v>101.12990000000001</v>
      </c>
      <c r="F3238">
        <v>161.90000000000501</v>
      </c>
      <c r="G3238" s="36">
        <v>23.157632943756351</v>
      </c>
      <c r="I3238">
        <v>105.8248</v>
      </c>
      <c r="J3238">
        <v>161.90000000000501</v>
      </c>
      <c r="K3238" s="36">
        <v>23.297859023594562</v>
      </c>
      <c r="M3238">
        <v>110.5591</v>
      </c>
      <c r="N3238">
        <v>161.90000000000501</v>
      </c>
      <c r="O3238" s="36">
        <v>23.444359210024011</v>
      </c>
      <c r="Q3238">
        <v>115.30419999999999</v>
      </c>
      <c r="R3238">
        <v>161.90000000000501</v>
      </c>
      <c r="S3238" s="36">
        <v>23.59663172108079</v>
      </c>
      <c r="U3238">
        <v>120.0808</v>
      </c>
      <c r="V3238">
        <v>161.90000000000501</v>
      </c>
      <c r="W3238" s="36">
        <v>23.755772937359392</v>
      </c>
      <c r="Y3238">
        <v>83.43</v>
      </c>
      <c r="Z3238">
        <v>161.90000000000501</v>
      </c>
      <c r="AA3238" s="36">
        <v>22.670408972023878</v>
      </c>
    </row>
    <row r="3239" spans="1:27" x14ac:dyDescent="0.25">
      <c r="A3239">
        <v>96.432599999999994</v>
      </c>
      <c r="B3239">
        <v>161.95000000000499</v>
      </c>
      <c r="C3239" s="36">
        <v>23.021644006792332</v>
      </c>
      <c r="E3239">
        <v>101.12990000000001</v>
      </c>
      <c r="F3239">
        <v>161.95000000000499</v>
      </c>
      <c r="G3239" s="36">
        <v>23.157133406671555</v>
      </c>
      <c r="I3239">
        <v>105.8248</v>
      </c>
      <c r="J3239">
        <v>161.95000000000499</v>
      </c>
      <c r="K3239" s="36">
        <v>23.297336756105381</v>
      </c>
      <c r="M3239">
        <v>110.5591</v>
      </c>
      <c r="N3239">
        <v>161.95000000000499</v>
      </c>
      <c r="O3239" s="36">
        <v>23.443811922129871</v>
      </c>
      <c r="Q3239">
        <v>115.30419999999999</v>
      </c>
      <c r="R3239">
        <v>161.95000000000499</v>
      </c>
      <c r="S3239" s="36">
        <v>23.596056940148181</v>
      </c>
      <c r="U3239">
        <v>120.0808</v>
      </c>
      <c r="V3239">
        <v>161.95000000000499</v>
      </c>
      <c r="W3239" s="36">
        <v>23.755167671382711</v>
      </c>
      <c r="Y3239">
        <v>83.43</v>
      </c>
      <c r="Z3239">
        <v>161.95000000000499</v>
      </c>
      <c r="AA3239" s="36">
        <v>22.669980314302805</v>
      </c>
    </row>
    <row r="3240" spans="1:27" x14ac:dyDescent="0.25">
      <c r="A3240">
        <v>96.432599999999994</v>
      </c>
      <c r="B3240">
        <v>162.000000000005</v>
      </c>
      <c r="C3240" s="36">
        <v>23.021165463112375</v>
      </c>
      <c r="E3240">
        <v>101.12990000000001</v>
      </c>
      <c r="F3240">
        <v>162.000000000005</v>
      </c>
      <c r="G3240" s="36">
        <v>23.156633957389261</v>
      </c>
      <c r="I3240">
        <v>105.8248</v>
      </c>
      <c r="J3240">
        <v>162.000000000005</v>
      </c>
      <c r="K3240" s="36">
        <v>23.296814585767152</v>
      </c>
      <c r="M3240">
        <v>110.5591</v>
      </c>
      <c r="N3240">
        <v>162.000000000005</v>
      </c>
      <c r="O3240" s="36">
        <v>23.443264742328243</v>
      </c>
      <c r="Q3240">
        <v>115.30419999999999</v>
      </c>
      <c r="R3240">
        <v>162.000000000005</v>
      </c>
      <c r="S3240" s="36">
        <v>23.595482280133009</v>
      </c>
      <c r="U3240">
        <v>120.0808</v>
      </c>
      <c r="V3240">
        <v>162.000000000005</v>
      </c>
      <c r="W3240" s="36">
        <v>23.754562541546058</v>
      </c>
      <c r="Y3240">
        <v>83.43</v>
      </c>
      <c r="Z3240">
        <v>162.000000000005</v>
      </c>
      <c r="AA3240" s="36">
        <v>22.669551718738759</v>
      </c>
    </row>
    <row r="3241" spans="1:27" x14ac:dyDescent="0.25">
      <c r="A3241">
        <v>96.432599999999994</v>
      </c>
      <c r="B3241">
        <v>162.05000000000501</v>
      </c>
      <c r="C3241" s="36">
        <v>23.020686999091172</v>
      </c>
      <c r="E3241">
        <v>101.12990000000001</v>
      </c>
      <c r="F3241">
        <v>162.05000000000501</v>
      </c>
      <c r="G3241" s="36">
        <v>23.156134595873038</v>
      </c>
      <c r="I3241">
        <v>105.8248</v>
      </c>
      <c r="J3241">
        <v>162.05000000000501</v>
      </c>
      <c r="K3241" s="36">
        <v>23.296292512537065</v>
      </c>
      <c r="M3241">
        <v>110.5591</v>
      </c>
      <c r="N3241">
        <v>162.05000000000501</v>
      </c>
      <c r="O3241" s="36">
        <v>23.442717670568353</v>
      </c>
      <c r="Q3241">
        <v>115.30419999999999</v>
      </c>
      <c r="R3241">
        <v>162.05000000000501</v>
      </c>
      <c r="S3241" s="36">
        <v>23.594907740974552</v>
      </c>
      <c r="U3241">
        <v>120.0808</v>
      </c>
      <c r="V3241">
        <v>162.05000000000501</v>
      </c>
      <c r="W3241" s="36">
        <v>23.753957547776039</v>
      </c>
      <c r="Y3241">
        <v>83.43</v>
      </c>
      <c r="Z3241">
        <v>162.05000000000501</v>
      </c>
      <c r="AA3241" s="36">
        <v>22.669123185310756</v>
      </c>
    </row>
    <row r="3242" spans="1:27" x14ac:dyDescent="0.25">
      <c r="A3242">
        <v>96.432599999999994</v>
      </c>
      <c r="B3242">
        <v>162.100000000005</v>
      </c>
      <c r="C3242" s="36">
        <v>23.020208614697541</v>
      </c>
      <c r="E3242">
        <v>101.12990000000001</v>
      </c>
      <c r="F3242">
        <v>162.100000000005</v>
      </c>
      <c r="G3242" s="36">
        <v>23.155635322086503</v>
      </c>
      <c r="I3242">
        <v>105.8248</v>
      </c>
      <c r="J3242">
        <v>162.100000000005</v>
      </c>
      <c r="K3242" s="36">
        <v>23.295770536372359</v>
      </c>
      <c r="M3242">
        <v>110.5591</v>
      </c>
      <c r="N3242">
        <v>162.100000000005</v>
      </c>
      <c r="O3242" s="36">
        <v>23.44217070679948</v>
      </c>
      <c r="Q3242">
        <v>115.30419999999999</v>
      </c>
      <c r="R3242">
        <v>162.100000000005</v>
      </c>
      <c r="S3242" s="36">
        <v>23.59433332261213</v>
      </c>
      <c r="U3242">
        <v>120.0808</v>
      </c>
      <c r="V3242">
        <v>162.100000000005</v>
      </c>
      <c r="W3242" s="36">
        <v>23.753352689999328</v>
      </c>
      <c r="Y3242">
        <v>83.43</v>
      </c>
      <c r="Z3242">
        <v>162.100000000005</v>
      </c>
      <c r="AA3242" s="36">
        <v>22.66869471399783</v>
      </c>
    </row>
    <row r="3243" spans="1:27" x14ac:dyDescent="0.25">
      <c r="A3243">
        <v>96.432599999999994</v>
      </c>
      <c r="B3243">
        <v>162.15000000000501</v>
      </c>
      <c r="C3243" s="36">
        <v>23.019730309900332</v>
      </c>
      <c r="E3243">
        <v>101.12990000000001</v>
      </c>
      <c r="F3243">
        <v>162.15000000000501</v>
      </c>
      <c r="G3243" s="36">
        <v>23.155136135993278</v>
      </c>
      <c r="I3243">
        <v>105.8248</v>
      </c>
      <c r="J3243">
        <v>162.15000000000501</v>
      </c>
      <c r="K3243" s="36">
        <v>23.295248657230267</v>
      </c>
      <c r="M3243">
        <v>110.5591</v>
      </c>
      <c r="N3243">
        <v>162.15000000000501</v>
      </c>
      <c r="O3243" s="36">
        <v>23.441623850970934</v>
      </c>
      <c r="Q3243">
        <v>115.30419999999999</v>
      </c>
      <c r="R3243">
        <v>162.15000000000501</v>
      </c>
      <c r="S3243" s="36">
        <v>23.593759024985115</v>
      </c>
      <c r="U3243">
        <v>120.0808</v>
      </c>
      <c r="V3243">
        <v>162.15000000000501</v>
      </c>
      <c r="W3243" s="36">
        <v>23.75274796814265</v>
      </c>
      <c r="Y3243">
        <v>83.43</v>
      </c>
      <c r="Z3243">
        <v>162.15000000000501</v>
      </c>
      <c r="AA3243" s="36">
        <v>22.66826630477901</v>
      </c>
    </row>
    <row r="3244" spans="1:27" x14ac:dyDescent="0.25">
      <c r="A3244">
        <v>96.432599999999994</v>
      </c>
      <c r="B3244">
        <v>162.20000000000499</v>
      </c>
      <c r="C3244" s="36">
        <v>23.019252084668409</v>
      </c>
      <c r="E3244">
        <v>101.12990000000001</v>
      </c>
      <c r="F3244">
        <v>162.20000000000499</v>
      </c>
      <c r="G3244" s="36">
        <v>23.154637037557016</v>
      </c>
      <c r="I3244">
        <v>105.8248</v>
      </c>
      <c r="J3244">
        <v>162.20000000000499</v>
      </c>
      <c r="K3244" s="36">
        <v>23.29472687506809</v>
      </c>
      <c r="M3244">
        <v>110.5591</v>
      </c>
      <c r="N3244">
        <v>162.20000000000499</v>
      </c>
      <c r="O3244" s="36">
        <v>23.441077103032065</v>
      </c>
      <c r="Q3244">
        <v>115.30419999999999</v>
      </c>
      <c r="R3244">
        <v>162.20000000000499</v>
      </c>
      <c r="S3244" s="36">
        <v>23.59318484803293</v>
      </c>
      <c r="U3244">
        <v>120.0808</v>
      </c>
      <c r="V3244">
        <v>162.20000000000499</v>
      </c>
      <c r="W3244" s="36">
        <v>23.7521433821328</v>
      </c>
      <c r="Y3244">
        <v>83.43</v>
      </c>
      <c r="Z3244">
        <v>162.20000000000499</v>
      </c>
      <c r="AA3244" s="36">
        <v>22.667837957633353</v>
      </c>
    </row>
    <row r="3245" spans="1:27" x14ac:dyDescent="0.25">
      <c r="A3245">
        <v>96.432599999999994</v>
      </c>
      <c r="B3245">
        <v>162.250000000005</v>
      </c>
      <c r="C3245" s="36">
        <v>23.018773938970639</v>
      </c>
      <c r="E3245">
        <v>101.12990000000001</v>
      </c>
      <c r="F3245">
        <v>162.250000000005</v>
      </c>
      <c r="G3245" s="36">
        <v>23.154138026741389</v>
      </c>
      <c r="I3245">
        <v>105.8248</v>
      </c>
      <c r="J3245">
        <v>162.250000000005</v>
      </c>
      <c r="K3245" s="36">
        <v>23.294205189843126</v>
      </c>
      <c r="M3245">
        <v>110.5591</v>
      </c>
      <c r="N3245">
        <v>162.250000000005</v>
      </c>
      <c r="O3245" s="36">
        <v>23.440530462932266</v>
      </c>
      <c r="Q3245">
        <v>115.30419999999999</v>
      </c>
      <c r="R3245">
        <v>162.250000000005</v>
      </c>
      <c r="S3245" s="36">
        <v>23.592610791695048</v>
      </c>
      <c r="U3245">
        <v>120.0808</v>
      </c>
      <c r="V3245">
        <v>162.250000000005</v>
      </c>
      <c r="W3245" s="36">
        <v>23.751538931896651</v>
      </c>
      <c r="Y3245">
        <v>83.43</v>
      </c>
      <c r="Z3245">
        <v>162.250000000005</v>
      </c>
      <c r="AA3245" s="36">
        <v>22.667409672539911</v>
      </c>
    </row>
    <row r="3246" spans="1:27" x14ac:dyDescent="0.25">
      <c r="A3246">
        <v>96.432599999999994</v>
      </c>
      <c r="B3246">
        <v>162.30000000000501</v>
      </c>
      <c r="C3246" s="36">
        <v>23.018295872775944</v>
      </c>
      <c r="E3246">
        <v>101.12990000000001</v>
      </c>
      <c r="F3246">
        <v>162.30000000000501</v>
      </c>
      <c r="G3246" s="36">
        <v>23.153639103510113</v>
      </c>
      <c r="I3246">
        <v>105.8248</v>
      </c>
      <c r="J3246">
        <v>162.30000000000501</v>
      </c>
      <c r="K3246" s="36">
        <v>23.293683601512733</v>
      </c>
      <c r="M3246">
        <v>110.5591</v>
      </c>
      <c r="N3246">
        <v>162.30000000000501</v>
      </c>
      <c r="O3246" s="36">
        <v>23.439983930620961</v>
      </c>
      <c r="Q3246">
        <v>115.30419999999999</v>
      </c>
      <c r="R3246">
        <v>162.30000000000501</v>
      </c>
      <c r="S3246" s="36">
        <v>23.59203685591099</v>
      </c>
      <c r="U3246">
        <v>120.0808</v>
      </c>
      <c r="V3246">
        <v>162.30000000000501</v>
      </c>
      <c r="W3246" s="36">
        <v>23.750934617361114</v>
      </c>
      <c r="Y3246">
        <v>83.43</v>
      </c>
      <c r="Z3246">
        <v>162.30000000000501</v>
      </c>
      <c r="AA3246" s="36">
        <v>22.666981449477767</v>
      </c>
    </row>
    <row r="3247" spans="1:27" x14ac:dyDescent="0.25">
      <c r="A3247">
        <v>96.432599999999994</v>
      </c>
      <c r="B3247">
        <v>162.350000000005</v>
      </c>
      <c r="C3247" s="36">
        <v>23.01781788605323</v>
      </c>
      <c r="E3247">
        <v>101.12990000000001</v>
      </c>
      <c r="F3247">
        <v>162.350000000005</v>
      </c>
      <c r="G3247" s="36">
        <v>23.153140267826906</v>
      </c>
      <c r="I3247">
        <v>105.8248</v>
      </c>
      <c r="J3247">
        <v>162.350000000005</v>
      </c>
      <c r="K3247" s="36">
        <v>23.293162110034281</v>
      </c>
      <c r="M3247">
        <v>110.5591</v>
      </c>
      <c r="N3247">
        <v>162.350000000005</v>
      </c>
      <c r="O3247" s="36">
        <v>23.439437506047614</v>
      </c>
      <c r="Q3247">
        <v>115.30419999999999</v>
      </c>
      <c r="R3247">
        <v>162.350000000005</v>
      </c>
      <c r="S3247" s="36">
        <v>23.591463040620329</v>
      </c>
      <c r="U3247">
        <v>120.0808</v>
      </c>
      <c r="V3247">
        <v>162.350000000005</v>
      </c>
      <c r="W3247" s="36">
        <v>23.750330438453187</v>
      </c>
      <c r="Y3247">
        <v>83.43</v>
      </c>
      <c r="Z3247">
        <v>162.350000000005</v>
      </c>
      <c r="AA3247" s="36">
        <v>22.666553288425995</v>
      </c>
    </row>
    <row r="3248" spans="1:27" x14ac:dyDescent="0.25">
      <c r="A3248">
        <v>96.432599999999994</v>
      </c>
      <c r="B3248">
        <v>162.40000000000501</v>
      </c>
      <c r="C3248" s="36">
        <v>23.017339978771442</v>
      </c>
      <c r="E3248">
        <v>101.12990000000001</v>
      </c>
      <c r="F3248">
        <v>162.40000000000501</v>
      </c>
      <c r="G3248" s="36">
        <v>23.152641519655518</v>
      </c>
      <c r="I3248">
        <v>105.8248</v>
      </c>
      <c r="J3248">
        <v>162.40000000000501</v>
      </c>
      <c r="K3248" s="36">
        <v>23.292640715365174</v>
      </c>
      <c r="M3248">
        <v>110.5591</v>
      </c>
      <c r="N3248">
        <v>162.40000000000501</v>
      </c>
      <c r="O3248" s="36">
        <v>23.438891189161737</v>
      </c>
      <c r="Q3248">
        <v>115.30419999999999</v>
      </c>
      <c r="R3248">
        <v>162.40000000000501</v>
      </c>
      <c r="S3248" s="36">
        <v>23.590889345762687</v>
      </c>
      <c r="U3248">
        <v>120.0808</v>
      </c>
      <c r="V3248">
        <v>162.40000000000501</v>
      </c>
      <c r="W3248" s="36">
        <v>23.74972639509992</v>
      </c>
      <c r="Y3248">
        <v>83.43</v>
      </c>
      <c r="Z3248">
        <v>162.40000000000501</v>
      </c>
      <c r="AA3248" s="36">
        <v>22.666125189363694</v>
      </c>
    </row>
    <row r="3249" spans="1:27" x14ac:dyDescent="0.25">
      <c r="A3249">
        <v>96.432599999999994</v>
      </c>
      <c r="B3249">
        <v>162.45000000000499</v>
      </c>
      <c r="C3249" s="36">
        <v>23.016862150899545</v>
      </c>
      <c r="E3249">
        <v>101.12990000000001</v>
      </c>
      <c r="F3249">
        <v>162.45000000000499</v>
      </c>
      <c r="G3249" s="36">
        <v>23.152142858959724</v>
      </c>
      <c r="I3249">
        <v>105.8248</v>
      </c>
      <c r="J3249">
        <v>162.45000000000499</v>
      </c>
      <c r="K3249" s="36">
        <v>23.292119417462857</v>
      </c>
      <c r="M3249">
        <v>110.5591</v>
      </c>
      <c r="N3249">
        <v>162.45000000000499</v>
      </c>
      <c r="O3249" s="36">
        <v>23.43834497991287</v>
      </c>
      <c r="Q3249">
        <v>115.30419999999999</v>
      </c>
      <c r="R3249">
        <v>162.45000000000499</v>
      </c>
      <c r="S3249" s="36">
        <v>23.590315771277726</v>
      </c>
      <c r="U3249">
        <v>120.0808</v>
      </c>
      <c r="V3249">
        <v>162.45000000000499</v>
      </c>
      <c r="W3249" s="36">
        <v>23.749122487228426</v>
      </c>
      <c r="Y3249">
        <v>83.43</v>
      </c>
      <c r="Z3249">
        <v>162.45000000000499</v>
      </c>
      <c r="AA3249" s="36">
        <v>22.665697152269978</v>
      </c>
    </row>
    <row r="3250" spans="1:27" x14ac:dyDescent="0.25">
      <c r="A3250">
        <v>96.432599999999994</v>
      </c>
      <c r="B3250">
        <v>162.500000000005</v>
      </c>
      <c r="C3250" s="36">
        <v>23.016384402406519</v>
      </c>
      <c r="E3250">
        <v>101.12990000000001</v>
      </c>
      <c r="F3250">
        <v>162.500000000005</v>
      </c>
      <c r="G3250" s="36">
        <v>23.15164428570333</v>
      </c>
      <c r="I3250">
        <v>105.8248</v>
      </c>
      <c r="J3250">
        <v>162.500000000005</v>
      </c>
      <c r="K3250" s="36">
        <v>23.291598216284786</v>
      </c>
      <c r="M3250">
        <v>110.5591</v>
      </c>
      <c r="N3250">
        <v>162.500000000005</v>
      </c>
      <c r="O3250" s="36">
        <v>23.437798878250593</v>
      </c>
      <c r="Q3250">
        <v>115.30419999999999</v>
      </c>
      <c r="R3250">
        <v>162.500000000005</v>
      </c>
      <c r="S3250" s="36">
        <v>23.589742317105166</v>
      </c>
      <c r="U3250">
        <v>120.0808</v>
      </c>
      <c r="V3250">
        <v>162.500000000005</v>
      </c>
      <c r="W3250" s="36">
        <v>23.74851871476589</v>
      </c>
      <c r="Y3250">
        <v>83.43</v>
      </c>
      <c r="Z3250">
        <v>162.500000000005</v>
      </c>
      <c r="AA3250" s="36">
        <v>22.665269177123953</v>
      </c>
    </row>
    <row r="3251" spans="1:27" x14ac:dyDescent="0.25">
      <c r="A3251">
        <v>96.432599999999994</v>
      </c>
      <c r="B3251">
        <v>162.55000000000501</v>
      </c>
      <c r="C3251" s="36">
        <v>23.015906733261357</v>
      </c>
      <c r="E3251">
        <v>101.12990000000001</v>
      </c>
      <c r="F3251">
        <v>162.55000000000501</v>
      </c>
      <c r="G3251" s="36">
        <v>23.151145799850152</v>
      </c>
      <c r="I3251">
        <v>105.8248</v>
      </c>
      <c r="J3251">
        <v>162.55000000000501</v>
      </c>
      <c r="K3251" s="36">
        <v>23.291077111788464</v>
      </c>
      <c r="M3251">
        <v>110.5591</v>
      </c>
      <c r="N3251">
        <v>162.55000000000501</v>
      </c>
      <c r="O3251" s="36">
        <v>23.437252884124526</v>
      </c>
      <c r="Q3251">
        <v>115.30419999999999</v>
      </c>
      <c r="R3251">
        <v>162.55000000000501</v>
      </c>
      <c r="S3251" s="36">
        <v>23.589168983184781</v>
      </c>
      <c r="U3251">
        <v>120.0808</v>
      </c>
      <c r="V3251">
        <v>162.55000000000501</v>
      </c>
      <c r="W3251" s="36">
        <v>23.747915077639551</v>
      </c>
      <c r="Y3251">
        <v>83.43</v>
      </c>
      <c r="Z3251">
        <v>162.55000000000501</v>
      </c>
      <c r="AA3251" s="36">
        <v>22.664841263904751</v>
      </c>
    </row>
    <row r="3252" spans="1:27" x14ac:dyDescent="0.25">
      <c r="A3252">
        <v>96.432599999999994</v>
      </c>
      <c r="B3252">
        <v>162.600000000005</v>
      </c>
      <c r="C3252" s="36">
        <v>23.015429143433089</v>
      </c>
      <c r="E3252">
        <v>101.12990000000001</v>
      </c>
      <c r="F3252">
        <v>162.600000000005</v>
      </c>
      <c r="G3252" s="36">
        <v>23.15064740136404</v>
      </c>
      <c r="I3252">
        <v>105.8248</v>
      </c>
      <c r="J3252">
        <v>162.600000000005</v>
      </c>
      <c r="K3252" s="36">
        <v>23.290556103931419</v>
      </c>
      <c r="M3252">
        <v>110.5591</v>
      </c>
      <c r="N3252">
        <v>162.600000000005</v>
      </c>
      <c r="O3252" s="36">
        <v>23.436706997484336</v>
      </c>
      <c r="Q3252">
        <v>115.30419999999999</v>
      </c>
      <c r="R3252">
        <v>162.600000000005</v>
      </c>
      <c r="S3252" s="36">
        <v>23.588595769456383</v>
      </c>
      <c r="U3252">
        <v>120.0808</v>
      </c>
      <c r="V3252">
        <v>162.600000000005</v>
      </c>
      <c r="W3252" s="36">
        <v>23.74731157577672</v>
      </c>
      <c r="Y3252">
        <v>83.43</v>
      </c>
      <c r="Z3252">
        <v>162.600000000005</v>
      </c>
      <c r="AA3252" s="36">
        <v>22.664413412591522</v>
      </c>
    </row>
    <row r="3253" spans="1:27" x14ac:dyDescent="0.25">
      <c r="A3253">
        <v>96.432599999999994</v>
      </c>
      <c r="B3253">
        <v>162.65000000000501</v>
      </c>
      <c r="C3253" s="36">
        <v>23.014951632890746</v>
      </c>
      <c r="E3253">
        <v>101.12990000000001</v>
      </c>
      <c r="F3253">
        <v>162.65000000000501</v>
      </c>
      <c r="G3253" s="36">
        <v>23.15014909020887</v>
      </c>
      <c r="I3253">
        <v>105.8248</v>
      </c>
      <c r="J3253">
        <v>162.65000000000501</v>
      </c>
      <c r="K3253" s="36">
        <v>23.290035192671205</v>
      </c>
      <c r="M3253">
        <v>110.5591</v>
      </c>
      <c r="N3253">
        <v>162.65000000000501</v>
      </c>
      <c r="O3253" s="36">
        <v>23.436161218279707</v>
      </c>
      <c r="Q3253">
        <v>115.30419999999999</v>
      </c>
      <c r="R3253">
        <v>162.65000000000501</v>
      </c>
      <c r="S3253" s="36">
        <v>23.588022675859829</v>
      </c>
      <c r="U3253">
        <v>120.0808</v>
      </c>
      <c r="V3253">
        <v>162.65000000000501</v>
      </c>
      <c r="W3253" s="36">
        <v>23.746708209104774</v>
      </c>
      <c r="Y3253">
        <v>83.43</v>
      </c>
      <c r="Z3253">
        <v>162.65000000000501</v>
      </c>
      <c r="AA3253" s="36">
        <v>22.663985623163406</v>
      </c>
    </row>
    <row r="3254" spans="1:27" x14ac:dyDescent="0.25">
      <c r="A3254">
        <v>96.432599999999994</v>
      </c>
      <c r="B3254">
        <v>162.70000000000499</v>
      </c>
      <c r="C3254" s="36">
        <v>23.014474201603392</v>
      </c>
      <c r="E3254">
        <v>101.12990000000001</v>
      </c>
      <c r="F3254">
        <v>162.70000000000499</v>
      </c>
      <c r="G3254" s="36">
        <v>23.149650866348537</v>
      </c>
      <c r="I3254">
        <v>105.8248</v>
      </c>
      <c r="J3254">
        <v>162.70000000000499</v>
      </c>
      <c r="K3254" s="36">
        <v>23.289514377965407</v>
      </c>
      <c r="M3254">
        <v>110.5591</v>
      </c>
      <c r="N3254">
        <v>162.70000000000499</v>
      </c>
      <c r="O3254" s="36">
        <v>23.435615546460379</v>
      </c>
      <c r="Q3254">
        <v>115.30419999999999</v>
      </c>
      <c r="R3254">
        <v>162.70000000000499</v>
      </c>
      <c r="S3254" s="36">
        <v>23.58744970233505</v>
      </c>
      <c r="U3254">
        <v>120.0808</v>
      </c>
      <c r="V3254">
        <v>162.70000000000499</v>
      </c>
      <c r="W3254" s="36">
        <v>23.746104977551134</v>
      </c>
      <c r="Y3254">
        <v>83.43</v>
      </c>
      <c r="Z3254">
        <v>162.70000000000499</v>
      </c>
      <c r="AA3254" s="36">
        <v>22.663557895599574</v>
      </c>
    </row>
    <row r="3255" spans="1:27" x14ac:dyDescent="0.25">
      <c r="A3255">
        <v>96.432599999999994</v>
      </c>
      <c r="B3255">
        <v>162.750000000005</v>
      </c>
      <c r="C3255" s="36">
        <v>23.013996849540106</v>
      </c>
      <c r="E3255">
        <v>101.12990000000001</v>
      </c>
      <c r="F3255">
        <v>162.750000000005</v>
      </c>
      <c r="G3255" s="36">
        <v>23.149152729746962</v>
      </c>
      <c r="I3255">
        <v>105.8248</v>
      </c>
      <c r="J3255">
        <v>162.750000000005</v>
      </c>
      <c r="K3255" s="36">
        <v>23.288993659771652</v>
      </c>
      <c r="M3255">
        <v>110.5591</v>
      </c>
      <c r="N3255">
        <v>162.750000000005</v>
      </c>
      <c r="O3255" s="36">
        <v>23.435069981976127</v>
      </c>
      <c r="Q3255">
        <v>115.30419999999999</v>
      </c>
      <c r="R3255">
        <v>162.750000000005</v>
      </c>
      <c r="S3255" s="36">
        <v>23.586876848822001</v>
      </c>
      <c r="U3255">
        <v>120.0808</v>
      </c>
      <c r="V3255">
        <v>162.750000000005</v>
      </c>
      <c r="W3255" s="36">
        <v>23.74550188104331</v>
      </c>
      <c r="Y3255">
        <v>83.43</v>
      </c>
      <c r="Z3255">
        <v>162.750000000005</v>
      </c>
      <c r="AA3255" s="36">
        <v>22.663130229879201</v>
      </c>
    </row>
    <row r="3256" spans="1:27" x14ac:dyDescent="0.25">
      <c r="A3256">
        <v>96.432599999999994</v>
      </c>
      <c r="B3256">
        <v>162.80000000000501</v>
      </c>
      <c r="C3256" s="36">
        <v>23.013519576669982</v>
      </c>
      <c r="E3256">
        <v>101.12990000000001</v>
      </c>
      <c r="F3256">
        <v>162.80000000000501</v>
      </c>
      <c r="G3256" s="36">
        <v>23.148654680368089</v>
      </c>
      <c r="I3256">
        <v>105.8248</v>
      </c>
      <c r="J3256">
        <v>162.80000000000501</v>
      </c>
      <c r="K3256" s="36">
        <v>23.288473038047581</v>
      </c>
      <c r="M3256">
        <v>110.5591</v>
      </c>
      <c r="N3256">
        <v>162.80000000000501</v>
      </c>
      <c r="O3256" s="36">
        <v>23.434524524776762</v>
      </c>
      <c r="Q3256">
        <v>115.30419999999999</v>
      </c>
      <c r="R3256">
        <v>162.80000000000501</v>
      </c>
      <c r="S3256" s="36">
        <v>23.586304115260688</v>
      </c>
      <c r="U3256">
        <v>120.0808</v>
      </c>
      <c r="V3256">
        <v>162.80000000000501</v>
      </c>
      <c r="W3256" s="36">
        <v>23.744898919508856</v>
      </c>
      <c r="Y3256">
        <v>83.43</v>
      </c>
      <c r="Z3256">
        <v>162.80000000000501</v>
      </c>
      <c r="AA3256" s="36">
        <v>22.662702625981467</v>
      </c>
    </row>
    <row r="3257" spans="1:27" x14ac:dyDescent="0.25">
      <c r="A3257">
        <v>96.432599999999994</v>
      </c>
      <c r="B3257">
        <v>162.850000000005</v>
      </c>
      <c r="C3257" s="36">
        <v>23.013042382962141</v>
      </c>
      <c r="E3257">
        <v>101.12990000000001</v>
      </c>
      <c r="F3257">
        <v>162.850000000005</v>
      </c>
      <c r="G3257" s="36">
        <v>23.148156718175883</v>
      </c>
      <c r="I3257">
        <v>105.8248</v>
      </c>
      <c r="J3257">
        <v>162.850000000005</v>
      </c>
      <c r="K3257" s="36">
        <v>23.287952512750877</v>
      </c>
      <c r="M3257">
        <v>110.5591</v>
      </c>
      <c r="N3257">
        <v>162.850000000005</v>
      </c>
      <c r="O3257" s="36">
        <v>23.43397917481213</v>
      </c>
      <c r="Q3257">
        <v>115.30419999999999</v>
      </c>
      <c r="R3257">
        <v>162.850000000005</v>
      </c>
      <c r="S3257" s="36">
        <v>23.585731501591177</v>
      </c>
      <c r="U3257">
        <v>120.0808</v>
      </c>
      <c r="V3257">
        <v>162.850000000005</v>
      </c>
      <c r="W3257" s="36">
        <v>23.744296092875391</v>
      </c>
      <c r="Y3257">
        <v>83.43</v>
      </c>
      <c r="Z3257">
        <v>162.850000000005</v>
      </c>
      <c r="AA3257" s="36">
        <v>22.662275083885575</v>
      </c>
    </row>
    <row r="3258" spans="1:27" x14ac:dyDescent="0.25">
      <c r="A3258">
        <v>96.432599999999994</v>
      </c>
      <c r="B3258">
        <v>162.90000000000501</v>
      </c>
      <c r="C3258" s="36">
        <v>23.012565268385714</v>
      </c>
      <c r="E3258">
        <v>101.12990000000001</v>
      </c>
      <c r="F3258">
        <v>162.90000000000501</v>
      </c>
      <c r="G3258" s="36">
        <v>23.147658843134344</v>
      </c>
      <c r="I3258">
        <v>105.8248</v>
      </c>
      <c r="J3258">
        <v>162.90000000000501</v>
      </c>
      <c r="K3258" s="36">
        <v>23.287432083839246</v>
      </c>
      <c r="M3258">
        <v>110.5591</v>
      </c>
      <c r="N3258">
        <v>162.90000000000501</v>
      </c>
      <c r="O3258" s="36">
        <v>23.43343393203212</v>
      </c>
      <c r="Q3258">
        <v>115.30419999999999</v>
      </c>
      <c r="R3258">
        <v>162.90000000000501</v>
      </c>
      <c r="S3258" s="36">
        <v>23.585159007753578</v>
      </c>
      <c r="U3258">
        <v>120.0808</v>
      </c>
      <c r="V3258">
        <v>162.90000000000501</v>
      </c>
      <c r="W3258" s="36">
        <v>23.743693401070619</v>
      </c>
      <c r="Y3258">
        <v>83.43</v>
      </c>
      <c r="Z3258">
        <v>162.90000000000501</v>
      </c>
      <c r="AA3258" s="36">
        <v>22.661847603570735</v>
      </c>
    </row>
    <row r="3259" spans="1:27" x14ac:dyDescent="0.25">
      <c r="A3259">
        <v>96.432599999999994</v>
      </c>
      <c r="B3259">
        <v>162.95000000000499</v>
      </c>
      <c r="C3259" s="36">
        <v>23.012088232909864</v>
      </c>
      <c r="E3259">
        <v>101.12990000000001</v>
      </c>
      <c r="F3259">
        <v>162.95000000000499</v>
      </c>
      <c r="G3259" s="36">
        <v>23.147161055207491</v>
      </c>
      <c r="I3259">
        <v>105.8248</v>
      </c>
      <c r="J3259">
        <v>162.95000000000499</v>
      </c>
      <c r="K3259" s="36">
        <v>23.286911751270424</v>
      </c>
      <c r="M3259">
        <v>110.5591</v>
      </c>
      <c r="N3259">
        <v>162.95000000000499</v>
      </c>
      <c r="O3259" s="36">
        <v>23.43288879638666</v>
      </c>
      <c r="Q3259">
        <v>115.30419999999999</v>
      </c>
      <c r="R3259">
        <v>162.95000000000499</v>
      </c>
      <c r="S3259" s="36">
        <v>23.584586633688051</v>
      </c>
      <c r="U3259">
        <v>120.0808</v>
      </c>
      <c r="V3259">
        <v>162.95000000000499</v>
      </c>
      <c r="W3259" s="36">
        <v>23.74309084402228</v>
      </c>
      <c r="Y3259">
        <v>83.43</v>
      </c>
      <c r="Z3259">
        <v>162.95000000000499</v>
      </c>
      <c r="AA3259" s="36">
        <v>22.661420185016159</v>
      </c>
    </row>
    <row r="3260" spans="1:27" x14ac:dyDescent="0.25">
      <c r="A3260">
        <v>96.432599999999994</v>
      </c>
      <c r="B3260">
        <v>163.000000000005</v>
      </c>
      <c r="C3260" s="36">
        <v>23.011611276503771</v>
      </c>
      <c r="E3260">
        <v>101.12990000000001</v>
      </c>
      <c r="F3260">
        <v>163.000000000005</v>
      </c>
      <c r="G3260" s="36">
        <v>23.146663354359355</v>
      </c>
      <c r="I3260">
        <v>105.8248</v>
      </c>
      <c r="J3260">
        <v>163.000000000005</v>
      </c>
      <c r="K3260" s="36">
        <v>23.286391515002183</v>
      </c>
      <c r="M3260">
        <v>110.5591</v>
      </c>
      <c r="N3260">
        <v>163.000000000005</v>
      </c>
      <c r="O3260" s="36">
        <v>23.43234376782571</v>
      </c>
      <c r="Q3260">
        <v>115.30419999999999</v>
      </c>
      <c r="R3260">
        <v>163.000000000005</v>
      </c>
      <c r="S3260" s="36">
        <v>23.584014379334793</v>
      </c>
      <c r="U3260">
        <v>120.0808</v>
      </c>
      <c r="V3260">
        <v>163.000000000005</v>
      </c>
      <c r="W3260" s="36">
        <v>23.74248842165818</v>
      </c>
      <c r="Y3260">
        <v>83.43</v>
      </c>
      <c r="Z3260">
        <v>163.000000000005</v>
      </c>
      <c r="AA3260" s="36">
        <v>22.660992828201085</v>
      </c>
    </row>
    <row r="3261" spans="1:27" x14ac:dyDescent="0.25">
      <c r="A3261">
        <v>96.432599999999994</v>
      </c>
      <c r="B3261">
        <v>163.05000000000501</v>
      </c>
      <c r="C3261" s="36">
        <v>23.011134399136619</v>
      </c>
      <c r="E3261">
        <v>101.12990000000001</v>
      </c>
      <c r="F3261">
        <v>163.05000000000501</v>
      </c>
      <c r="G3261" s="36">
        <v>23.146165740554011</v>
      </c>
      <c r="I3261">
        <v>105.8248</v>
      </c>
      <c r="J3261">
        <v>163.05000000000501</v>
      </c>
      <c r="K3261" s="36">
        <v>23.285871374992325</v>
      </c>
      <c r="M3261">
        <v>110.5591</v>
      </c>
      <c r="N3261">
        <v>163.05000000000501</v>
      </c>
      <c r="O3261" s="36">
        <v>23.431798846299277</v>
      </c>
      <c r="Q3261">
        <v>115.30419999999999</v>
      </c>
      <c r="R3261">
        <v>163.05000000000501</v>
      </c>
      <c r="S3261" s="36">
        <v>23.583442244634071</v>
      </c>
      <c r="U3261">
        <v>120.0808</v>
      </c>
      <c r="V3261">
        <v>163.05000000000501</v>
      </c>
      <c r="W3261" s="36">
        <v>23.741886133906213</v>
      </c>
      <c r="Y3261">
        <v>83.43</v>
      </c>
      <c r="Z3261">
        <v>163.05000000000501</v>
      </c>
      <c r="AA3261" s="36">
        <v>22.660565533104755</v>
      </c>
    </row>
    <row r="3262" spans="1:27" x14ac:dyDescent="0.25">
      <c r="A3262">
        <v>96.432599999999994</v>
      </c>
      <c r="B3262">
        <v>163.100000000005</v>
      </c>
      <c r="C3262" s="36">
        <v>23.010657600777634</v>
      </c>
      <c r="E3262">
        <v>101.12990000000001</v>
      </c>
      <c r="F3262">
        <v>163.100000000005</v>
      </c>
      <c r="G3262" s="36">
        <v>23.145668213755542</v>
      </c>
      <c r="I3262">
        <v>105.8248</v>
      </c>
      <c r="J3262">
        <v>163.100000000005</v>
      </c>
      <c r="K3262" s="36">
        <v>23.285351331198672</v>
      </c>
      <c r="M3262">
        <v>110.5591</v>
      </c>
      <c r="N3262">
        <v>163.100000000005</v>
      </c>
      <c r="O3262" s="36">
        <v>23.431254031757391</v>
      </c>
      <c r="Q3262">
        <v>115.30419999999999</v>
      </c>
      <c r="R3262">
        <v>163.100000000005</v>
      </c>
      <c r="S3262" s="36">
        <v>23.582870229526183</v>
      </c>
      <c r="U3262">
        <v>120.0808</v>
      </c>
      <c r="V3262">
        <v>163.100000000005</v>
      </c>
      <c r="W3262" s="36">
        <v>23.741283980694302</v>
      </c>
      <c r="Y3262">
        <v>83.43</v>
      </c>
      <c r="Z3262">
        <v>163.100000000005</v>
      </c>
      <c r="AA3262" s="36">
        <v>22.660138299706421</v>
      </c>
    </row>
    <row r="3263" spans="1:27" x14ac:dyDescent="0.25">
      <c r="A3263">
        <v>96.432599999999994</v>
      </c>
      <c r="B3263">
        <v>163.15000000000501</v>
      </c>
      <c r="C3263" s="36">
        <v>23.010180881396042</v>
      </c>
      <c r="E3263">
        <v>101.12990000000001</v>
      </c>
      <c r="F3263">
        <v>163.15000000000501</v>
      </c>
      <c r="G3263" s="36">
        <v>23.145170773928069</v>
      </c>
      <c r="I3263">
        <v>105.8248</v>
      </c>
      <c r="J3263">
        <v>163.15000000000501</v>
      </c>
      <c r="K3263" s="36">
        <v>23.284831383579089</v>
      </c>
      <c r="M3263">
        <v>110.5591</v>
      </c>
      <c r="N3263">
        <v>163.15000000000501</v>
      </c>
      <c r="O3263" s="36">
        <v>23.430709324150136</v>
      </c>
      <c r="Q3263">
        <v>115.30419999999999</v>
      </c>
      <c r="R3263">
        <v>163.15000000000501</v>
      </c>
      <c r="S3263" s="36">
        <v>23.582298333951474</v>
      </c>
      <c r="U3263">
        <v>120.0808</v>
      </c>
      <c r="V3263">
        <v>163.15000000000501</v>
      </c>
      <c r="W3263" s="36">
        <v>23.740681961950457</v>
      </c>
      <c r="Y3263">
        <v>83.43</v>
      </c>
      <c r="Z3263">
        <v>163.15000000000501</v>
      </c>
      <c r="AA3263" s="36">
        <v>22.659711127985354</v>
      </c>
    </row>
    <row r="3264" spans="1:27" x14ac:dyDescent="0.25">
      <c r="A3264">
        <v>96.432599999999994</v>
      </c>
      <c r="B3264">
        <v>163.20000000000499</v>
      </c>
      <c r="C3264" s="36">
        <v>23.009704240961099</v>
      </c>
      <c r="E3264">
        <v>101.12990000000001</v>
      </c>
      <c r="F3264">
        <v>163.20000000000499</v>
      </c>
      <c r="G3264" s="36">
        <v>23.144673421035723</v>
      </c>
      <c r="I3264">
        <v>105.8248</v>
      </c>
      <c r="J3264">
        <v>163.20000000000499</v>
      </c>
      <c r="K3264" s="36">
        <v>23.284311532091461</v>
      </c>
      <c r="M3264">
        <v>110.5591</v>
      </c>
      <c r="N3264">
        <v>163.20000000000499</v>
      </c>
      <c r="O3264" s="36">
        <v>23.430164723427623</v>
      </c>
      <c r="Q3264">
        <v>115.30419999999999</v>
      </c>
      <c r="R3264">
        <v>163.20000000000499</v>
      </c>
      <c r="S3264" s="36">
        <v>23.581726557850359</v>
      </c>
      <c r="U3264">
        <v>120.0808</v>
      </c>
      <c r="V3264">
        <v>163.20000000000499</v>
      </c>
      <c r="W3264" s="36">
        <v>23.740080077602745</v>
      </c>
      <c r="Y3264">
        <v>83.43</v>
      </c>
      <c r="Z3264">
        <v>163.20000000000499</v>
      </c>
      <c r="AA3264" s="36">
        <v>22.659284017920818</v>
      </c>
    </row>
    <row r="3265" spans="1:27" x14ac:dyDescent="0.25">
      <c r="A3265">
        <v>96.432599999999994</v>
      </c>
      <c r="B3265">
        <v>163.250000000005</v>
      </c>
      <c r="C3265" s="36">
        <v>23.009227679442088</v>
      </c>
      <c r="E3265">
        <v>101.12990000000001</v>
      </c>
      <c r="F3265">
        <v>163.250000000005</v>
      </c>
      <c r="G3265" s="36">
        <v>23.144176155042665</v>
      </c>
      <c r="I3265">
        <v>105.8248</v>
      </c>
      <c r="J3265">
        <v>163.250000000005</v>
      </c>
      <c r="K3265" s="36">
        <v>23.283791776693707</v>
      </c>
      <c r="M3265">
        <v>110.5591</v>
      </c>
      <c r="N3265">
        <v>163.250000000005</v>
      </c>
      <c r="O3265" s="36">
        <v>23.429620229540014</v>
      </c>
      <c r="Q3265">
        <v>115.30419999999999</v>
      </c>
      <c r="R3265">
        <v>163.250000000005</v>
      </c>
      <c r="S3265" s="36">
        <v>23.581154901163274</v>
      </c>
      <c r="U3265">
        <v>120.0808</v>
      </c>
      <c r="V3265">
        <v>163.250000000005</v>
      </c>
      <c r="W3265" s="36">
        <v>23.739478327579281</v>
      </c>
      <c r="Y3265">
        <v>83.43</v>
      </c>
      <c r="Z3265">
        <v>163.250000000005</v>
      </c>
      <c r="AA3265" s="36">
        <v>22.658856969492113</v>
      </c>
    </row>
    <row r="3266" spans="1:27" x14ac:dyDescent="0.25">
      <c r="A3266">
        <v>96.432599999999994</v>
      </c>
      <c r="B3266">
        <v>163.30000000000501</v>
      </c>
      <c r="C3266" s="36">
        <v>23.008751196808284</v>
      </c>
      <c r="E3266">
        <v>101.12990000000001</v>
      </c>
      <c r="F3266">
        <v>163.30000000000501</v>
      </c>
      <c r="G3266" s="36">
        <v>23.14367897591309</v>
      </c>
      <c r="I3266">
        <v>105.8248</v>
      </c>
      <c r="J3266">
        <v>163.30000000000501</v>
      </c>
      <c r="K3266" s="36">
        <v>23.283272117343778</v>
      </c>
      <c r="M3266">
        <v>110.5591</v>
      </c>
      <c r="N3266">
        <v>163.30000000000501</v>
      </c>
      <c r="O3266" s="36">
        <v>23.429075842437484</v>
      </c>
      <c r="Q3266">
        <v>115.30419999999999</v>
      </c>
      <c r="R3266">
        <v>163.30000000000501</v>
      </c>
      <c r="S3266" s="36">
        <v>23.580583363830719</v>
      </c>
      <c r="U3266">
        <v>120.0808</v>
      </c>
      <c r="V3266">
        <v>163.30000000000501</v>
      </c>
      <c r="W3266" s="36">
        <v>23.738876711808267</v>
      </c>
      <c r="Y3266">
        <v>83.43</v>
      </c>
      <c r="Z3266">
        <v>163.30000000000501</v>
      </c>
      <c r="AA3266" s="36">
        <v>22.658429982678538</v>
      </c>
    </row>
    <row r="3267" spans="1:27" x14ac:dyDescent="0.25">
      <c r="A3267">
        <v>96.432599999999994</v>
      </c>
      <c r="B3267">
        <v>163.350000000005</v>
      </c>
      <c r="C3267" s="36">
        <v>23.008274793029013</v>
      </c>
      <c r="E3267">
        <v>101.12990000000001</v>
      </c>
      <c r="F3267">
        <v>163.350000000005</v>
      </c>
      <c r="G3267" s="36">
        <v>23.143181883611202</v>
      </c>
      <c r="I3267">
        <v>105.8248</v>
      </c>
      <c r="J3267">
        <v>163.350000000005</v>
      </c>
      <c r="K3267" s="36">
        <v>23.28275255399965</v>
      </c>
      <c r="M3267">
        <v>110.5591</v>
      </c>
      <c r="N3267">
        <v>163.350000000005</v>
      </c>
      <c r="O3267" s="36">
        <v>23.428531562070276</v>
      </c>
      <c r="Q3267">
        <v>115.30419999999999</v>
      </c>
      <c r="R3267">
        <v>163.350000000005</v>
      </c>
      <c r="S3267" s="36">
        <v>23.580011945793245</v>
      </c>
      <c r="U3267">
        <v>120.0808</v>
      </c>
      <c r="V3267">
        <v>163.350000000005</v>
      </c>
      <c r="W3267" s="36">
        <v>23.738275230217948</v>
      </c>
      <c r="Y3267">
        <v>83.43</v>
      </c>
      <c r="Z3267">
        <v>163.350000000005</v>
      </c>
      <c r="AA3267" s="36">
        <v>22.658003057459393</v>
      </c>
    </row>
    <row r="3268" spans="1:27" x14ac:dyDescent="0.25">
      <c r="A3268">
        <v>96.432599999999994</v>
      </c>
      <c r="B3268">
        <v>163.40000000000501</v>
      </c>
      <c r="C3268" s="36">
        <v>23.007798468073602</v>
      </c>
      <c r="E3268">
        <v>101.12990000000001</v>
      </c>
      <c r="F3268">
        <v>163.40000000000501</v>
      </c>
      <c r="G3268" s="36">
        <v>23.142684878101228</v>
      </c>
      <c r="I3268">
        <v>105.8248</v>
      </c>
      <c r="J3268">
        <v>163.40000000000501</v>
      </c>
      <c r="K3268" s="36">
        <v>23.282233086619328</v>
      </c>
      <c r="M3268">
        <v>110.5591</v>
      </c>
      <c r="N3268">
        <v>163.40000000000501</v>
      </c>
      <c r="O3268" s="36">
        <v>23.427987388388651</v>
      </c>
      <c r="Q3268">
        <v>115.30419999999999</v>
      </c>
      <c r="R3268">
        <v>163.40000000000501</v>
      </c>
      <c r="S3268" s="36">
        <v>23.579440646991436</v>
      </c>
      <c r="U3268">
        <v>120.0808</v>
      </c>
      <c r="V3268">
        <v>163.40000000000501</v>
      </c>
      <c r="W3268" s="36">
        <v>23.737673882736644</v>
      </c>
      <c r="Y3268">
        <v>83.43</v>
      </c>
      <c r="Z3268">
        <v>163.40000000000501</v>
      </c>
      <c r="AA3268" s="36">
        <v>22.657576193814009</v>
      </c>
    </row>
    <row r="3269" spans="1:27" x14ac:dyDescent="0.25">
      <c r="A3269">
        <v>96.432599999999994</v>
      </c>
      <c r="B3269">
        <v>163.45000000000499</v>
      </c>
      <c r="C3269" s="36">
        <v>23.007322221911402</v>
      </c>
      <c r="E3269">
        <v>101.12990000000001</v>
      </c>
      <c r="F3269">
        <v>163.45000000000499</v>
      </c>
      <c r="G3269" s="36">
        <v>23.142187959347435</v>
      </c>
      <c r="I3269">
        <v>105.8248</v>
      </c>
      <c r="J3269">
        <v>163.45000000000499</v>
      </c>
      <c r="K3269" s="36">
        <v>23.281713715160855</v>
      </c>
      <c r="M3269">
        <v>110.5591</v>
      </c>
      <c r="N3269">
        <v>163.45000000000499</v>
      </c>
      <c r="O3269" s="36">
        <v>23.427443321342906</v>
      </c>
      <c r="Q3269">
        <v>115.30419999999999</v>
      </c>
      <c r="R3269">
        <v>163.45000000000499</v>
      </c>
      <c r="S3269" s="36">
        <v>23.578869467365941</v>
      </c>
      <c r="U3269">
        <v>120.0808</v>
      </c>
      <c r="V3269">
        <v>163.45000000000499</v>
      </c>
      <c r="W3269" s="36">
        <v>23.737072669292722</v>
      </c>
      <c r="Y3269">
        <v>83.43</v>
      </c>
      <c r="Z3269">
        <v>163.45000000000499</v>
      </c>
      <c r="AA3269" s="36">
        <v>22.657149391721713</v>
      </c>
    </row>
    <row r="3270" spans="1:27" x14ac:dyDescent="0.25">
      <c r="A3270">
        <v>96.432599999999994</v>
      </c>
      <c r="B3270">
        <v>163.500000000005</v>
      </c>
      <c r="C3270" s="36">
        <v>23.006846054511783</v>
      </c>
      <c r="E3270">
        <v>101.12990000000001</v>
      </c>
      <c r="F3270">
        <v>163.500000000005</v>
      </c>
      <c r="G3270" s="36">
        <v>23.141691127314097</v>
      </c>
      <c r="I3270">
        <v>105.8248</v>
      </c>
      <c r="J3270">
        <v>163.500000000005</v>
      </c>
      <c r="K3270" s="36">
        <v>23.281194439582297</v>
      </c>
      <c r="M3270">
        <v>110.5591</v>
      </c>
      <c r="N3270">
        <v>163.500000000005</v>
      </c>
      <c r="O3270" s="36">
        <v>23.426899360883393</v>
      </c>
      <c r="Q3270">
        <v>115.30419999999999</v>
      </c>
      <c r="R3270">
        <v>163.500000000005</v>
      </c>
      <c r="S3270" s="36">
        <v>23.578298406857442</v>
      </c>
      <c r="U3270">
        <v>120.0808</v>
      </c>
      <c r="V3270">
        <v>163.500000000005</v>
      </c>
      <c r="W3270" s="36">
        <v>23.736471589814631</v>
      </c>
      <c r="Y3270">
        <v>83.43</v>
      </c>
      <c r="Z3270">
        <v>163.500000000005</v>
      </c>
      <c r="AA3270" s="36">
        <v>22.65672265116185</v>
      </c>
    </row>
    <row r="3271" spans="1:27" x14ac:dyDescent="0.25">
      <c r="A3271">
        <v>96.432599999999994</v>
      </c>
      <c r="B3271">
        <v>163.55000000000501</v>
      </c>
      <c r="C3271" s="36">
        <v>23.006369965844133</v>
      </c>
      <c r="E3271">
        <v>101.12990000000001</v>
      </c>
      <c r="F3271">
        <v>163.55000000000501</v>
      </c>
      <c r="G3271" s="36">
        <v>23.141194381965523</v>
      </c>
      <c r="I3271">
        <v>105.8248</v>
      </c>
      <c r="J3271">
        <v>163.55000000000501</v>
      </c>
      <c r="K3271" s="36">
        <v>23.280675259841754</v>
      </c>
      <c r="M3271">
        <v>110.5591</v>
      </c>
      <c r="N3271">
        <v>163.55000000000501</v>
      </c>
      <c r="O3271" s="36">
        <v>23.426355506960483</v>
      </c>
      <c r="Q3271">
        <v>115.30419999999999</v>
      </c>
      <c r="R3271">
        <v>163.55000000000501</v>
      </c>
      <c r="S3271" s="36">
        <v>23.577727465406678</v>
      </c>
      <c r="U3271">
        <v>120.0808</v>
      </c>
      <c r="V3271">
        <v>163.55000000000501</v>
      </c>
      <c r="W3271" s="36">
        <v>23.735870644230868</v>
      </c>
      <c r="Y3271">
        <v>83.43</v>
      </c>
      <c r="Z3271">
        <v>163.55000000000501</v>
      </c>
      <c r="AA3271" s="36">
        <v>22.656295972113782</v>
      </c>
    </row>
    <row r="3272" spans="1:27" x14ac:dyDescent="0.25">
      <c r="A3272">
        <v>96.432599999999994</v>
      </c>
      <c r="B3272">
        <v>163.600000000005</v>
      </c>
      <c r="C3272" s="36">
        <v>23.005893955877863</v>
      </c>
      <c r="E3272">
        <v>101.12990000000001</v>
      </c>
      <c r="F3272">
        <v>163.600000000005</v>
      </c>
      <c r="G3272" s="36">
        <v>23.140697723266044</v>
      </c>
      <c r="I3272">
        <v>105.8248</v>
      </c>
      <c r="J3272">
        <v>163.600000000005</v>
      </c>
      <c r="K3272" s="36">
        <v>23.28015617589735</v>
      </c>
      <c r="M3272">
        <v>110.5591</v>
      </c>
      <c r="N3272">
        <v>163.600000000005</v>
      </c>
      <c r="O3272" s="36">
        <v>23.425811759524592</v>
      </c>
      <c r="Q3272">
        <v>115.30419999999999</v>
      </c>
      <c r="R3272">
        <v>163.600000000005</v>
      </c>
      <c r="S3272" s="36">
        <v>23.577156642954439</v>
      </c>
      <c r="U3272">
        <v>120.0808</v>
      </c>
      <c r="V3272">
        <v>163.600000000005</v>
      </c>
      <c r="W3272" s="36">
        <v>23.735269832469996</v>
      </c>
      <c r="Y3272">
        <v>83.43</v>
      </c>
      <c r="Z3272">
        <v>163.600000000005</v>
      </c>
      <c r="AA3272" s="36">
        <v>22.655869354556867</v>
      </c>
    </row>
    <row r="3273" spans="1:27" x14ac:dyDescent="0.25">
      <c r="A3273">
        <v>96.432599999999994</v>
      </c>
      <c r="B3273">
        <v>163.65000000000501</v>
      </c>
      <c r="C3273" s="36">
        <v>23.005418024582397</v>
      </c>
      <c r="E3273">
        <v>101.12990000000001</v>
      </c>
      <c r="F3273">
        <v>163.65000000000501</v>
      </c>
      <c r="G3273" s="36">
        <v>23.140201151180005</v>
      </c>
      <c r="I3273">
        <v>105.8248</v>
      </c>
      <c r="J3273">
        <v>163.65000000000501</v>
      </c>
      <c r="K3273" s="36">
        <v>23.279637187707241</v>
      </c>
      <c r="M3273">
        <v>110.5591</v>
      </c>
      <c r="N3273">
        <v>163.65000000000501</v>
      </c>
      <c r="O3273" s="36">
        <v>23.42526811852618</v>
      </c>
      <c r="Q3273">
        <v>115.30419999999999</v>
      </c>
      <c r="R3273">
        <v>163.65000000000501</v>
      </c>
      <c r="S3273" s="36">
        <v>23.57658593944155</v>
      </c>
      <c r="U3273">
        <v>120.0808</v>
      </c>
      <c r="V3273">
        <v>163.65000000000501</v>
      </c>
      <c r="W3273" s="36">
        <v>23.734669154460637</v>
      </c>
      <c r="Y3273">
        <v>83.43</v>
      </c>
      <c r="Z3273">
        <v>163.65000000000501</v>
      </c>
      <c r="AA3273" s="36">
        <v>22.655442798470482</v>
      </c>
    </row>
    <row r="3274" spans="1:27" x14ac:dyDescent="0.25">
      <c r="A3274">
        <v>96.432599999999994</v>
      </c>
      <c r="B3274">
        <v>163.70000000000499</v>
      </c>
      <c r="C3274" s="36">
        <v>23.004942171927183</v>
      </c>
      <c r="E3274">
        <v>101.12990000000001</v>
      </c>
      <c r="F3274">
        <v>163.70000000000499</v>
      </c>
      <c r="G3274" s="36">
        <v>23.13970466567179</v>
      </c>
      <c r="I3274">
        <v>105.8248</v>
      </c>
      <c r="J3274">
        <v>163.70000000000499</v>
      </c>
      <c r="K3274" s="36">
        <v>23.279118295229619</v>
      </c>
      <c r="M3274">
        <v>110.5591</v>
      </c>
      <c r="N3274">
        <v>163.70000000000499</v>
      </c>
      <c r="O3274" s="36">
        <v>23.424724583915733</v>
      </c>
      <c r="Q3274">
        <v>115.30419999999999</v>
      </c>
      <c r="R3274">
        <v>163.70000000000499</v>
      </c>
      <c r="S3274" s="36">
        <v>23.576015354808899</v>
      </c>
      <c r="U3274">
        <v>120.0808</v>
      </c>
      <c r="V3274">
        <v>163.70000000000499</v>
      </c>
      <c r="W3274" s="36">
        <v>23.734068610131484</v>
      </c>
      <c r="Y3274">
        <v>83.43</v>
      </c>
      <c r="Z3274">
        <v>163.70000000000499</v>
      </c>
      <c r="AA3274" s="36">
        <v>22.655016303834024</v>
      </c>
    </row>
    <row r="3275" spans="1:27" x14ac:dyDescent="0.25">
      <c r="A3275">
        <v>96.432599999999994</v>
      </c>
      <c r="B3275">
        <v>163.750000000005</v>
      </c>
      <c r="C3275" s="36">
        <v>23.004466397881693</v>
      </c>
      <c r="E3275">
        <v>101.12990000000001</v>
      </c>
      <c r="F3275">
        <v>163.750000000005</v>
      </c>
      <c r="G3275" s="36">
        <v>23.139208266705797</v>
      </c>
      <c r="I3275">
        <v>105.8248</v>
      </c>
      <c r="J3275">
        <v>163.750000000005</v>
      </c>
      <c r="K3275" s="36">
        <v>23.278599498422697</v>
      </c>
      <c r="M3275">
        <v>110.5591</v>
      </c>
      <c r="N3275">
        <v>163.750000000005</v>
      </c>
      <c r="O3275" s="36">
        <v>23.424181155643783</v>
      </c>
      <c r="Q3275">
        <v>115.30419999999999</v>
      </c>
      <c r="R3275">
        <v>163.750000000005</v>
      </c>
      <c r="S3275" s="36">
        <v>23.575444888997414</v>
      </c>
      <c r="U3275">
        <v>120.0808</v>
      </c>
      <c r="V3275">
        <v>163.750000000005</v>
      </c>
      <c r="W3275" s="36">
        <v>23.733468199411281</v>
      </c>
      <c r="Y3275">
        <v>83.43</v>
      </c>
      <c r="Z3275">
        <v>163.750000000005</v>
      </c>
      <c r="AA3275" s="36">
        <v>22.654589870626889</v>
      </c>
    </row>
    <row r="3276" spans="1:27" x14ac:dyDescent="0.25">
      <c r="A3276">
        <v>96.432599999999994</v>
      </c>
      <c r="B3276">
        <v>163.80000000000501</v>
      </c>
      <c r="C3276" s="36">
        <v>23.003990702415404</v>
      </c>
      <c r="E3276">
        <v>101.12990000000001</v>
      </c>
      <c r="F3276">
        <v>163.80000000000501</v>
      </c>
      <c r="G3276" s="36">
        <v>23.138711954246446</v>
      </c>
      <c r="I3276">
        <v>105.8248</v>
      </c>
      <c r="J3276">
        <v>163.80000000000501</v>
      </c>
      <c r="K3276" s="36">
        <v>23.278080797244719</v>
      </c>
      <c r="M3276">
        <v>110.5591</v>
      </c>
      <c r="N3276">
        <v>163.80000000000501</v>
      </c>
      <c r="O3276" s="36">
        <v>23.423637833660898</v>
      </c>
      <c r="Q3276">
        <v>115.30419999999999</v>
      </c>
      <c r="R3276">
        <v>163.80000000000501</v>
      </c>
      <c r="S3276" s="36">
        <v>23.574874541948063</v>
      </c>
      <c r="U3276">
        <v>120.0808</v>
      </c>
      <c r="V3276">
        <v>163.80000000000501</v>
      </c>
      <c r="W3276" s="36">
        <v>23.732867922228841</v>
      </c>
      <c r="Y3276">
        <v>83.43</v>
      </c>
      <c r="Z3276">
        <v>163.80000000000501</v>
      </c>
      <c r="AA3276" s="36">
        <v>22.654163498828485</v>
      </c>
    </row>
    <row r="3277" spans="1:27" x14ac:dyDescent="0.25">
      <c r="A3277">
        <v>96.432599999999994</v>
      </c>
      <c r="B3277">
        <v>163.850000000005</v>
      </c>
      <c r="C3277" s="36">
        <v>23.003515085497831</v>
      </c>
      <c r="E3277">
        <v>101.12990000000001</v>
      </c>
      <c r="F3277">
        <v>163.850000000005</v>
      </c>
      <c r="G3277" s="36">
        <v>23.138215728258192</v>
      </c>
      <c r="I3277">
        <v>105.8248</v>
      </c>
      <c r="J3277">
        <v>163.850000000005</v>
      </c>
      <c r="K3277" s="36">
        <v>23.277562191653967</v>
      </c>
      <c r="M3277">
        <v>110.5591</v>
      </c>
      <c r="N3277">
        <v>163.850000000005</v>
      </c>
      <c r="O3277" s="36">
        <v>23.42309461791767</v>
      </c>
      <c r="Q3277">
        <v>115.30419999999999</v>
      </c>
      <c r="R3277">
        <v>163.850000000005</v>
      </c>
      <c r="S3277" s="36">
        <v>23.574304313601882</v>
      </c>
      <c r="U3277">
        <v>120.0808</v>
      </c>
      <c r="V3277">
        <v>163.850000000005</v>
      </c>
      <c r="W3277" s="36">
        <v>23.732267778513034</v>
      </c>
      <c r="Y3277">
        <v>83.43</v>
      </c>
      <c r="Z3277">
        <v>163.850000000005</v>
      </c>
      <c r="AA3277" s="36">
        <v>22.653737188418237</v>
      </c>
    </row>
    <row r="3278" spans="1:27" x14ac:dyDescent="0.25">
      <c r="A3278">
        <v>96.432599999999994</v>
      </c>
      <c r="B3278">
        <v>163.90000000000501</v>
      </c>
      <c r="C3278" s="36">
        <v>23.003039547098489</v>
      </c>
      <c r="E3278">
        <v>101.12990000000001</v>
      </c>
      <c r="F3278">
        <v>163.90000000000501</v>
      </c>
      <c r="G3278" s="36">
        <v>23.137719588705501</v>
      </c>
      <c r="I3278">
        <v>105.8248</v>
      </c>
      <c r="J3278">
        <v>163.90000000000501</v>
      </c>
      <c r="K3278" s="36">
        <v>23.277043681608735</v>
      </c>
      <c r="M3278">
        <v>110.5591</v>
      </c>
      <c r="N3278">
        <v>163.90000000000501</v>
      </c>
      <c r="O3278" s="36">
        <v>23.422551508364752</v>
      </c>
      <c r="Q3278">
        <v>115.30419999999999</v>
      </c>
      <c r="R3278">
        <v>163.90000000000501</v>
      </c>
      <c r="S3278" s="36">
        <v>23.573734203899924</v>
      </c>
      <c r="U3278">
        <v>120.0808</v>
      </c>
      <c r="V3278">
        <v>163.90000000000501</v>
      </c>
      <c r="W3278" s="36">
        <v>23.731667768192796</v>
      </c>
      <c r="Y3278">
        <v>83.43</v>
      </c>
      <c r="Z3278">
        <v>163.90000000000501</v>
      </c>
      <c r="AA3278" s="36">
        <v>22.653310939375576</v>
      </c>
    </row>
    <row r="3279" spans="1:27" x14ac:dyDescent="0.25">
      <c r="A3279">
        <v>96.432599999999994</v>
      </c>
      <c r="B3279">
        <v>163.95000000000601</v>
      </c>
      <c r="C3279" s="36">
        <v>23.002564087186915</v>
      </c>
      <c r="E3279">
        <v>101.12990000000001</v>
      </c>
      <c r="F3279">
        <v>163.95000000000601</v>
      </c>
      <c r="G3279" s="36">
        <v>23.137223535552856</v>
      </c>
      <c r="I3279">
        <v>105.8248</v>
      </c>
      <c r="J3279">
        <v>163.95000000000601</v>
      </c>
      <c r="K3279" s="36">
        <v>23.27652526706736</v>
      </c>
      <c r="M3279">
        <v>110.5591</v>
      </c>
      <c r="N3279">
        <v>163.95000000000601</v>
      </c>
      <c r="O3279" s="36">
        <v>23.422008504952803</v>
      </c>
      <c r="Q3279">
        <v>115.30419999999999</v>
      </c>
      <c r="R3279">
        <v>163.95000000000601</v>
      </c>
      <c r="S3279" s="36">
        <v>23.573164212783318</v>
      </c>
      <c r="U3279">
        <v>120.0808</v>
      </c>
      <c r="V3279">
        <v>163.95000000000601</v>
      </c>
      <c r="W3279" s="36">
        <v>23.73106789119711</v>
      </c>
      <c r="Y3279">
        <v>83.43</v>
      </c>
      <c r="Z3279">
        <v>163.95000000000601</v>
      </c>
      <c r="AA3279" s="36">
        <v>22.652884751679945</v>
      </c>
    </row>
    <row r="3280" spans="1:27" x14ac:dyDescent="0.25">
      <c r="A3280">
        <v>96.432599999999994</v>
      </c>
      <c r="B3280">
        <v>164.000000000005</v>
      </c>
      <c r="C3280" s="36">
        <v>23.002088705732699</v>
      </c>
      <c r="E3280">
        <v>101.12990000000001</v>
      </c>
      <c r="F3280">
        <v>164.000000000005</v>
      </c>
      <c r="G3280" s="36">
        <v>23.136727568764812</v>
      </c>
      <c r="I3280">
        <v>105.8248</v>
      </c>
      <c r="J3280">
        <v>164.000000000005</v>
      </c>
      <c r="K3280" s="36">
        <v>23.276006947988222</v>
      </c>
      <c r="M3280">
        <v>110.5591</v>
      </c>
      <c r="N3280">
        <v>164.000000000005</v>
      </c>
      <c r="O3280" s="36">
        <v>23.421465607632577</v>
      </c>
      <c r="Q3280">
        <v>115.30419999999999</v>
      </c>
      <c r="R3280">
        <v>164.000000000005</v>
      </c>
      <c r="S3280" s="36">
        <v>23.572594340193255</v>
      </c>
      <c r="U3280">
        <v>120.0808</v>
      </c>
      <c r="V3280">
        <v>164.000000000005</v>
      </c>
      <c r="W3280" s="36">
        <v>23.730468147455063</v>
      </c>
      <c r="Y3280">
        <v>83.43</v>
      </c>
      <c r="Z3280">
        <v>164.000000000005</v>
      </c>
      <c r="AA3280" s="36">
        <v>22.652458625310818</v>
      </c>
    </row>
    <row r="3281" spans="1:27" x14ac:dyDescent="0.25">
      <c r="A3281">
        <v>96.432599999999994</v>
      </c>
      <c r="B3281">
        <v>164.05000000000501</v>
      </c>
      <c r="C3281" s="36">
        <v>23.001613402705392</v>
      </c>
      <c r="E3281">
        <v>101.12990000000001</v>
      </c>
      <c r="F3281">
        <v>164.05000000000501</v>
      </c>
      <c r="G3281" s="36">
        <v>23.136231688305877</v>
      </c>
      <c r="I3281">
        <v>105.8248</v>
      </c>
      <c r="J3281">
        <v>164.05000000000501</v>
      </c>
      <c r="K3281" s="36">
        <v>23.275488724329701</v>
      </c>
      <c r="M3281">
        <v>110.5591</v>
      </c>
      <c r="N3281">
        <v>164.05000000000501</v>
      </c>
      <c r="O3281" s="36">
        <v>23.420922816354789</v>
      </c>
      <c r="Q3281">
        <v>115.30419999999999</v>
      </c>
      <c r="R3281">
        <v>164.05000000000501</v>
      </c>
      <c r="S3281" s="36">
        <v>23.572024586070913</v>
      </c>
      <c r="U3281">
        <v>120.0808</v>
      </c>
      <c r="V3281">
        <v>164.05000000000501</v>
      </c>
      <c r="W3281" s="36">
        <v>23.729868536895747</v>
      </c>
      <c r="Y3281">
        <v>83.43</v>
      </c>
      <c r="Z3281">
        <v>164.05000000000501</v>
      </c>
      <c r="AA3281" s="36">
        <v>22.652032560247637</v>
      </c>
    </row>
    <row r="3282" spans="1:27" x14ac:dyDescent="0.25">
      <c r="A3282">
        <v>96.432599999999994</v>
      </c>
      <c r="B3282">
        <v>164.100000000005</v>
      </c>
      <c r="C3282" s="36">
        <v>23.001138178074612</v>
      </c>
      <c r="E3282">
        <v>101.12990000000001</v>
      </c>
      <c r="F3282">
        <v>164.100000000005</v>
      </c>
      <c r="G3282" s="36">
        <v>23.13573589414063</v>
      </c>
      <c r="I3282">
        <v>105.8248</v>
      </c>
      <c r="J3282">
        <v>164.100000000005</v>
      </c>
      <c r="K3282" s="36">
        <v>23.274970596050213</v>
      </c>
      <c r="M3282">
        <v>110.5591</v>
      </c>
      <c r="N3282">
        <v>164.100000000005</v>
      </c>
      <c r="O3282" s="36">
        <v>23.420380131070239</v>
      </c>
      <c r="Q3282">
        <v>115.30419999999999</v>
      </c>
      <c r="R3282">
        <v>164.100000000005</v>
      </c>
      <c r="S3282" s="36">
        <v>23.571454950357566</v>
      </c>
      <c r="U3282">
        <v>120.0808</v>
      </c>
      <c r="V3282">
        <v>164.100000000005</v>
      </c>
      <c r="W3282" s="36">
        <v>23.729269059448345</v>
      </c>
      <c r="Y3282">
        <v>83.43</v>
      </c>
      <c r="Z3282">
        <v>164.100000000005</v>
      </c>
      <c r="AA3282" s="36">
        <v>22.65160655646989</v>
      </c>
    </row>
    <row r="3283" spans="1:27" x14ac:dyDescent="0.25">
      <c r="A3283">
        <v>96.432599999999994</v>
      </c>
      <c r="B3283">
        <v>164.15000000000501</v>
      </c>
      <c r="C3283" s="36">
        <v>23.000663031809967</v>
      </c>
      <c r="E3283">
        <v>101.12990000000001</v>
      </c>
      <c r="F3283">
        <v>164.15000000000501</v>
      </c>
      <c r="G3283" s="36">
        <v>23.135240186233656</v>
      </c>
      <c r="I3283">
        <v>105.8248</v>
      </c>
      <c r="J3283">
        <v>164.15000000000501</v>
      </c>
      <c r="K3283" s="36">
        <v>23.274452563108223</v>
      </c>
      <c r="M3283">
        <v>110.5591</v>
      </c>
      <c r="N3283">
        <v>164.15000000000501</v>
      </c>
      <c r="O3283" s="36">
        <v>23.419837551729756</v>
      </c>
      <c r="Q3283">
        <v>115.30419999999999</v>
      </c>
      <c r="R3283">
        <v>164.15000000000501</v>
      </c>
      <c r="S3283" s="36">
        <v>23.570885432994523</v>
      </c>
      <c r="U3283">
        <v>120.0808</v>
      </c>
      <c r="V3283">
        <v>164.15000000000501</v>
      </c>
      <c r="W3283" s="36">
        <v>23.728669715042106</v>
      </c>
      <c r="Y3283">
        <v>83.43</v>
      </c>
      <c r="Z3283">
        <v>164.15000000000501</v>
      </c>
      <c r="AA3283" s="36">
        <v>22.651180613957067</v>
      </c>
    </row>
    <row r="3284" spans="1:27" x14ac:dyDescent="0.25">
      <c r="A3284">
        <v>96.432599999999994</v>
      </c>
      <c r="B3284">
        <v>164.20000000000601</v>
      </c>
      <c r="C3284" s="36">
        <v>23.000187963881093</v>
      </c>
      <c r="E3284">
        <v>101.12990000000001</v>
      </c>
      <c r="F3284">
        <v>164.20000000000601</v>
      </c>
      <c r="G3284" s="36">
        <v>23.134744564549564</v>
      </c>
      <c r="I3284">
        <v>105.8248</v>
      </c>
      <c r="J3284">
        <v>164.20000000000601</v>
      </c>
      <c r="K3284" s="36">
        <v>23.2739346254622</v>
      </c>
      <c r="M3284">
        <v>110.5591</v>
      </c>
      <c r="N3284">
        <v>164.20000000000601</v>
      </c>
      <c r="O3284" s="36">
        <v>23.419295078284186</v>
      </c>
      <c r="Q3284">
        <v>115.30419999999999</v>
      </c>
      <c r="R3284">
        <v>164.20000000000601</v>
      </c>
      <c r="S3284" s="36">
        <v>23.570316033923127</v>
      </c>
      <c r="U3284">
        <v>120.0808</v>
      </c>
      <c r="V3284">
        <v>164.20000000000601</v>
      </c>
      <c r="W3284" s="36">
        <v>23.728070503606311</v>
      </c>
      <c r="Y3284">
        <v>83.43</v>
      </c>
      <c r="Z3284">
        <v>164.20000000000601</v>
      </c>
      <c r="AA3284" s="36">
        <v>22.650754732688657</v>
      </c>
    </row>
    <row r="3285" spans="1:27" x14ac:dyDescent="0.25">
      <c r="A3285">
        <v>96.432599999999994</v>
      </c>
      <c r="B3285">
        <v>164.250000000005</v>
      </c>
      <c r="C3285" s="36">
        <v>22.999712974257676</v>
      </c>
      <c r="E3285">
        <v>101.12990000000001</v>
      </c>
      <c r="F3285">
        <v>164.250000000005</v>
      </c>
      <c r="G3285" s="36">
        <v>23.134249029053016</v>
      </c>
      <c r="I3285">
        <v>105.8248</v>
      </c>
      <c r="J3285">
        <v>164.250000000005</v>
      </c>
      <c r="K3285" s="36">
        <v>23.273416783070683</v>
      </c>
      <c r="M3285">
        <v>110.5591</v>
      </c>
      <c r="N3285">
        <v>164.250000000005</v>
      </c>
      <c r="O3285" s="36">
        <v>23.418752710684469</v>
      </c>
      <c r="Q3285">
        <v>115.30419999999999</v>
      </c>
      <c r="R3285">
        <v>164.250000000005</v>
      </c>
      <c r="S3285" s="36">
        <v>23.569746753084821</v>
      </c>
      <c r="U3285">
        <v>120.0808</v>
      </c>
      <c r="V3285">
        <v>164.250000000005</v>
      </c>
      <c r="W3285" s="36">
        <v>23.727471425070366</v>
      </c>
      <c r="Y3285">
        <v>83.43</v>
      </c>
      <c r="Z3285">
        <v>164.250000000005</v>
      </c>
      <c r="AA3285" s="36">
        <v>22.650328912644202</v>
      </c>
    </row>
    <row r="3286" spans="1:27" x14ac:dyDescent="0.25">
      <c r="A3286">
        <v>96.432599999999994</v>
      </c>
      <c r="B3286">
        <v>164.30000000000601</v>
      </c>
      <c r="C3286" s="36">
        <v>22.999238062909356</v>
      </c>
      <c r="E3286">
        <v>101.12990000000001</v>
      </c>
      <c r="F3286">
        <v>164.30000000000601</v>
      </c>
      <c r="G3286" s="36">
        <v>23.133753579708635</v>
      </c>
      <c r="I3286">
        <v>105.8248</v>
      </c>
      <c r="J3286">
        <v>164.30000000000601</v>
      </c>
      <c r="K3286" s="36">
        <v>23.272899035892166</v>
      </c>
      <c r="M3286">
        <v>110.5591</v>
      </c>
      <c r="N3286">
        <v>164.30000000000601</v>
      </c>
      <c r="O3286" s="36">
        <v>23.418210448881506</v>
      </c>
      <c r="Q3286">
        <v>115.30419999999999</v>
      </c>
      <c r="R3286">
        <v>164.30000000000601</v>
      </c>
      <c r="S3286" s="36">
        <v>23.569177590420999</v>
      </c>
      <c r="U3286">
        <v>120.0808</v>
      </c>
      <c r="V3286">
        <v>164.30000000000601</v>
      </c>
      <c r="W3286" s="36">
        <v>23.726872479363639</v>
      </c>
      <c r="Y3286">
        <v>83.43</v>
      </c>
      <c r="Z3286">
        <v>164.30000000000601</v>
      </c>
      <c r="AA3286" s="36">
        <v>22.649903153803187</v>
      </c>
    </row>
    <row r="3287" spans="1:27" x14ac:dyDescent="0.25">
      <c r="A3287">
        <v>96.432599999999994</v>
      </c>
      <c r="B3287">
        <v>164.35000000000599</v>
      </c>
      <c r="C3287" s="36">
        <v>22.998763229805849</v>
      </c>
      <c r="E3287">
        <v>101.12990000000001</v>
      </c>
      <c r="F3287">
        <v>164.35000000000599</v>
      </c>
      <c r="G3287" s="36">
        <v>23.133258216481131</v>
      </c>
      <c r="I3287">
        <v>105.8248</v>
      </c>
      <c r="J3287">
        <v>164.35000000000599</v>
      </c>
      <c r="K3287" s="36">
        <v>23.272381383885261</v>
      </c>
      <c r="M3287">
        <v>110.5591</v>
      </c>
      <c r="N3287">
        <v>164.35000000000599</v>
      </c>
      <c r="O3287" s="36">
        <v>23.417668292826285</v>
      </c>
      <c r="Q3287">
        <v>115.30419999999999</v>
      </c>
      <c r="R3287">
        <v>164.35000000000599</v>
      </c>
      <c r="S3287" s="36">
        <v>23.5686085458732</v>
      </c>
      <c r="U3287">
        <v>120.0808</v>
      </c>
      <c r="V3287">
        <v>164.35000000000599</v>
      </c>
      <c r="W3287" s="36">
        <v>23.726273666415668</v>
      </c>
      <c r="Y3287">
        <v>83.43</v>
      </c>
      <c r="Z3287">
        <v>164.35000000000599</v>
      </c>
      <c r="AA3287" s="36">
        <v>22.649477456145167</v>
      </c>
    </row>
    <row r="3288" spans="1:27" x14ac:dyDescent="0.25">
      <c r="A3288">
        <v>96.432599999999994</v>
      </c>
      <c r="B3288">
        <v>164.400000000006</v>
      </c>
      <c r="C3288" s="36">
        <v>22.998288474916873</v>
      </c>
      <c r="E3288">
        <v>101.12990000000001</v>
      </c>
      <c r="F3288">
        <v>164.400000000006</v>
      </c>
      <c r="G3288" s="36">
        <v>23.132762939335205</v>
      </c>
      <c r="I3288">
        <v>105.8248</v>
      </c>
      <c r="J3288">
        <v>164.400000000006</v>
      </c>
      <c r="K3288" s="36">
        <v>23.271863827008548</v>
      </c>
      <c r="M3288">
        <v>110.5591</v>
      </c>
      <c r="N3288">
        <v>164.400000000006</v>
      </c>
      <c r="O3288" s="36">
        <v>23.41712624246982</v>
      </c>
      <c r="Q3288">
        <v>115.30419999999999</v>
      </c>
      <c r="R3288">
        <v>164.400000000006</v>
      </c>
      <c r="S3288" s="36">
        <v>23.568039619382958</v>
      </c>
      <c r="U3288">
        <v>120.0808</v>
      </c>
      <c r="V3288">
        <v>164.400000000006</v>
      </c>
      <c r="W3288" s="36">
        <v>23.725674986155962</v>
      </c>
      <c r="Y3288">
        <v>83.43</v>
      </c>
      <c r="Z3288">
        <v>164.400000000006</v>
      </c>
      <c r="AA3288" s="36">
        <v>22.649051819649685</v>
      </c>
    </row>
    <row r="3289" spans="1:27" x14ac:dyDescent="0.25">
      <c r="A3289">
        <v>96.432599999999994</v>
      </c>
      <c r="B3289">
        <v>164.45000000000601</v>
      </c>
      <c r="C3289" s="36">
        <v>22.997813798212157</v>
      </c>
      <c r="E3289">
        <v>101.12990000000001</v>
      </c>
      <c r="F3289">
        <v>164.45000000000601</v>
      </c>
      <c r="G3289" s="36">
        <v>23.132267748235584</v>
      </c>
      <c r="I3289">
        <v>105.8248</v>
      </c>
      <c r="J3289">
        <v>164.45000000000601</v>
      </c>
      <c r="K3289" s="36">
        <v>23.271346365220662</v>
      </c>
      <c r="M3289">
        <v>110.5591</v>
      </c>
      <c r="N3289">
        <v>164.45000000000601</v>
      </c>
      <c r="O3289" s="36">
        <v>23.416584297763158</v>
      </c>
      <c r="Q3289">
        <v>115.30419999999999</v>
      </c>
      <c r="R3289">
        <v>164.45000000000601</v>
      </c>
      <c r="S3289" s="36">
        <v>23.567470810891862</v>
      </c>
      <c r="U3289">
        <v>120.0808</v>
      </c>
      <c r="V3289">
        <v>164.45000000000601</v>
      </c>
      <c r="W3289" s="36">
        <v>23.725076438514147</v>
      </c>
      <c r="Y3289">
        <v>83.43</v>
      </c>
      <c r="Z3289">
        <v>164.45000000000601</v>
      </c>
      <c r="AA3289" s="36">
        <v>22.648626244296292</v>
      </c>
    </row>
    <row r="3290" spans="1:27" x14ac:dyDescent="0.25">
      <c r="A3290">
        <v>96.432599999999994</v>
      </c>
      <c r="B3290">
        <v>164.500000000006</v>
      </c>
      <c r="C3290" s="36">
        <v>22.997339199661447</v>
      </c>
      <c r="E3290">
        <v>101.12990000000001</v>
      </c>
      <c r="F3290">
        <v>164.500000000006</v>
      </c>
      <c r="G3290" s="36">
        <v>23.131772643147023</v>
      </c>
      <c r="I3290">
        <v>105.8248</v>
      </c>
      <c r="J3290">
        <v>164.500000000006</v>
      </c>
      <c r="K3290" s="36">
        <v>23.270828998480251</v>
      </c>
      <c r="M3290">
        <v>110.5591</v>
      </c>
      <c r="N3290">
        <v>164.500000000006</v>
      </c>
      <c r="O3290" s="36">
        <v>23.416042458657373</v>
      </c>
      <c r="Q3290">
        <v>115.30419999999999</v>
      </c>
      <c r="R3290">
        <v>164.500000000006</v>
      </c>
      <c r="S3290" s="36">
        <v>23.566902120341545</v>
      </c>
      <c r="U3290">
        <v>120.0808</v>
      </c>
      <c r="V3290">
        <v>164.500000000006</v>
      </c>
      <c r="W3290" s="36">
        <v>23.724478023419881</v>
      </c>
      <c r="Y3290">
        <v>83.43</v>
      </c>
      <c r="Z3290">
        <v>164.500000000006</v>
      </c>
      <c r="AA3290" s="36">
        <v>22.648200730064559</v>
      </c>
    </row>
    <row r="3291" spans="1:27" x14ac:dyDescent="0.25">
      <c r="A3291">
        <v>96.432599999999994</v>
      </c>
      <c r="B3291">
        <v>164.55000000000601</v>
      </c>
      <c r="C3291" s="36">
        <v>22.99686467923452</v>
      </c>
      <c r="E3291">
        <v>101.12990000000001</v>
      </c>
      <c r="F3291">
        <v>164.55000000000601</v>
      </c>
      <c r="G3291" s="36">
        <v>23.131277624034304</v>
      </c>
      <c r="I3291">
        <v>105.8248</v>
      </c>
      <c r="J3291">
        <v>164.55000000000601</v>
      </c>
      <c r="K3291" s="36">
        <v>23.270311726746009</v>
      </c>
      <c r="M3291">
        <v>110.5591</v>
      </c>
      <c r="N3291">
        <v>164.55000000000601</v>
      </c>
      <c r="O3291" s="36">
        <v>23.415500725103602</v>
      </c>
      <c r="Q3291">
        <v>115.30419999999999</v>
      </c>
      <c r="R3291">
        <v>164.55000000000601</v>
      </c>
      <c r="S3291" s="36">
        <v>23.5663335476737</v>
      </c>
      <c r="U3291">
        <v>120.0808</v>
      </c>
      <c r="V3291">
        <v>164.55000000000601</v>
      </c>
      <c r="W3291" s="36">
        <v>23.723879740802897</v>
      </c>
      <c r="Y3291">
        <v>83.43</v>
      </c>
      <c r="Z3291">
        <v>164.55000000000601</v>
      </c>
      <c r="AA3291" s="36">
        <v>22.647775276934055</v>
      </c>
    </row>
    <row r="3292" spans="1:27" x14ac:dyDescent="0.25">
      <c r="A3292">
        <v>96.432599999999994</v>
      </c>
      <c r="B3292">
        <v>164.60000000000599</v>
      </c>
      <c r="C3292" s="36">
        <v>22.996390236901167</v>
      </c>
      <c r="E3292">
        <v>101.12990000000001</v>
      </c>
      <c r="F3292">
        <v>164.60000000000599</v>
      </c>
      <c r="G3292" s="36">
        <v>23.130782690862219</v>
      </c>
      <c r="I3292">
        <v>105.8248</v>
      </c>
      <c r="J3292">
        <v>164.60000000000599</v>
      </c>
      <c r="K3292" s="36">
        <v>23.269794549976648</v>
      </c>
      <c r="M3292">
        <v>110.5591</v>
      </c>
      <c r="N3292">
        <v>164.60000000000599</v>
      </c>
      <c r="O3292" s="36">
        <v>23.414959097052993</v>
      </c>
      <c r="Q3292">
        <v>115.30419999999999</v>
      </c>
      <c r="R3292">
        <v>164.60000000000599</v>
      </c>
      <c r="S3292" s="36">
        <v>23.565765092830063</v>
      </c>
      <c r="U3292">
        <v>120.0808</v>
      </c>
      <c r="V3292">
        <v>164.60000000000599</v>
      </c>
      <c r="W3292" s="36">
        <v>23.723281590592983</v>
      </c>
      <c r="Y3292">
        <v>83.43</v>
      </c>
      <c r="Z3292">
        <v>164.60000000000599</v>
      </c>
      <c r="AA3292" s="36">
        <v>22.647349884884378</v>
      </c>
    </row>
    <row r="3293" spans="1:27" x14ac:dyDescent="0.25">
      <c r="A3293">
        <v>96.432599999999994</v>
      </c>
      <c r="B3293">
        <v>164.650000000006</v>
      </c>
      <c r="C3293" s="36">
        <v>22.995915872631198</v>
      </c>
      <c r="E3293">
        <v>101.12990000000001</v>
      </c>
      <c r="F3293">
        <v>164.650000000006</v>
      </c>
      <c r="G3293" s="36">
        <v>23.1302878435956</v>
      </c>
      <c r="I3293">
        <v>105.8248</v>
      </c>
      <c r="J3293">
        <v>164.650000000006</v>
      </c>
      <c r="K3293" s="36">
        <v>23.269277468130912</v>
      </c>
      <c r="M3293">
        <v>110.5591</v>
      </c>
      <c r="N3293">
        <v>164.650000000006</v>
      </c>
      <c r="O3293" s="36">
        <v>23.414417574456746</v>
      </c>
      <c r="Q3293">
        <v>115.30419999999999</v>
      </c>
      <c r="R3293">
        <v>164.650000000006</v>
      </c>
      <c r="S3293" s="36">
        <v>23.565196755752403</v>
      </c>
      <c r="U3293">
        <v>120.0808</v>
      </c>
      <c r="V3293">
        <v>164.650000000006</v>
      </c>
      <c r="W3293" s="36">
        <v>23.72268357271998</v>
      </c>
      <c r="Y3293">
        <v>83.43</v>
      </c>
      <c r="Z3293">
        <v>164.650000000006</v>
      </c>
      <c r="AA3293" s="36">
        <v>22.646924553895122</v>
      </c>
    </row>
    <row r="3294" spans="1:27" x14ac:dyDescent="0.25">
      <c r="A3294">
        <v>96.432599999999994</v>
      </c>
      <c r="B3294">
        <v>164.70000000000601</v>
      </c>
      <c r="C3294" s="36">
        <v>22.995441586394435</v>
      </c>
      <c r="E3294">
        <v>101.12990000000001</v>
      </c>
      <c r="F3294">
        <v>164.70000000000601</v>
      </c>
      <c r="G3294" s="36">
        <v>23.129793082199292</v>
      </c>
      <c r="I3294">
        <v>105.8248</v>
      </c>
      <c r="J3294">
        <v>164.70000000000601</v>
      </c>
      <c r="K3294" s="36">
        <v>23.268760481167583</v>
      </c>
      <c r="M3294">
        <v>110.5591</v>
      </c>
      <c r="N3294">
        <v>164.70000000000601</v>
      </c>
      <c r="O3294" s="36">
        <v>23.413876157266092</v>
      </c>
      <c r="Q3294">
        <v>115.30419999999999</v>
      </c>
      <c r="R3294">
        <v>164.70000000000601</v>
      </c>
      <c r="S3294" s="36">
        <v>23.56462853638255</v>
      </c>
      <c r="U3294">
        <v>120.0808</v>
      </c>
      <c r="V3294">
        <v>164.70000000000601</v>
      </c>
      <c r="W3294" s="36">
        <v>23.722085687113807</v>
      </c>
      <c r="Y3294">
        <v>83.43</v>
      </c>
      <c r="Z3294">
        <v>164.70000000000601</v>
      </c>
      <c r="AA3294" s="36">
        <v>22.6464992839459</v>
      </c>
    </row>
    <row r="3295" spans="1:27" x14ac:dyDescent="0.25">
      <c r="A3295">
        <v>96.432599999999994</v>
      </c>
      <c r="B3295">
        <v>164.750000000006</v>
      </c>
      <c r="C3295" s="36">
        <v>22.994967378160737</v>
      </c>
      <c r="E3295">
        <v>101.12990000000001</v>
      </c>
      <c r="F3295">
        <v>164.750000000006</v>
      </c>
      <c r="G3295" s="36">
        <v>23.129298406638163</v>
      </c>
      <c r="I3295">
        <v>105.8248</v>
      </c>
      <c r="J3295">
        <v>164.750000000006</v>
      </c>
      <c r="K3295" s="36">
        <v>23.268243589045451</v>
      </c>
      <c r="M3295">
        <v>110.5591</v>
      </c>
      <c r="N3295">
        <v>164.750000000006</v>
      </c>
      <c r="O3295" s="36">
        <v>23.413334845432299</v>
      </c>
      <c r="Q3295">
        <v>115.30419999999999</v>
      </c>
      <c r="R3295">
        <v>164.750000000006</v>
      </c>
      <c r="S3295" s="36">
        <v>23.564060434662373</v>
      </c>
      <c r="U3295">
        <v>120.0808</v>
      </c>
      <c r="V3295">
        <v>164.750000000006</v>
      </c>
      <c r="W3295" s="36">
        <v>23.721487933704431</v>
      </c>
      <c r="Y3295">
        <v>83.43</v>
      </c>
      <c r="Z3295">
        <v>164.750000000006</v>
      </c>
      <c r="AA3295" s="36">
        <v>22.646074075016333</v>
      </c>
    </row>
    <row r="3296" spans="1:27" x14ac:dyDescent="0.25">
      <c r="A3296">
        <v>96.432599999999994</v>
      </c>
      <c r="B3296">
        <v>164.80000000000601</v>
      </c>
      <c r="C3296" s="36">
        <v>22.994493247899964</v>
      </c>
      <c r="E3296">
        <v>101.12990000000001</v>
      </c>
      <c r="F3296">
        <v>164.80000000000601</v>
      </c>
      <c r="G3296" s="36">
        <v>23.128803816877113</v>
      </c>
      <c r="I3296">
        <v>105.8248</v>
      </c>
      <c r="J3296">
        <v>164.80000000000601</v>
      </c>
      <c r="K3296" s="36">
        <v>23.267726791723359</v>
      </c>
      <c r="M3296">
        <v>110.5591</v>
      </c>
      <c r="N3296">
        <v>164.80000000000601</v>
      </c>
      <c r="O3296" s="36">
        <v>23.412793638906667</v>
      </c>
      <c r="Q3296">
        <v>115.30419999999999</v>
      </c>
      <c r="R3296">
        <v>164.80000000000601</v>
      </c>
      <c r="S3296" s="36">
        <v>23.563492450533793</v>
      </c>
      <c r="U3296">
        <v>120.0808</v>
      </c>
      <c r="V3296">
        <v>164.80000000000601</v>
      </c>
      <c r="W3296" s="36">
        <v>23.720890312421886</v>
      </c>
      <c r="Y3296">
        <v>83.43</v>
      </c>
      <c r="Z3296">
        <v>164.80000000000601</v>
      </c>
      <c r="AA3296" s="36">
        <v>22.64564892708605</v>
      </c>
    </row>
    <row r="3297" spans="1:27" x14ac:dyDescent="0.25">
      <c r="A3297">
        <v>96.432599999999994</v>
      </c>
      <c r="B3297">
        <v>164.85000000000599</v>
      </c>
      <c r="C3297" s="36">
        <v>22.994019195581998</v>
      </c>
      <c r="E3297">
        <v>101.12990000000001</v>
      </c>
      <c r="F3297">
        <v>164.85000000000599</v>
      </c>
      <c r="G3297" s="36">
        <v>23.128309312881054</v>
      </c>
      <c r="I3297">
        <v>105.8248</v>
      </c>
      <c r="J3297">
        <v>164.85000000000599</v>
      </c>
      <c r="K3297" s="36">
        <v>23.267210089160155</v>
      </c>
      <c r="M3297">
        <v>110.5591</v>
      </c>
      <c r="N3297">
        <v>164.85000000000599</v>
      </c>
      <c r="O3297" s="36">
        <v>23.412252537640541</v>
      </c>
      <c r="Q3297">
        <v>115.30419999999999</v>
      </c>
      <c r="R3297">
        <v>164.85000000000599</v>
      </c>
      <c r="S3297" s="36">
        <v>23.562924583938781</v>
      </c>
      <c r="U3297">
        <v>120.0808</v>
      </c>
      <c r="V3297">
        <v>164.85000000000599</v>
      </c>
      <c r="W3297" s="36">
        <v>23.720292823196253</v>
      </c>
      <c r="Y3297">
        <v>83.43</v>
      </c>
      <c r="Z3297">
        <v>164.85000000000599</v>
      </c>
      <c r="AA3297" s="36">
        <v>22.645223840134705</v>
      </c>
    </row>
    <row r="3298" spans="1:27" x14ac:dyDescent="0.25">
      <c r="A3298">
        <v>96.432599999999994</v>
      </c>
      <c r="B3298">
        <v>164.900000000006</v>
      </c>
      <c r="C3298" s="36">
        <v>22.993545221176749</v>
      </c>
      <c r="E3298">
        <v>101.12990000000001</v>
      </c>
      <c r="F3298">
        <v>164.900000000006</v>
      </c>
      <c r="G3298" s="36">
        <v>23.127814894614932</v>
      </c>
      <c r="I3298">
        <v>105.8248</v>
      </c>
      <c r="J3298">
        <v>164.900000000006</v>
      </c>
      <c r="K3298" s="36">
        <v>23.266693481314743</v>
      </c>
      <c r="M3298">
        <v>110.5591</v>
      </c>
      <c r="N3298">
        <v>164.900000000006</v>
      </c>
      <c r="O3298" s="36">
        <v>23.411711541585305</v>
      </c>
      <c r="Q3298">
        <v>115.30419999999999</v>
      </c>
      <c r="R3298">
        <v>164.900000000006</v>
      </c>
      <c r="S3298" s="36">
        <v>23.562356834819344</v>
      </c>
      <c r="U3298">
        <v>120.0808</v>
      </c>
      <c r="V3298">
        <v>164.900000000006</v>
      </c>
      <c r="W3298" s="36">
        <v>23.719695465957688</v>
      </c>
      <c r="Y3298">
        <v>83.43</v>
      </c>
      <c r="Z3298">
        <v>164.900000000006</v>
      </c>
      <c r="AA3298" s="36">
        <v>22.644798814141943</v>
      </c>
    </row>
    <row r="3299" spans="1:27" x14ac:dyDescent="0.25">
      <c r="A3299">
        <v>96.432599999999994</v>
      </c>
      <c r="B3299">
        <v>164.95000000000601</v>
      </c>
      <c r="C3299" s="36">
        <v>22.993071324654139</v>
      </c>
      <c r="E3299">
        <v>101.12990000000001</v>
      </c>
      <c r="F3299">
        <v>164.95000000000601</v>
      </c>
      <c r="G3299" s="36">
        <v>23.127320562043703</v>
      </c>
      <c r="I3299">
        <v>105.8248</v>
      </c>
      <c r="J3299">
        <v>164.95000000000601</v>
      </c>
      <c r="K3299" s="36">
        <v>23.266176968146038</v>
      </c>
      <c r="M3299">
        <v>110.5591</v>
      </c>
      <c r="N3299">
        <v>164.95000000000601</v>
      </c>
      <c r="O3299" s="36">
        <v>23.411170650692366</v>
      </c>
      <c r="Q3299">
        <v>115.30419999999999</v>
      </c>
      <c r="R3299">
        <v>164.95000000000601</v>
      </c>
      <c r="S3299" s="36">
        <v>23.561789203117542</v>
      </c>
      <c r="U3299">
        <v>120.0808</v>
      </c>
      <c r="V3299">
        <v>164.95000000000601</v>
      </c>
      <c r="W3299" s="36">
        <v>23.719098240636402</v>
      </c>
      <c r="Y3299">
        <v>83.43</v>
      </c>
      <c r="Z3299">
        <v>164.95000000000601</v>
      </c>
      <c r="AA3299" s="36">
        <v>22.644373849087437</v>
      </c>
    </row>
    <row r="3300" spans="1:27" x14ac:dyDescent="0.25">
      <c r="A3300">
        <v>96.432599999999994</v>
      </c>
      <c r="B3300">
        <v>165.000000000006</v>
      </c>
      <c r="C3300" s="36">
        <v>22.992597505984101</v>
      </c>
      <c r="E3300">
        <v>101.12990000000001</v>
      </c>
      <c r="F3300">
        <v>165.000000000006</v>
      </c>
      <c r="G3300" s="36">
        <v>23.126826315132359</v>
      </c>
      <c r="I3300">
        <v>105.8248</v>
      </c>
      <c r="J3300">
        <v>165.000000000006</v>
      </c>
      <c r="K3300" s="36">
        <v>23.265660549612978</v>
      </c>
      <c r="M3300">
        <v>110.5591</v>
      </c>
      <c r="N3300">
        <v>165.000000000006</v>
      </c>
      <c r="O3300" s="36">
        <v>23.410629864913179</v>
      </c>
      <c r="Q3300">
        <v>115.30419999999999</v>
      </c>
      <c r="R3300">
        <v>165.000000000006</v>
      </c>
      <c r="S3300" s="36">
        <v>23.561221688775479</v>
      </c>
      <c r="U3300">
        <v>120.0808</v>
      </c>
      <c r="V3300">
        <v>165.000000000006</v>
      </c>
      <c r="W3300" s="36">
        <v>23.718501147162666</v>
      </c>
      <c r="Y3300">
        <v>83.43</v>
      </c>
      <c r="Z3300">
        <v>165.000000000006</v>
      </c>
      <c r="AA3300" s="36">
        <v>22.643948944950857</v>
      </c>
    </row>
    <row r="3301" spans="1:27" x14ac:dyDescent="0.25">
      <c r="A3301">
        <v>96.432599999999994</v>
      </c>
      <c r="B3301">
        <v>165.05000000000601</v>
      </c>
      <c r="C3301" s="36">
        <v>22.992123765136608</v>
      </c>
      <c r="E3301">
        <v>101.12990000000001</v>
      </c>
      <c r="F3301">
        <v>165.05000000000601</v>
      </c>
      <c r="G3301" s="36">
        <v>23.126332153845912</v>
      </c>
      <c r="I3301">
        <v>105.8248</v>
      </c>
      <c r="J3301">
        <v>165.05000000000601</v>
      </c>
      <c r="K3301" s="36">
        <v>23.26514422567455</v>
      </c>
      <c r="M3301">
        <v>110.5591</v>
      </c>
      <c r="N3301">
        <v>165.05000000000601</v>
      </c>
      <c r="O3301" s="36">
        <v>23.410089184199226</v>
      </c>
      <c r="Q3301">
        <v>115.30419999999999</v>
      </c>
      <c r="R3301">
        <v>165.05000000000601</v>
      </c>
      <c r="S3301" s="36">
        <v>23.5606542917353</v>
      </c>
      <c r="U3301">
        <v>120.0808</v>
      </c>
      <c r="V3301">
        <v>165.05000000000601</v>
      </c>
      <c r="W3301" s="36">
        <v>23.717904185466811</v>
      </c>
      <c r="Y3301">
        <v>83.43</v>
      </c>
      <c r="Z3301">
        <v>165.05000000000601</v>
      </c>
      <c r="AA3301" s="36">
        <v>22.64352410171189</v>
      </c>
    </row>
    <row r="3302" spans="1:27" x14ac:dyDescent="0.25">
      <c r="A3302">
        <v>96.432599999999994</v>
      </c>
      <c r="B3302">
        <v>165.10000000000599</v>
      </c>
      <c r="C3302" s="36">
        <v>22.991650102081632</v>
      </c>
      <c r="E3302">
        <v>101.12990000000001</v>
      </c>
      <c r="F3302">
        <v>165.10000000000599</v>
      </c>
      <c r="G3302" s="36">
        <v>23.125838078149393</v>
      </c>
      <c r="I3302">
        <v>105.8248</v>
      </c>
      <c r="J3302">
        <v>165.10000000000599</v>
      </c>
      <c r="K3302" s="36">
        <v>23.264627996289757</v>
      </c>
      <c r="M3302">
        <v>110.5591</v>
      </c>
      <c r="N3302">
        <v>165.10000000000599</v>
      </c>
      <c r="O3302" s="36">
        <v>23.409548608502043</v>
      </c>
      <c r="Q3302">
        <v>115.30419999999999</v>
      </c>
      <c r="R3302">
        <v>165.10000000000599</v>
      </c>
      <c r="S3302" s="36">
        <v>23.560087011939217</v>
      </c>
      <c r="U3302">
        <v>120.0808</v>
      </c>
      <c r="V3302">
        <v>165.10000000000599</v>
      </c>
      <c r="W3302" s="36">
        <v>23.717307355479221</v>
      </c>
      <c r="Y3302">
        <v>83.43</v>
      </c>
      <c r="Z3302">
        <v>165.10000000000599</v>
      </c>
      <c r="AA3302" s="36">
        <v>22.643099319350245</v>
      </c>
    </row>
    <row r="3303" spans="1:27" x14ac:dyDescent="0.25">
      <c r="A3303">
        <v>96.432599999999994</v>
      </c>
      <c r="B3303">
        <v>165.150000000006</v>
      </c>
      <c r="C3303" s="36">
        <v>22.991176516789171</v>
      </c>
      <c r="E3303">
        <v>101.12990000000001</v>
      </c>
      <c r="F3303">
        <v>165.150000000006</v>
      </c>
      <c r="G3303" s="36">
        <v>23.125344088007861</v>
      </c>
      <c r="I3303">
        <v>105.8248</v>
      </c>
      <c r="J3303">
        <v>165.150000000006</v>
      </c>
      <c r="K3303" s="36">
        <v>23.264111861417632</v>
      </c>
      <c r="M3303">
        <v>110.5591</v>
      </c>
      <c r="N3303">
        <v>165.150000000006</v>
      </c>
      <c r="O3303" s="36">
        <v>23.409008137773174</v>
      </c>
      <c r="Q3303">
        <v>115.30419999999999</v>
      </c>
      <c r="R3303">
        <v>165.150000000006</v>
      </c>
      <c r="S3303" s="36">
        <v>23.559519849329469</v>
      </c>
      <c r="U3303">
        <v>120.0808</v>
      </c>
      <c r="V3303">
        <v>165.150000000006</v>
      </c>
      <c r="W3303" s="36">
        <v>23.716710657130356</v>
      </c>
      <c r="Y3303">
        <v>83.43</v>
      </c>
      <c r="Z3303">
        <v>165.150000000006</v>
      </c>
      <c r="AA3303" s="36">
        <v>22.64267459784562</v>
      </c>
    </row>
    <row r="3304" spans="1:27" x14ac:dyDescent="0.25">
      <c r="A3304">
        <v>96.432599999999994</v>
      </c>
      <c r="B3304">
        <v>165.20000000000601</v>
      </c>
      <c r="C3304" s="36">
        <v>22.990703009229243</v>
      </c>
      <c r="E3304">
        <v>101.12990000000001</v>
      </c>
      <c r="F3304">
        <v>165.20000000000601</v>
      </c>
      <c r="G3304" s="36">
        <v>23.124850183386393</v>
      </c>
      <c r="I3304">
        <v>105.8248</v>
      </c>
      <c r="J3304">
        <v>165.20000000000601</v>
      </c>
      <c r="K3304" s="36">
        <v>23.26359582101724</v>
      </c>
      <c r="M3304">
        <v>110.5591</v>
      </c>
      <c r="N3304">
        <v>165.20000000000601</v>
      </c>
      <c r="O3304" s="36">
        <v>23.408467771964222</v>
      </c>
      <c r="Q3304">
        <v>115.30419999999999</v>
      </c>
      <c r="R3304">
        <v>165.20000000000601</v>
      </c>
      <c r="S3304" s="36">
        <v>23.558952803848335</v>
      </c>
      <c r="U3304">
        <v>120.0808</v>
      </c>
      <c r="V3304">
        <v>165.20000000000601</v>
      </c>
      <c r="W3304" s="36">
        <v>23.716114090350718</v>
      </c>
      <c r="Y3304">
        <v>83.43</v>
      </c>
      <c r="Z3304">
        <v>165.20000000000601</v>
      </c>
      <c r="AA3304" s="36">
        <v>22.642249937177741</v>
      </c>
    </row>
    <row r="3305" spans="1:27" x14ac:dyDescent="0.25">
      <c r="A3305">
        <v>96.432599999999994</v>
      </c>
      <c r="B3305">
        <v>165.250000000006</v>
      </c>
      <c r="C3305" s="36">
        <v>22.990229579371885</v>
      </c>
      <c r="E3305">
        <v>101.12990000000001</v>
      </c>
      <c r="F3305">
        <v>165.250000000006</v>
      </c>
      <c r="G3305" s="36">
        <v>23.12435636425009</v>
      </c>
      <c r="I3305">
        <v>105.8248</v>
      </c>
      <c r="J3305">
        <v>165.250000000006</v>
      </c>
      <c r="K3305" s="36">
        <v>23.263079875047669</v>
      </c>
      <c r="M3305">
        <v>110.5591</v>
      </c>
      <c r="N3305">
        <v>165.250000000006</v>
      </c>
      <c r="O3305" s="36">
        <v>23.40792751102682</v>
      </c>
      <c r="Q3305">
        <v>115.30419999999999</v>
      </c>
      <c r="R3305">
        <v>165.250000000006</v>
      </c>
      <c r="S3305" s="36">
        <v>23.558385875438166</v>
      </c>
      <c r="U3305">
        <v>120.0808</v>
      </c>
      <c r="V3305">
        <v>165.250000000006</v>
      </c>
      <c r="W3305" s="36">
        <v>23.715517655070879</v>
      </c>
      <c r="Y3305">
        <v>83.43</v>
      </c>
      <c r="Z3305">
        <v>165.250000000006</v>
      </c>
      <c r="AA3305" s="36">
        <v>22.641825337326335</v>
      </c>
    </row>
    <row r="3306" spans="1:27" x14ac:dyDescent="0.25">
      <c r="A3306">
        <v>96.432599999999994</v>
      </c>
      <c r="B3306">
        <v>165.30000000000601</v>
      </c>
      <c r="C3306" s="36">
        <v>22.989756227187151</v>
      </c>
      <c r="E3306">
        <v>101.12990000000001</v>
      </c>
      <c r="F3306">
        <v>165.30000000000601</v>
      </c>
      <c r="G3306" s="36">
        <v>23.123862630564087</v>
      </c>
      <c r="I3306">
        <v>105.8248</v>
      </c>
      <c r="J3306">
        <v>165.30000000000601</v>
      </c>
      <c r="K3306" s="36">
        <v>23.262564023468045</v>
      </c>
      <c r="M3306">
        <v>110.5591</v>
      </c>
      <c r="N3306">
        <v>165.30000000000601</v>
      </c>
      <c r="O3306" s="36">
        <v>23.407387354912636</v>
      </c>
      <c r="Q3306">
        <v>115.30419999999999</v>
      </c>
      <c r="R3306">
        <v>165.30000000000601</v>
      </c>
      <c r="S3306" s="36">
        <v>23.557819064041336</v>
      </c>
      <c r="U3306">
        <v>120.0808</v>
      </c>
      <c r="V3306">
        <v>165.30000000000601</v>
      </c>
      <c r="W3306" s="36">
        <v>23.71492135122147</v>
      </c>
      <c r="Y3306">
        <v>83.43</v>
      </c>
      <c r="Z3306">
        <v>165.30000000000601</v>
      </c>
      <c r="AA3306" s="36">
        <v>22.64140079827115</v>
      </c>
    </row>
    <row r="3307" spans="1:27" x14ac:dyDescent="0.25">
      <c r="A3307">
        <v>96.432599999999994</v>
      </c>
      <c r="B3307">
        <v>165.35000000000599</v>
      </c>
      <c r="C3307" s="36">
        <v>22.989282952645109</v>
      </c>
      <c r="E3307">
        <v>101.12990000000001</v>
      </c>
      <c r="F3307">
        <v>165.35000000000599</v>
      </c>
      <c r="G3307" s="36">
        <v>23.12336898229352</v>
      </c>
      <c r="I3307">
        <v>105.8248</v>
      </c>
      <c r="J3307">
        <v>165.35000000000599</v>
      </c>
      <c r="K3307" s="36">
        <v>23.26204826623751</v>
      </c>
      <c r="M3307">
        <v>110.5591</v>
      </c>
      <c r="N3307">
        <v>165.35000000000599</v>
      </c>
      <c r="O3307" s="36">
        <v>23.406847303573382</v>
      </c>
      <c r="Q3307">
        <v>115.30419999999999</v>
      </c>
      <c r="R3307">
        <v>165.35000000000599</v>
      </c>
      <c r="S3307" s="36">
        <v>23.557252369600285</v>
      </c>
      <c r="U3307">
        <v>120.0808</v>
      </c>
      <c r="V3307">
        <v>165.35000000000599</v>
      </c>
      <c r="W3307" s="36">
        <v>23.71432517873318</v>
      </c>
      <c r="Y3307">
        <v>83.43</v>
      </c>
      <c r="Z3307">
        <v>165.35000000000599</v>
      </c>
      <c r="AA3307" s="36">
        <v>22.640976319991935</v>
      </c>
    </row>
    <row r="3308" spans="1:27" x14ac:dyDescent="0.25">
      <c r="A3308">
        <v>96.432599999999994</v>
      </c>
      <c r="B3308">
        <v>165.400000000006</v>
      </c>
      <c r="C3308" s="36">
        <v>22.988809755715859</v>
      </c>
      <c r="E3308">
        <v>101.12990000000001</v>
      </c>
      <c r="F3308">
        <v>165.400000000006</v>
      </c>
      <c r="G3308" s="36">
        <v>23.122875419403574</v>
      </c>
      <c r="I3308">
        <v>105.8248</v>
      </c>
      <c r="J3308">
        <v>165.400000000006</v>
      </c>
      <c r="K3308" s="36">
        <v>23.261532603315246</v>
      </c>
      <c r="M3308">
        <v>110.5591</v>
      </c>
      <c r="N3308">
        <v>165.400000000006</v>
      </c>
      <c r="O3308" s="36">
        <v>23.406307356960784</v>
      </c>
      <c r="Q3308">
        <v>115.30419999999999</v>
      </c>
      <c r="R3308">
        <v>165.400000000006</v>
      </c>
      <c r="S3308" s="36">
        <v>23.556685792057468</v>
      </c>
      <c r="U3308">
        <v>120.0808</v>
      </c>
      <c r="V3308">
        <v>165.400000000006</v>
      </c>
      <c r="W3308" s="36">
        <v>23.713729137536756</v>
      </c>
      <c r="Y3308">
        <v>83.43</v>
      </c>
      <c r="Z3308">
        <v>165.400000000006</v>
      </c>
      <c r="AA3308" s="36">
        <v>22.640551902468459</v>
      </c>
    </row>
    <row r="3309" spans="1:27" x14ac:dyDescent="0.25">
      <c r="A3309">
        <v>96.432599999999994</v>
      </c>
      <c r="B3309">
        <v>165.45000000000601</v>
      </c>
      <c r="C3309" s="36">
        <v>22.9883366363695</v>
      </c>
      <c r="E3309">
        <v>101.12990000000001</v>
      </c>
      <c r="F3309">
        <v>165.45000000000601</v>
      </c>
      <c r="G3309" s="36">
        <v>23.122381941859434</v>
      </c>
      <c r="I3309">
        <v>105.8248</v>
      </c>
      <c r="J3309">
        <v>165.45000000000601</v>
      </c>
      <c r="K3309" s="36">
        <v>23.261017034660462</v>
      </c>
      <c r="M3309">
        <v>110.5591</v>
      </c>
      <c r="N3309">
        <v>165.45000000000601</v>
      </c>
      <c r="O3309" s="36">
        <v>23.405767515026632</v>
      </c>
      <c r="Q3309">
        <v>115.30419999999999</v>
      </c>
      <c r="R3309">
        <v>165.45000000000601</v>
      </c>
      <c r="S3309" s="36">
        <v>23.556119331355426</v>
      </c>
      <c r="U3309">
        <v>120.0808</v>
      </c>
      <c r="V3309">
        <v>165.45000000000601</v>
      </c>
      <c r="W3309" s="36">
        <v>23.713133227562999</v>
      </c>
      <c r="Y3309">
        <v>83.43</v>
      </c>
      <c r="Z3309">
        <v>165.45000000000601</v>
      </c>
      <c r="AA3309" s="36">
        <v>22.640127545680492</v>
      </c>
    </row>
    <row r="3310" spans="1:27" x14ac:dyDescent="0.25">
      <c r="A3310">
        <v>96.432599999999994</v>
      </c>
      <c r="B3310">
        <v>165.500000000006</v>
      </c>
      <c r="C3310" s="36">
        <v>22.987863594576172</v>
      </c>
      <c r="E3310">
        <v>101.12990000000001</v>
      </c>
      <c r="F3310">
        <v>165.500000000006</v>
      </c>
      <c r="G3310" s="36">
        <v>23.121888549626323</v>
      </c>
      <c r="I3310">
        <v>105.8248</v>
      </c>
      <c r="J3310">
        <v>165.500000000006</v>
      </c>
      <c r="K3310" s="36">
        <v>23.260501560232388</v>
      </c>
      <c r="M3310">
        <v>110.5591</v>
      </c>
      <c r="N3310">
        <v>165.500000000006</v>
      </c>
      <c r="O3310" s="36">
        <v>23.40522777772274</v>
      </c>
      <c r="Q3310">
        <v>115.30419999999999</v>
      </c>
      <c r="R3310">
        <v>165.500000000006</v>
      </c>
      <c r="S3310" s="36">
        <v>23.555552987436716</v>
      </c>
      <c r="U3310">
        <v>120.0808</v>
      </c>
      <c r="V3310">
        <v>165.500000000006</v>
      </c>
      <c r="W3310" s="36">
        <v>23.712537448742786</v>
      </c>
      <c r="Y3310">
        <v>83.43</v>
      </c>
      <c r="Z3310">
        <v>165.500000000006</v>
      </c>
      <c r="AA3310" s="36">
        <v>22.63970324960782</v>
      </c>
    </row>
    <row r="3311" spans="1:27" x14ac:dyDescent="0.25">
      <c r="A3311">
        <v>96.432599999999994</v>
      </c>
      <c r="B3311">
        <v>165.55000000000601</v>
      </c>
      <c r="C3311" s="36">
        <v>22.987390630306017</v>
      </c>
      <c r="E3311">
        <v>101.12990000000001</v>
      </c>
      <c r="F3311">
        <v>165.55000000000601</v>
      </c>
      <c r="G3311" s="36">
        <v>23.121395242669482</v>
      </c>
      <c r="I3311">
        <v>105.8248</v>
      </c>
      <c r="J3311">
        <v>165.55000000000601</v>
      </c>
      <c r="K3311" s="36">
        <v>23.259986179990289</v>
      </c>
      <c r="M3311">
        <v>110.5591</v>
      </c>
      <c r="N3311">
        <v>165.55000000000601</v>
      </c>
      <c r="O3311" s="36">
        <v>23.404688145000947</v>
      </c>
      <c r="Q3311">
        <v>115.30419999999999</v>
      </c>
      <c r="R3311">
        <v>165.55000000000601</v>
      </c>
      <c r="S3311" s="36">
        <v>23.554986760243949</v>
      </c>
      <c r="U3311">
        <v>120.0808</v>
      </c>
      <c r="V3311">
        <v>165.55000000000601</v>
      </c>
      <c r="W3311" s="36">
        <v>23.711941801007036</v>
      </c>
      <c r="Y3311">
        <v>83.43</v>
      </c>
      <c r="Z3311">
        <v>165.55000000000601</v>
      </c>
      <c r="AA3311" s="36">
        <v>22.639279014230244</v>
      </c>
    </row>
    <row r="3312" spans="1:27" x14ac:dyDescent="0.25">
      <c r="A3312">
        <v>96.432599999999994</v>
      </c>
      <c r="B3312">
        <v>165.60000000000599</v>
      </c>
      <c r="C3312" s="36">
        <v>22.986917743529201</v>
      </c>
      <c r="E3312">
        <v>101.12990000000001</v>
      </c>
      <c r="F3312">
        <v>165.60000000000599</v>
      </c>
      <c r="G3312" s="36">
        <v>23.120902020954176</v>
      </c>
      <c r="I3312">
        <v>105.8248</v>
      </c>
      <c r="J3312">
        <v>165.60000000000599</v>
      </c>
      <c r="K3312" s="36">
        <v>23.259470893893468</v>
      </c>
      <c r="M3312">
        <v>110.5591</v>
      </c>
      <c r="N3312">
        <v>165.60000000000599</v>
      </c>
      <c r="O3312" s="36">
        <v>23.404148616813142</v>
      </c>
      <c r="Q3312">
        <v>115.30419999999999</v>
      </c>
      <c r="R3312">
        <v>165.60000000000599</v>
      </c>
      <c r="S3312" s="36">
        <v>23.554420649719788</v>
      </c>
      <c r="U3312">
        <v>120.0808</v>
      </c>
      <c r="V3312">
        <v>165.60000000000599</v>
      </c>
      <c r="W3312" s="36">
        <v>23.711346284286741</v>
      </c>
      <c r="Y3312">
        <v>83.43</v>
      </c>
      <c r="Z3312">
        <v>165.60000000000599</v>
      </c>
      <c r="AA3312" s="36">
        <v>22.638854839527568</v>
      </c>
    </row>
    <row r="3313" spans="1:27" x14ac:dyDescent="0.25">
      <c r="A3313">
        <v>96.432599999999994</v>
      </c>
      <c r="B3313">
        <v>165.650000000006</v>
      </c>
      <c r="C3313" s="36">
        <v>22.986444934215914</v>
      </c>
      <c r="E3313">
        <v>101.12990000000001</v>
      </c>
      <c r="F3313">
        <v>165.650000000006</v>
      </c>
      <c r="G3313" s="36">
        <v>23.120408884445688</v>
      </c>
      <c r="I3313">
        <v>105.8248</v>
      </c>
      <c r="J3313">
        <v>165.650000000006</v>
      </c>
      <c r="K3313" s="36">
        <v>23.258955701901225</v>
      </c>
      <c r="M3313">
        <v>110.5591</v>
      </c>
      <c r="N3313">
        <v>165.650000000006</v>
      </c>
      <c r="O3313" s="36">
        <v>23.403609193111247</v>
      </c>
      <c r="Q3313">
        <v>115.30419999999999</v>
      </c>
      <c r="R3313">
        <v>165.650000000006</v>
      </c>
      <c r="S3313" s="36">
        <v>23.55385465580693</v>
      </c>
      <c r="U3313">
        <v>120.0808</v>
      </c>
      <c r="V3313">
        <v>165.650000000006</v>
      </c>
      <c r="W3313" s="36">
        <v>23.710750898512934</v>
      </c>
      <c r="Y3313">
        <v>83.43</v>
      </c>
      <c r="Z3313">
        <v>165.650000000006</v>
      </c>
      <c r="AA3313" s="36">
        <v>22.638430725479612</v>
      </c>
    </row>
    <row r="3314" spans="1:27" x14ac:dyDescent="0.25">
      <c r="A3314">
        <v>96.432599999999994</v>
      </c>
      <c r="B3314">
        <v>165.70000000000601</v>
      </c>
      <c r="C3314" s="36">
        <v>22.985972202336349</v>
      </c>
      <c r="E3314">
        <v>101.12990000000001</v>
      </c>
      <c r="F3314">
        <v>165.70000000000601</v>
      </c>
      <c r="G3314" s="36">
        <v>23.119915833109335</v>
      </c>
      <c r="I3314">
        <v>105.8248</v>
      </c>
      <c r="J3314">
        <v>165.70000000000601</v>
      </c>
      <c r="K3314" s="36">
        <v>23.258440603972929</v>
      </c>
      <c r="M3314">
        <v>110.5591</v>
      </c>
      <c r="N3314">
        <v>165.70000000000601</v>
      </c>
      <c r="O3314" s="36">
        <v>23.403069873847222</v>
      </c>
      <c r="Q3314">
        <v>115.30419999999999</v>
      </c>
      <c r="R3314">
        <v>165.70000000000601</v>
      </c>
      <c r="S3314" s="36">
        <v>23.553288778448131</v>
      </c>
      <c r="U3314">
        <v>120.0808</v>
      </c>
      <c r="V3314">
        <v>165.70000000000601</v>
      </c>
      <c r="W3314" s="36">
        <v>23.710155643616723</v>
      </c>
      <c r="Y3314">
        <v>83.43</v>
      </c>
      <c r="Z3314">
        <v>165.70000000000601</v>
      </c>
      <c r="AA3314" s="36">
        <v>22.638006672066201</v>
      </c>
    </row>
    <row r="3315" spans="1:27" x14ac:dyDescent="0.25">
      <c r="A3315">
        <v>96.432599999999994</v>
      </c>
      <c r="B3315">
        <v>165.750000000006</v>
      </c>
      <c r="C3315" s="36">
        <v>22.985499547860737</v>
      </c>
      <c r="E3315">
        <v>101.12990000000001</v>
      </c>
      <c r="F3315">
        <v>165.750000000006</v>
      </c>
      <c r="G3315" s="36">
        <v>23.11942286691044</v>
      </c>
      <c r="I3315">
        <v>105.8248</v>
      </c>
      <c r="J3315">
        <v>165.750000000006</v>
      </c>
      <c r="K3315" s="36">
        <v>23.257925600067949</v>
      </c>
      <c r="M3315">
        <v>110.5591</v>
      </c>
      <c r="N3315">
        <v>165.750000000006</v>
      </c>
      <c r="O3315" s="36">
        <v>23.402530658973053</v>
      </c>
      <c r="Q3315">
        <v>115.30419999999999</v>
      </c>
      <c r="R3315">
        <v>165.750000000006</v>
      </c>
      <c r="S3315" s="36">
        <v>23.552723017586189</v>
      </c>
      <c r="U3315">
        <v>120.0808</v>
      </c>
      <c r="V3315">
        <v>165.750000000006</v>
      </c>
      <c r="W3315" s="36">
        <v>23.70956051952928</v>
      </c>
      <c r="Y3315">
        <v>83.43</v>
      </c>
      <c r="Z3315">
        <v>165.750000000006</v>
      </c>
      <c r="AA3315" s="36">
        <v>22.637582679267187</v>
      </c>
    </row>
    <row r="3316" spans="1:27" x14ac:dyDescent="0.25">
      <c r="A3316">
        <v>96.432599999999994</v>
      </c>
      <c r="B3316">
        <v>165.80000000000601</v>
      </c>
      <c r="C3316" s="36">
        <v>22.985026970759314</v>
      </c>
      <c r="E3316">
        <v>101.12990000000001</v>
      </c>
      <c r="F3316">
        <v>165.80000000000601</v>
      </c>
      <c r="G3316" s="36">
        <v>23.118929985814368</v>
      </c>
      <c r="I3316">
        <v>105.8248</v>
      </c>
      <c r="J3316">
        <v>165.80000000000601</v>
      </c>
      <c r="K3316" s="36">
        <v>23.257410690145694</v>
      </c>
      <c r="M3316">
        <v>110.5591</v>
      </c>
      <c r="N3316">
        <v>165.80000000000601</v>
      </c>
      <c r="O3316" s="36">
        <v>23.401991548440776</v>
      </c>
      <c r="Q3316">
        <v>115.30419999999999</v>
      </c>
      <c r="R3316">
        <v>165.80000000000601</v>
      </c>
      <c r="S3316" s="36">
        <v>23.552157373163933</v>
      </c>
      <c r="U3316">
        <v>120.0808</v>
      </c>
      <c r="V3316">
        <v>165.80000000000601</v>
      </c>
      <c r="W3316" s="36">
        <v>23.708965526181814</v>
      </c>
      <c r="Y3316">
        <v>83.43</v>
      </c>
      <c r="Z3316">
        <v>165.80000000000601</v>
      </c>
      <c r="AA3316" s="36">
        <v>22.637158747062408</v>
      </c>
    </row>
    <row r="3317" spans="1:27" x14ac:dyDescent="0.25">
      <c r="A3317">
        <v>96.432599999999994</v>
      </c>
      <c r="B3317">
        <v>165.85000000000599</v>
      </c>
      <c r="C3317" s="36">
        <v>22.98455447100234</v>
      </c>
      <c r="E3317">
        <v>101.12990000000001</v>
      </c>
      <c r="F3317">
        <v>165.85000000000599</v>
      </c>
      <c r="G3317" s="36">
        <v>23.118437189786491</v>
      </c>
      <c r="I3317">
        <v>105.8248</v>
      </c>
      <c r="J3317">
        <v>165.85000000000599</v>
      </c>
      <c r="K3317" s="36">
        <v>23.256895874165593</v>
      </c>
      <c r="M3317">
        <v>110.5591</v>
      </c>
      <c r="N3317">
        <v>165.85000000000599</v>
      </c>
      <c r="O3317" s="36">
        <v>23.401452542202456</v>
      </c>
      <c r="Q3317">
        <v>115.30419999999999</v>
      </c>
      <c r="R3317">
        <v>165.85000000000599</v>
      </c>
      <c r="S3317" s="36">
        <v>23.551591845124264</v>
      </c>
      <c r="U3317">
        <v>120.0808</v>
      </c>
      <c r="V3317">
        <v>165.85000000000599</v>
      </c>
      <c r="W3317" s="36">
        <v>23.708370663505605</v>
      </c>
      <c r="Y3317">
        <v>83.43</v>
      </c>
      <c r="Z3317">
        <v>165.85000000000599</v>
      </c>
      <c r="AA3317" s="36">
        <v>22.636734875431728</v>
      </c>
    </row>
    <row r="3318" spans="1:27" x14ac:dyDescent="0.25">
      <c r="A3318">
        <v>96.432599999999994</v>
      </c>
      <c r="B3318">
        <v>165.900000000006</v>
      </c>
      <c r="C3318" s="36">
        <v>22.984082048560094</v>
      </c>
      <c r="E3318">
        <v>101.12990000000001</v>
      </c>
      <c r="F3318">
        <v>165.900000000006</v>
      </c>
      <c r="G3318" s="36">
        <v>23.117944478792218</v>
      </c>
      <c r="I3318">
        <v>105.8248</v>
      </c>
      <c r="J3318">
        <v>165.900000000006</v>
      </c>
      <c r="K3318" s="36">
        <v>23.256381152087119</v>
      </c>
      <c r="M3318">
        <v>110.5591</v>
      </c>
      <c r="N3318">
        <v>165.900000000006</v>
      </c>
      <c r="O3318" s="36">
        <v>23.400913640210181</v>
      </c>
      <c r="Q3318">
        <v>115.30419999999999</v>
      </c>
      <c r="R3318">
        <v>165.900000000006</v>
      </c>
      <c r="S3318" s="36">
        <v>23.551026433410104</v>
      </c>
      <c r="U3318">
        <v>120.0808</v>
      </c>
      <c r="V3318">
        <v>165.900000000006</v>
      </c>
      <c r="W3318" s="36">
        <v>23.707775931431996</v>
      </c>
      <c r="Y3318">
        <v>83.43</v>
      </c>
      <c r="Z3318">
        <v>165.900000000006</v>
      </c>
      <c r="AA3318" s="36">
        <v>22.636311064355027</v>
      </c>
    </row>
    <row r="3319" spans="1:27" x14ac:dyDescent="0.25">
      <c r="A3319">
        <v>96.432599999999994</v>
      </c>
      <c r="B3319">
        <v>165.95000000000601</v>
      </c>
      <c r="C3319" s="36">
        <v>22.98360970340287</v>
      </c>
      <c r="E3319">
        <v>101.12990000000001</v>
      </c>
      <c r="F3319">
        <v>165.95000000000601</v>
      </c>
      <c r="G3319" s="36">
        <v>23.117451852796965</v>
      </c>
      <c r="I3319">
        <v>105.8248</v>
      </c>
      <c r="J3319">
        <v>165.95000000000601</v>
      </c>
      <c r="K3319" s="36">
        <v>23.255866523869756</v>
      </c>
      <c r="M3319">
        <v>110.5591</v>
      </c>
      <c r="N3319">
        <v>165.95000000000601</v>
      </c>
      <c r="O3319" s="36">
        <v>23.400374842416099</v>
      </c>
      <c r="Q3319">
        <v>115.30419999999999</v>
      </c>
      <c r="R3319">
        <v>165.95000000000601</v>
      </c>
      <c r="S3319" s="36">
        <v>23.55046113796444</v>
      </c>
      <c r="U3319">
        <v>120.0808</v>
      </c>
      <c r="V3319">
        <v>165.95000000000601</v>
      </c>
      <c r="W3319" s="36">
        <v>23.707181329892382</v>
      </c>
      <c r="Y3319">
        <v>83.43</v>
      </c>
      <c r="Z3319">
        <v>165.95000000000601</v>
      </c>
      <c r="AA3319" s="36">
        <v>22.63588731381218</v>
      </c>
    </row>
    <row r="3320" spans="1:27" x14ac:dyDescent="0.25">
      <c r="A3320">
        <v>96.432599999999994</v>
      </c>
      <c r="B3320">
        <v>166.000000000006</v>
      </c>
      <c r="C3320" s="36">
        <v>22.983137435500986</v>
      </c>
      <c r="E3320">
        <v>101.12990000000001</v>
      </c>
      <c r="F3320">
        <v>166.000000000006</v>
      </c>
      <c r="G3320" s="36">
        <v>23.116959311766184</v>
      </c>
      <c r="I3320">
        <v>105.8248</v>
      </c>
      <c r="J3320">
        <v>166.000000000006</v>
      </c>
      <c r="K3320" s="36">
        <v>23.255351989473031</v>
      </c>
      <c r="M3320">
        <v>110.5591</v>
      </c>
      <c r="N3320">
        <v>166.000000000006</v>
      </c>
      <c r="O3320" s="36">
        <v>23.39983614877238</v>
      </c>
      <c r="Q3320">
        <v>115.30419999999999</v>
      </c>
      <c r="R3320">
        <v>166.000000000006</v>
      </c>
      <c r="S3320" s="36">
        <v>23.549895958730286</v>
      </c>
      <c r="U3320">
        <v>120.0808</v>
      </c>
      <c r="V3320">
        <v>166.000000000006</v>
      </c>
      <c r="W3320" s="36">
        <v>23.706586858818223</v>
      </c>
      <c r="Y3320">
        <v>83.43</v>
      </c>
      <c r="Z3320">
        <v>166.000000000006</v>
      </c>
      <c r="AA3320" s="36">
        <v>22.635463623783092</v>
      </c>
    </row>
    <row r="3321" spans="1:27" x14ac:dyDescent="0.25">
      <c r="A3321">
        <v>96.432599999999994</v>
      </c>
      <c r="B3321">
        <v>166.05000000000601</v>
      </c>
      <c r="C3321" s="36">
        <v>22.982665244824769</v>
      </c>
      <c r="E3321">
        <v>101.12990000000001</v>
      </c>
      <c r="F3321">
        <v>166.05000000000601</v>
      </c>
      <c r="G3321" s="36">
        <v>23.11646685566534</v>
      </c>
      <c r="I3321">
        <v>105.8248</v>
      </c>
      <c r="J3321">
        <v>166.05000000000601</v>
      </c>
      <c r="K3321" s="36">
        <v>23.254837548856486</v>
      </c>
      <c r="M3321">
        <v>110.5591</v>
      </c>
      <c r="N3321">
        <v>166.05000000000601</v>
      </c>
      <c r="O3321" s="36">
        <v>23.399297559231229</v>
      </c>
      <c r="Q3321">
        <v>115.30419999999999</v>
      </c>
      <c r="R3321">
        <v>166.05000000000601</v>
      </c>
      <c r="S3321" s="36">
        <v>23.549330895650712</v>
      </c>
      <c r="U3321">
        <v>120.0808</v>
      </c>
      <c r="V3321">
        <v>166.05000000000601</v>
      </c>
      <c r="W3321" s="36">
        <v>23.705992518141027</v>
      </c>
      <c r="Y3321">
        <v>83.43</v>
      </c>
      <c r="Z3321">
        <v>166.05000000000601</v>
      </c>
      <c r="AA3321" s="36">
        <v>22.635039994247659</v>
      </c>
    </row>
    <row r="3322" spans="1:27" x14ac:dyDescent="0.25">
      <c r="A3322">
        <v>96.432599999999994</v>
      </c>
      <c r="B3322">
        <v>166.10000000000599</v>
      </c>
      <c r="C3322" s="36">
        <v>22.982193131344577</v>
      </c>
      <c r="E3322">
        <v>101.12990000000001</v>
      </c>
      <c r="F3322">
        <v>166.10000000000599</v>
      </c>
      <c r="G3322" s="36">
        <v>23.11597448445993</v>
      </c>
      <c r="I3322">
        <v>105.8248</v>
      </c>
      <c r="J3322">
        <v>166.10000000000599</v>
      </c>
      <c r="K3322" s="36">
        <v>23.254323201979695</v>
      </c>
      <c r="M3322">
        <v>110.5591</v>
      </c>
      <c r="N3322">
        <v>166.10000000000599</v>
      </c>
      <c r="O3322" s="36">
        <v>23.398759073744888</v>
      </c>
      <c r="Q3322">
        <v>115.30419999999999</v>
      </c>
      <c r="R3322">
        <v>166.10000000000599</v>
      </c>
      <c r="S3322" s="36">
        <v>23.548765948668837</v>
      </c>
      <c r="U3322">
        <v>120.0808</v>
      </c>
      <c r="V3322">
        <v>166.10000000000599</v>
      </c>
      <c r="W3322" s="36">
        <v>23.705398307792375</v>
      </c>
      <c r="Y3322">
        <v>83.43</v>
      </c>
      <c r="Z3322">
        <v>166.10000000000599</v>
      </c>
      <c r="AA3322" s="36">
        <v>22.634616425185797</v>
      </c>
    </row>
    <row r="3323" spans="1:27" x14ac:dyDescent="0.25">
      <c r="A3323">
        <v>96.432599999999994</v>
      </c>
      <c r="B3323">
        <v>166.150000000006</v>
      </c>
      <c r="C3323" s="36">
        <v>22.981721095030775</v>
      </c>
      <c r="E3323">
        <v>101.12990000000001</v>
      </c>
      <c r="F3323">
        <v>166.150000000006</v>
      </c>
      <c r="G3323" s="36">
        <v>23.115482198115469</v>
      </c>
      <c r="I3323">
        <v>105.8248</v>
      </c>
      <c r="J3323">
        <v>166.150000000006</v>
      </c>
      <c r="K3323" s="36">
        <v>23.25380894880227</v>
      </c>
      <c r="M3323">
        <v>110.5591</v>
      </c>
      <c r="N3323">
        <v>166.150000000006</v>
      </c>
      <c r="O3323" s="36">
        <v>23.398220692265639</v>
      </c>
      <c r="Q3323">
        <v>115.30419999999999</v>
      </c>
      <c r="R3323">
        <v>166.150000000006</v>
      </c>
      <c r="S3323" s="36">
        <v>23.548201117727814</v>
      </c>
      <c r="U3323">
        <v>120.0808</v>
      </c>
      <c r="V3323">
        <v>166.150000000006</v>
      </c>
      <c r="W3323" s="36">
        <v>23.704804227703889</v>
      </c>
      <c r="Y3323">
        <v>83.43</v>
      </c>
      <c r="Z3323">
        <v>166.150000000006</v>
      </c>
      <c r="AA3323" s="36">
        <v>22.634192916577437</v>
      </c>
    </row>
    <row r="3324" spans="1:27" x14ac:dyDescent="0.25">
      <c r="A3324">
        <v>96.432599999999994</v>
      </c>
      <c r="B3324">
        <v>166.20000000000601</v>
      </c>
      <c r="C3324" s="36">
        <v>22.981249135853755</v>
      </c>
      <c r="E3324">
        <v>101.12990000000001</v>
      </c>
      <c r="F3324">
        <v>166.20000000000601</v>
      </c>
      <c r="G3324" s="36">
        <v>23.11498999659749</v>
      </c>
      <c r="I3324">
        <v>105.8248</v>
      </c>
      <c r="J3324">
        <v>166.20000000000601</v>
      </c>
      <c r="K3324" s="36">
        <v>23.253294789283842</v>
      </c>
      <c r="M3324">
        <v>110.5591</v>
      </c>
      <c r="N3324">
        <v>166.20000000000601</v>
      </c>
      <c r="O3324" s="36">
        <v>23.397682414745791</v>
      </c>
      <c r="Q3324">
        <v>115.30419999999999</v>
      </c>
      <c r="R3324">
        <v>166.20000000000601</v>
      </c>
      <c r="S3324" s="36">
        <v>23.547636402770848</v>
      </c>
      <c r="U3324">
        <v>120.0808</v>
      </c>
      <c r="V3324">
        <v>166.20000000000601</v>
      </c>
      <c r="W3324" s="36">
        <v>23.704210277807263</v>
      </c>
      <c r="Y3324">
        <v>83.43</v>
      </c>
      <c r="Z3324">
        <v>166.20000000000601</v>
      </c>
      <c r="AA3324" s="36">
        <v>22.633769468402512</v>
      </c>
    </row>
    <row r="3325" spans="1:27" x14ac:dyDescent="0.25">
      <c r="A3325">
        <v>96.432599999999994</v>
      </c>
      <c r="B3325">
        <v>166.250000000006</v>
      </c>
      <c r="C3325" s="36">
        <v>22.98077725378392</v>
      </c>
      <c r="E3325">
        <v>101.12990000000001</v>
      </c>
      <c r="F3325">
        <v>166.250000000006</v>
      </c>
      <c r="G3325" s="36">
        <v>23.114497879871564</v>
      </c>
      <c r="I3325">
        <v>105.8248</v>
      </c>
      <c r="J3325">
        <v>166.250000000006</v>
      </c>
      <c r="K3325" s="36">
        <v>23.25278072338407</v>
      </c>
      <c r="M3325">
        <v>110.5591</v>
      </c>
      <c r="N3325">
        <v>166.250000000006</v>
      </c>
      <c r="O3325" s="36">
        <v>23.397144241137703</v>
      </c>
      <c r="Q3325">
        <v>115.30419999999999</v>
      </c>
      <c r="R3325">
        <v>166.250000000006</v>
      </c>
      <c r="S3325" s="36">
        <v>23.547071803741201</v>
      </c>
      <c r="U3325">
        <v>120.0808</v>
      </c>
      <c r="V3325">
        <v>166.250000000006</v>
      </c>
      <c r="W3325" s="36">
        <v>23.703616458034244</v>
      </c>
      <c r="Y3325">
        <v>83.43</v>
      </c>
      <c r="Z3325">
        <v>166.250000000006</v>
      </c>
      <c r="AA3325" s="36">
        <v>22.633346080640976</v>
      </c>
    </row>
    <row r="3326" spans="1:27" x14ac:dyDescent="0.25">
      <c r="A3326">
        <v>96.432599999999994</v>
      </c>
      <c r="B3326">
        <v>166.30000000000601</v>
      </c>
      <c r="C3326" s="36">
        <v>22.980305448791693</v>
      </c>
      <c r="E3326">
        <v>101.12990000000001</v>
      </c>
      <c r="F3326">
        <v>166.30000000000601</v>
      </c>
      <c r="G3326" s="36">
        <v>23.114005847903268</v>
      </c>
      <c r="I3326">
        <v>105.8248</v>
      </c>
      <c r="J3326">
        <v>166.30000000000601</v>
      </c>
      <c r="K3326" s="36">
        <v>23.252266751062649</v>
      </c>
      <c r="M3326">
        <v>110.5591</v>
      </c>
      <c r="N3326">
        <v>166.30000000000601</v>
      </c>
      <c r="O3326" s="36">
        <v>23.396606171393742</v>
      </c>
      <c r="Q3326">
        <v>115.30419999999999</v>
      </c>
      <c r="R3326">
        <v>166.30000000000601</v>
      </c>
      <c r="S3326" s="36">
        <v>23.546507320582144</v>
      </c>
      <c r="U3326">
        <v>120.0808</v>
      </c>
      <c r="V3326">
        <v>166.30000000000601</v>
      </c>
      <c r="W3326" s="36">
        <v>23.703022768316636</v>
      </c>
      <c r="Y3326">
        <v>83.43</v>
      </c>
      <c r="Z3326">
        <v>166.30000000000601</v>
      </c>
      <c r="AA3326" s="36">
        <v>22.632922753272783</v>
      </c>
    </row>
    <row r="3327" spans="1:27" x14ac:dyDescent="0.25">
      <c r="A3327">
        <v>96.432599999999994</v>
      </c>
      <c r="B3327">
        <v>166.35000000000599</v>
      </c>
      <c r="C3327" s="36">
        <v>22.979833720847527</v>
      </c>
      <c r="E3327">
        <v>101.12990000000001</v>
      </c>
      <c r="F3327">
        <v>166.35000000000599</v>
      </c>
      <c r="G3327" s="36">
        <v>23.113513900658205</v>
      </c>
      <c r="I3327">
        <v>105.8248</v>
      </c>
      <c r="J3327">
        <v>166.35000000000599</v>
      </c>
      <c r="K3327" s="36">
        <v>23.251752872279297</v>
      </c>
      <c r="M3327">
        <v>110.5591</v>
      </c>
      <c r="N3327">
        <v>166.35000000000599</v>
      </c>
      <c r="O3327" s="36">
        <v>23.396068205466349</v>
      </c>
      <c r="Q3327">
        <v>115.30419999999999</v>
      </c>
      <c r="R3327">
        <v>166.35000000000599</v>
      </c>
      <c r="S3327" s="36">
        <v>23.545942953237031</v>
      </c>
      <c r="U3327">
        <v>120.0808</v>
      </c>
      <c r="V3327">
        <v>166.35000000000599</v>
      </c>
      <c r="W3327" s="36">
        <v>23.702429208586302</v>
      </c>
      <c r="Y3327">
        <v>83.43</v>
      </c>
      <c r="Z3327">
        <v>166.35000000000599</v>
      </c>
      <c r="AA3327" s="36">
        <v>22.632499486277904</v>
      </c>
    </row>
    <row r="3328" spans="1:27" x14ac:dyDescent="0.25">
      <c r="A3328">
        <v>96.432599999999994</v>
      </c>
      <c r="B3328">
        <v>166.400000000006</v>
      </c>
      <c r="C3328" s="36">
        <v>22.97936206992188</v>
      </c>
      <c r="E3328">
        <v>101.12990000000001</v>
      </c>
      <c r="F3328">
        <v>166.400000000006</v>
      </c>
      <c r="G3328" s="36">
        <v>23.11302203810201</v>
      </c>
      <c r="I3328">
        <v>105.8248</v>
      </c>
      <c r="J3328">
        <v>166.400000000006</v>
      </c>
      <c r="K3328" s="36">
        <v>23.251239086993749</v>
      </c>
      <c r="M3328">
        <v>110.5591</v>
      </c>
      <c r="N3328">
        <v>166.400000000006</v>
      </c>
      <c r="O3328" s="36">
        <v>23.395530343307968</v>
      </c>
      <c r="Q3328">
        <v>115.30419999999999</v>
      </c>
      <c r="R3328">
        <v>166.400000000006</v>
      </c>
      <c r="S3328" s="36">
        <v>23.545378701649252</v>
      </c>
      <c r="U3328">
        <v>120.0808</v>
      </c>
      <c r="V3328">
        <v>166.400000000006</v>
      </c>
      <c r="W3328" s="36">
        <v>23.701835778775173</v>
      </c>
      <c r="Y3328">
        <v>83.43</v>
      </c>
      <c r="Z3328">
        <v>166.400000000006</v>
      </c>
      <c r="AA3328" s="36">
        <v>22.632076279636323</v>
      </c>
    </row>
    <row r="3329" spans="1:27" x14ac:dyDescent="0.25">
      <c r="A3329">
        <v>96.432599999999994</v>
      </c>
      <c r="B3329">
        <v>166.45000000000601</v>
      </c>
      <c r="C3329" s="36">
        <v>22.978890495985222</v>
      </c>
      <c r="E3329">
        <v>101.12990000000001</v>
      </c>
      <c r="F3329">
        <v>166.45000000000601</v>
      </c>
      <c r="G3329" s="36">
        <v>23.112530260200327</v>
      </c>
      <c r="I3329">
        <v>105.8248</v>
      </c>
      <c r="J3329">
        <v>166.45000000000601</v>
      </c>
      <c r="K3329" s="36">
        <v>23.250725395165787</v>
      </c>
      <c r="M3329">
        <v>110.5591</v>
      </c>
      <c r="N3329">
        <v>166.45000000000601</v>
      </c>
      <c r="O3329" s="36">
        <v>23.39499258487109</v>
      </c>
      <c r="Q3329">
        <v>115.30419999999999</v>
      </c>
      <c r="R3329">
        <v>166.45000000000601</v>
      </c>
      <c r="S3329" s="36">
        <v>23.544814565762227</v>
      </c>
      <c r="U3329">
        <v>120.0808</v>
      </c>
      <c r="V3329">
        <v>166.45000000000601</v>
      </c>
      <c r="W3329" s="36">
        <v>23.701242478815217</v>
      </c>
      <c r="Y3329">
        <v>83.43</v>
      </c>
      <c r="Z3329">
        <v>166.45000000000601</v>
      </c>
      <c r="AA3329" s="36">
        <v>22.631653133328022</v>
      </c>
    </row>
    <row r="3330" spans="1:27" x14ac:dyDescent="0.25">
      <c r="A3330">
        <v>96.432599999999994</v>
      </c>
      <c r="B3330">
        <v>166.500000000006</v>
      </c>
      <c r="C3330" s="36">
        <v>22.978418999008067</v>
      </c>
      <c r="E3330">
        <v>101.12990000000001</v>
      </c>
      <c r="F3330">
        <v>166.500000000006</v>
      </c>
      <c r="G3330" s="36">
        <v>23.112038566918837</v>
      </c>
      <c r="I3330">
        <v>105.8248</v>
      </c>
      <c r="J3330">
        <v>166.500000000006</v>
      </c>
      <c r="K3330" s="36">
        <v>23.250211796755217</v>
      </c>
      <c r="M3330">
        <v>110.5591</v>
      </c>
      <c r="N3330">
        <v>166.500000000006</v>
      </c>
      <c r="O3330" s="36">
        <v>23.39445493010825</v>
      </c>
      <c r="Q3330">
        <v>115.30419999999999</v>
      </c>
      <c r="R3330">
        <v>166.500000000006</v>
      </c>
      <c r="S3330" s="36">
        <v>23.544250545519425</v>
      </c>
      <c r="U3330">
        <v>120.0808</v>
      </c>
      <c r="V3330">
        <v>166.500000000006</v>
      </c>
      <c r="W3330" s="36">
        <v>23.700649308638479</v>
      </c>
      <c r="Y3330">
        <v>83.43</v>
      </c>
      <c r="Z3330">
        <v>166.500000000006</v>
      </c>
      <c r="AA3330" s="36">
        <v>22.631230047333016</v>
      </c>
    </row>
    <row r="3331" spans="1:27" x14ac:dyDescent="0.25">
      <c r="A3331">
        <v>96.432599999999994</v>
      </c>
      <c r="B3331">
        <v>166.55000000000601</v>
      </c>
      <c r="C3331" s="36">
        <v>22.977947578960922</v>
      </c>
      <c r="E3331">
        <v>101.12990000000001</v>
      </c>
      <c r="F3331">
        <v>166.55000000000601</v>
      </c>
      <c r="G3331" s="36">
        <v>23.111546958223233</v>
      </c>
      <c r="I3331">
        <v>105.8248</v>
      </c>
      <c r="J3331">
        <v>166.55000000000601</v>
      </c>
      <c r="K3331" s="36">
        <v>23.24969829172186</v>
      </c>
      <c r="M3331">
        <v>110.5591</v>
      </c>
      <c r="N3331">
        <v>166.55000000000601</v>
      </c>
      <c r="O3331" s="36">
        <v>23.393917378971999</v>
      </c>
      <c r="Q3331">
        <v>115.30419999999999</v>
      </c>
      <c r="R3331">
        <v>166.55000000000601</v>
      </c>
      <c r="S3331" s="36">
        <v>23.543686640864379</v>
      </c>
      <c r="U3331">
        <v>120.0808</v>
      </c>
      <c r="V3331">
        <v>166.55000000000601</v>
      </c>
      <c r="W3331" s="36">
        <v>23.70005626817705</v>
      </c>
      <c r="Y3331">
        <v>83.43</v>
      </c>
      <c r="Z3331">
        <v>166.55000000000601</v>
      </c>
      <c r="AA3331" s="36">
        <v>22.630807021631306</v>
      </c>
    </row>
    <row r="3332" spans="1:27" x14ac:dyDescent="0.25">
      <c r="A3332">
        <v>96.432599999999994</v>
      </c>
      <c r="B3332">
        <v>166.60000000000599</v>
      </c>
      <c r="C3332" s="36">
        <v>22.977476235814326</v>
      </c>
      <c r="E3332">
        <v>101.12990000000001</v>
      </c>
      <c r="F3332">
        <v>166.60000000000599</v>
      </c>
      <c r="G3332" s="36">
        <v>23.111055434079233</v>
      </c>
      <c r="I3332">
        <v>105.8248</v>
      </c>
      <c r="J3332">
        <v>166.60000000000599</v>
      </c>
      <c r="K3332" s="36">
        <v>23.249184880025581</v>
      </c>
      <c r="M3332">
        <v>110.5591</v>
      </c>
      <c r="N3332">
        <v>166.60000000000599</v>
      </c>
      <c r="O3332" s="36">
        <v>23.393379931414934</v>
      </c>
      <c r="Q3332">
        <v>115.30419999999999</v>
      </c>
      <c r="R3332">
        <v>166.60000000000599</v>
      </c>
      <c r="S3332" s="36">
        <v>23.543122851740648</v>
      </c>
      <c r="U3332">
        <v>120.0808</v>
      </c>
      <c r="V3332">
        <v>166.60000000000599</v>
      </c>
      <c r="W3332" s="36">
        <v>23.699463357363086</v>
      </c>
      <c r="Y3332">
        <v>83.43</v>
      </c>
      <c r="Z3332">
        <v>166.60000000000599</v>
      </c>
      <c r="AA3332" s="36">
        <v>22.630384056202921</v>
      </c>
    </row>
    <row r="3333" spans="1:27" x14ac:dyDescent="0.25">
      <c r="A3333">
        <v>96.432599999999994</v>
      </c>
      <c r="B3333">
        <v>166.650000000006</v>
      </c>
      <c r="C3333" s="36">
        <v>22.977004969538832</v>
      </c>
      <c r="E3333">
        <v>101.12990000000001</v>
      </c>
      <c r="F3333">
        <v>166.650000000006</v>
      </c>
      <c r="G3333" s="36">
        <v>23.110563994452583</v>
      </c>
      <c r="I3333">
        <v>105.8248</v>
      </c>
      <c r="J3333">
        <v>166.650000000006</v>
      </c>
      <c r="K3333" s="36">
        <v>23.24867156162626</v>
      </c>
      <c r="M3333">
        <v>110.5591</v>
      </c>
      <c r="N3333">
        <v>166.650000000006</v>
      </c>
      <c r="O3333" s="36">
        <v>23.392842587389698</v>
      </c>
      <c r="Q3333">
        <v>115.30419999999999</v>
      </c>
      <c r="R3333">
        <v>166.650000000006</v>
      </c>
      <c r="S3333" s="36">
        <v>23.542559178091839</v>
      </c>
      <c r="U3333">
        <v>120.0808</v>
      </c>
      <c r="V3333">
        <v>166.650000000006</v>
      </c>
      <c r="W3333" s="36">
        <v>23.698870576128801</v>
      </c>
      <c r="Y3333">
        <v>83.43</v>
      </c>
      <c r="Z3333">
        <v>166.650000000006</v>
      </c>
      <c r="AA3333" s="36">
        <v>22.629961151027896</v>
      </c>
    </row>
    <row r="3334" spans="1:27" x14ac:dyDescent="0.25">
      <c r="A3334">
        <v>96.432599999999994</v>
      </c>
      <c r="B3334">
        <v>166.70000000000601</v>
      </c>
      <c r="C3334" s="36">
        <v>22.976533780105008</v>
      </c>
      <c r="E3334">
        <v>101.12990000000001</v>
      </c>
      <c r="F3334">
        <v>166.70000000000601</v>
      </c>
      <c r="G3334" s="36">
        <v>23.110072639309038</v>
      </c>
      <c r="I3334">
        <v>105.8248</v>
      </c>
      <c r="J3334">
        <v>166.70000000000601</v>
      </c>
      <c r="K3334" s="36">
        <v>23.248158336483815</v>
      </c>
      <c r="M3334">
        <v>110.5591</v>
      </c>
      <c r="N3334">
        <v>166.70000000000601</v>
      </c>
      <c r="O3334" s="36">
        <v>23.392305346848957</v>
      </c>
      <c r="Q3334">
        <v>115.30419999999999</v>
      </c>
      <c r="R3334">
        <v>166.70000000000601</v>
      </c>
      <c r="S3334" s="36">
        <v>23.541995619861606</v>
      </c>
      <c r="U3334">
        <v>120.0808</v>
      </c>
      <c r="V3334">
        <v>166.70000000000601</v>
      </c>
      <c r="W3334" s="36">
        <v>23.698277924406458</v>
      </c>
      <c r="Y3334">
        <v>83.43</v>
      </c>
      <c r="Z3334">
        <v>166.70000000000601</v>
      </c>
      <c r="AA3334" s="36">
        <v>22.629538306086271</v>
      </c>
    </row>
    <row r="3335" spans="1:27" x14ac:dyDescent="0.25">
      <c r="A3335">
        <v>96.432599999999994</v>
      </c>
      <c r="B3335">
        <v>166.750000000006</v>
      </c>
      <c r="C3335" s="36">
        <v>22.97606266748345</v>
      </c>
      <c r="E3335">
        <v>101.12990000000001</v>
      </c>
      <c r="F3335">
        <v>166.750000000006</v>
      </c>
      <c r="G3335" s="36">
        <v>23.109581368614393</v>
      </c>
      <c r="I3335">
        <v>105.8248</v>
      </c>
      <c r="J3335">
        <v>166.750000000006</v>
      </c>
      <c r="K3335" s="36">
        <v>23.247645204558193</v>
      </c>
      <c r="M3335">
        <v>110.5591</v>
      </c>
      <c r="N3335">
        <v>166.750000000006</v>
      </c>
      <c r="O3335" s="36">
        <v>23.3917682097454</v>
      </c>
      <c r="Q3335">
        <v>115.30419999999999</v>
      </c>
      <c r="R3335">
        <v>166.750000000006</v>
      </c>
      <c r="S3335" s="36">
        <v>23.541432176993649</v>
      </c>
      <c r="U3335">
        <v>120.0808</v>
      </c>
      <c r="V3335">
        <v>166.750000000006</v>
      </c>
      <c r="W3335" s="36">
        <v>23.697685402128386</v>
      </c>
      <c r="Y3335">
        <v>83.43</v>
      </c>
      <c r="Z3335">
        <v>166.750000000006</v>
      </c>
      <c r="AA3335" s="36">
        <v>22.629115521358102</v>
      </c>
    </row>
    <row r="3336" spans="1:27" x14ac:dyDescent="0.25">
      <c r="A3336">
        <v>96.432599999999994</v>
      </c>
      <c r="B3336">
        <v>166.80000000000601</v>
      </c>
      <c r="C3336" s="36">
        <v>22.975591631644761</v>
      </c>
      <c r="E3336">
        <v>101.12990000000001</v>
      </c>
      <c r="F3336">
        <v>166.80000000000601</v>
      </c>
      <c r="G3336" s="36">
        <v>23.109090182334459</v>
      </c>
      <c r="I3336">
        <v>105.8248</v>
      </c>
      <c r="J3336">
        <v>166.80000000000601</v>
      </c>
      <c r="K3336" s="36">
        <v>23.247132165809354</v>
      </c>
      <c r="M3336">
        <v>110.5591</v>
      </c>
      <c r="N3336">
        <v>166.80000000000601</v>
      </c>
      <c r="O3336" s="36">
        <v>23.391231176031777</v>
      </c>
      <c r="Q3336">
        <v>115.30419999999999</v>
      </c>
      <c r="R3336">
        <v>166.80000000000601</v>
      </c>
      <c r="S3336" s="36">
        <v>23.540868849431703</v>
      </c>
      <c r="U3336">
        <v>120.0808</v>
      </c>
      <c r="V3336">
        <v>166.80000000000601</v>
      </c>
      <c r="W3336" s="36">
        <v>23.697093009226972</v>
      </c>
      <c r="Y3336">
        <v>83.43</v>
      </c>
      <c r="Z3336">
        <v>166.80000000000601</v>
      </c>
      <c r="AA3336" s="36">
        <v>22.628692796823461</v>
      </c>
    </row>
    <row r="3337" spans="1:27" x14ac:dyDescent="0.25">
      <c r="A3337">
        <v>96.432599999999994</v>
      </c>
      <c r="B3337">
        <v>166.85000000000599</v>
      </c>
      <c r="C3337" s="36">
        <v>22.975120672559569</v>
      </c>
      <c r="E3337">
        <v>101.12990000000001</v>
      </c>
      <c r="F3337">
        <v>166.85000000000599</v>
      </c>
      <c r="G3337" s="36">
        <v>23.108599080435056</v>
      </c>
      <c r="I3337">
        <v>105.8248</v>
      </c>
      <c r="J3337">
        <v>166.85000000000599</v>
      </c>
      <c r="K3337" s="36">
        <v>23.246619220197303</v>
      </c>
      <c r="M3337">
        <v>110.5591</v>
      </c>
      <c r="N3337">
        <v>166.85000000000599</v>
      </c>
      <c r="O3337" s="36">
        <v>23.390694245660853</v>
      </c>
      <c r="Q3337">
        <v>115.30419999999999</v>
      </c>
      <c r="R3337">
        <v>166.85000000000599</v>
      </c>
      <c r="S3337" s="36">
        <v>23.540305637119573</v>
      </c>
      <c r="U3337">
        <v>120.0808</v>
      </c>
      <c r="V3337">
        <v>166.85000000000599</v>
      </c>
      <c r="W3337" s="36">
        <v>23.696500745634655</v>
      </c>
      <c r="Y3337">
        <v>83.43</v>
      </c>
      <c r="Z3337">
        <v>166.85000000000599</v>
      </c>
      <c r="AA3337" s="36">
        <v>22.628270132462426</v>
      </c>
    </row>
    <row r="3338" spans="1:27" x14ac:dyDescent="0.25">
      <c r="A3338">
        <v>96.432599999999994</v>
      </c>
      <c r="B3338">
        <v>166.900000000006</v>
      </c>
      <c r="C3338" s="36">
        <v>22.974649790198526</v>
      </c>
      <c r="E3338">
        <v>101.12990000000001</v>
      </c>
      <c r="F3338">
        <v>166.900000000006</v>
      </c>
      <c r="G3338" s="36">
        <v>23.108108062882049</v>
      </c>
      <c r="I3338">
        <v>105.8248</v>
      </c>
      <c r="J3338">
        <v>166.900000000006</v>
      </c>
      <c r="K3338" s="36">
        <v>23.246106367682064</v>
      </c>
      <c r="M3338">
        <v>110.5591</v>
      </c>
      <c r="N3338">
        <v>166.900000000006</v>
      </c>
      <c r="O3338" s="36">
        <v>23.390157418585446</v>
      </c>
      <c r="Q3338">
        <v>115.30419999999999</v>
      </c>
      <c r="R3338">
        <v>166.900000000006</v>
      </c>
      <c r="S3338" s="36">
        <v>23.539742540001072</v>
      </c>
      <c r="U3338">
        <v>120.0808</v>
      </c>
      <c r="V3338">
        <v>166.900000000006</v>
      </c>
      <c r="W3338" s="36">
        <v>23.695908611283926</v>
      </c>
      <c r="Y3338">
        <v>83.43</v>
      </c>
      <c r="Z3338">
        <v>166.900000000006</v>
      </c>
      <c r="AA3338" s="36">
        <v>22.627847528255071</v>
      </c>
    </row>
    <row r="3339" spans="1:27" x14ac:dyDescent="0.25">
      <c r="A3339">
        <v>96.432599999999994</v>
      </c>
      <c r="B3339">
        <v>166.95000000000601</v>
      </c>
      <c r="C3339" s="36">
        <v>22.97417898453228</v>
      </c>
      <c r="E3339">
        <v>101.12990000000001</v>
      </c>
      <c r="F3339">
        <v>166.95000000000601</v>
      </c>
      <c r="G3339" s="36">
        <v>23.107617129641305</v>
      </c>
      <c r="I3339">
        <v>105.8248</v>
      </c>
      <c r="J3339">
        <v>166.95000000000601</v>
      </c>
      <c r="K3339" s="36">
        <v>23.245593608223682</v>
      </c>
      <c r="M3339">
        <v>110.5591</v>
      </c>
      <c r="N3339">
        <v>166.95000000000601</v>
      </c>
      <c r="O3339" s="36">
        <v>23.389620694758388</v>
      </c>
      <c r="Q3339">
        <v>115.30419999999999</v>
      </c>
      <c r="R3339">
        <v>166.95000000000601</v>
      </c>
      <c r="S3339" s="36">
        <v>23.539179558020088</v>
      </c>
      <c r="U3339">
        <v>120.0808</v>
      </c>
      <c r="V3339">
        <v>166.95000000000601</v>
      </c>
      <c r="W3339" s="36">
        <v>23.695316606107355</v>
      </c>
      <c r="Y3339">
        <v>83.43</v>
      </c>
      <c r="Z3339">
        <v>166.95000000000601</v>
      </c>
      <c r="AA3339" s="36">
        <v>22.627424984181506</v>
      </c>
    </row>
    <row r="3340" spans="1:27" x14ac:dyDescent="0.25">
      <c r="A3340">
        <v>96.432599999999994</v>
      </c>
      <c r="B3340">
        <v>167.000000000006</v>
      </c>
      <c r="C3340" s="36">
        <v>22.973708255531523</v>
      </c>
      <c r="E3340">
        <v>101.12990000000001</v>
      </c>
      <c r="F3340">
        <v>167.000000000006</v>
      </c>
      <c r="G3340" s="36">
        <v>23.107126280678731</v>
      </c>
      <c r="I3340">
        <v>105.8248</v>
      </c>
      <c r="J3340">
        <v>167.000000000006</v>
      </c>
      <c r="K3340" s="36">
        <v>23.245080941782255</v>
      </c>
      <c r="M3340">
        <v>110.5591</v>
      </c>
      <c r="N3340">
        <v>167.000000000006</v>
      </c>
      <c r="O3340" s="36">
        <v>23.389084074132562</v>
      </c>
      <c r="Q3340">
        <v>115.30419999999999</v>
      </c>
      <c r="R3340">
        <v>167.000000000006</v>
      </c>
      <c r="S3340" s="36">
        <v>23.538616691120541</v>
      </c>
      <c r="U3340">
        <v>120.0808</v>
      </c>
      <c r="V3340">
        <v>167.000000000006</v>
      </c>
      <c r="W3340" s="36">
        <v>23.694724730037539</v>
      </c>
      <c r="Y3340">
        <v>83.43</v>
      </c>
      <c r="Z3340">
        <v>167.000000000006</v>
      </c>
      <c r="AA3340" s="36">
        <v>22.627002500221835</v>
      </c>
    </row>
    <row r="3341" spans="1:27" x14ac:dyDescent="0.25">
      <c r="A3341">
        <v>96.432599999999994</v>
      </c>
      <c r="B3341">
        <v>167.05000000000601</v>
      </c>
      <c r="C3341" s="36">
        <v>22.97323760316695</v>
      </c>
      <c r="E3341">
        <v>101.12990000000001</v>
      </c>
      <c r="F3341">
        <v>167.05000000000601</v>
      </c>
      <c r="G3341" s="36">
        <v>23.106635515960239</v>
      </c>
      <c r="I3341">
        <v>105.8248</v>
      </c>
      <c r="J3341">
        <v>167.05000000000601</v>
      </c>
      <c r="K3341" s="36">
        <v>23.244568368317875</v>
      </c>
      <c r="M3341">
        <v>110.5591</v>
      </c>
      <c r="N3341">
        <v>167.05000000000601</v>
      </c>
      <c r="O3341" s="36">
        <v>23.388547556660882</v>
      </c>
      <c r="Q3341">
        <v>115.30419999999999</v>
      </c>
      <c r="R3341">
        <v>167.05000000000601</v>
      </c>
      <c r="S3341" s="36">
        <v>23.538053939246389</v>
      </c>
      <c r="U3341">
        <v>120.0808</v>
      </c>
      <c r="V3341">
        <v>167.05000000000601</v>
      </c>
      <c r="W3341" s="36">
        <v>23.694132983007162</v>
      </c>
      <c r="Y3341">
        <v>83.43</v>
      </c>
      <c r="Z3341">
        <v>167.05000000000601</v>
      </c>
      <c r="AA3341" s="36">
        <v>22.626580076356181</v>
      </c>
    </row>
    <row r="3342" spans="1:27" x14ac:dyDescent="0.25">
      <c r="A3342">
        <v>96.432599999999994</v>
      </c>
      <c r="B3342">
        <v>167.10000000000599</v>
      </c>
      <c r="C3342" s="36">
        <v>22.972767027409283</v>
      </c>
      <c r="E3342">
        <v>101.12990000000001</v>
      </c>
      <c r="F3342">
        <v>167.10000000000599</v>
      </c>
      <c r="G3342" s="36">
        <v>23.106144835451786</v>
      </c>
      <c r="I3342">
        <v>105.8248</v>
      </c>
      <c r="J3342">
        <v>167.10000000000599</v>
      </c>
      <c r="K3342" s="36">
        <v>23.244055887790694</v>
      </c>
      <c r="M3342">
        <v>110.5591</v>
      </c>
      <c r="N3342">
        <v>167.10000000000599</v>
      </c>
      <c r="O3342" s="36">
        <v>23.388011142296289</v>
      </c>
      <c r="Q3342">
        <v>115.30419999999999</v>
      </c>
      <c r="R3342">
        <v>167.10000000000599</v>
      </c>
      <c r="S3342" s="36">
        <v>23.537491302341646</v>
      </c>
      <c r="U3342">
        <v>120.0808</v>
      </c>
      <c r="V3342">
        <v>167.10000000000599</v>
      </c>
      <c r="W3342" s="36">
        <v>23.693541364948945</v>
      </c>
      <c r="Y3342">
        <v>83.43</v>
      </c>
      <c r="Z3342">
        <v>167.10000000000599</v>
      </c>
      <c r="AA3342" s="36">
        <v>22.626157712564673</v>
      </c>
    </row>
    <row r="3343" spans="1:27" x14ac:dyDescent="0.25">
      <c r="A3343">
        <v>96.432599999999994</v>
      </c>
      <c r="B3343">
        <v>167.150000000006</v>
      </c>
      <c r="C3343" s="36">
        <v>22.972296528229254</v>
      </c>
      <c r="E3343">
        <v>101.12990000000001</v>
      </c>
      <c r="F3343">
        <v>167.150000000006</v>
      </c>
      <c r="G3343" s="36">
        <v>23.105654239119325</v>
      </c>
      <c r="I3343">
        <v>105.8248</v>
      </c>
      <c r="J3343">
        <v>167.150000000006</v>
      </c>
      <c r="K3343" s="36">
        <v>23.243543500160868</v>
      </c>
      <c r="M3343">
        <v>110.5591</v>
      </c>
      <c r="N3343">
        <v>167.150000000006</v>
      </c>
      <c r="O3343" s="36">
        <v>23.387474830991771</v>
      </c>
      <c r="Q3343">
        <v>115.30419999999999</v>
      </c>
      <c r="R3343">
        <v>167.150000000006</v>
      </c>
      <c r="S3343" s="36">
        <v>23.536928780350372</v>
      </c>
      <c r="U3343">
        <v>120.0808</v>
      </c>
      <c r="V3343">
        <v>167.150000000006</v>
      </c>
      <c r="W3343" s="36">
        <v>23.692949875795669</v>
      </c>
      <c r="Y3343">
        <v>83.43</v>
      </c>
      <c r="Z3343">
        <v>167.150000000006</v>
      </c>
      <c r="AA3343" s="36">
        <v>22.625735408827445</v>
      </c>
    </row>
    <row r="3344" spans="1:27" x14ac:dyDescent="0.25">
      <c r="A3344">
        <v>96.432599999999994</v>
      </c>
      <c r="B3344">
        <v>167.20000000000601</v>
      </c>
      <c r="C3344" s="36">
        <v>22.971826105597611</v>
      </c>
      <c r="E3344">
        <v>101.12990000000001</v>
      </c>
      <c r="F3344">
        <v>167.20000000000601</v>
      </c>
      <c r="G3344" s="36">
        <v>23.105163726928847</v>
      </c>
      <c r="I3344">
        <v>105.8248</v>
      </c>
      <c r="J3344">
        <v>167.20000000000601</v>
      </c>
      <c r="K3344" s="36">
        <v>23.24303120538859</v>
      </c>
      <c r="M3344">
        <v>110.5591</v>
      </c>
      <c r="N3344">
        <v>167.20000000000601</v>
      </c>
      <c r="O3344" s="36">
        <v>23.386938622700338</v>
      </c>
      <c r="Q3344">
        <v>115.30419999999999</v>
      </c>
      <c r="R3344">
        <v>167.20000000000601</v>
      </c>
      <c r="S3344" s="36">
        <v>23.536366373216655</v>
      </c>
      <c r="U3344">
        <v>120.0808</v>
      </c>
      <c r="V3344">
        <v>167.20000000000601</v>
      </c>
      <c r="W3344" s="36">
        <v>23.692358515480183</v>
      </c>
      <c r="Y3344">
        <v>83.43</v>
      </c>
      <c r="Z3344">
        <v>167.20000000000601</v>
      </c>
      <c r="AA3344" s="36">
        <v>22.625313165124656</v>
      </c>
    </row>
    <row r="3345" spans="1:27" x14ac:dyDescent="0.25">
      <c r="A3345">
        <v>96.432599999999994</v>
      </c>
      <c r="B3345">
        <v>167.250000000006</v>
      </c>
      <c r="C3345" s="36">
        <v>22.971355759485135</v>
      </c>
      <c r="E3345">
        <v>101.12990000000001</v>
      </c>
      <c r="F3345">
        <v>167.250000000006</v>
      </c>
      <c r="G3345" s="36">
        <v>23.104673298846361</v>
      </c>
      <c r="I3345">
        <v>105.8248</v>
      </c>
      <c r="J3345">
        <v>167.250000000006</v>
      </c>
      <c r="K3345" s="36">
        <v>23.242519003434083</v>
      </c>
      <c r="M3345">
        <v>110.5591</v>
      </c>
      <c r="N3345">
        <v>167.250000000006</v>
      </c>
      <c r="O3345" s="36">
        <v>23.38640251737505</v>
      </c>
      <c r="Q3345">
        <v>115.30419999999999</v>
      </c>
      <c r="R3345">
        <v>167.250000000006</v>
      </c>
      <c r="S3345" s="36">
        <v>23.535804080884642</v>
      </c>
      <c r="U3345">
        <v>120.0808</v>
      </c>
      <c r="V3345">
        <v>167.250000000006</v>
      </c>
      <c r="W3345" s="36">
        <v>23.691767283935381</v>
      </c>
      <c r="Y3345">
        <v>83.43</v>
      </c>
      <c r="Z3345">
        <v>167.250000000006</v>
      </c>
      <c r="AA3345" s="36">
        <v>22.624890981436465</v>
      </c>
    </row>
    <row r="3346" spans="1:27" x14ac:dyDescent="0.25">
      <c r="A3346">
        <v>96.432599999999994</v>
      </c>
      <c r="B3346">
        <v>167.30000000000601</v>
      </c>
      <c r="C3346" s="36">
        <v>22.97088548986261</v>
      </c>
      <c r="E3346">
        <v>101.12990000000001</v>
      </c>
      <c r="F3346">
        <v>167.30000000000601</v>
      </c>
      <c r="G3346" s="36">
        <v>23.104182954837906</v>
      </c>
      <c r="I3346">
        <v>105.8248</v>
      </c>
      <c r="J3346">
        <v>167.30000000000601</v>
      </c>
      <c r="K3346" s="36">
        <v>23.242006894257589</v>
      </c>
      <c r="M3346">
        <v>110.5591</v>
      </c>
      <c r="N3346">
        <v>167.30000000000601</v>
      </c>
      <c r="O3346" s="36">
        <v>23.385866514968992</v>
      </c>
      <c r="Q3346">
        <v>115.30419999999999</v>
      </c>
      <c r="R3346">
        <v>167.30000000000601</v>
      </c>
      <c r="S3346" s="36">
        <v>23.53524190329852</v>
      </c>
      <c r="U3346">
        <v>120.0808</v>
      </c>
      <c r="V3346">
        <v>167.30000000000601</v>
      </c>
      <c r="W3346" s="36">
        <v>23.691176181094214</v>
      </c>
      <c r="Y3346">
        <v>83.43</v>
      </c>
      <c r="Z3346">
        <v>167.30000000000601</v>
      </c>
      <c r="AA3346" s="36">
        <v>22.624468857743047</v>
      </c>
    </row>
    <row r="3347" spans="1:27" x14ac:dyDescent="0.25">
      <c r="A3347">
        <v>96.432599999999994</v>
      </c>
      <c r="B3347">
        <v>167.35000000000599</v>
      </c>
      <c r="C3347" s="36">
        <v>22.97041529670085</v>
      </c>
      <c r="E3347">
        <v>101.12990000000001</v>
      </c>
      <c r="F3347">
        <v>167.35000000000599</v>
      </c>
      <c r="G3347" s="36">
        <v>23.10369269486953</v>
      </c>
      <c r="I3347">
        <v>105.8248</v>
      </c>
      <c r="J3347">
        <v>167.35000000000599</v>
      </c>
      <c r="K3347" s="36">
        <v>23.241494877819388</v>
      </c>
      <c r="M3347">
        <v>110.5591</v>
      </c>
      <c r="N3347">
        <v>167.35000000000599</v>
      </c>
      <c r="O3347" s="36">
        <v>23.385330615435283</v>
      </c>
      <c r="Q3347">
        <v>115.30419999999999</v>
      </c>
      <c r="R3347">
        <v>167.35000000000599</v>
      </c>
      <c r="S3347" s="36">
        <v>23.534679840402518</v>
      </c>
      <c r="U3347">
        <v>120.0808</v>
      </c>
      <c r="V3347">
        <v>167.35000000000599</v>
      </c>
      <c r="W3347" s="36">
        <v>23.690585206889704</v>
      </c>
      <c r="Y3347">
        <v>83.43</v>
      </c>
      <c r="Z3347">
        <v>167.35000000000599</v>
      </c>
      <c r="AA3347" s="36">
        <v>22.624046794024583</v>
      </c>
    </row>
    <row r="3348" spans="1:27" x14ac:dyDescent="0.25">
      <c r="A3348">
        <v>96.432599999999994</v>
      </c>
      <c r="B3348">
        <v>167.400000000006</v>
      </c>
      <c r="C3348" s="36">
        <v>22.969945179970669</v>
      </c>
      <c r="E3348">
        <v>101.12990000000001</v>
      </c>
      <c r="F3348">
        <v>167.400000000006</v>
      </c>
      <c r="G3348" s="36">
        <v>23.10320251890731</v>
      </c>
      <c r="I3348">
        <v>105.8248</v>
      </c>
      <c r="J3348">
        <v>167.400000000006</v>
      </c>
      <c r="K3348" s="36">
        <v>23.240982954079783</v>
      </c>
      <c r="M3348">
        <v>110.5591</v>
      </c>
      <c r="N3348">
        <v>167.400000000006</v>
      </c>
      <c r="O3348" s="36">
        <v>23.38479481872708</v>
      </c>
      <c r="Q3348">
        <v>115.30419999999999</v>
      </c>
      <c r="R3348">
        <v>167.400000000006</v>
      </c>
      <c r="S3348" s="36">
        <v>23.534117892140909</v>
      </c>
      <c r="U3348">
        <v>120.0808</v>
      </c>
      <c r="V3348">
        <v>167.400000000006</v>
      </c>
      <c r="W3348" s="36">
        <v>23.689994361254911</v>
      </c>
      <c r="Y3348">
        <v>83.43</v>
      </c>
      <c r="Z3348">
        <v>167.400000000006</v>
      </c>
      <c r="AA3348" s="36">
        <v>22.623624790261264</v>
      </c>
    </row>
    <row r="3349" spans="1:27" x14ac:dyDescent="0.25">
      <c r="A3349">
        <v>96.432599999999994</v>
      </c>
      <c r="B3349">
        <v>167.45000000000601</v>
      </c>
      <c r="C3349" s="36">
        <v>22.969475139642924</v>
      </c>
      <c r="E3349">
        <v>101.12990000000001</v>
      </c>
      <c r="F3349">
        <v>167.45000000000601</v>
      </c>
      <c r="G3349" s="36">
        <v>23.102712426917353</v>
      </c>
      <c r="I3349">
        <v>105.8248</v>
      </c>
      <c r="J3349">
        <v>167.45000000000601</v>
      </c>
      <c r="K3349" s="36">
        <v>23.2404711229991</v>
      </c>
      <c r="M3349">
        <v>110.5591</v>
      </c>
      <c r="N3349">
        <v>167.45000000000601</v>
      </c>
      <c r="O3349" s="36">
        <v>23.38425912479757</v>
      </c>
      <c r="Q3349">
        <v>115.30419999999999</v>
      </c>
      <c r="R3349">
        <v>167.45000000000601</v>
      </c>
      <c r="S3349" s="36">
        <v>23.533556058458018</v>
      </c>
      <c r="U3349">
        <v>120.0808</v>
      </c>
      <c r="V3349">
        <v>167.45000000000601</v>
      </c>
      <c r="W3349" s="36">
        <v>23.689403644122958</v>
      </c>
      <c r="Y3349">
        <v>83.43</v>
      </c>
      <c r="Z3349">
        <v>167.45000000000601</v>
      </c>
      <c r="AA3349" s="36">
        <v>22.623202846433298</v>
      </c>
    </row>
    <row r="3350" spans="1:27" x14ac:dyDescent="0.25">
      <c r="A3350">
        <v>96.432599999999994</v>
      </c>
      <c r="B3350">
        <v>167.500000000006</v>
      </c>
      <c r="C3350" s="36">
        <v>22.969005175688469</v>
      </c>
      <c r="E3350">
        <v>101.12990000000001</v>
      </c>
      <c r="F3350">
        <v>167.500000000006</v>
      </c>
      <c r="G3350" s="36">
        <v>23.102222418865768</v>
      </c>
      <c r="I3350">
        <v>105.8248</v>
      </c>
      <c r="J3350">
        <v>167.500000000006</v>
      </c>
      <c r="K3350" s="36">
        <v>23.239959384537702</v>
      </c>
      <c r="M3350">
        <v>110.5591</v>
      </c>
      <c r="N3350">
        <v>167.500000000006</v>
      </c>
      <c r="O3350" s="36">
        <v>23.383723533599984</v>
      </c>
      <c r="Q3350">
        <v>115.30419999999999</v>
      </c>
      <c r="R3350">
        <v>167.500000000006</v>
      </c>
      <c r="S3350" s="36">
        <v>23.532994339298199</v>
      </c>
      <c r="U3350">
        <v>120.0808</v>
      </c>
      <c r="V3350">
        <v>167.500000000006</v>
      </c>
      <c r="W3350" s="36">
        <v>23.688813055427033</v>
      </c>
      <c r="Y3350">
        <v>83.43</v>
      </c>
      <c r="Z3350">
        <v>167.500000000006</v>
      </c>
      <c r="AA3350" s="36">
        <v>22.622780962520899</v>
      </c>
    </row>
    <row r="3351" spans="1:27" x14ac:dyDescent="0.25">
      <c r="A3351">
        <v>96.432599999999994</v>
      </c>
      <c r="B3351">
        <v>167.55000000000601</v>
      </c>
      <c r="C3351" s="36">
        <v>22.968535288078186</v>
      </c>
      <c r="E3351">
        <v>101.12990000000001</v>
      </c>
      <c r="F3351">
        <v>167.55000000000601</v>
      </c>
      <c r="G3351" s="36">
        <v>23.101732494718707</v>
      </c>
      <c r="I3351">
        <v>105.8248</v>
      </c>
      <c r="J3351">
        <v>167.55000000000601</v>
      </c>
      <c r="K3351" s="36">
        <v>23.239447738655972</v>
      </c>
      <c r="M3351">
        <v>110.5591</v>
      </c>
      <c r="N3351">
        <v>167.55000000000601</v>
      </c>
      <c r="O3351" s="36">
        <v>23.383188045087575</v>
      </c>
      <c r="Q3351">
        <v>115.30419999999999</v>
      </c>
      <c r="R3351">
        <v>167.55000000000601</v>
      </c>
      <c r="S3351" s="36">
        <v>23.532432734605862</v>
      </c>
      <c r="U3351">
        <v>120.0808</v>
      </c>
      <c r="V3351">
        <v>167.55000000000601</v>
      </c>
      <c r="W3351" s="36">
        <v>23.688222595100374</v>
      </c>
      <c r="Y3351">
        <v>83.43</v>
      </c>
      <c r="Z3351">
        <v>167.55000000000601</v>
      </c>
      <c r="AA3351" s="36">
        <v>22.62235913850429</v>
      </c>
    </row>
    <row r="3352" spans="1:27" x14ac:dyDescent="0.25">
      <c r="A3352">
        <v>96.432599999999994</v>
      </c>
      <c r="B3352">
        <v>167.60000000000599</v>
      </c>
      <c r="C3352" s="36">
        <v>22.968065476782972</v>
      </c>
      <c r="E3352">
        <v>101.12990000000001</v>
      </c>
      <c r="F3352">
        <v>167.60000000000599</v>
      </c>
      <c r="G3352" s="36">
        <v>23.101242654442334</v>
      </c>
      <c r="I3352">
        <v>105.8248</v>
      </c>
      <c r="J3352">
        <v>167.60000000000599</v>
      </c>
      <c r="K3352" s="36">
        <v>23.238936185314323</v>
      </c>
      <c r="M3352">
        <v>110.5591</v>
      </c>
      <c r="N3352">
        <v>167.60000000000599</v>
      </c>
      <c r="O3352" s="36">
        <v>23.382652659213647</v>
      </c>
      <c r="Q3352">
        <v>115.30419999999999</v>
      </c>
      <c r="R3352">
        <v>167.60000000000599</v>
      </c>
      <c r="S3352" s="36">
        <v>23.531871244325462</v>
      </c>
      <c r="U3352">
        <v>120.0808</v>
      </c>
      <c r="V3352">
        <v>167.60000000000599</v>
      </c>
      <c r="W3352" s="36">
        <v>23.687632263076271</v>
      </c>
      <c r="Y3352">
        <v>83.43</v>
      </c>
      <c r="Z3352">
        <v>167.60000000000599</v>
      </c>
      <c r="AA3352" s="36">
        <v>22.621937374363714</v>
      </c>
    </row>
    <row r="3353" spans="1:27" x14ac:dyDescent="0.25">
      <c r="A3353">
        <v>96.432599999999994</v>
      </c>
      <c r="B3353">
        <v>167.650000000006</v>
      </c>
      <c r="C3353" s="36">
        <v>22.967595741773742</v>
      </c>
      <c r="E3353">
        <v>101.12990000000001</v>
      </c>
      <c r="F3353">
        <v>167.650000000006</v>
      </c>
      <c r="G3353" s="36">
        <v>23.100752898002838</v>
      </c>
      <c r="I3353">
        <v>105.8248</v>
      </c>
      <c r="J3353">
        <v>167.650000000006</v>
      </c>
      <c r="K3353" s="36">
        <v>23.238424724473198</v>
      </c>
      <c r="M3353">
        <v>110.5591</v>
      </c>
      <c r="N3353">
        <v>167.650000000006</v>
      </c>
      <c r="O3353" s="36">
        <v>23.382117375931518</v>
      </c>
      <c r="Q3353">
        <v>115.30419999999999</v>
      </c>
      <c r="R3353">
        <v>167.650000000006</v>
      </c>
      <c r="S3353" s="36">
        <v>23.531309868401483</v>
      </c>
      <c r="U3353">
        <v>120.0808</v>
      </c>
      <c r="V3353">
        <v>167.650000000006</v>
      </c>
      <c r="W3353" s="36">
        <v>23.687042059288075</v>
      </c>
      <c r="Y3353">
        <v>83.43</v>
      </c>
      <c r="Z3353">
        <v>167.650000000006</v>
      </c>
      <c r="AA3353" s="36">
        <v>22.621515670079408</v>
      </c>
    </row>
    <row r="3354" spans="1:27" x14ac:dyDescent="0.25">
      <c r="A3354">
        <v>96.432599999999994</v>
      </c>
      <c r="B3354">
        <v>167.70000000000601</v>
      </c>
      <c r="C3354" s="36">
        <v>22.967126083021437</v>
      </c>
      <c r="E3354">
        <v>101.12990000000001</v>
      </c>
      <c r="F3354">
        <v>167.70000000000601</v>
      </c>
      <c r="G3354" s="36">
        <v>23.100263225366426</v>
      </c>
      <c r="I3354">
        <v>105.8248</v>
      </c>
      <c r="J3354">
        <v>167.70000000000601</v>
      </c>
      <c r="K3354" s="36">
        <v>23.23791335609306</v>
      </c>
      <c r="M3354">
        <v>110.5591</v>
      </c>
      <c r="N3354">
        <v>167.70000000000601</v>
      </c>
      <c r="O3354" s="36">
        <v>23.381582195194554</v>
      </c>
      <c r="Q3354">
        <v>115.30419999999999</v>
      </c>
      <c r="R3354">
        <v>167.70000000000601</v>
      </c>
      <c r="S3354" s="36">
        <v>23.53074860677847</v>
      </c>
      <c r="U3354">
        <v>120.0808</v>
      </c>
      <c r="V3354">
        <v>167.70000000000601</v>
      </c>
      <c r="W3354" s="36">
        <v>23.686451983669194</v>
      </c>
      <c r="Y3354">
        <v>83.43</v>
      </c>
      <c r="Z3354">
        <v>167.70000000000601</v>
      </c>
      <c r="AA3354" s="36">
        <v>22.621094025631631</v>
      </c>
    </row>
    <row r="3355" spans="1:27" x14ac:dyDescent="0.25">
      <c r="A3355">
        <v>96.432599999999994</v>
      </c>
      <c r="B3355">
        <v>167.750000000006</v>
      </c>
      <c r="C3355" s="36">
        <v>22.966656500496999</v>
      </c>
      <c r="E3355">
        <v>101.12990000000001</v>
      </c>
      <c r="F3355">
        <v>167.750000000006</v>
      </c>
      <c r="G3355" s="36">
        <v>23.099773636499332</v>
      </c>
      <c r="I3355">
        <v>105.8248</v>
      </c>
      <c r="J3355">
        <v>167.750000000006</v>
      </c>
      <c r="K3355" s="36">
        <v>23.237402080134405</v>
      </c>
      <c r="M3355">
        <v>110.5591</v>
      </c>
      <c r="N3355">
        <v>167.750000000006</v>
      </c>
      <c r="O3355" s="36">
        <v>23.381047116956161</v>
      </c>
      <c r="Q3355">
        <v>115.30419999999999</v>
      </c>
      <c r="R3355">
        <v>167.750000000006</v>
      </c>
      <c r="S3355" s="36">
        <v>23.530187459401002</v>
      </c>
      <c r="U3355">
        <v>120.0808</v>
      </c>
      <c r="V3355">
        <v>167.750000000006</v>
      </c>
      <c r="W3355" s="36">
        <v>23.685862036153097</v>
      </c>
      <c r="Y3355">
        <v>83.43</v>
      </c>
      <c r="Z3355">
        <v>167.750000000006</v>
      </c>
      <c r="AA3355" s="36">
        <v>22.620672441000657</v>
      </c>
    </row>
    <row r="3356" spans="1:27" x14ac:dyDescent="0.25">
      <c r="A3356">
        <v>96.432599999999994</v>
      </c>
      <c r="B3356">
        <v>167.80000000000601</v>
      </c>
      <c r="C3356" s="36">
        <v>22.966186994171398</v>
      </c>
      <c r="E3356">
        <v>101.12990000000001</v>
      </c>
      <c r="F3356">
        <v>167.80000000000601</v>
      </c>
      <c r="G3356" s="36">
        <v>23.099284131367806</v>
      </c>
      <c r="I3356">
        <v>105.8248</v>
      </c>
      <c r="J3356">
        <v>167.80000000000601</v>
      </c>
      <c r="K3356" s="36">
        <v>23.236890896557764</v>
      </c>
      <c r="M3356">
        <v>110.5591</v>
      </c>
      <c r="N3356">
        <v>167.80000000000601</v>
      </c>
      <c r="O3356" s="36">
        <v>23.380512141169756</v>
      </c>
      <c r="Q3356">
        <v>115.30419999999999</v>
      </c>
      <c r="R3356">
        <v>167.80000000000601</v>
      </c>
      <c r="S3356" s="36">
        <v>23.529626426213703</v>
      </c>
      <c r="U3356">
        <v>120.0808</v>
      </c>
      <c r="V3356">
        <v>167.80000000000601</v>
      </c>
      <c r="W3356" s="36">
        <v>23.68527221667329</v>
      </c>
      <c r="Y3356">
        <v>83.43</v>
      </c>
      <c r="Z3356">
        <v>167.80000000000601</v>
      </c>
      <c r="AA3356" s="36">
        <v>22.620250916166757</v>
      </c>
    </row>
    <row r="3357" spans="1:27" x14ac:dyDescent="0.25">
      <c r="A3357">
        <v>96.432599999999994</v>
      </c>
      <c r="B3357">
        <v>167.85000000000599</v>
      </c>
      <c r="C3357" s="36">
        <v>22.96571756401563</v>
      </c>
      <c r="E3357">
        <v>101.12990000000001</v>
      </c>
      <c r="F3357">
        <v>167.85000000000599</v>
      </c>
      <c r="G3357" s="36">
        <v>23.098794709938133</v>
      </c>
      <c r="I3357">
        <v>105.8248</v>
      </c>
      <c r="J3357">
        <v>167.85000000000599</v>
      </c>
      <c r="K3357" s="36">
        <v>23.236379805323676</v>
      </c>
      <c r="M3357">
        <v>110.5591</v>
      </c>
      <c r="N3357">
        <v>167.85000000000599</v>
      </c>
      <c r="O3357" s="36">
        <v>23.379977267788824</v>
      </c>
      <c r="Q3357">
        <v>115.30419999999999</v>
      </c>
      <c r="R3357">
        <v>167.85000000000599</v>
      </c>
      <c r="S3357" s="36">
        <v>23.529065507161249</v>
      </c>
      <c r="U3357">
        <v>120.0808</v>
      </c>
      <c r="V3357">
        <v>167.85000000000599</v>
      </c>
      <c r="W3357" s="36">
        <v>23.684682525163364</v>
      </c>
      <c r="Y3357">
        <v>83.43</v>
      </c>
      <c r="Z3357">
        <v>167.85000000000599</v>
      </c>
      <c r="AA3357" s="36">
        <v>22.619829451110224</v>
      </c>
    </row>
    <row r="3358" spans="1:27" x14ac:dyDescent="0.25">
      <c r="A3358">
        <v>96.432599999999994</v>
      </c>
      <c r="B3358">
        <v>167.900000000006</v>
      </c>
      <c r="C3358" s="36">
        <v>22.965248210000698</v>
      </c>
      <c r="E3358">
        <v>101.12990000000001</v>
      </c>
      <c r="F3358">
        <v>167.900000000006</v>
      </c>
      <c r="G3358" s="36">
        <v>23.098305372176601</v>
      </c>
      <c r="I3358">
        <v>105.8248</v>
      </c>
      <c r="J3358">
        <v>167.900000000006</v>
      </c>
      <c r="K3358" s="36">
        <v>23.235868806392723</v>
      </c>
      <c r="M3358">
        <v>110.5591</v>
      </c>
      <c r="N3358">
        <v>167.900000000006</v>
      </c>
      <c r="O3358" s="36">
        <v>23.379442496766849</v>
      </c>
      <c r="Q3358">
        <v>115.30419999999999</v>
      </c>
      <c r="R3358">
        <v>167.900000000006</v>
      </c>
      <c r="S3358" s="36">
        <v>23.528504702188339</v>
      </c>
      <c r="U3358">
        <v>120.0808</v>
      </c>
      <c r="V3358">
        <v>167.900000000006</v>
      </c>
      <c r="W3358" s="36">
        <v>23.684092961556942</v>
      </c>
      <c r="Y3358">
        <v>83.43</v>
      </c>
      <c r="Z3358">
        <v>167.900000000006</v>
      </c>
      <c r="AA3358" s="36">
        <v>22.619408045811351</v>
      </c>
    </row>
    <row r="3359" spans="1:27" x14ac:dyDescent="0.25">
      <c r="A3359">
        <v>96.432599999999994</v>
      </c>
      <c r="B3359">
        <v>167.95000000000601</v>
      </c>
      <c r="C3359" s="36">
        <v>22.964778932097619</v>
      </c>
      <c r="E3359">
        <v>101.12990000000001</v>
      </c>
      <c r="F3359">
        <v>167.95000000000601</v>
      </c>
      <c r="G3359" s="36">
        <v>23.097816118049533</v>
      </c>
      <c r="I3359">
        <v>105.8248</v>
      </c>
      <c r="J3359">
        <v>167.95000000000601</v>
      </c>
      <c r="K3359" s="36">
        <v>23.235357899725507</v>
      </c>
      <c r="M3359">
        <v>110.5591</v>
      </c>
      <c r="N3359">
        <v>167.95000000000601</v>
      </c>
      <c r="O3359" s="36">
        <v>23.378907828057372</v>
      </c>
      <c r="Q3359">
        <v>115.30419999999999</v>
      </c>
      <c r="R3359">
        <v>167.95000000000601</v>
      </c>
      <c r="S3359" s="36">
        <v>23.527944011239743</v>
      </c>
      <c r="U3359">
        <v>120.0808</v>
      </c>
      <c r="V3359">
        <v>167.95000000000601</v>
      </c>
      <c r="W3359" s="36">
        <v>23.68350352578771</v>
      </c>
      <c r="Y3359">
        <v>83.43</v>
      </c>
      <c r="Z3359">
        <v>167.95000000000601</v>
      </c>
      <c r="AA3359" s="36">
        <v>22.618986700250456</v>
      </c>
    </row>
    <row r="3360" spans="1:27" x14ac:dyDescent="0.25">
      <c r="A3360">
        <v>96.432599999999994</v>
      </c>
      <c r="B3360">
        <v>168.000000000006</v>
      </c>
      <c r="C3360" s="36">
        <v>22.964309730277439</v>
      </c>
      <c r="E3360">
        <v>101.12990000000001</v>
      </c>
      <c r="F3360">
        <v>168.000000000006</v>
      </c>
      <c r="G3360" s="36">
        <v>23.097326947523271</v>
      </c>
      <c r="I3360">
        <v>105.8248</v>
      </c>
      <c r="J3360">
        <v>168.000000000006</v>
      </c>
      <c r="K3360" s="36">
        <v>23.234847085282667</v>
      </c>
      <c r="M3360">
        <v>110.5591</v>
      </c>
      <c r="N3360">
        <v>168.000000000006</v>
      </c>
      <c r="O3360" s="36">
        <v>23.378373261613962</v>
      </c>
      <c r="Q3360">
        <v>115.30419999999999</v>
      </c>
      <c r="R3360">
        <v>168.000000000006</v>
      </c>
      <c r="S3360" s="36">
        <v>23.527383434260244</v>
      </c>
      <c r="U3360">
        <v>120.0808</v>
      </c>
      <c r="V3360">
        <v>168.000000000006</v>
      </c>
      <c r="W3360" s="36">
        <v>23.682914217789417</v>
      </c>
      <c r="Y3360">
        <v>83.43</v>
      </c>
      <c r="Z3360">
        <v>168.000000000006</v>
      </c>
      <c r="AA3360" s="36">
        <v>22.618565414407854</v>
      </c>
    </row>
    <row r="3361" spans="1:27" x14ac:dyDescent="0.25">
      <c r="A3361">
        <v>96.432599999999994</v>
      </c>
      <c r="B3361">
        <v>168.05000000000601</v>
      </c>
      <c r="C3361" s="36">
        <v>22.963840604511216</v>
      </c>
      <c r="E3361">
        <v>101.12990000000001</v>
      </c>
      <c r="F3361">
        <v>168.05000000000601</v>
      </c>
      <c r="G3361" s="36">
        <v>23.096837860564182</v>
      </c>
      <c r="I3361">
        <v>105.8248</v>
      </c>
      <c r="J3361">
        <v>168.05000000000601</v>
      </c>
      <c r="K3361" s="36">
        <v>23.234336363024859</v>
      </c>
      <c r="M3361">
        <v>110.5591</v>
      </c>
      <c r="N3361">
        <v>168.05000000000601</v>
      </c>
      <c r="O3361" s="36">
        <v>23.377838797390229</v>
      </c>
      <c r="Q3361">
        <v>115.30419999999999</v>
      </c>
      <c r="R3361">
        <v>168.05000000000601</v>
      </c>
      <c r="S3361" s="36">
        <v>23.526822971194704</v>
      </c>
      <c r="U3361">
        <v>120.0808</v>
      </c>
      <c r="V3361">
        <v>168.05000000000601</v>
      </c>
      <c r="W3361" s="36">
        <v>23.68232503749585</v>
      </c>
      <c r="Y3361">
        <v>83.43</v>
      </c>
      <c r="Z3361">
        <v>168.05000000000601</v>
      </c>
      <c r="AA3361" s="36">
        <v>22.618144188263877</v>
      </c>
    </row>
    <row r="3362" spans="1:27" x14ac:dyDescent="0.25">
      <c r="A3362">
        <v>96.432599999999994</v>
      </c>
      <c r="B3362">
        <v>168.10000000000599</v>
      </c>
      <c r="C3362" s="36">
        <v>22.963371554770024</v>
      </c>
      <c r="E3362">
        <v>101.12990000000001</v>
      </c>
      <c r="F3362">
        <v>168.10000000000599</v>
      </c>
      <c r="G3362" s="36">
        <v>23.096348857138647</v>
      </c>
      <c r="I3362">
        <v>105.8248</v>
      </c>
      <c r="J3362">
        <v>168.10000000000599</v>
      </c>
      <c r="K3362" s="36">
        <v>23.233825732912766</v>
      </c>
      <c r="M3362">
        <v>110.5591</v>
      </c>
      <c r="N3362">
        <v>168.10000000000599</v>
      </c>
      <c r="O3362" s="36">
        <v>23.377304435339799</v>
      </c>
      <c r="Q3362">
        <v>115.30419999999999</v>
      </c>
      <c r="R3362">
        <v>168.10000000000599</v>
      </c>
      <c r="S3362" s="36">
        <v>23.526262621987993</v>
      </c>
      <c r="U3362">
        <v>120.0808</v>
      </c>
      <c r="V3362">
        <v>168.10000000000599</v>
      </c>
      <c r="W3362" s="36">
        <v>23.681735984840881</v>
      </c>
      <c r="Y3362">
        <v>83.43</v>
      </c>
      <c r="Z3362">
        <v>168.10000000000599</v>
      </c>
      <c r="AA3362" s="36">
        <v>22.617723021798863</v>
      </c>
    </row>
    <row r="3363" spans="1:27" x14ac:dyDescent="0.25">
      <c r="A3363">
        <v>96.432599999999994</v>
      </c>
      <c r="B3363">
        <v>168.150000000006</v>
      </c>
      <c r="C3363" s="36">
        <v>22.962902581024967</v>
      </c>
      <c r="E3363">
        <v>101.12990000000001</v>
      </c>
      <c r="F3363">
        <v>168.150000000006</v>
      </c>
      <c r="G3363" s="36">
        <v>23.095859937213078</v>
      </c>
      <c r="I3363">
        <v>105.8248</v>
      </c>
      <c r="J3363">
        <v>168.150000000006</v>
      </c>
      <c r="K3363" s="36">
        <v>23.2333151949071</v>
      </c>
      <c r="M3363">
        <v>110.5591</v>
      </c>
      <c r="N3363">
        <v>168.150000000006</v>
      </c>
      <c r="O3363" s="36">
        <v>23.37677017541635</v>
      </c>
      <c r="Q3363">
        <v>115.30419999999999</v>
      </c>
      <c r="R3363">
        <v>168.150000000006</v>
      </c>
      <c r="S3363" s="36">
        <v>23.525702386585046</v>
      </c>
      <c r="U3363">
        <v>120.0808</v>
      </c>
      <c r="V3363">
        <v>168.150000000006</v>
      </c>
      <c r="W3363" s="36">
        <v>23.681147059758413</v>
      </c>
      <c r="Y3363">
        <v>83.43</v>
      </c>
      <c r="Z3363">
        <v>168.150000000006</v>
      </c>
      <c r="AA3363" s="36">
        <v>22.617301914993167</v>
      </c>
    </row>
    <row r="3364" spans="1:27" x14ac:dyDescent="0.25">
      <c r="A3364">
        <v>96.432599999999994</v>
      </c>
      <c r="B3364">
        <v>168.20000000000601</v>
      </c>
      <c r="C3364" s="36">
        <v>22.962433683247152</v>
      </c>
      <c r="E3364">
        <v>101.12990000000001</v>
      </c>
      <c r="F3364">
        <v>168.20000000000601</v>
      </c>
      <c r="G3364" s="36">
        <v>23.095371100753908</v>
      </c>
      <c r="I3364">
        <v>105.8248</v>
      </c>
      <c r="J3364">
        <v>168.20000000000601</v>
      </c>
      <c r="K3364" s="36">
        <v>23.232804748968608</v>
      </c>
      <c r="M3364">
        <v>110.5591</v>
      </c>
      <c r="N3364">
        <v>168.20000000000601</v>
      </c>
      <c r="O3364" s="36">
        <v>23.376236017573586</v>
      </c>
      <c r="Q3364">
        <v>115.30419999999999</v>
      </c>
      <c r="R3364">
        <v>168.20000000000601</v>
      </c>
      <c r="S3364" s="36">
        <v>23.525142264930839</v>
      </c>
      <c r="U3364">
        <v>120.0808</v>
      </c>
      <c r="V3364">
        <v>168.20000000000601</v>
      </c>
      <c r="W3364" s="36">
        <v>23.680558262182409</v>
      </c>
      <c r="Y3364">
        <v>83.43</v>
      </c>
      <c r="Z3364">
        <v>168.20000000000601</v>
      </c>
      <c r="AA3364" s="36">
        <v>22.616880867827145</v>
      </c>
    </row>
    <row r="3365" spans="1:27" x14ac:dyDescent="0.25">
      <c r="A3365">
        <v>96.432599999999994</v>
      </c>
      <c r="B3365">
        <v>168.250000000006</v>
      </c>
      <c r="C3365" s="36">
        <v>22.961964861407704</v>
      </c>
      <c r="E3365">
        <v>101.12990000000001</v>
      </c>
      <c r="F3365">
        <v>168.250000000006</v>
      </c>
      <c r="G3365" s="36">
        <v>23.094882347727577</v>
      </c>
      <c r="I3365">
        <v>105.8248</v>
      </c>
      <c r="J3365">
        <v>168.250000000006</v>
      </c>
      <c r="K3365" s="36">
        <v>23.232294395058055</v>
      </c>
      <c r="M3365">
        <v>110.5591</v>
      </c>
      <c r="N3365">
        <v>168.250000000006</v>
      </c>
      <c r="O3365" s="36">
        <v>23.375701961765248</v>
      </c>
      <c r="Q3365">
        <v>115.30419999999999</v>
      </c>
      <c r="R3365">
        <v>168.250000000006</v>
      </c>
      <c r="S3365" s="36">
        <v>23.524582256970383</v>
      </c>
      <c r="U3365">
        <v>120.0808</v>
      </c>
      <c r="V3365">
        <v>168.250000000006</v>
      </c>
      <c r="W3365" s="36">
        <v>23.679969592046895</v>
      </c>
      <c r="Y3365">
        <v>83.43</v>
      </c>
      <c r="Z3365">
        <v>168.250000000006</v>
      </c>
      <c r="AA3365" s="36">
        <v>22.61645988028118</v>
      </c>
    </row>
    <row r="3366" spans="1:27" x14ac:dyDescent="0.25">
      <c r="A3366">
        <v>96.432599999999994</v>
      </c>
      <c r="B3366">
        <v>168.30000000000601</v>
      </c>
      <c r="C3366" s="36">
        <v>22.961496115477775</v>
      </c>
      <c r="E3366">
        <v>101.12990000000001</v>
      </c>
      <c r="F3366">
        <v>168.30000000000601</v>
      </c>
      <c r="G3366" s="36">
        <v>23.09439367810057</v>
      </c>
      <c r="I3366">
        <v>105.8248</v>
      </c>
      <c r="J3366">
        <v>168.30000000000601</v>
      </c>
      <c r="K3366" s="36">
        <v>23.231784133136237</v>
      </c>
      <c r="M3366">
        <v>110.5591</v>
      </c>
      <c r="N3366">
        <v>168.30000000000601</v>
      </c>
      <c r="O3366" s="36">
        <v>23.37516800794511</v>
      </c>
      <c r="Q3366">
        <v>115.30419999999999</v>
      </c>
      <c r="R3366">
        <v>168.30000000000601</v>
      </c>
      <c r="S3366" s="36">
        <v>23.524022362648736</v>
      </c>
      <c r="U3366">
        <v>120.0808</v>
      </c>
      <c r="V3366">
        <v>168.30000000000601</v>
      </c>
      <c r="W3366" s="36">
        <v>23.67938104928594</v>
      </c>
      <c r="Y3366">
        <v>83.43</v>
      </c>
      <c r="Z3366">
        <v>168.30000000000601</v>
      </c>
      <c r="AA3366" s="36">
        <v>22.616038952335646</v>
      </c>
    </row>
    <row r="3367" spans="1:27" x14ac:dyDescent="0.25">
      <c r="A3367">
        <v>96.432599999999994</v>
      </c>
      <c r="B3367">
        <v>168.35000000000699</v>
      </c>
      <c r="C3367" s="36">
        <v>22.961027445428527</v>
      </c>
      <c r="E3367">
        <v>101.12990000000001</v>
      </c>
      <c r="F3367">
        <v>168.35000000000699</v>
      </c>
      <c r="G3367" s="36">
        <v>23.093905091839364</v>
      </c>
      <c r="I3367">
        <v>105.8248</v>
      </c>
      <c r="J3367">
        <v>168.35000000000699</v>
      </c>
      <c r="K3367" s="36">
        <v>23.231273963163964</v>
      </c>
      <c r="M3367">
        <v>110.5591</v>
      </c>
      <c r="N3367">
        <v>168.35000000000699</v>
      </c>
      <c r="O3367" s="36">
        <v>23.374634156066968</v>
      </c>
      <c r="Q3367">
        <v>115.30419999999999</v>
      </c>
      <c r="R3367">
        <v>168.35000000000699</v>
      </c>
      <c r="S3367" s="36">
        <v>23.523462581910987</v>
      </c>
      <c r="U3367">
        <v>120.0808</v>
      </c>
      <c r="V3367">
        <v>168.35000000000699</v>
      </c>
      <c r="W3367" s="36">
        <v>23.67879263383368</v>
      </c>
      <c r="Y3367">
        <v>83.43</v>
      </c>
      <c r="Z3367">
        <v>168.35000000000699</v>
      </c>
      <c r="AA3367" s="36">
        <v>22.615618083970933</v>
      </c>
    </row>
    <row r="3368" spans="1:27" x14ac:dyDescent="0.25">
      <c r="A3368">
        <v>96.432599999999994</v>
      </c>
      <c r="B3368">
        <v>168.400000000006</v>
      </c>
      <c r="C3368" s="36">
        <v>22.960558851231163</v>
      </c>
      <c r="E3368">
        <v>101.12990000000001</v>
      </c>
      <c r="F3368">
        <v>168.400000000006</v>
      </c>
      <c r="G3368" s="36">
        <v>23.093416588910507</v>
      </c>
      <c r="I3368">
        <v>105.8248</v>
      </c>
      <c r="J3368">
        <v>168.400000000006</v>
      </c>
      <c r="K3368" s="36">
        <v>23.230763885102114</v>
      </c>
      <c r="M3368">
        <v>110.5591</v>
      </c>
      <c r="N3368">
        <v>168.400000000006</v>
      </c>
      <c r="O3368" s="36">
        <v>23.37410040608469</v>
      </c>
      <c r="Q3368">
        <v>115.30419999999999</v>
      </c>
      <c r="R3368">
        <v>168.400000000006</v>
      </c>
      <c r="S3368" s="36">
        <v>23.522902914702328</v>
      </c>
      <c r="U3368">
        <v>120.0808</v>
      </c>
      <c r="V3368">
        <v>168.400000000006</v>
      </c>
      <c r="W3368" s="36">
        <v>23.678204345624323</v>
      </c>
      <c r="Y3368">
        <v>83.43</v>
      </c>
      <c r="Z3368">
        <v>168.400000000006</v>
      </c>
      <c r="AA3368" s="36">
        <v>22.615197275167464</v>
      </c>
    </row>
    <row r="3369" spans="1:27" x14ac:dyDescent="0.25">
      <c r="A3369">
        <v>96.432599999999994</v>
      </c>
      <c r="B3369">
        <v>168.45000000000601</v>
      </c>
      <c r="C3369" s="36">
        <v>22.960090332856861</v>
      </c>
      <c r="E3369">
        <v>101.12990000000001</v>
      </c>
      <c r="F3369">
        <v>168.45000000000601</v>
      </c>
      <c r="G3369" s="36">
        <v>23.092928169280516</v>
      </c>
      <c r="I3369">
        <v>105.8248</v>
      </c>
      <c r="J3369">
        <v>168.45000000000601</v>
      </c>
      <c r="K3369" s="36">
        <v>23.230253898911542</v>
      </c>
      <c r="M3369">
        <v>110.5591</v>
      </c>
      <c r="N3369">
        <v>168.45000000000601</v>
      </c>
      <c r="O3369" s="36">
        <v>23.373566757952133</v>
      </c>
      <c r="Q3369">
        <v>115.30419999999999</v>
      </c>
      <c r="R3369">
        <v>168.45000000000601</v>
      </c>
      <c r="S3369" s="36">
        <v>23.522343360967902</v>
      </c>
      <c r="U3369">
        <v>120.0808</v>
      </c>
      <c r="V3369">
        <v>168.45000000000601</v>
      </c>
      <c r="W3369" s="36">
        <v>23.677616184592086</v>
      </c>
      <c r="Y3369">
        <v>83.43</v>
      </c>
      <c r="Z3369">
        <v>168.45000000000601</v>
      </c>
      <c r="AA3369" s="36">
        <v>22.614776525905629</v>
      </c>
    </row>
    <row r="3370" spans="1:27" x14ac:dyDescent="0.25">
      <c r="A3370">
        <v>96.432599999999994</v>
      </c>
      <c r="B3370">
        <v>168.500000000006</v>
      </c>
      <c r="C3370" s="36">
        <v>22.95962189027685</v>
      </c>
      <c r="E3370">
        <v>101.12990000000001</v>
      </c>
      <c r="F3370">
        <v>168.500000000006</v>
      </c>
      <c r="G3370" s="36">
        <v>23.09243983291595</v>
      </c>
      <c r="I3370">
        <v>105.8248</v>
      </c>
      <c r="J3370">
        <v>168.500000000006</v>
      </c>
      <c r="K3370" s="36">
        <v>23.229744004553151</v>
      </c>
      <c r="M3370">
        <v>110.5591</v>
      </c>
      <c r="N3370">
        <v>168.500000000006</v>
      </c>
      <c r="O3370" s="36">
        <v>23.373033211623209</v>
      </c>
      <c r="Q3370">
        <v>115.30419999999999</v>
      </c>
      <c r="R3370">
        <v>168.500000000006</v>
      </c>
      <c r="S3370" s="36">
        <v>23.521783920652947</v>
      </c>
      <c r="U3370">
        <v>120.0808</v>
      </c>
      <c r="V3370">
        <v>168.500000000006</v>
      </c>
      <c r="W3370" s="36">
        <v>23.67702815067128</v>
      </c>
      <c r="Y3370">
        <v>83.43</v>
      </c>
      <c r="Z3370">
        <v>168.500000000006</v>
      </c>
      <c r="AA3370" s="36">
        <v>22.614355836165867</v>
      </c>
    </row>
    <row r="3371" spans="1:27" x14ac:dyDescent="0.25">
      <c r="A3371">
        <v>96.432599999999994</v>
      </c>
      <c r="B3371">
        <v>168.55000000000601</v>
      </c>
      <c r="C3371" s="36">
        <v>22.959153523462362</v>
      </c>
      <c r="E3371">
        <v>101.12990000000001</v>
      </c>
      <c r="F3371">
        <v>168.55000000000601</v>
      </c>
      <c r="G3371" s="36">
        <v>23.091951579783405</v>
      </c>
      <c r="I3371">
        <v>105.8248</v>
      </c>
      <c r="J3371">
        <v>168.55000000000601</v>
      </c>
      <c r="K3371" s="36">
        <v>23.229234201987872</v>
      </c>
      <c r="M3371">
        <v>110.5591</v>
      </c>
      <c r="N3371">
        <v>168.55000000000601</v>
      </c>
      <c r="O3371" s="36">
        <v>23.372499767051863</v>
      </c>
      <c r="Q3371">
        <v>115.30419999999999</v>
      </c>
      <c r="R3371">
        <v>168.55000000000601</v>
      </c>
      <c r="S3371" s="36">
        <v>23.521224593702748</v>
      </c>
      <c r="U3371">
        <v>120.0808</v>
      </c>
      <c r="V3371">
        <v>168.55000000000601</v>
      </c>
      <c r="W3371" s="36">
        <v>23.676440243796257</v>
      </c>
      <c r="Y3371">
        <v>83.43</v>
      </c>
      <c r="Z3371">
        <v>168.55000000000601</v>
      </c>
      <c r="AA3371" s="36">
        <v>22.613935205928605</v>
      </c>
    </row>
    <row r="3372" spans="1:27" x14ac:dyDescent="0.25">
      <c r="A3372">
        <v>96.432599999999994</v>
      </c>
      <c r="B3372">
        <v>168.60000000000699</v>
      </c>
      <c r="C3372" s="36">
        <v>22.958685232384646</v>
      </c>
      <c r="E3372">
        <v>101.12990000000001</v>
      </c>
      <c r="F3372">
        <v>168.60000000000699</v>
      </c>
      <c r="G3372" s="36">
        <v>23.091463409849467</v>
      </c>
      <c r="I3372">
        <v>105.8248</v>
      </c>
      <c r="J3372">
        <v>168.60000000000699</v>
      </c>
      <c r="K3372" s="36">
        <v>23.22872449117666</v>
      </c>
      <c r="M3372">
        <v>110.5591</v>
      </c>
      <c r="N3372">
        <v>168.60000000000699</v>
      </c>
      <c r="O3372" s="36">
        <v>23.371966424192063</v>
      </c>
      <c r="Q3372">
        <v>115.30419999999999</v>
      </c>
      <c r="R3372">
        <v>168.60000000000699</v>
      </c>
      <c r="S3372" s="36">
        <v>23.52066538006261</v>
      </c>
      <c r="U3372">
        <v>120.0808</v>
      </c>
      <c r="V3372">
        <v>168.60000000000699</v>
      </c>
      <c r="W3372" s="36">
        <v>23.675852463901411</v>
      </c>
      <c r="Y3372">
        <v>83.43</v>
      </c>
      <c r="Z3372">
        <v>168.60000000000699</v>
      </c>
      <c r="AA3372" s="36">
        <v>22.61351463517429</v>
      </c>
    </row>
    <row r="3373" spans="1:27" x14ac:dyDescent="0.25">
      <c r="A3373">
        <v>96.432599999999994</v>
      </c>
      <c r="B3373">
        <v>168.650000000006</v>
      </c>
      <c r="C3373" s="36">
        <v>22.958217017015002</v>
      </c>
      <c r="E3373">
        <v>101.12990000000001</v>
      </c>
      <c r="F3373">
        <v>168.650000000006</v>
      </c>
      <c r="G3373" s="36">
        <v>23.090975323080787</v>
      </c>
      <c r="I3373">
        <v>105.8248</v>
      </c>
      <c r="J3373">
        <v>168.650000000006</v>
      </c>
      <c r="K3373" s="36">
        <v>23.228214872080525</v>
      </c>
      <c r="M3373">
        <v>110.5591</v>
      </c>
      <c r="N3373">
        <v>168.650000000006</v>
      </c>
      <c r="O3373" s="36">
        <v>23.371433182997844</v>
      </c>
      <c r="Q3373">
        <v>115.30419999999999</v>
      </c>
      <c r="R3373">
        <v>168.650000000006</v>
      </c>
      <c r="S3373" s="36">
        <v>23.520106279677918</v>
      </c>
      <c r="U3373">
        <v>120.0808</v>
      </c>
      <c r="V3373">
        <v>168.650000000006</v>
      </c>
      <c r="W3373" s="36">
        <v>23.675264810921242</v>
      </c>
      <c r="Y3373">
        <v>83.43</v>
      </c>
      <c r="Z3373">
        <v>168.650000000006</v>
      </c>
      <c r="AA3373" s="36">
        <v>22.613094123883393</v>
      </c>
    </row>
    <row r="3374" spans="1:27" x14ac:dyDescent="0.25">
      <c r="A3374">
        <v>96.432599999999994</v>
      </c>
      <c r="B3374">
        <v>168.70000000000701</v>
      </c>
      <c r="C3374" s="36">
        <v>22.957748877324683</v>
      </c>
      <c r="E3374">
        <v>101.12990000000001</v>
      </c>
      <c r="F3374">
        <v>168.70000000000701</v>
      </c>
      <c r="G3374" s="36">
        <v>23.09048731944398</v>
      </c>
      <c r="I3374">
        <v>105.8248</v>
      </c>
      <c r="J3374">
        <v>168.70000000000701</v>
      </c>
      <c r="K3374" s="36">
        <v>23.227705344660432</v>
      </c>
      <c r="M3374">
        <v>110.5591</v>
      </c>
      <c r="N3374">
        <v>168.70000000000701</v>
      </c>
      <c r="O3374" s="36">
        <v>23.370900043423219</v>
      </c>
      <c r="Q3374">
        <v>115.30419999999999</v>
      </c>
      <c r="R3374">
        <v>168.70000000000701</v>
      </c>
      <c r="S3374" s="36">
        <v>23.519547292494035</v>
      </c>
      <c r="U3374">
        <v>120.0808</v>
      </c>
      <c r="V3374">
        <v>168.70000000000701</v>
      </c>
      <c r="W3374" s="36">
        <v>23.674677284790221</v>
      </c>
      <c r="Y3374">
        <v>83.43</v>
      </c>
      <c r="Z3374">
        <v>168.70000000000701</v>
      </c>
      <c r="AA3374" s="36">
        <v>22.612673672036351</v>
      </c>
    </row>
    <row r="3375" spans="1:27" x14ac:dyDescent="0.25">
      <c r="A3375">
        <v>96.432599999999994</v>
      </c>
      <c r="B3375">
        <v>168.75000000000699</v>
      </c>
      <c r="C3375" s="36">
        <v>22.957280813285021</v>
      </c>
      <c r="E3375">
        <v>101.12990000000001</v>
      </c>
      <c r="F3375">
        <v>168.75000000000699</v>
      </c>
      <c r="G3375" s="36">
        <v>23.089999398905746</v>
      </c>
      <c r="I3375">
        <v>105.8248</v>
      </c>
      <c r="J3375">
        <v>168.75000000000699</v>
      </c>
      <c r="K3375" s="36">
        <v>23.227195908877462</v>
      </c>
      <c r="M3375">
        <v>110.5591</v>
      </c>
      <c r="N3375">
        <v>168.75000000000699</v>
      </c>
      <c r="O3375" s="36">
        <v>23.370367005422295</v>
      </c>
      <c r="Q3375">
        <v>115.30419999999999</v>
      </c>
      <c r="R3375">
        <v>168.75000000000699</v>
      </c>
      <c r="S3375" s="36">
        <v>23.518988418456445</v>
      </c>
      <c r="U3375">
        <v>120.0808</v>
      </c>
      <c r="V3375">
        <v>168.75000000000699</v>
      </c>
      <c r="W3375" s="36">
        <v>23.67408988544296</v>
      </c>
      <c r="Y3375">
        <v>83.43</v>
      </c>
      <c r="Z3375">
        <v>168.75000000000699</v>
      </c>
      <c r="AA3375" s="36">
        <v>22.612253279613661</v>
      </c>
    </row>
    <row r="3376" spans="1:27" x14ac:dyDescent="0.25">
      <c r="A3376">
        <v>96.432599999999994</v>
      </c>
      <c r="B3376">
        <v>168.800000000007</v>
      </c>
      <c r="C3376" s="36">
        <v>22.956812824867335</v>
      </c>
      <c r="E3376">
        <v>101.12990000000001</v>
      </c>
      <c r="F3376">
        <v>168.800000000007</v>
      </c>
      <c r="G3376" s="36">
        <v>23.089511561432762</v>
      </c>
      <c r="I3376">
        <v>105.8248</v>
      </c>
      <c r="J3376">
        <v>168.800000000007</v>
      </c>
      <c r="K3376" s="36">
        <v>23.226686564692656</v>
      </c>
      <c r="M3376">
        <v>110.5591</v>
      </c>
      <c r="N3376">
        <v>168.800000000007</v>
      </c>
      <c r="O3376" s="36">
        <v>23.369834068949171</v>
      </c>
      <c r="Q3376">
        <v>115.30419999999999</v>
      </c>
      <c r="R3376">
        <v>168.800000000007</v>
      </c>
      <c r="S3376" s="36">
        <v>23.518429657510616</v>
      </c>
      <c r="U3376">
        <v>120.0808</v>
      </c>
      <c r="V3376">
        <v>168.800000000007</v>
      </c>
      <c r="W3376" s="36">
        <v>23.673502612814076</v>
      </c>
      <c r="Y3376">
        <v>83.43</v>
      </c>
      <c r="Z3376">
        <v>168.800000000007</v>
      </c>
      <c r="AA3376" s="36">
        <v>22.611832946595811</v>
      </c>
    </row>
    <row r="3377" spans="1:27" x14ac:dyDescent="0.25">
      <c r="A3377">
        <v>96.432599999999994</v>
      </c>
      <c r="B3377">
        <v>168.85000000000699</v>
      </c>
      <c r="C3377" s="36">
        <v>22.956344912042965</v>
      </c>
      <c r="E3377">
        <v>101.12990000000001</v>
      </c>
      <c r="F3377">
        <v>168.85000000000699</v>
      </c>
      <c r="G3377" s="36">
        <v>23.08902380699174</v>
      </c>
      <c r="I3377">
        <v>105.8248</v>
      </c>
      <c r="J3377">
        <v>168.85000000000699</v>
      </c>
      <c r="K3377" s="36">
        <v>23.226177312067108</v>
      </c>
      <c r="M3377">
        <v>110.5591</v>
      </c>
      <c r="N3377">
        <v>168.85000000000699</v>
      </c>
      <c r="O3377" s="36">
        <v>23.369301233957994</v>
      </c>
      <c r="Q3377">
        <v>115.30419999999999</v>
      </c>
      <c r="R3377">
        <v>168.85000000000699</v>
      </c>
      <c r="S3377" s="36">
        <v>23.517871009602079</v>
      </c>
      <c r="U3377">
        <v>120.0808</v>
      </c>
      <c r="V3377">
        <v>168.85000000000699</v>
      </c>
      <c r="W3377" s="36">
        <v>23.672915466838251</v>
      </c>
      <c r="Y3377">
        <v>83.43</v>
      </c>
      <c r="Z3377">
        <v>168.85000000000699</v>
      </c>
      <c r="AA3377" s="36">
        <v>22.611412672963286</v>
      </c>
    </row>
    <row r="3378" spans="1:27" x14ac:dyDescent="0.25">
      <c r="A3378">
        <v>96.432599999999994</v>
      </c>
      <c r="B3378">
        <v>168.900000000007</v>
      </c>
      <c r="C3378" s="36">
        <v>22.95587707478327</v>
      </c>
      <c r="E3378">
        <v>101.12990000000001</v>
      </c>
      <c r="F3378">
        <v>168.900000000007</v>
      </c>
      <c r="G3378" s="36">
        <v>23.088536135549418</v>
      </c>
      <c r="I3378">
        <v>105.8248</v>
      </c>
      <c r="J3378">
        <v>168.900000000007</v>
      </c>
      <c r="K3378" s="36">
        <v>23.225668150961948</v>
      </c>
      <c r="M3378">
        <v>110.5591</v>
      </c>
      <c r="N3378">
        <v>168.900000000007</v>
      </c>
      <c r="O3378" s="36">
        <v>23.368768500402943</v>
      </c>
      <c r="Q3378">
        <v>115.30419999999999</v>
      </c>
      <c r="R3378">
        <v>168.900000000007</v>
      </c>
      <c r="S3378" s="36">
        <v>23.517312474676416</v>
      </c>
      <c r="U3378">
        <v>120.0808</v>
      </c>
      <c r="V3378">
        <v>168.900000000007</v>
      </c>
      <c r="W3378" s="36">
        <v>23.67232844745023</v>
      </c>
      <c r="Y3378">
        <v>83.43</v>
      </c>
      <c r="Z3378">
        <v>168.900000000007</v>
      </c>
      <c r="AA3378" s="36">
        <v>22.610992458696607</v>
      </c>
    </row>
    <row r="3379" spans="1:27" x14ac:dyDescent="0.25">
      <c r="A3379">
        <v>96.432599999999994</v>
      </c>
      <c r="B3379">
        <v>168.95000000000701</v>
      </c>
      <c r="C3379" s="36">
        <v>22.955409313059636</v>
      </c>
      <c r="E3379">
        <v>101.12990000000001</v>
      </c>
      <c r="F3379">
        <v>168.95000000000701</v>
      </c>
      <c r="G3379" s="36">
        <v>23.08804854707255</v>
      </c>
      <c r="I3379">
        <v>105.8248</v>
      </c>
      <c r="J3379">
        <v>168.95000000000701</v>
      </c>
      <c r="K3379" s="36">
        <v>23.225159081338315</v>
      </c>
      <c r="M3379">
        <v>110.5591</v>
      </c>
      <c r="N3379">
        <v>168.95000000000701</v>
      </c>
      <c r="O3379" s="36">
        <v>23.368235868238237</v>
      </c>
      <c r="Q3379">
        <v>115.30419999999999</v>
      </c>
      <c r="R3379">
        <v>168.95000000000701</v>
      </c>
      <c r="S3379" s="36">
        <v>23.516754052679232</v>
      </c>
      <c r="U3379">
        <v>120.0808</v>
      </c>
      <c r="V3379">
        <v>168.95000000000701</v>
      </c>
      <c r="W3379" s="36">
        <v>23.671741554584788</v>
      </c>
      <c r="Y3379">
        <v>83.43</v>
      </c>
      <c r="Z3379">
        <v>168.95000000000701</v>
      </c>
      <c r="AA3379" s="36">
        <v>22.610572303776276</v>
      </c>
    </row>
    <row r="3380" spans="1:27" x14ac:dyDescent="0.25">
      <c r="A3380">
        <v>96.432599999999994</v>
      </c>
      <c r="B3380">
        <v>169.00000000000699</v>
      </c>
      <c r="C3380" s="36">
        <v>22.95494162684345</v>
      </c>
      <c r="E3380">
        <v>101.12990000000001</v>
      </c>
      <c r="F3380">
        <v>169.00000000000699</v>
      </c>
      <c r="G3380" s="36">
        <v>23.087561041527909</v>
      </c>
      <c r="I3380">
        <v>105.8248</v>
      </c>
      <c r="J3380">
        <v>169.00000000000699</v>
      </c>
      <c r="K3380" s="36">
        <v>23.224650103157373</v>
      </c>
      <c r="M3380">
        <v>110.5591</v>
      </c>
      <c r="N3380">
        <v>169.00000000000699</v>
      </c>
      <c r="O3380" s="36">
        <v>23.367703337418114</v>
      </c>
      <c r="Q3380">
        <v>115.30419999999999</v>
      </c>
      <c r="R3380">
        <v>169.00000000000699</v>
      </c>
      <c r="S3380" s="36">
        <v>23.516195743556199</v>
      </c>
      <c r="U3380">
        <v>120.0808</v>
      </c>
      <c r="V3380">
        <v>169.00000000000699</v>
      </c>
      <c r="W3380" s="36">
        <v>23.671154788176789</v>
      </c>
      <c r="Y3380">
        <v>83.43</v>
      </c>
      <c r="Z3380">
        <v>169.00000000000699</v>
      </c>
      <c r="AA3380" s="36">
        <v>22.610152208182839</v>
      </c>
    </row>
    <row r="3381" spans="1:27" x14ac:dyDescent="0.25">
      <c r="A3381">
        <v>96.432599999999994</v>
      </c>
      <c r="B3381">
        <v>169.050000000007</v>
      </c>
      <c r="C3381" s="36">
        <v>22.954474016106122</v>
      </c>
      <c r="E3381">
        <v>101.12990000000001</v>
      </c>
      <c r="F3381">
        <v>169.050000000007</v>
      </c>
      <c r="G3381" s="36">
        <v>23.087073618882304</v>
      </c>
      <c r="I3381">
        <v>105.8248</v>
      </c>
      <c r="J3381">
        <v>169.050000000007</v>
      </c>
      <c r="K3381" s="36">
        <v>23.224141216380328</v>
      </c>
      <c r="M3381">
        <v>110.5591</v>
      </c>
      <c r="N3381">
        <v>169.050000000007</v>
      </c>
      <c r="O3381" s="36">
        <v>23.36717090789686</v>
      </c>
      <c r="Q3381">
        <v>115.30419999999999</v>
      </c>
      <c r="R3381">
        <v>169.050000000007</v>
      </c>
      <c r="S3381" s="36">
        <v>23.515637547253004</v>
      </c>
      <c r="U3381">
        <v>120.0808</v>
      </c>
      <c r="V3381">
        <v>169.050000000007</v>
      </c>
      <c r="W3381" s="36">
        <v>23.670568148161131</v>
      </c>
      <c r="Y3381">
        <v>83.43</v>
      </c>
      <c r="Z3381">
        <v>169.050000000007</v>
      </c>
      <c r="AA3381" s="36">
        <v>22.60973217189682</v>
      </c>
    </row>
    <row r="3382" spans="1:27" x14ac:dyDescent="0.25">
      <c r="A3382">
        <v>96.432599999999994</v>
      </c>
      <c r="B3382">
        <v>169.10000000000699</v>
      </c>
      <c r="C3382" s="36">
        <v>22.954006480819093</v>
      </c>
      <c r="E3382">
        <v>101.12990000000001</v>
      </c>
      <c r="F3382">
        <v>169.10000000000699</v>
      </c>
      <c r="G3382" s="36">
        <v>23.086586279102551</v>
      </c>
      <c r="I3382">
        <v>105.8248</v>
      </c>
      <c r="J3382">
        <v>169.10000000000699</v>
      </c>
      <c r="K3382" s="36">
        <v>23.223632420968407</v>
      </c>
      <c r="M3382">
        <v>110.5591</v>
      </c>
      <c r="N3382">
        <v>169.10000000000699</v>
      </c>
      <c r="O3382" s="36">
        <v>23.366638579628784</v>
      </c>
      <c r="Q3382">
        <v>115.30419999999999</v>
      </c>
      <c r="R3382">
        <v>169.10000000000699</v>
      </c>
      <c r="S3382" s="36">
        <v>23.515079463715399</v>
      </c>
      <c r="U3382">
        <v>120.0808</v>
      </c>
      <c r="V3382">
        <v>169.10000000000699</v>
      </c>
      <c r="W3382" s="36">
        <v>23.669981634472769</v>
      </c>
      <c r="Y3382">
        <v>83.43</v>
      </c>
      <c r="Z3382">
        <v>169.10000000000699</v>
      </c>
      <c r="AA3382" s="36">
        <v>22.609312194898774</v>
      </c>
    </row>
    <row r="3383" spans="1:27" x14ac:dyDescent="0.25">
      <c r="A3383">
        <v>96.432599999999994</v>
      </c>
      <c r="B3383">
        <v>169.150000000007</v>
      </c>
      <c r="C3383" s="36">
        <v>22.953539020953801</v>
      </c>
      <c r="E3383">
        <v>101.12990000000001</v>
      </c>
      <c r="F3383">
        <v>169.150000000007</v>
      </c>
      <c r="G3383" s="36">
        <v>23.086099022155484</v>
      </c>
      <c r="I3383">
        <v>105.8248</v>
      </c>
      <c r="J3383">
        <v>169.150000000007</v>
      </c>
      <c r="K3383" s="36">
        <v>23.223123716882856</v>
      </c>
      <c r="M3383">
        <v>110.5591</v>
      </c>
      <c r="N3383">
        <v>169.150000000007</v>
      </c>
      <c r="O3383" s="36">
        <v>23.366106352568238</v>
      </c>
      <c r="Q3383">
        <v>115.30419999999999</v>
      </c>
      <c r="R3383">
        <v>169.150000000007</v>
      </c>
      <c r="S3383" s="36">
        <v>23.514521492889166</v>
      </c>
      <c r="U3383">
        <v>120.0808</v>
      </c>
      <c r="V3383">
        <v>169.150000000007</v>
      </c>
      <c r="W3383" s="36">
        <v>23.669395247046712</v>
      </c>
      <c r="Y3383">
        <v>83.43</v>
      </c>
      <c r="Z3383">
        <v>169.150000000007</v>
      </c>
      <c r="AA3383" s="36">
        <v>22.608892277169257</v>
      </c>
    </row>
    <row r="3384" spans="1:27" x14ac:dyDescent="0.25">
      <c r="A3384">
        <v>96.432599999999994</v>
      </c>
      <c r="B3384">
        <v>169.20000000000701</v>
      </c>
      <c r="C3384" s="36">
        <v>22.95307163648172</v>
      </c>
      <c r="E3384">
        <v>101.12990000000001</v>
      </c>
      <c r="F3384">
        <v>169.20000000000701</v>
      </c>
      <c r="G3384" s="36">
        <v>23.085611848007975</v>
      </c>
      <c r="I3384">
        <v>105.8248</v>
      </c>
      <c r="J3384">
        <v>169.20000000000701</v>
      </c>
      <c r="K3384" s="36">
        <v>23.222615104084959</v>
      </c>
      <c r="M3384">
        <v>110.5591</v>
      </c>
      <c r="N3384">
        <v>169.20000000000701</v>
      </c>
      <c r="O3384" s="36">
        <v>23.365574226669597</v>
      </c>
      <c r="Q3384">
        <v>115.30419999999999</v>
      </c>
      <c r="R3384">
        <v>169.20000000000701</v>
      </c>
      <c r="S3384" s="36">
        <v>23.513963634720135</v>
      </c>
      <c r="U3384">
        <v>120.0808</v>
      </c>
      <c r="V3384">
        <v>169.20000000000701</v>
      </c>
      <c r="W3384" s="36">
        <v>23.668808985818032</v>
      </c>
      <c r="Y3384">
        <v>83.43</v>
      </c>
      <c r="Z3384">
        <v>169.20000000000701</v>
      </c>
      <c r="AA3384" s="36">
        <v>22.608472418688844</v>
      </c>
    </row>
    <row r="3385" spans="1:27" x14ac:dyDescent="0.25">
      <c r="A3385">
        <v>96.432599999999994</v>
      </c>
      <c r="B3385">
        <v>169.25000000000699</v>
      </c>
      <c r="C3385" s="36">
        <v>22.952604327374328</v>
      </c>
      <c r="E3385">
        <v>101.12990000000001</v>
      </c>
      <c r="F3385">
        <v>169.25000000000699</v>
      </c>
      <c r="G3385" s="36">
        <v>23.085124756626911</v>
      </c>
      <c r="I3385">
        <v>105.8248</v>
      </c>
      <c r="J3385">
        <v>169.25000000000699</v>
      </c>
      <c r="K3385" s="36">
        <v>23.222106582536025</v>
      </c>
      <c r="M3385">
        <v>110.5591</v>
      </c>
      <c r="N3385">
        <v>169.25000000000699</v>
      </c>
      <c r="O3385" s="36">
        <v>23.365042201887281</v>
      </c>
      <c r="Q3385">
        <v>115.30419999999999</v>
      </c>
      <c r="R3385">
        <v>169.25000000000699</v>
      </c>
      <c r="S3385" s="36">
        <v>23.513405889154175</v>
      </c>
      <c r="U3385">
        <v>120.0808</v>
      </c>
      <c r="V3385">
        <v>169.25000000000699</v>
      </c>
      <c r="W3385" s="36">
        <v>23.66822285072184</v>
      </c>
      <c r="Y3385">
        <v>83.43</v>
      </c>
      <c r="Z3385">
        <v>169.25000000000699</v>
      </c>
      <c r="AA3385" s="36">
        <v>22.608052619438112</v>
      </c>
    </row>
    <row r="3386" spans="1:27" x14ac:dyDescent="0.25">
      <c r="A3386">
        <v>96.432599999999994</v>
      </c>
      <c r="B3386">
        <v>169.300000000007</v>
      </c>
      <c r="C3386" s="36">
        <v>22.952137093603124</v>
      </c>
      <c r="E3386">
        <v>101.12990000000001</v>
      </c>
      <c r="F3386">
        <v>169.300000000007</v>
      </c>
      <c r="G3386" s="36">
        <v>23.084637747979194</v>
      </c>
      <c r="I3386">
        <v>105.8248</v>
      </c>
      <c r="J3386">
        <v>169.300000000007</v>
      </c>
      <c r="K3386" s="36">
        <v>23.22159815219737</v>
      </c>
      <c r="M3386">
        <v>110.5591</v>
      </c>
      <c r="N3386">
        <v>169.300000000007</v>
      </c>
      <c r="O3386" s="36">
        <v>23.364510278175732</v>
      </c>
      <c r="Q3386">
        <v>115.30419999999999</v>
      </c>
      <c r="R3386">
        <v>169.300000000007</v>
      </c>
      <c r="S3386" s="36">
        <v>23.512848256137197</v>
      </c>
      <c r="U3386">
        <v>120.0808</v>
      </c>
      <c r="V3386">
        <v>169.300000000007</v>
      </c>
      <c r="W3386" s="36">
        <v>23.667636841693312</v>
      </c>
      <c r="Y3386">
        <v>83.43</v>
      </c>
      <c r="Z3386">
        <v>169.300000000007</v>
      </c>
      <c r="AA3386" s="36">
        <v>22.607632879397649</v>
      </c>
    </row>
    <row r="3387" spans="1:27" x14ac:dyDescent="0.25">
      <c r="A3387">
        <v>96.432599999999994</v>
      </c>
      <c r="B3387">
        <v>169.35000000000699</v>
      </c>
      <c r="C3387" s="36">
        <v>22.951669935139627</v>
      </c>
      <c r="E3387">
        <v>101.12990000000001</v>
      </c>
      <c r="F3387">
        <v>169.35000000000699</v>
      </c>
      <c r="G3387" s="36">
        <v>23.084150822031749</v>
      </c>
      <c r="I3387">
        <v>105.8248</v>
      </c>
      <c r="J3387">
        <v>169.35000000000699</v>
      </c>
      <c r="K3387" s="36">
        <v>23.221089813030371</v>
      </c>
      <c r="M3387">
        <v>110.5591</v>
      </c>
      <c r="N3387">
        <v>169.35000000000699</v>
      </c>
      <c r="O3387" s="36">
        <v>23.363978455489434</v>
      </c>
      <c r="Q3387">
        <v>115.30419999999999</v>
      </c>
      <c r="R3387">
        <v>169.35000000000699</v>
      </c>
      <c r="S3387" s="36">
        <v>23.51229073561516</v>
      </c>
      <c r="U3387">
        <v>120.0808</v>
      </c>
      <c r="V3387">
        <v>169.35000000000699</v>
      </c>
      <c r="W3387" s="36">
        <v>23.667050958667676</v>
      </c>
      <c r="Y3387">
        <v>83.43</v>
      </c>
      <c r="Z3387">
        <v>169.35000000000699</v>
      </c>
      <c r="AA3387" s="36">
        <v>22.607213198548056</v>
      </c>
    </row>
    <row r="3388" spans="1:27" x14ac:dyDescent="0.25">
      <c r="A3388">
        <v>96.432599999999994</v>
      </c>
      <c r="B3388">
        <v>169.400000000007</v>
      </c>
      <c r="C3388" s="36">
        <v>22.951202851955372</v>
      </c>
      <c r="E3388">
        <v>101.12990000000001</v>
      </c>
      <c r="F3388">
        <v>169.400000000007</v>
      </c>
      <c r="G3388" s="36">
        <v>23.083663978751535</v>
      </c>
      <c r="I3388">
        <v>105.8248</v>
      </c>
      <c r="J3388">
        <v>169.400000000007</v>
      </c>
      <c r="K3388" s="36">
        <v>23.220581564996404</v>
      </c>
      <c r="M3388">
        <v>110.5591</v>
      </c>
      <c r="N3388">
        <v>169.400000000007</v>
      </c>
      <c r="O3388" s="36">
        <v>23.363446733782901</v>
      </c>
      <c r="Q3388">
        <v>115.30419999999999</v>
      </c>
      <c r="R3388">
        <v>169.400000000007</v>
      </c>
      <c r="S3388" s="36">
        <v>23.51173332753406</v>
      </c>
      <c r="U3388">
        <v>120.0808</v>
      </c>
      <c r="V3388">
        <v>169.400000000007</v>
      </c>
      <c r="W3388" s="36">
        <v>23.666465201580216</v>
      </c>
      <c r="Y3388">
        <v>83.43</v>
      </c>
      <c r="Z3388">
        <v>169.400000000007</v>
      </c>
      <c r="AA3388" s="36">
        <v>22.606793576869944</v>
      </c>
    </row>
    <row r="3389" spans="1:27" x14ac:dyDescent="0.25">
      <c r="A3389">
        <v>96.432599999999994</v>
      </c>
      <c r="B3389">
        <v>169.45000000000701</v>
      </c>
      <c r="C3389" s="36">
        <v>22.950735844021917</v>
      </c>
      <c r="E3389">
        <v>101.12990000000001</v>
      </c>
      <c r="F3389">
        <v>169.45000000000701</v>
      </c>
      <c r="G3389" s="36">
        <v>23.083177218105511</v>
      </c>
      <c r="I3389">
        <v>105.8248</v>
      </c>
      <c r="J3389">
        <v>169.45000000000701</v>
      </c>
      <c r="K3389" s="36">
        <v>23.22007340805688</v>
      </c>
      <c r="M3389">
        <v>110.5591</v>
      </c>
      <c r="N3389">
        <v>169.45000000000701</v>
      </c>
      <c r="O3389" s="36">
        <v>23.362915113010676</v>
      </c>
      <c r="Q3389">
        <v>115.30419999999999</v>
      </c>
      <c r="R3389">
        <v>169.45000000000701</v>
      </c>
      <c r="S3389" s="36">
        <v>23.511176031839927</v>
      </c>
      <c r="U3389">
        <v>120.0808</v>
      </c>
      <c r="V3389">
        <v>169.45000000000701</v>
      </c>
      <c r="W3389" s="36">
        <v>23.665879570366268</v>
      </c>
      <c r="Y3389">
        <v>83.43</v>
      </c>
      <c r="Z3389">
        <v>169.45000000000701</v>
      </c>
      <c r="AA3389" s="36">
        <v>22.606374014343938</v>
      </c>
    </row>
    <row r="3390" spans="1:27" x14ac:dyDescent="0.25">
      <c r="A3390">
        <v>96.432599999999994</v>
      </c>
      <c r="B3390">
        <v>169.50000000000699</v>
      </c>
      <c r="C3390" s="36">
        <v>22.950268911310825</v>
      </c>
      <c r="E3390">
        <v>101.12990000000001</v>
      </c>
      <c r="F3390">
        <v>169.50000000000699</v>
      </c>
      <c r="G3390" s="36">
        <v>23.082690540060682</v>
      </c>
      <c r="I3390">
        <v>105.8248</v>
      </c>
      <c r="J3390">
        <v>169.50000000000699</v>
      </c>
      <c r="K3390" s="36">
        <v>23.21956534217324</v>
      </c>
      <c r="M3390">
        <v>110.5591</v>
      </c>
      <c r="N3390">
        <v>169.50000000000699</v>
      </c>
      <c r="O3390" s="36">
        <v>23.362383593127344</v>
      </c>
      <c r="Q3390">
        <v>115.30419999999999</v>
      </c>
      <c r="R3390">
        <v>169.50000000000699</v>
      </c>
      <c r="S3390" s="36">
        <v>23.51061884847886</v>
      </c>
      <c r="U3390">
        <v>120.0808</v>
      </c>
      <c r="V3390">
        <v>169.50000000000699</v>
      </c>
      <c r="W3390" s="36">
        <v>23.66529406496122</v>
      </c>
      <c r="Y3390">
        <v>83.43</v>
      </c>
      <c r="Z3390">
        <v>169.50000000000699</v>
      </c>
      <c r="AA3390" s="36">
        <v>22.60595451095066</v>
      </c>
    </row>
    <row r="3391" spans="1:27" x14ac:dyDescent="0.25">
      <c r="A3391">
        <v>96.432599999999994</v>
      </c>
      <c r="B3391">
        <v>169.550000000007</v>
      </c>
      <c r="C3391" s="36">
        <v>22.949802053793693</v>
      </c>
      <c r="E3391">
        <v>101.12990000000001</v>
      </c>
      <c r="F3391">
        <v>169.550000000007</v>
      </c>
      <c r="G3391" s="36">
        <v>23.082203944584048</v>
      </c>
      <c r="I3391">
        <v>105.8248</v>
      </c>
      <c r="J3391">
        <v>169.550000000007</v>
      </c>
      <c r="K3391" s="36">
        <v>23.219057367306945</v>
      </c>
      <c r="M3391">
        <v>110.5591</v>
      </c>
      <c r="N3391">
        <v>169.550000000007</v>
      </c>
      <c r="O3391" s="36">
        <v>23.361852174087513</v>
      </c>
      <c r="Q3391">
        <v>115.30419999999999</v>
      </c>
      <c r="R3391">
        <v>169.550000000007</v>
      </c>
      <c r="S3391" s="36">
        <v>23.510061777396967</v>
      </c>
      <c r="U3391">
        <v>120.0808</v>
      </c>
      <c r="V3391">
        <v>169.550000000007</v>
      </c>
      <c r="W3391" s="36">
        <v>23.664708685300518</v>
      </c>
      <c r="Y3391">
        <v>83.43</v>
      </c>
      <c r="Z3391">
        <v>169.550000000007</v>
      </c>
      <c r="AA3391" s="36">
        <v>22.605535066670761</v>
      </c>
    </row>
    <row r="3392" spans="1:27" x14ac:dyDescent="0.25">
      <c r="A3392">
        <v>96.432599999999994</v>
      </c>
      <c r="B3392">
        <v>169.60000000000699</v>
      </c>
      <c r="C3392" s="36">
        <v>22.949335271442113</v>
      </c>
      <c r="E3392">
        <v>101.12990000000001</v>
      </c>
      <c r="F3392">
        <v>169.60000000000699</v>
      </c>
      <c r="G3392" s="36">
        <v>23.081717431642652</v>
      </c>
      <c r="I3392">
        <v>105.8248</v>
      </c>
      <c r="J3392">
        <v>169.60000000000699</v>
      </c>
      <c r="K3392" s="36">
        <v>23.218549483419494</v>
      </c>
      <c r="M3392">
        <v>110.5591</v>
      </c>
      <c r="N3392">
        <v>169.60000000000699</v>
      </c>
      <c r="O3392" s="36">
        <v>23.361320855845836</v>
      </c>
      <c r="Q3392">
        <v>115.30419999999999</v>
      </c>
      <c r="R3392">
        <v>169.60000000000699</v>
      </c>
      <c r="S3392" s="36">
        <v>23.509504818540417</v>
      </c>
      <c r="U3392">
        <v>120.0808</v>
      </c>
      <c r="V3392">
        <v>169.60000000000699</v>
      </c>
      <c r="W3392" s="36">
        <v>23.664123431319652</v>
      </c>
      <c r="Y3392">
        <v>83.43</v>
      </c>
      <c r="Z3392">
        <v>169.60000000000699</v>
      </c>
      <c r="AA3392" s="36">
        <v>22.605115681484886</v>
      </c>
    </row>
    <row r="3393" spans="1:27" x14ac:dyDescent="0.25">
      <c r="A3393">
        <v>96.432599999999994</v>
      </c>
      <c r="B3393">
        <v>169.650000000007</v>
      </c>
      <c r="C3393" s="36">
        <v>22.948868564227709</v>
      </c>
      <c r="E3393">
        <v>101.12990000000001</v>
      </c>
      <c r="F3393">
        <v>169.650000000007</v>
      </c>
      <c r="G3393" s="36">
        <v>23.081231001203548</v>
      </c>
      <c r="I3393">
        <v>105.8248</v>
      </c>
      <c r="J3393">
        <v>169.650000000007</v>
      </c>
      <c r="K3393" s="36">
        <v>23.218041690472397</v>
      </c>
      <c r="M3393">
        <v>110.5591</v>
      </c>
      <c r="N3393">
        <v>169.650000000007</v>
      </c>
      <c r="O3393" s="36">
        <v>23.360789638356991</v>
      </c>
      <c r="Q3393">
        <v>115.30419999999999</v>
      </c>
      <c r="R3393">
        <v>169.650000000007</v>
      </c>
      <c r="S3393" s="36">
        <v>23.50894797185542</v>
      </c>
      <c r="U3393">
        <v>120.0808</v>
      </c>
      <c r="V3393">
        <v>169.650000000007</v>
      </c>
      <c r="W3393" s="36">
        <v>23.663538302954183</v>
      </c>
      <c r="Y3393">
        <v>83.43</v>
      </c>
      <c r="Z3393">
        <v>169.650000000007</v>
      </c>
      <c r="AA3393" s="36">
        <v>22.604696355373701</v>
      </c>
    </row>
    <row r="3394" spans="1:27" x14ac:dyDescent="0.25">
      <c r="A3394">
        <v>96.432599999999994</v>
      </c>
      <c r="B3394">
        <v>169.70000000000701</v>
      </c>
      <c r="C3394" s="36">
        <v>22.948401932122131</v>
      </c>
      <c r="E3394">
        <v>101.12990000000001</v>
      </c>
      <c r="F3394">
        <v>169.70000000000701</v>
      </c>
      <c r="G3394" s="36">
        <v>23.080744653233818</v>
      </c>
      <c r="I3394">
        <v>105.8248</v>
      </c>
      <c r="J3394">
        <v>169.70000000000701</v>
      </c>
      <c r="K3394" s="36">
        <v>23.217533988427196</v>
      </c>
      <c r="M3394">
        <v>110.5591</v>
      </c>
      <c r="N3394">
        <v>169.70000000000701</v>
      </c>
      <c r="O3394" s="36">
        <v>23.360258521575687</v>
      </c>
      <c r="Q3394">
        <v>115.30419999999999</v>
      </c>
      <c r="R3394">
        <v>169.70000000000701</v>
      </c>
      <c r="S3394" s="36">
        <v>23.508391237288222</v>
      </c>
      <c r="U3394">
        <v>120.0808</v>
      </c>
      <c r="V3394">
        <v>169.70000000000701</v>
      </c>
      <c r="W3394" s="36">
        <v>23.662953300139716</v>
      </c>
      <c r="Y3394">
        <v>83.43</v>
      </c>
      <c r="Z3394">
        <v>169.70000000000701</v>
      </c>
      <c r="AA3394" s="36">
        <v>22.604277088317875</v>
      </c>
    </row>
    <row r="3395" spans="1:27" x14ac:dyDescent="0.25">
      <c r="A3395">
        <v>96.432599999999994</v>
      </c>
      <c r="B3395">
        <v>169.75000000000699</v>
      </c>
      <c r="C3395" s="36">
        <v>22.947935375097032</v>
      </c>
      <c r="E3395">
        <v>101.12990000000001</v>
      </c>
      <c r="F3395">
        <v>169.75000000000699</v>
      </c>
      <c r="G3395" s="36">
        <v>23.080258387700557</v>
      </c>
      <c r="I3395">
        <v>105.8248</v>
      </c>
      <c r="J3395">
        <v>169.75000000000699</v>
      </c>
      <c r="K3395" s="36">
        <v>23.217026377245471</v>
      </c>
      <c r="M3395">
        <v>110.5591</v>
      </c>
      <c r="N3395">
        <v>169.75000000000699</v>
      </c>
      <c r="O3395" s="36">
        <v>23.359727505456672</v>
      </c>
      <c r="Q3395">
        <v>115.30419999999999</v>
      </c>
      <c r="R3395">
        <v>169.75000000000699</v>
      </c>
      <c r="S3395" s="36">
        <v>23.507834614785121</v>
      </c>
      <c r="U3395">
        <v>120.0808</v>
      </c>
      <c r="V3395">
        <v>169.75000000000699</v>
      </c>
      <c r="W3395" s="36">
        <v>23.662368422811902</v>
      </c>
      <c r="Y3395">
        <v>83.43</v>
      </c>
      <c r="Z3395">
        <v>169.75000000000699</v>
      </c>
      <c r="AA3395" s="36">
        <v>22.60385788029809</v>
      </c>
    </row>
    <row r="3396" spans="1:27" x14ac:dyDescent="0.25">
      <c r="A3396">
        <v>96.432599999999994</v>
      </c>
      <c r="B3396">
        <v>169.800000000007</v>
      </c>
      <c r="C3396" s="36">
        <v>22.947468893124078</v>
      </c>
      <c r="E3396">
        <v>101.12990000000001</v>
      </c>
      <c r="F3396">
        <v>169.800000000007</v>
      </c>
      <c r="G3396" s="36">
        <v>23.07977220457088</v>
      </c>
      <c r="I3396">
        <v>105.8248</v>
      </c>
      <c r="J3396">
        <v>169.800000000007</v>
      </c>
      <c r="K3396" s="36">
        <v>23.216518856888811</v>
      </c>
      <c r="M3396">
        <v>110.5591</v>
      </c>
      <c r="N3396">
        <v>169.800000000007</v>
      </c>
      <c r="O3396" s="36">
        <v>23.359196589954724</v>
      </c>
      <c r="Q3396">
        <v>115.30419999999999</v>
      </c>
      <c r="R3396">
        <v>169.800000000007</v>
      </c>
      <c r="S3396" s="36">
        <v>23.507278104292435</v>
      </c>
      <c r="U3396">
        <v>120.0808</v>
      </c>
      <c r="V3396">
        <v>169.800000000007</v>
      </c>
      <c r="W3396" s="36">
        <v>23.661783670906456</v>
      </c>
      <c r="Y3396">
        <v>83.43</v>
      </c>
      <c r="Z3396">
        <v>169.800000000007</v>
      </c>
      <c r="AA3396" s="36">
        <v>22.603438731295043</v>
      </c>
    </row>
    <row r="3397" spans="1:27" x14ac:dyDescent="0.25">
      <c r="A3397">
        <v>96.432599999999994</v>
      </c>
      <c r="B3397">
        <v>169.85000000000699</v>
      </c>
      <c r="C3397" s="36">
        <v>22.94700248617497</v>
      </c>
      <c r="E3397">
        <v>101.12990000000001</v>
      </c>
      <c r="F3397">
        <v>169.85000000000699</v>
      </c>
      <c r="G3397" s="36">
        <v>23.079286103811938</v>
      </c>
      <c r="I3397">
        <v>105.8248</v>
      </c>
      <c r="J3397">
        <v>169.85000000000699</v>
      </c>
      <c r="K3397" s="36">
        <v>23.216011427318843</v>
      </c>
      <c r="M3397">
        <v>110.5591</v>
      </c>
      <c r="N3397">
        <v>169.85000000000699</v>
      </c>
      <c r="O3397" s="36">
        <v>23.358665775024654</v>
      </c>
      <c r="Q3397">
        <v>115.30419999999999</v>
      </c>
      <c r="R3397">
        <v>169.85000000000699</v>
      </c>
      <c r="S3397" s="36">
        <v>23.506721705756554</v>
      </c>
      <c r="U3397">
        <v>120.0808</v>
      </c>
      <c r="V3397">
        <v>169.85000000000699</v>
      </c>
      <c r="W3397" s="36">
        <v>23.661199044359147</v>
      </c>
      <c r="Y3397">
        <v>83.43</v>
      </c>
      <c r="Z3397">
        <v>169.85000000000699</v>
      </c>
      <c r="AA3397" s="36">
        <v>22.603019641289432</v>
      </c>
    </row>
    <row r="3398" spans="1:27" x14ac:dyDescent="0.25">
      <c r="A3398">
        <v>96.432599999999994</v>
      </c>
      <c r="B3398">
        <v>169.900000000007</v>
      </c>
      <c r="C3398" s="36">
        <v>22.946536154221416</v>
      </c>
      <c r="E3398">
        <v>101.12990000000001</v>
      </c>
      <c r="F3398">
        <v>169.900000000007</v>
      </c>
      <c r="G3398" s="36">
        <v>23.078800085390892</v>
      </c>
      <c r="I3398">
        <v>105.8248</v>
      </c>
      <c r="J3398">
        <v>169.900000000007</v>
      </c>
      <c r="K3398" s="36">
        <v>23.215504088497209</v>
      </c>
      <c r="M3398">
        <v>110.5591</v>
      </c>
      <c r="N3398">
        <v>169.900000000007</v>
      </c>
      <c r="O3398" s="36">
        <v>23.358135060621311</v>
      </c>
      <c r="Q3398">
        <v>115.30419999999999</v>
      </c>
      <c r="R3398">
        <v>169.900000000007</v>
      </c>
      <c r="S3398" s="36">
        <v>23.506165419123882</v>
      </c>
      <c r="U3398">
        <v>120.0808</v>
      </c>
      <c r="V3398">
        <v>169.900000000007</v>
      </c>
      <c r="W3398" s="36">
        <v>23.660614543105794</v>
      </c>
      <c r="Y3398">
        <v>83.43</v>
      </c>
      <c r="Z3398">
        <v>169.900000000007</v>
      </c>
      <c r="AA3398" s="36">
        <v>22.602600610261973</v>
      </c>
    </row>
    <row r="3399" spans="1:27" x14ac:dyDescent="0.25">
      <c r="A3399">
        <v>96.432599999999994</v>
      </c>
      <c r="B3399">
        <v>169.95000000000701</v>
      </c>
      <c r="C3399" s="36">
        <v>22.946069897235137</v>
      </c>
      <c r="E3399">
        <v>101.12990000000001</v>
      </c>
      <c r="F3399">
        <v>169.95000000000701</v>
      </c>
      <c r="G3399" s="36">
        <v>23.078314149274917</v>
      </c>
      <c r="I3399">
        <v>105.8248</v>
      </c>
      <c r="J3399">
        <v>169.95000000000701</v>
      </c>
      <c r="K3399" s="36">
        <v>23.214996840385595</v>
      </c>
      <c r="M3399">
        <v>110.5591</v>
      </c>
      <c r="N3399">
        <v>169.95000000000701</v>
      </c>
      <c r="O3399" s="36">
        <v>23.357604446699568</v>
      </c>
      <c r="Q3399">
        <v>115.30419999999999</v>
      </c>
      <c r="R3399">
        <v>169.95000000000701</v>
      </c>
      <c r="S3399" s="36">
        <v>23.505609244340882</v>
      </c>
      <c r="U3399">
        <v>120.0808</v>
      </c>
      <c r="V3399">
        <v>169.95000000000701</v>
      </c>
      <c r="W3399" s="36">
        <v>23.660030167082269</v>
      </c>
      <c r="Y3399">
        <v>83.43</v>
      </c>
      <c r="Z3399">
        <v>169.95000000000701</v>
      </c>
      <c r="AA3399" s="36">
        <v>22.60218163819339</v>
      </c>
    </row>
    <row r="3400" spans="1:27" x14ac:dyDescent="0.25">
      <c r="A3400">
        <v>96.432599999999994</v>
      </c>
      <c r="B3400">
        <v>170.00000000000699</v>
      </c>
      <c r="C3400" s="36">
        <v>22.945603715187879</v>
      </c>
      <c r="E3400">
        <v>101.12990000000001</v>
      </c>
      <c r="F3400">
        <v>170.00000000000699</v>
      </c>
      <c r="G3400" s="36">
        <v>23.077828295431225</v>
      </c>
      <c r="I3400">
        <v>105.8248</v>
      </c>
      <c r="J3400">
        <v>170.00000000000699</v>
      </c>
      <c r="K3400" s="36">
        <v>23.214489682945697</v>
      </c>
      <c r="M3400">
        <v>110.5591</v>
      </c>
      <c r="N3400">
        <v>170.00000000000699</v>
      </c>
      <c r="O3400" s="36">
        <v>23.357073933214338</v>
      </c>
      <c r="Q3400">
        <v>115.30419999999999</v>
      </c>
      <c r="R3400">
        <v>170.00000000000699</v>
      </c>
      <c r="S3400" s="36">
        <v>23.50505318135405</v>
      </c>
      <c r="U3400">
        <v>120.0808</v>
      </c>
      <c r="V3400">
        <v>170.00000000000699</v>
      </c>
      <c r="W3400" s="36">
        <v>23.659445916224492</v>
      </c>
      <c r="Y3400">
        <v>83.43</v>
      </c>
      <c r="Z3400">
        <v>170.00000000000699</v>
      </c>
      <c r="AA3400" s="36">
        <v>22.601762725064411</v>
      </c>
    </row>
    <row r="3401" spans="1:27" x14ac:dyDescent="0.25">
      <c r="A3401">
        <v>96.432599999999994</v>
      </c>
      <c r="B3401">
        <v>170.050000000007</v>
      </c>
      <c r="C3401" s="36">
        <v>22.945137608051404</v>
      </c>
      <c r="E3401">
        <v>101.12990000000001</v>
      </c>
      <c r="F3401">
        <v>170.050000000007</v>
      </c>
      <c r="G3401" s="36">
        <v>23.077342523827046</v>
      </c>
      <c r="I3401">
        <v>105.8248</v>
      </c>
      <c r="J3401">
        <v>170.050000000007</v>
      </c>
      <c r="K3401" s="36">
        <v>23.213982616139241</v>
      </c>
      <c r="M3401">
        <v>110.5591</v>
      </c>
      <c r="N3401">
        <v>170.050000000007</v>
      </c>
      <c r="O3401" s="36">
        <v>23.356543520120564</v>
      </c>
      <c r="Q3401">
        <v>115.30419999999999</v>
      </c>
      <c r="R3401">
        <v>170.050000000007</v>
      </c>
      <c r="S3401" s="36">
        <v>23.50449723010993</v>
      </c>
      <c r="U3401">
        <v>120.0808</v>
      </c>
      <c r="V3401">
        <v>170.050000000007</v>
      </c>
      <c r="W3401" s="36">
        <v>23.658861790468453</v>
      </c>
      <c r="Y3401">
        <v>83.43</v>
      </c>
      <c r="Z3401">
        <v>170.050000000007</v>
      </c>
      <c r="AA3401" s="36">
        <v>22.601343870855782</v>
      </c>
    </row>
    <row r="3402" spans="1:27" x14ac:dyDescent="0.25">
      <c r="A3402">
        <v>96.432599999999994</v>
      </c>
      <c r="B3402">
        <v>170.10000000000699</v>
      </c>
      <c r="C3402" s="36">
        <v>22.944671575797482</v>
      </c>
      <c r="E3402">
        <v>101.12990000000001</v>
      </c>
      <c r="F3402">
        <v>170.10000000000699</v>
      </c>
      <c r="G3402" s="36">
        <v>23.076856834429616</v>
      </c>
      <c r="I3402">
        <v>105.8248</v>
      </c>
      <c r="J3402">
        <v>170.10000000000699</v>
      </c>
      <c r="K3402" s="36">
        <v>23.213475639927985</v>
      </c>
      <c r="M3402">
        <v>110.5591</v>
      </c>
      <c r="N3402">
        <v>170.10000000000699</v>
      </c>
      <c r="O3402" s="36">
        <v>23.35601320737322</v>
      </c>
      <c r="Q3402">
        <v>115.30419999999999</v>
      </c>
      <c r="R3402">
        <v>170.10000000000699</v>
      </c>
      <c r="S3402" s="36">
        <v>23.503941390555109</v>
      </c>
      <c r="U3402">
        <v>120.0808</v>
      </c>
      <c r="V3402">
        <v>170.10000000000699</v>
      </c>
      <c r="W3402" s="36">
        <v>23.658277789750176</v>
      </c>
      <c r="Y3402">
        <v>83.43</v>
      </c>
      <c r="Z3402">
        <v>170.10000000000699</v>
      </c>
      <c r="AA3402" s="36">
        <v>22.600925075548258</v>
      </c>
    </row>
    <row r="3403" spans="1:27" x14ac:dyDescent="0.25">
      <c r="A3403">
        <v>96.432599999999994</v>
      </c>
      <c r="B3403">
        <v>170.150000000007</v>
      </c>
      <c r="C3403" s="36">
        <v>22.94420561839792</v>
      </c>
      <c r="E3403">
        <v>101.12990000000001</v>
      </c>
      <c r="F3403">
        <v>170.150000000007</v>
      </c>
      <c r="G3403" s="36">
        <v>23.076371227206216</v>
      </c>
      <c r="I3403">
        <v>105.8248</v>
      </c>
      <c r="J3403">
        <v>170.150000000007</v>
      </c>
      <c r="K3403" s="36">
        <v>23.21296875427371</v>
      </c>
      <c r="M3403">
        <v>110.5591</v>
      </c>
      <c r="N3403">
        <v>170.150000000007</v>
      </c>
      <c r="O3403" s="36">
        <v>23.355482994927321</v>
      </c>
      <c r="Q3403">
        <v>115.30419999999999</v>
      </c>
      <c r="R3403">
        <v>170.150000000007</v>
      </c>
      <c r="S3403" s="36">
        <v>23.503385662636198</v>
      </c>
      <c r="U3403">
        <v>120.0808</v>
      </c>
      <c r="V3403">
        <v>170.150000000007</v>
      </c>
      <c r="W3403" s="36">
        <v>23.657693914005751</v>
      </c>
      <c r="Y3403">
        <v>83.43</v>
      </c>
      <c r="Z3403">
        <v>170.150000000007</v>
      </c>
      <c r="AA3403" s="36">
        <v>22.600506339122603</v>
      </c>
    </row>
    <row r="3404" spans="1:27" x14ac:dyDescent="0.25">
      <c r="A3404">
        <v>96.432599999999994</v>
      </c>
      <c r="B3404">
        <v>170.20000000000701</v>
      </c>
      <c r="C3404" s="36">
        <v>22.943739735824526</v>
      </c>
      <c r="E3404">
        <v>101.12990000000001</v>
      </c>
      <c r="F3404">
        <v>170.20000000000701</v>
      </c>
      <c r="G3404" s="36">
        <v>23.075885702124122</v>
      </c>
      <c r="I3404">
        <v>105.8248</v>
      </c>
      <c r="J3404">
        <v>170.20000000000701</v>
      </c>
      <c r="K3404" s="36">
        <v>23.212461959138217</v>
      </c>
      <c r="M3404">
        <v>110.5591</v>
      </c>
      <c r="N3404">
        <v>170.20000000000701</v>
      </c>
      <c r="O3404" s="36">
        <v>23.354952882737901</v>
      </c>
      <c r="Q3404">
        <v>115.30419999999999</v>
      </c>
      <c r="R3404">
        <v>170.20000000000701</v>
      </c>
      <c r="S3404" s="36">
        <v>23.50283004629987</v>
      </c>
      <c r="U3404">
        <v>120.0808</v>
      </c>
      <c r="V3404">
        <v>170.20000000000701</v>
      </c>
      <c r="W3404" s="36">
        <v>23.657110163171314</v>
      </c>
      <c r="Y3404">
        <v>83.43</v>
      </c>
      <c r="Z3404">
        <v>170.20000000000701</v>
      </c>
      <c r="AA3404" s="36">
        <v>22.600087661559588</v>
      </c>
    </row>
    <row r="3405" spans="1:27" x14ac:dyDescent="0.25">
      <c r="A3405">
        <v>96.432599999999994</v>
      </c>
      <c r="B3405">
        <v>170.25000000000699</v>
      </c>
      <c r="C3405" s="36">
        <v>22.943273928049127</v>
      </c>
      <c r="E3405">
        <v>101.12990000000001</v>
      </c>
      <c r="F3405">
        <v>170.25000000000699</v>
      </c>
      <c r="G3405" s="36">
        <v>23.075400259150658</v>
      </c>
      <c r="I3405">
        <v>105.8248</v>
      </c>
      <c r="J3405">
        <v>170.25000000000699</v>
      </c>
      <c r="K3405" s="36">
        <v>23.211955254483343</v>
      </c>
      <c r="M3405">
        <v>110.5591</v>
      </c>
      <c r="N3405">
        <v>170.25000000000699</v>
      </c>
      <c r="O3405" s="36">
        <v>23.354422870760036</v>
      </c>
      <c r="Q3405">
        <v>115.30419999999999</v>
      </c>
      <c r="R3405">
        <v>170.25000000000699</v>
      </c>
      <c r="S3405" s="36">
        <v>23.502274541492838</v>
      </c>
      <c r="U3405">
        <v>120.0808</v>
      </c>
      <c r="V3405">
        <v>170.25000000000699</v>
      </c>
      <c r="W3405" s="36">
        <v>23.656526537183066</v>
      </c>
      <c r="Y3405">
        <v>83.43</v>
      </c>
      <c r="Z3405">
        <v>170.25000000000699</v>
      </c>
      <c r="AA3405" s="36">
        <v>22.599669042840002</v>
      </c>
    </row>
    <row r="3406" spans="1:27" x14ac:dyDescent="0.25">
      <c r="A3406">
        <v>96.432599999999994</v>
      </c>
      <c r="B3406">
        <v>170.300000000007</v>
      </c>
      <c r="C3406" s="36">
        <v>22.942808195043575</v>
      </c>
      <c r="E3406">
        <v>101.12990000000001</v>
      </c>
      <c r="F3406">
        <v>170.300000000007</v>
      </c>
      <c r="G3406" s="36">
        <v>23.074914898253148</v>
      </c>
      <c r="I3406">
        <v>105.8248</v>
      </c>
      <c r="J3406">
        <v>170.300000000007</v>
      </c>
      <c r="K3406" s="36">
        <v>23.211448640270945</v>
      </c>
      <c r="M3406">
        <v>110.5591</v>
      </c>
      <c r="N3406">
        <v>170.300000000007</v>
      </c>
      <c r="O3406" s="36">
        <v>23.35389295894884</v>
      </c>
      <c r="Q3406">
        <v>115.30419999999999</v>
      </c>
      <c r="R3406">
        <v>170.300000000007</v>
      </c>
      <c r="S3406" s="36">
        <v>23.501719148161836</v>
      </c>
      <c r="U3406">
        <v>120.0808</v>
      </c>
      <c r="V3406">
        <v>170.300000000007</v>
      </c>
      <c r="W3406" s="36">
        <v>23.655943035977241</v>
      </c>
      <c r="Y3406">
        <v>83.43</v>
      </c>
      <c r="Z3406">
        <v>170.300000000007</v>
      </c>
      <c r="AA3406" s="36">
        <v>22.599250482944633</v>
      </c>
    </row>
    <row r="3407" spans="1:27" x14ac:dyDescent="0.25">
      <c r="A3407">
        <v>96.432599999999994</v>
      </c>
      <c r="B3407">
        <v>170.35000000000699</v>
      </c>
      <c r="C3407" s="36">
        <v>22.942342536779726</v>
      </c>
      <c r="E3407">
        <v>101.12990000000001</v>
      </c>
      <c r="F3407">
        <v>170.35000000000699</v>
      </c>
      <c r="G3407" s="36">
        <v>23.074429619398948</v>
      </c>
      <c r="I3407">
        <v>105.8248</v>
      </c>
      <c r="J3407">
        <v>170.35000000000699</v>
      </c>
      <c r="K3407" s="36">
        <v>23.210942116462913</v>
      </c>
      <c r="M3407">
        <v>110.5591</v>
      </c>
      <c r="N3407">
        <v>170.35000000000699</v>
      </c>
      <c r="O3407" s="36">
        <v>23.353363147259444</v>
      </c>
      <c r="Q3407">
        <v>115.30419999999999</v>
      </c>
      <c r="R3407">
        <v>170.35000000000699</v>
      </c>
      <c r="S3407" s="36">
        <v>23.501163866253663</v>
      </c>
      <c r="U3407">
        <v>120.0808</v>
      </c>
      <c r="V3407">
        <v>170.35000000000699</v>
      </c>
      <c r="W3407" s="36">
        <v>23.655359659490134</v>
      </c>
      <c r="Y3407">
        <v>83.43</v>
      </c>
      <c r="Z3407">
        <v>170.35000000000699</v>
      </c>
      <c r="AA3407" s="36">
        <v>22.598831981854293</v>
      </c>
    </row>
    <row r="3408" spans="1:27" x14ac:dyDescent="0.25">
      <c r="A3408">
        <v>96.432599999999994</v>
      </c>
      <c r="B3408">
        <v>170.400000000007</v>
      </c>
      <c r="C3408" s="36">
        <v>22.941876953229471</v>
      </c>
      <c r="E3408">
        <v>101.12990000000001</v>
      </c>
      <c r="F3408">
        <v>170.400000000007</v>
      </c>
      <c r="G3408" s="36">
        <v>23.073944422555435</v>
      </c>
      <c r="I3408">
        <v>105.8248</v>
      </c>
      <c r="J3408">
        <v>170.400000000007</v>
      </c>
      <c r="K3408" s="36">
        <v>23.210435683021153</v>
      </c>
      <c r="M3408">
        <v>110.5591</v>
      </c>
      <c r="N3408">
        <v>170.400000000007</v>
      </c>
      <c r="O3408" s="36">
        <v>23.352833435647025</v>
      </c>
      <c r="Q3408">
        <v>115.30419999999999</v>
      </c>
      <c r="R3408">
        <v>170.400000000007</v>
      </c>
      <c r="S3408" s="36">
        <v>23.500608695715147</v>
      </c>
      <c r="U3408">
        <v>120.0808</v>
      </c>
      <c r="V3408">
        <v>170.400000000007</v>
      </c>
      <c r="W3408" s="36">
        <v>23.654776407658112</v>
      </c>
      <c r="Y3408">
        <v>83.43</v>
      </c>
      <c r="Z3408">
        <v>170.400000000007</v>
      </c>
      <c r="AA3408" s="36">
        <v>22.598413539549792</v>
      </c>
    </row>
    <row r="3409" spans="1:27" x14ac:dyDescent="0.25">
      <c r="A3409">
        <v>96.432599999999994</v>
      </c>
      <c r="B3409">
        <v>170.45000000000701</v>
      </c>
      <c r="C3409" s="36">
        <v>22.941411444364693</v>
      </c>
      <c r="E3409">
        <v>101.12990000000001</v>
      </c>
      <c r="F3409">
        <v>170.45000000000701</v>
      </c>
      <c r="G3409" s="36">
        <v>23.073459307689994</v>
      </c>
      <c r="I3409">
        <v>105.8248</v>
      </c>
      <c r="J3409">
        <v>170.45000000000701</v>
      </c>
      <c r="K3409" s="36">
        <v>23.209929339907603</v>
      </c>
      <c r="M3409">
        <v>110.5591</v>
      </c>
      <c r="N3409">
        <v>170.45000000000701</v>
      </c>
      <c r="O3409" s="36">
        <v>23.352303824066784</v>
      </c>
      <c r="Q3409">
        <v>115.30419999999999</v>
      </c>
      <c r="R3409">
        <v>170.45000000000701</v>
      </c>
      <c r="S3409" s="36">
        <v>23.50005363649316</v>
      </c>
      <c r="U3409">
        <v>120.0808</v>
      </c>
      <c r="V3409">
        <v>170.45000000000701</v>
      </c>
      <c r="W3409" s="36">
        <v>23.654193280417559</v>
      </c>
      <c r="Y3409">
        <v>83.43</v>
      </c>
      <c r="Z3409">
        <v>170.45000000000701</v>
      </c>
      <c r="AA3409" s="36">
        <v>22.597995156011951</v>
      </c>
    </row>
    <row r="3410" spans="1:27" x14ac:dyDescent="0.25">
      <c r="A3410">
        <v>96.432599999999994</v>
      </c>
      <c r="B3410">
        <v>170.50000000000699</v>
      </c>
      <c r="C3410" s="36">
        <v>22.940946010157322</v>
      </c>
      <c r="E3410">
        <v>101.12990000000001</v>
      </c>
      <c r="F3410">
        <v>170.50000000000699</v>
      </c>
      <c r="G3410" s="36">
        <v>23.072974274770047</v>
      </c>
      <c r="I3410">
        <v>105.8248</v>
      </c>
      <c r="J3410">
        <v>170.50000000000699</v>
      </c>
      <c r="K3410" s="36">
        <v>23.209423087084225</v>
      </c>
      <c r="M3410">
        <v>110.5591</v>
      </c>
      <c r="N3410">
        <v>170.50000000000699</v>
      </c>
      <c r="O3410" s="36">
        <v>23.35177431247396</v>
      </c>
      <c r="Q3410">
        <v>115.30419999999999</v>
      </c>
      <c r="R3410">
        <v>170.50000000000699</v>
      </c>
      <c r="S3410" s="36">
        <v>23.499498688534612</v>
      </c>
      <c r="U3410">
        <v>120.0808</v>
      </c>
      <c r="V3410">
        <v>170.50000000000699</v>
      </c>
      <c r="W3410" s="36">
        <v>23.653610277704946</v>
      </c>
      <c r="Y3410">
        <v>83.43</v>
      </c>
      <c r="Z3410">
        <v>170.50000000000699</v>
      </c>
      <c r="AA3410" s="36">
        <v>22.597576831221613</v>
      </c>
    </row>
    <row r="3411" spans="1:27" x14ac:dyDescent="0.25">
      <c r="A3411">
        <v>96.432599999999994</v>
      </c>
      <c r="B3411">
        <v>170.550000000007</v>
      </c>
      <c r="C3411" s="36">
        <v>22.940480650579286</v>
      </c>
      <c r="E3411">
        <v>101.12990000000001</v>
      </c>
      <c r="F3411">
        <v>170.550000000007</v>
      </c>
      <c r="G3411" s="36">
        <v>23.072489323763037</v>
      </c>
      <c r="I3411">
        <v>105.8248</v>
      </c>
      <c r="J3411">
        <v>170.550000000007</v>
      </c>
      <c r="K3411" s="36">
        <v>23.208916924513005</v>
      </c>
      <c r="M3411">
        <v>110.5591</v>
      </c>
      <c r="N3411">
        <v>170.550000000007</v>
      </c>
      <c r="O3411" s="36">
        <v>23.351244900823826</v>
      </c>
      <c r="Q3411">
        <v>115.30419999999999</v>
      </c>
      <c r="R3411">
        <v>170.550000000007</v>
      </c>
      <c r="S3411" s="36">
        <v>23.498943851786461</v>
      </c>
      <c r="U3411">
        <v>120.0808</v>
      </c>
      <c r="V3411">
        <v>170.550000000007</v>
      </c>
      <c r="W3411" s="36">
        <v>23.653027399456775</v>
      </c>
      <c r="Y3411">
        <v>83.43</v>
      </c>
      <c r="Z3411">
        <v>170.550000000007</v>
      </c>
      <c r="AA3411" s="36">
        <v>22.597158565159617</v>
      </c>
    </row>
    <row r="3412" spans="1:27" x14ac:dyDescent="0.25">
      <c r="A3412">
        <v>96.432599999999994</v>
      </c>
      <c r="B3412">
        <v>170.60000000000699</v>
      </c>
      <c r="C3412" s="36">
        <v>22.94001536560253</v>
      </c>
      <c r="E3412">
        <v>101.12990000000001</v>
      </c>
      <c r="F3412">
        <v>170.60000000000699</v>
      </c>
      <c r="G3412" s="36">
        <v>23.07200445463641</v>
      </c>
      <c r="I3412">
        <v>105.8248</v>
      </c>
      <c r="J3412">
        <v>170.60000000000699</v>
      </c>
      <c r="K3412" s="36">
        <v>23.208410852155964</v>
      </c>
      <c r="M3412">
        <v>110.5591</v>
      </c>
      <c r="N3412">
        <v>170.60000000000699</v>
      </c>
      <c r="O3412" s="36">
        <v>23.350715589071683</v>
      </c>
      <c r="Q3412">
        <v>115.30419999999999</v>
      </c>
      <c r="R3412">
        <v>170.60000000000699</v>
      </c>
      <c r="S3412" s="36">
        <v>23.498389126195701</v>
      </c>
      <c r="U3412">
        <v>120.0808</v>
      </c>
      <c r="V3412">
        <v>170.60000000000699</v>
      </c>
      <c r="W3412" s="36">
        <v>23.652444645609606</v>
      </c>
      <c r="Y3412">
        <v>83.43</v>
      </c>
      <c r="Z3412">
        <v>170.60000000000699</v>
      </c>
      <c r="AA3412" s="36">
        <v>22.596740357806819</v>
      </c>
    </row>
    <row r="3413" spans="1:27" x14ac:dyDescent="0.25">
      <c r="A3413">
        <v>96.432599999999994</v>
      </c>
      <c r="B3413">
        <v>170.650000000007</v>
      </c>
      <c r="C3413" s="36">
        <v>22.939550155199026</v>
      </c>
      <c r="E3413">
        <v>101.12990000000001</v>
      </c>
      <c r="F3413">
        <v>170.650000000007</v>
      </c>
      <c r="G3413" s="36">
        <v>23.071519667357652</v>
      </c>
      <c r="I3413">
        <v>105.8248</v>
      </c>
      <c r="J3413">
        <v>170.650000000007</v>
      </c>
      <c r="K3413" s="36">
        <v>23.207904869975142</v>
      </c>
      <c r="M3413">
        <v>110.5591</v>
      </c>
      <c r="N3413">
        <v>170.650000000007</v>
      </c>
      <c r="O3413" s="36">
        <v>23.350186377172861</v>
      </c>
      <c r="Q3413">
        <v>115.30419999999999</v>
      </c>
      <c r="R3413">
        <v>170.650000000007</v>
      </c>
      <c r="S3413" s="36">
        <v>23.497834511709364</v>
      </c>
      <c r="U3413">
        <v>120.0808</v>
      </c>
      <c r="V3413">
        <v>170.650000000007</v>
      </c>
      <c r="W3413" s="36">
        <v>23.651862016100061</v>
      </c>
      <c r="Y3413">
        <v>83.43</v>
      </c>
      <c r="Z3413">
        <v>170.650000000007</v>
      </c>
      <c r="AA3413" s="36">
        <v>22.596322209144084</v>
      </c>
    </row>
    <row r="3414" spans="1:27" x14ac:dyDescent="0.25">
      <c r="A3414">
        <v>96.432599999999994</v>
      </c>
      <c r="B3414">
        <v>170.70000000000701</v>
      </c>
      <c r="C3414" s="36">
        <v>22.939085019340755</v>
      </c>
      <c r="E3414">
        <v>101.12990000000001</v>
      </c>
      <c r="F3414">
        <v>170.70000000000701</v>
      </c>
      <c r="G3414" s="36">
        <v>23.071034961894263</v>
      </c>
      <c r="I3414">
        <v>105.8248</v>
      </c>
      <c r="J3414">
        <v>170.70000000000701</v>
      </c>
      <c r="K3414" s="36">
        <v>23.207398977932606</v>
      </c>
      <c r="M3414">
        <v>110.5591</v>
      </c>
      <c r="N3414">
        <v>170.70000000000701</v>
      </c>
      <c r="O3414" s="36">
        <v>23.349657265082733</v>
      </c>
      <c r="Q3414">
        <v>115.30419999999999</v>
      </c>
      <c r="R3414">
        <v>170.70000000000701</v>
      </c>
      <c r="S3414" s="36">
        <v>23.497280008274533</v>
      </c>
      <c r="U3414">
        <v>120.0808</v>
      </c>
      <c r="V3414">
        <v>170.70000000000701</v>
      </c>
      <c r="W3414" s="36">
        <v>23.651279510864793</v>
      </c>
      <c r="Y3414">
        <v>83.43</v>
      </c>
      <c r="Z3414">
        <v>170.70000000000701</v>
      </c>
      <c r="AA3414" s="36">
        <v>22.595904119152287</v>
      </c>
    </row>
    <row r="3415" spans="1:27" x14ac:dyDescent="0.25">
      <c r="A3415">
        <v>96.432599999999994</v>
      </c>
      <c r="B3415">
        <v>170.75000000000699</v>
      </c>
      <c r="C3415" s="36">
        <v>22.938619957999716</v>
      </c>
      <c r="E3415">
        <v>101.12990000000001</v>
      </c>
      <c r="F3415">
        <v>170.75000000000699</v>
      </c>
      <c r="G3415" s="36">
        <v>23.070550338213764</v>
      </c>
      <c r="I3415">
        <v>105.8248</v>
      </c>
      <c r="J3415">
        <v>170.75000000000699</v>
      </c>
      <c r="K3415" s="36">
        <v>23.206893175990444</v>
      </c>
      <c r="M3415">
        <v>110.5591</v>
      </c>
      <c r="N3415">
        <v>170.75000000000699</v>
      </c>
      <c r="O3415" s="36">
        <v>23.349128252756699</v>
      </c>
      <c r="Q3415">
        <v>115.30419999999999</v>
      </c>
      <c r="R3415">
        <v>170.75000000000699</v>
      </c>
      <c r="S3415" s="36">
        <v>23.496725615838322</v>
      </c>
      <c r="U3415">
        <v>120.0808</v>
      </c>
      <c r="V3415">
        <v>170.75000000000699</v>
      </c>
      <c r="W3415" s="36">
        <v>23.650697129840534</v>
      </c>
      <c r="Y3415">
        <v>83.43</v>
      </c>
      <c r="Z3415">
        <v>170.75000000000699</v>
      </c>
      <c r="AA3415" s="36">
        <v>22.595486087812315</v>
      </c>
    </row>
    <row r="3416" spans="1:27" x14ac:dyDescent="0.25">
      <c r="A3416">
        <v>96.432599999999994</v>
      </c>
      <c r="B3416">
        <v>170.800000000007</v>
      </c>
      <c r="C3416" s="36">
        <v>22.938154971147927</v>
      </c>
      <c r="E3416">
        <v>101.12990000000001</v>
      </c>
      <c r="F3416">
        <v>170.800000000007</v>
      </c>
      <c r="G3416" s="36">
        <v>23.070065796283689</v>
      </c>
      <c r="I3416">
        <v>105.8248</v>
      </c>
      <c r="J3416">
        <v>170.800000000007</v>
      </c>
      <c r="K3416" s="36">
        <v>23.206387464110769</v>
      </c>
      <c r="M3416">
        <v>110.5591</v>
      </c>
      <c r="N3416">
        <v>170.800000000007</v>
      </c>
      <c r="O3416" s="36">
        <v>23.348599340150187</v>
      </c>
      <c r="Q3416">
        <v>115.30419999999999</v>
      </c>
      <c r="R3416">
        <v>170.800000000007</v>
      </c>
      <c r="S3416" s="36">
        <v>23.496171334347892</v>
      </c>
      <c r="U3416">
        <v>120.0808</v>
      </c>
      <c r="V3416">
        <v>170.800000000007</v>
      </c>
      <c r="W3416" s="36">
        <v>23.65011487296405</v>
      </c>
      <c r="Y3416">
        <v>83.43</v>
      </c>
      <c r="Z3416">
        <v>170.800000000007</v>
      </c>
      <c r="AA3416" s="36">
        <v>22.595068115105065</v>
      </c>
    </row>
    <row r="3417" spans="1:27" x14ac:dyDescent="0.25">
      <c r="A3417">
        <v>96.432599999999994</v>
      </c>
      <c r="B3417">
        <v>170.85000000000699</v>
      </c>
      <c r="C3417" s="36">
        <v>22.937690058757429</v>
      </c>
      <c r="E3417">
        <v>101.12990000000001</v>
      </c>
      <c r="F3417">
        <v>170.85000000000699</v>
      </c>
      <c r="G3417" s="36">
        <v>23.069581336071611</v>
      </c>
      <c r="I3417">
        <v>105.8248</v>
      </c>
      <c r="J3417">
        <v>170.85000000000699</v>
      </c>
      <c r="K3417" s="36">
        <v>23.205881842255742</v>
      </c>
      <c r="M3417">
        <v>110.5591</v>
      </c>
      <c r="N3417">
        <v>170.85000000000699</v>
      </c>
      <c r="O3417" s="36">
        <v>23.348070527218663</v>
      </c>
      <c r="Q3417">
        <v>115.30419999999999</v>
      </c>
      <c r="R3417">
        <v>170.85000000000699</v>
      </c>
      <c r="S3417" s="36">
        <v>23.495617163750438</v>
      </c>
      <c r="U3417">
        <v>120.0808</v>
      </c>
      <c r="V3417">
        <v>170.85000000000699</v>
      </c>
      <c r="W3417" s="36">
        <v>23.649532740172162</v>
      </c>
      <c r="Y3417">
        <v>83.43</v>
      </c>
      <c r="Z3417">
        <v>170.85000000000699</v>
      </c>
      <c r="AA3417" s="36">
        <v>22.594650201011437</v>
      </c>
    </row>
    <row r="3418" spans="1:27" x14ac:dyDescent="0.25">
      <c r="A3418">
        <v>96.432599999999994</v>
      </c>
      <c r="B3418">
        <v>170.900000000007</v>
      </c>
      <c r="C3418" s="36">
        <v>22.937225220800268</v>
      </c>
      <c r="E3418">
        <v>101.12990000000001</v>
      </c>
      <c r="F3418">
        <v>170.900000000007</v>
      </c>
      <c r="G3418" s="36">
        <v>23.06909695754511</v>
      </c>
      <c r="I3418">
        <v>105.8248</v>
      </c>
      <c r="J3418">
        <v>170.900000000007</v>
      </c>
      <c r="K3418" s="36">
        <v>23.205376310387525</v>
      </c>
      <c r="M3418">
        <v>110.5591</v>
      </c>
      <c r="N3418">
        <v>170.900000000007</v>
      </c>
      <c r="O3418" s="36">
        <v>23.347541813917623</v>
      </c>
      <c r="Q3418">
        <v>115.30419999999999</v>
      </c>
      <c r="R3418">
        <v>170.900000000007</v>
      </c>
      <c r="S3418" s="36">
        <v>23.495063103993211</v>
      </c>
      <c r="U3418">
        <v>120.0808</v>
      </c>
      <c r="V3418">
        <v>170.900000000007</v>
      </c>
      <c r="W3418" s="36">
        <v>23.648950731401754</v>
      </c>
      <c r="Y3418">
        <v>83.43</v>
      </c>
      <c r="Z3418">
        <v>170.900000000007</v>
      </c>
      <c r="AA3418" s="36">
        <v>22.594232345512349</v>
      </c>
    </row>
    <row r="3419" spans="1:27" x14ac:dyDescent="0.25">
      <c r="A3419">
        <v>96.432599999999994</v>
      </c>
      <c r="B3419">
        <v>170.95000000000701</v>
      </c>
      <c r="C3419" s="36">
        <v>22.936760457248514</v>
      </c>
      <c r="E3419">
        <v>101.12990000000001</v>
      </c>
      <c r="F3419">
        <v>170.95000000000701</v>
      </c>
      <c r="G3419" s="36">
        <v>23.068612660671782</v>
      </c>
      <c r="I3419">
        <v>105.8248</v>
      </c>
      <c r="J3419">
        <v>170.95000000000701</v>
      </c>
      <c r="K3419" s="36">
        <v>23.204870868468308</v>
      </c>
      <c r="M3419">
        <v>110.5591</v>
      </c>
      <c r="N3419">
        <v>170.95000000000701</v>
      </c>
      <c r="O3419" s="36">
        <v>23.347013200202596</v>
      </c>
      <c r="Q3419">
        <v>115.30419999999999</v>
      </c>
      <c r="R3419">
        <v>170.95000000000701</v>
      </c>
      <c r="S3419" s="36">
        <v>23.494509155023483</v>
      </c>
      <c r="U3419">
        <v>120.0808</v>
      </c>
      <c r="V3419">
        <v>170.95000000000701</v>
      </c>
      <c r="W3419" s="36">
        <v>23.648368846589737</v>
      </c>
      <c r="Y3419">
        <v>83.43</v>
      </c>
      <c r="Z3419">
        <v>170.95000000000701</v>
      </c>
      <c r="AA3419" s="36">
        <v>22.593814548588725</v>
      </c>
    </row>
    <row r="3420" spans="1:27" x14ac:dyDescent="0.25">
      <c r="A3420">
        <v>96.432599999999994</v>
      </c>
      <c r="B3420">
        <v>171.00000000000699</v>
      </c>
      <c r="C3420" s="36">
        <v>22.936295768074253</v>
      </c>
      <c r="E3420">
        <v>101.12990000000001</v>
      </c>
      <c r="F3420">
        <v>171.00000000000699</v>
      </c>
      <c r="G3420" s="36">
        <v>23.068128445419266</v>
      </c>
      <c r="I3420">
        <v>105.8248</v>
      </c>
      <c r="J3420">
        <v>171.00000000000699</v>
      </c>
      <c r="K3420" s="36">
        <v>23.204365516460321</v>
      </c>
      <c r="M3420">
        <v>110.5591</v>
      </c>
      <c r="N3420">
        <v>171.00000000000699</v>
      </c>
      <c r="O3420" s="36">
        <v>23.346484686029143</v>
      </c>
      <c r="Q3420">
        <v>115.30419999999999</v>
      </c>
      <c r="R3420">
        <v>171.00000000000699</v>
      </c>
      <c r="S3420" s="36">
        <v>23.493955316788576</v>
      </c>
      <c r="U3420">
        <v>120.0808</v>
      </c>
      <c r="V3420">
        <v>171.00000000000699</v>
      </c>
      <c r="W3420" s="36">
        <v>23.647787085673112</v>
      </c>
      <c r="Y3420">
        <v>83.43</v>
      </c>
      <c r="Z3420">
        <v>171.00000000000699</v>
      </c>
      <c r="AA3420" s="36">
        <v>22.593396810221499</v>
      </c>
    </row>
    <row r="3421" spans="1:27" x14ac:dyDescent="0.25">
      <c r="A3421">
        <v>96.432599999999994</v>
      </c>
      <c r="B3421">
        <v>171.050000000007</v>
      </c>
      <c r="C3421" s="36">
        <v>22.935831153249584</v>
      </c>
      <c r="E3421">
        <v>101.12990000000001</v>
      </c>
      <c r="F3421">
        <v>171.050000000007</v>
      </c>
      <c r="G3421" s="36">
        <v>23.067644311755199</v>
      </c>
      <c r="I3421">
        <v>105.8248</v>
      </c>
      <c r="J3421">
        <v>171.050000000007</v>
      </c>
      <c r="K3421" s="36">
        <v>23.203860254325811</v>
      </c>
      <c r="M3421">
        <v>110.5591</v>
      </c>
      <c r="N3421">
        <v>171.050000000007</v>
      </c>
      <c r="O3421" s="36">
        <v>23.345956271352858</v>
      </c>
      <c r="Q3421">
        <v>115.30419999999999</v>
      </c>
      <c r="R3421">
        <v>171.050000000007</v>
      </c>
      <c r="S3421" s="36">
        <v>23.493401589235862</v>
      </c>
      <c r="U3421">
        <v>120.0808</v>
      </c>
      <c r="V3421">
        <v>171.050000000007</v>
      </c>
      <c r="W3421" s="36">
        <v>23.647205448588899</v>
      </c>
      <c r="Y3421">
        <v>83.43</v>
      </c>
      <c r="Z3421">
        <v>171.050000000007</v>
      </c>
      <c r="AA3421" s="36">
        <v>22.592979130391623</v>
      </c>
    </row>
    <row r="3422" spans="1:27" x14ac:dyDescent="0.25">
      <c r="A3422">
        <v>96.432599999999994</v>
      </c>
      <c r="B3422">
        <v>171.10000000000699</v>
      </c>
      <c r="C3422" s="36">
        <v>22.93536661274663</v>
      </c>
      <c r="E3422">
        <v>101.12990000000001</v>
      </c>
      <c r="F3422">
        <v>171.10000000000699</v>
      </c>
      <c r="G3422" s="36">
        <v>23.067160259647249</v>
      </c>
      <c r="I3422">
        <v>105.8248</v>
      </c>
      <c r="J3422">
        <v>171.10000000000699</v>
      </c>
      <c r="K3422" s="36">
        <v>23.203355082027045</v>
      </c>
      <c r="M3422">
        <v>110.5591</v>
      </c>
      <c r="N3422">
        <v>171.10000000000699</v>
      </c>
      <c r="O3422" s="36">
        <v>23.34542795612937</v>
      </c>
      <c r="Q3422">
        <v>115.30419999999999</v>
      </c>
      <c r="R3422">
        <v>171.10000000000699</v>
      </c>
      <c r="S3422" s="36">
        <v>23.492847972312731</v>
      </c>
      <c r="U3422">
        <v>120.0808</v>
      </c>
      <c r="V3422">
        <v>171.10000000000699</v>
      </c>
      <c r="W3422" s="36">
        <v>23.646623935274182</v>
      </c>
      <c r="Y3422">
        <v>83.43</v>
      </c>
      <c r="Z3422">
        <v>171.10000000000699</v>
      </c>
      <c r="AA3422" s="36">
        <v>22.592561509080049</v>
      </c>
    </row>
    <row r="3423" spans="1:27" x14ac:dyDescent="0.25">
      <c r="A3423">
        <v>96.432599999999994</v>
      </c>
      <c r="B3423">
        <v>171.150000000007</v>
      </c>
      <c r="C3423" s="36">
        <v>22.934902146537528</v>
      </c>
      <c r="E3423">
        <v>101.12990000000001</v>
      </c>
      <c r="F3423">
        <v>171.150000000007</v>
      </c>
      <c r="G3423" s="36">
        <v>23.066676289063103</v>
      </c>
      <c r="I3423">
        <v>105.8248</v>
      </c>
      <c r="J3423">
        <v>171.150000000007</v>
      </c>
      <c r="K3423" s="36">
        <v>23.202849999526325</v>
      </c>
      <c r="M3423">
        <v>110.5591</v>
      </c>
      <c r="N3423">
        <v>171.150000000007</v>
      </c>
      <c r="O3423" s="36">
        <v>23.344899740314325</v>
      </c>
      <c r="Q3423">
        <v>115.30419999999999</v>
      </c>
      <c r="R3423">
        <v>171.150000000007</v>
      </c>
      <c r="S3423" s="36">
        <v>23.492294465966637</v>
      </c>
      <c r="U3423">
        <v>120.0808</v>
      </c>
      <c r="V3423">
        <v>171.150000000007</v>
      </c>
      <c r="W3423" s="36">
        <v>23.646042545666099</v>
      </c>
      <c r="Y3423">
        <v>83.43</v>
      </c>
      <c r="Z3423">
        <v>171.150000000007</v>
      </c>
      <c r="AA3423" s="36">
        <v>22.59214394626774</v>
      </c>
    </row>
    <row r="3424" spans="1:27" x14ac:dyDescent="0.25">
      <c r="A3424">
        <v>96.432599999999994</v>
      </c>
      <c r="B3424">
        <v>171.20000000000701</v>
      </c>
      <c r="C3424" s="36">
        <v>22.93443775459443</v>
      </c>
      <c r="E3424">
        <v>101.12990000000001</v>
      </c>
      <c r="F3424">
        <v>171.20000000000701</v>
      </c>
      <c r="G3424" s="36">
        <v>23.066192399970468</v>
      </c>
      <c r="I3424">
        <v>105.8248</v>
      </c>
      <c r="J3424">
        <v>171.20000000000701</v>
      </c>
      <c r="K3424" s="36">
        <v>23.202345006785976</v>
      </c>
      <c r="M3424">
        <v>110.5591</v>
      </c>
      <c r="N3424">
        <v>171.20000000000701</v>
      </c>
      <c r="O3424" s="36">
        <v>23.344371623863424</v>
      </c>
      <c r="Q3424">
        <v>115.30419999999999</v>
      </c>
      <c r="R3424">
        <v>171.20000000000701</v>
      </c>
      <c r="S3424" s="36">
        <v>23.491741070145061</v>
      </c>
      <c r="U3424">
        <v>120.0808</v>
      </c>
      <c r="V3424">
        <v>171.20000000000701</v>
      </c>
      <c r="W3424" s="36">
        <v>23.645461279701841</v>
      </c>
      <c r="Y3424">
        <v>83.43</v>
      </c>
      <c r="Z3424">
        <v>171.20000000000701</v>
      </c>
      <c r="AA3424" s="36">
        <v>22.591726441935673</v>
      </c>
    </row>
    <row r="3425" spans="1:27" x14ac:dyDescent="0.25">
      <c r="A3425">
        <v>96.432599999999994</v>
      </c>
      <c r="B3425">
        <v>171.25000000000699</v>
      </c>
      <c r="C3425" s="36">
        <v>22.933973436889509</v>
      </c>
      <c r="E3425">
        <v>101.12990000000001</v>
      </c>
      <c r="F3425">
        <v>171.25000000000699</v>
      </c>
      <c r="G3425" s="36">
        <v>23.065708592337081</v>
      </c>
      <c r="I3425">
        <v>105.8248</v>
      </c>
      <c r="J3425">
        <v>171.25000000000699</v>
      </c>
      <c r="K3425" s="36">
        <v>23.201840103768344</v>
      </c>
      <c r="M3425">
        <v>110.5591</v>
      </c>
      <c r="N3425">
        <v>171.25000000000699</v>
      </c>
      <c r="O3425" s="36">
        <v>23.343843606732385</v>
      </c>
      <c r="Q3425">
        <v>115.30419999999999</v>
      </c>
      <c r="R3425">
        <v>171.25000000000699</v>
      </c>
      <c r="S3425" s="36">
        <v>23.491187784795528</v>
      </c>
      <c r="U3425">
        <v>120.0808</v>
      </c>
      <c r="V3425">
        <v>171.25000000000699</v>
      </c>
      <c r="W3425" s="36">
        <v>23.644880137318641</v>
      </c>
      <c r="Y3425">
        <v>83.43</v>
      </c>
      <c r="Z3425">
        <v>171.25000000000699</v>
      </c>
      <c r="AA3425" s="36">
        <v>22.591308996064836</v>
      </c>
    </row>
    <row r="3426" spans="1:27" x14ac:dyDescent="0.25">
      <c r="A3426">
        <v>96.432599999999994</v>
      </c>
      <c r="B3426">
        <v>171.300000000007</v>
      </c>
      <c r="C3426" s="36">
        <v>22.933509193394951</v>
      </c>
      <c r="E3426">
        <v>101.12990000000001</v>
      </c>
      <c r="F3426">
        <v>171.300000000007</v>
      </c>
      <c r="G3426" s="36">
        <v>23.065224866130681</v>
      </c>
      <c r="I3426">
        <v>105.8248</v>
      </c>
      <c r="J3426">
        <v>171.300000000007</v>
      </c>
      <c r="K3426" s="36">
        <v>23.201335290435811</v>
      </c>
      <c r="M3426">
        <v>110.5591</v>
      </c>
      <c r="N3426">
        <v>171.300000000007</v>
      </c>
      <c r="O3426" s="36">
        <v>23.343315688876956</v>
      </c>
      <c r="Q3426">
        <v>115.30419999999999</v>
      </c>
      <c r="R3426">
        <v>171.300000000007</v>
      </c>
      <c r="S3426" s="36">
        <v>23.490634609865605</v>
      </c>
      <c r="U3426">
        <v>120.0808</v>
      </c>
      <c r="V3426">
        <v>171.300000000007</v>
      </c>
      <c r="W3426" s="36">
        <v>23.644299118453798</v>
      </c>
      <c r="Y3426">
        <v>83.43</v>
      </c>
      <c r="Z3426">
        <v>171.300000000007</v>
      </c>
      <c r="AA3426" s="36">
        <v>22.590891608636223</v>
      </c>
    </row>
    <row r="3427" spans="1:27" x14ac:dyDescent="0.25">
      <c r="A3427">
        <v>96.432599999999994</v>
      </c>
      <c r="B3427">
        <v>171.35000000000699</v>
      </c>
      <c r="C3427" s="36">
        <v>22.933045024082958</v>
      </c>
      <c r="E3427">
        <v>101.12990000000001</v>
      </c>
      <c r="F3427">
        <v>171.35000000000699</v>
      </c>
      <c r="G3427" s="36">
        <v>23.064741221319043</v>
      </c>
      <c r="I3427">
        <v>105.8248</v>
      </c>
      <c r="J3427">
        <v>171.35000000000699</v>
      </c>
      <c r="K3427" s="36">
        <v>23.200830566750774</v>
      </c>
      <c r="M3427">
        <v>110.5591</v>
      </c>
      <c r="N3427">
        <v>171.35000000000699</v>
      </c>
      <c r="O3427" s="36">
        <v>23.342787870252934</v>
      </c>
      <c r="Q3427">
        <v>115.30419999999999</v>
      </c>
      <c r="R3427">
        <v>171.35000000000699</v>
      </c>
      <c r="S3427" s="36">
        <v>23.490081545302893</v>
      </c>
      <c r="U3427">
        <v>120.0808</v>
      </c>
      <c r="V3427">
        <v>171.35000000000699</v>
      </c>
      <c r="W3427" s="36">
        <v>23.643718223044655</v>
      </c>
      <c r="Y3427">
        <v>83.43</v>
      </c>
      <c r="Z3427">
        <v>171.35000000000699</v>
      </c>
      <c r="AA3427" s="36">
        <v>22.59047427963084</v>
      </c>
    </row>
    <row r="3428" spans="1:27" x14ac:dyDescent="0.25">
      <c r="A3428">
        <v>96.432599999999994</v>
      </c>
      <c r="B3428">
        <v>171.400000000007</v>
      </c>
      <c r="C3428" s="36">
        <v>22.932580928925749</v>
      </c>
      <c r="E3428">
        <v>101.12990000000001</v>
      </c>
      <c r="F3428">
        <v>171.400000000007</v>
      </c>
      <c r="G3428" s="36">
        <v>23.064257657869959</v>
      </c>
      <c r="I3428">
        <v>105.8248</v>
      </c>
      <c r="J3428">
        <v>171.400000000007</v>
      </c>
      <c r="K3428" s="36">
        <v>23.200325932675664</v>
      </c>
      <c r="M3428">
        <v>110.5591</v>
      </c>
      <c r="N3428">
        <v>171.400000000007</v>
      </c>
      <c r="O3428" s="36">
        <v>23.342260150816124</v>
      </c>
      <c r="Q3428">
        <v>115.30419999999999</v>
      </c>
      <c r="R3428">
        <v>171.400000000007</v>
      </c>
      <c r="S3428" s="36">
        <v>23.489528591055041</v>
      </c>
      <c r="U3428">
        <v>120.0808</v>
      </c>
      <c r="V3428">
        <v>171.400000000007</v>
      </c>
      <c r="W3428" s="36">
        <v>23.643137451028597</v>
      </c>
      <c r="Y3428">
        <v>83.43</v>
      </c>
      <c r="Z3428">
        <v>171.400000000007</v>
      </c>
      <c r="AA3428" s="36">
        <v>22.590057009029692</v>
      </c>
    </row>
    <row r="3429" spans="1:27" x14ac:dyDescent="0.25">
      <c r="A3429">
        <v>96.432599999999994</v>
      </c>
      <c r="B3429">
        <v>171.45000000000701</v>
      </c>
      <c r="C3429" s="36">
        <v>22.932116907895566</v>
      </c>
      <c r="E3429">
        <v>101.12990000000001</v>
      </c>
      <c r="F3429">
        <v>171.45000000000701</v>
      </c>
      <c r="G3429" s="36">
        <v>23.063774175751238</v>
      </c>
      <c r="I3429">
        <v>105.8248</v>
      </c>
      <c r="J3429">
        <v>171.45000000000701</v>
      </c>
      <c r="K3429" s="36">
        <v>23.199821388172925</v>
      </c>
      <c r="M3429">
        <v>110.5591</v>
      </c>
      <c r="N3429">
        <v>171.45000000000701</v>
      </c>
      <c r="O3429" s="36">
        <v>23.341732530522382</v>
      </c>
      <c r="Q3429">
        <v>115.30419999999999</v>
      </c>
      <c r="R3429">
        <v>171.45000000000701</v>
      </c>
      <c r="S3429" s="36">
        <v>23.488975747069741</v>
      </c>
      <c r="U3429">
        <v>120.0808</v>
      </c>
      <c r="V3429">
        <v>171.45000000000701</v>
      </c>
      <c r="W3429" s="36">
        <v>23.642556802343083</v>
      </c>
      <c r="Y3429">
        <v>83.43</v>
      </c>
      <c r="Z3429">
        <v>171.45000000000701</v>
      </c>
      <c r="AA3429" s="36">
        <v>22.589639796813824</v>
      </c>
    </row>
    <row r="3430" spans="1:27" x14ac:dyDescent="0.25">
      <c r="A3430">
        <v>96.432599999999994</v>
      </c>
      <c r="B3430">
        <v>171.50000000000699</v>
      </c>
      <c r="C3430" s="36">
        <v>22.931652960964666</v>
      </c>
      <c r="E3430">
        <v>101.12990000000001</v>
      </c>
      <c r="F3430">
        <v>171.50000000000699</v>
      </c>
      <c r="G3430" s="36">
        <v>23.063290774930717</v>
      </c>
      <c r="I3430">
        <v>105.8248</v>
      </c>
      <c r="J3430">
        <v>171.50000000000699</v>
      </c>
      <c r="K3430" s="36">
        <v>23.199316933205044</v>
      </c>
      <c r="M3430">
        <v>110.5591</v>
      </c>
      <c r="N3430">
        <v>171.50000000000699</v>
      </c>
      <c r="O3430" s="36">
        <v>23.341205009327595</v>
      </c>
      <c r="Q3430">
        <v>115.30419999999999</v>
      </c>
      <c r="R3430">
        <v>171.50000000000699</v>
      </c>
      <c r="S3430" s="36">
        <v>23.488423013294714</v>
      </c>
      <c r="U3430">
        <v>120.0808</v>
      </c>
      <c r="V3430">
        <v>171.50000000000699</v>
      </c>
      <c r="W3430" s="36">
        <v>23.641976276925607</v>
      </c>
      <c r="Y3430">
        <v>83.43</v>
      </c>
      <c r="Z3430">
        <v>171.50000000000699</v>
      </c>
      <c r="AA3430" s="36">
        <v>22.589222642964263</v>
      </c>
    </row>
    <row r="3431" spans="1:27" x14ac:dyDescent="0.25">
      <c r="A3431">
        <v>96.432599999999994</v>
      </c>
      <c r="B3431">
        <v>171.550000000007</v>
      </c>
      <c r="C3431" s="36">
        <v>22.93118908810531</v>
      </c>
      <c r="E3431">
        <v>101.12990000000001</v>
      </c>
      <c r="F3431">
        <v>171.550000000007</v>
      </c>
      <c r="G3431" s="36">
        <v>23.062807455376241</v>
      </c>
      <c r="I3431">
        <v>105.8248</v>
      </c>
      <c r="J3431">
        <v>171.550000000007</v>
      </c>
      <c r="K3431" s="36">
        <v>23.198812567734517</v>
      </c>
      <c r="M3431">
        <v>110.5591</v>
      </c>
      <c r="N3431">
        <v>171.550000000007</v>
      </c>
      <c r="O3431" s="36">
        <v>23.340677587187667</v>
      </c>
      <c r="Q3431">
        <v>115.30419999999999</v>
      </c>
      <c r="R3431">
        <v>171.550000000007</v>
      </c>
      <c r="S3431" s="36">
        <v>23.487870389677727</v>
      </c>
      <c r="U3431">
        <v>120.0808</v>
      </c>
      <c r="V3431">
        <v>171.550000000007</v>
      </c>
      <c r="W3431" s="36">
        <v>23.641395874713709</v>
      </c>
      <c r="Y3431">
        <v>83.43</v>
      </c>
      <c r="Z3431">
        <v>171.550000000007</v>
      </c>
      <c r="AA3431" s="36">
        <v>22.588805547462044</v>
      </c>
    </row>
    <row r="3432" spans="1:27" x14ac:dyDescent="0.25">
      <c r="A3432">
        <v>96.432599999999994</v>
      </c>
      <c r="B3432">
        <v>171.60000000000699</v>
      </c>
      <c r="C3432" s="36">
        <v>22.930725289289796</v>
      </c>
      <c r="E3432">
        <v>101.12990000000001</v>
      </c>
      <c r="F3432">
        <v>171.60000000000699</v>
      </c>
      <c r="G3432" s="36">
        <v>23.062324217055686</v>
      </c>
      <c r="I3432">
        <v>105.8248</v>
      </c>
      <c r="J3432">
        <v>171.60000000000699</v>
      </c>
      <c r="K3432" s="36">
        <v>23.19830829172388</v>
      </c>
      <c r="M3432">
        <v>110.5591</v>
      </c>
      <c r="N3432">
        <v>171.60000000000699</v>
      </c>
      <c r="O3432" s="36">
        <v>23.340150264058543</v>
      </c>
      <c r="Q3432">
        <v>115.30419999999999</v>
      </c>
      <c r="R3432">
        <v>171.60000000000699</v>
      </c>
      <c r="S3432" s="36">
        <v>23.487317876166589</v>
      </c>
      <c r="U3432">
        <v>120.0808</v>
      </c>
      <c r="V3432">
        <v>171.60000000000699</v>
      </c>
      <c r="W3432" s="36">
        <v>23.640815595645005</v>
      </c>
      <c r="Y3432">
        <v>83.43</v>
      </c>
      <c r="Z3432">
        <v>171.60000000000699</v>
      </c>
      <c r="AA3432" s="36">
        <v>22.588388510288237</v>
      </c>
    </row>
    <row r="3433" spans="1:27" x14ac:dyDescent="0.25">
      <c r="A3433">
        <v>96.432599999999994</v>
      </c>
      <c r="B3433">
        <v>171.650000000007</v>
      </c>
      <c r="C3433" s="36">
        <v>22.930261564490429</v>
      </c>
      <c r="E3433">
        <v>101.12990000000001</v>
      </c>
      <c r="F3433">
        <v>171.650000000007</v>
      </c>
      <c r="G3433" s="36">
        <v>23.061841059936956</v>
      </c>
      <c r="I3433">
        <v>105.8248</v>
      </c>
      <c r="J3433">
        <v>171.650000000007</v>
      </c>
      <c r="K3433" s="36">
        <v>23.197804105135681</v>
      </c>
      <c r="M3433">
        <v>110.5591</v>
      </c>
      <c r="N3433">
        <v>171.650000000007</v>
      </c>
      <c r="O3433" s="36">
        <v>23.33962303989621</v>
      </c>
      <c r="Q3433">
        <v>115.30419999999999</v>
      </c>
      <c r="R3433">
        <v>171.650000000007</v>
      </c>
      <c r="S3433" s="36">
        <v>23.486765472709148</v>
      </c>
      <c r="U3433">
        <v>120.0808</v>
      </c>
      <c r="V3433">
        <v>171.650000000007</v>
      </c>
      <c r="W3433" s="36">
        <v>23.640235439657136</v>
      </c>
      <c r="Y3433">
        <v>83.43</v>
      </c>
      <c r="Z3433">
        <v>171.650000000007</v>
      </c>
      <c r="AA3433" s="36">
        <v>22.5879715314239</v>
      </c>
    </row>
    <row r="3434" spans="1:27" x14ac:dyDescent="0.25">
      <c r="A3434">
        <v>96.432599999999994</v>
      </c>
      <c r="B3434">
        <v>171.70000000000701</v>
      </c>
      <c r="C3434" s="36">
        <v>22.929797913679522</v>
      </c>
      <c r="E3434">
        <v>101.12990000000001</v>
      </c>
      <c r="F3434">
        <v>171.70000000000701</v>
      </c>
      <c r="G3434" s="36">
        <v>23.06135798398795</v>
      </c>
      <c r="I3434">
        <v>105.8248</v>
      </c>
      <c r="J3434">
        <v>171.70000000000701</v>
      </c>
      <c r="K3434" s="36">
        <v>23.197300007932505</v>
      </c>
      <c r="M3434">
        <v>110.5591</v>
      </c>
      <c r="N3434">
        <v>171.70000000000701</v>
      </c>
      <c r="O3434" s="36">
        <v>23.339095914656664</v>
      </c>
      <c r="Q3434">
        <v>115.30419999999999</v>
      </c>
      <c r="R3434">
        <v>171.70000000000701</v>
      </c>
      <c r="S3434" s="36">
        <v>23.486213179253287</v>
      </c>
      <c r="U3434">
        <v>120.0808</v>
      </c>
      <c r="V3434">
        <v>171.70000000000701</v>
      </c>
      <c r="W3434" s="36">
        <v>23.639655406687808</v>
      </c>
      <c r="Y3434">
        <v>83.43</v>
      </c>
      <c r="Z3434">
        <v>171.70000000000701</v>
      </c>
      <c r="AA3434" s="36">
        <v>22.587554610850109</v>
      </c>
    </row>
    <row r="3435" spans="1:27" x14ac:dyDescent="0.25">
      <c r="A3435">
        <v>96.432599999999994</v>
      </c>
      <c r="B3435">
        <v>171.75000000000699</v>
      </c>
      <c r="C3435" s="36">
        <v>22.929334336829427</v>
      </c>
      <c r="E3435">
        <v>101.12990000000001</v>
      </c>
      <c r="F3435">
        <v>171.75000000000699</v>
      </c>
      <c r="G3435" s="36">
        <v>23.060874989176614</v>
      </c>
      <c r="I3435">
        <v>105.8248</v>
      </c>
      <c r="J3435">
        <v>171.75000000000699</v>
      </c>
      <c r="K3435" s="36">
        <v>23.196796000076951</v>
      </c>
      <c r="M3435">
        <v>110.5591</v>
      </c>
      <c r="N3435">
        <v>171.75000000000699</v>
      </c>
      <c r="O3435" s="36">
        <v>23.338568888295953</v>
      </c>
      <c r="Q3435">
        <v>115.30419999999999</v>
      </c>
      <c r="R3435">
        <v>171.75000000000699</v>
      </c>
      <c r="S3435" s="36">
        <v>23.48566099574694</v>
      </c>
      <c r="U3435">
        <v>120.0808</v>
      </c>
      <c r="V3435">
        <v>171.75000000000699</v>
      </c>
      <c r="W3435" s="36">
        <v>23.639075496674781</v>
      </c>
      <c r="Y3435">
        <v>83.43</v>
      </c>
      <c r="Z3435">
        <v>171.75000000000699</v>
      </c>
      <c r="AA3435" s="36">
        <v>22.587137748547949</v>
      </c>
    </row>
    <row r="3436" spans="1:27" x14ac:dyDescent="0.25">
      <c r="A3436">
        <v>96.432599999999994</v>
      </c>
      <c r="B3436">
        <v>171.800000000007</v>
      </c>
      <c r="C3436" s="36">
        <v>22.928870833912487</v>
      </c>
      <c r="E3436">
        <v>101.12990000000001</v>
      </c>
      <c r="F3436">
        <v>171.800000000007</v>
      </c>
      <c r="G3436" s="36">
        <v>23.060392075470901</v>
      </c>
      <c r="I3436">
        <v>105.8248</v>
      </c>
      <c r="J3436">
        <v>171.800000000007</v>
      </c>
      <c r="K3436" s="36">
        <v>23.196292081531652</v>
      </c>
      <c r="M3436">
        <v>110.5591</v>
      </c>
      <c r="N3436">
        <v>171.800000000007</v>
      </c>
      <c r="O3436" s="36">
        <v>23.338041960770148</v>
      </c>
      <c r="Q3436">
        <v>115.30419999999999</v>
      </c>
      <c r="R3436">
        <v>171.800000000007</v>
      </c>
      <c r="S3436" s="36">
        <v>23.485108922138075</v>
      </c>
      <c r="U3436">
        <v>120.0808</v>
      </c>
      <c r="V3436">
        <v>171.800000000007</v>
      </c>
      <c r="W3436" s="36">
        <v>23.638495709555858</v>
      </c>
      <c r="Y3436">
        <v>83.43</v>
      </c>
      <c r="Z3436">
        <v>171.800000000007</v>
      </c>
      <c r="AA3436" s="36">
        <v>22.586720944498516</v>
      </c>
    </row>
    <row r="3437" spans="1:27" x14ac:dyDescent="0.25">
      <c r="A3437">
        <v>96.432599999999994</v>
      </c>
      <c r="B3437">
        <v>171.85000000000699</v>
      </c>
      <c r="C3437" s="36">
        <v>22.92840740490108</v>
      </c>
      <c r="E3437">
        <v>101.12990000000001</v>
      </c>
      <c r="F3437">
        <v>171.85000000000699</v>
      </c>
      <c r="G3437" s="36">
        <v>23.059909242838785</v>
      </c>
      <c r="I3437">
        <v>105.8248</v>
      </c>
      <c r="J3437">
        <v>171.85000000000699</v>
      </c>
      <c r="K3437" s="36">
        <v>23.19578825225927</v>
      </c>
      <c r="M3437">
        <v>110.5591</v>
      </c>
      <c r="N3437">
        <v>171.85000000000699</v>
      </c>
      <c r="O3437" s="36">
        <v>23.33751513203535</v>
      </c>
      <c r="Q3437">
        <v>115.30419999999999</v>
      </c>
      <c r="R3437">
        <v>171.85000000000699</v>
      </c>
      <c r="S3437" s="36">
        <v>23.484556958374689</v>
      </c>
      <c r="U3437">
        <v>120.0808</v>
      </c>
      <c r="V3437">
        <v>171.85000000000699</v>
      </c>
      <c r="W3437" s="36">
        <v>23.637916045268895</v>
      </c>
      <c r="Y3437">
        <v>83.43</v>
      </c>
      <c r="Z3437">
        <v>171.85000000000699</v>
      </c>
      <c r="AA3437" s="36">
        <v>22.586304198682914</v>
      </c>
    </row>
    <row r="3438" spans="1:27" x14ac:dyDescent="0.25">
      <c r="A3438">
        <v>96.432599999999994</v>
      </c>
      <c r="B3438">
        <v>171.900000000007</v>
      </c>
      <c r="C3438" s="36">
        <v>22.927944049767593</v>
      </c>
      <c r="E3438">
        <v>101.12990000000001</v>
      </c>
      <c r="F3438">
        <v>171.900000000007</v>
      </c>
      <c r="G3438" s="36">
        <v>23.059426491248264</v>
      </c>
      <c r="I3438">
        <v>105.8248</v>
      </c>
      <c r="J3438">
        <v>171.900000000007</v>
      </c>
      <c r="K3438" s="36">
        <v>23.195284512222475</v>
      </c>
      <c r="M3438">
        <v>110.5591</v>
      </c>
      <c r="N3438">
        <v>171.900000000007</v>
      </c>
      <c r="O3438" s="36">
        <v>23.336988402047698</v>
      </c>
      <c r="Q3438">
        <v>115.30419999999999</v>
      </c>
      <c r="R3438">
        <v>171.900000000007</v>
      </c>
      <c r="S3438" s="36">
        <v>23.484005104404844</v>
      </c>
      <c r="U3438">
        <v>120.0808</v>
      </c>
      <c r="V3438">
        <v>171.900000000007</v>
      </c>
      <c r="W3438" s="36">
        <v>23.637336503751801</v>
      </c>
      <c r="Y3438">
        <v>83.43</v>
      </c>
      <c r="Z3438">
        <v>171.900000000007</v>
      </c>
      <c r="AA3438" s="36">
        <v>22.585887511082262</v>
      </c>
    </row>
    <row r="3439" spans="1:27" x14ac:dyDescent="0.25">
      <c r="A3439">
        <v>96.432599999999994</v>
      </c>
      <c r="B3439">
        <v>171.95000000000701</v>
      </c>
      <c r="C3439" s="36">
        <v>22.927480768484433</v>
      </c>
      <c r="E3439">
        <v>101.12990000000001</v>
      </c>
      <c r="F3439">
        <v>171.95000000000701</v>
      </c>
      <c r="G3439" s="36">
        <v>23.058943820667356</v>
      </c>
      <c r="I3439">
        <v>105.8248</v>
      </c>
      <c r="J3439">
        <v>171.95000000000701</v>
      </c>
      <c r="K3439" s="36">
        <v>23.194780861383983</v>
      </c>
      <c r="M3439">
        <v>110.5591</v>
      </c>
      <c r="N3439">
        <v>171.95000000000701</v>
      </c>
      <c r="O3439" s="36">
        <v>23.336461770763357</v>
      </c>
      <c r="Q3439">
        <v>115.30419999999999</v>
      </c>
      <c r="R3439">
        <v>171.95000000000701</v>
      </c>
      <c r="S3439" s="36">
        <v>23.483453360176615</v>
      </c>
      <c r="U3439">
        <v>120.0808</v>
      </c>
      <c r="V3439">
        <v>171.95000000000701</v>
      </c>
      <c r="W3439" s="36">
        <v>23.636757084942531</v>
      </c>
      <c r="Y3439">
        <v>83.43</v>
      </c>
      <c r="Z3439">
        <v>171.95000000000701</v>
      </c>
      <c r="AA3439" s="36">
        <v>22.585470881677676</v>
      </c>
    </row>
    <row r="3440" spans="1:27" x14ac:dyDescent="0.25">
      <c r="A3440">
        <v>96.432599999999994</v>
      </c>
      <c r="B3440">
        <v>172.00000000000699</v>
      </c>
      <c r="C3440" s="36">
        <v>22.927017561024019</v>
      </c>
      <c r="E3440">
        <v>101.12990000000001</v>
      </c>
      <c r="F3440">
        <v>172.00000000000699</v>
      </c>
      <c r="G3440" s="36">
        <v>23.058461231064097</v>
      </c>
      <c r="I3440">
        <v>105.8248</v>
      </c>
      <c r="J3440">
        <v>172.00000000000699</v>
      </c>
      <c r="K3440" s="36">
        <v>23.194277299706517</v>
      </c>
      <c r="M3440">
        <v>110.5591</v>
      </c>
      <c r="N3440">
        <v>172.00000000000699</v>
      </c>
      <c r="O3440" s="36">
        <v>23.335935238138525</v>
      </c>
      <c r="Q3440">
        <v>115.30419999999999</v>
      </c>
      <c r="R3440">
        <v>172.00000000000699</v>
      </c>
      <c r="S3440" s="36">
        <v>23.482901725638136</v>
      </c>
      <c r="U3440">
        <v>120.0808</v>
      </c>
      <c r="V3440">
        <v>172.00000000000699</v>
      </c>
      <c r="W3440" s="36">
        <v>23.636177788779101</v>
      </c>
      <c r="Y3440">
        <v>83.43</v>
      </c>
      <c r="Z3440">
        <v>172.00000000000699</v>
      </c>
      <c r="AA3440" s="36">
        <v>22.5850543104503</v>
      </c>
    </row>
    <row r="3441" spans="1:27" x14ac:dyDescent="0.25">
      <c r="A3441">
        <v>96.432599999999994</v>
      </c>
      <c r="B3441">
        <v>172.050000000007</v>
      </c>
      <c r="C3441" s="36">
        <v>22.926554427358795</v>
      </c>
      <c r="E3441">
        <v>101.12990000000001</v>
      </c>
      <c r="F3441">
        <v>172.050000000007</v>
      </c>
      <c r="G3441" s="36">
        <v>23.057978722406546</v>
      </c>
      <c r="I3441">
        <v>105.8248</v>
      </c>
      <c r="J3441">
        <v>172.050000000007</v>
      </c>
      <c r="K3441" s="36">
        <v>23.193773827152842</v>
      </c>
      <c r="M3441">
        <v>110.5591</v>
      </c>
      <c r="N3441">
        <v>172.050000000007</v>
      </c>
      <c r="O3441" s="36">
        <v>23.335408804129433</v>
      </c>
      <c r="Q3441">
        <v>115.30419999999999</v>
      </c>
      <c r="R3441">
        <v>172.050000000007</v>
      </c>
      <c r="S3441" s="36">
        <v>23.482350200737574</v>
      </c>
      <c r="U3441">
        <v>120.0808</v>
      </c>
      <c r="V3441">
        <v>172.050000000007</v>
      </c>
      <c r="W3441" s="36">
        <v>23.635598615199573</v>
      </c>
      <c r="Y3441">
        <v>83.43</v>
      </c>
      <c r="Z3441">
        <v>172.050000000007</v>
      </c>
      <c r="AA3441" s="36">
        <v>22.584637797381269</v>
      </c>
    </row>
    <row r="3442" spans="1:27" x14ac:dyDescent="0.25">
      <c r="A3442">
        <v>96.432599999999994</v>
      </c>
      <c r="B3442">
        <v>172.10000000000699</v>
      </c>
      <c r="C3442" s="36">
        <v>22.926091367461211</v>
      </c>
      <c r="E3442">
        <v>101.12990000000001</v>
      </c>
      <c r="F3442">
        <v>172.10000000000699</v>
      </c>
      <c r="G3442" s="36">
        <v>23.057496294662783</v>
      </c>
      <c r="I3442">
        <v>105.8248</v>
      </c>
      <c r="J3442">
        <v>172.10000000000699</v>
      </c>
      <c r="K3442" s="36">
        <v>23.193270443685737</v>
      </c>
      <c r="M3442">
        <v>110.5591</v>
      </c>
      <c r="N3442">
        <v>172.10000000000699</v>
      </c>
      <c r="O3442" s="36">
        <v>23.334882468692342</v>
      </c>
      <c r="Q3442">
        <v>115.30419999999999</v>
      </c>
      <c r="R3442">
        <v>172.10000000000699</v>
      </c>
      <c r="S3442" s="36">
        <v>23.481798785423138</v>
      </c>
      <c r="U3442">
        <v>120.0808</v>
      </c>
      <c r="V3442">
        <v>172.10000000000699</v>
      </c>
      <c r="W3442" s="36">
        <v>23.635019564142052</v>
      </c>
      <c r="Y3442">
        <v>83.43</v>
      </c>
      <c r="Z3442">
        <v>172.10000000000699</v>
      </c>
      <c r="AA3442" s="36">
        <v>22.584221342451748</v>
      </c>
    </row>
    <row r="3443" spans="1:27" x14ac:dyDescent="0.25">
      <c r="A3443">
        <v>96.432599999999994</v>
      </c>
      <c r="B3443">
        <v>172.150000000007</v>
      </c>
      <c r="C3443" s="36">
        <v>22.925628381303746</v>
      </c>
      <c r="E3443">
        <v>101.12990000000001</v>
      </c>
      <c r="F3443">
        <v>172.150000000007</v>
      </c>
      <c r="G3443" s="36">
        <v>23.0570139478009</v>
      </c>
      <c r="I3443">
        <v>105.8248</v>
      </c>
      <c r="J3443">
        <v>172.150000000007</v>
      </c>
      <c r="K3443" s="36">
        <v>23.192767149268008</v>
      </c>
      <c r="M3443">
        <v>110.5591</v>
      </c>
      <c r="N3443">
        <v>172.150000000007</v>
      </c>
      <c r="O3443" s="36">
        <v>23.334356231783548</v>
      </c>
      <c r="Q3443">
        <v>115.30419999999999</v>
      </c>
      <c r="R3443">
        <v>172.150000000007</v>
      </c>
      <c r="S3443" s="36">
        <v>23.481247479643066</v>
      </c>
      <c r="U3443">
        <v>120.0808</v>
      </c>
      <c r="V3443">
        <v>172.150000000007</v>
      </c>
      <c r="W3443" s="36">
        <v>23.634440635544706</v>
      </c>
      <c r="Y3443">
        <v>83.43</v>
      </c>
      <c r="Z3443">
        <v>172.150000000007</v>
      </c>
      <c r="AA3443" s="36">
        <v>22.583804945642893</v>
      </c>
    </row>
    <row r="3444" spans="1:27" x14ac:dyDescent="0.25">
      <c r="A3444">
        <v>96.432599999999994</v>
      </c>
      <c r="B3444">
        <v>172.20000000000701</v>
      </c>
      <c r="C3444" s="36">
        <v>22.925165468858879</v>
      </c>
      <c r="E3444">
        <v>101.12990000000001</v>
      </c>
      <c r="F3444">
        <v>172.20000000000701</v>
      </c>
      <c r="G3444" s="36">
        <v>23.056531681789028</v>
      </c>
      <c r="I3444">
        <v>105.8248</v>
      </c>
      <c r="J3444">
        <v>172.20000000000701</v>
      </c>
      <c r="K3444" s="36">
        <v>23.192263943862486</v>
      </c>
      <c r="M3444">
        <v>110.5591</v>
      </c>
      <c r="N3444">
        <v>172.20000000000701</v>
      </c>
      <c r="O3444" s="36">
        <v>23.333830093359371</v>
      </c>
      <c r="Q3444">
        <v>115.30419999999999</v>
      </c>
      <c r="R3444">
        <v>172.20000000000701</v>
      </c>
      <c r="S3444" s="36">
        <v>23.480696283345655</v>
      </c>
      <c r="U3444">
        <v>120.0808</v>
      </c>
      <c r="V3444">
        <v>172.20000000000701</v>
      </c>
      <c r="W3444" s="36">
        <v>23.633861829345744</v>
      </c>
      <c r="Y3444">
        <v>83.43</v>
      </c>
      <c r="Z3444">
        <v>172.20000000000701</v>
      </c>
      <c r="AA3444" s="36">
        <v>22.58338860693588</v>
      </c>
    </row>
    <row r="3445" spans="1:27" x14ac:dyDescent="0.25">
      <c r="A3445">
        <v>96.432599999999994</v>
      </c>
      <c r="B3445">
        <v>172.25000000000699</v>
      </c>
      <c r="C3445" s="36">
        <v>22.924702630099127</v>
      </c>
      <c r="E3445">
        <v>101.12990000000001</v>
      </c>
      <c r="F3445">
        <v>172.25000000000699</v>
      </c>
      <c r="G3445" s="36">
        <v>23.0560494965953</v>
      </c>
      <c r="I3445">
        <v>105.8248</v>
      </c>
      <c r="J3445">
        <v>172.25000000000699</v>
      </c>
      <c r="K3445" s="36">
        <v>23.191760827432034</v>
      </c>
      <c r="M3445">
        <v>110.5591</v>
      </c>
      <c r="N3445">
        <v>172.25000000000699</v>
      </c>
      <c r="O3445" s="36">
        <v>23.333304053376171</v>
      </c>
      <c r="Q3445">
        <v>115.30419999999999</v>
      </c>
      <c r="R3445">
        <v>172.25000000000699</v>
      </c>
      <c r="S3445" s="36">
        <v>23.480145196479221</v>
      </c>
      <c r="U3445">
        <v>120.0808</v>
      </c>
      <c r="V3445">
        <v>172.25000000000699</v>
      </c>
      <c r="W3445" s="36">
        <v>23.633283145483432</v>
      </c>
      <c r="Y3445">
        <v>83.43</v>
      </c>
      <c r="Z3445">
        <v>172.25000000000699</v>
      </c>
      <c r="AA3445" s="36">
        <v>22.5829723263119</v>
      </c>
    </row>
    <row r="3446" spans="1:27" x14ac:dyDescent="0.25">
      <c r="A3446">
        <v>96.432599999999994</v>
      </c>
      <c r="B3446">
        <v>172.300000000007</v>
      </c>
      <c r="C3446" s="36">
        <v>22.924239864997002</v>
      </c>
      <c r="E3446">
        <v>101.12990000000001</v>
      </c>
      <c r="F3446">
        <v>172.300000000007</v>
      </c>
      <c r="G3446" s="36">
        <v>23.055567392187875</v>
      </c>
      <c r="I3446">
        <v>105.8248</v>
      </c>
      <c r="J3446">
        <v>172.300000000007</v>
      </c>
      <c r="K3446" s="36">
        <v>23.191257799939532</v>
      </c>
      <c r="M3446">
        <v>110.5591</v>
      </c>
      <c r="N3446">
        <v>172.300000000007</v>
      </c>
      <c r="O3446" s="36">
        <v>23.332778111790333</v>
      </c>
      <c r="Q3446">
        <v>115.30419999999999</v>
      </c>
      <c r="R3446">
        <v>172.300000000007</v>
      </c>
      <c r="S3446" s="36">
        <v>23.479594218992133</v>
      </c>
      <c r="U3446">
        <v>120.0808</v>
      </c>
      <c r="V3446">
        <v>172.300000000007</v>
      </c>
      <c r="W3446" s="36">
        <v>23.632704583896089</v>
      </c>
      <c r="Y3446">
        <v>83.43</v>
      </c>
      <c r="Z3446">
        <v>172.300000000007</v>
      </c>
      <c r="AA3446" s="36">
        <v>22.582556103752136</v>
      </c>
    </row>
    <row r="3447" spans="1:27" x14ac:dyDescent="0.25">
      <c r="A3447">
        <v>96.432599999999994</v>
      </c>
      <c r="B3447">
        <v>172.35000000000699</v>
      </c>
      <c r="C3447" s="36">
        <v>22.923777173525046</v>
      </c>
      <c r="E3447">
        <v>101.12990000000001</v>
      </c>
      <c r="F3447">
        <v>172.35000000000699</v>
      </c>
      <c r="G3447" s="36">
        <v>23.055085368534929</v>
      </c>
      <c r="I3447">
        <v>105.8248</v>
      </c>
      <c r="J3447">
        <v>172.35000000000699</v>
      </c>
      <c r="K3447" s="36">
        <v>23.190754861347887</v>
      </c>
      <c r="M3447">
        <v>110.5591</v>
      </c>
      <c r="N3447">
        <v>172.35000000000699</v>
      </c>
      <c r="O3447" s="36">
        <v>23.332252268558275</v>
      </c>
      <c r="Q3447">
        <v>115.30419999999999</v>
      </c>
      <c r="R3447">
        <v>172.35000000000699</v>
      </c>
      <c r="S3447" s="36">
        <v>23.479043350832804</v>
      </c>
      <c r="U3447">
        <v>120.0808</v>
      </c>
      <c r="V3447">
        <v>172.35000000000699</v>
      </c>
      <c r="W3447" s="36">
        <v>23.632126144522076</v>
      </c>
      <c r="Y3447">
        <v>83.43</v>
      </c>
      <c r="Z3447">
        <v>172.35000000000699</v>
      </c>
      <c r="AA3447" s="36">
        <v>22.582139939237798</v>
      </c>
    </row>
    <row r="3448" spans="1:27" x14ac:dyDescent="0.25">
      <c r="A3448">
        <v>96.432599999999994</v>
      </c>
      <c r="B3448">
        <v>172.400000000007</v>
      </c>
      <c r="C3448" s="36">
        <v>22.923314555655814</v>
      </c>
      <c r="E3448">
        <v>101.12990000000001</v>
      </c>
      <c r="F3448">
        <v>172.400000000007</v>
      </c>
      <c r="G3448" s="36">
        <v>23.054603425604675</v>
      </c>
      <c r="I3448">
        <v>105.8248</v>
      </c>
      <c r="J3448">
        <v>172.400000000007</v>
      </c>
      <c r="K3448" s="36">
        <v>23.190252011620036</v>
      </c>
      <c r="M3448">
        <v>110.5591</v>
      </c>
      <c r="N3448">
        <v>172.400000000007</v>
      </c>
      <c r="O3448" s="36">
        <v>23.331726523636444</v>
      </c>
      <c r="Q3448">
        <v>115.30419999999999</v>
      </c>
      <c r="R3448">
        <v>172.400000000007</v>
      </c>
      <c r="S3448" s="36">
        <v>23.478492591949671</v>
      </c>
      <c r="U3448">
        <v>120.0808</v>
      </c>
      <c r="V3448">
        <v>172.400000000007</v>
      </c>
      <c r="W3448" s="36">
        <v>23.631547827299809</v>
      </c>
      <c r="Y3448">
        <v>83.43</v>
      </c>
      <c r="Z3448">
        <v>172.400000000007</v>
      </c>
      <c r="AA3448" s="36">
        <v>22.5817238327501</v>
      </c>
    </row>
    <row r="3449" spans="1:27" x14ac:dyDescent="0.25">
      <c r="A3449">
        <v>96.432599999999994</v>
      </c>
      <c r="B3449">
        <v>172.45000000000701</v>
      </c>
      <c r="C3449" s="36">
        <v>22.922852011361886</v>
      </c>
      <c r="E3449">
        <v>101.12990000000001</v>
      </c>
      <c r="F3449">
        <v>172.45000000000701</v>
      </c>
      <c r="G3449" s="36">
        <v>23.054121563365321</v>
      </c>
      <c r="I3449">
        <v>105.8248</v>
      </c>
      <c r="J3449">
        <v>172.45000000000701</v>
      </c>
      <c r="K3449" s="36">
        <v>23.189749250718933</v>
      </c>
      <c r="M3449">
        <v>110.5591</v>
      </c>
      <c r="N3449">
        <v>172.45000000000701</v>
      </c>
      <c r="O3449" s="36">
        <v>23.331200876981335</v>
      </c>
      <c r="Q3449">
        <v>115.30419999999999</v>
      </c>
      <c r="R3449">
        <v>172.45000000000701</v>
      </c>
      <c r="S3449" s="36">
        <v>23.477941942291217</v>
      </c>
      <c r="U3449">
        <v>120.0808</v>
      </c>
      <c r="V3449">
        <v>172.45000000000701</v>
      </c>
      <c r="W3449" s="36">
        <v>23.630969632167748</v>
      </c>
      <c r="Y3449">
        <v>83.43</v>
      </c>
      <c r="Z3449">
        <v>172.45000000000701</v>
      </c>
      <c r="AA3449" s="36">
        <v>22.581307784270262</v>
      </c>
    </row>
    <row r="3450" spans="1:27" x14ac:dyDescent="0.25">
      <c r="A3450">
        <v>96.432599999999994</v>
      </c>
      <c r="B3450">
        <v>172.50000000000699</v>
      </c>
      <c r="C3450" s="36">
        <v>22.922389540615836</v>
      </c>
      <c r="E3450">
        <v>101.12990000000001</v>
      </c>
      <c r="F3450">
        <v>172.50000000000699</v>
      </c>
      <c r="G3450" s="36">
        <v>23.053639781785122</v>
      </c>
      <c r="I3450">
        <v>105.8248</v>
      </c>
      <c r="J3450">
        <v>172.50000000000699</v>
      </c>
      <c r="K3450" s="36">
        <v>23.189246578607555</v>
      </c>
      <c r="M3450">
        <v>110.5591</v>
      </c>
      <c r="N3450">
        <v>172.50000000000699</v>
      </c>
      <c r="O3450" s="36">
        <v>23.33067532854945</v>
      </c>
      <c r="Q3450">
        <v>115.30419999999999</v>
      </c>
      <c r="R3450">
        <v>172.50000000000699</v>
      </c>
      <c r="S3450" s="36">
        <v>23.477391401805971</v>
      </c>
      <c r="U3450">
        <v>120.0808</v>
      </c>
      <c r="V3450">
        <v>172.50000000000699</v>
      </c>
      <c r="W3450" s="36">
        <v>23.630391559064421</v>
      </c>
      <c r="Y3450">
        <v>83.43</v>
      </c>
      <c r="Z3450">
        <v>172.50000000000699</v>
      </c>
      <c r="AA3450" s="36">
        <v>22.580891793779514</v>
      </c>
    </row>
    <row r="3451" spans="1:27" x14ac:dyDescent="0.25">
      <c r="A3451">
        <v>96.432599999999994</v>
      </c>
      <c r="B3451">
        <v>172.550000000007</v>
      </c>
      <c r="C3451" s="36">
        <v>22.921927143390278</v>
      </c>
      <c r="E3451">
        <v>101.12990000000001</v>
      </c>
      <c r="F3451">
        <v>172.550000000007</v>
      </c>
      <c r="G3451" s="36">
        <v>23.053158080832326</v>
      </c>
      <c r="I3451">
        <v>105.8248</v>
      </c>
      <c r="J3451">
        <v>172.550000000007</v>
      </c>
      <c r="K3451" s="36">
        <v>23.188743995248927</v>
      </c>
      <c r="M3451">
        <v>110.5591</v>
      </c>
      <c r="N3451">
        <v>172.550000000007</v>
      </c>
      <c r="O3451" s="36">
        <v>23.330149878297327</v>
      </c>
      <c r="Q3451">
        <v>115.30419999999999</v>
      </c>
      <c r="R3451">
        <v>172.550000000007</v>
      </c>
      <c r="S3451" s="36">
        <v>23.476840970442488</v>
      </c>
      <c r="U3451">
        <v>120.0808</v>
      </c>
      <c r="V3451">
        <v>172.550000000007</v>
      </c>
      <c r="W3451" s="36">
        <v>23.62981360792838</v>
      </c>
      <c r="Y3451">
        <v>83.43</v>
      </c>
      <c r="Z3451">
        <v>172.550000000007</v>
      </c>
      <c r="AA3451" s="36">
        <v>22.580475861259107</v>
      </c>
    </row>
    <row r="3452" spans="1:27" x14ac:dyDescent="0.25">
      <c r="A3452">
        <v>96.432599999999994</v>
      </c>
      <c r="B3452">
        <v>172.60000000000699</v>
      </c>
      <c r="C3452" s="36">
        <v>22.921464819657828</v>
      </c>
      <c r="E3452">
        <v>101.12990000000001</v>
      </c>
      <c r="F3452">
        <v>172.60000000000699</v>
      </c>
      <c r="G3452" s="36">
        <v>23.052676460475222</v>
      </c>
      <c r="I3452">
        <v>105.8248</v>
      </c>
      <c r="J3452">
        <v>172.60000000000699</v>
      </c>
      <c r="K3452" s="36">
        <v>23.188241500606072</v>
      </c>
      <c r="M3452">
        <v>110.5591</v>
      </c>
      <c r="N3452">
        <v>172.60000000000699</v>
      </c>
      <c r="O3452" s="36">
        <v>23.329624526181547</v>
      </c>
      <c r="Q3452">
        <v>115.30419999999999</v>
      </c>
      <c r="R3452">
        <v>172.60000000000699</v>
      </c>
      <c r="S3452" s="36">
        <v>23.47629064814938</v>
      </c>
      <c r="U3452">
        <v>120.0808</v>
      </c>
      <c r="V3452">
        <v>172.60000000000699</v>
      </c>
      <c r="W3452" s="36">
        <v>23.629235778698259</v>
      </c>
      <c r="Y3452">
        <v>83.43</v>
      </c>
      <c r="Z3452">
        <v>172.60000000000699</v>
      </c>
      <c r="AA3452" s="36">
        <v>22.580059986690291</v>
      </c>
    </row>
    <row r="3453" spans="1:27" x14ac:dyDescent="0.25">
      <c r="A3453">
        <v>96.432599999999994</v>
      </c>
      <c r="B3453">
        <v>172.650000000007</v>
      </c>
      <c r="C3453" s="36">
        <v>22.921002569391131</v>
      </c>
      <c r="E3453">
        <v>101.12990000000001</v>
      </c>
      <c r="F3453">
        <v>172.650000000007</v>
      </c>
      <c r="G3453" s="36">
        <v>23.052194920682108</v>
      </c>
      <c r="I3453">
        <v>105.8248</v>
      </c>
      <c r="J3453">
        <v>172.650000000007</v>
      </c>
      <c r="K3453" s="36">
        <v>23.187739094642041</v>
      </c>
      <c r="M3453">
        <v>110.5591</v>
      </c>
      <c r="N3453">
        <v>172.650000000007</v>
      </c>
      <c r="O3453" s="36">
        <v>23.329099272158725</v>
      </c>
      <c r="Q3453">
        <v>115.30419999999999</v>
      </c>
      <c r="R3453">
        <v>172.650000000007</v>
      </c>
      <c r="S3453" s="36">
        <v>23.475740434875281</v>
      </c>
      <c r="U3453">
        <v>120.0808</v>
      </c>
      <c r="V3453">
        <v>172.650000000007</v>
      </c>
      <c r="W3453" s="36">
        <v>23.628658071312714</v>
      </c>
      <c r="Y3453">
        <v>83.43</v>
      </c>
      <c r="Z3453">
        <v>172.650000000007</v>
      </c>
      <c r="AA3453" s="36">
        <v>22.57964417005433</v>
      </c>
    </row>
    <row r="3454" spans="1:27" x14ac:dyDescent="0.25">
      <c r="A3454">
        <v>96.432599999999994</v>
      </c>
      <c r="B3454">
        <v>172.70000000000701</v>
      </c>
      <c r="C3454" s="36">
        <v>22.920540392562835</v>
      </c>
      <c r="E3454">
        <v>101.12990000000001</v>
      </c>
      <c r="F3454">
        <v>172.70000000000701</v>
      </c>
      <c r="G3454" s="36">
        <v>23.051713461421311</v>
      </c>
      <c r="I3454">
        <v>105.8248</v>
      </c>
      <c r="J3454">
        <v>172.70000000000701</v>
      </c>
      <c r="K3454" s="36">
        <v>23.187236777319928</v>
      </c>
      <c r="M3454">
        <v>110.5591</v>
      </c>
      <c r="N3454">
        <v>172.70000000000701</v>
      </c>
      <c r="O3454" s="36">
        <v>23.328574116185486</v>
      </c>
      <c r="Q3454">
        <v>115.30419999999999</v>
      </c>
      <c r="R3454">
        <v>172.70000000000701</v>
      </c>
      <c r="S3454" s="36">
        <v>23.475190330568875</v>
      </c>
      <c r="U3454">
        <v>120.0808</v>
      </c>
      <c r="V3454">
        <v>172.70000000000701</v>
      </c>
      <c r="W3454" s="36">
        <v>23.628080485710466</v>
      </c>
      <c r="Y3454">
        <v>83.43</v>
      </c>
      <c r="Z3454">
        <v>172.70000000000701</v>
      </c>
      <c r="AA3454" s="36">
        <v>22.57922841133249</v>
      </c>
    </row>
    <row r="3455" spans="1:27" x14ac:dyDescent="0.25">
      <c r="A3455">
        <v>96.432599999999994</v>
      </c>
      <c r="B3455">
        <v>172.75000000000799</v>
      </c>
      <c r="C3455" s="36">
        <v>22.920078289145604</v>
      </c>
      <c r="E3455">
        <v>101.12990000000001</v>
      </c>
      <c r="F3455">
        <v>172.75000000000799</v>
      </c>
      <c r="G3455" s="36">
        <v>23.051232082661159</v>
      </c>
      <c r="I3455">
        <v>105.8248</v>
      </c>
      <c r="J3455">
        <v>172.75000000000799</v>
      </c>
      <c r="K3455" s="36">
        <v>23.186734548602828</v>
      </c>
      <c r="M3455">
        <v>110.5591</v>
      </c>
      <c r="N3455">
        <v>172.75000000000799</v>
      </c>
      <c r="O3455" s="36">
        <v>23.328049058218493</v>
      </c>
      <c r="Q3455">
        <v>115.30419999999999</v>
      </c>
      <c r="R3455">
        <v>172.75000000000799</v>
      </c>
      <c r="S3455" s="36">
        <v>23.474640335178876</v>
      </c>
      <c r="U3455">
        <v>120.0808</v>
      </c>
      <c r="V3455">
        <v>172.75000000000799</v>
      </c>
      <c r="W3455" s="36">
        <v>23.627503021830268</v>
      </c>
      <c r="Y3455">
        <v>83.43</v>
      </c>
      <c r="Z3455">
        <v>172.75000000000799</v>
      </c>
      <c r="AA3455" s="36">
        <v>22.578812710506053</v>
      </c>
    </row>
    <row r="3456" spans="1:27" x14ac:dyDescent="0.25">
      <c r="A3456">
        <v>96.432599999999994</v>
      </c>
      <c r="B3456">
        <v>172.800000000007</v>
      </c>
      <c r="C3456" s="36">
        <v>22.919616259112154</v>
      </c>
      <c r="E3456">
        <v>101.12990000000001</v>
      </c>
      <c r="F3456">
        <v>172.800000000007</v>
      </c>
      <c r="G3456" s="36">
        <v>23.050750784370042</v>
      </c>
      <c r="I3456">
        <v>105.8248</v>
      </c>
      <c r="J3456">
        <v>172.800000000007</v>
      </c>
      <c r="K3456" s="36">
        <v>23.186232408453908</v>
      </c>
      <c r="M3456">
        <v>110.5591</v>
      </c>
      <c r="N3456">
        <v>172.800000000007</v>
      </c>
      <c r="O3456" s="36">
        <v>23.327524098214472</v>
      </c>
      <c r="Q3456">
        <v>115.30419999999999</v>
      </c>
      <c r="R3456">
        <v>172.800000000007</v>
      </c>
      <c r="S3456" s="36">
        <v>23.474090448654064</v>
      </c>
      <c r="U3456">
        <v>120.0808</v>
      </c>
      <c r="V3456">
        <v>172.800000000007</v>
      </c>
      <c r="W3456" s="36">
        <v>23.626925679610974</v>
      </c>
      <c r="Y3456">
        <v>83.43</v>
      </c>
      <c r="Z3456">
        <v>172.800000000007</v>
      </c>
      <c r="AA3456" s="36">
        <v>22.578397067556327</v>
      </c>
    </row>
    <row r="3457" spans="1:27" x14ac:dyDescent="0.25">
      <c r="A3457">
        <v>96.432599999999994</v>
      </c>
      <c r="B3457">
        <v>172.85000000000699</v>
      </c>
      <c r="C3457" s="36">
        <v>22.919154302435164</v>
      </c>
      <c r="E3457">
        <v>101.12990000000001</v>
      </c>
      <c r="F3457">
        <v>172.85000000000699</v>
      </c>
      <c r="G3457" s="36">
        <v>23.050269566516324</v>
      </c>
      <c r="I3457">
        <v>105.8248</v>
      </c>
      <c r="J3457">
        <v>172.85000000000699</v>
      </c>
      <c r="K3457" s="36">
        <v>23.185730356836284</v>
      </c>
      <c r="M3457">
        <v>110.5591</v>
      </c>
      <c r="N3457">
        <v>172.85000000000699</v>
      </c>
      <c r="O3457" s="36">
        <v>23.326999236130131</v>
      </c>
      <c r="Q3457">
        <v>115.30419999999999</v>
      </c>
      <c r="R3457">
        <v>172.85000000000699</v>
      </c>
      <c r="S3457" s="36">
        <v>23.473540670943219</v>
      </c>
      <c r="U3457">
        <v>120.0808</v>
      </c>
      <c r="V3457">
        <v>172.85000000000699</v>
      </c>
      <c r="W3457" s="36">
        <v>23.626348458991416</v>
      </c>
      <c r="Y3457">
        <v>83.43</v>
      </c>
      <c r="Z3457">
        <v>172.85000000000699</v>
      </c>
      <c r="AA3457" s="36">
        <v>22.577981482464601</v>
      </c>
    </row>
    <row r="3458" spans="1:27" x14ac:dyDescent="0.25">
      <c r="A3458">
        <v>96.432599999999994</v>
      </c>
      <c r="B3458">
        <v>172.900000000007</v>
      </c>
      <c r="C3458" s="36">
        <v>22.918692419087357</v>
      </c>
      <c r="E3458">
        <v>101.12990000000001</v>
      </c>
      <c r="F3458">
        <v>172.900000000007</v>
      </c>
      <c r="G3458" s="36">
        <v>23.0497884290684</v>
      </c>
      <c r="I3458">
        <v>105.8248</v>
      </c>
      <c r="J3458">
        <v>172.900000000007</v>
      </c>
      <c r="K3458" s="36">
        <v>23.185228393713157</v>
      </c>
      <c r="M3458">
        <v>110.5591</v>
      </c>
      <c r="N3458">
        <v>172.900000000007</v>
      </c>
      <c r="O3458" s="36">
        <v>23.326474471922236</v>
      </c>
      <c r="Q3458">
        <v>115.30419999999999</v>
      </c>
      <c r="R3458">
        <v>172.900000000007</v>
      </c>
      <c r="S3458" s="36">
        <v>23.472991001995176</v>
      </c>
      <c r="U3458">
        <v>120.0808</v>
      </c>
      <c r="V3458">
        <v>172.900000000007</v>
      </c>
      <c r="W3458" s="36">
        <v>23.625771359910523</v>
      </c>
      <c r="Y3458">
        <v>83.43</v>
      </c>
      <c r="Z3458">
        <v>172.900000000007</v>
      </c>
      <c r="AA3458" s="36">
        <v>22.577565955212179</v>
      </c>
    </row>
    <row r="3459" spans="1:27" x14ac:dyDescent="0.25">
      <c r="A3459">
        <v>96.432599999999994</v>
      </c>
      <c r="B3459">
        <v>172.95000000000701</v>
      </c>
      <c r="C3459" s="36">
        <v>22.918230609041466</v>
      </c>
      <c r="E3459">
        <v>101.12990000000001</v>
      </c>
      <c r="F3459">
        <v>172.95000000000701</v>
      </c>
      <c r="G3459" s="36">
        <v>23.049307371994711</v>
      </c>
      <c r="I3459">
        <v>105.8248</v>
      </c>
      <c r="J3459">
        <v>172.95000000000701</v>
      </c>
      <c r="K3459" s="36">
        <v>23.184726519047739</v>
      </c>
      <c r="M3459">
        <v>110.5591</v>
      </c>
      <c r="N3459">
        <v>172.95000000000701</v>
      </c>
      <c r="O3459" s="36">
        <v>23.32594980554758</v>
      </c>
      <c r="Q3459">
        <v>115.30419999999999</v>
      </c>
      <c r="R3459">
        <v>172.95000000000701</v>
      </c>
      <c r="S3459" s="36">
        <v>23.472441441758825</v>
      </c>
      <c r="U3459">
        <v>120.0808</v>
      </c>
      <c r="V3459">
        <v>172.95000000000701</v>
      </c>
      <c r="W3459" s="36">
        <v>23.62519438230726</v>
      </c>
      <c r="Y3459">
        <v>83.43</v>
      </c>
      <c r="Z3459">
        <v>172.95000000000701</v>
      </c>
      <c r="AA3459" s="36">
        <v>22.577150485780397</v>
      </c>
    </row>
    <row r="3460" spans="1:27" x14ac:dyDescent="0.25">
      <c r="A3460">
        <v>96.432599999999994</v>
      </c>
      <c r="B3460">
        <v>173.00000000000799</v>
      </c>
      <c r="C3460" s="36">
        <v>22.917768872270248</v>
      </c>
      <c r="E3460">
        <v>101.12990000000001</v>
      </c>
      <c r="F3460">
        <v>173.00000000000799</v>
      </c>
      <c r="G3460" s="36">
        <v>23.048826395263681</v>
      </c>
      <c r="I3460">
        <v>105.8248</v>
      </c>
      <c r="J3460">
        <v>173.00000000000799</v>
      </c>
      <c r="K3460" s="36">
        <v>23.184224732803241</v>
      </c>
      <c r="M3460">
        <v>110.5591</v>
      </c>
      <c r="N3460">
        <v>173.00000000000799</v>
      </c>
      <c r="O3460" s="36">
        <v>23.325425236962982</v>
      </c>
      <c r="Q3460">
        <v>115.30419999999999</v>
      </c>
      <c r="R3460">
        <v>173.00000000000799</v>
      </c>
      <c r="S3460" s="36">
        <v>23.47189199018306</v>
      </c>
      <c r="U3460">
        <v>120.0808</v>
      </c>
      <c r="V3460">
        <v>173.00000000000799</v>
      </c>
      <c r="W3460" s="36">
        <v>23.624617526120634</v>
      </c>
      <c r="Y3460">
        <v>83.43</v>
      </c>
      <c r="Z3460">
        <v>173.00000000000799</v>
      </c>
      <c r="AA3460" s="36">
        <v>22.576735074150569</v>
      </c>
    </row>
    <row r="3461" spans="1:27" x14ac:dyDescent="0.25">
      <c r="A3461">
        <v>96.432599999999994</v>
      </c>
      <c r="B3461">
        <v>173.050000000007</v>
      </c>
      <c r="C3461" s="36">
        <v>22.917307208746493</v>
      </c>
      <c r="E3461">
        <v>101.12990000000001</v>
      </c>
      <c r="F3461">
        <v>173.050000000007</v>
      </c>
      <c r="G3461" s="36">
        <v>23.048345498843801</v>
      </c>
      <c r="I3461">
        <v>105.8248</v>
      </c>
      <c r="J3461">
        <v>173.050000000007</v>
      </c>
      <c r="K3461" s="36">
        <v>23.183723034942961</v>
      </c>
      <c r="M3461">
        <v>110.5591</v>
      </c>
      <c r="N3461">
        <v>173.050000000007</v>
      </c>
      <c r="O3461" s="36">
        <v>23.324900766125314</v>
      </c>
      <c r="Q3461">
        <v>115.30419999999999</v>
      </c>
      <c r="R3461">
        <v>173.050000000007</v>
      </c>
      <c r="S3461" s="36">
        <v>23.471342647216865</v>
      </c>
      <c r="U3461">
        <v>120.0808</v>
      </c>
      <c r="V3461">
        <v>173.050000000007</v>
      </c>
      <c r="W3461" s="36">
        <v>23.624040791289751</v>
      </c>
      <c r="Y3461">
        <v>83.43</v>
      </c>
      <c r="Z3461">
        <v>173.050000000007</v>
      </c>
      <c r="AA3461" s="36">
        <v>22.576319720304063</v>
      </c>
    </row>
    <row r="3462" spans="1:27" x14ac:dyDescent="0.25">
      <c r="A3462">
        <v>96.432599999999994</v>
      </c>
      <c r="B3462">
        <v>173.10000000000801</v>
      </c>
      <c r="C3462" s="36">
        <v>22.916845618442945</v>
      </c>
      <c r="E3462">
        <v>101.12990000000001</v>
      </c>
      <c r="F3462">
        <v>173.10000000000801</v>
      </c>
      <c r="G3462" s="36">
        <v>23.047864682703519</v>
      </c>
      <c r="I3462">
        <v>105.8248</v>
      </c>
      <c r="J3462">
        <v>173.10000000000801</v>
      </c>
      <c r="K3462" s="36">
        <v>23.183221425430126</v>
      </c>
      <c r="M3462">
        <v>110.5591</v>
      </c>
      <c r="N3462">
        <v>173.10000000000801</v>
      </c>
      <c r="O3462" s="36">
        <v>23.324376392991432</v>
      </c>
      <c r="Q3462">
        <v>115.30419999999999</v>
      </c>
      <c r="R3462">
        <v>173.10000000000801</v>
      </c>
      <c r="S3462" s="36">
        <v>23.470793412809208</v>
      </c>
      <c r="U3462">
        <v>120.0808</v>
      </c>
      <c r="V3462">
        <v>173.10000000000801</v>
      </c>
      <c r="W3462" s="36">
        <v>23.623464177753672</v>
      </c>
      <c r="Y3462">
        <v>83.43</v>
      </c>
      <c r="Z3462">
        <v>173.10000000000801</v>
      </c>
      <c r="AA3462" s="36">
        <v>22.575904424222198</v>
      </c>
    </row>
    <row r="3463" spans="1:27" x14ac:dyDescent="0.25">
      <c r="A3463">
        <v>96.432599999999994</v>
      </c>
      <c r="B3463">
        <v>173.15000000000799</v>
      </c>
      <c r="C3463" s="36">
        <v>22.916384101332447</v>
      </c>
      <c r="E3463">
        <v>101.12990000000001</v>
      </c>
      <c r="F3463">
        <v>173.15000000000799</v>
      </c>
      <c r="G3463" s="36">
        <v>23.047383946811362</v>
      </c>
      <c r="I3463">
        <v>105.8248</v>
      </c>
      <c r="J3463">
        <v>173.15000000000799</v>
      </c>
      <c r="K3463" s="36">
        <v>23.182719904228087</v>
      </c>
      <c r="M3463">
        <v>110.5591</v>
      </c>
      <c r="N3463">
        <v>173.15000000000799</v>
      </c>
      <c r="O3463" s="36">
        <v>23.323852117518278</v>
      </c>
      <c r="Q3463">
        <v>115.30419999999999</v>
      </c>
      <c r="R3463">
        <v>173.15000000000799</v>
      </c>
      <c r="S3463" s="36">
        <v>23.470244286909139</v>
      </c>
      <c r="U3463">
        <v>120.0808</v>
      </c>
      <c r="V3463">
        <v>173.15000000000799</v>
      </c>
      <c r="W3463" s="36">
        <v>23.622887685451605</v>
      </c>
      <c r="Y3463">
        <v>83.43</v>
      </c>
      <c r="Z3463">
        <v>173.15000000000799</v>
      </c>
      <c r="AA3463" s="36">
        <v>22.575489185886358</v>
      </c>
    </row>
    <row r="3464" spans="1:27" x14ac:dyDescent="0.25">
      <c r="A3464">
        <v>96.432599999999994</v>
      </c>
      <c r="B3464">
        <v>173.200000000008</v>
      </c>
      <c r="C3464" s="36">
        <v>22.915922657387796</v>
      </c>
      <c r="E3464">
        <v>101.12990000000001</v>
      </c>
      <c r="F3464">
        <v>173.200000000008</v>
      </c>
      <c r="G3464" s="36">
        <v>23.046903291135848</v>
      </c>
      <c r="I3464">
        <v>105.8248</v>
      </c>
      <c r="J3464">
        <v>173.200000000008</v>
      </c>
      <c r="K3464" s="36">
        <v>23.182218471300157</v>
      </c>
      <c r="M3464">
        <v>110.5591</v>
      </c>
      <c r="N3464">
        <v>173.200000000008</v>
      </c>
      <c r="O3464" s="36">
        <v>23.323327939662789</v>
      </c>
      <c r="Q3464">
        <v>115.30419999999999</v>
      </c>
      <c r="R3464">
        <v>173.200000000008</v>
      </c>
      <c r="S3464" s="36">
        <v>23.469695269465721</v>
      </c>
      <c r="U3464">
        <v>120.0808</v>
      </c>
      <c r="V3464">
        <v>173.200000000008</v>
      </c>
      <c r="W3464" s="36">
        <v>23.622311314322751</v>
      </c>
      <c r="Y3464">
        <v>83.43</v>
      </c>
      <c r="Z3464">
        <v>173.200000000008</v>
      </c>
      <c r="AA3464" s="36">
        <v>22.575074005277902</v>
      </c>
    </row>
    <row r="3465" spans="1:27" x14ac:dyDescent="0.25">
      <c r="A3465">
        <v>96.432599999999994</v>
      </c>
      <c r="B3465">
        <v>173.25000000000799</v>
      </c>
      <c r="C3465" s="36">
        <v>22.915461286581827</v>
      </c>
      <c r="E3465">
        <v>101.12990000000001</v>
      </c>
      <c r="F3465">
        <v>173.25000000000799</v>
      </c>
      <c r="G3465" s="36">
        <v>23.046422715645523</v>
      </c>
      <c r="I3465">
        <v>105.8248</v>
      </c>
      <c r="J3465">
        <v>173.25000000000799</v>
      </c>
      <c r="K3465" s="36">
        <v>23.181717126609701</v>
      </c>
      <c r="M3465">
        <v>110.5591</v>
      </c>
      <c r="N3465">
        <v>173.25000000000799</v>
      </c>
      <c r="O3465" s="36">
        <v>23.322803859381949</v>
      </c>
      <c r="Q3465">
        <v>115.30419999999999</v>
      </c>
      <c r="R3465">
        <v>173.25000000000799</v>
      </c>
      <c r="S3465" s="36">
        <v>23.469146360428066</v>
      </c>
      <c r="U3465">
        <v>120.0808</v>
      </c>
      <c r="V3465">
        <v>173.25000000000799</v>
      </c>
      <c r="W3465" s="36">
        <v>23.621735064306375</v>
      </c>
      <c r="Y3465">
        <v>83.43</v>
      </c>
      <c r="Z3465">
        <v>173.25000000000799</v>
      </c>
      <c r="AA3465" s="36">
        <v>22.574658882378209</v>
      </c>
    </row>
    <row r="3466" spans="1:27" x14ac:dyDescent="0.25">
      <c r="A3466">
        <v>96.432599999999994</v>
      </c>
      <c r="B3466">
        <v>173.300000000008</v>
      </c>
      <c r="C3466" s="36">
        <v>22.914999988887402</v>
      </c>
      <c r="E3466">
        <v>101.12990000000001</v>
      </c>
      <c r="F3466">
        <v>173.300000000008</v>
      </c>
      <c r="G3466" s="36">
        <v>23.045942220308945</v>
      </c>
      <c r="I3466">
        <v>105.8248</v>
      </c>
      <c r="J3466">
        <v>173.300000000008</v>
      </c>
      <c r="K3466" s="36">
        <v>23.181215870120088</v>
      </c>
      <c r="M3466">
        <v>110.5591</v>
      </c>
      <c r="N3466">
        <v>173.300000000008</v>
      </c>
      <c r="O3466" s="36">
        <v>23.322279876632756</v>
      </c>
      <c r="Q3466">
        <v>115.30419999999999</v>
      </c>
      <c r="R3466">
        <v>173.300000000008</v>
      </c>
      <c r="S3466" s="36">
        <v>23.468597559745323</v>
      </c>
      <c r="U3466">
        <v>120.0808</v>
      </c>
      <c r="V3466">
        <v>173.300000000008</v>
      </c>
      <c r="W3466" s="36">
        <v>23.621158935341793</v>
      </c>
      <c r="Y3466">
        <v>83.43</v>
      </c>
      <c r="Z3466">
        <v>173.300000000008</v>
      </c>
      <c r="AA3466" s="36">
        <v>22.574243817168671</v>
      </c>
    </row>
    <row r="3467" spans="1:27" x14ac:dyDescent="0.25">
      <c r="A3467">
        <v>96.432599999999994</v>
      </c>
      <c r="B3467">
        <v>173.35000000000801</v>
      </c>
      <c r="C3467" s="36">
        <v>22.914538764277381</v>
      </c>
      <c r="E3467">
        <v>101.12990000000001</v>
      </c>
      <c r="F3467">
        <v>173.35000000000801</v>
      </c>
      <c r="G3467" s="36">
        <v>23.0454618050947</v>
      </c>
      <c r="I3467">
        <v>105.8248</v>
      </c>
      <c r="J3467">
        <v>173.35000000000801</v>
      </c>
      <c r="K3467" s="36">
        <v>23.180714701794731</v>
      </c>
      <c r="M3467">
        <v>110.5591</v>
      </c>
      <c r="N3467">
        <v>173.35000000000801</v>
      </c>
      <c r="O3467" s="36">
        <v>23.321755991372257</v>
      </c>
      <c r="Q3467">
        <v>115.30419999999999</v>
      </c>
      <c r="R3467">
        <v>173.35000000000801</v>
      </c>
      <c r="S3467" s="36">
        <v>23.468048867366676</v>
      </c>
      <c r="U3467">
        <v>120.0808</v>
      </c>
      <c r="V3467">
        <v>173.35000000000801</v>
      </c>
      <c r="W3467" s="36">
        <v>23.620582927368364</v>
      </c>
      <c r="Y3467">
        <v>83.43</v>
      </c>
      <c r="Z3467">
        <v>173.35000000000801</v>
      </c>
      <c r="AA3467" s="36">
        <v>22.57382880963069</v>
      </c>
    </row>
    <row r="3468" spans="1:27" x14ac:dyDescent="0.25">
      <c r="A3468">
        <v>96.432599999999994</v>
      </c>
      <c r="B3468">
        <v>173.40000000000799</v>
      </c>
      <c r="C3468" s="36">
        <v>22.91407761272465</v>
      </c>
      <c r="E3468">
        <v>101.12990000000001</v>
      </c>
      <c r="F3468">
        <v>173.40000000000799</v>
      </c>
      <c r="G3468" s="36">
        <v>23.044981469971383</v>
      </c>
      <c r="I3468">
        <v>105.8248</v>
      </c>
      <c r="J3468">
        <v>173.40000000000799</v>
      </c>
      <c r="K3468" s="36">
        <v>23.180213621597055</v>
      </c>
      <c r="M3468">
        <v>110.5591</v>
      </c>
      <c r="N3468">
        <v>173.40000000000799</v>
      </c>
      <c r="O3468" s="36">
        <v>23.321232203557518</v>
      </c>
      <c r="Q3468">
        <v>115.30419999999999</v>
      </c>
      <c r="R3468">
        <v>173.40000000000799</v>
      </c>
      <c r="S3468" s="36">
        <v>23.46750028324136</v>
      </c>
      <c r="U3468">
        <v>120.0808</v>
      </c>
      <c r="V3468">
        <v>173.40000000000799</v>
      </c>
      <c r="W3468" s="36">
        <v>23.620007040325508</v>
      </c>
      <c r="Y3468">
        <v>83.43</v>
      </c>
      <c r="Z3468">
        <v>173.40000000000799</v>
      </c>
      <c r="AA3468" s="36">
        <v>22.573413859745671</v>
      </c>
    </row>
    <row r="3469" spans="1:27" x14ac:dyDescent="0.25">
      <c r="A3469">
        <v>96.432599999999994</v>
      </c>
      <c r="B3469">
        <v>173.450000000008</v>
      </c>
      <c r="C3469" s="36">
        <v>22.913616534202106</v>
      </c>
      <c r="E3469">
        <v>101.12990000000001</v>
      </c>
      <c r="F3469">
        <v>173.450000000008</v>
      </c>
      <c r="G3469" s="36">
        <v>23.04450121490763</v>
      </c>
      <c r="I3469">
        <v>105.8248</v>
      </c>
      <c r="J3469">
        <v>173.450000000008</v>
      </c>
      <c r="K3469" s="36">
        <v>23.179712629490517</v>
      </c>
      <c r="M3469">
        <v>110.5591</v>
      </c>
      <c r="N3469">
        <v>173.450000000008</v>
      </c>
      <c r="O3469" s="36">
        <v>23.32070851314564</v>
      </c>
      <c r="Q3469">
        <v>115.30419999999999</v>
      </c>
      <c r="R3469">
        <v>173.450000000008</v>
      </c>
      <c r="S3469" s="36">
        <v>23.466951807318633</v>
      </c>
      <c r="U3469">
        <v>120.0808</v>
      </c>
      <c r="V3469">
        <v>173.450000000008</v>
      </c>
      <c r="W3469" s="36">
        <v>23.619431274152682</v>
      </c>
      <c r="Y3469">
        <v>83.43</v>
      </c>
      <c r="Z3469">
        <v>173.450000000008</v>
      </c>
      <c r="AA3469" s="36">
        <v>22.572998967495032</v>
      </c>
    </row>
    <row r="3470" spans="1:27" x14ac:dyDescent="0.25">
      <c r="A3470">
        <v>96.432599999999994</v>
      </c>
      <c r="B3470">
        <v>173.50000000000799</v>
      </c>
      <c r="C3470" s="36">
        <v>22.913155528682672</v>
      </c>
      <c r="E3470">
        <v>101.12990000000001</v>
      </c>
      <c r="F3470">
        <v>173.50000000000799</v>
      </c>
      <c r="G3470" s="36">
        <v>23.044021039872074</v>
      </c>
      <c r="I3470">
        <v>105.8248</v>
      </c>
      <c r="J3470">
        <v>173.50000000000799</v>
      </c>
      <c r="K3470" s="36">
        <v>23.179211725438599</v>
      </c>
      <c r="M3470">
        <v>110.5591</v>
      </c>
      <c r="N3470">
        <v>173.50000000000799</v>
      </c>
      <c r="O3470" s="36">
        <v>23.320184920093755</v>
      </c>
      <c r="Q3470">
        <v>115.30419999999999</v>
      </c>
      <c r="R3470">
        <v>173.50000000000799</v>
      </c>
      <c r="S3470" s="36">
        <v>23.466403439547801</v>
      </c>
      <c r="U3470">
        <v>120.0808</v>
      </c>
      <c r="V3470">
        <v>173.50000000000799</v>
      </c>
      <c r="W3470" s="36">
        <v>23.618855628789401</v>
      </c>
      <c r="Y3470">
        <v>83.43</v>
      </c>
      <c r="Z3470">
        <v>173.50000000000799</v>
      </c>
      <c r="AA3470" s="36">
        <v>22.572584132860204</v>
      </c>
    </row>
    <row r="3471" spans="1:27" x14ac:dyDescent="0.25">
      <c r="A3471">
        <v>96.432599999999994</v>
      </c>
      <c r="B3471">
        <v>173.550000000008</v>
      </c>
      <c r="C3471" s="36">
        <v>22.912694596139271</v>
      </c>
      <c r="E3471">
        <v>101.12990000000001</v>
      </c>
      <c r="F3471">
        <v>173.550000000008</v>
      </c>
      <c r="G3471" s="36">
        <v>23.043540944833381</v>
      </c>
      <c r="I3471">
        <v>105.8248</v>
      </c>
      <c r="J3471">
        <v>173.550000000008</v>
      </c>
      <c r="K3471" s="36">
        <v>23.178710909404796</v>
      </c>
      <c r="M3471">
        <v>110.5591</v>
      </c>
      <c r="N3471">
        <v>173.550000000008</v>
      </c>
      <c r="O3471" s="36">
        <v>23.319661424359026</v>
      </c>
      <c r="Q3471">
        <v>115.30419999999999</v>
      </c>
      <c r="R3471">
        <v>173.550000000008</v>
      </c>
      <c r="S3471" s="36">
        <v>23.465855179878201</v>
      </c>
      <c r="U3471">
        <v>120.0808</v>
      </c>
      <c r="V3471">
        <v>173.550000000008</v>
      </c>
      <c r="W3471" s="36">
        <v>23.61828010417522</v>
      </c>
      <c r="Y3471">
        <v>83.43</v>
      </c>
      <c r="Z3471">
        <v>173.550000000008</v>
      </c>
      <c r="AA3471" s="36">
        <v>22.57216935582262</v>
      </c>
    </row>
    <row r="3472" spans="1:27" x14ac:dyDescent="0.25">
      <c r="A3472">
        <v>96.432599999999994</v>
      </c>
      <c r="B3472">
        <v>173.60000000000801</v>
      </c>
      <c r="C3472" s="36">
        <v>22.912233736544863</v>
      </c>
      <c r="E3472">
        <v>101.12990000000001</v>
      </c>
      <c r="F3472">
        <v>173.60000000000801</v>
      </c>
      <c r="G3472" s="36">
        <v>23.043060929760237</v>
      </c>
      <c r="I3472">
        <v>105.8248</v>
      </c>
      <c r="J3472">
        <v>173.60000000000801</v>
      </c>
      <c r="K3472" s="36">
        <v>23.178210181352647</v>
      </c>
      <c r="M3472">
        <v>110.5591</v>
      </c>
      <c r="N3472">
        <v>173.60000000000801</v>
      </c>
      <c r="O3472" s="36">
        <v>23.319138025898646</v>
      </c>
      <c r="Q3472">
        <v>115.30419999999999</v>
      </c>
      <c r="R3472">
        <v>173.60000000000801</v>
      </c>
      <c r="S3472" s="36">
        <v>23.465307028259218</v>
      </c>
      <c r="U3472">
        <v>120.0808</v>
      </c>
      <c r="V3472">
        <v>173.60000000000801</v>
      </c>
      <c r="W3472" s="36">
        <v>23.61770470024976</v>
      </c>
      <c r="Y3472">
        <v>83.43</v>
      </c>
      <c r="Z3472">
        <v>173.60000000000801</v>
      </c>
      <c r="AA3472" s="36">
        <v>22.571754636363732</v>
      </c>
    </row>
    <row r="3473" spans="1:27" x14ac:dyDescent="0.25">
      <c r="A3473">
        <v>96.432599999999994</v>
      </c>
      <c r="B3473">
        <v>173.65000000000799</v>
      </c>
      <c r="C3473" s="36">
        <v>22.911772949872404</v>
      </c>
      <c r="E3473">
        <v>101.12990000000001</v>
      </c>
      <c r="F3473">
        <v>173.65000000000799</v>
      </c>
      <c r="G3473" s="36">
        <v>23.042580994621336</v>
      </c>
      <c r="I3473">
        <v>105.8248</v>
      </c>
      <c r="J3473">
        <v>173.65000000000799</v>
      </c>
      <c r="K3473" s="36">
        <v>23.177709541245694</v>
      </c>
      <c r="M3473">
        <v>110.5591</v>
      </c>
      <c r="N3473">
        <v>173.65000000000799</v>
      </c>
      <c r="O3473" s="36">
        <v>23.318614724669835</v>
      </c>
      <c r="Q3473">
        <v>115.30419999999999</v>
      </c>
      <c r="R3473">
        <v>173.65000000000799</v>
      </c>
      <c r="S3473" s="36">
        <v>23.464758984640273</v>
      </c>
      <c r="U3473">
        <v>120.0808</v>
      </c>
      <c r="V3473">
        <v>173.65000000000799</v>
      </c>
      <c r="W3473" s="36">
        <v>23.617129416952672</v>
      </c>
      <c r="Y3473">
        <v>83.43</v>
      </c>
      <c r="Z3473">
        <v>173.65000000000799</v>
      </c>
      <c r="AA3473" s="36">
        <v>22.571339974464998</v>
      </c>
    </row>
    <row r="3474" spans="1:27" x14ac:dyDescent="0.25">
      <c r="A3474">
        <v>96.432599999999994</v>
      </c>
      <c r="B3474">
        <v>173.700000000008</v>
      </c>
      <c r="C3474" s="36">
        <v>22.911312236094879</v>
      </c>
      <c r="E3474">
        <v>101.12990000000001</v>
      </c>
      <c r="F3474">
        <v>173.700000000008</v>
      </c>
      <c r="G3474" s="36">
        <v>23.042101139385412</v>
      </c>
      <c r="I3474">
        <v>105.8248</v>
      </c>
      <c r="J3474">
        <v>173.700000000008</v>
      </c>
      <c r="K3474" s="36">
        <v>23.177208989047521</v>
      </c>
      <c r="M3474">
        <v>110.5591</v>
      </c>
      <c r="N3474">
        <v>173.700000000008</v>
      </c>
      <c r="O3474" s="36">
        <v>23.318091520629849</v>
      </c>
      <c r="Q3474">
        <v>115.30419999999999</v>
      </c>
      <c r="R3474">
        <v>173.700000000008</v>
      </c>
      <c r="S3474" s="36">
        <v>23.464211048970821</v>
      </c>
      <c r="U3474">
        <v>120.0808</v>
      </c>
      <c r="V3474">
        <v>173.700000000008</v>
      </c>
      <c r="W3474" s="36">
        <v>23.616554254223665</v>
      </c>
      <c r="Y3474">
        <v>83.43</v>
      </c>
      <c r="Z3474">
        <v>173.700000000008</v>
      </c>
      <c r="AA3474" s="36">
        <v>22.570925370107876</v>
      </c>
    </row>
    <row r="3475" spans="1:27" x14ac:dyDescent="0.25">
      <c r="A3475">
        <v>96.432599999999994</v>
      </c>
      <c r="B3475">
        <v>173.75000000000799</v>
      </c>
      <c r="C3475" s="36">
        <v>22.910851595185289</v>
      </c>
      <c r="E3475">
        <v>101.12990000000001</v>
      </c>
      <c r="F3475">
        <v>173.75000000000799</v>
      </c>
      <c r="G3475" s="36">
        <v>23.041621364021196</v>
      </c>
      <c r="I3475">
        <v>105.8248</v>
      </c>
      <c r="J3475">
        <v>173.75000000000799</v>
      </c>
      <c r="K3475" s="36">
        <v>23.176708524721729</v>
      </c>
      <c r="M3475">
        <v>110.5591</v>
      </c>
      <c r="N3475">
        <v>173.75000000000799</v>
      </c>
      <c r="O3475" s="36">
        <v>23.31756841373597</v>
      </c>
      <c r="Q3475">
        <v>115.30419999999999</v>
      </c>
      <c r="R3475">
        <v>173.75000000000799</v>
      </c>
      <c r="S3475" s="36">
        <v>23.46366322120036</v>
      </c>
      <c r="U3475">
        <v>120.0808</v>
      </c>
      <c r="V3475">
        <v>173.75000000000799</v>
      </c>
      <c r="W3475" s="36">
        <v>23.615979212002497</v>
      </c>
      <c r="Y3475">
        <v>83.43</v>
      </c>
      <c r="Z3475">
        <v>173.75000000000799</v>
      </c>
      <c r="AA3475" s="36">
        <v>22.57051082327385</v>
      </c>
    </row>
    <row r="3476" spans="1:27" x14ac:dyDescent="0.25">
      <c r="A3476">
        <v>96.432599999999994</v>
      </c>
      <c r="B3476">
        <v>173.800000000008</v>
      </c>
      <c r="C3476" s="36">
        <v>22.910391027116642</v>
      </c>
      <c r="E3476">
        <v>101.12990000000001</v>
      </c>
      <c r="F3476">
        <v>173.800000000008</v>
      </c>
      <c r="G3476" s="36">
        <v>23.041141668497456</v>
      </c>
      <c r="I3476">
        <v>105.8248</v>
      </c>
      <c r="J3476">
        <v>173.800000000008</v>
      </c>
      <c r="K3476" s="36">
        <v>23.17620814823194</v>
      </c>
      <c r="M3476">
        <v>110.5591</v>
      </c>
      <c r="N3476">
        <v>173.800000000008</v>
      </c>
      <c r="O3476" s="36">
        <v>23.317045403945514</v>
      </c>
      <c r="Q3476">
        <v>115.30419999999999</v>
      </c>
      <c r="R3476">
        <v>173.800000000008</v>
      </c>
      <c r="S3476" s="36">
        <v>23.463115501278416</v>
      </c>
      <c r="U3476">
        <v>120.0808</v>
      </c>
      <c r="V3476">
        <v>173.800000000008</v>
      </c>
      <c r="W3476" s="36">
        <v>23.615404290228977</v>
      </c>
      <c r="Y3476">
        <v>83.43</v>
      </c>
      <c r="Z3476">
        <v>173.800000000008</v>
      </c>
      <c r="AA3476" s="36">
        <v>22.570096333944402</v>
      </c>
    </row>
    <row r="3477" spans="1:27" x14ac:dyDescent="0.25">
      <c r="A3477">
        <v>96.432599999999994</v>
      </c>
      <c r="B3477">
        <v>173.85000000000801</v>
      </c>
      <c r="C3477" s="36">
        <v>22.909930531861967</v>
      </c>
      <c r="E3477">
        <v>101.12990000000001</v>
      </c>
      <c r="F3477">
        <v>173.85000000000801</v>
      </c>
      <c r="G3477" s="36">
        <v>23.040662052782974</v>
      </c>
      <c r="I3477">
        <v>105.8248</v>
      </c>
      <c r="J3477">
        <v>173.85000000000801</v>
      </c>
      <c r="K3477" s="36">
        <v>23.175707859541809</v>
      </c>
      <c r="M3477">
        <v>110.5591</v>
      </c>
      <c r="N3477">
        <v>173.85000000000801</v>
      </c>
      <c r="O3477" s="36">
        <v>23.316522491215828</v>
      </c>
      <c r="Q3477">
        <v>115.30419999999999</v>
      </c>
      <c r="R3477">
        <v>173.85000000000801</v>
      </c>
      <c r="S3477" s="36">
        <v>23.462567889154574</v>
      </c>
      <c r="U3477">
        <v>120.0808</v>
      </c>
      <c r="V3477">
        <v>173.85000000000801</v>
      </c>
      <c r="W3477" s="36">
        <v>23.614829488842954</v>
      </c>
      <c r="Y3477">
        <v>83.43</v>
      </c>
      <c r="Z3477">
        <v>173.85000000000801</v>
      </c>
      <c r="AA3477" s="36">
        <v>22.569681902101031</v>
      </c>
    </row>
    <row r="3478" spans="1:27" x14ac:dyDescent="0.25">
      <c r="A3478">
        <v>96.432599999999994</v>
      </c>
      <c r="B3478">
        <v>173.90000000000799</v>
      </c>
      <c r="C3478" s="36">
        <v>22.90947010939432</v>
      </c>
      <c r="E3478">
        <v>101.12990000000001</v>
      </c>
      <c r="F3478">
        <v>173.90000000000799</v>
      </c>
      <c r="G3478" s="36">
        <v>23.040182516846553</v>
      </c>
      <c r="I3478">
        <v>105.8248</v>
      </c>
      <c r="J3478">
        <v>173.90000000000799</v>
      </c>
      <c r="K3478" s="36">
        <v>23.175207658615005</v>
      </c>
      <c r="M3478">
        <v>110.5591</v>
      </c>
      <c r="N3478">
        <v>173.90000000000799</v>
      </c>
      <c r="O3478" s="36">
        <v>23.31599967550428</v>
      </c>
      <c r="Q3478">
        <v>115.30419999999999</v>
      </c>
      <c r="R3478">
        <v>173.90000000000799</v>
      </c>
      <c r="S3478" s="36">
        <v>23.462020384778437</v>
      </c>
      <c r="U3478">
        <v>120.0808</v>
      </c>
      <c r="V3478">
        <v>173.90000000000799</v>
      </c>
      <c r="W3478" s="36">
        <v>23.614254807784331</v>
      </c>
      <c r="Y3478">
        <v>83.43</v>
      </c>
      <c r="Z3478">
        <v>173.90000000000799</v>
      </c>
      <c r="AA3478" s="36">
        <v>22.569267527725245</v>
      </c>
    </row>
    <row r="3479" spans="1:27" x14ac:dyDescent="0.25">
      <c r="A3479">
        <v>96.432599999999994</v>
      </c>
      <c r="B3479">
        <v>173.950000000008</v>
      </c>
      <c r="C3479" s="36">
        <v>22.909009759686757</v>
      </c>
      <c r="E3479">
        <v>101.12990000000001</v>
      </c>
      <c r="F3479">
        <v>173.950000000008</v>
      </c>
      <c r="G3479" s="36">
        <v>23.039703060657008</v>
      </c>
      <c r="I3479">
        <v>105.8248</v>
      </c>
      <c r="J3479">
        <v>173.950000000008</v>
      </c>
      <c r="K3479" s="36">
        <v>23.174707545415234</v>
      </c>
      <c r="M3479">
        <v>110.5591</v>
      </c>
      <c r="N3479">
        <v>173.950000000008</v>
      </c>
      <c r="O3479" s="36">
        <v>23.315476956768286</v>
      </c>
      <c r="Q3479">
        <v>115.30419999999999</v>
      </c>
      <c r="R3479">
        <v>173.950000000008</v>
      </c>
      <c r="S3479" s="36">
        <v>23.461472988099658</v>
      </c>
      <c r="U3479">
        <v>120.0808</v>
      </c>
      <c r="V3479">
        <v>173.950000000008</v>
      </c>
      <c r="W3479" s="36">
        <v>23.61368024699307</v>
      </c>
      <c r="Y3479">
        <v>83.43</v>
      </c>
      <c r="Z3479">
        <v>173.950000000008</v>
      </c>
      <c r="AA3479" s="36">
        <v>22.568853210798551</v>
      </c>
    </row>
    <row r="3480" spans="1:27" x14ac:dyDescent="0.25">
      <c r="A3480">
        <v>96.432599999999994</v>
      </c>
      <c r="B3480">
        <v>174.00000000000799</v>
      </c>
      <c r="C3480" s="36">
        <v>22.908549482712353</v>
      </c>
      <c r="E3480">
        <v>101.12990000000001</v>
      </c>
      <c r="F3480">
        <v>174.00000000000799</v>
      </c>
      <c r="G3480" s="36">
        <v>23.039223684183181</v>
      </c>
      <c r="I3480">
        <v>105.8248</v>
      </c>
      <c r="J3480">
        <v>174.00000000000799</v>
      </c>
      <c r="K3480" s="36">
        <v>23.174207519906215</v>
      </c>
      <c r="M3480">
        <v>110.5591</v>
      </c>
      <c r="N3480">
        <v>174.00000000000799</v>
      </c>
      <c r="O3480" s="36">
        <v>23.314954334965272</v>
      </c>
      <c r="Q3480">
        <v>115.30419999999999</v>
      </c>
      <c r="R3480">
        <v>174.00000000000799</v>
      </c>
      <c r="S3480" s="36">
        <v>23.460925699067921</v>
      </c>
      <c r="U3480">
        <v>120.0808</v>
      </c>
      <c r="V3480">
        <v>174.00000000000799</v>
      </c>
      <c r="W3480" s="36">
        <v>23.613105806409166</v>
      </c>
      <c r="Y3480">
        <v>83.43</v>
      </c>
      <c r="Z3480">
        <v>174.00000000000799</v>
      </c>
      <c r="AA3480" s="36">
        <v>22.568438951302479</v>
      </c>
    </row>
    <row r="3481" spans="1:27" x14ac:dyDescent="0.25">
      <c r="A3481">
        <v>96.432599999999994</v>
      </c>
      <c r="B3481">
        <v>174.050000000008</v>
      </c>
      <c r="C3481" s="36">
        <v>22.908089278444209</v>
      </c>
      <c r="E3481">
        <v>101.12990000000001</v>
      </c>
      <c r="F3481">
        <v>174.050000000008</v>
      </c>
      <c r="G3481" s="36">
        <v>23.038744387393937</v>
      </c>
      <c r="I3481">
        <v>105.8248</v>
      </c>
      <c r="J3481">
        <v>174.050000000008</v>
      </c>
      <c r="K3481" s="36">
        <v>23.173707582051698</v>
      </c>
      <c r="M3481">
        <v>110.5591</v>
      </c>
      <c r="N3481">
        <v>174.050000000008</v>
      </c>
      <c r="O3481" s="36">
        <v>23.31443181005271</v>
      </c>
      <c r="Q3481">
        <v>115.30419999999999</v>
      </c>
      <c r="R3481">
        <v>174.050000000008</v>
      </c>
      <c r="S3481" s="36">
        <v>23.460378517632954</v>
      </c>
      <c r="U3481">
        <v>120.0808</v>
      </c>
      <c r="V3481">
        <v>174.050000000008</v>
      </c>
      <c r="W3481" s="36">
        <v>23.612531485972664</v>
      </c>
      <c r="Y3481">
        <v>83.43</v>
      </c>
      <c r="Z3481">
        <v>174.050000000008</v>
      </c>
      <c r="AA3481" s="36">
        <v>22.568024749218559</v>
      </c>
    </row>
    <row r="3482" spans="1:27" x14ac:dyDescent="0.25">
      <c r="A3482">
        <v>96.432599999999994</v>
      </c>
      <c r="B3482">
        <v>174.10000000000801</v>
      </c>
      <c r="C3482" s="36">
        <v>22.907629146855434</v>
      </c>
      <c r="E3482">
        <v>101.12990000000001</v>
      </c>
      <c r="F3482">
        <v>174.10000000000801</v>
      </c>
      <c r="G3482" s="36">
        <v>23.038265170258157</v>
      </c>
      <c r="I3482">
        <v>105.8248</v>
      </c>
      <c r="J3482">
        <v>174.10000000000801</v>
      </c>
      <c r="K3482" s="36">
        <v>23.173207731815449</v>
      </c>
      <c r="M3482">
        <v>110.5591</v>
      </c>
      <c r="N3482">
        <v>174.10000000000801</v>
      </c>
      <c r="O3482" s="36">
        <v>23.313909381988097</v>
      </c>
      <c r="Q3482">
        <v>115.30419999999999</v>
      </c>
      <c r="R3482">
        <v>174.10000000000801</v>
      </c>
      <c r="S3482" s="36">
        <v>23.45983144374452</v>
      </c>
      <c r="U3482">
        <v>120.0808</v>
      </c>
      <c r="V3482">
        <v>174.10000000000801</v>
      </c>
      <c r="W3482" s="36">
        <v>23.611957285623671</v>
      </c>
      <c r="Y3482">
        <v>83.43</v>
      </c>
      <c r="Z3482">
        <v>174.10000000000801</v>
      </c>
      <c r="AA3482" s="36">
        <v>22.56761060452834</v>
      </c>
    </row>
    <row r="3483" spans="1:27" x14ac:dyDescent="0.25">
      <c r="A3483">
        <v>96.432599999999994</v>
      </c>
      <c r="B3483">
        <v>174.15000000000799</v>
      </c>
      <c r="C3483" s="36">
        <v>22.907169087919151</v>
      </c>
      <c r="E3483">
        <v>101.12990000000001</v>
      </c>
      <c r="F3483">
        <v>174.15000000000799</v>
      </c>
      <c r="G3483" s="36">
        <v>23.037786032744741</v>
      </c>
      <c r="I3483">
        <v>105.8248</v>
      </c>
      <c r="J3483">
        <v>174.15000000000799</v>
      </c>
      <c r="K3483" s="36">
        <v>23.172707969161273</v>
      </c>
      <c r="M3483">
        <v>110.5591</v>
      </c>
      <c r="N3483">
        <v>174.15000000000799</v>
      </c>
      <c r="O3483" s="36">
        <v>23.313387050728956</v>
      </c>
      <c r="Q3483">
        <v>115.30419999999999</v>
      </c>
      <c r="R3483">
        <v>174.15000000000799</v>
      </c>
      <c r="S3483" s="36">
        <v>23.459284477352423</v>
      </c>
      <c r="U3483">
        <v>120.0808</v>
      </c>
      <c r="V3483">
        <v>174.15000000000799</v>
      </c>
      <c r="W3483" s="36">
        <v>23.611383205302328</v>
      </c>
      <c r="Y3483">
        <v>83.43</v>
      </c>
      <c r="Z3483">
        <v>174.15000000000799</v>
      </c>
      <c r="AA3483" s="36">
        <v>22.567196517213372</v>
      </c>
    </row>
    <row r="3484" spans="1:27" x14ac:dyDescent="0.25">
      <c r="A3484">
        <v>96.432599999999994</v>
      </c>
      <c r="B3484">
        <v>174.200000000008</v>
      </c>
      <c r="C3484" s="36">
        <v>22.906709101608509</v>
      </c>
      <c r="E3484">
        <v>101.12990000000001</v>
      </c>
      <c r="F3484">
        <v>174.200000000008</v>
      </c>
      <c r="G3484" s="36">
        <v>23.037306974822606</v>
      </c>
      <c r="I3484">
        <v>105.8248</v>
      </c>
      <c r="J3484">
        <v>174.200000000008</v>
      </c>
      <c r="K3484" s="36">
        <v>23.172208294052986</v>
      </c>
      <c r="M3484">
        <v>110.5591</v>
      </c>
      <c r="N3484">
        <v>174.200000000008</v>
      </c>
      <c r="O3484" s="36">
        <v>23.31286481623285</v>
      </c>
      <c r="Q3484">
        <v>115.30419999999999</v>
      </c>
      <c r="R3484">
        <v>174.200000000008</v>
      </c>
      <c r="S3484" s="36">
        <v>23.458737618406499</v>
      </c>
      <c r="U3484">
        <v>120.0808</v>
      </c>
      <c r="V3484">
        <v>174.200000000008</v>
      </c>
      <c r="W3484" s="36">
        <v>23.610809244948829</v>
      </c>
      <c r="Y3484">
        <v>83.43</v>
      </c>
      <c r="Z3484">
        <v>174.200000000008</v>
      </c>
      <c r="AA3484" s="36">
        <v>22.566782487255217</v>
      </c>
    </row>
    <row r="3485" spans="1:27" x14ac:dyDescent="0.25">
      <c r="A3485">
        <v>96.432599999999994</v>
      </c>
      <c r="B3485">
        <v>174.25000000000799</v>
      </c>
      <c r="C3485" s="36">
        <v>22.906249187896659</v>
      </c>
      <c r="E3485">
        <v>101.12990000000001</v>
      </c>
      <c r="F3485">
        <v>174.25000000000799</v>
      </c>
      <c r="G3485" s="36">
        <v>23.036827996460691</v>
      </c>
      <c r="I3485">
        <v>105.8248</v>
      </c>
      <c r="J3485">
        <v>174.25000000000799</v>
      </c>
      <c r="K3485" s="36">
        <v>23.171708706454439</v>
      </c>
      <c r="M3485">
        <v>110.5591</v>
      </c>
      <c r="N3485">
        <v>174.25000000000799</v>
      </c>
      <c r="O3485" s="36">
        <v>23.312342678457362</v>
      </c>
      <c r="Q3485">
        <v>115.30419999999999</v>
      </c>
      <c r="R3485">
        <v>174.25000000000799</v>
      </c>
      <c r="S3485" s="36">
        <v>23.458190866856626</v>
      </c>
      <c r="U3485">
        <v>120.0808</v>
      </c>
      <c r="V3485">
        <v>174.25000000000799</v>
      </c>
      <c r="W3485" s="36">
        <v>23.61023540450342</v>
      </c>
      <c r="Y3485">
        <v>83.43</v>
      </c>
      <c r="Z3485">
        <v>174.25000000000799</v>
      </c>
      <c r="AA3485" s="36">
        <v>22.56636851463545</v>
      </c>
    </row>
    <row r="3486" spans="1:27" x14ac:dyDescent="0.25">
      <c r="A3486">
        <v>96.432599999999994</v>
      </c>
      <c r="B3486">
        <v>174.300000000008</v>
      </c>
      <c r="C3486" s="36">
        <v>22.905789346756784</v>
      </c>
      <c r="E3486">
        <v>101.12990000000001</v>
      </c>
      <c r="F3486">
        <v>174.300000000008</v>
      </c>
      <c r="G3486" s="36">
        <v>23.036349097627959</v>
      </c>
      <c r="I3486">
        <v>105.8248</v>
      </c>
      <c r="J3486">
        <v>174.300000000008</v>
      </c>
      <c r="K3486" s="36">
        <v>23.171209206329486</v>
      </c>
      <c r="M3486">
        <v>110.5591</v>
      </c>
      <c r="N3486">
        <v>174.300000000008</v>
      </c>
      <c r="O3486" s="36">
        <v>23.311820637360107</v>
      </c>
      <c r="Q3486">
        <v>115.30419999999999</v>
      </c>
      <c r="R3486">
        <v>174.300000000008</v>
      </c>
      <c r="S3486" s="36">
        <v>23.457644222652718</v>
      </c>
      <c r="U3486">
        <v>120.0808</v>
      </c>
      <c r="V3486">
        <v>174.300000000008</v>
      </c>
      <c r="W3486" s="36">
        <v>23.609661683906396</v>
      </c>
      <c r="Y3486">
        <v>83.43</v>
      </c>
      <c r="Z3486">
        <v>174.300000000008</v>
      </c>
      <c r="AA3486" s="36">
        <v>22.565954599335647</v>
      </c>
    </row>
    <row r="3487" spans="1:27" x14ac:dyDescent="0.25">
      <c r="A3487">
        <v>96.432599999999994</v>
      </c>
      <c r="B3487">
        <v>174.35000000000801</v>
      </c>
      <c r="C3487" s="36">
        <v>22.905329578162075</v>
      </c>
      <c r="E3487">
        <v>101.12990000000001</v>
      </c>
      <c r="F3487">
        <v>174.35000000000801</v>
      </c>
      <c r="G3487" s="36">
        <v>23.035870278293388</v>
      </c>
      <c r="I3487">
        <v>105.8248</v>
      </c>
      <c r="J3487">
        <v>174.35000000000801</v>
      </c>
      <c r="K3487" s="36">
        <v>23.170709793642036</v>
      </c>
      <c r="M3487">
        <v>110.5591</v>
      </c>
      <c r="N3487">
        <v>174.35000000000801</v>
      </c>
      <c r="O3487" s="36">
        <v>23.311298692898738</v>
      </c>
      <c r="Q3487">
        <v>115.30419999999999</v>
      </c>
      <c r="R3487">
        <v>174.35000000000801</v>
      </c>
      <c r="S3487" s="36">
        <v>23.457097685744735</v>
      </c>
      <c r="U3487">
        <v>120.0808</v>
      </c>
      <c r="V3487">
        <v>174.35000000000801</v>
      </c>
      <c r="W3487" s="36">
        <v>23.60908808309809</v>
      </c>
      <c r="Y3487">
        <v>83.43</v>
      </c>
      <c r="Z3487">
        <v>174.35000000000801</v>
      </c>
      <c r="AA3487" s="36">
        <v>22.565540741337408</v>
      </c>
    </row>
    <row r="3488" spans="1:27" x14ac:dyDescent="0.25">
      <c r="A3488">
        <v>96.432599999999994</v>
      </c>
      <c r="B3488">
        <v>174.40000000000799</v>
      </c>
      <c r="C3488" s="36">
        <v>22.90486988208573</v>
      </c>
      <c r="E3488">
        <v>101.12990000000001</v>
      </c>
      <c r="F3488">
        <v>174.40000000000799</v>
      </c>
      <c r="G3488" s="36">
        <v>23.035391538425976</v>
      </c>
      <c r="I3488">
        <v>105.8248</v>
      </c>
      <c r="J3488">
        <v>174.40000000000799</v>
      </c>
      <c r="K3488" s="36">
        <v>23.170210468356</v>
      </c>
      <c r="M3488">
        <v>110.5591</v>
      </c>
      <c r="N3488">
        <v>174.40000000000799</v>
      </c>
      <c r="O3488" s="36">
        <v>23.310776845030929</v>
      </c>
      <c r="Q3488">
        <v>115.30419999999999</v>
      </c>
      <c r="R3488">
        <v>174.40000000000799</v>
      </c>
      <c r="S3488" s="36">
        <v>23.456551256082662</v>
      </c>
      <c r="U3488">
        <v>120.0808</v>
      </c>
      <c r="V3488">
        <v>174.40000000000799</v>
      </c>
      <c r="W3488" s="36">
        <v>23.608514602018904</v>
      </c>
      <c r="Y3488">
        <v>83.43</v>
      </c>
      <c r="Z3488">
        <v>174.40000000000799</v>
      </c>
      <c r="AA3488" s="36">
        <v>22.565126940622331</v>
      </c>
    </row>
    <row r="3489" spans="1:27" x14ac:dyDescent="0.25">
      <c r="A3489">
        <v>96.432599999999994</v>
      </c>
      <c r="B3489">
        <v>174.450000000008</v>
      </c>
      <c r="C3489" s="36">
        <v>22.904410258500981</v>
      </c>
      <c r="E3489">
        <v>101.12990000000001</v>
      </c>
      <c r="F3489">
        <v>174.450000000008</v>
      </c>
      <c r="G3489" s="36">
        <v>23.034912877994739</v>
      </c>
      <c r="I3489">
        <v>105.8248</v>
      </c>
      <c r="J3489">
        <v>174.450000000008</v>
      </c>
      <c r="K3489" s="36">
        <v>23.169711230435322</v>
      </c>
      <c r="M3489">
        <v>110.5591</v>
      </c>
      <c r="N3489">
        <v>174.450000000008</v>
      </c>
      <c r="O3489" s="36">
        <v>23.310255093714392</v>
      </c>
      <c r="Q3489">
        <v>115.30419999999999</v>
      </c>
      <c r="R3489">
        <v>174.450000000008</v>
      </c>
      <c r="S3489" s="36">
        <v>23.456004933616533</v>
      </c>
      <c r="U3489">
        <v>120.0808</v>
      </c>
      <c r="V3489">
        <v>174.450000000008</v>
      </c>
      <c r="W3489" s="36">
        <v>23.607941240609257</v>
      </c>
      <c r="Y3489">
        <v>83.43</v>
      </c>
      <c r="Z3489">
        <v>174.450000000008</v>
      </c>
      <c r="AA3489" s="36">
        <v>22.564713197172022</v>
      </c>
    </row>
    <row r="3490" spans="1:27" x14ac:dyDescent="0.25">
      <c r="A3490">
        <v>96.432599999999994</v>
      </c>
      <c r="B3490">
        <v>174.50000000000799</v>
      </c>
      <c r="C3490" s="36">
        <v>22.903950707381068</v>
      </c>
      <c r="E3490">
        <v>101.12990000000001</v>
      </c>
      <c r="F3490">
        <v>174.50000000000799</v>
      </c>
      <c r="G3490" s="36">
        <v>23.034434296968719</v>
      </c>
      <c r="I3490">
        <v>105.8248</v>
      </c>
      <c r="J3490">
        <v>174.50000000000799</v>
      </c>
      <c r="K3490" s="36">
        <v>23.169212079843962</v>
      </c>
      <c r="M3490">
        <v>110.5591</v>
      </c>
      <c r="N3490">
        <v>174.50000000000799</v>
      </c>
      <c r="O3490" s="36">
        <v>23.309733438906861</v>
      </c>
      <c r="Q3490">
        <v>115.30419999999999</v>
      </c>
      <c r="R3490">
        <v>174.50000000000799</v>
      </c>
      <c r="S3490" s="36">
        <v>23.45545871829642</v>
      </c>
      <c r="U3490">
        <v>120.0808</v>
      </c>
      <c r="V3490">
        <v>174.50000000000799</v>
      </c>
      <c r="W3490" s="36">
        <v>23.607367998809647</v>
      </c>
      <c r="Y3490">
        <v>83.43</v>
      </c>
      <c r="Z3490">
        <v>174.50000000000799</v>
      </c>
      <c r="AA3490" s="36">
        <v>22.564299510968109</v>
      </c>
    </row>
    <row r="3491" spans="1:27" x14ac:dyDescent="0.25">
      <c r="A3491">
        <v>96.432599999999994</v>
      </c>
      <c r="B3491">
        <v>174.550000000008</v>
      </c>
      <c r="C3491" s="36">
        <v>22.903491228699238</v>
      </c>
      <c r="E3491">
        <v>101.12990000000001</v>
      </c>
      <c r="F3491">
        <v>174.550000000008</v>
      </c>
      <c r="G3491" s="36">
        <v>23.033955795316963</v>
      </c>
      <c r="I3491">
        <v>105.8248</v>
      </c>
      <c r="J3491">
        <v>174.550000000008</v>
      </c>
      <c r="K3491" s="36">
        <v>23.168713016545915</v>
      </c>
      <c r="M3491">
        <v>110.5591</v>
      </c>
      <c r="N3491">
        <v>174.550000000008</v>
      </c>
      <c r="O3491" s="36">
        <v>23.309211880566107</v>
      </c>
      <c r="Q3491">
        <v>115.30419999999999</v>
      </c>
      <c r="R3491">
        <v>174.550000000008</v>
      </c>
      <c r="S3491" s="36">
        <v>23.454912610072416</v>
      </c>
      <c r="U3491">
        <v>120.0808</v>
      </c>
      <c r="V3491">
        <v>174.550000000008</v>
      </c>
      <c r="W3491" s="36">
        <v>23.606794876560603</v>
      </c>
      <c r="Y3491">
        <v>83.43</v>
      </c>
      <c r="Z3491">
        <v>174.550000000008</v>
      </c>
      <c r="AA3491" s="36">
        <v>22.563885881992213</v>
      </c>
    </row>
    <row r="3492" spans="1:27" x14ac:dyDescent="0.25">
      <c r="A3492">
        <v>96.432599999999994</v>
      </c>
      <c r="B3492">
        <v>174.60000000000801</v>
      </c>
      <c r="C3492" s="36">
        <v>22.903031822428765</v>
      </c>
      <c r="E3492">
        <v>101.12990000000001</v>
      </c>
      <c r="F3492">
        <v>174.60000000000801</v>
      </c>
      <c r="G3492" s="36">
        <v>23.033477373008559</v>
      </c>
      <c r="I3492">
        <v>105.8248</v>
      </c>
      <c r="J3492">
        <v>174.60000000000801</v>
      </c>
      <c r="K3492" s="36">
        <v>23.168214040505195</v>
      </c>
      <c r="M3492">
        <v>110.5591</v>
      </c>
      <c r="N3492">
        <v>174.60000000000801</v>
      </c>
      <c r="O3492" s="36">
        <v>23.30869041864992</v>
      </c>
      <c r="Q3492">
        <v>115.30419999999999</v>
      </c>
      <c r="R3492">
        <v>174.60000000000801</v>
      </c>
      <c r="S3492" s="36">
        <v>23.454366608894667</v>
      </c>
      <c r="U3492">
        <v>120.0808</v>
      </c>
      <c r="V3492">
        <v>174.60000000000801</v>
      </c>
      <c r="W3492" s="36">
        <v>23.606221873802703</v>
      </c>
      <c r="Y3492">
        <v>83.43</v>
      </c>
      <c r="Z3492">
        <v>174.60000000000801</v>
      </c>
      <c r="AA3492" s="36">
        <v>22.563472310225983</v>
      </c>
    </row>
    <row r="3493" spans="1:27" x14ac:dyDescent="0.25">
      <c r="A3493">
        <v>96.432599999999994</v>
      </c>
      <c r="B3493">
        <v>174.65000000000799</v>
      </c>
      <c r="C3493" s="36">
        <v>22.90257248854294</v>
      </c>
      <c r="E3493">
        <v>101.12990000000001</v>
      </c>
      <c r="F3493">
        <v>174.65000000000799</v>
      </c>
      <c r="G3493" s="36">
        <v>23.032999030012601</v>
      </c>
      <c r="I3493">
        <v>105.8248</v>
      </c>
      <c r="J3493">
        <v>174.65000000000799</v>
      </c>
      <c r="K3493" s="36">
        <v>23.167715151685837</v>
      </c>
      <c r="M3493">
        <v>110.5591</v>
      </c>
      <c r="N3493">
        <v>174.65000000000799</v>
      </c>
      <c r="O3493" s="36">
        <v>23.308169053116139</v>
      </c>
      <c r="Q3493">
        <v>115.30419999999999</v>
      </c>
      <c r="R3493">
        <v>174.65000000000799</v>
      </c>
      <c r="S3493" s="36">
        <v>23.453820714713355</v>
      </c>
      <c r="U3493">
        <v>120.0808</v>
      </c>
      <c r="V3493">
        <v>174.65000000000799</v>
      </c>
      <c r="W3493" s="36">
        <v>23.605648990476581</v>
      </c>
      <c r="Y3493">
        <v>83.43</v>
      </c>
      <c r="Z3493">
        <v>174.65000000000799</v>
      </c>
      <c r="AA3493" s="36">
        <v>22.56305879565106</v>
      </c>
    </row>
    <row r="3494" spans="1:27" x14ac:dyDescent="0.25">
      <c r="A3494">
        <v>96.432599999999994</v>
      </c>
      <c r="B3494">
        <v>174.700000000008</v>
      </c>
      <c r="C3494" s="36">
        <v>22.902113227015064</v>
      </c>
      <c r="E3494">
        <v>101.12990000000001</v>
      </c>
      <c r="F3494">
        <v>174.700000000008</v>
      </c>
      <c r="G3494" s="36">
        <v>23.032520766298202</v>
      </c>
      <c r="I3494">
        <v>105.8248</v>
      </c>
      <c r="J3494">
        <v>174.700000000008</v>
      </c>
      <c r="K3494" s="36">
        <v>23.167216350051898</v>
      </c>
      <c r="M3494">
        <v>110.5591</v>
      </c>
      <c r="N3494">
        <v>174.700000000008</v>
      </c>
      <c r="O3494" s="36">
        <v>23.307647783922615</v>
      </c>
      <c r="Q3494">
        <v>115.30419999999999</v>
      </c>
      <c r="R3494">
        <v>174.700000000008</v>
      </c>
      <c r="S3494" s="36">
        <v>23.453274927478702</v>
      </c>
      <c r="U3494">
        <v>120.0808</v>
      </c>
      <c r="V3494">
        <v>174.700000000008</v>
      </c>
      <c r="W3494" s="36">
        <v>23.605076226522907</v>
      </c>
      <c r="Y3494">
        <v>83.43</v>
      </c>
      <c r="Z3494">
        <v>174.700000000008</v>
      </c>
      <c r="AA3494" s="36">
        <v>22.562645338249105</v>
      </c>
    </row>
    <row r="3495" spans="1:27" x14ac:dyDescent="0.25">
      <c r="A3495">
        <v>96.432599999999994</v>
      </c>
      <c r="B3495">
        <v>174.75000000000799</v>
      </c>
      <c r="C3495" s="36">
        <v>22.90165403781846</v>
      </c>
      <c r="E3495">
        <v>101.12990000000001</v>
      </c>
      <c r="F3495">
        <v>174.75000000000799</v>
      </c>
      <c r="G3495" s="36">
        <v>23.032042581834496</v>
      </c>
      <c r="I3495">
        <v>105.8248</v>
      </c>
      <c r="J3495">
        <v>174.75000000000799</v>
      </c>
      <c r="K3495" s="36">
        <v>23.16671763556748</v>
      </c>
      <c r="M3495">
        <v>110.5591</v>
      </c>
      <c r="N3495">
        <v>174.75000000000799</v>
      </c>
      <c r="O3495" s="36">
        <v>23.307126611027236</v>
      </c>
      <c r="Q3495">
        <v>115.30419999999999</v>
      </c>
      <c r="R3495">
        <v>174.75000000000799</v>
      </c>
      <c r="S3495" s="36">
        <v>23.452729247140958</v>
      </c>
      <c r="U3495">
        <v>120.0808</v>
      </c>
      <c r="V3495">
        <v>174.75000000000799</v>
      </c>
      <c r="W3495" s="36">
        <v>23.604503581882415</v>
      </c>
      <c r="Y3495">
        <v>83.43</v>
      </c>
      <c r="Z3495">
        <v>174.75000000000799</v>
      </c>
      <c r="AA3495" s="36">
        <v>22.562231938001784</v>
      </c>
    </row>
    <row r="3496" spans="1:27" x14ac:dyDescent="0.25">
      <c r="A3496">
        <v>96.432599999999994</v>
      </c>
      <c r="B3496">
        <v>174.800000000008</v>
      </c>
      <c r="C3496" s="36">
        <v>22.901194920926454</v>
      </c>
      <c r="E3496">
        <v>101.12990000000001</v>
      </c>
      <c r="F3496">
        <v>174.800000000008</v>
      </c>
      <c r="G3496" s="36">
        <v>23.031564476590638</v>
      </c>
      <c r="I3496">
        <v>105.8248</v>
      </c>
      <c r="J3496">
        <v>174.800000000008</v>
      </c>
      <c r="K3496" s="36">
        <v>23.166219008196681</v>
      </c>
      <c r="M3496">
        <v>110.5591</v>
      </c>
      <c r="N3496">
        <v>174.800000000008</v>
      </c>
      <c r="O3496" s="36">
        <v>23.30660553438792</v>
      </c>
      <c r="Q3496">
        <v>115.30419999999999</v>
      </c>
      <c r="R3496">
        <v>174.800000000008</v>
      </c>
      <c r="S3496" s="36">
        <v>23.452183673650424</v>
      </c>
      <c r="U3496">
        <v>120.0808</v>
      </c>
      <c r="V3496">
        <v>174.800000000008</v>
      </c>
      <c r="W3496" s="36">
        <v>23.60393105649587</v>
      </c>
      <c r="Y3496">
        <v>83.43</v>
      </c>
      <c r="Z3496">
        <v>174.800000000008</v>
      </c>
      <c r="AA3496" s="36">
        <v>22.561818594890777</v>
      </c>
    </row>
    <row r="3497" spans="1:27" x14ac:dyDescent="0.25">
      <c r="A3497">
        <v>96.432599999999994</v>
      </c>
      <c r="B3497">
        <v>174.85000000000801</v>
      </c>
      <c r="C3497" s="36">
        <v>22.900735876312403</v>
      </c>
      <c r="E3497">
        <v>101.12990000000001</v>
      </c>
      <c r="F3497">
        <v>174.85000000000801</v>
      </c>
      <c r="G3497" s="36">
        <v>23.03108645053581</v>
      </c>
      <c r="I3497">
        <v>105.8248</v>
      </c>
      <c r="J3497">
        <v>174.85000000000801</v>
      </c>
      <c r="K3497" s="36">
        <v>23.165720467903636</v>
      </c>
      <c r="M3497">
        <v>110.5591</v>
      </c>
      <c r="N3497">
        <v>174.85000000000801</v>
      </c>
      <c r="O3497" s="36">
        <v>23.306084553962613</v>
      </c>
      <c r="Q3497">
        <v>115.30419999999999</v>
      </c>
      <c r="R3497">
        <v>174.85000000000801</v>
      </c>
      <c r="S3497" s="36">
        <v>23.451638206957419</v>
      </c>
      <c r="U3497">
        <v>120.0808</v>
      </c>
      <c r="V3497">
        <v>174.85000000000801</v>
      </c>
      <c r="W3497" s="36">
        <v>23.603358650304095</v>
      </c>
      <c r="Y3497">
        <v>83.43</v>
      </c>
      <c r="Z3497">
        <v>174.85000000000801</v>
      </c>
      <c r="AA3497" s="36">
        <v>22.561405308897772</v>
      </c>
    </row>
    <row r="3498" spans="1:27" x14ac:dyDescent="0.25">
      <c r="A3498">
        <v>96.432599999999994</v>
      </c>
      <c r="B3498">
        <v>174.90000000000799</v>
      </c>
      <c r="C3498" s="36">
        <v>22.900276903949674</v>
      </c>
      <c r="E3498">
        <v>101.12990000000001</v>
      </c>
      <c r="F3498">
        <v>174.90000000000799</v>
      </c>
      <c r="G3498" s="36">
        <v>23.030608503639197</v>
      </c>
      <c r="I3498">
        <v>105.8248</v>
      </c>
      <c r="J3498">
        <v>174.90000000000799</v>
      </c>
      <c r="K3498" s="36">
        <v>23.1652220146525</v>
      </c>
      <c r="M3498">
        <v>110.5591</v>
      </c>
      <c r="N3498">
        <v>174.90000000000799</v>
      </c>
      <c r="O3498" s="36">
        <v>23.305563669709297</v>
      </c>
      <c r="Q3498">
        <v>115.30419999999999</v>
      </c>
      <c r="R3498">
        <v>174.90000000000799</v>
      </c>
      <c r="S3498" s="36">
        <v>23.451092847012319</v>
      </c>
      <c r="U3498">
        <v>120.0808</v>
      </c>
      <c r="V3498">
        <v>174.90000000000799</v>
      </c>
      <c r="W3498" s="36">
        <v>23.602786363247958</v>
      </c>
      <c r="Y3498">
        <v>83.43</v>
      </c>
      <c r="Z3498">
        <v>174.90000000000799</v>
      </c>
      <c r="AA3498" s="36">
        <v>22.560992080004461</v>
      </c>
    </row>
    <row r="3499" spans="1:27" x14ac:dyDescent="0.25">
      <c r="A3499">
        <v>96.432599999999994</v>
      </c>
      <c r="B3499">
        <v>174.950000000008</v>
      </c>
      <c r="C3499" s="36">
        <v>22.899818003811649</v>
      </c>
      <c r="E3499">
        <v>101.12990000000001</v>
      </c>
      <c r="F3499">
        <v>174.950000000008</v>
      </c>
      <c r="G3499" s="36">
        <v>23.030130635870009</v>
      </c>
      <c r="I3499">
        <v>105.8248</v>
      </c>
      <c r="J3499">
        <v>174.950000000008</v>
      </c>
      <c r="K3499" s="36">
        <v>23.164723648407463</v>
      </c>
      <c r="M3499">
        <v>110.5591</v>
      </c>
      <c r="N3499">
        <v>174.950000000008</v>
      </c>
      <c r="O3499" s="36">
        <v>23.305042881585972</v>
      </c>
      <c r="Q3499">
        <v>115.30419999999999</v>
      </c>
      <c r="R3499">
        <v>174.950000000008</v>
      </c>
      <c r="S3499" s="36">
        <v>23.450547593765528</v>
      </c>
      <c r="U3499">
        <v>120.0808</v>
      </c>
      <c r="V3499">
        <v>174.950000000008</v>
      </c>
      <c r="W3499" s="36">
        <v>23.602214195268374</v>
      </c>
      <c r="Y3499">
        <v>83.43</v>
      </c>
      <c r="Z3499">
        <v>174.950000000008</v>
      </c>
      <c r="AA3499" s="36">
        <v>22.56057890819255</v>
      </c>
    </row>
    <row r="3500" spans="1:27" x14ac:dyDescent="0.25">
      <c r="A3500">
        <v>96.432599999999994</v>
      </c>
      <c r="B3500">
        <v>175.00000000000799</v>
      </c>
      <c r="C3500" s="36">
        <v>22.899359175871727</v>
      </c>
      <c r="E3500">
        <v>101.12990000000001</v>
      </c>
      <c r="F3500">
        <v>175.00000000000799</v>
      </c>
      <c r="G3500" s="36">
        <v>23.02965284719749</v>
      </c>
      <c r="I3500">
        <v>105.8248</v>
      </c>
      <c r="J3500">
        <v>175.00000000000799</v>
      </c>
      <c r="K3500" s="36">
        <v>23.164225369132723</v>
      </c>
      <c r="M3500">
        <v>110.5591</v>
      </c>
      <c r="N3500">
        <v>175.00000000000799</v>
      </c>
      <c r="O3500" s="36">
        <v>23.304522189550678</v>
      </c>
      <c r="Q3500">
        <v>115.30419999999999</v>
      </c>
      <c r="R3500">
        <v>175.00000000000799</v>
      </c>
      <c r="S3500" s="36">
        <v>23.450002447167488</v>
      </c>
      <c r="U3500">
        <v>120.0808</v>
      </c>
      <c r="V3500">
        <v>175.00000000000799</v>
      </c>
      <c r="W3500" s="36">
        <v>23.601642146306308</v>
      </c>
      <c r="Y3500">
        <v>83.43</v>
      </c>
      <c r="Z3500">
        <v>175.00000000000799</v>
      </c>
      <c r="AA3500" s="36">
        <v>22.560165793443758</v>
      </c>
    </row>
    <row r="3501" spans="1:27" x14ac:dyDescent="0.25">
      <c r="A3501">
        <v>96.432599999999994</v>
      </c>
      <c r="B3501">
        <v>175.050000000008</v>
      </c>
      <c r="C3501" s="36">
        <v>22.898900420103313</v>
      </c>
      <c r="E3501">
        <v>101.12990000000001</v>
      </c>
      <c r="F3501">
        <v>175.050000000008</v>
      </c>
      <c r="G3501" s="36">
        <v>23.029175137590883</v>
      </c>
      <c r="I3501">
        <v>105.8248</v>
      </c>
      <c r="J3501">
        <v>175.050000000008</v>
      </c>
      <c r="K3501" s="36">
        <v>23.163727176792513</v>
      </c>
      <c r="M3501">
        <v>110.5591</v>
      </c>
      <c r="N3501">
        <v>175.050000000008</v>
      </c>
      <c r="O3501" s="36">
        <v>23.304001593561484</v>
      </c>
      <c r="Q3501">
        <v>115.30419999999999</v>
      </c>
      <c r="R3501">
        <v>175.050000000008</v>
      </c>
      <c r="S3501" s="36">
        <v>23.449457407168676</v>
      </c>
      <c r="U3501">
        <v>120.0808</v>
      </c>
      <c r="V3501">
        <v>175.050000000008</v>
      </c>
      <c r="W3501" s="36">
        <v>23.601070216302766</v>
      </c>
      <c r="Y3501">
        <v>83.43</v>
      </c>
      <c r="Z3501">
        <v>175.050000000008</v>
      </c>
      <c r="AA3501" s="36">
        <v>22.559752735739806</v>
      </c>
    </row>
    <row r="3502" spans="1:27" x14ac:dyDescent="0.25">
      <c r="A3502">
        <v>96.432599999999994</v>
      </c>
      <c r="B3502">
        <v>175.10000000000801</v>
      </c>
      <c r="C3502" s="36">
        <v>22.89844173647985</v>
      </c>
      <c r="E3502">
        <v>101.12990000000001</v>
      </c>
      <c r="F3502">
        <v>175.10000000000801</v>
      </c>
      <c r="G3502" s="36">
        <v>23.028697507019462</v>
      </c>
      <c r="I3502">
        <v>105.8248</v>
      </c>
      <c r="J3502">
        <v>175.10000000000801</v>
      </c>
      <c r="K3502" s="36">
        <v>23.16322907135109</v>
      </c>
      <c r="M3502">
        <v>110.5591</v>
      </c>
      <c r="N3502">
        <v>175.10000000000801</v>
      </c>
      <c r="O3502" s="36">
        <v>23.30348109357648</v>
      </c>
      <c r="Q3502">
        <v>115.30419999999999</v>
      </c>
      <c r="R3502">
        <v>175.10000000000801</v>
      </c>
      <c r="S3502" s="36">
        <v>23.448912473719616</v>
      </c>
      <c r="U3502">
        <v>120.0808</v>
      </c>
      <c r="V3502">
        <v>175.10000000000801</v>
      </c>
      <c r="W3502" s="36">
        <v>23.60049840519881</v>
      </c>
      <c r="Y3502">
        <v>83.43</v>
      </c>
      <c r="Z3502">
        <v>175.10000000000801</v>
      </c>
      <c r="AA3502" s="36">
        <v>22.55933973506243</v>
      </c>
    </row>
    <row r="3503" spans="1:27" x14ac:dyDescent="0.25">
      <c r="A3503">
        <v>96.432599999999994</v>
      </c>
      <c r="B3503">
        <v>175.15000000000799</v>
      </c>
      <c r="C3503" s="36">
        <v>22.897983124974779</v>
      </c>
      <c r="E3503">
        <v>101.12990000000001</v>
      </c>
      <c r="F3503">
        <v>175.15000000000799</v>
      </c>
      <c r="G3503" s="36">
        <v>23.028219955452517</v>
      </c>
      <c r="I3503">
        <v>105.8248</v>
      </c>
      <c r="J3503">
        <v>175.15000000000799</v>
      </c>
      <c r="K3503" s="36">
        <v>23.162731052772724</v>
      </c>
      <c r="M3503">
        <v>110.5591</v>
      </c>
      <c r="N3503">
        <v>175.15000000000799</v>
      </c>
      <c r="O3503" s="36">
        <v>23.302960689553796</v>
      </c>
      <c r="Q3503">
        <v>115.30419999999999</v>
      </c>
      <c r="R3503">
        <v>175.15000000000799</v>
      </c>
      <c r="S3503" s="36">
        <v>23.448367646770865</v>
      </c>
      <c r="U3503">
        <v>120.0808</v>
      </c>
      <c r="V3503">
        <v>175.15000000000799</v>
      </c>
      <c r="W3503" s="36">
        <v>23.599926712935545</v>
      </c>
      <c r="Y3503">
        <v>83.43</v>
      </c>
      <c r="Z3503">
        <v>175.15000000000799</v>
      </c>
      <c r="AA3503" s="36">
        <v>22.558926791393372</v>
      </c>
    </row>
    <row r="3504" spans="1:27" x14ac:dyDescent="0.25">
      <c r="A3504">
        <v>96.432599999999994</v>
      </c>
      <c r="B3504">
        <v>175.200000000008</v>
      </c>
      <c r="C3504" s="36">
        <v>22.897524585561563</v>
      </c>
      <c r="E3504">
        <v>101.12990000000001</v>
      </c>
      <c r="F3504">
        <v>175.200000000008</v>
      </c>
      <c r="G3504" s="36">
        <v>23.027742482859356</v>
      </c>
      <c r="I3504">
        <v>105.8248</v>
      </c>
      <c r="J3504">
        <v>175.200000000008</v>
      </c>
      <c r="K3504" s="36">
        <v>23.162233121021721</v>
      </c>
      <c r="M3504">
        <v>110.5591</v>
      </c>
      <c r="N3504">
        <v>175.200000000008</v>
      </c>
      <c r="O3504" s="36">
        <v>23.302440381451589</v>
      </c>
      <c r="Q3504">
        <v>115.30419999999999</v>
      </c>
      <c r="R3504">
        <v>175.200000000008</v>
      </c>
      <c r="S3504" s="36">
        <v>23.447822926273009</v>
      </c>
      <c r="U3504">
        <v>120.0808</v>
      </c>
      <c r="V3504">
        <v>175.200000000008</v>
      </c>
      <c r="W3504" s="36">
        <v>23.599355139454133</v>
      </c>
      <c r="Y3504">
        <v>83.43</v>
      </c>
      <c r="Z3504">
        <v>175.200000000008</v>
      </c>
      <c r="AA3504" s="36">
        <v>22.558513904714385</v>
      </c>
    </row>
    <row r="3505" spans="1:27" x14ac:dyDescent="0.25">
      <c r="A3505">
        <v>96.432599999999994</v>
      </c>
      <c r="B3505">
        <v>175.25000000000799</v>
      </c>
      <c r="C3505" s="36">
        <v>22.897066118213683</v>
      </c>
      <c r="E3505">
        <v>101.12990000000001</v>
      </c>
      <c r="F3505">
        <v>175.25000000000799</v>
      </c>
      <c r="G3505" s="36">
        <v>23.027265089209315</v>
      </c>
      <c r="I3505">
        <v>105.8248</v>
      </c>
      <c r="J3505">
        <v>175.25000000000799</v>
      </c>
      <c r="K3505" s="36">
        <v>23.161735276062398</v>
      </c>
      <c r="M3505">
        <v>110.5591</v>
      </c>
      <c r="N3505">
        <v>175.25000000000799</v>
      </c>
      <c r="O3505" s="36">
        <v>23.301920169228037</v>
      </c>
      <c r="Q3505">
        <v>115.30419999999999</v>
      </c>
      <c r="R3505">
        <v>175.25000000000799</v>
      </c>
      <c r="S3505" s="36">
        <v>23.447278312176678</v>
      </c>
      <c r="U3505">
        <v>120.0808</v>
      </c>
      <c r="V3505">
        <v>175.25000000000799</v>
      </c>
      <c r="W3505" s="36">
        <v>23.598783684695761</v>
      </c>
      <c r="Y3505">
        <v>83.43</v>
      </c>
      <c r="Z3505">
        <v>175.25000000000799</v>
      </c>
      <c r="AA3505" s="36">
        <v>22.558101075007237</v>
      </c>
    </row>
    <row r="3506" spans="1:27" x14ac:dyDescent="0.25">
      <c r="A3506">
        <v>96.432599999999994</v>
      </c>
      <c r="B3506">
        <v>175.300000000008</v>
      </c>
      <c r="C3506" s="36">
        <v>22.896607722904623</v>
      </c>
      <c r="E3506">
        <v>101.12990000000001</v>
      </c>
      <c r="F3506">
        <v>175.300000000008</v>
      </c>
      <c r="G3506" s="36">
        <v>23.026787774471735</v>
      </c>
      <c r="I3506">
        <v>105.8248</v>
      </c>
      <c r="J3506">
        <v>175.300000000008</v>
      </c>
      <c r="K3506" s="36">
        <v>23.161237517859114</v>
      </c>
      <c r="M3506">
        <v>110.5591</v>
      </c>
      <c r="N3506">
        <v>175.300000000008</v>
      </c>
      <c r="O3506" s="36">
        <v>23.301400052841359</v>
      </c>
      <c r="Q3506">
        <v>115.30419999999999</v>
      </c>
      <c r="R3506">
        <v>175.300000000008</v>
      </c>
      <c r="S3506" s="36">
        <v>23.44673380443254</v>
      </c>
      <c r="U3506">
        <v>120.0808</v>
      </c>
      <c r="V3506">
        <v>175.300000000008</v>
      </c>
      <c r="W3506" s="36">
        <v>23.598212348601677</v>
      </c>
      <c r="Y3506">
        <v>83.43</v>
      </c>
      <c r="Z3506">
        <v>175.300000000008</v>
      </c>
      <c r="AA3506" s="36">
        <v>22.557688302253691</v>
      </c>
    </row>
    <row r="3507" spans="1:27" x14ac:dyDescent="0.25">
      <c r="A3507">
        <v>96.432599999999994</v>
      </c>
      <c r="B3507">
        <v>175.35000000000801</v>
      </c>
      <c r="C3507" s="36">
        <v>22.8961493996079</v>
      </c>
      <c r="E3507">
        <v>101.12990000000001</v>
      </c>
      <c r="F3507">
        <v>175.35000000000801</v>
      </c>
      <c r="G3507" s="36">
        <v>23.026310538615984</v>
      </c>
      <c r="I3507">
        <v>105.8248</v>
      </c>
      <c r="J3507">
        <v>175.35000000000801</v>
      </c>
      <c r="K3507" s="36">
        <v>23.160739846376238</v>
      </c>
      <c r="M3507">
        <v>110.5591</v>
      </c>
      <c r="N3507">
        <v>175.35000000000801</v>
      </c>
      <c r="O3507" s="36">
        <v>23.3008800322498</v>
      </c>
      <c r="Q3507">
        <v>115.30419999999999</v>
      </c>
      <c r="R3507">
        <v>175.35000000000801</v>
      </c>
      <c r="S3507" s="36">
        <v>23.446189402991298</v>
      </c>
      <c r="U3507">
        <v>120.0808</v>
      </c>
      <c r="V3507">
        <v>175.35000000000801</v>
      </c>
      <c r="W3507" s="36">
        <v>23.597641131113186</v>
      </c>
      <c r="Y3507">
        <v>83.43</v>
      </c>
      <c r="Z3507">
        <v>175.35000000000801</v>
      </c>
      <c r="AA3507" s="36">
        <v>22.557275586435537</v>
      </c>
    </row>
    <row r="3508" spans="1:27" x14ac:dyDescent="0.25">
      <c r="A3508">
        <v>96.432599999999994</v>
      </c>
      <c r="B3508">
        <v>175.40000000000799</v>
      </c>
      <c r="C3508" s="36">
        <v>22.895691148297036</v>
      </c>
      <c r="E3508">
        <v>101.12990000000001</v>
      </c>
      <c r="F3508">
        <v>175.40000000000799</v>
      </c>
      <c r="G3508" s="36">
        <v>23.025833381611452</v>
      </c>
      <c r="I3508">
        <v>105.8248</v>
      </c>
      <c r="J3508">
        <v>175.40000000000799</v>
      </c>
      <c r="K3508" s="36">
        <v>23.160242261578162</v>
      </c>
      <c r="M3508">
        <v>110.5591</v>
      </c>
      <c r="N3508">
        <v>175.40000000000799</v>
      </c>
      <c r="O3508" s="36">
        <v>23.300360107411635</v>
      </c>
      <c r="Q3508">
        <v>115.30419999999999</v>
      </c>
      <c r="R3508">
        <v>175.40000000000799</v>
      </c>
      <c r="S3508" s="36">
        <v>23.445645107803692</v>
      </c>
      <c r="U3508">
        <v>120.0808</v>
      </c>
      <c r="V3508">
        <v>175.40000000000799</v>
      </c>
      <c r="W3508" s="36">
        <v>23.597070032171619</v>
      </c>
      <c r="Y3508">
        <v>83.43</v>
      </c>
      <c r="Z3508">
        <v>175.40000000000799</v>
      </c>
      <c r="AA3508" s="36">
        <v>22.556862927534556</v>
      </c>
    </row>
    <row r="3509" spans="1:27" x14ac:dyDescent="0.25">
      <c r="A3509">
        <v>96.432599999999994</v>
      </c>
      <c r="B3509">
        <v>175.450000000008</v>
      </c>
      <c r="C3509" s="36">
        <v>22.895232968945574</v>
      </c>
      <c r="E3509">
        <v>101.12990000000001</v>
      </c>
      <c r="F3509">
        <v>175.450000000008</v>
      </c>
      <c r="G3509" s="36">
        <v>23.025356303427543</v>
      </c>
      <c r="I3509">
        <v>105.8248</v>
      </c>
      <c r="J3509">
        <v>175.450000000008</v>
      </c>
      <c r="K3509" s="36">
        <v>23.159744763429313</v>
      </c>
      <c r="M3509">
        <v>110.5591</v>
      </c>
      <c r="N3509">
        <v>175.450000000008</v>
      </c>
      <c r="O3509" s="36">
        <v>23.29984027828516</v>
      </c>
      <c r="Q3509">
        <v>115.30419999999999</v>
      </c>
      <c r="R3509">
        <v>175.450000000008</v>
      </c>
      <c r="S3509" s="36">
        <v>23.445100918820504</v>
      </c>
      <c r="U3509">
        <v>120.0808</v>
      </c>
      <c r="V3509">
        <v>175.450000000008</v>
      </c>
      <c r="W3509" s="36">
        <v>23.596499051718379</v>
      </c>
      <c r="Y3509">
        <v>83.43</v>
      </c>
      <c r="Z3509">
        <v>175.450000000008</v>
      </c>
      <c r="AA3509" s="36">
        <v>22.556450325532555</v>
      </c>
    </row>
    <row r="3510" spans="1:27" x14ac:dyDescent="0.25">
      <c r="A3510">
        <v>96.432599999999994</v>
      </c>
      <c r="B3510">
        <v>175.50000000000799</v>
      </c>
      <c r="C3510" s="36">
        <v>22.894774861527068</v>
      </c>
      <c r="E3510">
        <v>101.12990000000001</v>
      </c>
      <c r="F3510">
        <v>175.50000000000799</v>
      </c>
      <c r="G3510" s="36">
        <v>23.024879304033689</v>
      </c>
      <c r="I3510">
        <v>105.8248</v>
      </c>
      <c r="J3510">
        <v>175.50000000000799</v>
      </c>
      <c r="K3510" s="36">
        <v>23.159247351894123</v>
      </c>
      <c r="M3510">
        <v>110.5591</v>
      </c>
      <c r="N3510">
        <v>175.50000000000799</v>
      </c>
      <c r="O3510" s="36">
        <v>23.29932054482871</v>
      </c>
      <c r="Q3510">
        <v>115.30419999999999</v>
      </c>
      <c r="R3510">
        <v>175.50000000000799</v>
      </c>
      <c r="S3510" s="36">
        <v>23.444556835992547</v>
      </c>
      <c r="U3510">
        <v>120.0808</v>
      </c>
      <c r="V3510">
        <v>175.50000000000799</v>
      </c>
      <c r="W3510" s="36">
        <v>23.595928189694892</v>
      </c>
      <c r="Y3510">
        <v>83.43</v>
      </c>
      <c r="Z3510">
        <v>175.50000000000799</v>
      </c>
      <c r="AA3510" s="36">
        <v>22.556037780411348</v>
      </c>
    </row>
    <row r="3511" spans="1:27" x14ac:dyDescent="0.25">
      <c r="A3511">
        <v>96.432599999999994</v>
      </c>
      <c r="B3511">
        <v>175.550000000008</v>
      </c>
      <c r="C3511" s="36">
        <v>22.894316826015096</v>
      </c>
      <c r="E3511">
        <v>101.12990000000001</v>
      </c>
      <c r="F3511">
        <v>175.550000000008</v>
      </c>
      <c r="G3511" s="36">
        <v>23.02440238339932</v>
      </c>
      <c r="I3511">
        <v>105.8248</v>
      </c>
      <c r="J3511">
        <v>175.550000000008</v>
      </c>
      <c r="K3511" s="36">
        <v>23.158750026937071</v>
      </c>
      <c r="M3511">
        <v>110.5591</v>
      </c>
      <c r="N3511">
        <v>175.550000000008</v>
      </c>
      <c r="O3511" s="36">
        <v>23.298800907000651</v>
      </c>
      <c r="Q3511">
        <v>115.30419999999999</v>
      </c>
      <c r="R3511">
        <v>175.550000000008</v>
      </c>
      <c r="S3511" s="36">
        <v>23.444012859270668</v>
      </c>
      <c r="U3511">
        <v>120.0808</v>
      </c>
      <c r="V3511">
        <v>175.550000000008</v>
      </c>
      <c r="W3511" s="36">
        <v>23.595357446042641</v>
      </c>
      <c r="Y3511">
        <v>83.43</v>
      </c>
      <c r="Z3511">
        <v>175.550000000008</v>
      </c>
      <c r="AA3511" s="36">
        <v>22.55562529215274</v>
      </c>
    </row>
    <row r="3512" spans="1:27" x14ac:dyDescent="0.25">
      <c r="A3512">
        <v>96.432599999999994</v>
      </c>
      <c r="B3512">
        <v>175.60000000000801</v>
      </c>
      <c r="C3512" s="36">
        <v>22.893858862383237</v>
      </c>
      <c r="E3512">
        <v>101.12990000000001</v>
      </c>
      <c r="F3512">
        <v>175.60000000000801</v>
      </c>
      <c r="G3512" s="36">
        <v>23.023925541493917</v>
      </c>
      <c r="I3512">
        <v>105.8248</v>
      </c>
      <c r="J3512">
        <v>175.60000000000801</v>
      </c>
      <c r="K3512" s="36">
        <v>23.158252788522638</v>
      </c>
      <c r="M3512">
        <v>110.5591</v>
      </c>
      <c r="N3512">
        <v>175.60000000000801</v>
      </c>
      <c r="O3512" s="36">
        <v>23.298281364759372</v>
      </c>
      <c r="Q3512">
        <v>115.30419999999999</v>
      </c>
      <c r="R3512">
        <v>175.60000000000801</v>
      </c>
      <c r="S3512" s="36">
        <v>23.443468988605762</v>
      </c>
      <c r="U3512">
        <v>120.0808</v>
      </c>
      <c r="V3512">
        <v>175.60000000000801</v>
      </c>
      <c r="W3512" s="36">
        <v>23.594786820703163</v>
      </c>
      <c r="Y3512">
        <v>83.43</v>
      </c>
      <c r="Z3512">
        <v>175.60000000000801</v>
      </c>
      <c r="AA3512" s="36">
        <v>22.555212860738571</v>
      </c>
    </row>
    <row r="3513" spans="1:27" x14ac:dyDescent="0.25">
      <c r="A3513">
        <v>96.432599999999994</v>
      </c>
      <c r="B3513">
        <v>175.65000000000799</v>
      </c>
      <c r="C3513" s="36">
        <v>22.8934009706051</v>
      </c>
      <c r="E3513">
        <v>101.12990000000001</v>
      </c>
      <c r="F3513">
        <v>175.65000000000799</v>
      </c>
      <c r="G3513" s="36">
        <v>23.023448778286948</v>
      </c>
      <c r="I3513">
        <v>105.8248</v>
      </c>
      <c r="J3513">
        <v>175.65000000000799</v>
      </c>
      <c r="K3513" s="36">
        <v>23.157755636615349</v>
      </c>
      <c r="M3513">
        <v>110.5591</v>
      </c>
      <c r="N3513">
        <v>175.65000000000799</v>
      </c>
      <c r="O3513" s="36">
        <v>23.297761918063294</v>
      </c>
      <c r="Q3513">
        <v>115.30419999999999</v>
      </c>
      <c r="R3513">
        <v>175.65000000000799</v>
      </c>
      <c r="S3513" s="36">
        <v>23.442925223948752</v>
      </c>
      <c r="U3513">
        <v>120.0808</v>
      </c>
      <c r="V3513">
        <v>175.65000000000799</v>
      </c>
      <c r="W3513" s="36">
        <v>23.594216313618027</v>
      </c>
      <c r="Y3513">
        <v>83.43</v>
      </c>
      <c r="Z3513">
        <v>175.65000000000799</v>
      </c>
      <c r="AA3513" s="36">
        <v>22.554800486150675</v>
      </c>
    </row>
    <row r="3514" spans="1:27" x14ac:dyDescent="0.25">
      <c r="A3514">
        <v>96.432599999999994</v>
      </c>
      <c r="B3514">
        <v>175.700000000008</v>
      </c>
      <c r="C3514" s="36">
        <v>22.8929431506543</v>
      </c>
      <c r="E3514">
        <v>101.12990000000001</v>
      </c>
      <c r="F3514">
        <v>175.700000000008</v>
      </c>
      <c r="G3514" s="36">
        <v>23.022972093747928</v>
      </c>
      <c r="I3514">
        <v>105.8248</v>
      </c>
      <c r="J3514">
        <v>175.700000000008</v>
      </c>
      <c r="K3514" s="36">
        <v>23.157258571179735</v>
      </c>
      <c r="M3514">
        <v>110.5591</v>
      </c>
      <c r="N3514">
        <v>175.700000000008</v>
      </c>
      <c r="O3514" s="36">
        <v>23.297242566870864</v>
      </c>
      <c r="Q3514">
        <v>115.30419999999999</v>
      </c>
      <c r="R3514">
        <v>175.700000000008</v>
      </c>
      <c r="S3514" s="36">
        <v>23.442381565250599</v>
      </c>
      <c r="U3514">
        <v>120.0808</v>
      </c>
      <c r="V3514">
        <v>175.700000000008</v>
      </c>
      <c r="W3514" s="36">
        <v>23.593645924728865</v>
      </c>
      <c r="Y3514">
        <v>83.43</v>
      </c>
      <c r="Z3514">
        <v>175.700000000008</v>
      </c>
      <c r="AA3514" s="36">
        <v>22.554388168370899</v>
      </c>
    </row>
    <row r="3515" spans="1:27" x14ac:dyDescent="0.25">
      <c r="A3515">
        <v>96.432599999999994</v>
      </c>
      <c r="B3515">
        <v>175.75000000000799</v>
      </c>
      <c r="C3515" s="36">
        <v>22.892485402504484</v>
      </c>
      <c r="E3515">
        <v>101.12990000000001</v>
      </c>
      <c r="F3515">
        <v>175.75000000000799</v>
      </c>
      <c r="G3515" s="36">
        <v>23.022495487846374</v>
      </c>
      <c r="I3515">
        <v>105.8248</v>
      </c>
      <c r="J3515">
        <v>175.75000000000799</v>
      </c>
      <c r="K3515" s="36">
        <v>23.156761592180356</v>
      </c>
      <c r="M3515">
        <v>110.5591</v>
      </c>
      <c r="N3515">
        <v>175.75000000000799</v>
      </c>
      <c r="O3515" s="36">
        <v>23.296723311140568</v>
      </c>
      <c r="Q3515">
        <v>115.30419999999999</v>
      </c>
      <c r="R3515">
        <v>175.75000000000799</v>
      </c>
      <c r="S3515" s="36">
        <v>23.441838012462313</v>
      </c>
      <c r="U3515">
        <v>120.0808</v>
      </c>
      <c r="V3515">
        <v>175.75000000000799</v>
      </c>
      <c r="W3515" s="36">
        <v>23.593075653977341</v>
      </c>
      <c r="Y3515">
        <v>83.43</v>
      </c>
      <c r="Z3515">
        <v>175.75000000000799</v>
      </c>
      <c r="AA3515" s="36">
        <v>22.553975907381098</v>
      </c>
    </row>
    <row r="3516" spans="1:27" x14ac:dyDescent="0.25">
      <c r="A3516">
        <v>96.432599999999994</v>
      </c>
      <c r="B3516">
        <v>175.800000000008</v>
      </c>
      <c r="C3516" s="36">
        <v>22.892027726129289</v>
      </c>
      <c r="E3516">
        <v>101.12990000000001</v>
      </c>
      <c r="F3516">
        <v>175.800000000008</v>
      </c>
      <c r="G3516" s="36">
        <v>23.022018960551822</v>
      </c>
      <c r="I3516">
        <v>105.8248</v>
      </c>
      <c r="J3516">
        <v>175.800000000008</v>
      </c>
      <c r="K3516" s="36">
        <v>23.156264699581797</v>
      </c>
      <c r="M3516">
        <v>110.5591</v>
      </c>
      <c r="N3516">
        <v>175.800000000008</v>
      </c>
      <c r="O3516" s="36">
        <v>23.296204150830906</v>
      </c>
      <c r="Q3516">
        <v>115.30419999999999</v>
      </c>
      <c r="R3516">
        <v>175.800000000008</v>
      </c>
      <c r="S3516" s="36">
        <v>23.441294565534914</v>
      </c>
      <c r="U3516">
        <v>120.0808</v>
      </c>
      <c r="V3516">
        <v>175.800000000008</v>
      </c>
      <c r="W3516" s="36">
        <v>23.59250550130518</v>
      </c>
      <c r="Y3516">
        <v>83.43</v>
      </c>
      <c r="Z3516">
        <v>175.800000000008</v>
      </c>
      <c r="AA3516" s="36">
        <v>22.553563703163139</v>
      </c>
    </row>
    <row r="3517" spans="1:27" x14ac:dyDescent="0.25">
      <c r="A3517">
        <v>96.432599999999994</v>
      </c>
      <c r="B3517">
        <v>175.85000000000801</v>
      </c>
      <c r="C3517" s="36">
        <v>22.89157012150239</v>
      </c>
      <c r="E3517">
        <v>101.12990000000001</v>
      </c>
      <c r="F3517">
        <v>175.85000000000801</v>
      </c>
      <c r="G3517" s="36">
        <v>23.021542511833832</v>
      </c>
      <c r="I3517">
        <v>105.8248</v>
      </c>
      <c r="J3517">
        <v>175.85000000000801</v>
      </c>
      <c r="K3517" s="36">
        <v>23.155767893348671</v>
      </c>
      <c r="M3517">
        <v>110.5591</v>
      </c>
      <c r="N3517">
        <v>175.85000000000801</v>
      </c>
      <c r="O3517" s="36">
        <v>23.295685085900423</v>
      </c>
      <c r="Q3517">
        <v>115.30419999999999</v>
      </c>
      <c r="R3517">
        <v>175.85000000000801</v>
      </c>
      <c r="S3517" s="36">
        <v>23.440751224419483</v>
      </c>
      <c r="U3517">
        <v>120.0808</v>
      </c>
      <c r="V3517">
        <v>175.85000000000801</v>
      </c>
      <c r="W3517" s="36">
        <v>23.591935466654139</v>
      </c>
      <c r="Y3517">
        <v>83.43</v>
      </c>
      <c r="Z3517">
        <v>175.85000000000801</v>
      </c>
      <c r="AA3517" s="36">
        <v>22.553151555698896</v>
      </c>
    </row>
    <row r="3518" spans="1:27" x14ac:dyDescent="0.25">
      <c r="A3518">
        <v>96.432599999999994</v>
      </c>
      <c r="B3518">
        <v>175.90000000000799</v>
      </c>
      <c r="C3518" s="36">
        <v>22.891112588597462</v>
      </c>
      <c r="E3518">
        <v>101.12990000000001</v>
      </c>
      <c r="F3518">
        <v>175.90000000000799</v>
      </c>
      <c r="G3518" s="36">
        <v>23.02106614166199</v>
      </c>
      <c r="I3518">
        <v>105.8248</v>
      </c>
      <c r="J3518">
        <v>175.90000000000799</v>
      </c>
      <c r="K3518" s="36">
        <v>23.155271173445605</v>
      </c>
      <c r="M3518">
        <v>110.5591</v>
      </c>
      <c r="N3518">
        <v>175.90000000000799</v>
      </c>
      <c r="O3518" s="36">
        <v>23.295166116307684</v>
      </c>
      <c r="Q3518">
        <v>115.30419999999999</v>
      </c>
      <c r="R3518">
        <v>175.90000000000799</v>
      </c>
      <c r="S3518" s="36">
        <v>23.440207989067133</v>
      </c>
      <c r="U3518">
        <v>120.0808</v>
      </c>
      <c r="V3518">
        <v>175.90000000000799</v>
      </c>
      <c r="W3518" s="36">
        <v>23.591365549966035</v>
      </c>
      <c r="Y3518">
        <v>83.43</v>
      </c>
      <c r="Z3518">
        <v>175.90000000000799</v>
      </c>
      <c r="AA3518" s="36">
        <v>22.552739464970259</v>
      </c>
    </row>
    <row r="3519" spans="1:27" x14ac:dyDescent="0.25">
      <c r="A3519">
        <v>96.432599999999994</v>
      </c>
      <c r="B3519">
        <v>175.950000000008</v>
      </c>
      <c r="C3519" s="36">
        <v>22.890655127388211</v>
      </c>
      <c r="E3519">
        <v>101.12990000000001</v>
      </c>
      <c r="F3519">
        <v>175.950000000008</v>
      </c>
      <c r="G3519" s="36">
        <v>23.020589850005884</v>
      </c>
      <c r="I3519">
        <v>105.8248</v>
      </c>
      <c r="J3519">
        <v>175.950000000008</v>
      </c>
      <c r="K3519" s="36">
        <v>23.154774539837263</v>
      </c>
      <c r="M3519">
        <v>110.5591</v>
      </c>
      <c r="N3519">
        <v>175.950000000008</v>
      </c>
      <c r="O3519" s="36">
        <v>23.294647242011276</v>
      </c>
      <c r="Q3519">
        <v>115.30419999999999</v>
      </c>
      <c r="R3519">
        <v>175.950000000008</v>
      </c>
      <c r="S3519" s="36">
        <v>23.439664859429005</v>
      </c>
      <c r="U3519">
        <v>120.0808</v>
      </c>
      <c r="V3519">
        <v>175.950000000008</v>
      </c>
      <c r="W3519" s="36">
        <v>23.590795751182718</v>
      </c>
      <c r="Y3519">
        <v>83.43</v>
      </c>
      <c r="Z3519">
        <v>175.950000000008</v>
      </c>
      <c r="AA3519" s="36">
        <v>22.552327430959117</v>
      </c>
    </row>
    <row r="3520" spans="1:27" x14ac:dyDescent="0.25">
      <c r="A3520">
        <v>96.432599999999994</v>
      </c>
      <c r="B3520">
        <v>176.00000000000799</v>
      </c>
      <c r="C3520" s="36">
        <v>22.890197737848347</v>
      </c>
      <c r="E3520">
        <v>101.12990000000001</v>
      </c>
      <c r="F3520">
        <v>176.00000000000799</v>
      </c>
      <c r="G3520" s="36">
        <v>23.020113636835141</v>
      </c>
      <c r="I3520">
        <v>105.8248</v>
      </c>
      <c r="J3520">
        <v>176.00000000000799</v>
      </c>
      <c r="K3520" s="36">
        <v>23.154277992488318</v>
      </c>
      <c r="M3520">
        <v>110.5591</v>
      </c>
      <c r="N3520">
        <v>176.00000000000799</v>
      </c>
      <c r="O3520" s="36">
        <v>23.294128462969841</v>
      </c>
      <c r="Q3520">
        <v>115.30419999999999</v>
      </c>
      <c r="R3520">
        <v>176.00000000000799</v>
      </c>
      <c r="S3520" s="36">
        <v>23.439121835456284</v>
      </c>
      <c r="U3520">
        <v>120.0808</v>
      </c>
      <c r="V3520">
        <v>176.00000000000799</v>
      </c>
      <c r="W3520" s="36">
        <v>23.590226070246104</v>
      </c>
      <c r="Y3520">
        <v>83.43</v>
      </c>
      <c r="Z3520">
        <v>176.00000000000799</v>
      </c>
      <c r="AA3520" s="36">
        <v>22.551915453647371</v>
      </c>
    </row>
    <row r="3521" spans="1:27" x14ac:dyDescent="0.25">
      <c r="A3521">
        <v>96.432599999999994</v>
      </c>
      <c r="B3521">
        <v>176.050000000008</v>
      </c>
      <c r="C3521" s="36">
        <v>22.889740419951593</v>
      </c>
      <c r="E3521">
        <v>101.12990000000001</v>
      </c>
      <c r="F3521">
        <v>176.050000000008</v>
      </c>
      <c r="G3521" s="36">
        <v>23.019637502119391</v>
      </c>
      <c r="I3521">
        <v>105.8248</v>
      </c>
      <c r="J3521">
        <v>176.050000000008</v>
      </c>
      <c r="K3521" s="36">
        <v>23.153781531363467</v>
      </c>
      <c r="M3521">
        <v>110.5591</v>
      </c>
      <c r="N3521">
        <v>176.050000000008</v>
      </c>
      <c r="O3521" s="36">
        <v>23.293609779142027</v>
      </c>
      <c r="Q3521">
        <v>115.30419999999999</v>
      </c>
      <c r="R3521">
        <v>176.050000000008</v>
      </c>
      <c r="S3521" s="36">
        <v>23.438578917100184</v>
      </c>
      <c r="U3521">
        <v>120.0808</v>
      </c>
      <c r="V3521">
        <v>176.050000000008</v>
      </c>
      <c r="W3521" s="36">
        <v>23.58965650709813</v>
      </c>
      <c r="Y3521">
        <v>83.43</v>
      </c>
      <c r="Z3521">
        <v>176.050000000008</v>
      </c>
      <c r="AA3521" s="36">
        <v>22.551503533016941</v>
      </c>
    </row>
    <row r="3522" spans="1:27" x14ac:dyDescent="0.25">
      <c r="A3522">
        <v>96.432599999999994</v>
      </c>
      <c r="B3522">
        <v>176.10000000000801</v>
      </c>
      <c r="C3522" s="36">
        <v>22.889283173671704</v>
      </c>
      <c r="E3522">
        <v>101.12990000000001</v>
      </c>
      <c r="F3522">
        <v>176.10000000000801</v>
      </c>
      <c r="G3522" s="36">
        <v>23.019161445828288</v>
      </c>
      <c r="I3522">
        <v>105.8248</v>
      </c>
      <c r="J3522">
        <v>176.10000000000801</v>
      </c>
      <c r="K3522" s="36">
        <v>23.153285156427447</v>
      </c>
      <c r="M3522">
        <v>110.5591</v>
      </c>
      <c r="N3522">
        <v>176.10000000000801</v>
      </c>
      <c r="O3522" s="36">
        <v>23.293091190486511</v>
      </c>
      <c r="Q3522">
        <v>115.30419999999999</v>
      </c>
      <c r="R3522">
        <v>176.10000000000801</v>
      </c>
      <c r="S3522" s="36">
        <v>23.438036104311973</v>
      </c>
      <c r="U3522">
        <v>120.0808</v>
      </c>
      <c r="V3522">
        <v>176.10000000000801</v>
      </c>
      <c r="W3522" s="36">
        <v>23.589087061680804</v>
      </c>
      <c r="Y3522">
        <v>83.43</v>
      </c>
      <c r="Z3522">
        <v>176.10000000000801</v>
      </c>
      <c r="AA3522" s="36">
        <v>22.55109166904974</v>
      </c>
    </row>
    <row r="3523" spans="1:27" x14ac:dyDescent="0.25">
      <c r="A3523">
        <v>96.432599999999994</v>
      </c>
      <c r="B3523">
        <v>176.15000000000799</v>
      </c>
      <c r="C3523" s="36">
        <v>22.888825998982433</v>
      </c>
      <c r="E3523">
        <v>101.12990000000001</v>
      </c>
      <c r="F3523">
        <v>176.15000000000799</v>
      </c>
      <c r="G3523" s="36">
        <v>23.018685467931508</v>
      </c>
      <c r="I3523">
        <v>105.8248</v>
      </c>
      <c r="J3523">
        <v>176.15000000000799</v>
      </c>
      <c r="K3523" s="36">
        <v>23.152788867644997</v>
      </c>
      <c r="M3523">
        <v>110.5591</v>
      </c>
      <c r="N3523">
        <v>176.15000000000799</v>
      </c>
      <c r="O3523" s="36">
        <v>23.292572696962019</v>
      </c>
      <c r="Q3523">
        <v>115.30419999999999</v>
      </c>
      <c r="R3523">
        <v>176.15000000000799</v>
      </c>
      <c r="S3523" s="36">
        <v>23.437493397042935</v>
      </c>
      <c r="U3523">
        <v>120.0808</v>
      </c>
      <c r="V3523">
        <v>176.15000000000799</v>
      </c>
      <c r="W3523" s="36">
        <v>23.588517733936161</v>
      </c>
      <c r="Y3523">
        <v>83.43</v>
      </c>
      <c r="Z3523">
        <v>176.15000000000799</v>
      </c>
      <c r="AA3523" s="36">
        <v>22.550679861727705</v>
      </c>
    </row>
    <row r="3524" spans="1:27" x14ac:dyDescent="0.25">
      <c r="A3524">
        <v>96.432599999999994</v>
      </c>
      <c r="B3524">
        <v>176.200000000008</v>
      </c>
      <c r="C3524" s="36">
        <v>22.888368895857553</v>
      </c>
      <c r="E3524">
        <v>101.12990000000001</v>
      </c>
      <c r="F3524">
        <v>176.200000000008</v>
      </c>
      <c r="G3524" s="36">
        <v>23.018209568398742</v>
      </c>
      <c r="I3524">
        <v>105.8248</v>
      </c>
      <c r="J3524">
        <v>176.200000000008</v>
      </c>
      <c r="K3524" s="36">
        <v>23.152292664980894</v>
      </c>
      <c r="M3524">
        <v>110.5591</v>
      </c>
      <c r="N3524">
        <v>176.200000000008</v>
      </c>
      <c r="O3524" s="36">
        <v>23.292054298527276</v>
      </c>
      <c r="Q3524">
        <v>115.30419999999999</v>
      </c>
      <c r="R3524">
        <v>176.200000000008</v>
      </c>
      <c r="S3524" s="36">
        <v>23.4369507952444</v>
      </c>
      <c r="U3524">
        <v>120.0808</v>
      </c>
      <c r="V3524">
        <v>176.200000000008</v>
      </c>
      <c r="W3524" s="36">
        <v>23.587948523806297</v>
      </c>
      <c r="Y3524">
        <v>83.43</v>
      </c>
      <c r="Z3524">
        <v>176.200000000008</v>
      </c>
      <c r="AA3524" s="36">
        <v>22.550268111032775</v>
      </c>
    </row>
    <row r="3525" spans="1:27" x14ac:dyDescent="0.25">
      <c r="A3525">
        <v>96.432599999999994</v>
      </c>
      <c r="B3525">
        <v>176.25000000000799</v>
      </c>
      <c r="C3525" s="36">
        <v>22.887911864270862</v>
      </c>
      <c r="E3525">
        <v>101.12990000000001</v>
      </c>
      <c r="F3525">
        <v>176.25000000000799</v>
      </c>
      <c r="G3525" s="36">
        <v>23.01773374719971</v>
      </c>
      <c r="I3525">
        <v>105.8248</v>
      </c>
      <c r="J3525">
        <v>176.25000000000799</v>
      </c>
      <c r="K3525" s="36">
        <v>23.15179654839994</v>
      </c>
      <c r="M3525">
        <v>110.5591</v>
      </c>
      <c r="N3525">
        <v>176.25000000000799</v>
      </c>
      <c r="O3525" s="36">
        <v>23.291535995141068</v>
      </c>
      <c r="Q3525">
        <v>115.30419999999999</v>
      </c>
      <c r="R3525">
        <v>176.25000000000799</v>
      </c>
      <c r="S3525" s="36">
        <v>23.436408298867732</v>
      </c>
      <c r="U3525">
        <v>120.0808</v>
      </c>
      <c r="V3525">
        <v>176.25000000000799</v>
      </c>
      <c r="W3525" s="36">
        <v>23.587379431233352</v>
      </c>
      <c r="Y3525">
        <v>83.43</v>
      </c>
      <c r="Z3525">
        <v>176.25000000000799</v>
      </c>
      <c r="AA3525" s="36">
        <v>22.549856416946902</v>
      </c>
    </row>
    <row r="3526" spans="1:27" x14ac:dyDescent="0.25">
      <c r="A3526">
        <v>96.432599999999994</v>
      </c>
      <c r="B3526">
        <v>176.300000000008</v>
      </c>
      <c r="C3526" s="36">
        <v>22.887454904196169</v>
      </c>
      <c r="E3526">
        <v>101.12990000000001</v>
      </c>
      <c r="F3526">
        <v>176.300000000008</v>
      </c>
      <c r="G3526" s="36">
        <v>23.017258004304129</v>
      </c>
      <c r="I3526">
        <v>105.8248</v>
      </c>
      <c r="J3526">
        <v>176.300000000008</v>
      </c>
      <c r="K3526" s="36">
        <v>23.151300517866943</v>
      </c>
      <c r="M3526">
        <v>110.5591</v>
      </c>
      <c r="N3526">
        <v>176.300000000008</v>
      </c>
      <c r="O3526" s="36">
        <v>23.291017786762183</v>
      </c>
      <c r="Q3526">
        <v>115.30419999999999</v>
      </c>
      <c r="R3526">
        <v>176.300000000008</v>
      </c>
      <c r="S3526" s="36">
        <v>23.43586590786434</v>
      </c>
      <c r="U3526">
        <v>120.0808</v>
      </c>
      <c r="V3526">
        <v>176.300000000008</v>
      </c>
      <c r="W3526" s="36">
        <v>23.586810456159498</v>
      </c>
      <c r="Y3526">
        <v>83.43</v>
      </c>
      <c r="Z3526">
        <v>176.300000000008</v>
      </c>
      <c r="AA3526" s="36">
        <v>22.549444779452038</v>
      </c>
    </row>
    <row r="3527" spans="1:27" x14ac:dyDescent="0.25">
      <c r="A3527">
        <v>96.432599999999994</v>
      </c>
      <c r="B3527">
        <v>176.35000000000801</v>
      </c>
      <c r="C3527" s="36">
        <v>22.886998015607286</v>
      </c>
      <c r="E3527">
        <v>101.12990000000001</v>
      </c>
      <c r="F3527">
        <v>176.35000000000801</v>
      </c>
      <c r="G3527" s="36">
        <v>23.016782339681757</v>
      </c>
      <c r="I3527">
        <v>105.8248</v>
      </c>
      <c r="J3527">
        <v>176.35000000000801</v>
      </c>
      <c r="K3527" s="36">
        <v>23.15080457334675</v>
      </c>
      <c r="M3527">
        <v>110.5591</v>
      </c>
      <c r="N3527">
        <v>176.35000000000801</v>
      </c>
      <c r="O3527" s="36">
        <v>23.290499673349458</v>
      </c>
      <c r="Q3527">
        <v>115.30419999999999</v>
      </c>
      <c r="R3527">
        <v>176.35000000000801</v>
      </c>
      <c r="S3527" s="36">
        <v>23.435323622185653</v>
      </c>
      <c r="U3527">
        <v>120.0808</v>
      </c>
      <c r="V3527">
        <v>176.35000000000801</v>
      </c>
      <c r="W3527" s="36">
        <v>23.586241598526968</v>
      </c>
      <c r="Y3527">
        <v>83.43</v>
      </c>
      <c r="Z3527">
        <v>176.35000000000801</v>
      </c>
      <c r="AA3527" s="36">
        <v>22.549033198530161</v>
      </c>
    </row>
    <row r="3528" spans="1:27" x14ac:dyDescent="0.25">
      <c r="A3528">
        <v>96.432599999999994</v>
      </c>
      <c r="B3528">
        <v>176.40000000000799</v>
      </c>
      <c r="C3528" s="36">
        <v>22.886541198478056</v>
      </c>
      <c r="E3528">
        <v>101.12990000000001</v>
      </c>
      <c r="F3528">
        <v>176.40000000000799</v>
      </c>
      <c r="G3528" s="36">
        <v>23.016306753302363</v>
      </c>
      <c r="I3528">
        <v>105.8248</v>
      </c>
      <c r="J3528">
        <v>176.40000000000799</v>
      </c>
      <c r="K3528" s="36">
        <v>23.150308714804233</v>
      </c>
      <c r="M3528">
        <v>110.5591</v>
      </c>
      <c r="N3528">
        <v>176.40000000000799</v>
      </c>
      <c r="O3528" s="36">
        <v>23.289981654861752</v>
      </c>
      <c r="Q3528">
        <v>115.30419999999999</v>
      </c>
      <c r="R3528">
        <v>176.40000000000799</v>
      </c>
      <c r="S3528" s="36">
        <v>23.434781441783148</v>
      </c>
      <c r="U3528">
        <v>120.0808</v>
      </c>
      <c r="V3528">
        <v>176.40000000000799</v>
      </c>
      <c r="W3528" s="36">
        <v>23.585672858278034</v>
      </c>
      <c r="Y3528">
        <v>83.43</v>
      </c>
      <c r="Z3528">
        <v>176.40000000000799</v>
      </c>
      <c r="AA3528" s="36">
        <v>22.54862167416324</v>
      </c>
    </row>
    <row r="3529" spans="1:27" x14ac:dyDescent="0.25">
      <c r="A3529">
        <v>96.432599999999994</v>
      </c>
      <c r="B3529">
        <v>176.450000000008</v>
      </c>
      <c r="C3529" s="36">
        <v>22.886084452782335</v>
      </c>
      <c r="E3529">
        <v>101.12990000000001</v>
      </c>
      <c r="F3529">
        <v>176.450000000008</v>
      </c>
      <c r="G3529" s="36">
        <v>23.015831245135736</v>
      </c>
      <c r="I3529">
        <v>105.8248</v>
      </c>
      <c r="J3529">
        <v>176.450000000008</v>
      </c>
      <c r="K3529" s="36">
        <v>23.149812942204271</v>
      </c>
      <c r="M3529">
        <v>110.5591</v>
      </c>
      <c r="N3529">
        <v>176.450000000008</v>
      </c>
      <c r="O3529" s="36">
        <v>23.289463731257939</v>
      </c>
      <c r="Q3529">
        <v>115.30419999999999</v>
      </c>
      <c r="R3529">
        <v>176.450000000008</v>
      </c>
      <c r="S3529" s="36">
        <v>23.434239366608342</v>
      </c>
      <c r="U3529">
        <v>120.0808</v>
      </c>
      <c r="V3529">
        <v>176.450000000008</v>
      </c>
      <c r="W3529" s="36">
        <v>23.585104235355022</v>
      </c>
      <c r="Y3529">
        <v>83.43</v>
      </c>
      <c r="Z3529">
        <v>176.450000000008</v>
      </c>
      <c r="AA3529" s="36">
        <v>22.548210206333266</v>
      </c>
    </row>
    <row r="3530" spans="1:27" x14ac:dyDescent="0.25">
      <c r="A3530">
        <v>96.432599999999994</v>
      </c>
      <c r="B3530">
        <v>176.50000000000799</v>
      </c>
      <c r="C3530" s="36">
        <v>22.885627778493994</v>
      </c>
      <c r="E3530">
        <v>101.12990000000001</v>
      </c>
      <c r="F3530">
        <v>176.50000000000799</v>
      </c>
      <c r="G3530" s="36">
        <v>23.015355815151676</v>
      </c>
      <c r="I3530">
        <v>105.8248</v>
      </c>
      <c r="J3530">
        <v>176.50000000000799</v>
      </c>
      <c r="K3530" s="36">
        <v>23.149317255511786</v>
      </c>
      <c r="M3530">
        <v>110.5591</v>
      </c>
      <c r="N3530">
        <v>176.50000000000799</v>
      </c>
      <c r="O3530" s="36">
        <v>23.288945902496952</v>
      </c>
      <c r="Q3530">
        <v>115.30419999999999</v>
      </c>
      <c r="R3530">
        <v>176.50000000000799</v>
      </c>
      <c r="S3530" s="36">
        <v>23.433697396612779</v>
      </c>
      <c r="U3530">
        <v>120.0808</v>
      </c>
      <c r="V3530">
        <v>176.50000000000799</v>
      </c>
      <c r="W3530" s="36">
        <v>23.584535729700296</v>
      </c>
      <c r="Y3530">
        <v>83.43</v>
      </c>
      <c r="Z3530">
        <v>176.50000000000799</v>
      </c>
      <c r="AA3530" s="36">
        <v>22.547798795022235</v>
      </c>
    </row>
    <row r="3531" spans="1:27" x14ac:dyDescent="0.25">
      <c r="A3531">
        <v>96.432599999999994</v>
      </c>
      <c r="B3531">
        <v>176.550000000008</v>
      </c>
      <c r="C3531" s="36">
        <v>22.885171175586901</v>
      </c>
      <c r="E3531">
        <v>101.12990000000001</v>
      </c>
      <c r="F3531">
        <v>176.550000000008</v>
      </c>
      <c r="G3531" s="36">
        <v>23.014880463320015</v>
      </c>
      <c r="I3531">
        <v>105.8248</v>
      </c>
      <c r="J3531">
        <v>176.550000000008</v>
      </c>
      <c r="K3531" s="36">
        <v>23.148821654691705</v>
      </c>
      <c r="M3531">
        <v>110.5591</v>
      </c>
      <c r="N3531">
        <v>176.550000000008</v>
      </c>
      <c r="O3531" s="36">
        <v>23.288428168537724</v>
      </c>
      <c r="Q3531">
        <v>115.30419999999999</v>
      </c>
      <c r="R3531">
        <v>176.550000000008</v>
      </c>
      <c r="S3531" s="36">
        <v>23.433155531748039</v>
      </c>
      <c r="U3531">
        <v>120.0808</v>
      </c>
      <c r="V3531">
        <v>176.550000000008</v>
      </c>
      <c r="W3531" s="36">
        <v>23.583967341256265</v>
      </c>
      <c r="Y3531">
        <v>83.43</v>
      </c>
      <c r="Z3531">
        <v>176.550000000008</v>
      </c>
      <c r="AA3531" s="36">
        <v>22.547387440212152</v>
      </c>
    </row>
    <row r="3532" spans="1:27" x14ac:dyDescent="0.25">
      <c r="A3532">
        <v>96.432599999999994</v>
      </c>
      <c r="B3532">
        <v>176.60000000000801</v>
      </c>
      <c r="C3532" s="36">
        <v>22.884714644034975</v>
      </c>
      <c r="E3532">
        <v>101.12990000000001</v>
      </c>
      <c r="F3532">
        <v>176.60000000000801</v>
      </c>
      <c r="G3532" s="36">
        <v>23.014405189610596</v>
      </c>
      <c r="I3532">
        <v>105.8248</v>
      </c>
      <c r="J3532">
        <v>176.60000000000801</v>
      </c>
      <c r="K3532" s="36">
        <v>23.148326139708988</v>
      </c>
      <c r="M3532">
        <v>110.5591</v>
      </c>
      <c r="N3532">
        <v>176.60000000000801</v>
      </c>
      <c r="O3532" s="36">
        <v>23.287910529339229</v>
      </c>
      <c r="Q3532">
        <v>115.30419999999999</v>
      </c>
      <c r="R3532">
        <v>176.60000000000801</v>
      </c>
      <c r="S3532" s="36">
        <v>23.432613771965748</v>
      </c>
      <c r="U3532">
        <v>120.0808</v>
      </c>
      <c r="V3532">
        <v>176.60000000000801</v>
      </c>
      <c r="W3532" s="36">
        <v>23.583399069965399</v>
      </c>
      <c r="Y3532">
        <v>83.43</v>
      </c>
      <c r="Z3532">
        <v>176.60000000000801</v>
      </c>
      <c r="AA3532" s="36">
        <v>22.546976141885033</v>
      </c>
    </row>
    <row r="3533" spans="1:27" x14ac:dyDescent="0.25">
      <c r="A3533">
        <v>96.432599999999994</v>
      </c>
      <c r="B3533">
        <v>176.65000000000799</v>
      </c>
      <c r="C3533" s="36">
        <v>22.884258183812122</v>
      </c>
      <c r="E3533">
        <v>101.12990000000001</v>
      </c>
      <c r="F3533">
        <v>176.65000000000799</v>
      </c>
      <c r="G3533" s="36">
        <v>23.013929993993276</v>
      </c>
      <c r="I3533">
        <v>105.8248</v>
      </c>
      <c r="J3533">
        <v>176.65000000000799</v>
      </c>
      <c r="K3533" s="36">
        <v>23.147830710528623</v>
      </c>
      <c r="M3533">
        <v>110.5591</v>
      </c>
      <c r="N3533">
        <v>176.65000000000799</v>
      </c>
      <c r="O3533" s="36">
        <v>23.287392984860475</v>
      </c>
      <c r="Q3533">
        <v>115.30419999999999</v>
      </c>
      <c r="R3533">
        <v>176.65000000000799</v>
      </c>
      <c r="S3533" s="36">
        <v>23.432072117217551</v>
      </c>
      <c r="U3533">
        <v>120.0808</v>
      </c>
      <c r="V3533">
        <v>176.65000000000799</v>
      </c>
      <c r="W3533" s="36">
        <v>23.582830915770192</v>
      </c>
      <c r="Y3533">
        <v>83.43</v>
      </c>
      <c r="Z3533">
        <v>176.65000000000799</v>
      </c>
      <c r="AA3533" s="36">
        <v>22.546564900022904</v>
      </c>
    </row>
    <row r="3534" spans="1:27" x14ac:dyDescent="0.25">
      <c r="A3534">
        <v>96.432599999999994</v>
      </c>
      <c r="B3534">
        <v>176.700000000008</v>
      </c>
      <c r="C3534" s="36">
        <v>22.883801794892271</v>
      </c>
      <c r="E3534">
        <v>101.12990000000001</v>
      </c>
      <c r="F3534">
        <v>176.700000000008</v>
      </c>
      <c r="G3534" s="36">
        <v>23.013454876437944</v>
      </c>
      <c r="I3534">
        <v>105.8248</v>
      </c>
      <c r="J3534">
        <v>176.700000000008</v>
      </c>
      <c r="K3534" s="36">
        <v>23.147335367115613</v>
      </c>
      <c r="M3534">
        <v>110.5591</v>
      </c>
      <c r="N3534">
        <v>176.700000000008</v>
      </c>
      <c r="O3534" s="36">
        <v>23.286875535060485</v>
      </c>
      <c r="Q3534">
        <v>115.30419999999999</v>
      </c>
      <c r="R3534">
        <v>176.700000000008</v>
      </c>
      <c r="S3534" s="36">
        <v>23.431530567455152</v>
      </c>
      <c r="U3534">
        <v>120.0808</v>
      </c>
      <c r="V3534">
        <v>176.700000000008</v>
      </c>
      <c r="W3534" s="36">
        <v>23.582262878613196</v>
      </c>
      <c r="Y3534">
        <v>83.43</v>
      </c>
      <c r="Z3534">
        <v>176.700000000008</v>
      </c>
      <c r="AA3534" s="36">
        <v>22.54615371460779</v>
      </c>
    </row>
    <row r="3535" spans="1:27" x14ac:dyDescent="0.25">
      <c r="A3535">
        <v>96.432599999999994</v>
      </c>
      <c r="B3535">
        <v>176.75000000000799</v>
      </c>
      <c r="C3535" s="36">
        <v>22.883345477249375</v>
      </c>
      <c r="E3535">
        <v>101.12990000000001</v>
      </c>
      <c r="F3535">
        <v>176.75000000000799</v>
      </c>
      <c r="G3535" s="36">
        <v>23.012979836914504</v>
      </c>
      <c r="I3535">
        <v>105.8248</v>
      </c>
      <c r="J3535">
        <v>176.75000000000799</v>
      </c>
      <c r="K3535" s="36">
        <v>23.146840109434983</v>
      </c>
      <c r="M3535">
        <v>110.5591</v>
      </c>
      <c r="N3535">
        <v>176.75000000000799</v>
      </c>
      <c r="O3535" s="36">
        <v>23.286358179898325</v>
      </c>
      <c r="Q3535">
        <v>115.30419999999999</v>
      </c>
      <c r="R3535">
        <v>176.75000000000799</v>
      </c>
      <c r="S3535" s="36">
        <v>23.430989122630269</v>
      </c>
      <c r="U3535">
        <v>120.0808</v>
      </c>
      <c r="V3535">
        <v>176.75000000000799</v>
      </c>
      <c r="W3535" s="36">
        <v>23.581694958437012</v>
      </c>
      <c r="Y3535">
        <v>83.43</v>
      </c>
      <c r="Z3535">
        <v>176.75000000000799</v>
      </c>
      <c r="AA3535" s="36">
        <v>22.545742585621738</v>
      </c>
    </row>
    <row r="3536" spans="1:27" x14ac:dyDescent="0.25">
      <c r="A3536">
        <v>96.432599999999994</v>
      </c>
      <c r="B3536">
        <v>176.800000000008</v>
      </c>
      <c r="C3536" s="36">
        <v>22.882889230857387</v>
      </c>
      <c r="E3536">
        <v>101.12990000000001</v>
      </c>
      <c r="F3536">
        <v>176.800000000008</v>
      </c>
      <c r="G3536" s="36">
        <v>23.012504875392864</v>
      </c>
      <c r="I3536">
        <v>105.8248</v>
      </c>
      <c r="J3536">
        <v>176.800000000008</v>
      </c>
      <c r="K3536" s="36">
        <v>23.146344937451786</v>
      </c>
      <c r="M3536">
        <v>110.5591</v>
      </c>
      <c r="N3536">
        <v>176.800000000008</v>
      </c>
      <c r="O3536" s="36">
        <v>23.285840919333079</v>
      </c>
      <c r="Q3536">
        <v>115.30419999999999</v>
      </c>
      <c r="R3536">
        <v>176.800000000008</v>
      </c>
      <c r="S3536" s="36">
        <v>23.430447782694674</v>
      </c>
      <c r="U3536">
        <v>120.0808</v>
      </c>
      <c r="V3536">
        <v>176.800000000008</v>
      </c>
      <c r="W3536" s="36">
        <v>23.581127155184276</v>
      </c>
      <c r="Y3536">
        <v>83.43</v>
      </c>
      <c r="Z3536">
        <v>176.800000000008</v>
      </c>
      <c r="AA3536" s="36">
        <v>22.545331513046804</v>
      </c>
    </row>
    <row r="3537" spans="1:27" x14ac:dyDescent="0.25">
      <c r="A3537">
        <v>96.432599999999994</v>
      </c>
      <c r="B3537">
        <v>176.85000000000801</v>
      </c>
      <c r="C3537" s="36">
        <v>22.882433055690296</v>
      </c>
      <c r="E3537">
        <v>101.12990000000001</v>
      </c>
      <c r="F3537">
        <v>176.85000000000801</v>
      </c>
      <c r="G3537" s="36">
        <v>23.012029991842969</v>
      </c>
      <c r="I3537">
        <v>105.8248</v>
      </c>
      <c r="J3537">
        <v>176.85000000000801</v>
      </c>
      <c r="K3537" s="36">
        <v>23.145849851131093</v>
      </c>
      <c r="M3537">
        <v>110.5591</v>
      </c>
      <c r="N3537">
        <v>176.85000000000801</v>
      </c>
      <c r="O3537" s="36">
        <v>23.285323753323869</v>
      </c>
      <c r="Q3537">
        <v>115.30419999999999</v>
      </c>
      <c r="R3537">
        <v>176.85000000000801</v>
      </c>
      <c r="S3537" s="36">
        <v>23.429906547600158</v>
      </c>
      <c r="U3537">
        <v>120.0808</v>
      </c>
      <c r="V3537">
        <v>176.85000000000801</v>
      </c>
      <c r="W3537" s="36">
        <v>23.580559468797681</v>
      </c>
      <c r="Y3537">
        <v>83.43</v>
      </c>
      <c r="Z3537">
        <v>176.85000000000801</v>
      </c>
      <c r="AA3537" s="36">
        <v>22.544920496865043</v>
      </c>
    </row>
    <row r="3538" spans="1:27" x14ac:dyDescent="0.25">
      <c r="A3538">
        <v>96.432599999999994</v>
      </c>
      <c r="B3538">
        <v>176.90000000000799</v>
      </c>
      <c r="C3538" s="36">
        <v>22.881976951722077</v>
      </c>
      <c r="E3538">
        <v>101.12990000000001</v>
      </c>
      <c r="F3538">
        <v>176.90000000000799</v>
      </c>
      <c r="G3538" s="36">
        <v>23.011555186234776</v>
      </c>
      <c r="I3538">
        <v>105.8248</v>
      </c>
      <c r="J3538">
        <v>176.90000000000799</v>
      </c>
      <c r="K3538" s="36">
        <v>23.145354850438011</v>
      </c>
      <c r="M3538">
        <v>110.5591</v>
      </c>
      <c r="N3538">
        <v>176.90000000000799</v>
      </c>
      <c r="O3538" s="36">
        <v>23.284806681829838</v>
      </c>
      <c r="Q3538">
        <v>115.30419999999999</v>
      </c>
      <c r="R3538">
        <v>176.90000000000799</v>
      </c>
      <c r="S3538" s="36">
        <v>23.429365417298566</v>
      </c>
      <c r="U3538">
        <v>120.0808</v>
      </c>
      <c r="V3538">
        <v>176.90000000000799</v>
      </c>
      <c r="W3538" s="36">
        <v>23.579991899219955</v>
      </c>
      <c r="Y3538">
        <v>83.43</v>
      </c>
      <c r="Z3538">
        <v>176.90000000000799</v>
      </c>
      <c r="AA3538" s="36">
        <v>22.544509537058527</v>
      </c>
    </row>
    <row r="3539" spans="1:27" x14ac:dyDescent="0.25">
      <c r="A3539">
        <v>96.432599999999994</v>
      </c>
      <c r="B3539">
        <v>176.950000000008</v>
      </c>
      <c r="C3539" s="36">
        <v>22.88152091892675</v>
      </c>
      <c r="E3539">
        <v>101.12990000000001</v>
      </c>
      <c r="F3539">
        <v>176.950000000008</v>
      </c>
      <c r="G3539" s="36">
        <v>23.011080458538263</v>
      </c>
      <c r="I3539">
        <v>105.8248</v>
      </c>
      <c r="J3539">
        <v>176.950000000008</v>
      </c>
      <c r="K3539" s="36">
        <v>23.144859935337653</v>
      </c>
      <c r="M3539">
        <v>110.5591</v>
      </c>
      <c r="N3539">
        <v>176.950000000008</v>
      </c>
      <c r="O3539" s="36">
        <v>23.284289704810156</v>
      </c>
      <c r="Q3539">
        <v>115.30419999999999</v>
      </c>
      <c r="R3539">
        <v>176.950000000008</v>
      </c>
      <c r="S3539" s="36">
        <v>23.428824391741763</v>
      </c>
      <c r="U3539">
        <v>120.0808</v>
      </c>
      <c r="V3539">
        <v>176.950000000008</v>
      </c>
      <c r="W3539" s="36">
        <v>23.57942444639388</v>
      </c>
      <c r="Y3539">
        <v>83.43</v>
      </c>
      <c r="Z3539">
        <v>176.950000000008</v>
      </c>
      <c r="AA3539" s="36">
        <v>22.544098633609337</v>
      </c>
    </row>
    <row r="3540" spans="1:27" x14ac:dyDescent="0.25">
      <c r="A3540">
        <v>96.432599999999994</v>
      </c>
      <c r="B3540">
        <v>177.00000000000799</v>
      </c>
      <c r="C3540" s="36">
        <v>22.88106495727834</v>
      </c>
      <c r="E3540">
        <v>101.12990000000001</v>
      </c>
      <c r="F3540">
        <v>177.00000000000799</v>
      </c>
      <c r="G3540" s="36">
        <v>23.010605808723422</v>
      </c>
      <c r="I3540">
        <v>105.8248</v>
      </c>
      <c r="J3540">
        <v>177.00000000000799</v>
      </c>
      <c r="K3540" s="36">
        <v>23.144365105795163</v>
      </c>
      <c r="M3540">
        <v>110.5591</v>
      </c>
      <c r="N3540">
        <v>177.00000000000799</v>
      </c>
      <c r="O3540" s="36">
        <v>23.28377282222403</v>
      </c>
      <c r="Q3540">
        <v>115.30419999999999</v>
      </c>
      <c r="R3540">
        <v>177.00000000000799</v>
      </c>
      <c r="S3540" s="36">
        <v>23.428283470881663</v>
      </c>
      <c r="U3540">
        <v>120.0808</v>
      </c>
      <c r="V3540">
        <v>177.00000000000799</v>
      </c>
      <c r="W3540" s="36">
        <v>23.57885711026228</v>
      </c>
      <c r="Y3540">
        <v>83.43</v>
      </c>
      <c r="Z3540">
        <v>177.00000000000799</v>
      </c>
      <c r="AA3540" s="36">
        <v>22.543687786499561</v>
      </c>
    </row>
    <row r="3541" spans="1:27" x14ac:dyDescent="0.25">
      <c r="A3541">
        <v>96.432599999999994</v>
      </c>
      <c r="B3541">
        <v>177.050000000008</v>
      </c>
      <c r="C3541" s="36">
        <v>22.880609066750875</v>
      </c>
      <c r="E3541">
        <v>101.12990000000001</v>
      </c>
      <c r="F3541">
        <v>177.050000000008</v>
      </c>
      <c r="G3541" s="36">
        <v>23.010131236760262</v>
      </c>
      <c r="I3541">
        <v>105.8248</v>
      </c>
      <c r="J3541">
        <v>177.050000000008</v>
      </c>
      <c r="K3541" s="36">
        <v>23.143870361775711</v>
      </c>
      <c r="M3541">
        <v>110.5591</v>
      </c>
      <c r="N3541">
        <v>177.050000000008</v>
      </c>
      <c r="O3541" s="36">
        <v>23.283256034030693</v>
      </c>
      <c r="Q3541">
        <v>115.30419999999999</v>
      </c>
      <c r="R3541">
        <v>177.050000000008</v>
      </c>
      <c r="S3541" s="36">
        <v>23.427742654670201</v>
      </c>
      <c r="U3541">
        <v>120.0808</v>
      </c>
      <c r="V3541">
        <v>177.050000000008</v>
      </c>
      <c r="W3541" s="36">
        <v>23.578289890768026</v>
      </c>
      <c r="Y3541">
        <v>83.43</v>
      </c>
      <c r="Z3541">
        <v>177.050000000008</v>
      </c>
      <c r="AA3541" s="36">
        <v>22.543276995711292</v>
      </c>
    </row>
    <row r="3542" spans="1:27" x14ac:dyDescent="0.25">
      <c r="A3542">
        <v>96.432599999999994</v>
      </c>
      <c r="B3542">
        <v>177.10000000000801</v>
      </c>
      <c r="C3542" s="36">
        <v>22.880153247318415</v>
      </c>
      <c r="E3542">
        <v>101.12990000000001</v>
      </c>
      <c r="F3542">
        <v>177.10000000000801</v>
      </c>
      <c r="G3542" s="36">
        <v>23.009656742618827</v>
      </c>
      <c r="I3542">
        <v>105.8248</v>
      </c>
      <c r="J3542">
        <v>177.10000000000801</v>
      </c>
      <c r="K3542" s="36">
        <v>23.143375703244484</v>
      </c>
      <c r="M3542">
        <v>110.5591</v>
      </c>
      <c r="N3542">
        <v>177.10000000000801</v>
      </c>
      <c r="O3542" s="36">
        <v>23.282739340189401</v>
      </c>
      <c r="Q3542">
        <v>115.30419999999999</v>
      </c>
      <c r="R3542">
        <v>177.10000000000801</v>
      </c>
      <c r="S3542" s="36">
        <v>23.427201943059362</v>
      </c>
      <c r="U3542">
        <v>120.0808</v>
      </c>
      <c r="V3542">
        <v>177.10000000000801</v>
      </c>
      <c r="W3542" s="36">
        <v>23.577722787854032</v>
      </c>
      <c r="Y3542">
        <v>83.43</v>
      </c>
      <c r="Z3542">
        <v>177.10000000000801</v>
      </c>
      <c r="AA3542" s="36">
        <v>22.542866261226642</v>
      </c>
    </row>
    <row r="3543" spans="1:27" x14ac:dyDescent="0.25">
      <c r="A3543">
        <v>96.432599999999994</v>
      </c>
      <c r="B3543">
        <v>177.15000000000899</v>
      </c>
      <c r="C3543" s="36">
        <v>22.879697498955018</v>
      </c>
      <c r="E3543">
        <v>101.12990000000001</v>
      </c>
      <c r="F3543">
        <v>177.15000000000899</v>
      </c>
      <c r="G3543" s="36">
        <v>23.009182326269144</v>
      </c>
      <c r="I3543">
        <v>105.8248</v>
      </c>
      <c r="J3543">
        <v>177.15000000000899</v>
      </c>
      <c r="K3543" s="36">
        <v>23.142881130166682</v>
      </c>
      <c r="M3543">
        <v>110.5591</v>
      </c>
      <c r="N3543">
        <v>177.15000000000899</v>
      </c>
      <c r="O3543" s="36">
        <v>23.282222740659435</v>
      </c>
      <c r="Q3543">
        <v>115.30419999999999</v>
      </c>
      <c r="R3543">
        <v>177.15000000000899</v>
      </c>
      <c r="S3543" s="36">
        <v>23.426661336001153</v>
      </c>
      <c r="U3543">
        <v>120.0808</v>
      </c>
      <c r="V3543">
        <v>177.15000000000899</v>
      </c>
      <c r="W3543" s="36">
        <v>23.577155801463245</v>
      </c>
      <c r="Y3543">
        <v>83.43</v>
      </c>
      <c r="Z3543">
        <v>177.15000000000899</v>
      </c>
      <c r="AA3543" s="36">
        <v>22.542455583027717</v>
      </c>
    </row>
    <row r="3544" spans="1:27" x14ac:dyDescent="0.25">
      <c r="A3544">
        <v>96.432599999999994</v>
      </c>
      <c r="B3544">
        <v>177.200000000008</v>
      </c>
      <c r="C3544" s="36">
        <v>22.879241821634796</v>
      </c>
      <c r="E3544">
        <v>101.12990000000001</v>
      </c>
      <c r="F3544">
        <v>177.200000000008</v>
      </c>
      <c r="G3544" s="36">
        <v>23.008707987681323</v>
      </c>
      <c r="I3544">
        <v>105.8248</v>
      </c>
      <c r="J3544">
        <v>177.200000000008</v>
      </c>
      <c r="K3544" s="36">
        <v>23.142386642507574</v>
      </c>
      <c r="M3544">
        <v>110.5591</v>
      </c>
      <c r="N3544">
        <v>177.200000000008</v>
      </c>
      <c r="O3544" s="36">
        <v>23.281706235400147</v>
      </c>
      <c r="Q3544">
        <v>115.30419999999999</v>
      </c>
      <c r="R3544">
        <v>177.200000000008</v>
      </c>
      <c r="S3544" s="36">
        <v>23.426120833447644</v>
      </c>
      <c r="U3544">
        <v>120.0808</v>
      </c>
      <c r="V3544">
        <v>177.200000000008</v>
      </c>
      <c r="W3544" s="36">
        <v>23.576588931538708</v>
      </c>
      <c r="Y3544">
        <v>83.43</v>
      </c>
      <c r="Z3544">
        <v>177.200000000008</v>
      </c>
      <c r="AA3544" s="36">
        <v>22.542044961096668</v>
      </c>
    </row>
    <row r="3545" spans="1:27" x14ac:dyDescent="0.25">
      <c r="A3545">
        <v>96.432599999999994</v>
      </c>
      <c r="B3545">
        <v>177.25000000000799</v>
      </c>
      <c r="C3545" s="36">
        <v>22.878786215331822</v>
      </c>
      <c r="E3545">
        <v>101.12990000000001</v>
      </c>
      <c r="F3545">
        <v>177.25000000000799</v>
      </c>
      <c r="G3545" s="36">
        <v>23.008233726825416</v>
      </c>
      <c r="I3545">
        <v>105.8248</v>
      </c>
      <c r="J3545">
        <v>177.25000000000799</v>
      </c>
      <c r="K3545" s="36">
        <v>23.141892240232394</v>
      </c>
      <c r="M3545">
        <v>110.5591</v>
      </c>
      <c r="N3545">
        <v>177.25000000000799</v>
      </c>
      <c r="O3545" s="36">
        <v>23.281189824370841</v>
      </c>
      <c r="Q3545">
        <v>115.30419999999999</v>
      </c>
      <c r="R3545">
        <v>177.25000000000799</v>
      </c>
      <c r="S3545" s="36">
        <v>23.425580435350909</v>
      </c>
      <c r="U3545">
        <v>120.0808</v>
      </c>
      <c r="V3545">
        <v>177.25000000000799</v>
      </c>
      <c r="W3545" s="36">
        <v>23.576022178023436</v>
      </c>
      <c r="Y3545">
        <v>83.43</v>
      </c>
      <c r="Z3545">
        <v>177.25000000000799</v>
      </c>
      <c r="AA3545" s="36">
        <v>22.541634395415606</v>
      </c>
    </row>
    <row r="3546" spans="1:27" x14ac:dyDescent="0.25">
      <c r="A3546">
        <v>96.432599999999994</v>
      </c>
      <c r="B3546">
        <v>177.300000000008</v>
      </c>
      <c r="C3546" s="36">
        <v>22.87833068002022</v>
      </c>
      <c r="E3546">
        <v>101.12990000000001</v>
      </c>
      <c r="F3546">
        <v>177.300000000008</v>
      </c>
      <c r="G3546" s="36">
        <v>23.007759543671543</v>
      </c>
      <c r="I3546">
        <v>105.8248</v>
      </c>
      <c r="J3546">
        <v>177.300000000008</v>
      </c>
      <c r="K3546" s="36">
        <v>23.141397923306421</v>
      </c>
      <c r="M3546">
        <v>110.5591</v>
      </c>
      <c r="N3546">
        <v>177.300000000008</v>
      </c>
      <c r="O3546" s="36">
        <v>23.28067350753091</v>
      </c>
      <c r="Q3546">
        <v>115.30419999999999</v>
      </c>
      <c r="R3546">
        <v>177.300000000008</v>
      </c>
      <c r="S3546" s="36">
        <v>23.425040141663061</v>
      </c>
      <c r="U3546">
        <v>120.0808</v>
      </c>
      <c r="V3546">
        <v>177.300000000008</v>
      </c>
      <c r="W3546" s="36">
        <v>23.575455540860538</v>
      </c>
      <c r="Y3546">
        <v>83.43</v>
      </c>
      <c r="Z3546">
        <v>177.300000000008</v>
      </c>
      <c r="AA3546" s="36">
        <v>22.54122388596668</v>
      </c>
    </row>
    <row r="3547" spans="1:27" x14ac:dyDescent="0.25">
      <c r="A3547">
        <v>96.432599999999994</v>
      </c>
      <c r="B3547">
        <v>177.35000000000801</v>
      </c>
      <c r="C3547" s="36">
        <v>22.877875215674116</v>
      </c>
      <c r="E3547">
        <v>101.12990000000001</v>
      </c>
      <c r="F3547">
        <v>177.35000000000801</v>
      </c>
      <c r="G3547" s="36">
        <v>23.007285438189829</v>
      </c>
      <c r="I3547">
        <v>105.8248</v>
      </c>
      <c r="J3547">
        <v>177.35000000000801</v>
      </c>
      <c r="K3547" s="36">
        <v>23.140903691694966</v>
      </c>
      <c r="M3547">
        <v>110.5591</v>
      </c>
      <c r="N3547">
        <v>177.35000000000801</v>
      </c>
      <c r="O3547" s="36">
        <v>23.280157284839749</v>
      </c>
      <c r="Q3547">
        <v>115.30419999999999</v>
      </c>
      <c r="R3547">
        <v>177.35000000000801</v>
      </c>
      <c r="S3547" s="36">
        <v>23.424499952336269</v>
      </c>
      <c r="U3547">
        <v>120.0808</v>
      </c>
      <c r="V3547">
        <v>177.35000000000801</v>
      </c>
      <c r="W3547" s="36">
        <v>23.574889019993154</v>
      </c>
      <c r="Y3547">
        <v>83.43</v>
      </c>
      <c r="Z3547">
        <v>177.35000000000801</v>
      </c>
      <c r="AA3547" s="36">
        <v>22.540813432732044</v>
      </c>
    </row>
    <row r="3548" spans="1:27" x14ac:dyDescent="0.25">
      <c r="A3548">
        <v>96.432599999999994</v>
      </c>
      <c r="B3548">
        <v>177.40000000000899</v>
      </c>
      <c r="C3548" s="36">
        <v>22.877419822267655</v>
      </c>
      <c r="E3548">
        <v>101.12990000000001</v>
      </c>
      <c r="F3548">
        <v>177.40000000000899</v>
      </c>
      <c r="G3548" s="36">
        <v>23.006811410350405</v>
      </c>
      <c r="I3548">
        <v>105.8248</v>
      </c>
      <c r="J3548">
        <v>177.40000000000899</v>
      </c>
      <c r="K3548" s="36">
        <v>23.140409545363351</v>
      </c>
      <c r="M3548">
        <v>110.5591</v>
      </c>
      <c r="N3548">
        <v>177.40000000000899</v>
      </c>
      <c r="O3548" s="36">
        <v>23.279641156256783</v>
      </c>
      <c r="Q3548">
        <v>115.30419999999999</v>
      </c>
      <c r="R3548">
        <v>177.40000000000899</v>
      </c>
      <c r="S3548" s="36">
        <v>23.423959867322715</v>
      </c>
      <c r="U3548">
        <v>120.0808</v>
      </c>
      <c r="V3548">
        <v>177.40000000000899</v>
      </c>
      <c r="W3548" s="36">
        <v>23.574322615364462</v>
      </c>
      <c r="Y3548">
        <v>83.43</v>
      </c>
      <c r="Z3548">
        <v>177.40000000000899</v>
      </c>
      <c r="AA3548" s="36">
        <v>22.540403035693853</v>
      </c>
    </row>
    <row r="3549" spans="1:27" x14ac:dyDescent="0.25">
      <c r="A3549">
        <v>96.432599999999994</v>
      </c>
      <c r="B3549">
        <v>177.450000000008</v>
      </c>
      <c r="C3549" s="36">
        <v>22.876964499775017</v>
      </c>
      <c r="E3549">
        <v>101.12990000000001</v>
      </c>
      <c r="F3549">
        <v>177.450000000008</v>
      </c>
      <c r="G3549" s="36">
        <v>23.006337460123465</v>
      </c>
      <c r="I3549">
        <v>105.8248</v>
      </c>
      <c r="J3549">
        <v>177.450000000008</v>
      </c>
      <c r="K3549" s="36">
        <v>23.139915484276944</v>
      </c>
      <c r="M3549">
        <v>110.5591</v>
      </c>
      <c r="N3549">
        <v>177.450000000008</v>
      </c>
      <c r="O3549" s="36">
        <v>23.279125121741508</v>
      </c>
      <c r="Q3549">
        <v>115.30419999999999</v>
      </c>
      <c r="R3549">
        <v>177.450000000008</v>
      </c>
      <c r="S3549" s="36">
        <v>23.42341988657466</v>
      </c>
      <c r="U3549">
        <v>120.0808</v>
      </c>
      <c r="V3549">
        <v>177.450000000008</v>
      </c>
      <c r="W3549" s="36">
        <v>23.573756326917728</v>
      </c>
      <c r="Y3549">
        <v>83.43</v>
      </c>
      <c r="Z3549">
        <v>177.450000000008</v>
      </c>
      <c r="AA3549" s="36">
        <v>22.539992694834297</v>
      </c>
    </row>
    <row r="3550" spans="1:27" x14ac:dyDescent="0.25">
      <c r="A3550">
        <v>96.432599999999994</v>
      </c>
      <c r="B3550">
        <v>177.50000000000901</v>
      </c>
      <c r="C3550" s="36">
        <v>22.876509248170343</v>
      </c>
      <c r="E3550">
        <v>101.12990000000001</v>
      </c>
      <c r="F3550">
        <v>177.50000000000901</v>
      </c>
      <c r="G3550" s="36">
        <v>23.005863587479151</v>
      </c>
      <c r="I3550">
        <v>105.8248</v>
      </c>
      <c r="J3550">
        <v>177.50000000000901</v>
      </c>
      <c r="K3550" s="36">
        <v>23.139421508401089</v>
      </c>
      <c r="M3550">
        <v>110.5591</v>
      </c>
      <c r="N3550">
        <v>177.50000000000901</v>
      </c>
      <c r="O3550" s="36">
        <v>23.278609181253358</v>
      </c>
      <c r="Q3550">
        <v>115.30419999999999</v>
      </c>
      <c r="R3550">
        <v>177.50000000000901</v>
      </c>
      <c r="S3550" s="36">
        <v>23.422880010044317</v>
      </c>
      <c r="U3550">
        <v>120.0808</v>
      </c>
      <c r="V3550">
        <v>177.50000000000901</v>
      </c>
      <c r="W3550" s="36">
        <v>23.573190154596183</v>
      </c>
      <c r="Y3550">
        <v>83.43</v>
      </c>
      <c r="Z3550">
        <v>177.50000000000901</v>
      </c>
      <c r="AA3550" s="36">
        <v>22.53958241013553</v>
      </c>
    </row>
    <row r="3551" spans="1:27" x14ac:dyDescent="0.25">
      <c r="A3551">
        <v>96.432599999999994</v>
      </c>
      <c r="B3551">
        <v>177.55000000000899</v>
      </c>
      <c r="C3551" s="36">
        <v>22.876054067427855</v>
      </c>
      <c r="E3551">
        <v>101.12990000000001</v>
      </c>
      <c r="F3551">
        <v>177.55000000000899</v>
      </c>
      <c r="G3551" s="36">
        <v>23.005389792387692</v>
      </c>
      <c r="I3551">
        <v>105.8248</v>
      </c>
      <c r="J3551">
        <v>177.55000000000899</v>
      </c>
      <c r="K3551" s="36">
        <v>23.138927617701206</v>
      </c>
      <c r="M3551">
        <v>110.5591</v>
      </c>
      <c r="N3551">
        <v>177.55000000000899</v>
      </c>
      <c r="O3551" s="36">
        <v>23.27809333475189</v>
      </c>
      <c r="Q3551">
        <v>115.30419999999999</v>
      </c>
      <c r="R3551">
        <v>177.55000000000899</v>
      </c>
      <c r="S3551" s="36">
        <v>23.422340237684026</v>
      </c>
      <c r="U3551">
        <v>120.0808</v>
      </c>
      <c r="V3551">
        <v>177.55000000000899</v>
      </c>
      <c r="W3551" s="36">
        <v>23.57262409834318</v>
      </c>
      <c r="Y3551">
        <v>83.43</v>
      </c>
      <c r="Z3551">
        <v>177.55000000000899</v>
      </c>
      <c r="AA3551" s="36">
        <v>22.539172181579762</v>
      </c>
    </row>
    <row r="3552" spans="1:27" x14ac:dyDescent="0.25">
      <c r="A3552">
        <v>96.432599999999994</v>
      </c>
      <c r="B3552">
        <v>177.600000000009</v>
      </c>
      <c r="C3552" s="36">
        <v>22.875598957521746</v>
      </c>
      <c r="E3552">
        <v>101.12990000000001</v>
      </c>
      <c r="F3552">
        <v>177.600000000009</v>
      </c>
      <c r="G3552" s="36">
        <v>23.004916074819295</v>
      </c>
      <c r="I3552">
        <v>105.8248</v>
      </c>
      <c r="J3552">
        <v>177.600000000009</v>
      </c>
      <c r="K3552" s="36">
        <v>23.138433812142704</v>
      </c>
      <c r="M3552">
        <v>110.5591</v>
      </c>
      <c r="N3552">
        <v>177.600000000009</v>
      </c>
      <c r="O3552" s="36">
        <v>23.277577582196628</v>
      </c>
      <c r="Q3552">
        <v>115.30419999999999</v>
      </c>
      <c r="R3552">
        <v>177.600000000009</v>
      </c>
      <c r="S3552" s="36">
        <v>23.421800569446116</v>
      </c>
      <c r="U3552">
        <v>120.0808</v>
      </c>
      <c r="V3552">
        <v>177.600000000009</v>
      </c>
      <c r="W3552" s="36">
        <v>23.572058158102077</v>
      </c>
      <c r="Y3552">
        <v>83.43</v>
      </c>
      <c r="Z3552">
        <v>177.600000000009</v>
      </c>
      <c r="AA3552" s="36">
        <v>22.538762009149188</v>
      </c>
    </row>
    <row r="3553" spans="1:27" x14ac:dyDescent="0.25">
      <c r="A3553">
        <v>96.432599999999994</v>
      </c>
      <c r="B3553">
        <v>177.65000000000899</v>
      </c>
      <c r="C3553" s="36">
        <v>22.87514391842624</v>
      </c>
      <c r="E3553">
        <v>101.12990000000001</v>
      </c>
      <c r="F3553">
        <v>177.65000000000899</v>
      </c>
      <c r="G3553" s="36">
        <v>23.004442434744202</v>
      </c>
      <c r="I3553">
        <v>105.8248</v>
      </c>
      <c r="J3553">
        <v>177.65000000000899</v>
      </c>
      <c r="K3553" s="36">
        <v>23.137940091691025</v>
      </c>
      <c r="M3553">
        <v>110.5591</v>
      </c>
      <c r="N3553">
        <v>177.65000000000899</v>
      </c>
      <c r="O3553" s="36">
        <v>23.277061923547151</v>
      </c>
      <c r="Q3553">
        <v>115.30419999999999</v>
      </c>
      <c r="R3553">
        <v>177.65000000000899</v>
      </c>
      <c r="S3553" s="36">
        <v>23.42126100528295</v>
      </c>
      <c r="U3553">
        <v>120.0808</v>
      </c>
      <c r="V3553">
        <v>177.65000000000899</v>
      </c>
      <c r="W3553" s="36">
        <v>23.571492333816281</v>
      </c>
      <c r="Y3553">
        <v>83.43</v>
      </c>
      <c r="Z3553">
        <v>177.65000000000899</v>
      </c>
      <c r="AA3553" s="36">
        <v>22.538351892826011</v>
      </c>
    </row>
    <row r="3554" spans="1:27" x14ac:dyDescent="0.25">
      <c r="A3554">
        <v>96.432599999999994</v>
      </c>
      <c r="B3554">
        <v>177.700000000009</v>
      </c>
      <c r="C3554" s="36">
        <v>22.874688950115569</v>
      </c>
      <c r="E3554">
        <v>101.12990000000001</v>
      </c>
      <c r="F3554">
        <v>177.700000000009</v>
      </c>
      <c r="G3554" s="36">
        <v>23.003968872132663</v>
      </c>
      <c r="I3554">
        <v>105.8248</v>
      </c>
      <c r="J3554">
        <v>177.700000000009</v>
      </c>
      <c r="K3554" s="36">
        <v>23.137446456311633</v>
      </c>
      <c r="M3554">
        <v>110.5591</v>
      </c>
      <c r="N3554">
        <v>177.700000000009</v>
      </c>
      <c r="O3554" s="36">
        <v>23.27654635876306</v>
      </c>
      <c r="Q3554">
        <v>115.30419999999999</v>
      </c>
      <c r="R3554">
        <v>177.700000000009</v>
      </c>
      <c r="S3554" s="36">
        <v>23.420721545146932</v>
      </c>
      <c r="U3554">
        <v>120.0808</v>
      </c>
      <c r="V3554">
        <v>177.700000000009</v>
      </c>
      <c r="W3554" s="36">
        <v>23.570926625429259</v>
      </c>
      <c r="Y3554">
        <v>83.43</v>
      </c>
      <c r="Z3554">
        <v>177.700000000009</v>
      </c>
      <c r="AA3554" s="36">
        <v>22.537941832592445</v>
      </c>
    </row>
    <row r="3555" spans="1:27" x14ac:dyDescent="0.25">
      <c r="A3555">
        <v>96.432599999999994</v>
      </c>
      <c r="B3555">
        <v>177.75000000000901</v>
      </c>
      <c r="C3555" s="36">
        <v>22.874234052563995</v>
      </c>
      <c r="E3555">
        <v>101.12990000000001</v>
      </c>
      <c r="F3555">
        <v>177.75000000000901</v>
      </c>
      <c r="G3555" s="36">
        <v>23.003495386954953</v>
      </c>
      <c r="I3555">
        <v>105.8248</v>
      </c>
      <c r="J3555">
        <v>177.75000000000901</v>
      </c>
      <c r="K3555" s="36">
        <v>23.136952905970009</v>
      </c>
      <c r="M3555">
        <v>110.5591</v>
      </c>
      <c r="N3555">
        <v>177.75000000000901</v>
      </c>
      <c r="O3555" s="36">
        <v>23.27603088780398</v>
      </c>
      <c r="Q3555">
        <v>115.30419999999999</v>
      </c>
      <c r="R3555">
        <v>177.75000000000901</v>
      </c>
      <c r="S3555" s="36">
        <v>23.420182188990509</v>
      </c>
      <c r="U3555">
        <v>120.0808</v>
      </c>
      <c r="V3555">
        <v>177.75000000000901</v>
      </c>
      <c r="W3555" s="36">
        <v>23.570361032884502</v>
      </c>
      <c r="Y3555">
        <v>83.43</v>
      </c>
      <c r="Z3555">
        <v>177.75000000000901</v>
      </c>
      <c r="AA3555" s="36">
        <v>22.537531828430723</v>
      </c>
    </row>
    <row r="3556" spans="1:27" x14ac:dyDescent="0.25">
      <c r="A3556">
        <v>96.432599999999994</v>
      </c>
      <c r="B3556">
        <v>177.80000000000899</v>
      </c>
      <c r="C3556" s="36">
        <v>22.873779225745778</v>
      </c>
      <c r="E3556">
        <v>101.12990000000001</v>
      </c>
      <c r="F3556">
        <v>177.80000000000899</v>
      </c>
      <c r="G3556" s="36">
        <v>23.003021979181362</v>
      </c>
      <c r="I3556">
        <v>105.8248</v>
      </c>
      <c r="J3556">
        <v>177.80000000000899</v>
      </c>
      <c r="K3556" s="36">
        <v>23.136459440631672</v>
      </c>
      <c r="M3556">
        <v>110.5591</v>
      </c>
      <c r="N3556">
        <v>177.80000000000899</v>
      </c>
      <c r="O3556" s="36">
        <v>23.275515510629567</v>
      </c>
      <c r="Q3556">
        <v>115.30419999999999</v>
      </c>
      <c r="R3556">
        <v>177.80000000000899</v>
      </c>
      <c r="S3556" s="36">
        <v>23.419642936766156</v>
      </c>
      <c r="U3556">
        <v>120.0808</v>
      </c>
      <c r="V3556">
        <v>177.80000000000899</v>
      </c>
      <c r="W3556" s="36">
        <v>23.569795556125559</v>
      </c>
      <c r="Y3556">
        <v>83.43</v>
      </c>
      <c r="Z3556">
        <v>177.80000000000899</v>
      </c>
      <c r="AA3556" s="36">
        <v>22.537121880323078</v>
      </c>
    </row>
    <row r="3557" spans="1:27" x14ac:dyDescent="0.25">
      <c r="A3557">
        <v>96.432599999999994</v>
      </c>
      <c r="B3557">
        <v>177.850000000009</v>
      </c>
      <c r="C3557" s="36">
        <v>22.873324469635197</v>
      </c>
      <c r="E3557">
        <v>101.12990000000001</v>
      </c>
      <c r="F3557">
        <v>177.850000000009</v>
      </c>
      <c r="G3557" s="36">
        <v>23.002548648782202</v>
      </c>
      <c r="I3557">
        <v>105.8248</v>
      </c>
      <c r="J3557">
        <v>177.850000000009</v>
      </c>
      <c r="K3557" s="36">
        <v>23.135966060262145</v>
      </c>
      <c r="M3557">
        <v>110.5591</v>
      </c>
      <c r="N3557">
        <v>177.850000000009</v>
      </c>
      <c r="O3557" s="36">
        <v>23.275000227199509</v>
      </c>
      <c r="Q3557">
        <v>115.30419999999999</v>
      </c>
      <c r="R3557">
        <v>177.850000000009</v>
      </c>
      <c r="S3557" s="36">
        <v>23.41910378842638</v>
      </c>
      <c r="U3557">
        <v>120.0808</v>
      </c>
      <c r="V3557">
        <v>177.850000000009</v>
      </c>
      <c r="W3557" s="36">
        <v>23.569230195096019</v>
      </c>
      <c r="Y3557">
        <v>83.43</v>
      </c>
      <c r="Z3557">
        <v>177.850000000009</v>
      </c>
      <c r="AA3557" s="36">
        <v>22.536711988251749</v>
      </c>
    </row>
    <row r="3558" spans="1:27" x14ac:dyDescent="0.25">
      <c r="A3558">
        <v>96.432599999999994</v>
      </c>
      <c r="B3558">
        <v>177.90000000000899</v>
      </c>
      <c r="C3558" s="36">
        <v>22.872869784206554</v>
      </c>
      <c r="E3558">
        <v>101.12990000000001</v>
      </c>
      <c r="F3558">
        <v>177.90000000000899</v>
      </c>
      <c r="G3558" s="36">
        <v>23.002075395727807</v>
      </c>
      <c r="I3558">
        <v>105.8248</v>
      </c>
      <c r="J3558">
        <v>177.90000000000899</v>
      </c>
      <c r="K3558" s="36">
        <v>23.135472764826989</v>
      </c>
      <c r="M3558">
        <v>110.5591</v>
      </c>
      <c r="N3558">
        <v>177.90000000000899</v>
      </c>
      <c r="O3558" s="36">
        <v>23.274485037473525</v>
      </c>
      <c r="Q3558">
        <v>115.30419999999999</v>
      </c>
      <c r="R3558">
        <v>177.90000000000899</v>
      </c>
      <c r="S3558" s="36">
        <v>23.418564743923739</v>
      </c>
      <c r="U3558">
        <v>120.0808</v>
      </c>
      <c r="V3558">
        <v>177.90000000000899</v>
      </c>
      <c r="W3558" s="36">
        <v>23.568664949739524</v>
      </c>
      <c r="Y3558">
        <v>83.43</v>
      </c>
      <c r="Z3558">
        <v>177.90000000000899</v>
      </c>
      <c r="AA3558" s="36">
        <v>22.536302152198996</v>
      </c>
    </row>
    <row r="3559" spans="1:27" x14ac:dyDescent="0.25">
      <c r="A3559">
        <v>96.432599999999994</v>
      </c>
      <c r="B3559">
        <v>177.950000000009</v>
      </c>
      <c r="C3559" s="36">
        <v>22.872415169434159</v>
      </c>
      <c r="E3559">
        <v>101.12990000000001</v>
      </c>
      <c r="F3559">
        <v>177.950000000009</v>
      </c>
      <c r="G3559" s="36">
        <v>23.00160221998852</v>
      </c>
      <c r="I3559">
        <v>105.8248</v>
      </c>
      <c r="J3559">
        <v>177.950000000009</v>
      </c>
      <c r="K3559" s="36">
        <v>23.134979554291782</v>
      </c>
      <c r="M3559">
        <v>110.5591</v>
      </c>
      <c r="N3559">
        <v>177.950000000009</v>
      </c>
      <c r="O3559" s="36">
        <v>23.273969941411337</v>
      </c>
      <c r="Q3559">
        <v>115.30419999999999</v>
      </c>
      <c r="R3559">
        <v>177.950000000009</v>
      </c>
      <c r="S3559" s="36">
        <v>23.418025803210806</v>
      </c>
      <c r="U3559">
        <v>120.0808</v>
      </c>
      <c r="V3559">
        <v>177.950000000009</v>
      </c>
      <c r="W3559" s="36">
        <v>23.568099819999741</v>
      </c>
      <c r="Y3559">
        <v>83.43</v>
      </c>
      <c r="Z3559">
        <v>177.950000000009</v>
      </c>
      <c r="AA3559" s="36">
        <v>22.535892372147075</v>
      </c>
    </row>
    <row r="3560" spans="1:27" x14ac:dyDescent="0.25">
      <c r="A3560">
        <v>96.432599999999994</v>
      </c>
      <c r="B3560">
        <v>178.00000000000901</v>
      </c>
      <c r="C3560" s="36">
        <v>22.871960625292342</v>
      </c>
      <c r="E3560">
        <v>101.12990000000001</v>
      </c>
      <c r="F3560">
        <v>178.00000000000901</v>
      </c>
      <c r="G3560" s="36">
        <v>23.001129121534706</v>
      </c>
      <c r="I3560">
        <v>105.8248</v>
      </c>
      <c r="J3560">
        <v>178.00000000000901</v>
      </c>
      <c r="K3560" s="36">
        <v>23.134486428622115</v>
      </c>
      <c r="M3560">
        <v>110.5591</v>
      </c>
      <c r="N3560">
        <v>178.00000000000901</v>
      </c>
      <c r="O3560" s="36">
        <v>23.273454938972733</v>
      </c>
      <c r="Q3560">
        <v>115.30419999999999</v>
      </c>
      <c r="R3560">
        <v>178.00000000000901</v>
      </c>
      <c r="S3560" s="36">
        <v>23.417486966240197</v>
      </c>
      <c r="U3560">
        <v>120.0808</v>
      </c>
      <c r="V3560">
        <v>178.00000000000901</v>
      </c>
      <c r="W3560" s="36">
        <v>23.567534805820411</v>
      </c>
      <c r="Y3560">
        <v>83.43</v>
      </c>
      <c r="Z3560">
        <v>178.00000000000901</v>
      </c>
      <c r="AA3560" s="36">
        <v>22.535482648078258</v>
      </c>
    </row>
    <row r="3561" spans="1:27" x14ac:dyDescent="0.25">
      <c r="A3561">
        <v>96.432599999999994</v>
      </c>
      <c r="B3561">
        <v>178.05000000000899</v>
      </c>
      <c r="C3561" s="36">
        <v>22.871506151755447</v>
      </c>
      <c r="E3561">
        <v>101.12990000000001</v>
      </c>
      <c r="F3561">
        <v>178.05000000000899</v>
      </c>
      <c r="G3561" s="36">
        <v>23.000656100336752</v>
      </c>
      <c r="I3561">
        <v>105.8248</v>
      </c>
      <c r="J3561">
        <v>178.05000000000899</v>
      </c>
      <c r="K3561" s="36">
        <v>23.133993387783615</v>
      </c>
      <c r="M3561">
        <v>110.5591</v>
      </c>
      <c r="N3561">
        <v>178.05000000000899</v>
      </c>
      <c r="O3561" s="36">
        <v>23.272940030117503</v>
      </c>
      <c r="Q3561">
        <v>115.30419999999999</v>
      </c>
      <c r="R3561">
        <v>178.05000000000899</v>
      </c>
      <c r="S3561" s="36">
        <v>23.416948232964575</v>
      </c>
      <c r="U3561">
        <v>120.0808</v>
      </c>
      <c r="V3561">
        <v>178.05000000000899</v>
      </c>
      <c r="W3561" s="36">
        <v>23.566969907145296</v>
      </c>
      <c r="Y3561">
        <v>83.43</v>
      </c>
      <c r="Z3561">
        <v>178.05000000000899</v>
      </c>
      <c r="AA3561" s="36">
        <v>22.535072979974831</v>
      </c>
    </row>
    <row r="3562" spans="1:27" x14ac:dyDescent="0.25">
      <c r="A3562">
        <v>96.432599999999994</v>
      </c>
      <c r="B3562">
        <v>178.100000000009</v>
      </c>
      <c r="C3562" s="36">
        <v>22.871051748797829</v>
      </c>
      <c r="E3562">
        <v>101.12990000000001</v>
      </c>
      <c r="F3562">
        <v>178.100000000009</v>
      </c>
      <c r="G3562" s="36">
        <v>23.000183156365061</v>
      </c>
      <c r="I3562">
        <v>105.8248</v>
      </c>
      <c r="J3562">
        <v>178.100000000009</v>
      </c>
      <c r="K3562" s="36">
        <v>23.133500431741933</v>
      </c>
      <c r="M3562">
        <v>110.5591</v>
      </c>
      <c r="N3562">
        <v>178.100000000009</v>
      </c>
      <c r="O3562" s="36">
        <v>23.272425214805473</v>
      </c>
      <c r="Q3562">
        <v>115.30419999999999</v>
      </c>
      <c r="R3562">
        <v>178.100000000009</v>
      </c>
      <c r="S3562" s="36">
        <v>23.416409603336618</v>
      </c>
      <c r="U3562">
        <v>120.0808</v>
      </c>
      <c r="V3562">
        <v>178.100000000009</v>
      </c>
      <c r="W3562" s="36">
        <v>23.566405123918202</v>
      </c>
      <c r="Y3562">
        <v>83.43</v>
      </c>
      <c r="Z3562">
        <v>178.100000000009</v>
      </c>
      <c r="AA3562" s="36">
        <v>22.534663367819082</v>
      </c>
    </row>
    <row r="3563" spans="1:27" x14ac:dyDescent="0.25">
      <c r="A3563">
        <v>96.432599999999994</v>
      </c>
      <c r="B3563">
        <v>178.15000000000899</v>
      </c>
      <c r="C3563" s="36">
        <v>22.87059741639386</v>
      </c>
      <c r="E3563">
        <v>101.12990000000001</v>
      </c>
      <c r="F3563">
        <v>178.15000000000899</v>
      </c>
      <c r="G3563" s="36">
        <v>22.999710289590048</v>
      </c>
      <c r="I3563">
        <v>105.8248</v>
      </c>
      <c r="J3563">
        <v>178.15000000000899</v>
      </c>
      <c r="K3563" s="36">
        <v>23.13300756046273</v>
      </c>
      <c r="M3563">
        <v>110.5591</v>
      </c>
      <c r="N3563">
        <v>178.15000000000899</v>
      </c>
      <c r="O3563" s="36">
        <v>23.271910492996497</v>
      </c>
      <c r="Q3563">
        <v>115.30419999999999</v>
      </c>
      <c r="R3563">
        <v>178.15000000000899</v>
      </c>
      <c r="S3563" s="36">
        <v>23.415871077309053</v>
      </c>
      <c r="U3563">
        <v>120.0808</v>
      </c>
      <c r="V3563">
        <v>178.15000000000899</v>
      </c>
      <c r="W3563" s="36">
        <v>23.565840456082991</v>
      </c>
      <c r="Y3563">
        <v>83.43</v>
      </c>
      <c r="Z3563">
        <v>178.15000000000899</v>
      </c>
      <c r="AA3563" s="36">
        <v>22.534253811593306</v>
      </c>
    </row>
    <row r="3564" spans="1:27" x14ac:dyDescent="0.25">
      <c r="A3564">
        <v>96.432599999999994</v>
      </c>
      <c r="B3564">
        <v>178.200000000009</v>
      </c>
      <c r="C3564" s="36">
        <v>22.870143154517926</v>
      </c>
      <c r="E3564">
        <v>101.12990000000001</v>
      </c>
      <c r="F3564">
        <v>178.200000000009</v>
      </c>
      <c r="G3564" s="36">
        <v>22.999237499982161</v>
      </c>
      <c r="I3564">
        <v>105.8248</v>
      </c>
      <c r="J3564">
        <v>178.200000000009</v>
      </c>
      <c r="K3564" s="36">
        <v>23.132514773911694</v>
      </c>
      <c r="M3564">
        <v>110.5591</v>
      </c>
      <c r="N3564">
        <v>178.200000000009</v>
      </c>
      <c r="O3564" s="36">
        <v>23.271395864650451</v>
      </c>
      <c r="Q3564">
        <v>115.30419999999999</v>
      </c>
      <c r="R3564">
        <v>178.200000000009</v>
      </c>
      <c r="S3564" s="36">
        <v>23.415332654834636</v>
      </c>
      <c r="U3564">
        <v>120.0808</v>
      </c>
      <c r="V3564">
        <v>178.200000000009</v>
      </c>
      <c r="W3564" s="36">
        <v>23.565275903583569</v>
      </c>
      <c r="Y3564">
        <v>83.43</v>
      </c>
      <c r="Z3564">
        <v>178.200000000009</v>
      </c>
      <c r="AA3564" s="36">
        <v>22.533844311279807</v>
      </c>
    </row>
    <row r="3565" spans="1:27" x14ac:dyDescent="0.25">
      <c r="A3565">
        <v>96.432599999999994</v>
      </c>
      <c r="B3565">
        <v>178.25000000000901</v>
      </c>
      <c r="C3565" s="36">
        <v>22.869688963144437</v>
      </c>
      <c r="E3565">
        <v>101.12990000000001</v>
      </c>
      <c r="F3565">
        <v>178.25000000000901</v>
      </c>
      <c r="G3565" s="36">
        <v>22.998764787511853</v>
      </c>
      <c r="I3565">
        <v>105.8248</v>
      </c>
      <c r="J3565">
        <v>178.25000000000901</v>
      </c>
      <c r="K3565" s="36">
        <v>23.132022072054546</v>
      </c>
      <c r="M3565">
        <v>110.5591</v>
      </c>
      <c r="N3565">
        <v>178.25000000000901</v>
      </c>
      <c r="O3565" s="36">
        <v>23.270881329727249</v>
      </c>
      <c r="Q3565">
        <v>115.30419999999999</v>
      </c>
      <c r="R3565">
        <v>178.25000000000901</v>
      </c>
      <c r="S3565" s="36">
        <v>23.414794335866155</v>
      </c>
      <c r="U3565">
        <v>120.0808</v>
      </c>
      <c r="V3565">
        <v>178.25000000000901</v>
      </c>
      <c r="W3565" s="36">
        <v>23.564711466363878</v>
      </c>
      <c r="Y3565">
        <v>83.43</v>
      </c>
      <c r="Z3565">
        <v>178.25000000000901</v>
      </c>
      <c r="AA3565" s="36">
        <v>22.533434866860908</v>
      </c>
    </row>
    <row r="3566" spans="1:27" x14ac:dyDescent="0.25">
      <c r="A3566">
        <v>96.432599999999994</v>
      </c>
      <c r="B3566">
        <v>178.30000000000899</v>
      </c>
      <c r="C3566" s="36">
        <v>22.869234842247803</v>
      </c>
      <c r="E3566">
        <v>101.12990000000001</v>
      </c>
      <c r="F3566">
        <v>178.30000000000899</v>
      </c>
      <c r="G3566" s="36">
        <v>22.998292152149599</v>
      </c>
      <c r="I3566">
        <v>105.8248</v>
      </c>
      <c r="J3566">
        <v>178.30000000000899</v>
      </c>
      <c r="K3566" s="36">
        <v>23.131529454857013</v>
      </c>
      <c r="M3566">
        <v>110.5591</v>
      </c>
      <c r="N3566">
        <v>178.30000000000899</v>
      </c>
      <c r="O3566" s="36">
        <v>23.270366888186832</v>
      </c>
      <c r="Q3566">
        <v>115.30419999999999</v>
      </c>
      <c r="R3566">
        <v>178.30000000000899</v>
      </c>
      <c r="S3566" s="36">
        <v>23.414256120356448</v>
      </c>
      <c r="U3566">
        <v>120.0808</v>
      </c>
      <c r="V3566">
        <v>178.30000000000899</v>
      </c>
      <c r="W3566" s="36">
        <v>23.564147144367912</v>
      </c>
      <c r="Y3566">
        <v>83.43</v>
      </c>
      <c r="Z3566">
        <v>178.30000000000899</v>
      </c>
      <c r="AA3566" s="36">
        <v>22.533025478318933</v>
      </c>
    </row>
    <row r="3567" spans="1:27" x14ac:dyDescent="0.25">
      <c r="A3567">
        <v>96.432599999999994</v>
      </c>
      <c r="B3567">
        <v>178.350000000009</v>
      </c>
      <c r="C3567" s="36">
        <v>22.868780791802465</v>
      </c>
      <c r="E3567">
        <v>101.12990000000001</v>
      </c>
      <c r="F3567">
        <v>178.350000000009</v>
      </c>
      <c r="G3567" s="36">
        <v>22.997819593865898</v>
      </c>
      <c r="I3567">
        <v>105.8248</v>
      </c>
      <c r="J3567">
        <v>178.350000000009</v>
      </c>
      <c r="K3567" s="36">
        <v>23.131036922284853</v>
      </c>
      <c r="M3567">
        <v>110.5591</v>
      </c>
      <c r="N3567">
        <v>178.350000000009</v>
      </c>
      <c r="O3567" s="36">
        <v>23.269852539989152</v>
      </c>
      <c r="Q3567">
        <v>115.30419999999999</v>
      </c>
      <c r="R3567">
        <v>178.350000000009</v>
      </c>
      <c r="S3567" s="36">
        <v>23.413718008258371</v>
      </c>
      <c r="U3567">
        <v>120.0808</v>
      </c>
      <c r="V3567">
        <v>178.350000000009</v>
      </c>
      <c r="W3567" s="36">
        <v>23.563582937539699</v>
      </c>
      <c r="Y3567">
        <v>83.43</v>
      </c>
      <c r="Z3567">
        <v>178.350000000009</v>
      </c>
      <c r="AA3567" s="36">
        <v>22.532616145636219</v>
      </c>
    </row>
    <row r="3568" spans="1:27" x14ac:dyDescent="0.25">
      <c r="A3568">
        <v>96.432599999999994</v>
      </c>
      <c r="B3568">
        <v>178.40000000000899</v>
      </c>
      <c r="C3568" s="36">
        <v>22.868326811782865</v>
      </c>
      <c r="E3568">
        <v>101.12990000000001</v>
      </c>
      <c r="F3568">
        <v>178.40000000000899</v>
      </c>
      <c r="G3568" s="36">
        <v>22.99734711263126</v>
      </c>
      <c r="I3568">
        <v>105.8248</v>
      </c>
      <c r="J3568">
        <v>178.40000000000899</v>
      </c>
      <c r="K3568" s="36">
        <v>23.130544474303854</v>
      </c>
      <c r="M3568">
        <v>110.5591</v>
      </c>
      <c r="N3568">
        <v>178.40000000000899</v>
      </c>
      <c r="O3568" s="36">
        <v>23.269338285094211</v>
      </c>
      <c r="Q3568">
        <v>115.30419999999999</v>
      </c>
      <c r="R3568">
        <v>178.40000000000899</v>
      </c>
      <c r="S3568" s="36">
        <v>23.413179999524822</v>
      </c>
      <c r="U3568">
        <v>120.0808</v>
      </c>
      <c r="V3568">
        <v>178.40000000000899</v>
      </c>
      <c r="W3568" s="36">
        <v>23.563018845823329</v>
      </c>
      <c r="Y3568">
        <v>83.43</v>
      </c>
      <c r="Z3568">
        <v>178.40000000000899</v>
      </c>
      <c r="AA3568" s="36">
        <v>22.5322068687951</v>
      </c>
    </row>
    <row r="3569" spans="1:27" x14ac:dyDescent="0.25">
      <c r="A3569">
        <v>96.432599999999994</v>
      </c>
      <c r="B3569">
        <v>178.450000000009</v>
      </c>
      <c r="C3569" s="36">
        <v>22.867872902163466</v>
      </c>
      <c r="E3569">
        <v>101.12990000000001</v>
      </c>
      <c r="F3569">
        <v>178.450000000009</v>
      </c>
      <c r="G3569" s="36">
        <v>22.996874708416215</v>
      </c>
      <c r="I3569">
        <v>105.8248</v>
      </c>
      <c r="J3569">
        <v>178.450000000009</v>
      </c>
      <c r="K3569" s="36">
        <v>23.130052110879809</v>
      </c>
      <c r="M3569">
        <v>110.5591</v>
      </c>
      <c r="N3569">
        <v>178.450000000009</v>
      </c>
      <c r="O3569" s="36">
        <v>23.268824123462032</v>
      </c>
      <c r="Q3569">
        <v>115.30419999999999</v>
      </c>
      <c r="R3569">
        <v>178.450000000009</v>
      </c>
      <c r="S3569" s="36">
        <v>23.41264209410873</v>
      </c>
      <c r="U3569">
        <v>120.0808</v>
      </c>
      <c r="V3569">
        <v>178.450000000009</v>
      </c>
      <c r="W3569" s="36">
        <v>23.562454869162913</v>
      </c>
      <c r="Y3569">
        <v>83.43</v>
      </c>
      <c r="Z3569">
        <v>178.450000000009</v>
      </c>
      <c r="AA3569" s="36">
        <v>22.531797647777942</v>
      </c>
    </row>
    <row r="3570" spans="1:27" x14ac:dyDescent="0.25">
      <c r="A3570">
        <v>96.432599999999994</v>
      </c>
      <c r="B3570">
        <v>178.50000000000901</v>
      </c>
      <c r="C3570" s="36">
        <v>22.867419062918749</v>
      </c>
      <c r="E3570">
        <v>101.12990000000001</v>
      </c>
      <c r="F3570">
        <v>178.50000000000901</v>
      </c>
      <c r="G3570" s="36">
        <v>22.996402381191317</v>
      </c>
      <c r="I3570">
        <v>105.8248</v>
      </c>
      <c r="J3570">
        <v>178.50000000000901</v>
      </c>
      <c r="K3570" s="36">
        <v>23.12955983197855</v>
      </c>
      <c r="M3570">
        <v>110.5591</v>
      </c>
      <c r="N3570">
        <v>178.50000000000901</v>
      </c>
      <c r="O3570" s="36">
        <v>23.268310055052655</v>
      </c>
      <c r="Q3570">
        <v>115.30419999999999</v>
      </c>
      <c r="R3570">
        <v>178.50000000000901</v>
      </c>
      <c r="S3570" s="36">
        <v>23.412104291963068</v>
      </c>
      <c r="U3570">
        <v>120.0808</v>
      </c>
      <c r="V3570">
        <v>178.50000000000901</v>
      </c>
      <c r="W3570" s="36">
        <v>23.561891007502624</v>
      </c>
      <c r="Y3570">
        <v>83.43</v>
      </c>
      <c r="Z3570">
        <v>178.50000000000901</v>
      </c>
      <c r="AA3570" s="36">
        <v>22.531388482567095</v>
      </c>
    </row>
    <row r="3571" spans="1:27" x14ac:dyDescent="0.25">
      <c r="A3571">
        <v>96.432599999999994</v>
      </c>
      <c r="B3571">
        <v>178.55000000000899</v>
      </c>
      <c r="C3571" s="36">
        <v>22.866965294023206</v>
      </c>
      <c r="E3571">
        <v>101.12990000000001</v>
      </c>
      <c r="F3571">
        <v>178.55000000000899</v>
      </c>
      <c r="G3571" s="36">
        <v>22.995930130927125</v>
      </c>
      <c r="I3571">
        <v>105.8248</v>
      </c>
      <c r="J3571">
        <v>178.55000000000899</v>
      </c>
      <c r="K3571" s="36">
        <v>23.129067637565921</v>
      </c>
      <c r="M3571">
        <v>110.5591</v>
      </c>
      <c r="N3571">
        <v>178.55000000000899</v>
      </c>
      <c r="O3571" s="36">
        <v>23.267796079826159</v>
      </c>
      <c r="Q3571">
        <v>115.30419999999999</v>
      </c>
      <c r="R3571">
        <v>178.55000000000899</v>
      </c>
      <c r="S3571" s="36">
        <v>23.411566593040835</v>
      </c>
      <c r="U3571">
        <v>120.0808</v>
      </c>
      <c r="V3571">
        <v>178.55000000000899</v>
      </c>
      <c r="W3571" s="36">
        <v>23.561327260786676</v>
      </c>
      <c r="Y3571">
        <v>83.43</v>
      </c>
      <c r="Z3571">
        <v>178.55000000000899</v>
      </c>
      <c r="AA3571" s="36">
        <v>22.530979373144937</v>
      </c>
    </row>
    <row r="3572" spans="1:27" x14ac:dyDescent="0.25">
      <c r="A3572">
        <v>96.432599999999994</v>
      </c>
      <c r="B3572">
        <v>178.600000000009</v>
      </c>
      <c r="C3572" s="36">
        <v>22.866511595451346</v>
      </c>
      <c r="E3572">
        <v>101.12990000000001</v>
      </c>
      <c r="F3572">
        <v>178.600000000009</v>
      </c>
      <c r="G3572" s="36">
        <v>22.995457957594233</v>
      </c>
      <c r="I3572">
        <v>105.8248</v>
      </c>
      <c r="J3572">
        <v>178.600000000009</v>
      </c>
      <c r="K3572" s="36">
        <v>23.12857552760779</v>
      </c>
      <c r="M3572">
        <v>110.5591</v>
      </c>
      <c r="N3572">
        <v>178.600000000009</v>
      </c>
      <c r="O3572" s="36">
        <v>23.267282197742649</v>
      </c>
      <c r="Q3572">
        <v>115.30419999999999</v>
      </c>
      <c r="R3572">
        <v>178.600000000009</v>
      </c>
      <c r="S3572" s="36">
        <v>23.411028997295066</v>
      </c>
      <c r="U3572">
        <v>120.0808</v>
      </c>
      <c r="V3572">
        <v>178.600000000009</v>
      </c>
      <c r="W3572" s="36">
        <v>23.560763628959318</v>
      </c>
      <c r="Y3572">
        <v>83.43</v>
      </c>
      <c r="Z3572">
        <v>178.600000000009</v>
      </c>
      <c r="AA3572" s="36">
        <v>22.530570319493847</v>
      </c>
    </row>
    <row r="3573" spans="1:27" x14ac:dyDescent="0.25">
      <c r="A3573">
        <v>96.432599999999994</v>
      </c>
      <c r="B3573">
        <v>178.65000000000899</v>
      </c>
      <c r="C3573" s="36">
        <v>22.866057967177685</v>
      </c>
      <c r="E3573">
        <v>101.12990000000001</v>
      </c>
      <c r="F3573">
        <v>178.65000000000899</v>
      </c>
      <c r="G3573" s="36">
        <v>22.99498586116324</v>
      </c>
      <c r="I3573">
        <v>105.8248</v>
      </c>
      <c r="J3573">
        <v>178.65000000000899</v>
      </c>
      <c r="K3573" s="36">
        <v>23.128083502070051</v>
      </c>
      <c r="M3573">
        <v>110.5591</v>
      </c>
      <c r="N3573">
        <v>178.65000000000899</v>
      </c>
      <c r="O3573" s="36">
        <v>23.266768408762257</v>
      </c>
      <c r="Q3573">
        <v>115.30419999999999</v>
      </c>
      <c r="R3573">
        <v>178.65000000000899</v>
      </c>
      <c r="S3573" s="36">
        <v>23.410491504678831</v>
      </c>
      <c r="U3573">
        <v>120.0808</v>
      </c>
      <c r="V3573">
        <v>178.65000000000899</v>
      </c>
      <c r="W3573" s="36">
        <v>23.56020011196485</v>
      </c>
      <c r="Y3573">
        <v>83.43</v>
      </c>
      <c r="Z3573">
        <v>178.65000000000899</v>
      </c>
      <c r="AA3573" s="36">
        <v>22.530161321596207</v>
      </c>
    </row>
    <row r="3574" spans="1:27" x14ac:dyDescent="0.25">
      <c r="A3574">
        <v>96.432599999999994</v>
      </c>
      <c r="B3574">
        <v>178.700000000009</v>
      </c>
      <c r="C3574" s="36">
        <v>22.865604409176768</v>
      </c>
      <c r="E3574">
        <v>101.12990000000001</v>
      </c>
      <c r="F3574">
        <v>178.700000000009</v>
      </c>
      <c r="G3574" s="36">
        <v>22.994513841604768</v>
      </c>
      <c r="I3574">
        <v>105.8248</v>
      </c>
      <c r="J3574">
        <v>178.700000000009</v>
      </c>
      <c r="K3574" s="36">
        <v>23.127591560918614</v>
      </c>
      <c r="M3574">
        <v>110.5591</v>
      </c>
      <c r="N3574">
        <v>178.700000000009</v>
      </c>
      <c r="O3574" s="36">
        <v>23.266254712845139</v>
      </c>
      <c r="Q3574">
        <v>115.30419999999999</v>
      </c>
      <c r="R3574">
        <v>178.700000000009</v>
      </c>
      <c r="S3574" s="36">
        <v>23.409954115145233</v>
      </c>
      <c r="U3574">
        <v>120.0808</v>
      </c>
      <c r="V3574">
        <v>178.700000000009</v>
      </c>
      <c r="W3574" s="36">
        <v>23.559636709747618</v>
      </c>
      <c r="Y3574">
        <v>83.43</v>
      </c>
      <c r="Z3574">
        <v>178.700000000009</v>
      </c>
      <c r="AA3574" s="36">
        <v>22.52975237943442</v>
      </c>
    </row>
    <row r="3575" spans="1:27" x14ac:dyDescent="0.25">
      <c r="A3575">
        <v>96.432599999999994</v>
      </c>
      <c r="B3575">
        <v>178.75000000000901</v>
      </c>
      <c r="C3575" s="36">
        <v>22.865150921423151</v>
      </c>
      <c r="E3575">
        <v>101.12990000000001</v>
      </c>
      <c r="F3575">
        <v>178.75000000000901</v>
      </c>
      <c r="G3575" s="36">
        <v>22.994041898889456</v>
      </c>
      <c r="I3575">
        <v>105.8248</v>
      </c>
      <c r="J3575">
        <v>178.75000000000901</v>
      </c>
      <c r="K3575" s="36">
        <v>23.127099704119424</v>
      </c>
      <c r="M3575">
        <v>110.5591</v>
      </c>
      <c r="N3575">
        <v>178.75000000000901</v>
      </c>
      <c r="O3575" s="36">
        <v>23.265741109951485</v>
      </c>
      <c r="Q3575">
        <v>115.30419999999999</v>
      </c>
      <c r="R3575">
        <v>178.75000000000901</v>
      </c>
      <c r="S3575" s="36">
        <v>23.409416828647426</v>
      </c>
      <c r="U3575">
        <v>120.0808</v>
      </c>
      <c r="V3575">
        <v>178.75000000000901</v>
      </c>
      <c r="W3575" s="36">
        <v>23.559073422252009</v>
      </c>
      <c r="Y3575">
        <v>83.43</v>
      </c>
      <c r="Z3575">
        <v>178.75000000000901</v>
      </c>
      <c r="AA3575" s="36">
        <v>22.529343492990897</v>
      </c>
    </row>
    <row r="3576" spans="1:27" x14ac:dyDescent="0.25">
      <c r="A3576">
        <v>96.432599999999994</v>
      </c>
      <c r="B3576">
        <v>178.80000000000899</v>
      </c>
      <c r="C3576" s="36">
        <v>22.864697503891392</v>
      </c>
      <c r="E3576">
        <v>101.12990000000001</v>
      </c>
      <c r="F3576">
        <v>178.80000000000899</v>
      </c>
      <c r="G3576" s="36">
        <v>22.993570032987972</v>
      </c>
      <c r="I3576">
        <v>105.8248</v>
      </c>
      <c r="J3576">
        <v>178.80000000000899</v>
      </c>
      <c r="K3576" s="36">
        <v>23.126607931638432</v>
      </c>
      <c r="M3576">
        <v>110.5591</v>
      </c>
      <c r="N3576">
        <v>178.80000000000899</v>
      </c>
      <c r="O3576" s="36">
        <v>23.265227600041509</v>
      </c>
      <c r="Q3576">
        <v>115.30419999999999</v>
      </c>
      <c r="R3576">
        <v>178.80000000000899</v>
      </c>
      <c r="S3576" s="36">
        <v>23.408879645138569</v>
      </c>
      <c r="U3576">
        <v>120.0808</v>
      </c>
      <c r="V3576">
        <v>178.80000000000899</v>
      </c>
      <c r="W3576" s="36">
        <v>23.55851024942244</v>
      </c>
      <c r="Y3576">
        <v>83.43</v>
      </c>
      <c r="Z3576">
        <v>178.80000000000899</v>
      </c>
      <c r="AA3576" s="36">
        <v>22.528934662248041</v>
      </c>
    </row>
    <row r="3577" spans="1:27" x14ac:dyDescent="0.25">
      <c r="A3577">
        <v>96.432599999999994</v>
      </c>
      <c r="B3577">
        <v>178.850000000009</v>
      </c>
      <c r="C3577" s="36">
        <v>22.864244156556079</v>
      </c>
      <c r="E3577">
        <v>101.12990000000001</v>
      </c>
      <c r="F3577">
        <v>178.850000000009</v>
      </c>
      <c r="G3577" s="36">
        <v>22.993098243870982</v>
      </c>
      <c r="I3577">
        <v>105.8248</v>
      </c>
      <c r="J3577">
        <v>178.850000000009</v>
      </c>
      <c r="K3577" s="36">
        <v>23.126116243441622</v>
      </c>
      <c r="M3577">
        <v>110.5591</v>
      </c>
      <c r="N3577">
        <v>178.850000000009</v>
      </c>
      <c r="O3577" s="36">
        <v>23.264714183075451</v>
      </c>
      <c r="Q3577">
        <v>115.30419999999999</v>
      </c>
      <c r="R3577">
        <v>178.850000000009</v>
      </c>
      <c r="S3577" s="36">
        <v>23.408342564571878</v>
      </c>
      <c r="U3577">
        <v>120.0808</v>
      </c>
      <c r="V3577">
        <v>178.850000000009</v>
      </c>
      <c r="W3577" s="36">
        <v>23.557947191203407</v>
      </c>
      <c r="Y3577">
        <v>83.43</v>
      </c>
      <c r="Z3577">
        <v>178.850000000009</v>
      </c>
      <c r="AA3577" s="36">
        <v>22.528525887188287</v>
      </c>
    </row>
    <row r="3578" spans="1:27" x14ac:dyDescent="0.25">
      <c r="A3578">
        <v>96.432599999999994</v>
      </c>
      <c r="B3578">
        <v>178.90000000000899</v>
      </c>
      <c r="C3578" s="36">
        <v>22.863790879391804</v>
      </c>
      <c r="E3578">
        <v>101.12990000000001</v>
      </c>
      <c r="F3578">
        <v>178.90000000000899</v>
      </c>
      <c r="G3578" s="36">
        <v>22.992626531509185</v>
      </c>
      <c r="I3578">
        <v>105.8248</v>
      </c>
      <c r="J3578">
        <v>178.90000000000899</v>
      </c>
      <c r="K3578" s="36">
        <v>23.125624639494998</v>
      </c>
      <c r="M3578">
        <v>110.5591</v>
      </c>
      <c r="N3578">
        <v>178.90000000000899</v>
      </c>
      <c r="O3578" s="36">
        <v>23.264200859013581</v>
      </c>
      <c r="Q3578">
        <v>115.30419999999999</v>
      </c>
      <c r="R3578">
        <v>178.90000000000899</v>
      </c>
      <c r="S3578" s="36">
        <v>23.407805586900597</v>
      </c>
      <c r="U3578">
        <v>120.0808</v>
      </c>
      <c r="V3578">
        <v>178.90000000000899</v>
      </c>
      <c r="W3578" s="36">
        <v>23.55738424753941</v>
      </c>
      <c r="Y3578">
        <v>83.43</v>
      </c>
      <c r="Z3578">
        <v>178.90000000000899</v>
      </c>
      <c r="AA3578" s="36">
        <v>22.528117167794068</v>
      </c>
    </row>
    <row r="3579" spans="1:27" x14ac:dyDescent="0.25">
      <c r="A3579">
        <v>96.432599999999994</v>
      </c>
      <c r="B3579">
        <v>178.950000000009</v>
      </c>
      <c r="C3579" s="36">
        <v>22.863337672373191</v>
      </c>
      <c r="E3579">
        <v>101.12990000000001</v>
      </c>
      <c r="F3579">
        <v>178.950000000009</v>
      </c>
      <c r="G3579" s="36">
        <v>22.992154895873291</v>
      </c>
      <c r="I3579">
        <v>105.8248</v>
      </c>
      <c r="J3579">
        <v>178.950000000009</v>
      </c>
      <c r="K3579" s="36">
        <v>23.125133119764588</v>
      </c>
      <c r="M3579">
        <v>110.5591</v>
      </c>
      <c r="N3579">
        <v>178.950000000009</v>
      </c>
      <c r="O3579" s="36">
        <v>23.263687627816196</v>
      </c>
      <c r="Q3579">
        <v>115.30419999999999</v>
      </c>
      <c r="R3579">
        <v>178.950000000009</v>
      </c>
      <c r="S3579" s="36">
        <v>23.407268712078007</v>
      </c>
      <c r="U3579">
        <v>120.0808</v>
      </c>
      <c r="V3579">
        <v>178.950000000009</v>
      </c>
      <c r="W3579" s="36">
        <v>23.556821418375023</v>
      </c>
      <c r="Y3579">
        <v>83.43</v>
      </c>
      <c r="Z3579">
        <v>178.950000000009</v>
      </c>
      <c r="AA3579" s="36">
        <v>22.527708504047819</v>
      </c>
    </row>
    <row r="3580" spans="1:27" x14ac:dyDescent="0.25">
      <c r="A3580">
        <v>96.432599999999994</v>
      </c>
      <c r="B3580">
        <v>179.00000000000901</v>
      </c>
      <c r="C3580" s="36">
        <v>22.862884535474855</v>
      </c>
      <c r="E3580">
        <v>101.12990000000001</v>
      </c>
      <c r="F3580">
        <v>179.00000000000901</v>
      </c>
      <c r="G3580" s="36">
        <v>22.991683336934035</v>
      </c>
      <c r="I3580">
        <v>105.8248</v>
      </c>
      <c r="J3580">
        <v>179.00000000000901</v>
      </c>
      <c r="K3580" s="36">
        <v>23.124641684216435</v>
      </c>
      <c r="M3580">
        <v>110.5591</v>
      </c>
      <c r="N3580">
        <v>179.00000000000901</v>
      </c>
      <c r="O3580" s="36">
        <v>23.263174489443625</v>
      </c>
      <c r="Q3580">
        <v>115.30419999999999</v>
      </c>
      <c r="R3580">
        <v>179.00000000000901</v>
      </c>
      <c r="S3580" s="36">
        <v>23.406731940057412</v>
      </c>
      <c r="U3580">
        <v>120.0808</v>
      </c>
      <c r="V3580">
        <v>179.00000000000901</v>
      </c>
      <c r="W3580" s="36">
        <v>23.556258703654834</v>
      </c>
      <c r="Y3580">
        <v>83.43</v>
      </c>
      <c r="Z3580">
        <v>179.00000000000901</v>
      </c>
      <c r="AA3580" s="36">
        <v>22.527299895932</v>
      </c>
    </row>
    <row r="3581" spans="1:27" x14ac:dyDescent="0.25">
      <c r="A3581">
        <v>96.432599999999994</v>
      </c>
      <c r="B3581">
        <v>179.05000000000899</v>
      </c>
      <c r="C3581" s="36">
        <v>22.862431468671442</v>
      </c>
      <c r="E3581">
        <v>101.12990000000001</v>
      </c>
      <c r="F3581">
        <v>179.05000000000899</v>
      </c>
      <c r="G3581" s="36">
        <v>22.991211854662165</v>
      </c>
      <c r="I3581">
        <v>105.8248</v>
      </c>
      <c r="J3581">
        <v>179.05000000000899</v>
      </c>
      <c r="K3581" s="36">
        <v>23.124150332816608</v>
      </c>
      <c r="M3581">
        <v>110.5591</v>
      </c>
      <c r="N3581">
        <v>179.05000000000899</v>
      </c>
      <c r="O3581" s="36">
        <v>23.26266144385621</v>
      </c>
      <c r="Q3581">
        <v>115.30419999999999</v>
      </c>
      <c r="R3581">
        <v>179.05000000000899</v>
      </c>
      <c r="S3581" s="36">
        <v>23.406195270792168</v>
      </c>
      <c r="U3581">
        <v>120.0808</v>
      </c>
      <c r="V3581">
        <v>179.05000000000899</v>
      </c>
      <c r="W3581" s="36">
        <v>23.555696103323509</v>
      </c>
      <c r="Y3581">
        <v>83.43</v>
      </c>
      <c r="Z3581">
        <v>179.05000000000899</v>
      </c>
      <c r="AA3581" s="36">
        <v>22.526891343429064</v>
      </c>
    </row>
    <row r="3582" spans="1:27" x14ac:dyDescent="0.25">
      <c r="A3582">
        <v>96.432599999999994</v>
      </c>
      <c r="B3582">
        <v>179.100000000009</v>
      </c>
      <c r="C3582" s="36">
        <v>22.861978471937611</v>
      </c>
      <c r="E3582">
        <v>101.12990000000001</v>
      </c>
      <c r="F3582">
        <v>179.100000000009</v>
      </c>
      <c r="G3582" s="36">
        <v>22.990740449028443</v>
      </c>
      <c r="I3582">
        <v>105.8248</v>
      </c>
      <c r="J3582">
        <v>179.100000000009</v>
      </c>
      <c r="K3582" s="36">
        <v>23.123659065531207</v>
      </c>
      <c r="M3582">
        <v>110.5591</v>
      </c>
      <c r="N3582">
        <v>179.100000000009</v>
      </c>
      <c r="O3582" s="36">
        <v>23.26214849101434</v>
      </c>
      <c r="Q3582">
        <v>115.30419999999999</v>
      </c>
      <c r="R3582">
        <v>179.100000000009</v>
      </c>
      <c r="S3582" s="36">
        <v>23.405658704235652</v>
      </c>
      <c r="U3582">
        <v>120.0808</v>
      </c>
      <c r="V3582">
        <v>179.100000000009</v>
      </c>
      <c r="W3582" s="36">
        <v>23.55513361732573</v>
      </c>
      <c r="Y3582">
        <v>83.43</v>
      </c>
      <c r="Z3582">
        <v>179.100000000009</v>
      </c>
      <c r="AA3582" s="36">
        <v>22.526482846521485</v>
      </c>
    </row>
    <row r="3583" spans="1:27" x14ac:dyDescent="0.25">
      <c r="A3583">
        <v>96.432599999999994</v>
      </c>
      <c r="B3583">
        <v>179.15000000000899</v>
      </c>
      <c r="C3583" s="36">
        <v>22.861525545248032</v>
      </c>
      <c r="E3583">
        <v>101.12990000000001</v>
      </c>
      <c r="F3583">
        <v>179.15000000000899</v>
      </c>
      <c r="G3583" s="36">
        <v>22.990269120003667</v>
      </c>
      <c r="I3583">
        <v>105.8248</v>
      </c>
      <c r="J3583">
        <v>179.15000000000899</v>
      </c>
      <c r="K3583" s="36">
        <v>23.123167882326339</v>
      </c>
      <c r="M3583">
        <v>110.5591</v>
      </c>
      <c r="N3583">
        <v>179.15000000000899</v>
      </c>
      <c r="O3583" s="36">
        <v>23.261635630878416</v>
      </c>
      <c r="Q3583">
        <v>115.30419999999999</v>
      </c>
      <c r="R3583">
        <v>179.15000000000899</v>
      </c>
      <c r="S3583" s="36">
        <v>23.405122240341278</v>
      </c>
      <c r="U3583">
        <v>120.0808</v>
      </c>
      <c r="V3583">
        <v>179.15000000000899</v>
      </c>
      <c r="W3583" s="36">
        <v>23.554571245606237</v>
      </c>
      <c r="Y3583">
        <v>83.43</v>
      </c>
      <c r="Z3583">
        <v>179.15000000000899</v>
      </c>
      <c r="AA3583" s="36">
        <v>22.526074405191739</v>
      </c>
    </row>
    <row r="3584" spans="1:27" x14ac:dyDescent="0.25">
      <c r="A3584">
        <v>96.432599999999994</v>
      </c>
      <c r="B3584">
        <v>179.200000000009</v>
      </c>
      <c r="C3584" s="36">
        <v>22.861072688577394</v>
      </c>
      <c r="E3584">
        <v>101.12990000000001</v>
      </c>
      <c r="F3584">
        <v>179.200000000009</v>
      </c>
      <c r="G3584" s="36">
        <v>22.989797867558625</v>
      </c>
      <c r="I3584">
        <v>105.8248</v>
      </c>
      <c r="J3584">
        <v>179.200000000009</v>
      </c>
      <c r="K3584" s="36">
        <v>23.122676783168139</v>
      </c>
      <c r="M3584">
        <v>110.5591</v>
      </c>
      <c r="N3584">
        <v>179.200000000009</v>
      </c>
      <c r="O3584" s="36">
        <v>23.261122863408879</v>
      </c>
      <c r="Q3584">
        <v>115.30419999999999</v>
      </c>
      <c r="R3584">
        <v>179.200000000009</v>
      </c>
      <c r="S3584" s="36">
        <v>23.404585879062502</v>
      </c>
      <c r="U3584">
        <v>120.0808</v>
      </c>
      <c r="V3584">
        <v>179.200000000009</v>
      </c>
      <c r="W3584" s="36">
        <v>23.554008988109803</v>
      </c>
      <c r="Y3584">
        <v>83.43</v>
      </c>
      <c r="Z3584">
        <v>179.200000000009</v>
      </c>
      <c r="AA3584" s="36">
        <v>22.525666019422314</v>
      </c>
    </row>
    <row r="3585" spans="1:27" x14ac:dyDescent="0.25">
      <c r="A3585">
        <v>96.432599999999994</v>
      </c>
      <c r="B3585">
        <v>179.25000000000901</v>
      </c>
      <c r="C3585" s="36">
        <v>22.860619901900396</v>
      </c>
      <c r="E3585">
        <v>101.12990000000001</v>
      </c>
      <c r="F3585">
        <v>179.25000000000901</v>
      </c>
      <c r="G3585" s="36">
        <v>22.989326691664147</v>
      </c>
      <c r="I3585">
        <v>105.8248</v>
      </c>
      <c r="J3585">
        <v>179.25000000000901</v>
      </c>
      <c r="K3585" s="36">
        <v>23.122185768022774</v>
      </c>
      <c r="M3585">
        <v>110.5591</v>
      </c>
      <c r="N3585">
        <v>179.25000000000901</v>
      </c>
      <c r="O3585" s="36">
        <v>23.260610188566183</v>
      </c>
      <c r="Q3585">
        <v>115.30419999999999</v>
      </c>
      <c r="R3585">
        <v>179.25000000000901</v>
      </c>
      <c r="S3585" s="36">
        <v>23.404049620352801</v>
      </c>
      <c r="U3585">
        <v>120.0808</v>
      </c>
      <c r="V3585">
        <v>179.25000000000901</v>
      </c>
      <c r="W3585" s="36">
        <v>23.553446844781256</v>
      </c>
      <c r="Y3585">
        <v>83.43</v>
      </c>
      <c r="Z3585">
        <v>179.25000000000901</v>
      </c>
      <c r="AA3585" s="36">
        <v>22.525257689195701</v>
      </c>
    </row>
    <row r="3586" spans="1:27" x14ac:dyDescent="0.25">
      <c r="A3586">
        <v>96.432599999999994</v>
      </c>
      <c r="B3586">
        <v>179.30000000000899</v>
      </c>
      <c r="C3586" s="36">
        <v>22.860167185191752</v>
      </c>
      <c r="E3586">
        <v>101.12990000000001</v>
      </c>
      <c r="F3586">
        <v>179.30000000000899</v>
      </c>
      <c r="G3586" s="36">
        <v>22.988855592291063</v>
      </c>
      <c r="I3586">
        <v>105.8248</v>
      </c>
      <c r="J3586">
        <v>179.30000000000899</v>
      </c>
      <c r="K3586" s="36">
        <v>23.121694836856417</v>
      </c>
      <c r="M3586">
        <v>110.5591</v>
      </c>
      <c r="N3586">
        <v>179.30000000000899</v>
      </c>
      <c r="O3586" s="36">
        <v>23.260097606310822</v>
      </c>
      <c r="Q3586">
        <v>115.30419999999999</v>
      </c>
      <c r="R3586">
        <v>179.30000000000899</v>
      </c>
      <c r="S3586" s="36">
        <v>23.403513464165702</v>
      </c>
      <c r="U3586">
        <v>120.0808</v>
      </c>
      <c r="V3586">
        <v>179.30000000000899</v>
      </c>
      <c r="W3586" s="36">
        <v>23.552884815565456</v>
      </c>
      <c r="Y3586">
        <v>83.43</v>
      </c>
      <c r="Z3586">
        <v>179.30000000000899</v>
      </c>
      <c r="AA3586" s="36">
        <v>22.524849414494415</v>
      </c>
    </row>
    <row r="3587" spans="1:27" x14ac:dyDescent="0.25">
      <c r="A3587">
        <v>96.432599999999994</v>
      </c>
      <c r="B3587">
        <v>179.350000000009</v>
      </c>
      <c r="C3587" s="36">
        <v>22.859714538426196</v>
      </c>
      <c r="E3587">
        <v>101.12990000000001</v>
      </c>
      <c r="F3587">
        <v>179.350000000009</v>
      </c>
      <c r="G3587" s="36">
        <v>22.988384569410243</v>
      </c>
      <c r="I3587">
        <v>105.8248</v>
      </c>
      <c r="J3587">
        <v>179.350000000009</v>
      </c>
      <c r="K3587" s="36">
        <v>23.121203989635273</v>
      </c>
      <c r="M3587">
        <v>110.5591</v>
      </c>
      <c r="N3587">
        <v>179.350000000009</v>
      </c>
      <c r="O3587" s="36">
        <v>23.259585116603311</v>
      </c>
      <c r="Q3587">
        <v>115.30419999999999</v>
      </c>
      <c r="R3587">
        <v>179.350000000009</v>
      </c>
      <c r="S3587" s="36">
        <v>23.402977410454753</v>
      </c>
      <c r="U3587">
        <v>120.0808</v>
      </c>
      <c r="V3587">
        <v>179.350000000009</v>
      </c>
      <c r="W3587" s="36">
        <v>23.552322900407312</v>
      </c>
      <c r="Y3587">
        <v>83.43</v>
      </c>
      <c r="Z3587">
        <v>179.350000000009</v>
      </c>
      <c r="AA3587" s="36">
        <v>22.524441195300966</v>
      </c>
    </row>
    <row r="3588" spans="1:27" x14ac:dyDescent="0.25">
      <c r="A3588">
        <v>96.432599999999994</v>
      </c>
      <c r="B3588">
        <v>179.40000000000899</v>
      </c>
      <c r="C3588" s="36">
        <v>22.859261961578476</v>
      </c>
      <c r="E3588">
        <v>101.12990000000001</v>
      </c>
      <c r="F3588">
        <v>179.40000000000899</v>
      </c>
      <c r="G3588" s="36">
        <v>22.987913622992558</v>
      </c>
      <c r="I3588">
        <v>105.8248</v>
      </c>
      <c r="J3588">
        <v>179.40000000000899</v>
      </c>
      <c r="K3588" s="36">
        <v>23.12071322632557</v>
      </c>
      <c r="M3588">
        <v>110.5591</v>
      </c>
      <c r="N3588">
        <v>179.40000000000899</v>
      </c>
      <c r="O3588" s="36">
        <v>23.259072719404195</v>
      </c>
      <c r="Q3588">
        <v>115.30419999999999</v>
      </c>
      <c r="R3588">
        <v>179.40000000000899</v>
      </c>
      <c r="S3588" s="36">
        <v>23.402441459173538</v>
      </c>
      <c r="U3588">
        <v>120.0808</v>
      </c>
      <c r="V3588">
        <v>179.40000000000899</v>
      </c>
      <c r="W3588" s="36">
        <v>23.551761099251781</v>
      </c>
      <c r="Y3588">
        <v>83.43</v>
      </c>
      <c r="Z3588">
        <v>179.40000000000899</v>
      </c>
      <c r="AA3588" s="36">
        <v>22.52403303159787</v>
      </c>
    </row>
    <row r="3589" spans="1:27" x14ac:dyDescent="0.25">
      <c r="A3589">
        <v>96.432599999999994</v>
      </c>
      <c r="B3589">
        <v>179.450000000009</v>
      </c>
      <c r="C3589" s="36">
        <v>22.858809454623344</v>
      </c>
      <c r="E3589">
        <v>101.12990000000001</v>
      </c>
      <c r="F3589">
        <v>179.450000000009</v>
      </c>
      <c r="G3589" s="36">
        <v>22.987442753008899</v>
      </c>
      <c r="I3589">
        <v>105.8248</v>
      </c>
      <c r="J3589">
        <v>179.450000000009</v>
      </c>
      <c r="K3589" s="36">
        <v>23.120222546893547</v>
      </c>
      <c r="M3589">
        <v>110.5591</v>
      </c>
      <c r="N3589">
        <v>179.450000000009</v>
      </c>
      <c r="O3589" s="36">
        <v>23.258560414674047</v>
      </c>
      <c r="Q3589">
        <v>115.30419999999999</v>
      </c>
      <c r="R3589">
        <v>179.450000000009</v>
      </c>
      <c r="S3589" s="36">
        <v>23.40190561027568</v>
      </c>
      <c r="U3589">
        <v>120.0808</v>
      </c>
      <c r="V3589">
        <v>179.450000000009</v>
      </c>
      <c r="W3589" s="36">
        <v>23.55119941204385</v>
      </c>
      <c r="Y3589">
        <v>83.43</v>
      </c>
      <c r="Z3589">
        <v>179.450000000009</v>
      </c>
      <c r="AA3589" s="36">
        <v>22.523624923367667</v>
      </c>
    </row>
    <row r="3590" spans="1:27" x14ac:dyDescent="0.25">
      <c r="A3590">
        <v>96.432599999999994</v>
      </c>
      <c r="B3590">
        <v>179.50000000000901</v>
      </c>
      <c r="C3590" s="36">
        <v>22.858357017535585</v>
      </c>
      <c r="E3590">
        <v>101.12990000000001</v>
      </c>
      <c r="F3590">
        <v>179.50000000000901</v>
      </c>
      <c r="G3590" s="36">
        <v>22.986971959430178</v>
      </c>
      <c r="I3590">
        <v>105.8248</v>
      </c>
      <c r="J3590">
        <v>179.50000000000901</v>
      </c>
      <c r="K3590" s="36">
        <v>23.119731951305475</v>
      </c>
      <c r="M3590">
        <v>110.5591</v>
      </c>
      <c r="N3590">
        <v>179.50000000000901</v>
      </c>
      <c r="O3590" s="36">
        <v>23.258048202373455</v>
      </c>
      <c r="Q3590">
        <v>115.30419999999999</v>
      </c>
      <c r="R3590">
        <v>179.50000000000901</v>
      </c>
      <c r="S3590" s="36">
        <v>23.401369863714837</v>
      </c>
      <c r="U3590">
        <v>120.0808</v>
      </c>
      <c r="V3590">
        <v>179.50000000000901</v>
      </c>
      <c r="W3590" s="36">
        <v>23.550637838728566</v>
      </c>
      <c r="Y3590">
        <v>83.43</v>
      </c>
      <c r="Z3590">
        <v>179.50000000000901</v>
      </c>
      <c r="AA3590" s="36">
        <v>22.523216870592893</v>
      </c>
    </row>
    <row r="3591" spans="1:27" x14ac:dyDescent="0.25">
      <c r="A3591">
        <v>96.432599999999994</v>
      </c>
      <c r="B3591">
        <v>179.55000000000899</v>
      </c>
      <c r="C3591" s="36">
        <v>22.857904650289978</v>
      </c>
      <c r="E3591">
        <v>101.12990000000001</v>
      </c>
      <c r="F3591">
        <v>179.55000000000899</v>
      </c>
      <c r="G3591" s="36">
        <v>22.98650124222732</v>
      </c>
      <c r="I3591">
        <v>105.8248</v>
      </c>
      <c r="J3591">
        <v>179.55000000000899</v>
      </c>
      <c r="K3591" s="36">
        <v>23.119241439527656</v>
      </c>
      <c r="M3591">
        <v>110.5591</v>
      </c>
      <c r="N3591">
        <v>179.55000000000899</v>
      </c>
      <c r="O3591" s="36">
        <v>23.257536082463059</v>
      </c>
      <c r="Q3591">
        <v>115.30419999999999</v>
      </c>
      <c r="R3591">
        <v>179.55000000000899</v>
      </c>
      <c r="S3591" s="36">
        <v>23.400834219444697</v>
      </c>
      <c r="U3591">
        <v>120.0808</v>
      </c>
      <c r="V3591">
        <v>179.55000000000899</v>
      </c>
      <c r="W3591" s="36">
        <v>23.550076379251003</v>
      </c>
      <c r="Y3591">
        <v>83.43</v>
      </c>
      <c r="Z3591">
        <v>179.55000000000899</v>
      </c>
      <c r="AA3591" s="36">
        <v>22.5228088732561</v>
      </c>
    </row>
    <row r="3592" spans="1:27" x14ac:dyDescent="0.25">
      <c r="A3592">
        <v>96.432599999999994</v>
      </c>
      <c r="B3592">
        <v>179.600000000009</v>
      </c>
      <c r="C3592" s="36">
        <v>22.85745235286134</v>
      </c>
      <c r="E3592">
        <v>101.12990000000001</v>
      </c>
      <c r="F3592">
        <v>179.600000000009</v>
      </c>
      <c r="G3592" s="36">
        <v>22.986030601371276</v>
      </c>
      <c r="I3592">
        <v>105.8248</v>
      </c>
      <c r="J3592">
        <v>179.600000000009</v>
      </c>
      <c r="K3592" s="36">
        <v>23.118751011526385</v>
      </c>
      <c r="M3592">
        <v>110.5591</v>
      </c>
      <c r="N3592">
        <v>179.600000000009</v>
      </c>
      <c r="O3592" s="36">
        <v>23.2570240549035</v>
      </c>
      <c r="Q3592">
        <v>115.30419999999999</v>
      </c>
      <c r="R3592">
        <v>179.600000000009</v>
      </c>
      <c r="S3592" s="36">
        <v>23.400298677418981</v>
      </c>
      <c r="U3592">
        <v>120.0808</v>
      </c>
      <c r="V3592">
        <v>179.600000000009</v>
      </c>
      <c r="W3592" s="36">
        <v>23.549515033556283</v>
      </c>
      <c r="Y3592">
        <v>83.43</v>
      </c>
      <c r="Z3592">
        <v>179.600000000009</v>
      </c>
      <c r="AA3592" s="36">
        <v>22.522400931339842</v>
      </c>
    </row>
    <row r="3593" spans="1:27" x14ac:dyDescent="0.25">
      <c r="A3593">
        <v>96.432599999999994</v>
      </c>
      <c r="B3593">
        <v>179.65000000000899</v>
      </c>
      <c r="C3593" s="36">
        <v>22.857000125224484</v>
      </c>
      <c r="E3593">
        <v>101.12990000000001</v>
      </c>
      <c r="F3593">
        <v>179.65000000000899</v>
      </c>
      <c r="G3593" s="36">
        <v>22.985560036833007</v>
      </c>
      <c r="I3593">
        <v>105.8248</v>
      </c>
      <c r="J3593">
        <v>179.65000000000899</v>
      </c>
      <c r="K3593" s="36">
        <v>23.118260667268007</v>
      </c>
      <c r="M3593">
        <v>110.5591</v>
      </c>
      <c r="N3593">
        <v>179.65000000000899</v>
      </c>
      <c r="O3593" s="36">
        <v>23.256512119655461</v>
      </c>
      <c r="Q3593">
        <v>115.30419999999999</v>
      </c>
      <c r="R3593">
        <v>179.65000000000899</v>
      </c>
      <c r="S3593" s="36">
        <v>23.399763237591454</v>
      </c>
      <c r="U3593">
        <v>120.0808</v>
      </c>
      <c r="V3593">
        <v>179.65000000000899</v>
      </c>
      <c r="W3593" s="36">
        <v>23.54895380158958</v>
      </c>
      <c r="Y3593">
        <v>83.43</v>
      </c>
      <c r="Z3593">
        <v>179.65000000000899</v>
      </c>
      <c r="AA3593" s="36">
        <v>22.521993044826687</v>
      </c>
    </row>
    <row r="3594" spans="1:27" x14ac:dyDescent="0.25">
      <c r="A3594">
        <v>96.432599999999994</v>
      </c>
      <c r="B3594">
        <v>179.700000000009</v>
      </c>
      <c r="C3594" s="36">
        <v>22.856547967354242</v>
      </c>
      <c r="E3594">
        <v>101.12990000000001</v>
      </c>
      <c r="F3594">
        <v>179.700000000009</v>
      </c>
      <c r="G3594" s="36">
        <v>22.985089548583503</v>
      </c>
      <c r="I3594">
        <v>105.8248</v>
      </c>
      <c r="J3594">
        <v>179.700000000009</v>
      </c>
      <c r="K3594" s="36">
        <v>23.117770406718883</v>
      </c>
      <c r="M3594">
        <v>110.5591</v>
      </c>
      <c r="N3594">
        <v>179.700000000009</v>
      </c>
      <c r="O3594" s="36">
        <v>23.256000276679654</v>
      </c>
      <c r="Q3594">
        <v>115.30419999999999</v>
      </c>
      <c r="R3594">
        <v>179.700000000009</v>
      </c>
      <c r="S3594" s="36">
        <v>23.399227899915893</v>
      </c>
      <c r="U3594">
        <v>120.0808</v>
      </c>
      <c r="V3594">
        <v>179.700000000009</v>
      </c>
      <c r="W3594" s="36">
        <v>23.5483926832961</v>
      </c>
      <c r="Y3594">
        <v>83.43</v>
      </c>
      <c r="Z3594">
        <v>179.700000000009</v>
      </c>
      <c r="AA3594" s="36">
        <v>22.521585213699215</v>
      </c>
    </row>
    <row r="3595" spans="1:27" x14ac:dyDescent="0.25">
      <c r="A3595">
        <v>96.432599999999994</v>
      </c>
      <c r="B3595">
        <v>179.75000000000901</v>
      </c>
      <c r="C3595" s="36">
        <v>22.856095879225467</v>
      </c>
      <c r="E3595">
        <v>101.12990000000001</v>
      </c>
      <c r="F3595">
        <v>179.75000000000901</v>
      </c>
      <c r="G3595" s="36">
        <v>22.984619136593757</v>
      </c>
      <c r="I3595">
        <v>105.8248</v>
      </c>
      <c r="J3595">
        <v>179.75000000000901</v>
      </c>
      <c r="K3595" s="36">
        <v>23.117280229845377</v>
      </c>
      <c r="M3595">
        <v>110.5591</v>
      </c>
      <c r="N3595">
        <v>179.75000000000901</v>
      </c>
      <c r="O3595" s="36">
        <v>23.255488525936808</v>
      </c>
      <c r="Q3595">
        <v>115.30419999999999</v>
      </c>
      <c r="R3595">
        <v>179.75000000000901</v>
      </c>
      <c r="S3595" s="36">
        <v>23.398692664346129</v>
      </c>
      <c r="U3595">
        <v>120.0808</v>
      </c>
      <c r="V3595">
        <v>179.75000000000901</v>
      </c>
      <c r="W3595" s="36">
        <v>23.547831678621094</v>
      </c>
      <c r="Y3595">
        <v>83.43</v>
      </c>
      <c r="Z3595">
        <v>179.75000000000901</v>
      </c>
      <c r="AA3595" s="36">
        <v>22.521177437940008</v>
      </c>
    </row>
    <row r="3596" spans="1:27" x14ac:dyDescent="0.25">
      <c r="A3596">
        <v>96.432599999999994</v>
      </c>
      <c r="B3596">
        <v>179.80000000000899</v>
      </c>
      <c r="C3596" s="36">
        <v>22.855643860813018</v>
      </c>
      <c r="E3596">
        <v>101.12990000000001</v>
      </c>
      <c r="F3596">
        <v>179.80000000000899</v>
      </c>
      <c r="G3596" s="36">
        <v>22.984148800834792</v>
      </c>
      <c r="I3596">
        <v>105.8248</v>
      </c>
      <c r="J3596">
        <v>179.80000000000899</v>
      </c>
      <c r="K3596" s="36">
        <v>23.116790136613904</v>
      </c>
      <c r="M3596">
        <v>110.5591</v>
      </c>
      <c r="N3596">
        <v>179.80000000000899</v>
      </c>
      <c r="O3596" s="36">
        <v>23.254976867387686</v>
      </c>
      <c r="Q3596">
        <v>115.30419999999999</v>
      </c>
      <c r="R3596">
        <v>179.80000000000899</v>
      </c>
      <c r="S3596" s="36">
        <v>23.398157530836027</v>
      </c>
      <c r="U3596">
        <v>120.0808</v>
      </c>
      <c r="V3596">
        <v>179.80000000000899</v>
      </c>
      <c r="W3596" s="36">
        <v>23.547270787509859</v>
      </c>
      <c r="Y3596">
        <v>83.43</v>
      </c>
      <c r="Z3596">
        <v>179.80000000000899</v>
      </c>
      <c r="AA3596" s="36">
        <v>22.52076971753166</v>
      </c>
    </row>
    <row r="3597" spans="1:27" x14ac:dyDescent="0.25">
      <c r="A3597">
        <v>96.432599999999994</v>
      </c>
      <c r="B3597">
        <v>179.850000000009</v>
      </c>
      <c r="C3597" s="36">
        <v>22.855191912091776</v>
      </c>
      <c r="E3597">
        <v>101.12990000000001</v>
      </c>
      <c r="F3597">
        <v>179.850000000009</v>
      </c>
      <c r="G3597" s="36">
        <v>22.983678541277644</v>
      </c>
      <c r="I3597">
        <v>105.8248</v>
      </c>
      <c r="J3597">
        <v>179.850000000009</v>
      </c>
      <c r="K3597" s="36">
        <v>23.116300126990875</v>
      </c>
      <c r="M3597">
        <v>110.5591</v>
      </c>
      <c r="N3597">
        <v>179.850000000009</v>
      </c>
      <c r="O3597" s="36">
        <v>23.254465300993079</v>
      </c>
      <c r="Q3597">
        <v>115.30419999999999</v>
      </c>
      <c r="R3597">
        <v>179.850000000009</v>
      </c>
      <c r="S3597" s="36">
        <v>23.397622499339473</v>
      </c>
      <c r="U3597">
        <v>120.0808</v>
      </c>
      <c r="V3597">
        <v>179.850000000009</v>
      </c>
      <c r="W3597" s="36">
        <v>23.546710009907738</v>
      </c>
      <c r="Y3597">
        <v>83.43</v>
      </c>
      <c r="Z3597">
        <v>179.850000000009</v>
      </c>
      <c r="AA3597" s="36">
        <v>22.520362052456775</v>
      </c>
    </row>
    <row r="3598" spans="1:27" x14ac:dyDescent="0.25">
      <c r="A3598">
        <v>96.432599999999994</v>
      </c>
      <c r="B3598">
        <v>179.90000000000899</v>
      </c>
      <c r="C3598" s="36">
        <v>22.854740033036638</v>
      </c>
      <c r="E3598">
        <v>101.12990000000001</v>
      </c>
      <c r="F3598">
        <v>179.90000000000899</v>
      </c>
      <c r="G3598" s="36">
        <v>22.983208357893368</v>
      </c>
      <c r="I3598">
        <v>105.8248</v>
      </c>
      <c r="J3598">
        <v>179.90000000000899</v>
      </c>
      <c r="K3598" s="36">
        <v>23.11581020094274</v>
      </c>
      <c r="M3598">
        <v>110.5591</v>
      </c>
      <c r="N3598">
        <v>179.90000000000899</v>
      </c>
      <c r="O3598" s="36">
        <v>23.253953826713801</v>
      </c>
      <c r="Q3598">
        <v>115.30419999999999</v>
      </c>
      <c r="R3598">
        <v>179.90000000000899</v>
      </c>
      <c r="S3598" s="36">
        <v>23.397087569810392</v>
      </c>
      <c r="U3598">
        <v>120.0808</v>
      </c>
      <c r="V3598">
        <v>179.90000000000899</v>
      </c>
      <c r="W3598" s="36">
        <v>23.546149345760107</v>
      </c>
      <c r="Y3598">
        <v>83.43</v>
      </c>
      <c r="Z3598">
        <v>179.90000000000899</v>
      </c>
      <c r="AA3598" s="36">
        <v>22.519954442697962</v>
      </c>
    </row>
    <row r="3599" spans="1:27" x14ac:dyDescent="0.25">
      <c r="A3599">
        <v>96.432599999999994</v>
      </c>
      <c r="B3599">
        <v>179.950000000009</v>
      </c>
      <c r="C3599" s="36">
        <v>22.8542882236225</v>
      </c>
      <c r="E3599">
        <v>101.12990000000001</v>
      </c>
      <c r="F3599">
        <v>179.950000000009</v>
      </c>
      <c r="G3599" s="36">
        <v>22.982738250653028</v>
      </c>
      <c r="I3599">
        <v>105.8248</v>
      </c>
      <c r="J3599">
        <v>179.950000000009</v>
      </c>
      <c r="K3599" s="36">
        <v>23.115320358435962</v>
      </c>
      <c r="M3599">
        <v>110.5591</v>
      </c>
      <c r="N3599">
        <v>179.950000000009</v>
      </c>
      <c r="O3599" s="36">
        <v>23.253442444510686</v>
      </c>
      <c r="Q3599">
        <v>115.30419999999999</v>
      </c>
      <c r="R3599">
        <v>179.950000000009</v>
      </c>
      <c r="S3599" s="36">
        <v>23.396552742202751</v>
      </c>
      <c r="U3599">
        <v>120.0808</v>
      </c>
      <c r="V3599">
        <v>179.950000000009</v>
      </c>
      <c r="W3599" s="36">
        <v>23.545588795012385</v>
      </c>
      <c r="Y3599">
        <v>83.43</v>
      </c>
      <c r="Z3599">
        <v>179.950000000009</v>
      </c>
      <c r="AA3599" s="36">
        <v>22.519546888237841</v>
      </c>
    </row>
    <row r="3600" spans="1:27" x14ac:dyDescent="0.25">
      <c r="A3600">
        <v>96.432599999999994</v>
      </c>
      <c r="B3600">
        <v>180.00000000000901</v>
      </c>
      <c r="C3600" s="36">
        <v>22.853836483824296</v>
      </c>
      <c r="E3600">
        <v>101.12990000000001</v>
      </c>
      <c r="F3600">
        <v>180.00000000000901</v>
      </c>
      <c r="G3600" s="36">
        <v>22.982268219527725</v>
      </c>
      <c r="I3600">
        <v>105.8248</v>
      </c>
      <c r="J3600">
        <v>180.00000000000901</v>
      </c>
      <c r="K3600" s="36">
        <v>23.114830599437031</v>
      </c>
      <c r="M3600">
        <v>110.5591</v>
      </c>
      <c r="N3600">
        <v>180.00000000000901</v>
      </c>
      <c r="O3600" s="36">
        <v>23.252931154344612</v>
      </c>
      <c r="Q3600">
        <v>115.30419999999999</v>
      </c>
      <c r="R3600">
        <v>180.00000000000901</v>
      </c>
      <c r="S3600" s="36">
        <v>23.396018016470535</v>
      </c>
      <c r="U3600">
        <v>120.0808</v>
      </c>
      <c r="V3600">
        <v>180.00000000000901</v>
      </c>
      <c r="W3600" s="36">
        <v>23.545028357610047</v>
      </c>
      <c r="Y3600">
        <v>83.43</v>
      </c>
      <c r="Z3600">
        <v>180.00000000000901</v>
      </c>
      <c r="AA3600" s="36">
        <v>22.519139389059042</v>
      </c>
    </row>
    <row r="3601" spans="1:27" x14ac:dyDescent="0.25">
      <c r="A3601">
        <v>96.432599999999994</v>
      </c>
      <c r="B3601">
        <v>180.05000000000899</v>
      </c>
      <c r="C3601" s="36">
        <v>22.853384813616948</v>
      </c>
      <c r="E3601">
        <v>101.12990000000001</v>
      </c>
      <c r="F3601">
        <v>180.05000000000899</v>
      </c>
      <c r="G3601" s="36">
        <v>22.98179826448856</v>
      </c>
      <c r="I3601">
        <v>105.8248</v>
      </c>
      <c r="J3601">
        <v>180.05000000000899</v>
      </c>
      <c r="K3601" s="36">
        <v>23.114340923912458</v>
      </c>
      <c r="M3601">
        <v>110.5591</v>
      </c>
      <c r="N3601">
        <v>180.05000000000899</v>
      </c>
      <c r="O3601" s="36">
        <v>23.252419956176478</v>
      </c>
      <c r="Q3601">
        <v>115.30419999999999</v>
      </c>
      <c r="R3601">
        <v>180.05000000000899</v>
      </c>
      <c r="S3601" s="36">
        <v>23.39548339256778</v>
      </c>
      <c r="U3601">
        <v>120.0808</v>
      </c>
      <c r="V3601">
        <v>180.05000000000899</v>
      </c>
      <c r="W3601" s="36">
        <v>23.5444680334986</v>
      </c>
      <c r="Y3601">
        <v>83.43</v>
      </c>
      <c r="Z3601">
        <v>180.05000000000899</v>
      </c>
      <c r="AA3601" s="36">
        <v>22.5187319451442</v>
      </c>
    </row>
    <row r="3602" spans="1:27" x14ac:dyDescent="0.25">
      <c r="A3602">
        <v>96.432599999999994</v>
      </c>
      <c r="B3602">
        <v>180.100000000009</v>
      </c>
      <c r="C3602" s="36">
        <v>22.852933212975426</v>
      </c>
      <c r="E3602">
        <v>101.12990000000001</v>
      </c>
      <c r="F3602">
        <v>180.100000000009</v>
      </c>
      <c r="G3602" s="36">
        <v>22.981328385506654</v>
      </c>
      <c r="I3602">
        <v>105.8248</v>
      </c>
      <c r="J3602">
        <v>180.100000000009</v>
      </c>
      <c r="K3602" s="36">
        <v>23.113851331828769</v>
      </c>
      <c r="M3602">
        <v>110.5591</v>
      </c>
      <c r="N3602">
        <v>180.100000000009</v>
      </c>
      <c r="O3602" s="36">
        <v>23.251908849967201</v>
      </c>
      <c r="Q3602">
        <v>115.30419999999999</v>
      </c>
      <c r="R3602">
        <v>180.100000000009</v>
      </c>
      <c r="S3602" s="36">
        <v>23.394948870448545</v>
      </c>
      <c r="U3602">
        <v>120.0808</v>
      </c>
      <c r="V3602">
        <v>180.100000000009</v>
      </c>
      <c r="W3602" s="36">
        <v>23.543907822623591</v>
      </c>
      <c r="Y3602">
        <v>83.43</v>
      </c>
      <c r="Z3602">
        <v>180.100000000009</v>
      </c>
      <c r="AA3602" s="36">
        <v>22.518324556475967</v>
      </c>
    </row>
    <row r="3603" spans="1:27" x14ac:dyDescent="0.25">
      <c r="A3603">
        <v>96.432599999999994</v>
      </c>
      <c r="B3603">
        <v>180.15000000000899</v>
      </c>
      <c r="C3603" s="36">
        <v>22.852481681874682</v>
      </c>
      <c r="E3603">
        <v>101.12990000000001</v>
      </c>
      <c r="F3603">
        <v>180.15000000000899</v>
      </c>
      <c r="G3603" s="36">
        <v>22.980858582553157</v>
      </c>
      <c r="I3603">
        <v>105.8248</v>
      </c>
      <c r="J3603">
        <v>180.15000000000899</v>
      </c>
      <c r="K3603" s="36">
        <v>23.113361823152516</v>
      </c>
      <c r="M3603">
        <v>110.5591</v>
      </c>
      <c r="N3603">
        <v>180.15000000000899</v>
      </c>
      <c r="O3603" s="36">
        <v>23.251397835677732</v>
      </c>
      <c r="Q3603">
        <v>115.30419999999999</v>
      </c>
      <c r="R3603">
        <v>180.15000000000899</v>
      </c>
      <c r="S3603" s="36">
        <v>23.394414450066922</v>
      </c>
      <c r="U3603">
        <v>120.0808</v>
      </c>
      <c r="V3603">
        <v>180.15000000000899</v>
      </c>
      <c r="W3603" s="36">
        <v>23.543347724930616</v>
      </c>
      <c r="Y3603">
        <v>83.43</v>
      </c>
      <c r="Z3603">
        <v>180.15000000000899</v>
      </c>
      <c r="AA3603" s="36">
        <v>22.517917223036996</v>
      </c>
    </row>
    <row r="3604" spans="1:27" x14ac:dyDescent="0.25">
      <c r="A3604">
        <v>96.432599999999994</v>
      </c>
      <c r="B3604">
        <v>180.200000000009</v>
      </c>
      <c r="C3604" s="36">
        <v>22.852030220289702</v>
      </c>
      <c r="E3604">
        <v>101.12990000000001</v>
      </c>
      <c r="F3604">
        <v>180.200000000009</v>
      </c>
      <c r="G3604" s="36">
        <v>22.98038885559923</v>
      </c>
      <c r="I3604">
        <v>105.8248</v>
      </c>
      <c r="J3604">
        <v>180.200000000009</v>
      </c>
      <c r="K3604" s="36">
        <v>23.112872397850289</v>
      </c>
      <c r="M3604">
        <v>110.5591</v>
      </c>
      <c r="N3604">
        <v>180.200000000009</v>
      </c>
      <c r="O3604" s="36">
        <v>23.250886913269049</v>
      </c>
      <c r="Q3604">
        <v>115.30419999999999</v>
      </c>
      <c r="R3604">
        <v>180.200000000009</v>
      </c>
      <c r="S3604" s="36">
        <v>23.393880131377042</v>
      </c>
      <c r="U3604">
        <v>120.0808</v>
      </c>
      <c r="V3604">
        <v>180.200000000009</v>
      </c>
      <c r="W3604" s="36">
        <v>23.542787740365309</v>
      </c>
      <c r="Y3604">
        <v>83.43</v>
      </c>
      <c r="Z3604">
        <v>180.200000000009</v>
      </c>
      <c r="AA3604" s="36">
        <v>22.517509944809948</v>
      </c>
    </row>
    <row r="3605" spans="1:27" x14ac:dyDescent="0.25">
      <c r="A3605">
        <v>96.432599999999994</v>
      </c>
      <c r="B3605">
        <v>180.25000000000901</v>
      </c>
      <c r="C3605" s="36">
        <v>22.851578828195478</v>
      </c>
      <c r="E3605">
        <v>101.12990000000001</v>
      </c>
      <c r="F3605">
        <v>180.25000000000901</v>
      </c>
      <c r="G3605" s="36">
        <v>22.979919204616049</v>
      </c>
      <c r="I3605">
        <v>105.8248</v>
      </c>
      <c r="J3605">
        <v>180.25000000000901</v>
      </c>
      <c r="K3605" s="36">
        <v>23.112383055888664</v>
      </c>
      <c r="M3605">
        <v>110.5591</v>
      </c>
      <c r="N3605">
        <v>180.25000000000901</v>
      </c>
      <c r="O3605" s="36">
        <v>23.250376082702154</v>
      </c>
      <c r="Q3605">
        <v>115.30419999999999</v>
      </c>
      <c r="R3605">
        <v>180.25000000000901</v>
      </c>
      <c r="S3605" s="36">
        <v>23.393345914333068</v>
      </c>
      <c r="U3605">
        <v>120.0808</v>
      </c>
      <c r="V3605">
        <v>180.25000000000901</v>
      </c>
      <c r="W3605" s="36">
        <v>23.542227868873354</v>
      </c>
      <c r="Y3605">
        <v>83.43</v>
      </c>
      <c r="Z3605">
        <v>180.25000000000901</v>
      </c>
      <c r="AA3605" s="36">
        <v>22.517102721777501</v>
      </c>
    </row>
    <row r="3606" spans="1:27" x14ac:dyDescent="0.25">
      <c r="A3606">
        <v>96.432599999999994</v>
      </c>
      <c r="B3606">
        <v>180.30000000000899</v>
      </c>
      <c r="C3606" s="36">
        <v>22.851127505567025</v>
      </c>
      <c r="E3606">
        <v>101.12990000000001</v>
      </c>
      <c r="F3606">
        <v>180.30000000000899</v>
      </c>
      <c r="G3606" s="36">
        <v>22.979449629574813</v>
      </c>
      <c r="I3606">
        <v>105.8248</v>
      </c>
      <c r="J3606">
        <v>180.30000000000899</v>
      </c>
      <c r="K3606" s="36">
        <v>23.111893797234266</v>
      </c>
      <c r="M3606">
        <v>110.5591</v>
      </c>
      <c r="N3606">
        <v>180.30000000000899</v>
      </c>
      <c r="O3606" s="36">
        <v>23.249865343938087</v>
      </c>
      <c r="Q3606">
        <v>115.30419999999999</v>
      </c>
      <c r="R3606">
        <v>180.30000000000899</v>
      </c>
      <c r="S3606" s="36">
        <v>23.392811798889191</v>
      </c>
      <c r="U3606">
        <v>120.0808</v>
      </c>
      <c r="V3606">
        <v>180.30000000000899</v>
      </c>
      <c r="W3606" s="36">
        <v>23.541668110400465</v>
      </c>
      <c r="Y3606">
        <v>83.43</v>
      </c>
      <c r="Z3606">
        <v>180.30000000000899</v>
      </c>
      <c r="AA3606" s="36">
        <v>22.516695553922332</v>
      </c>
    </row>
    <row r="3607" spans="1:27" x14ac:dyDescent="0.25">
      <c r="A3607">
        <v>96.432599999999994</v>
      </c>
      <c r="B3607">
        <v>180.350000000009</v>
      </c>
      <c r="C3607" s="36">
        <v>22.850676252379358</v>
      </c>
      <c r="E3607">
        <v>101.12990000000001</v>
      </c>
      <c r="F3607">
        <v>180.350000000009</v>
      </c>
      <c r="G3607" s="36">
        <v>22.978980130446729</v>
      </c>
      <c r="I3607">
        <v>105.8248</v>
      </c>
      <c r="J3607">
        <v>180.350000000009</v>
      </c>
      <c r="K3607" s="36">
        <v>23.11140462185374</v>
      </c>
      <c r="M3607">
        <v>110.5591</v>
      </c>
      <c r="N3607">
        <v>180.350000000009</v>
      </c>
      <c r="O3607" s="36">
        <v>23.249354696937896</v>
      </c>
      <c r="Q3607">
        <v>115.30419999999999</v>
      </c>
      <c r="R3607">
        <v>180.350000000009</v>
      </c>
      <c r="S3607" s="36">
        <v>23.392277784999642</v>
      </c>
      <c r="U3607">
        <v>120.0808</v>
      </c>
      <c r="V3607">
        <v>180.350000000009</v>
      </c>
      <c r="W3607" s="36">
        <v>23.541108464892421</v>
      </c>
      <c r="Y3607">
        <v>83.43</v>
      </c>
      <c r="Z3607">
        <v>180.350000000009</v>
      </c>
      <c r="AA3607" s="36">
        <v>22.51628844122714</v>
      </c>
    </row>
    <row r="3608" spans="1:27" x14ac:dyDescent="0.25">
      <c r="A3608">
        <v>96.432599999999994</v>
      </c>
      <c r="B3608">
        <v>180.40000000000899</v>
      </c>
      <c r="C3608" s="36">
        <v>22.850225068607525</v>
      </c>
      <c r="E3608">
        <v>101.12990000000001</v>
      </c>
      <c r="F3608">
        <v>180.40000000000899</v>
      </c>
      <c r="G3608" s="36">
        <v>22.978510707203036</v>
      </c>
      <c r="I3608">
        <v>105.8248</v>
      </c>
      <c r="J3608">
        <v>180.40000000000899</v>
      </c>
      <c r="K3608" s="36">
        <v>23.110915529713743</v>
      </c>
      <c r="M3608">
        <v>110.5591</v>
      </c>
      <c r="N3608">
        <v>180.40000000000899</v>
      </c>
      <c r="O3608" s="36">
        <v>23.248844141662666</v>
      </c>
      <c r="Q3608">
        <v>115.30419999999999</v>
      </c>
      <c r="R3608">
        <v>180.40000000000899</v>
      </c>
      <c r="S3608" s="36">
        <v>23.391743872618687</v>
      </c>
      <c r="U3608">
        <v>120.0808</v>
      </c>
      <c r="V3608">
        <v>180.40000000000899</v>
      </c>
      <c r="W3608" s="36">
        <v>23.540548932295003</v>
      </c>
      <c r="Y3608">
        <v>83.43</v>
      </c>
      <c r="Z3608">
        <v>180.40000000000899</v>
      </c>
      <c r="AA3608" s="36">
        <v>22.515881383674611</v>
      </c>
    </row>
    <row r="3609" spans="1:27" x14ac:dyDescent="0.25">
      <c r="A3609">
        <v>96.432599999999994</v>
      </c>
      <c r="B3609">
        <v>180.450000000009</v>
      </c>
      <c r="C3609" s="36">
        <v>22.849773954226567</v>
      </c>
      <c r="E3609">
        <v>101.12990000000001</v>
      </c>
      <c r="F3609">
        <v>180.450000000009</v>
      </c>
      <c r="G3609" s="36">
        <v>22.978041359814974</v>
      </c>
      <c r="I3609">
        <v>105.8248</v>
      </c>
      <c r="J3609">
        <v>180.450000000009</v>
      </c>
      <c r="K3609" s="36">
        <v>23.110426520780958</v>
      </c>
      <c r="M3609">
        <v>110.5591</v>
      </c>
      <c r="N3609">
        <v>180.450000000009</v>
      </c>
      <c r="O3609" s="36">
        <v>23.248333678073511</v>
      </c>
      <c r="Q3609">
        <v>115.30419999999999</v>
      </c>
      <c r="R3609">
        <v>180.450000000009</v>
      </c>
      <c r="S3609" s="36">
        <v>23.391210061700619</v>
      </c>
      <c r="U3609">
        <v>120.0808</v>
      </c>
      <c r="V3609">
        <v>180.450000000009</v>
      </c>
      <c r="W3609" s="36">
        <v>23.539989512554076</v>
      </c>
      <c r="Y3609">
        <v>83.43</v>
      </c>
      <c r="Z3609">
        <v>180.450000000009</v>
      </c>
      <c r="AA3609" s="36">
        <v>22.515474381247461</v>
      </c>
    </row>
    <row r="3610" spans="1:27" x14ac:dyDescent="0.25">
      <c r="A3610">
        <v>96.432599999999994</v>
      </c>
      <c r="B3610">
        <v>180.50000000000901</v>
      </c>
      <c r="C3610" s="36">
        <v>22.849322909211566</v>
      </c>
      <c r="E3610">
        <v>101.12990000000001</v>
      </c>
      <c r="F3610">
        <v>180.50000000000901</v>
      </c>
      <c r="G3610" s="36">
        <v>22.977572088253819</v>
      </c>
      <c r="I3610">
        <v>105.8248</v>
      </c>
      <c r="J3610">
        <v>180.50000000000901</v>
      </c>
      <c r="K3610" s="36">
        <v>23.109937595022092</v>
      </c>
      <c r="M3610">
        <v>110.5591</v>
      </c>
      <c r="N3610">
        <v>180.50000000000901</v>
      </c>
      <c r="O3610" s="36">
        <v>23.247823306131568</v>
      </c>
      <c r="Q3610">
        <v>115.30419999999999</v>
      </c>
      <c r="R3610">
        <v>180.50000000000901</v>
      </c>
      <c r="S3610" s="36">
        <v>23.390676352199772</v>
      </c>
      <c r="U3610">
        <v>120.0808</v>
      </c>
      <c r="V3610">
        <v>180.50000000000901</v>
      </c>
      <c r="W3610" s="36">
        <v>23.539430205615531</v>
      </c>
      <c r="Y3610">
        <v>83.43</v>
      </c>
      <c r="Z3610">
        <v>180.50000000000901</v>
      </c>
      <c r="AA3610" s="36">
        <v>22.515067433928404</v>
      </c>
    </row>
    <row r="3611" spans="1:27" x14ac:dyDescent="0.25">
      <c r="A3611">
        <v>96.432599999999994</v>
      </c>
      <c r="B3611">
        <v>180.55000000000899</v>
      </c>
      <c r="C3611" s="36">
        <v>22.848871933537595</v>
      </c>
      <c r="E3611">
        <v>101.12990000000001</v>
      </c>
      <c r="F3611">
        <v>180.55000000000899</v>
      </c>
      <c r="G3611" s="36">
        <v>22.977102892490855</v>
      </c>
      <c r="I3611">
        <v>105.8248</v>
      </c>
      <c r="J3611">
        <v>180.55000000000899</v>
      </c>
      <c r="K3611" s="36">
        <v>23.109448752403871</v>
      </c>
      <c r="M3611">
        <v>110.5591</v>
      </c>
      <c r="N3611">
        <v>180.55000000000899</v>
      </c>
      <c r="O3611" s="36">
        <v>23.247313025798</v>
      </c>
      <c r="Q3611">
        <v>115.30419999999999</v>
      </c>
      <c r="R3611">
        <v>180.55000000000899</v>
      </c>
      <c r="S3611" s="36">
        <v>23.390142744070499</v>
      </c>
      <c r="U3611">
        <v>120.0808</v>
      </c>
      <c r="V3611">
        <v>180.55000000000899</v>
      </c>
      <c r="W3611" s="36">
        <v>23.538871011425289</v>
      </c>
      <c r="Y3611">
        <v>83.43</v>
      </c>
      <c r="Z3611">
        <v>180.55000000000899</v>
      </c>
      <c r="AA3611" s="36">
        <v>22.514660541700174</v>
      </c>
    </row>
    <row r="3612" spans="1:27" x14ac:dyDescent="0.25">
      <c r="A3612">
        <v>96.432599999999994</v>
      </c>
      <c r="B3612">
        <v>180.600000000009</v>
      </c>
      <c r="C3612" s="36">
        <v>22.84842102717975</v>
      </c>
      <c r="E3612">
        <v>101.12990000000001</v>
      </c>
      <c r="F3612">
        <v>180.600000000009</v>
      </c>
      <c r="G3612" s="36">
        <v>22.976633772497372</v>
      </c>
      <c r="I3612">
        <v>105.8248</v>
      </c>
      <c r="J3612">
        <v>180.600000000009</v>
      </c>
      <c r="K3612" s="36">
        <v>23.108959992893041</v>
      </c>
      <c r="M3612">
        <v>110.5591</v>
      </c>
      <c r="N3612">
        <v>180.600000000009</v>
      </c>
      <c r="O3612" s="36">
        <v>23.246802837034004</v>
      </c>
      <c r="Q3612">
        <v>115.30419999999999</v>
      </c>
      <c r="R3612">
        <v>180.600000000009</v>
      </c>
      <c r="S3612" s="36">
        <v>23.389609237267202</v>
      </c>
      <c r="U3612">
        <v>120.0808</v>
      </c>
      <c r="V3612">
        <v>180.600000000009</v>
      </c>
      <c r="W3612" s="36">
        <v>23.538311929929332</v>
      </c>
      <c r="Y3612">
        <v>83.43</v>
      </c>
      <c r="Z3612">
        <v>180.600000000009</v>
      </c>
      <c r="AA3612" s="36">
        <v>22.514253704545496</v>
      </c>
    </row>
    <row r="3613" spans="1:27" x14ac:dyDescent="0.25">
      <c r="A3613">
        <v>96.432599999999994</v>
      </c>
      <c r="B3613">
        <v>180.65000000000899</v>
      </c>
      <c r="C3613" s="36">
        <v>22.847970190113152</v>
      </c>
      <c r="E3613">
        <v>101.12990000000001</v>
      </c>
      <c r="F3613">
        <v>180.65000000000899</v>
      </c>
      <c r="G3613" s="36">
        <v>22.976164728244704</v>
      </c>
      <c r="I3613">
        <v>105.8248</v>
      </c>
      <c r="J3613">
        <v>180.65000000000899</v>
      </c>
      <c r="K3613" s="36">
        <v>23.108471316456374</v>
      </c>
      <c r="M3613">
        <v>110.5591</v>
      </c>
      <c r="N3613">
        <v>180.65000000000899</v>
      </c>
      <c r="O3613" s="36">
        <v>23.246292739800793</v>
      </c>
      <c r="Q3613">
        <v>115.30419999999999</v>
      </c>
      <c r="R3613">
        <v>180.65000000000899</v>
      </c>
      <c r="S3613" s="36">
        <v>23.389075831744314</v>
      </c>
      <c r="U3613">
        <v>120.0808</v>
      </c>
      <c r="V3613">
        <v>180.65000000000899</v>
      </c>
      <c r="W3613" s="36">
        <v>23.537752961073672</v>
      </c>
      <c r="Y3613">
        <v>83.43</v>
      </c>
      <c r="Z3613">
        <v>180.65000000000899</v>
      </c>
      <c r="AA3613" s="36">
        <v>22.513846922447115</v>
      </c>
    </row>
    <row r="3614" spans="1:27" x14ac:dyDescent="0.25">
      <c r="A3614">
        <v>96.432599999999994</v>
      </c>
      <c r="B3614">
        <v>180.700000000009</v>
      </c>
      <c r="C3614" s="36">
        <v>22.847519422312914</v>
      </c>
      <c r="E3614">
        <v>101.12990000000001</v>
      </c>
      <c r="F3614">
        <v>180.700000000009</v>
      </c>
      <c r="G3614" s="36">
        <v>22.97569575970418</v>
      </c>
      <c r="I3614">
        <v>105.8248</v>
      </c>
      <c r="J3614">
        <v>180.700000000009</v>
      </c>
      <c r="K3614" s="36">
        <v>23.107982723060651</v>
      </c>
      <c r="M3614">
        <v>110.5591</v>
      </c>
      <c r="N3614">
        <v>180.700000000009</v>
      </c>
      <c r="O3614" s="36">
        <v>23.24578273405961</v>
      </c>
      <c r="Q3614">
        <v>115.30419999999999</v>
      </c>
      <c r="R3614">
        <v>180.700000000009</v>
      </c>
      <c r="S3614" s="36">
        <v>23.388542527456288</v>
      </c>
      <c r="U3614">
        <v>120.0808</v>
      </c>
      <c r="V3614">
        <v>180.700000000009</v>
      </c>
      <c r="W3614" s="36">
        <v>23.537194104804371</v>
      </c>
      <c r="Y3614">
        <v>83.43</v>
      </c>
      <c r="Z3614">
        <v>180.700000000009</v>
      </c>
      <c r="AA3614" s="36">
        <v>22.513440195387783</v>
      </c>
    </row>
    <row r="3615" spans="1:27" x14ac:dyDescent="0.25">
      <c r="A3615">
        <v>96.432599999999994</v>
      </c>
      <c r="B3615">
        <v>180.75000000000901</v>
      </c>
      <c r="C3615" s="36">
        <v>22.84706872375418</v>
      </c>
      <c r="E3615">
        <v>101.12990000000001</v>
      </c>
      <c r="F3615">
        <v>180.75000000000901</v>
      </c>
      <c r="G3615" s="36">
        <v>22.975226866847162</v>
      </c>
      <c r="I3615">
        <v>105.8248</v>
      </c>
      <c r="J3615">
        <v>180.75000000000901</v>
      </c>
      <c r="K3615" s="36">
        <v>23.107494212672702</v>
      </c>
      <c r="M3615">
        <v>110.5591</v>
      </c>
      <c r="N3615">
        <v>180.75000000000901</v>
      </c>
      <c r="O3615" s="36">
        <v>23.245272819771728</v>
      </c>
      <c r="Q3615">
        <v>115.30419999999999</v>
      </c>
      <c r="R3615">
        <v>180.75000000000901</v>
      </c>
      <c r="S3615" s="36">
        <v>23.388009324357625</v>
      </c>
      <c r="U3615">
        <v>120.0808</v>
      </c>
      <c r="V3615">
        <v>180.75000000000901</v>
      </c>
      <c r="W3615" s="36">
        <v>23.536635361067528</v>
      </c>
      <c r="Y3615">
        <v>83.43</v>
      </c>
      <c r="Z3615">
        <v>180.75000000000901</v>
      </c>
      <c r="AA3615" s="36">
        <v>22.513033523350263</v>
      </c>
    </row>
    <row r="3616" spans="1:27" x14ac:dyDescent="0.25">
      <c r="A3616">
        <v>96.432599999999994</v>
      </c>
      <c r="B3616">
        <v>180.80000000000899</v>
      </c>
      <c r="C3616" s="36">
        <v>22.846618094412108</v>
      </c>
      <c r="E3616">
        <v>101.12990000000001</v>
      </c>
      <c r="F3616">
        <v>180.80000000000899</v>
      </c>
      <c r="G3616" s="36">
        <v>22.974758049645011</v>
      </c>
      <c r="I3616">
        <v>105.8248</v>
      </c>
      <c r="J3616">
        <v>180.80000000000899</v>
      </c>
      <c r="K3616" s="36">
        <v>23.107005785259343</v>
      </c>
      <c r="M3616">
        <v>110.5591</v>
      </c>
      <c r="N3616">
        <v>180.80000000000899</v>
      </c>
      <c r="O3616" s="36">
        <v>23.244762996898451</v>
      </c>
      <c r="Q3616">
        <v>115.30419999999999</v>
      </c>
      <c r="R3616">
        <v>180.80000000000899</v>
      </c>
      <c r="S3616" s="36">
        <v>23.38747622240286</v>
      </c>
      <c r="U3616">
        <v>120.0808</v>
      </c>
      <c r="V3616">
        <v>180.80000000000899</v>
      </c>
      <c r="W3616" s="36">
        <v>23.536076729809285</v>
      </c>
      <c r="Y3616">
        <v>83.43</v>
      </c>
      <c r="Z3616">
        <v>180.80000000000899</v>
      </c>
      <c r="AA3616" s="36">
        <v>22.512626906317323</v>
      </c>
    </row>
    <row r="3617" spans="1:27" x14ac:dyDescent="0.25">
      <c r="A3617">
        <v>96.432599999999994</v>
      </c>
      <c r="B3617">
        <v>180.850000000009</v>
      </c>
      <c r="C3617" s="36">
        <v>22.846167534261866</v>
      </c>
      <c r="E3617">
        <v>101.12990000000001</v>
      </c>
      <c r="F3617">
        <v>180.850000000009</v>
      </c>
      <c r="G3617" s="36">
        <v>22.974289308069125</v>
      </c>
      <c r="I3617">
        <v>105.8248</v>
      </c>
      <c r="J3617">
        <v>180.850000000009</v>
      </c>
      <c r="K3617" s="36">
        <v>23.106517440787439</v>
      </c>
      <c r="M3617">
        <v>110.5591</v>
      </c>
      <c r="N3617">
        <v>180.850000000009</v>
      </c>
      <c r="O3617" s="36">
        <v>23.244253265401095</v>
      </c>
      <c r="Q3617">
        <v>115.30419999999999</v>
      </c>
      <c r="R3617">
        <v>180.850000000009</v>
      </c>
      <c r="S3617" s="36">
        <v>23.386943221546545</v>
      </c>
      <c r="U3617">
        <v>120.0808</v>
      </c>
      <c r="V3617">
        <v>180.850000000009</v>
      </c>
      <c r="W3617" s="36">
        <v>23.535518210975827</v>
      </c>
      <c r="Y3617">
        <v>83.43</v>
      </c>
      <c r="Z3617">
        <v>180.850000000009</v>
      </c>
      <c r="AA3617" s="36">
        <v>22.512220344271736</v>
      </c>
    </row>
    <row r="3618" spans="1:27" x14ac:dyDescent="0.25">
      <c r="A3618">
        <v>96.432599999999994</v>
      </c>
      <c r="B3618">
        <v>180.90000000000899</v>
      </c>
      <c r="C3618" s="36">
        <v>22.845717043278636</v>
      </c>
      <c r="E3618">
        <v>101.12990000000001</v>
      </c>
      <c r="F3618">
        <v>180.90000000000899</v>
      </c>
      <c r="G3618" s="36">
        <v>22.973820642090914</v>
      </c>
      <c r="I3618">
        <v>105.8248</v>
      </c>
      <c r="J3618">
        <v>180.90000000000899</v>
      </c>
      <c r="K3618" s="36">
        <v>23.106029179223867</v>
      </c>
      <c r="M3618">
        <v>110.5591</v>
      </c>
      <c r="N3618">
        <v>180.90000000000899</v>
      </c>
      <c r="O3618" s="36">
        <v>23.243743625241013</v>
      </c>
      <c r="Q3618">
        <v>115.30419999999999</v>
      </c>
      <c r="R3618">
        <v>180.90000000000899</v>
      </c>
      <c r="S3618" s="36">
        <v>23.386410321743277</v>
      </c>
      <c r="U3618">
        <v>120.0808</v>
      </c>
      <c r="V3618">
        <v>180.90000000000899</v>
      </c>
      <c r="W3618" s="36">
        <v>23.53495980451337</v>
      </c>
      <c r="Y3618">
        <v>83.43</v>
      </c>
      <c r="Z3618">
        <v>180.90000000000899</v>
      </c>
      <c r="AA3618" s="36">
        <v>22.511813837196293</v>
      </c>
    </row>
    <row r="3619" spans="1:27" x14ac:dyDescent="0.25">
      <c r="A3619">
        <v>96.432599999999994</v>
      </c>
      <c r="B3619">
        <v>180.950000000009</v>
      </c>
      <c r="C3619" s="36">
        <v>22.845266621437613</v>
      </c>
      <c r="E3619">
        <v>101.12990000000001</v>
      </c>
      <c r="F3619">
        <v>180.950000000009</v>
      </c>
      <c r="G3619" s="36">
        <v>22.973352051681797</v>
      </c>
      <c r="I3619">
        <v>105.8248</v>
      </c>
      <c r="J3619">
        <v>180.950000000009</v>
      </c>
      <c r="K3619" s="36">
        <v>23.105541000535524</v>
      </c>
      <c r="M3619">
        <v>110.5591</v>
      </c>
      <c r="N3619">
        <v>180.950000000009</v>
      </c>
      <c r="O3619" s="36">
        <v>23.243234076379583</v>
      </c>
      <c r="Q3619">
        <v>115.30419999999999</v>
      </c>
      <c r="R3619">
        <v>180.950000000009</v>
      </c>
      <c r="S3619" s="36">
        <v>23.385877522947691</v>
      </c>
      <c r="U3619">
        <v>120.0808</v>
      </c>
      <c r="V3619">
        <v>180.950000000009</v>
      </c>
      <c r="W3619" s="36">
        <v>23.534401510368195</v>
      </c>
      <c r="Y3619">
        <v>83.43</v>
      </c>
      <c r="Z3619">
        <v>180.950000000009</v>
      </c>
      <c r="AA3619" s="36">
        <v>22.511407385073795</v>
      </c>
    </row>
    <row r="3620" spans="1:27" x14ac:dyDescent="0.25">
      <c r="A3620">
        <v>96.432599999999994</v>
      </c>
      <c r="B3620">
        <v>181.00000000000901</v>
      </c>
      <c r="C3620" s="36">
        <v>22.844816268714013</v>
      </c>
      <c r="E3620">
        <v>101.12990000000001</v>
      </c>
      <c r="F3620">
        <v>181.00000000000901</v>
      </c>
      <c r="G3620" s="36">
        <v>22.972883536813214</v>
      </c>
      <c r="I3620">
        <v>105.8248</v>
      </c>
      <c r="J3620">
        <v>181.00000000000901</v>
      </c>
      <c r="K3620" s="36">
        <v>23.105052904689327</v>
      </c>
      <c r="M3620">
        <v>110.5591</v>
      </c>
      <c r="N3620">
        <v>181.00000000000901</v>
      </c>
      <c r="O3620" s="36">
        <v>23.242724618778208</v>
      </c>
      <c r="Q3620">
        <v>115.30419999999999</v>
      </c>
      <c r="R3620">
        <v>181.00000000000901</v>
      </c>
      <c r="S3620" s="36">
        <v>23.385344825114444</v>
      </c>
      <c r="U3620">
        <v>120.0808</v>
      </c>
      <c r="V3620">
        <v>181.00000000000901</v>
      </c>
      <c r="W3620" s="36">
        <v>23.533843328486604</v>
      </c>
      <c r="Y3620">
        <v>83.43</v>
      </c>
      <c r="Z3620">
        <v>181.00000000000901</v>
      </c>
      <c r="AA3620" s="36">
        <v>22.511000987887037</v>
      </c>
    </row>
    <row r="3621" spans="1:27" x14ac:dyDescent="0.25">
      <c r="A3621">
        <v>96.432599999999994</v>
      </c>
      <c r="B3621">
        <v>181.05000000000899</v>
      </c>
      <c r="C3621" s="36">
        <v>22.844365985083058</v>
      </c>
      <c r="E3621">
        <v>101.12990000000001</v>
      </c>
      <c r="F3621">
        <v>181.05000000000899</v>
      </c>
      <c r="G3621" s="36">
        <v>22.972415097456629</v>
      </c>
      <c r="I3621">
        <v>105.8248</v>
      </c>
      <c r="J3621">
        <v>181.05000000000899</v>
      </c>
      <c r="K3621" s="36">
        <v>23.10456489165222</v>
      </c>
      <c r="M3621">
        <v>110.5591</v>
      </c>
      <c r="N3621">
        <v>181.05000000000899</v>
      </c>
      <c r="O3621" s="36">
        <v>23.242215252398321</v>
      </c>
      <c r="Q3621">
        <v>115.30419999999999</v>
      </c>
      <c r="R3621">
        <v>181.05000000000899</v>
      </c>
      <c r="S3621" s="36">
        <v>23.384812228198225</v>
      </c>
      <c r="U3621">
        <v>120.0808</v>
      </c>
      <c r="V3621">
        <v>181.05000000000899</v>
      </c>
      <c r="W3621" s="36">
        <v>23.533285258814953</v>
      </c>
      <c r="Y3621">
        <v>83.43</v>
      </c>
      <c r="Z3621">
        <v>181.05000000000899</v>
      </c>
      <c r="AA3621" s="36">
        <v>22.510594645618838</v>
      </c>
    </row>
    <row r="3622" spans="1:27" x14ac:dyDescent="0.25">
      <c r="A3622">
        <v>96.432599999999994</v>
      </c>
      <c r="B3622">
        <v>181.100000000009</v>
      </c>
      <c r="C3622" s="36">
        <v>22.843915770519995</v>
      </c>
      <c r="E3622">
        <v>101.12990000000001</v>
      </c>
      <c r="F3622">
        <v>181.100000000009</v>
      </c>
      <c r="G3622" s="36">
        <v>22.971946733583518</v>
      </c>
      <c r="I3622">
        <v>105.8248</v>
      </c>
      <c r="J3622">
        <v>181.100000000009</v>
      </c>
      <c r="K3622" s="36">
        <v>23.104076961391161</v>
      </c>
      <c r="M3622">
        <v>110.5591</v>
      </c>
      <c r="N3622">
        <v>181.100000000009</v>
      </c>
      <c r="O3622" s="36">
        <v>23.241705977201377</v>
      </c>
      <c r="Q3622">
        <v>115.30419999999999</v>
      </c>
      <c r="R3622">
        <v>181.100000000009</v>
      </c>
      <c r="S3622" s="36">
        <v>23.384279732153775</v>
      </c>
      <c r="U3622">
        <v>120.0808</v>
      </c>
      <c r="V3622">
        <v>181.100000000009</v>
      </c>
      <c r="W3622" s="36">
        <v>23.532727301299627</v>
      </c>
      <c r="Y3622">
        <v>83.43</v>
      </c>
      <c r="Z3622">
        <v>181.100000000009</v>
      </c>
      <c r="AA3622" s="36">
        <v>22.510188358252009</v>
      </c>
    </row>
    <row r="3623" spans="1:27" x14ac:dyDescent="0.25">
      <c r="A3623">
        <v>96.432599999999994</v>
      </c>
      <c r="B3623">
        <v>181.15000000000899</v>
      </c>
      <c r="C3623" s="36">
        <v>22.843465625000078</v>
      </c>
      <c r="E3623">
        <v>101.12990000000001</v>
      </c>
      <c r="F3623">
        <v>181.15000000000899</v>
      </c>
      <c r="G3623" s="36">
        <v>22.971478445165381</v>
      </c>
      <c r="I3623">
        <v>105.8248</v>
      </c>
      <c r="J3623">
        <v>181.15000000000899</v>
      </c>
      <c r="K3623" s="36">
        <v>23.103589113873142</v>
      </c>
      <c r="M3623">
        <v>110.5591</v>
      </c>
      <c r="N3623">
        <v>181.15000000000899</v>
      </c>
      <c r="O3623" s="36">
        <v>23.241196793148863</v>
      </c>
      <c r="Q3623">
        <v>115.30419999999999</v>
      </c>
      <c r="R3623">
        <v>181.15000000000899</v>
      </c>
      <c r="S3623" s="36">
        <v>23.383747336935841</v>
      </c>
      <c r="U3623">
        <v>120.0808</v>
      </c>
      <c r="V3623">
        <v>181.15000000000899</v>
      </c>
      <c r="W3623" s="36">
        <v>23.532169455887061</v>
      </c>
      <c r="Y3623">
        <v>83.43</v>
      </c>
      <c r="Z3623">
        <v>181.15000000000899</v>
      </c>
      <c r="AA3623" s="36">
        <v>22.509782125769394</v>
      </c>
    </row>
    <row r="3624" spans="1:27" x14ac:dyDescent="0.25">
      <c r="A3624">
        <v>96.432599999999994</v>
      </c>
      <c r="B3624">
        <v>181.200000000009</v>
      </c>
      <c r="C3624" s="36">
        <v>22.843015548498574</v>
      </c>
      <c r="E3624">
        <v>101.12990000000001</v>
      </c>
      <c r="F3624">
        <v>181.200000000009</v>
      </c>
      <c r="G3624" s="36">
        <v>22.971010232173722</v>
      </c>
      <c r="I3624">
        <v>105.8248</v>
      </c>
      <c r="J3624">
        <v>181.200000000009</v>
      </c>
      <c r="K3624" s="36">
        <v>23.103101349065163</v>
      </c>
      <c r="M3624">
        <v>110.5591</v>
      </c>
      <c r="N3624">
        <v>181.200000000009</v>
      </c>
      <c r="O3624" s="36">
        <v>23.240687700202276</v>
      </c>
      <c r="Q3624">
        <v>115.30419999999999</v>
      </c>
      <c r="R3624">
        <v>181.200000000009</v>
      </c>
      <c r="S3624" s="36">
        <v>23.383215042499227</v>
      </c>
      <c r="U3624">
        <v>120.0808</v>
      </c>
      <c r="V3624">
        <v>181.200000000009</v>
      </c>
      <c r="W3624" s="36">
        <v>23.531611722523735</v>
      </c>
      <c r="Y3624">
        <v>83.43</v>
      </c>
      <c r="Z3624">
        <v>181.200000000009</v>
      </c>
      <c r="AA3624" s="36">
        <v>22.509375948153824</v>
      </c>
    </row>
    <row r="3625" spans="1:27" x14ac:dyDescent="0.25">
      <c r="A3625">
        <v>96.432599999999994</v>
      </c>
      <c r="B3625">
        <v>181.25000000000901</v>
      </c>
      <c r="C3625" s="36">
        <v>22.842565540990766</v>
      </c>
      <c r="E3625">
        <v>101.12990000000001</v>
      </c>
      <c r="F3625">
        <v>181.25000000000901</v>
      </c>
      <c r="G3625" s="36">
        <v>22.970542094580079</v>
      </c>
      <c r="I3625">
        <v>105.8248</v>
      </c>
      <c r="J3625">
        <v>181.25000000000901</v>
      </c>
      <c r="K3625" s="36">
        <v>23.10261366693425</v>
      </c>
      <c r="M3625">
        <v>110.5591</v>
      </c>
      <c r="N3625">
        <v>181.25000000000901</v>
      </c>
      <c r="O3625" s="36">
        <v>23.240178698323163</v>
      </c>
      <c r="Q3625">
        <v>115.30419999999999</v>
      </c>
      <c r="R3625">
        <v>181.25000000000901</v>
      </c>
      <c r="S3625" s="36">
        <v>23.382682848798748</v>
      </c>
      <c r="U3625">
        <v>120.0808</v>
      </c>
      <c r="V3625">
        <v>181.25000000000901</v>
      </c>
      <c r="W3625" s="36">
        <v>23.531054101156165</v>
      </c>
      <c r="Y3625">
        <v>83.43</v>
      </c>
      <c r="Z3625">
        <v>181.25000000000901</v>
      </c>
      <c r="AA3625" s="36">
        <v>22.508969825388146</v>
      </c>
    </row>
    <row r="3626" spans="1:27" x14ac:dyDescent="0.25">
      <c r="A3626">
        <v>96.432599999999994</v>
      </c>
      <c r="B3626">
        <v>181.30000000000899</v>
      </c>
      <c r="C3626" s="36">
        <v>22.842115602451951</v>
      </c>
      <c r="E3626">
        <v>101.12990000000001</v>
      </c>
      <c r="F3626">
        <v>181.30000000000899</v>
      </c>
      <c r="G3626" s="36">
        <v>22.970074032355992</v>
      </c>
      <c r="I3626">
        <v>105.8248</v>
      </c>
      <c r="J3626">
        <v>181.30000000000899</v>
      </c>
      <c r="K3626" s="36">
        <v>23.102126067447454</v>
      </c>
      <c r="M3626">
        <v>110.5591</v>
      </c>
      <c r="N3626">
        <v>181.30000000000899</v>
      </c>
      <c r="O3626" s="36">
        <v>23.239669787473087</v>
      </c>
      <c r="Q3626">
        <v>115.30419999999999</v>
      </c>
      <c r="R3626">
        <v>181.30000000000899</v>
      </c>
      <c r="S3626" s="36">
        <v>23.382150755789272</v>
      </c>
      <c r="U3626">
        <v>120.0808</v>
      </c>
      <c r="V3626">
        <v>181.30000000000899</v>
      </c>
      <c r="W3626" s="36">
        <v>23.530496591730909</v>
      </c>
      <c r="Y3626">
        <v>83.43</v>
      </c>
      <c r="Z3626">
        <v>181.30000000000899</v>
      </c>
      <c r="AA3626" s="36">
        <v>22.508563757455217</v>
      </c>
    </row>
    <row r="3627" spans="1:27" x14ac:dyDescent="0.25">
      <c r="A3627">
        <v>96.432599999999994</v>
      </c>
      <c r="B3627">
        <v>181.350000000009</v>
      </c>
      <c r="C3627" s="36">
        <v>22.841665732857447</v>
      </c>
      <c r="E3627">
        <v>101.12990000000001</v>
      </c>
      <c r="F3627">
        <v>181.350000000009</v>
      </c>
      <c r="G3627" s="36">
        <v>22.969606045473025</v>
      </c>
      <c r="I3627">
        <v>105.8248</v>
      </c>
      <c r="J3627">
        <v>181.350000000009</v>
      </c>
      <c r="K3627" s="36">
        <v>23.101638550571835</v>
      </c>
      <c r="M3627">
        <v>110.5591</v>
      </c>
      <c r="N3627">
        <v>181.350000000009</v>
      </c>
      <c r="O3627" s="36">
        <v>23.239160967613632</v>
      </c>
      <c r="Q3627">
        <v>115.30419999999999</v>
      </c>
      <c r="R3627">
        <v>181.350000000009</v>
      </c>
      <c r="S3627" s="36">
        <v>23.381618763425685</v>
      </c>
      <c r="U3627">
        <v>120.0808</v>
      </c>
      <c r="V3627">
        <v>181.350000000009</v>
      </c>
      <c r="W3627" s="36">
        <v>23.529939194194565</v>
      </c>
      <c r="Y3627">
        <v>83.43</v>
      </c>
      <c r="Z3627">
        <v>181.350000000009</v>
      </c>
      <c r="AA3627" s="36">
        <v>22.508157744337908</v>
      </c>
    </row>
    <row r="3628" spans="1:27" x14ac:dyDescent="0.25">
      <c r="A3628">
        <v>96.432599999999994</v>
      </c>
      <c r="B3628">
        <v>181.40000000000899</v>
      </c>
      <c r="C3628" s="36">
        <v>22.841215932182578</v>
      </c>
      <c r="E3628">
        <v>101.12990000000001</v>
      </c>
      <c r="F3628">
        <v>181.40000000000899</v>
      </c>
      <c r="G3628" s="36">
        <v>22.96913813390276</v>
      </c>
      <c r="I3628">
        <v>105.8248</v>
      </c>
      <c r="J3628">
        <v>181.40000000000899</v>
      </c>
      <c r="K3628" s="36">
        <v>23.101151116274494</v>
      </c>
      <c r="M3628">
        <v>110.5591</v>
      </c>
      <c r="N3628">
        <v>181.40000000000899</v>
      </c>
      <c r="O3628" s="36">
        <v>23.238652238706415</v>
      </c>
      <c r="Q3628">
        <v>115.30419999999999</v>
      </c>
      <c r="R3628">
        <v>181.40000000000899</v>
      </c>
      <c r="S3628" s="36">
        <v>23.381086871662912</v>
      </c>
      <c r="U3628">
        <v>120.0808</v>
      </c>
      <c r="V3628">
        <v>181.40000000000899</v>
      </c>
      <c r="W3628" s="36">
        <v>23.529381908493779</v>
      </c>
      <c r="Y3628">
        <v>83.43</v>
      </c>
      <c r="Z3628">
        <v>181.40000000000899</v>
      </c>
      <c r="AA3628" s="36">
        <v>22.507751786019085</v>
      </c>
    </row>
    <row r="3629" spans="1:27" x14ac:dyDescent="0.25">
      <c r="A3629">
        <v>96.432599999999994</v>
      </c>
      <c r="B3629">
        <v>181.450000000009</v>
      </c>
      <c r="C3629" s="36">
        <v>22.840766200402683</v>
      </c>
      <c r="E3629">
        <v>101.12990000000001</v>
      </c>
      <c r="F3629">
        <v>181.450000000009</v>
      </c>
      <c r="G3629" s="36">
        <v>22.968670297616804</v>
      </c>
      <c r="I3629">
        <v>105.8248</v>
      </c>
      <c r="J3629">
        <v>181.450000000009</v>
      </c>
      <c r="K3629" s="36">
        <v>23.100663764522537</v>
      </c>
      <c r="M3629">
        <v>110.5591</v>
      </c>
      <c r="N3629">
        <v>181.450000000009</v>
      </c>
      <c r="O3629" s="36">
        <v>23.238143600713073</v>
      </c>
      <c r="Q3629">
        <v>115.30419999999999</v>
      </c>
      <c r="R3629">
        <v>181.450000000009</v>
      </c>
      <c r="S3629" s="36">
        <v>23.380555080455917</v>
      </c>
      <c r="U3629">
        <v>120.0808</v>
      </c>
      <c r="V3629">
        <v>181.450000000009</v>
      </c>
      <c r="W3629" s="36">
        <v>23.528824734575224</v>
      </c>
      <c r="Y3629">
        <v>83.43</v>
      </c>
      <c r="Z3629">
        <v>181.450000000009</v>
      </c>
      <c r="AA3629" s="36">
        <v>22.50734588248163</v>
      </c>
    </row>
    <row r="3630" spans="1:27" x14ac:dyDescent="0.25">
      <c r="A3630">
        <v>96.432599999999994</v>
      </c>
      <c r="B3630">
        <v>181.50000000000901</v>
      </c>
      <c r="C3630" s="36">
        <v>22.840316537493116</v>
      </c>
      <c r="E3630">
        <v>101.12990000000001</v>
      </c>
      <c r="F3630">
        <v>181.50000000000901</v>
      </c>
      <c r="G3630" s="36">
        <v>22.968202536586766</v>
      </c>
      <c r="I3630">
        <v>105.8248</v>
      </c>
      <c r="J3630">
        <v>181.50000000000901</v>
      </c>
      <c r="K3630" s="36">
        <v>23.100176495283101</v>
      </c>
      <c r="M3630">
        <v>110.5591</v>
      </c>
      <c r="N3630">
        <v>181.50000000000901</v>
      </c>
      <c r="O3630" s="36">
        <v>23.23763505359528</v>
      </c>
      <c r="Q3630">
        <v>115.30419999999999</v>
      </c>
      <c r="R3630">
        <v>181.50000000000901</v>
      </c>
      <c r="S3630" s="36">
        <v>23.380023389759685</v>
      </c>
      <c r="U3630">
        <v>120.0808</v>
      </c>
      <c r="V3630">
        <v>181.50000000000901</v>
      </c>
      <c r="W3630" s="36">
        <v>23.528267672385638</v>
      </c>
      <c r="Y3630">
        <v>83.43</v>
      </c>
      <c r="Z3630">
        <v>181.50000000000901</v>
      </c>
      <c r="AA3630" s="36">
        <v>22.506940033708435</v>
      </c>
    </row>
    <row r="3631" spans="1:27" x14ac:dyDescent="0.25">
      <c r="A3631">
        <v>96.432599999999994</v>
      </c>
      <c r="B3631">
        <v>181.55000000000999</v>
      </c>
      <c r="C3631" s="36">
        <v>22.839866943429243</v>
      </c>
      <c r="E3631">
        <v>101.12990000000001</v>
      </c>
      <c r="F3631">
        <v>181.55000000000999</v>
      </c>
      <c r="G3631" s="36">
        <v>22.967734850784275</v>
      </c>
      <c r="I3631">
        <v>105.8248</v>
      </c>
      <c r="J3631">
        <v>181.55000000000999</v>
      </c>
      <c r="K3631" s="36">
        <v>23.099689308523324</v>
      </c>
      <c r="M3631">
        <v>110.5591</v>
      </c>
      <c r="N3631">
        <v>181.55000000000999</v>
      </c>
      <c r="O3631" s="36">
        <v>23.237126597314717</v>
      </c>
      <c r="Q3631">
        <v>115.30419999999999</v>
      </c>
      <c r="R3631">
        <v>181.55000000000999</v>
      </c>
      <c r="S3631" s="36">
        <v>23.37949179952923</v>
      </c>
      <c r="U3631">
        <v>120.0808</v>
      </c>
      <c r="V3631">
        <v>181.55000000000999</v>
      </c>
      <c r="W3631" s="36">
        <v>23.52771072187176</v>
      </c>
      <c r="Y3631">
        <v>83.43</v>
      </c>
      <c r="Z3631">
        <v>181.55000000000999</v>
      </c>
      <c r="AA3631" s="36">
        <v>22.506534239682399</v>
      </c>
    </row>
    <row r="3632" spans="1:27" x14ac:dyDescent="0.25">
      <c r="A3632">
        <v>96.432599999999994</v>
      </c>
      <c r="B3632">
        <v>181.600000000009</v>
      </c>
      <c r="C3632" s="36">
        <v>22.839417418186475</v>
      </c>
      <c r="E3632">
        <v>101.12990000000001</v>
      </c>
      <c r="F3632">
        <v>181.600000000009</v>
      </c>
      <c r="G3632" s="36">
        <v>22.967267240181002</v>
      </c>
      <c r="I3632">
        <v>105.8248</v>
      </c>
      <c r="J3632">
        <v>181.600000000009</v>
      </c>
      <c r="K3632" s="36">
        <v>23.099202204210417</v>
      </c>
      <c r="M3632">
        <v>110.5591</v>
      </c>
      <c r="N3632">
        <v>181.600000000009</v>
      </c>
      <c r="O3632" s="36">
        <v>23.236618231833127</v>
      </c>
      <c r="Q3632">
        <v>115.30419999999999</v>
      </c>
      <c r="R3632">
        <v>181.600000000009</v>
      </c>
      <c r="S3632" s="36">
        <v>23.378960309719634</v>
      </c>
      <c r="U3632">
        <v>120.0808</v>
      </c>
      <c r="V3632">
        <v>181.600000000009</v>
      </c>
      <c r="W3632" s="36">
        <v>23.527153882980439</v>
      </c>
      <c r="Y3632">
        <v>83.43</v>
      </c>
      <c r="Z3632">
        <v>181.600000000009</v>
      </c>
      <c r="AA3632" s="36">
        <v>22.506128500386438</v>
      </c>
    </row>
    <row r="3633" spans="1:27" x14ac:dyDescent="0.25">
      <c r="A3633">
        <v>96.432599999999994</v>
      </c>
      <c r="B3633">
        <v>181.65000000000899</v>
      </c>
      <c r="C3633" s="36">
        <v>22.838967961740178</v>
      </c>
      <c r="E3633">
        <v>101.12990000000001</v>
      </c>
      <c r="F3633">
        <v>181.65000000000899</v>
      </c>
      <c r="G3633" s="36">
        <v>22.966799704748595</v>
      </c>
      <c r="I3633">
        <v>105.8248</v>
      </c>
      <c r="J3633">
        <v>181.65000000000899</v>
      </c>
      <c r="K3633" s="36">
        <v>23.09871518231154</v>
      </c>
      <c r="M3633">
        <v>110.5591</v>
      </c>
      <c r="N3633">
        <v>181.65000000000899</v>
      </c>
      <c r="O3633" s="36">
        <v>23.236109957112237</v>
      </c>
      <c r="Q3633">
        <v>115.30419999999999</v>
      </c>
      <c r="R3633">
        <v>181.65000000000899</v>
      </c>
      <c r="S3633" s="36">
        <v>23.378428920285959</v>
      </c>
      <c r="U3633">
        <v>120.0808</v>
      </c>
      <c r="V3633">
        <v>181.65000000000899</v>
      </c>
      <c r="W3633" s="36">
        <v>23.526597155658486</v>
      </c>
      <c r="Y3633">
        <v>83.43</v>
      </c>
      <c r="Z3633">
        <v>181.65000000000899</v>
      </c>
      <c r="AA3633" s="36">
        <v>22.505722815803459</v>
      </c>
    </row>
    <row r="3634" spans="1:27" x14ac:dyDescent="0.25">
      <c r="A3634">
        <v>96.432599999999994</v>
      </c>
      <c r="B3634">
        <v>181.700000000009</v>
      </c>
      <c r="C3634" s="36">
        <v>22.838518574065777</v>
      </c>
      <c r="E3634">
        <v>101.12990000000001</v>
      </c>
      <c r="F3634">
        <v>181.700000000009</v>
      </c>
      <c r="G3634" s="36">
        <v>22.966332244458744</v>
      </c>
      <c r="I3634">
        <v>105.8248</v>
      </c>
      <c r="J3634">
        <v>181.700000000009</v>
      </c>
      <c r="K3634" s="36">
        <v>23.09822824279393</v>
      </c>
      <c r="M3634">
        <v>110.5591</v>
      </c>
      <c r="N3634">
        <v>181.700000000009</v>
      </c>
      <c r="O3634" s="36">
        <v>23.235601773113821</v>
      </c>
      <c r="Q3634">
        <v>115.30419999999999</v>
      </c>
      <c r="R3634">
        <v>181.700000000009</v>
      </c>
      <c r="S3634" s="36">
        <v>23.37789763118333</v>
      </c>
      <c r="U3634">
        <v>120.0808</v>
      </c>
      <c r="V3634">
        <v>181.700000000009</v>
      </c>
      <c r="W3634" s="36">
        <v>23.526040539852801</v>
      </c>
      <c r="Y3634">
        <v>83.43</v>
      </c>
      <c r="Z3634">
        <v>181.700000000009</v>
      </c>
      <c r="AA3634" s="36">
        <v>22.505317185916386</v>
      </c>
    </row>
    <row r="3635" spans="1:27" x14ac:dyDescent="0.25">
      <c r="A3635">
        <v>96.432599999999994</v>
      </c>
      <c r="B3635">
        <v>181.75000000000901</v>
      </c>
      <c r="C3635" s="36">
        <v>22.838069255138699</v>
      </c>
      <c r="E3635">
        <v>101.12990000000001</v>
      </c>
      <c r="F3635">
        <v>181.75000000000901</v>
      </c>
      <c r="G3635" s="36">
        <v>22.965864859283162</v>
      </c>
      <c r="I3635">
        <v>105.8248</v>
      </c>
      <c r="J3635">
        <v>181.75000000000901</v>
      </c>
      <c r="K3635" s="36">
        <v>23.097741385624815</v>
      </c>
      <c r="M3635">
        <v>110.5591</v>
      </c>
      <c r="N3635">
        <v>181.75000000000901</v>
      </c>
      <c r="O3635" s="36">
        <v>23.235093679799679</v>
      </c>
      <c r="Q3635">
        <v>115.30419999999999</v>
      </c>
      <c r="R3635">
        <v>181.75000000000901</v>
      </c>
      <c r="S3635" s="36">
        <v>23.37736644236691</v>
      </c>
      <c r="U3635">
        <v>120.0808</v>
      </c>
      <c r="V3635">
        <v>181.75000000000901</v>
      </c>
      <c r="W3635" s="36">
        <v>23.52548403551031</v>
      </c>
      <c r="Y3635">
        <v>83.43</v>
      </c>
      <c r="Z3635">
        <v>181.75000000000901</v>
      </c>
      <c r="AA3635" s="36">
        <v>22.504911610708159</v>
      </c>
    </row>
    <row r="3636" spans="1:27" x14ac:dyDescent="0.25">
      <c r="A3636">
        <v>96.432599999999994</v>
      </c>
      <c r="B3636">
        <v>181.80000000000999</v>
      </c>
      <c r="C3636" s="36">
        <v>22.837620004934372</v>
      </c>
      <c r="E3636">
        <v>101.12990000000001</v>
      </c>
      <c r="F3636">
        <v>181.80000000000999</v>
      </c>
      <c r="G3636" s="36">
        <v>22.965397549193547</v>
      </c>
      <c r="I3636">
        <v>105.8248</v>
      </c>
      <c r="J3636">
        <v>181.80000000000999</v>
      </c>
      <c r="K3636" s="36">
        <v>23.097254610771447</v>
      </c>
      <c r="M3636">
        <v>110.5591</v>
      </c>
      <c r="N3636">
        <v>181.80000000000999</v>
      </c>
      <c r="O3636" s="36">
        <v>23.234585677131626</v>
      </c>
      <c r="Q3636">
        <v>115.30419999999999</v>
      </c>
      <c r="R3636">
        <v>181.80000000000999</v>
      </c>
      <c r="S3636" s="36">
        <v>23.376835353791868</v>
      </c>
      <c r="U3636">
        <v>120.0808</v>
      </c>
      <c r="V3636">
        <v>181.80000000000999</v>
      </c>
      <c r="W3636" s="36">
        <v>23.524927642577982</v>
      </c>
      <c r="Y3636">
        <v>83.43</v>
      </c>
      <c r="Z3636">
        <v>181.80000000000999</v>
      </c>
      <c r="AA3636" s="36">
        <v>22.504506090161712</v>
      </c>
    </row>
    <row r="3637" spans="1:27" x14ac:dyDescent="0.25">
      <c r="A3637">
        <v>96.432599999999994</v>
      </c>
      <c r="B3637">
        <v>181.850000000009</v>
      </c>
      <c r="C3637" s="36">
        <v>22.837170823428281</v>
      </c>
      <c r="E3637">
        <v>101.12990000000001</v>
      </c>
      <c r="F3637">
        <v>181.850000000009</v>
      </c>
      <c r="G3637" s="36">
        <v>22.964930314161666</v>
      </c>
      <c r="I3637">
        <v>105.8248</v>
      </c>
      <c r="J3637">
        <v>181.850000000009</v>
      </c>
      <c r="K3637" s="36">
        <v>23.096767918201145</v>
      </c>
      <c r="M3637">
        <v>110.5591</v>
      </c>
      <c r="N3637">
        <v>181.850000000009</v>
      </c>
      <c r="O3637" s="36">
        <v>23.23407776507154</v>
      </c>
      <c r="Q3637">
        <v>115.30419999999999</v>
      </c>
      <c r="R3637">
        <v>181.850000000009</v>
      </c>
      <c r="S3637" s="36">
        <v>23.376304365413453</v>
      </c>
      <c r="U3637">
        <v>120.0808</v>
      </c>
      <c r="V3637">
        <v>181.850000000009</v>
      </c>
      <c r="W3637" s="36">
        <v>23.524371361002849</v>
      </c>
      <c r="Y3637">
        <v>83.43</v>
      </c>
      <c r="Z3637">
        <v>181.850000000009</v>
      </c>
      <c r="AA3637" s="36">
        <v>22.504100624260012</v>
      </c>
    </row>
    <row r="3638" spans="1:27" x14ac:dyDescent="0.25">
      <c r="A3638">
        <v>96.432599999999994</v>
      </c>
      <c r="B3638">
        <v>181.90000000001001</v>
      </c>
      <c r="C3638" s="36">
        <v>22.83672171059586</v>
      </c>
      <c r="E3638">
        <v>101.12990000000001</v>
      </c>
      <c r="F3638">
        <v>181.90000000001001</v>
      </c>
      <c r="G3638" s="36">
        <v>22.964463154159247</v>
      </c>
      <c r="I3638">
        <v>105.8248</v>
      </c>
      <c r="J3638">
        <v>181.90000000001001</v>
      </c>
      <c r="K3638" s="36">
        <v>23.096281307881164</v>
      </c>
      <c r="M3638">
        <v>110.5591</v>
      </c>
      <c r="N3638">
        <v>181.90000000001001</v>
      </c>
      <c r="O3638" s="36">
        <v>23.233569943581262</v>
      </c>
      <c r="Q3638">
        <v>115.30419999999999</v>
      </c>
      <c r="R3638">
        <v>181.90000000001001</v>
      </c>
      <c r="S3638" s="36">
        <v>23.375773477186872</v>
      </c>
      <c r="U3638">
        <v>120.0808</v>
      </c>
      <c r="V3638">
        <v>181.90000000001001</v>
      </c>
      <c r="W3638" s="36">
        <v>23.523815190731927</v>
      </c>
      <c r="Y3638">
        <v>83.43</v>
      </c>
      <c r="Z3638">
        <v>181.90000000001001</v>
      </c>
      <c r="AA3638" s="36">
        <v>22.503695212986003</v>
      </c>
    </row>
    <row r="3639" spans="1:27" x14ac:dyDescent="0.25">
      <c r="A3639">
        <v>96.432599999999994</v>
      </c>
      <c r="B3639">
        <v>181.95000000000999</v>
      </c>
      <c r="C3639" s="36">
        <v>22.836272666412615</v>
      </c>
      <c r="E3639">
        <v>101.12990000000001</v>
      </c>
      <c r="F3639">
        <v>181.95000000000999</v>
      </c>
      <c r="G3639" s="36">
        <v>22.963996069158082</v>
      </c>
      <c r="I3639">
        <v>105.8248</v>
      </c>
      <c r="J3639">
        <v>181.95000000000999</v>
      </c>
      <c r="K3639" s="36">
        <v>23.095794779778856</v>
      </c>
      <c r="M3639">
        <v>110.5591</v>
      </c>
      <c r="N3639">
        <v>181.95000000000999</v>
      </c>
      <c r="O3639" s="36">
        <v>23.233062212622723</v>
      </c>
      <c r="Q3639">
        <v>115.30419999999999</v>
      </c>
      <c r="R3639">
        <v>181.95000000000999</v>
      </c>
      <c r="S3639" s="36">
        <v>23.375242689067445</v>
      </c>
      <c r="U3639">
        <v>120.0808</v>
      </c>
      <c r="V3639">
        <v>181.95000000000999</v>
      </c>
      <c r="W3639" s="36">
        <v>23.523259131712344</v>
      </c>
      <c r="Y3639">
        <v>83.43</v>
      </c>
      <c r="Z3639">
        <v>181.95000000000999</v>
      </c>
      <c r="AA3639" s="36">
        <v>22.503289856322656</v>
      </c>
    </row>
    <row r="3640" spans="1:27" x14ac:dyDescent="0.25">
      <c r="A3640">
        <v>96.432599999999994</v>
      </c>
      <c r="B3640">
        <v>182.00000000001</v>
      </c>
      <c r="C3640" s="36">
        <v>22.835823690854038</v>
      </c>
      <c r="E3640">
        <v>101.12990000000001</v>
      </c>
      <c r="F3640">
        <v>182.00000000001</v>
      </c>
      <c r="G3640" s="36">
        <v>22.96352905912995</v>
      </c>
      <c r="I3640">
        <v>105.8248</v>
      </c>
      <c r="J3640">
        <v>182.00000000001</v>
      </c>
      <c r="K3640" s="36">
        <v>23.09530833386156</v>
      </c>
      <c r="M3640">
        <v>110.5591</v>
      </c>
      <c r="N3640">
        <v>182.00000000001</v>
      </c>
      <c r="O3640" s="36">
        <v>23.232554572157838</v>
      </c>
      <c r="Q3640">
        <v>115.30419999999999</v>
      </c>
      <c r="R3640">
        <v>182.00000000001</v>
      </c>
      <c r="S3640" s="36">
        <v>23.374712001010479</v>
      </c>
      <c r="U3640">
        <v>120.0808</v>
      </c>
      <c r="V3640">
        <v>182.00000000001</v>
      </c>
      <c r="W3640" s="36">
        <v>23.52270318389122</v>
      </c>
      <c r="Y3640">
        <v>83.43</v>
      </c>
      <c r="Z3640">
        <v>182.00000000001</v>
      </c>
      <c r="AA3640" s="36">
        <v>22.502884554252955</v>
      </c>
    </row>
    <row r="3641" spans="1:27" x14ac:dyDescent="0.25">
      <c r="A3641">
        <v>96.432599999999994</v>
      </c>
      <c r="B3641">
        <v>182.05000000000999</v>
      </c>
      <c r="C3641" s="36">
        <v>22.835374783895642</v>
      </c>
      <c r="E3641">
        <v>101.12990000000001</v>
      </c>
      <c r="F3641">
        <v>182.05000000000999</v>
      </c>
      <c r="G3641" s="36">
        <v>22.963062124046658</v>
      </c>
      <c r="I3641">
        <v>105.8248</v>
      </c>
      <c r="J3641">
        <v>182.05000000000999</v>
      </c>
      <c r="K3641" s="36">
        <v>23.094821970096632</v>
      </c>
      <c r="M3641">
        <v>110.5591</v>
      </c>
      <c r="N3641">
        <v>182.05000000000999</v>
      </c>
      <c r="O3641" s="36">
        <v>23.232047022148564</v>
      </c>
      <c r="Q3641">
        <v>115.30419999999999</v>
      </c>
      <c r="R3641">
        <v>182.05000000000999</v>
      </c>
      <c r="S3641" s="36">
        <v>23.374181412971314</v>
      </c>
      <c r="U3641">
        <v>120.0808</v>
      </c>
      <c r="V3641">
        <v>182.05000000000999</v>
      </c>
      <c r="W3641" s="36">
        <v>23.522147347215721</v>
      </c>
      <c r="Y3641">
        <v>83.43</v>
      </c>
      <c r="Z3641">
        <v>182.05000000000999</v>
      </c>
      <c r="AA3641" s="36">
        <v>22.502479306759881</v>
      </c>
    </row>
    <row r="3642" spans="1:27" x14ac:dyDescent="0.25">
      <c r="A3642">
        <v>96.432599999999994</v>
      </c>
      <c r="B3642">
        <v>182.10000000001</v>
      </c>
      <c r="C3642" s="36">
        <v>22.834925945512946</v>
      </c>
      <c r="E3642">
        <v>101.12990000000001</v>
      </c>
      <c r="F3642">
        <v>182.10000000001</v>
      </c>
      <c r="G3642" s="36">
        <v>22.962595263880029</v>
      </c>
      <c r="I3642">
        <v>105.8248</v>
      </c>
      <c r="J3642">
        <v>182.10000000001</v>
      </c>
      <c r="K3642" s="36">
        <v>23.094335688451466</v>
      </c>
      <c r="M3642">
        <v>110.5591</v>
      </c>
      <c r="N3642">
        <v>182.10000000001</v>
      </c>
      <c r="O3642" s="36">
        <v>23.231539562556872</v>
      </c>
      <c r="Q3642">
        <v>115.30419999999999</v>
      </c>
      <c r="R3642">
        <v>182.10000000001</v>
      </c>
      <c r="S3642" s="36">
        <v>23.373650924905331</v>
      </c>
      <c r="U3642">
        <v>120.0808</v>
      </c>
      <c r="V3642">
        <v>182.10000000001</v>
      </c>
      <c r="W3642" s="36">
        <v>23.521591621633078</v>
      </c>
      <c r="Y3642">
        <v>83.43</v>
      </c>
      <c r="Z3642">
        <v>182.10000000001</v>
      </c>
      <c r="AA3642" s="36">
        <v>22.502074113826424</v>
      </c>
    </row>
    <row r="3643" spans="1:27" x14ac:dyDescent="0.25">
      <c r="A3643">
        <v>96.432599999999994</v>
      </c>
      <c r="B3643">
        <v>182.15000000001001</v>
      </c>
      <c r="C3643" s="36">
        <v>22.834477175681496</v>
      </c>
      <c r="E3643">
        <v>101.12990000000001</v>
      </c>
      <c r="F3643">
        <v>182.15000000001001</v>
      </c>
      <c r="G3643" s="36">
        <v>22.962128478601905</v>
      </c>
      <c r="I3643">
        <v>105.8248</v>
      </c>
      <c r="J3643">
        <v>182.15000000001001</v>
      </c>
      <c r="K3643" s="36">
        <v>23.093849488893468</v>
      </c>
      <c r="M3643">
        <v>110.5591</v>
      </c>
      <c r="N3643">
        <v>182.15000000001001</v>
      </c>
      <c r="O3643" s="36">
        <v>23.231032193344785</v>
      </c>
      <c r="Q3643">
        <v>115.30419999999999</v>
      </c>
      <c r="R3643">
        <v>182.15000000001001</v>
      </c>
      <c r="S3643" s="36">
        <v>23.373120536767946</v>
      </c>
      <c r="U3643">
        <v>120.0808</v>
      </c>
      <c r="V3643">
        <v>182.15000000001001</v>
      </c>
      <c r="W3643" s="36">
        <v>23.521036007090544</v>
      </c>
      <c r="Y3643">
        <v>83.43</v>
      </c>
      <c r="Z3643">
        <v>182.15000000001001</v>
      </c>
      <c r="AA3643" s="36">
        <v>22.501668975435596</v>
      </c>
    </row>
    <row r="3644" spans="1:27" x14ac:dyDescent="0.25">
      <c r="A3644">
        <v>96.432599999999994</v>
      </c>
      <c r="B3644">
        <v>182.20000000000999</v>
      </c>
      <c r="C3644" s="36">
        <v>22.834028474376847</v>
      </c>
      <c r="E3644">
        <v>101.12990000000001</v>
      </c>
      <c r="F3644">
        <v>182.20000000000999</v>
      </c>
      <c r="G3644" s="36">
        <v>22.961661768184147</v>
      </c>
      <c r="I3644">
        <v>105.8248</v>
      </c>
      <c r="J3644">
        <v>182.20000000000999</v>
      </c>
      <c r="K3644" s="36">
        <v>23.093363371390065</v>
      </c>
      <c r="M3644">
        <v>110.5591</v>
      </c>
      <c r="N3644">
        <v>182.20000000000999</v>
      </c>
      <c r="O3644" s="36">
        <v>23.230524914474323</v>
      </c>
      <c r="Q3644">
        <v>115.30419999999999</v>
      </c>
      <c r="R3644">
        <v>182.20000000000999</v>
      </c>
      <c r="S3644" s="36">
        <v>23.372590248514602</v>
      </c>
      <c r="U3644">
        <v>120.0808</v>
      </c>
      <c r="V3644">
        <v>182.20000000000999</v>
      </c>
      <c r="W3644" s="36">
        <v>23.520480503535403</v>
      </c>
      <c r="Y3644">
        <v>83.43</v>
      </c>
      <c r="Z3644">
        <v>182.20000000000999</v>
      </c>
      <c r="AA3644" s="36">
        <v>22.501263891570396</v>
      </c>
    </row>
    <row r="3645" spans="1:27" x14ac:dyDescent="0.25">
      <c r="A3645">
        <v>96.432599999999994</v>
      </c>
      <c r="B3645">
        <v>182.25000000001</v>
      </c>
      <c r="C3645" s="36">
        <v>22.833579841574561</v>
      </c>
      <c r="E3645">
        <v>101.12990000000001</v>
      </c>
      <c r="F3645">
        <v>182.25000000001</v>
      </c>
      <c r="G3645" s="36">
        <v>22.961195132598625</v>
      </c>
      <c r="I3645">
        <v>105.8248</v>
      </c>
      <c r="J3645">
        <v>182.25000000001</v>
      </c>
      <c r="K3645" s="36">
        <v>23.092877335908707</v>
      </c>
      <c r="M3645">
        <v>110.5591</v>
      </c>
      <c r="N3645">
        <v>182.25000000001</v>
      </c>
      <c r="O3645" s="36">
        <v>23.230017725907544</v>
      </c>
      <c r="Q3645">
        <v>115.30419999999999</v>
      </c>
      <c r="R3645">
        <v>182.25000000001</v>
      </c>
      <c r="S3645" s="36">
        <v>23.372060060100779</v>
      </c>
      <c r="U3645">
        <v>120.0808</v>
      </c>
      <c r="V3645">
        <v>182.25000000001</v>
      </c>
      <c r="W3645" s="36">
        <v>23.519925110915008</v>
      </c>
      <c r="Y3645">
        <v>83.43</v>
      </c>
      <c r="Z3645">
        <v>182.25000000001</v>
      </c>
      <c r="AA3645" s="36">
        <v>22.500858862213857</v>
      </c>
    </row>
    <row r="3646" spans="1:27" x14ac:dyDescent="0.25">
      <c r="A3646">
        <v>96.432599999999994</v>
      </c>
      <c r="B3646">
        <v>182.30000000000999</v>
      </c>
      <c r="C3646" s="36">
        <v>22.833131277250228</v>
      </c>
      <c r="E3646">
        <v>101.12990000000001</v>
      </c>
      <c r="F3646">
        <v>182.30000000000999</v>
      </c>
      <c r="G3646" s="36">
        <v>22.960728571817231</v>
      </c>
      <c r="I3646">
        <v>105.8248</v>
      </c>
      <c r="J3646">
        <v>182.30000000000999</v>
      </c>
      <c r="K3646" s="36">
        <v>23.092391382416857</v>
      </c>
      <c r="M3646">
        <v>110.5591</v>
      </c>
      <c r="N3646">
        <v>182.30000000000999</v>
      </c>
      <c r="O3646" s="36">
        <v>23.22951062760654</v>
      </c>
      <c r="Q3646">
        <v>115.30419999999999</v>
      </c>
      <c r="R3646">
        <v>182.30000000000999</v>
      </c>
      <c r="S3646" s="36">
        <v>23.371529971481984</v>
      </c>
      <c r="U3646">
        <v>120.0808</v>
      </c>
      <c r="V3646">
        <v>182.30000000000999</v>
      </c>
      <c r="W3646" s="36">
        <v>23.519369829176728</v>
      </c>
      <c r="Y3646">
        <v>83.43</v>
      </c>
      <c r="Z3646">
        <v>182.30000000000999</v>
      </c>
      <c r="AA3646" s="36">
        <v>22.500453887348993</v>
      </c>
    </row>
    <row r="3647" spans="1:27" x14ac:dyDescent="0.25">
      <c r="A3647">
        <v>96.432599999999994</v>
      </c>
      <c r="B3647">
        <v>182.35000000001</v>
      </c>
      <c r="C3647" s="36">
        <v>22.832682781379436</v>
      </c>
      <c r="E3647">
        <v>101.12990000000001</v>
      </c>
      <c r="F3647">
        <v>182.35000000001</v>
      </c>
      <c r="G3647" s="36">
        <v>22.960262085811877</v>
      </c>
      <c r="I3647">
        <v>105.8248</v>
      </c>
      <c r="J3647">
        <v>182.35000000001</v>
      </c>
      <c r="K3647" s="36">
        <v>23.091905510882018</v>
      </c>
      <c r="M3647">
        <v>110.5591</v>
      </c>
      <c r="N3647">
        <v>182.35000000001</v>
      </c>
      <c r="O3647" s="36">
        <v>23.229003619533408</v>
      </c>
      <c r="Q3647">
        <v>115.30419999999999</v>
      </c>
      <c r="R3647">
        <v>182.35000000001</v>
      </c>
      <c r="S3647" s="36">
        <v>23.370999982613753</v>
      </c>
      <c r="U3647">
        <v>120.0808</v>
      </c>
      <c r="V3647">
        <v>182.35000000001</v>
      </c>
      <c r="W3647" s="36">
        <v>23.518814658267981</v>
      </c>
      <c r="Y3647">
        <v>83.43</v>
      </c>
      <c r="Z3647">
        <v>182.35000000001</v>
      </c>
      <c r="AA3647" s="36">
        <v>22.500048966958843</v>
      </c>
    </row>
    <row r="3648" spans="1:27" x14ac:dyDescent="0.25">
      <c r="A3648">
        <v>96.432599999999994</v>
      </c>
      <c r="B3648">
        <v>182.40000000001001</v>
      </c>
      <c r="C3648" s="36">
        <v>22.832234353937803</v>
      </c>
      <c r="E3648">
        <v>101.12990000000001</v>
      </c>
      <c r="F3648">
        <v>182.40000000001001</v>
      </c>
      <c r="G3648" s="36">
        <v>22.959795674554488</v>
      </c>
      <c r="I3648">
        <v>105.8248</v>
      </c>
      <c r="J3648">
        <v>182.40000000001001</v>
      </c>
      <c r="K3648" s="36">
        <v>23.091419721271688</v>
      </c>
      <c r="M3648">
        <v>110.5591</v>
      </c>
      <c r="N3648">
        <v>182.40000000001001</v>
      </c>
      <c r="O3648" s="36">
        <v>23.228496701650297</v>
      </c>
      <c r="Q3648">
        <v>115.30419999999999</v>
      </c>
      <c r="R3648">
        <v>182.40000000001001</v>
      </c>
      <c r="S3648" s="36">
        <v>23.370470093451669</v>
      </c>
      <c r="U3648">
        <v>120.0808</v>
      </c>
      <c r="V3648">
        <v>182.40000000001001</v>
      </c>
      <c r="W3648" s="36">
        <v>23.518259598136236</v>
      </c>
      <c r="Y3648">
        <v>83.43</v>
      </c>
      <c r="Z3648">
        <v>182.40000000001001</v>
      </c>
      <c r="AA3648" s="36">
        <v>22.499644101026462</v>
      </c>
    </row>
    <row r="3649" spans="1:27" x14ac:dyDescent="0.25">
      <c r="A3649">
        <v>96.432599999999994</v>
      </c>
      <c r="B3649">
        <v>182.45000000000999</v>
      </c>
      <c r="C3649" s="36">
        <v>22.831785994900947</v>
      </c>
      <c r="E3649">
        <v>101.12990000000001</v>
      </c>
      <c r="F3649">
        <v>182.45000000000999</v>
      </c>
      <c r="G3649" s="36">
        <v>22.959329338017007</v>
      </c>
      <c r="I3649">
        <v>105.8248</v>
      </c>
      <c r="J3649">
        <v>182.45000000000999</v>
      </c>
      <c r="K3649" s="36">
        <v>23.090934013553412</v>
      </c>
      <c r="M3649">
        <v>110.5591</v>
      </c>
      <c r="N3649">
        <v>182.45000000000999</v>
      </c>
      <c r="O3649" s="36">
        <v>23.227989873919356</v>
      </c>
      <c r="Q3649">
        <v>115.30419999999999</v>
      </c>
      <c r="R3649">
        <v>182.45000000000999</v>
      </c>
      <c r="S3649" s="36">
        <v>23.369940303951335</v>
      </c>
      <c r="U3649">
        <v>120.0808</v>
      </c>
      <c r="V3649">
        <v>182.45000000000999</v>
      </c>
      <c r="W3649" s="36">
        <v>23.51770464872898</v>
      </c>
      <c r="Y3649">
        <v>83.43</v>
      </c>
      <c r="Z3649">
        <v>182.45000000000999</v>
      </c>
      <c r="AA3649" s="36">
        <v>22.499239289534895</v>
      </c>
    </row>
    <row r="3650" spans="1:27" x14ac:dyDescent="0.25">
      <c r="A3650">
        <v>96.432599999999994</v>
      </c>
      <c r="B3650">
        <v>182.50000000001</v>
      </c>
      <c r="C3650" s="36">
        <v>22.831337704244511</v>
      </c>
      <c r="E3650">
        <v>101.12990000000001</v>
      </c>
      <c r="F3650">
        <v>182.50000000001</v>
      </c>
      <c r="G3650" s="36">
        <v>22.95886307617139</v>
      </c>
      <c r="I3650">
        <v>105.8248</v>
      </c>
      <c r="J3650">
        <v>182.50000000001</v>
      </c>
      <c r="K3650" s="36">
        <v>23.090448387694732</v>
      </c>
      <c r="M3650">
        <v>110.5591</v>
      </c>
      <c r="N3650">
        <v>182.50000000001</v>
      </c>
      <c r="O3650" s="36">
        <v>23.227483136302773</v>
      </c>
      <c r="Q3650">
        <v>115.30419999999999</v>
      </c>
      <c r="R3650">
        <v>182.50000000001</v>
      </c>
      <c r="S3650" s="36">
        <v>23.369410614068382</v>
      </c>
      <c r="U3650">
        <v>120.0808</v>
      </c>
      <c r="V3650">
        <v>182.50000000001</v>
      </c>
      <c r="W3650" s="36">
        <v>23.517149809993761</v>
      </c>
      <c r="Y3650">
        <v>83.43</v>
      </c>
      <c r="Z3650">
        <v>182.50000000001</v>
      </c>
      <c r="AA3650" s="36">
        <v>22.49883453246721</v>
      </c>
    </row>
    <row r="3651" spans="1:27" x14ac:dyDescent="0.25">
      <c r="A3651">
        <v>96.432599999999994</v>
      </c>
      <c r="B3651">
        <v>182.55000000000999</v>
      </c>
      <c r="C3651" s="36">
        <v>22.830889481944148</v>
      </c>
      <c r="E3651">
        <v>101.12990000000001</v>
      </c>
      <c r="F3651">
        <v>182.55000000000999</v>
      </c>
      <c r="G3651" s="36">
        <v>22.958396888989618</v>
      </c>
      <c r="I3651">
        <v>105.8248</v>
      </c>
      <c r="J3651">
        <v>182.55000000000999</v>
      </c>
      <c r="K3651" s="36">
        <v>23.08996284366323</v>
      </c>
      <c r="M3651">
        <v>110.5591</v>
      </c>
      <c r="N3651">
        <v>182.55000000000999</v>
      </c>
      <c r="O3651" s="36">
        <v>23.226976488762773</v>
      </c>
      <c r="Q3651">
        <v>115.30419999999999</v>
      </c>
      <c r="R3651">
        <v>182.55000000000999</v>
      </c>
      <c r="S3651" s="36">
        <v>23.368881023758487</v>
      </c>
      <c r="U3651">
        <v>120.0808</v>
      </c>
      <c r="V3651">
        <v>182.55000000000999</v>
      </c>
      <c r="W3651" s="36">
        <v>23.516595081878158</v>
      </c>
      <c r="Y3651">
        <v>83.43</v>
      </c>
      <c r="Z3651">
        <v>182.55000000000999</v>
      </c>
      <c r="AA3651" s="36">
        <v>22.498429829806472</v>
      </c>
    </row>
    <row r="3652" spans="1:27" x14ac:dyDescent="0.25">
      <c r="A3652">
        <v>96.432599999999994</v>
      </c>
      <c r="B3652">
        <v>182.60000000001</v>
      </c>
      <c r="C3652" s="36">
        <v>22.830441327975521</v>
      </c>
      <c r="E3652">
        <v>101.12990000000001</v>
      </c>
      <c r="F3652">
        <v>182.60000000001</v>
      </c>
      <c r="G3652" s="36">
        <v>22.957930776443689</v>
      </c>
      <c r="I3652">
        <v>105.8248</v>
      </c>
      <c r="J3652">
        <v>182.60000000001</v>
      </c>
      <c r="K3652" s="36">
        <v>23.089477381426494</v>
      </c>
      <c r="M3652">
        <v>110.5591</v>
      </c>
      <c r="N3652">
        <v>182.60000000001</v>
      </c>
      <c r="O3652" s="36">
        <v>23.226469931261576</v>
      </c>
      <c r="Q3652">
        <v>115.30419999999999</v>
      </c>
      <c r="R3652">
        <v>182.60000000001</v>
      </c>
      <c r="S3652" s="36">
        <v>23.368351532977343</v>
      </c>
      <c r="U3652">
        <v>120.0808</v>
      </c>
      <c r="V3652">
        <v>182.60000000001</v>
      </c>
      <c r="W3652" s="36">
        <v>23.516040464329787</v>
      </c>
      <c r="Y3652">
        <v>83.43</v>
      </c>
      <c r="Z3652">
        <v>182.60000000001</v>
      </c>
      <c r="AA3652" s="36">
        <v>22.49802518153577</v>
      </c>
    </row>
    <row r="3653" spans="1:27" x14ac:dyDescent="0.25">
      <c r="A3653">
        <v>96.432599999999994</v>
      </c>
      <c r="B3653">
        <v>182.65000000001001</v>
      </c>
      <c r="C3653" s="36">
        <v>22.829993242314309</v>
      </c>
      <c r="E3653">
        <v>101.12990000000001</v>
      </c>
      <c r="F3653">
        <v>182.65000000001001</v>
      </c>
      <c r="G3653" s="36">
        <v>22.95746473850561</v>
      </c>
      <c r="I3653">
        <v>105.8248</v>
      </c>
      <c r="J3653">
        <v>182.65000000001001</v>
      </c>
      <c r="K3653" s="36">
        <v>23.08899200095215</v>
      </c>
      <c r="M3653">
        <v>110.5591</v>
      </c>
      <c r="N3653">
        <v>182.65000000001001</v>
      </c>
      <c r="O3653" s="36">
        <v>23.225963463761463</v>
      </c>
      <c r="Q3653">
        <v>115.30419999999999</v>
      </c>
      <c r="R3653">
        <v>182.65000000001001</v>
      </c>
      <c r="S3653" s="36">
        <v>23.367822141680698</v>
      </c>
      <c r="U3653">
        <v>120.0808</v>
      </c>
      <c r="V3653">
        <v>182.65000000001001</v>
      </c>
      <c r="W3653" s="36">
        <v>23.515485957296317</v>
      </c>
      <c r="Y3653">
        <v>83.43</v>
      </c>
      <c r="Z3653">
        <v>182.65000000001001</v>
      </c>
      <c r="AA3653" s="36">
        <v>22.497620587638178</v>
      </c>
    </row>
    <row r="3654" spans="1:27" x14ac:dyDescent="0.25">
      <c r="A3654">
        <v>96.432599999999994</v>
      </c>
      <c r="B3654">
        <v>182.70000000000999</v>
      </c>
      <c r="C3654" s="36">
        <v>22.829545224936211</v>
      </c>
      <c r="E3654">
        <v>101.12990000000001</v>
      </c>
      <c r="F3654">
        <v>182.70000000000999</v>
      </c>
      <c r="G3654" s="36">
        <v>22.956998775147408</v>
      </c>
      <c r="I3654">
        <v>105.8248</v>
      </c>
      <c r="J3654">
        <v>182.70000000000999</v>
      </c>
      <c r="K3654" s="36">
        <v>23.088506702207827</v>
      </c>
      <c r="M3654">
        <v>110.5591</v>
      </c>
      <c r="N3654">
        <v>182.70000000000999</v>
      </c>
      <c r="O3654" s="36">
        <v>23.225457086224711</v>
      </c>
      <c r="Q3654">
        <v>115.30419999999999</v>
      </c>
      <c r="R3654">
        <v>182.70000000000999</v>
      </c>
      <c r="S3654" s="36">
        <v>23.367292849824302</v>
      </c>
      <c r="U3654">
        <v>120.0808</v>
      </c>
      <c r="V3654">
        <v>182.70000000000999</v>
      </c>
      <c r="W3654" s="36">
        <v>23.51493156072544</v>
      </c>
      <c r="Y3654">
        <v>83.43</v>
      </c>
      <c r="Z3654">
        <v>182.70000000000999</v>
      </c>
      <c r="AA3654" s="36">
        <v>22.497216048096796</v>
      </c>
    </row>
    <row r="3655" spans="1:27" x14ac:dyDescent="0.25">
      <c r="A3655">
        <v>96.432599999999994</v>
      </c>
      <c r="B3655">
        <v>182.75000000001</v>
      </c>
      <c r="C3655" s="36">
        <v>22.829097275816935</v>
      </c>
      <c r="E3655">
        <v>101.12990000000001</v>
      </c>
      <c r="F3655">
        <v>182.75000000001</v>
      </c>
      <c r="G3655" s="36">
        <v>22.95653288634113</v>
      </c>
      <c r="I3655">
        <v>105.8248</v>
      </c>
      <c r="J3655">
        <v>182.75000000001</v>
      </c>
      <c r="K3655" s="36">
        <v>23.088021485161178</v>
      </c>
      <c r="M3655">
        <v>110.5591</v>
      </c>
      <c r="N3655">
        <v>182.75000000001</v>
      </c>
      <c r="O3655" s="36">
        <v>23.224950798613641</v>
      </c>
      <c r="Q3655">
        <v>115.30419999999999</v>
      </c>
      <c r="R3655">
        <v>182.75000000001</v>
      </c>
      <c r="S3655" s="36">
        <v>23.366763657363961</v>
      </c>
      <c r="U3655">
        <v>120.0808</v>
      </c>
      <c r="V3655">
        <v>182.75000000001</v>
      </c>
      <c r="W3655" s="36">
        <v>23.5143772745649</v>
      </c>
      <c r="Y3655">
        <v>83.43</v>
      </c>
      <c r="Z3655">
        <v>182.75000000001</v>
      </c>
      <c r="AA3655" s="36">
        <v>22.496811562894738</v>
      </c>
    </row>
    <row r="3656" spans="1:27" x14ac:dyDescent="0.25">
      <c r="A3656">
        <v>96.432599999999994</v>
      </c>
      <c r="B3656">
        <v>182.80000000000999</v>
      </c>
      <c r="C3656" s="36">
        <v>22.828649394932203</v>
      </c>
      <c r="E3656">
        <v>101.12990000000001</v>
      </c>
      <c r="F3656">
        <v>182.80000000000999</v>
      </c>
      <c r="G3656" s="36">
        <v>22.956067072058843</v>
      </c>
      <c r="I3656">
        <v>105.8248</v>
      </c>
      <c r="J3656">
        <v>182.80000000000999</v>
      </c>
      <c r="K3656" s="36">
        <v>23.087536349779892</v>
      </c>
      <c r="M3656">
        <v>110.5591</v>
      </c>
      <c r="N3656">
        <v>182.80000000000999</v>
      </c>
      <c r="O3656" s="36">
        <v>23.224444600890592</v>
      </c>
      <c r="Q3656">
        <v>115.30419999999999</v>
      </c>
      <c r="R3656">
        <v>182.80000000000999</v>
      </c>
      <c r="S3656" s="36">
        <v>23.366234564255503</v>
      </c>
      <c r="U3656">
        <v>120.0808</v>
      </c>
      <c r="V3656">
        <v>182.80000000000999</v>
      </c>
      <c r="W3656" s="36">
        <v>23.513823098762483</v>
      </c>
      <c r="Y3656">
        <v>83.43</v>
      </c>
      <c r="Z3656">
        <v>182.80000000000999</v>
      </c>
      <c r="AA3656" s="36">
        <v>22.496407132015108</v>
      </c>
    </row>
    <row r="3657" spans="1:27" x14ac:dyDescent="0.25">
      <c r="A3657">
        <v>96.432599999999994</v>
      </c>
      <c r="B3657">
        <v>182.85000000001</v>
      </c>
      <c r="C3657" s="36">
        <v>22.828201582257751</v>
      </c>
      <c r="E3657">
        <v>101.12990000000001</v>
      </c>
      <c r="F3657">
        <v>182.85000000001</v>
      </c>
      <c r="G3657" s="36">
        <v>22.955601332272614</v>
      </c>
      <c r="I3657">
        <v>105.8248</v>
      </c>
      <c r="J3657">
        <v>182.85000000001</v>
      </c>
      <c r="K3657" s="36">
        <v>23.087051296031664</v>
      </c>
      <c r="M3657">
        <v>110.5591</v>
      </c>
      <c r="N3657">
        <v>182.85000000001</v>
      </c>
      <c r="O3657" s="36">
        <v>23.223938493017929</v>
      </c>
      <c r="Q3657">
        <v>115.30419999999999</v>
      </c>
      <c r="R3657">
        <v>182.85000000001</v>
      </c>
      <c r="S3657" s="36">
        <v>23.365705570454789</v>
      </c>
      <c r="U3657">
        <v>120.0808</v>
      </c>
      <c r="V3657">
        <v>182.85000000001</v>
      </c>
      <c r="W3657" s="36">
        <v>23.513269033266003</v>
      </c>
      <c r="Y3657">
        <v>83.43</v>
      </c>
      <c r="Z3657">
        <v>182.85000000001</v>
      </c>
      <c r="AA3657" s="36">
        <v>22.496002755441022</v>
      </c>
    </row>
    <row r="3658" spans="1:27" x14ac:dyDescent="0.25">
      <c r="A3658">
        <v>96.432599999999994</v>
      </c>
      <c r="B3658">
        <v>182.90000000001001</v>
      </c>
      <c r="C3658" s="36">
        <v>22.827753837769329</v>
      </c>
      <c r="E3658">
        <v>101.12990000000001</v>
      </c>
      <c r="F3658">
        <v>182.90000000001001</v>
      </c>
      <c r="G3658" s="36">
        <v>22.955135666954551</v>
      </c>
      <c r="I3658">
        <v>105.8248</v>
      </c>
      <c r="J3658">
        <v>182.90000000001001</v>
      </c>
      <c r="K3658" s="36">
        <v>23.08656632388421</v>
      </c>
      <c r="M3658">
        <v>110.5591</v>
      </c>
      <c r="N3658">
        <v>182.90000000001001</v>
      </c>
      <c r="O3658" s="36">
        <v>23.223432474958045</v>
      </c>
      <c r="Q3658">
        <v>115.30419999999999</v>
      </c>
      <c r="R3658">
        <v>182.90000000001001</v>
      </c>
      <c r="S3658" s="36">
        <v>23.365176675917709</v>
      </c>
      <c r="U3658">
        <v>120.0808</v>
      </c>
      <c r="V3658">
        <v>182.90000000001001</v>
      </c>
      <c r="W3658" s="36">
        <v>23.512715078023326</v>
      </c>
      <c r="Y3658">
        <v>83.43</v>
      </c>
      <c r="Z3658">
        <v>182.90000000001001</v>
      </c>
      <c r="AA3658" s="36">
        <v>22.495598433155628</v>
      </c>
    </row>
    <row r="3659" spans="1:27" x14ac:dyDescent="0.25">
      <c r="A3659">
        <v>96.432599999999994</v>
      </c>
      <c r="B3659">
        <v>182.95000000000999</v>
      </c>
      <c r="C3659" s="36">
        <v>22.827306161442706</v>
      </c>
      <c r="E3659">
        <v>101.12990000000001</v>
      </c>
      <c r="F3659">
        <v>182.95000000000999</v>
      </c>
      <c r="G3659" s="36">
        <v>22.954670076076763</v>
      </c>
      <c r="I3659">
        <v>105.8248</v>
      </c>
      <c r="J3659">
        <v>182.95000000000999</v>
      </c>
      <c r="K3659" s="36">
        <v>23.086081433305271</v>
      </c>
      <c r="M3659">
        <v>110.5591</v>
      </c>
      <c r="N3659">
        <v>182.95000000000999</v>
      </c>
      <c r="O3659" s="36">
        <v>23.222926546673357</v>
      </c>
      <c r="Q3659">
        <v>115.30419999999999</v>
      </c>
      <c r="R3659">
        <v>182.95000000000999</v>
      </c>
      <c r="S3659" s="36">
        <v>23.364647880600195</v>
      </c>
      <c r="U3659">
        <v>120.0808</v>
      </c>
      <c r="V3659">
        <v>182.95000000000999</v>
      </c>
      <c r="W3659" s="36">
        <v>23.512161232982358</v>
      </c>
      <c r="Y3659">
        <v>83.43</v>
      </c>
      <c r="Z3659">
        <v>182.95000000000999</v>
      </c>
      <c r="AA3659" s="36">
        <v>22.495194165142053</v>
      </c>
    </row>
    <row r="3660" spans="1:27" x14ac:dyDescent="0.25">
      <c r="A3660">
        <v>96.432599999999994</v>
      </c>
      <c r="B3660">
        <v>183.00000000001</v>
      </c>
      <c r="C3660" s="36">
        <v>22.826858553253651</v>
      </c>
      <c r="E3660">
        <v>101.12990000000001</v>
      </c>
      <c r="F3660">
        <v>183.00000000001</v>
      </c>
      <c r="G3660" s="36">
        <v>22.954204559611377</v>
      </c>
      <c r="I3660">
        <v>105.8248</v>
      </c>
      <c r="J3660">
        <v>183.00000000001</v>
      </c>
      <c r="K3660" s="36">
        <v>23.085596624262607</v>
      </c>
      <c r="M3660">
        <v>110.5591</v>
      </c>
      <c r="N3660">
        <v>183.00000000001</v>
      </c>
      <c r="O3660" s="36">
        <v>23.222420708126311</v>
      </c>
      <c r="Q3660">
        <v>115.30419999999999</v>
      </c>
      <c r="R3660">
        <v>183.00000000001</v>
      </c>
      <c r="S3660" s="36">
        <v>23.3641191844582</v>
      </c>
      <c r="U3660">
        <v>120.0808</v>
      </c>
      <c r="V3660">
        <v>183.00000000001</v>
      </c>
      <c r="W3660" s="36">
        <v>23.511607498091031</v>
      </c>
      <c r="Y3660">
        <v>83.43</v>
      </c>
      <c r="Z3660">
        <v>183.00000000001</v>
      </c>
      <c r="AA3660" s="36">
        <v>22.494789951383442</v>
      </c>
    </row>
    <row r="3661" spans="1:27" x14ac:dyDescent="0.25">
      <c r="A3661">
        <v>96.432599999999994</v>
      </c>
      <c r="B3661">
        <v>183.05000000000999</v>
      </c>
      <c r="C3661" s="36">
        <v>22.826411013177964</v>
      </c>
      <c r="E3661">
        <v>101.12990000000001</v>
      </c>
      <c r="F3661">
        <v>183.05000000000999</v>
      </c>
      <c r="G3661" s="36">
        <v>22.953739117530542</v>
      </c>
      <c r="I3661">
        <v>105.8248</v>
      </c>
      <c r="J3661">
        <v>183.05000000000999</v>
      </c>
      <c r="K3661" s="36">
        <v>23.085111896724005</v>
      </c>
      <c r="M3661">
        <v>110.5591</v>
      </c>
      <c r="N3661">
        <v>183.05000000000999</v>
      </c>
      <c r="O3661" s="36">
        <v>23.221914959279371</v>
      </c>
      <c r="Q3661">
        <v>115.30419999999999</v>
      </c>
      <c r="R3661">
        <v>183.05000000000999</v>
      </c>
      <c r="S3661" s="36">
        <v>23.363590587447707</v>
      </c>
      <c r="U3661">
        <v>120.0808</v>
      </c>
      <c r="V3661">
        <v>183.05000000000999</v>
      </c>
      <c r="W3661" s="36">
        <v>23.511053873297325</v>
      </c>
      <c r="Y3661">
        <v>83.43</v>
      </c>
      <c r="Z3661">
        <v>183.05000000000999</v>
      </c>
      <c r="AA3661" s="36">
        <v>22.494385791862957</v>
      </c>
    </row>
    <row r="3662" spans="1:27" x14ac:dyDescent="0.25">
      <c r="A3662">
        <v>96.432599999999994</v>
      </c>
      <c r="B3662">
        <v>183.10000000001</v>
      </c>
      <c r="C3662" s="36">
        <v>22.825963541191449</v>
      </c>
      <c r="E3662">
        <v>101.12990000000001</v>
      </c>
      <c r="F3662">
        <v>183.10000000001</v>
      </c>
      <c r="G3662" s="36">
        <v>22.953273749806428</v>
      </c>
      <c r="I3662">
        <v>105.8248</v>
      </c>
      <c r="J3662">
        <v>183.10000000001</v>
      </c>
      <c r="K3662" s="36">
        <v>23.08462725065726</v>
      </c>
      <c r="M3662">
        <v>110.5591</v>
      </c>
      <c r="N3662">
        <v>183.10000000001</v>
      </c>
      <c r="O3662" s="36">
        <v>23.221409300095029</v>
      </c>
      <c r="Q3662">
        <v>115.30419999999999</v>
      </c>
      <c r="R3662">
        <v>183.10000000001</v>
      </c>
      <c r="S3662" s="36">
        <v>23.363062089524743</v>
      </c>
      <c r="U3662">
        <v>120.0808</v>
      </c>
      <c r="V3662">
        <v>183.10000000001</v>
      </c>
      <c r="W3662" s="36">
        <v>23.510500358549276</v>
      </c>
      <c r="Y3662">
        <v>83.43</v>
      </c>
      <c r="Z3662">
        <v>183.10000000001</v>
      </c>
      <c r="AA3662" s="36">
        <v>22.493981686563757</v>
      </c>
    </row>
    <row r="3663" spans="1:27" x14ac:dyDescent="0.25">
      <c r="A3663">
        <v>96.432599999999994</v>
      </c>
      <c r="B3663">
        <v>183.15000000001001</v>
      </c>
      <c r="C3663" s="36">
        <v>22.825516137269926</v>
      </c>
      <c r="E3663">
        <v>101.12990000000001</v>
      </c>
      <c r="F3663">
        <v>183.15000000001001</v>
      </c>
      <c r="G3663" s="36">
        <v>22.952808456411201</v>
      </c>
      <c r="I3663">
        <v>105.8248</v>
      </c>
      <c r="J3663">
        <v>183.15000000001001</v>
      </c>
      <c r="K3663" s="36">
        <v>23.084142686030198</v>
      </c>
      <c r="M3663">
        <v>110.5591</v>
      </c>
      <c r="N3663">
        <v>183.15000000001001</v>
      </c>
      <c r="O3663" s="36">
        <v>23.220903730535809</v>
      </c>
      <c r="Q3663">
        <v>115.30419999999999</v>
      </c>
      <c r="R3663">
        <v>183.15000000001001</v>
      </c>
      <c r="S3663" s="36">
        <v>23.362533690645357</v>
      </c>
      <c r="U3663">
        <v>120.0808</v>
      </c>
      <c r="V3663">
        <v>183.15000000001001</v>
      </c>
      <c r="W3663" s="36">
        <v>23.509946953794934</v>
      </c>
      <c r="Y3663">
        <v>83.43</v>
      </c>
      <c r="Z3663">
        <v>183.15000000001001</v>
      </c>
      <c r="AA3663" s="36">
        <v>22.493577635469016</v>
      </c>
    </row>
    <row r="3664" spans="1:27" x14ac:dyDescent="0.25">
      <c r="A3664">
        <v>96.432599999999994</v>
      </c>
      <c r="B3664">
        <v>183.20000000000999</v>
      </c>
      <c r="C3664" s="36">
        <v>22.825068801389232</v>
      </c>
      <c r="E3664">
        <v>101.12990000000001</v>
      </c>
      <c r="F3664">
        <v>183.20000000000999</v>
      </c>
      <c r="G3664" s="36">
        <v>22.952343237317073</v>
      </c>
      <c r="I3664">
        <v>105.8248</v>
      </c>
      <c r="J3664">
        <v>183.20000000000999</v>
      </c>
      <c r="K3664" s="36">
        <v>23.08365820281066</v>
      </c>
      <c r="M3664">
        <v>110.5591</v>
      </c>
      <c r="N3664">
        <v>183.20000000000999</v>
      </c>
      <c r="O3664" s="36">
        <v>23.220398250564255</v>
      </c>
      <c r="Q3664">
        <v>115.30419999999999</v>
      </c>
      <c r="R3664">
        <v>183.20000000000999</v>
      </c>
      <c r="S3664" s="36">
        <v>23.362005390765628</v>
      </c>
      <c r="U3664">
        <v>120.0808</v>
      </c>
      <c r="V3664">
        <v>183.20000000000999</v>
      </c>
      <c r="W3664" s="36">
        <v>23.5093936589824</v>
      </c>
      <c r="Y3664">
        <v>83.43</v>
      </c>
      <c r="Z3664">
        <v>183.20000000000999</v>
      </c>
      <c r="AA3664" s="36">
        <v>22.493173638561913</v>
      </c>
    </row>
    <row r="3665" spans="1:27" x14ac:dyDescent="0.25">
      <c r="A3665">
        <v>96.432599999999994</v>
      </c>
      <c r="B3665">
        <v>183.25000000001</v>
      </c>
      <c r="C3665" s="36">
        <v>22.824621533525207</v>
      </c>
      <c r="E3665">
        <v>101.12990000000001</v>
      </c>
      <c r="F3665">
        <v>183.25000000001</v>
      </c>
      <c r="G3665" s="36">
        <v>22.951878092496255</v>
      </c>
      <c r="I3665">
        <v>105.8248</v>
      </c>
      <c r="J3665">
        <v>183.25000000001</v>
      </c>
      <c r="K3665" s="36">
        <v>23.083173800966513</v>
      </c>
      <c r="M3665">
        <v>110.5591</v>
      </c>
      <c r="N3665">
        <v>183.25000000001</v>
      </c>
      <c r="O3665" s="36">
        <v>23.219892860142931</v>
      </c>
      <c r="Q3665">
        <v>115.30419999999999</v>
      </c>
      <c r="R3665">
        <v>183.25000000001</v>
      </c>
      <c r="S3665" s="36">
        <v>23.361477189841679</v>
      </c>
      <c r="U3665">
        <v>120.0808</v>
      </c>
      <c r="V3665">
        <v>183.25000000001</v>
      </c>
      <c r="W3665" s="36">
        <v>23.508840474059813</v>
      </c>
      <c r="Y3665">
        <v>83.43</v>
      </c>
      <c r="Z3665">
        <v>183.25000000001</v>
      </c>
      <c r="AA3665" s="36">
        <v>22.492769695825643</v>
      </c>
    </row>
    <row r="3666" spans="1:27" x14ac:dyDescent="0.25">
      <c r="A3666">
        <v>96.432599999999994</v>
      </c>
      <c r="B3666">
        <v>183.30000000000999</v>
      </c>
      <c r="C3666" s="36">
        <v>22.824174333653723</v>
      </c>
      <c r="E3666">
        <v>101.12990000000001</v>
      </c>
      <c r="F3666">
        <v>183.30000000000999</v>
      </c>
      <c r="G3666" s="36">
        <v>22.95141302192097</v>
      </c>
      <c r="I3666">
        <v>105.8248</v>
      </c>
      <c r="J3666">
        <v>183.30000000000999</v>
      </c>
      <c r="K3666" s="36">
        <v>23.082689480465643</v>
      </c>
      <c r="M3666">
        <v>110.5591</v>
      </c>
      <c r="N3666">
        <v>183.30000000000999</v>
      </c>
      <c r="O3666" s="36">
        <v>23.219387559234441</v>
      </c>
      <c r="Q3666">
        <v>115.30419999999999</v>
      </c>
      <c r="R3666">
        <v>183.30000000000999</v>
      </c>
      <c r="S3666" s="36">
        <v>23.360949087829646</v>
      </c>
      <c r="U3666">
        <v>120.0808</v>
      </c>
      <c r="V3666">
        <v>183.30000000000999</v>
      </c>
      <c r="W3666" s="36">
        <v>23.508287398975359</v>
      </c>
      <c r="Y3666">
        <v>83.43</v>
      </c>
      <c r="Z3666">
        <v>183.30000000000999</v>
      </c>
      <c r="AA3666" s="36">
        <v>22.492365807243399</v>
      </c>
    </row>
    <row r="3667" spans="1:27" x14ac:dyDescent="0.25">
      <c r="A3667">
        <v>96.432599999999994</v>
      </c>
      <c r="B3667">
        <v>183.35000000001</v>
      </c>
      <c r="C3667" s="36">
        <v>22.823727201750646</v>
      </c>
      <c r="E3667">
        <v>101.12990000000001</v>
      </c>
      <c r="F3667">
        <v>183.35000000001</v>
      </c>
      <c r="G3667" s="36">
        <v>22.950948025563473</v>
      </c>
      <c r="I3667">
        <v>105.8248</v>
      </c>
      <c r="J3667">
        <v>183.35000000001</v>
      </c>
      <c r="K3667" s="36">
        <v>23.08220524127595</v>
      </c>
      <c r="M3667">
        <v>110.5591</v>
      </c>
      <c r="N3667">
        <v>183.35000000001</v>
      </c>
      <c r="O3667" s="36">
        <v>23.218882347801404</v>
      </c>
      <c r="Q3667">
        <v>115.30419999999999</v>
      </c>
      <c r="R3667">
        <v>183.35000000001</v>
      </c>
      <c r="S3667" s="36">
        <v>23.360421084685719</v>
      </c>
      <c r="U3667">
        <v>120.0808</v>
      </c>
      <c r="V3667">
        <v>183.35000000001</v>
      </c>
      <c r="W3667" s="36">
        <v>23.507734433677257</v>
      </c>
      <c r="Y3667">
        <v>83.43</v>
      </c>
      <c r="Z3667">
        <v>183.35000000001</v>
      </c>
      <c r="AA3667" s="36">
        <v>22.491961972798389</v>
      </c>
    </row>
    <row r="3668" spans="1:27" x14ac:dyDescent="0.25">
      <c r="A3668">
        <v>96.432599999999994</v>
      </c>
      <c r="B3668">
        <v>183.40000000001001</v>
      </c>
      <c r="C3668" s="36">
        <v>22.823280137791873</v>
      </c>
      <c r="E3668">
        <v>101.12990000000001</v>
      </c>
      <c r="F3668">
        <v>183.40000000001001</v>
      </c>
      <c r="G3668" s="36">
        <v>22.950483103396028</v>
      </c>
      <c r="I3668">
        <v>105.8248</v>
      </c>
      <c r="J3668">
        <v>183.40000000001001</v>
      </c>
      <c r="K3668" s="36">
        <v>23.081721083365359</v>
      </c>
      <c r="M3668">
        <v>110.5591</v>
      </c>
      <c r="N3668">
        <v>183.40000000001001</v>
      </c>
      <c r="O3668" s="36">
        <v>23.218377225806456</v>
      </c>
      <c r="Q3668">
        <v>115.30419999999999</v>
      </c>
      <c r="R3668">
        <v>183.40000000001001</v>
      </c>
      <c r="S3668" s="36">
        <v>23.359893180366097</v>
      </c>
      <c r="U3668">
        <v>120.0808</v>
      </c>
      <c r="V3668">
        <v>183.40000000001001</v>
      </c>
      <c r="W3668" s="36">
        <v>23.507181578113759</v>
      </c>
      <c r="Y3668">
        <v>83.43</v>
      </c>
      <c r="Z3668">
        <v>183.40000000001001</v>
      </c>
      <c r="AA3668" s="36">
        <v>22.491558192473825</v>
      </c>
    </row>
    <row r="3669" spans="1:27" x14ac:dyDescent="0.25">
      <c r="A3669">
        <v>96.432599999999994</v>
      </c>
      <c r="B3669">
        <v>183.45000000000999</v>
      </c>
      <c r="C3669" s="36">
        <v>22.822833141753303</v>
      </c>
      <c r="E3669">
        <v>101.12990000000001</v>
      </c>
      <c r="F3669">
        <v>183.45000000000999</v>
      </c>
      <c r="G3669" s="36">
        <v>22.950018255390919</v>
      </c>
      <c r="I3669">
        <v>105.8248</v>
      </c>
      <c r="J3669">
        <v>183.45000000000999</v>
      </c>
      <c r="K3669" s="36">
        <v>23.081237006701819</v>
      </c>
      <c r="M3669">
        <v>110.5591</v>
      </c>
      <c r="N3669">
        <v>183.45000000000999</v>
      </c>
      <c r="O3669" s="36">
        <v>23.21787219321228</v>
      </c>
      <c r="Q3669">
        <v>115.30419999999999</v>
      </c>
      <c r="R3669">
        <v>183.45000000000999</v>
      </c>
      <c r="S3669" s="36">
        <v>23.359365374827028</v>
      </c>
      <c r="U3669">
        <v>120.0808</v>
      </c>
      <c r="V3669">
        <v>183.45000000000999</v>
      </c>
      <c r="W3669" s="36">
        <v>23.506628832233176</v>
      </c>
      <c r="Y3669">
        <v>83.43</v>
      </c>
      <c r="Z3669">
        <v>183.45000000000999</v>
      </c>
      <c r="AA3669" s="36">
        <v>22.491154466252929</v>
      </c>
    </row>
    <row r="3670" spans="1:27" x14ac:dyDescent="0.25">
      <c r="A3670">
        <v>96.432599999999994</v>
      </c>
      <c r="B3670">
        <v>183.50000000001</v>
      </c>
      <c r="C3670" s="36">
        <v>22.822386213610855</v>
      </c>
      <c r="E3670">
        <v>101.12990000000001</v>
      </c>
      <c r="F3670">
        <v>183.50000000001</v>
      </c>
      <c r="G3670" s="36">
        <v>22.949553481520436</v>
      </c>
      <c r="I3670">
        <v>105.8248</v>
      </c>
      <c r="J3670">
        <v>183.50000000001</v>
      </c>
      <c r="K3670" s="36">
        <v>23.080753011253293</v>
      </c>
      <c r="M3670">
        <v>110.5591</v>
      </c>
      <c r="N3670">
        <v>183.50000000001</v>
      </c>
      <c r="O3670" s="36">
        <v>23.217367249981564</v>
      </c>
      <c r="Q3670">
        <v>115.30419999999999</v>
      </c>
      <c r="R3670">
        <v>183.50000000001</v>
      </c>
      <c r="S3670" s="36">
        <v>23.358837668024776</v>
      </c>
      <c r="U3670">
        <v>120.0808</v>
      </c>
      <c r="V3670">
        <v>183.50000000001</v>
      </c>
      <c r="W3670" s="36">
        <v>23.506076195983837</v>
      </c>
      <c r="Y3670">
        <v>83.43</v>
      </c>
      <c r="Z3670">
        <v>183.50000000001</v>
      </c>
      <c r="AA3670" s="36">
        <v>22.490750794118938</v>
      </c>
    </row>
    <row r="3671" spans="1:27" x14ac:dyDescent="0.25">
      <c r="A3671">
        <v>96.432599999999994</v>
      </c>
      <c r="B3671">
        <v>183.55000000000999</v>
      </c>
      <c r="C3671" s="36">
        <v>22.821939353340454</v>
      </c>
      <c r="E3671">
        <v>101.12990000000001</v>
      </c>
      <c r="F3671">
        <v>183.55000000000999</v>
      </c>
      <c r="G3671" s="36">
        <v>22.949088781756899</v>
      </c>
      <c r="I3671">
        <v>105.8248</v>
      </c>
      <c r="J3671">
        <v>183.55000000000999</v>
      </c>
      <c r="K3671" s="36">
        <v>23.08026909698777</v>
      </c>
      <c r="M3671">
        <v>110.5591</v>
      </c>
      <c r="N3671">
        <v>183.55000000000999</v>
      </c>
      <c r="O3671" s="36">
        <v>23.216862396077037</v>
      </c>
      <c r="Q3671">
        <v>115.30419999999999</v>
      </c>
      <c r="R3671">
        <v>183.55000000000999</v>
      </c>
      <c r="S3671" s="36">
        <v>23.358310059915656</v>
      </c>
      <c r="U3671">
        <v>120.0808</v>
      </c>
      <c r="V3671">
        <v>183.55000000000999</v>
      </c>
      <c r="W3671" s="36">
        <v>23.505523669314126</v>
      </c>
      <c r="Y3671">
        <v>83.43</v>
      </c>
      <c r="Z3671">
        <v>183.55000000000999</v>
      </c>
      <c r="AA3671" s="36">
        <v>22.490347176055081</v>
      </c>
    </row>
    <row r="3672" spans="1:27" x14ac:dyDescent="0.25">
      <c r="A3672">
        <v>96.432599999999994</v>
      </c>
      <c r="B3672">
        <v>183.60000000001</v>
      </c>
      <c r="C3672" s="36">
        <v>22.821492560918056</v>
      </c>
      <c r="E3672">
        <v>101.12990000000001</v>
      </c>
      <c r="F3672">
        <v>183.60000000001</v>
      </c>
      <c r="G3672" s="36">
        <v>22.948624156072643</v>
      </c>
      <c r="I3672">
        <v>105.8248</v>
      </c>
      <c r="J3672">
        <v>183.60000000001</v>
      </c>
      <c r="K3672" s="36">
        <v>23.079785263873262</v>
      </c>
      <c r="M3672">
        <v>110.5591</v>
      </c>
      <c r="N3672">
        <v>183.60000000001</v>
      </c>
      <c r="O3672" s="36">
        <v>23.216357631461438</v>
      </c>
      <c r="Q3672">
        <v>115.30419999999999</v>
      </c>
      <c r="R3672">
        <v>183.60000000001</v>
      </c>
      <c r="S3672" s="36">
        <v>23.357782550455994</v>
      </c>
      <c r="U3672">
        <v>120.0808</v>
      </c>
      <c r="V3672">
        <v>183.60000000001</v>
      </c>
      <c r="W3672" s="36">
        <v>23.504971252172457</v>
      </c>
      <c r="Y3672">
        <v>83.43</v>
      </c>
      <c r="Z3672">
        <v>183.60000000001</v>
      </c>
      <c r="AA3672" s="36">
        <v>22.48994361204462</v>
      </c>
    </row>
    <row r="3673" spans="1:27" x14ac:dyDescent="0.25">
      <c r="A3673">
        <v>96.432599999999994</v>
      </c>
      <c r="B3673">
        <v>183.65000000001001</v>
      </c>
      <c r="C3673" s="36">
        <v>22.821045836319609</v>
      </c>
      <c r="E3673">
        <v>101.12990000000001</v>
      </c>
      <c r="F3673">
        <v>183.65000000001001</v>
      </c>
      <c r="G3673" s="36">
        <v>22.948159604440008</v>
      </c>
      <c r="I3673">
        <v>105.8248</v>
      </c>
      <c r="J3673">
        <v>183.65000000001001</v>
      </c>
      <c r="K3673" s="36">
        <v>23.079301511877791</v>
      </c>
      <c r="M3673">
        <v>110.5591</v>
      </c>
      <c r="N3673">
        <v>183.65000000001001</v>
      </c>
      <c r="O3673" s="36">
        <v>23.215852956097546</v>
      </c>
      <c r="Q3673">
        <v>115.30419999999999</v>
      </c>
      <c r="R3673">
        <v>183.65000000001001</v>
      </c>
      <c r="S3673" s="36">
        <v>23.357255139602159</v>
      </c>
      <c r="U3673">
        <v>120.0808</v>
      </c>
      <c r="V3673">
        <v>183.65000000001001</v>
      </c>
      <c r="W3673" s="36">
        <v>23.50441894450729</v>
      </c>
      <c r="Y3673">
        <v>83.43</v>
      </c>
      <c r="Z3673">
        <v>183.65000000001001</v>
      </c>
      <c r="AA3673" s="36">
        <v>22.489540102070798</v>
      </c>
    </row>
    <row r="3674" spans="1:27" x14ac:dyDescent="0.25">
      <c r="A3674">
        <v>96.432599999999994</v>
      </c>
      <c r="B3674">
        <v>183.70000000000999</v>
      </c>
      <c r="C3674" s="36">
        <v>22.820599179521096</v>
      </c>
      <c r="E3674">
        <v>101.12990000000001</v>
      </c>
      <c r="F3674">
        <v>183.70000000000999</v>
      </c>
      <c r="G3674" s="36">
        <v>22.947695126831366</v>
      </c>
      <c r="I3674">
        <v>105.8248</v>
      </c>
      <c r="J3674">
        <v>183.70000000000999</v>
      </c>
      <c r="K3674" s="36">
        <v>23.078817840969403</v>
      </c>
      <c r="M3674">
        <v>110.5591</v>
      </c>
      <c r="N3674">
        <v>183.70000000000999</v>
      </c>
      <c r="O3674" s="36">
        <v>23.215348369948156</v>
      </c>
      <c r="Q3674">
        <v>115.30419999999999</v>
      </c>
      <c r="R3674">
        <v>183.70000000000999</v>
      </c>
      <c r="S3674" s="36">
        <v>23.356727827310547</v>
      </c>
      <c r="U3674">
        <v>120.0808</v>
      </c>
      <c r="V3674">
        <v>183.70000000000999</v>
      </c>
      <c r="W3674" s="36">
        <v>23.503866746267111</v>
      </c>
      <c r="Y3674">
        <v>83.43</v>
      </c>
      <c r="Z3674">
        <v>183.70000000000999</v>
      </c>
      <c r="AA3674" s="36">
        <v>22.489136646116894</v>
      </c>
    </row>
    <row r="3675" spans="1:27" x14ac:dyDescent="0.25">
      <c r="A3675">
        <v>96.432599999999994</v>
      </c>
      <c r="B3675">
        <v>183.75000000001</v>
      </c>
      <c r="C3675" s="36">
        <v>22.820152590498491</v>
      </c>
      <c r="E3675">
        <v>101.12990000000001</v>
      </c>
      <c r="F3675">
        <v>183.75000000001</v>
      </c>
      <c r="G3675" s="36">
        <v>22.9472307232191</v>
      </c>
      <c r="I3675">
        <v>105.8248</v>
      </c>
      <c r="J3675">
        <v>183.75000000001</v>
      </c>
      <c r="K3675" s="36">
        <v>23.078334251116171</v>
      </c>
      <c r="M3675">
        <v>110.5591</v>
      </c>
      <c r="N3675">
        <v>183.75000000001</v>
      </c>
      <c r="O3675" s="36">
        <v>23.214843872976086</v>
      </c>
      <c r="Q3675">
        <v>115.30419999999999</v>
      </c>
      <c r="R3675">
        <v>183.75000000001</v>
      </c>
      <c r="S3675" s="36">
        <v>23.356200613537595</v>
      </c>
      <c r="U3675">
        <v>120.0808</v>
      </c>
      <c r="V3675">
        <v>183.75000000001</v>
      </c>
      <c r="W3675" s="36">
        <v>23.503314657400477</v>
      </c>
      <c r="Y3675">
        <v>83.43</v>
      </c>
      <c r="Z3675">
        <v>183.75000000001</v>
      </c>
      <c r="AA3675" s="36">
        <v>22.488733244166166</v>
      </c>
    </row>
    <row r="3676" spans="1:27" x14ac:dyDescent="0.25">
      <c r="A3676">
        <v>96.432599999999994</v>
      </c>
      <c r="B3676">
        <v>183.80000000000999</v>
      </c>
      <c r="C3676" s="36">
        <v>22.819706069227802</v>
      </c>
      <c r="E3676">
        <v>101.12990000000001</v>
      </c>
      <c r="F3676">
        <v>183.80000000000999</v>
      </c>
      <c r="G3676" s="36">
        <v>22.946766393575604</v>
      </c>
      <c r="I3676">
        <v>105.8248</v>
      </c>
      <c r="J3676">
        <v>183.80000000000999</v>
      </c>
      <c r="K3676" s="36">
        <v>23.077850742286188</v>
      </c>
      <c r="M3676">
        <v>110.5591</v>
      </c>
      <c r="N3676">
        <v>183.80000000000999</v>
      </c>
      <c r="O3676" s="36">
        <v>23.214339465144192</v>
      </c>
      <c r="Q3676">
        <v>115.30419999999999</v>
      </c>
      <c r="R3676">
        <v>183.80000000000999</v>
      </c>
      <c r="S3676" s="36">
        <v>23.355673498239753</v>
      </c>
      <c r="U3676">
        <v>120.0808</v>
      </c>
      <c r="V3676">
        <v>183.80000000000999</v>
      </c>
      <c r="W3676" s="36">
        <v>23.502762677855941</v>
      </c>
      <c r="Y3676">
        <v>83.43</v>
      </c>
      <c r="Z3676">
        <v>183.80000000000999</v>
      </c>
      <c r="AA3676" s="36">
        <v>22.488329896201911</v>
      </c>
    </row>
    <row r="3677" spans="1:27" x14ac:dyDescent="0.25">
      <c r="A3677">
        <v>96.432599999999994</v>
      </c>
      <c r="B3677">
        <v>183.85000000001</v>
      </c>
      <c r="C3677" s="36">
        <v>22.819259615685041</v>
      </c>
      <c r="E3677">
        <v>101.12990000000001</v>
      </c>
      <c r="F3677">
        <v>183.85000000001</v>
      </c>
      <c r="G3677" s="36">
        <v>22.946302137873296</v>
      </c>
      <c r="I3677">
        <v>105.8248</v>
      </c>
      <c r="J3677">
        <v>183.85000000001</v>
      </c>
      <c r="K3677" s="36">
        <v>23.07736731444755</v>
      </c>
      <c r="M3677">
        <v>110.5591</v>
      </c>
      <c r="N3677">
        <v>183.85000000001</v>
      </c>
      <c r="O3677" s="36">
        <v>23.213835146415342</v>
      </c>
      <c r="Q3677">
        <v>115.30419999999999</v>
      </c>
      <c r="R3677">
        <v>183.85000000001</v>
      </c>
      <c r="S3677" s="36">
        <v>23.355146481373513</v>
      </c>
      <c r="U3677">
        <v>120.0808</v>
      </c>
      <c r="V3677">
        <v>183.85000000001</v>
      </c>
      <c r="W3677" s="36">
        <v>23.502210807582134</v>
      </c>
      <c r="Y3677">
        <v>83.43</v>
      </c>
      <c r="Z3677">
        <v>183.85000000001</v>
      </c>
      <c r="AA3677" s="36">
        <v>22.487926602207406</v>
      </c>
    </row>
    <row r="3678" spans="1:27" x14ac:dyDescent="0.25">
      <c r="A3678">
        <v>96.432599999999994</v>
      </c>
      <c r="B3678">
        <v>183.90000000001001</v>
      </c>
      <c r="C3678" s="36">
        <v>22.818813229846235</v>
      </c>
      <c r="E3678">
        <v>101.12990000000001</v>
      </c>
      <c r="F3678">
        <v>183.90000000001001</v>
      </c>
      <c r="G3678" s="36">
        <v>22.945837956084603</v>
      </c>
      <c r="I3678">
        <v>105.8248</v>
      </c>
      <c r="J3678">
        <v>183.90000000001001</v>
      </c>
      <c r="K3678" s="36">
        <v>23.076883967568396</v>
      </c>
      <c r="M3678">
        <v>110.5591</v>
      </c>
      <c r="N3678">
        <v>183.90000000001001</v>
      </c>
      <c r="O3678" s="36">
        <v>23.213330916752426</v>
      </c>
      <c r="Q3678">
        <v>115.30419999999999</v>
      </c>
      <c r="R3678">
        <v>183.90000000001001</v>
      </c>
      <c r="S3678" s="36">
        <v>23.354619562895405</v>
      </c>
      <c r="U3678">
        <v>120.0808</v>
      </c>
      <c r="V3678">
        <v>183.90000000001001</v>
      </c>
      <c r="W3678" s="36">
        <v>23.501659046527696</v>
      </c>
      <c r="Y3678">
        <v>83.43</v>
      </c>
      <c r="Z3678">
        <v>183.90000000001001</v>
      </c>
      <c r="AA3678" s="36">
        <v>22.487523362165955</v>
      </c>
    </row>
    <row r="3679" spans="1:27" x14ac:dyDescent="0.25">
      <c r="A3679">
        <v>96.432599999999994</v>
      </c>
      <c r="B3679">
        <v>183.95000000000999</v>
      </c>
      <c r="C3679" s="36">
        <v>22.818366911687427</v>
      </c>
      <c r="E3679">
        <v>101.12990000000001</v>
      </c>
      <c r="F3679">
        <v>183.95000000000999</v>
      </c>
      <c r="G3679" s="36">
        <v>22.945373848181983</v>
      </c>
      <c r="I3679">
        <v>105.8248</v>
      </c>
      <c r="J3679">
        <v>183.95000000000999</v>
      </c>
      <c r="K3679" s="36">
        <v>23.076400701616876</v>
      </c>
      <c r="M3679">
        <v>110.5591</v>
      </c>
      <c r="N3679">
        <v>183.95000000000999</v>
      </c>
      <c r="O3679" s="36">
        <v>23.21282677611838</v>
      </c>
      <c r="Q3679">
        <v>115.30419999999999</v>
      </c>
      <c r="R3679">
        <v>183.95000000000999</v>
      </c>
      <c r="S3679" s="36">
        <v>23.354092742761974</v>
      </c>
      <c r="U3679">
        <v>120.0808</v>
      </c>
      <c r="V3679">
        <v>183.95000000000999</v>
      </c>
      <c r="W3679" s="36">
        <v>23.501107394641327</v>
      </c>
      <c r="Y3679">
        <v>83.43</v>
      </c>
      <c r="Z3679">
        <v>183.95000000000999</v>
      </c>
      <c r="AA3679" s="36">
        <v>22.487120176060859</v>
      </c>
    </row>
    <row r="3680" spans="1:27" x14ac:dyDescent="0.25">
      <c r="A3680">
        <v>96.432599999999994</v>
      </c>
      <c r="B3680">
        <v>184.00000000001</v>
      </c>
      <c r="C3680" s="36">
        <v>22.817920661184669</v>
      </c>
      <c r="E3680">
        <v>101.12990000000001</v>
      </c>
      <c r="F3680">
        <v>184.00000000001</v>
      </c>
      <c r="G3680" s="36">
        <v>22.944909814137894</v>
      </c>
      <c r="I3680">
        <v>105.8248</v>
      </c>
      <c r="J3680">
        <v>184.00000000001</v>
      </c>
      <c r="K3680" s="36">
        <v>23.075917516561159</v>
      </c>
      <c r="M3680">
        <v>110.5591</v>
      </c>
      <c r="N3680">
        <v>184.00000000001</v>
      </c>
      <c r="O3680" s="36">
        <v>23.212322724476145</v>
      </c>
      <c r="Q3680">
        <v>115.30419999999999</v>
      </c>
      <c r="R3680">
        <v>184.00000000001</v>
      </c>
      <c r="S3680" s="36">
        <v>23.353566020929815</v>
      </c>
      <c r="U3680">
        <v>120.0808</v>
      </c>
      <c r="V3680">
        <v>184.00000000001</v>
      </c>
      <c r="W3680" s="36">
        <v>23.500555851871759</v>
      </c>
      <c r="Y3680">
        <v>83.43</v>
      </c>
      <c r="Z3680">
        <v>184.00000000001</v>
      </c>
      <c r="AA3680" s="36">
        <v>22.486717043875441</v>
      </c>
    </row>
    <row r="3681" spans="1:27" x14ac:dyDescent="0.25">
      <c r="A3681">
        <v>96.432599999999994</v>
      </c>
      <c r="B3681">
        <v>184.05000000000999</v>
      </c>
      <c r="C3681" s="36">
        <v>22.817474478314026</v>
      </c>
      <c r="E3681">
        <v>101.12990000000001</v>
      </c>
      <c r="F3681">
        <v>184.05000000000999</v>
      </c>
      <c r="G3681" s="36">
        <v>22.944445853924815</v>
      </c>
      <c r="I3681">
        <v>105.8248</v>
      </c>
      <c r="J3681">
        <v>184.05000000000999</v>
      </c>
      <c r="K3681" s="36">
        <v>23.075434412369432</v>
      </c>
      <c r="M3681">
        <v>110.5591</v>
      </c>
      <c r="N3681">
        <v>184.05000000000999</v>
      </c>
      <c r="O3681" s="36">
        <v>23.211818761788692</v>
      </c>
      <c r="Q3681">
        <v>115.30419999999999</v>
      </c>
      <c r="R3681">
        <v>184.05000000000999</v>
      </c>
      <c r="S3681" s="36">
        <v>23.353039397355534</v>
      </c>
      <c r="U3681">
        <v>120.0808</v>
      </c>
      <c r="V3681">
        <v>184.05000000000999</v>
      </c>
      <c r="W3681" s="36">
        <v>23.500004418167766</v>
      </c>
      <c r="Y3681">
        <v>83.43</v>
      </c>
      <c r="Z3681">
        <v>184.05000000000999</v>
      </c>
      <c r="AA3681" s="36">
        <v>22.48631396559302</v>
      </c>
    </row>
    <row r="3682" spans="1:27" x14ac:dyDescent="0.25">
      <c r="A3682">
        <v>96.432599999999994</v>
      </c>
      <c r="B3682">
        <v>184.10000000001</v>
      </c>
      <c r="C3682" s="36">
        <v>22.817028363051588</v>
      </c>
      <c r="E3682">
        <v>101.12990000000001</v>
      </c>
      <c r="F3682">
        <v>184.10000000001</v>
      </c>
      <c r="G3682" s="36">
        <v>22.943981967515253</v>
      </c>
      <c r="I3682">
        <v>105.8248</v>
      </c>
      <c r="J3682">
        <v>184.10000000001</v>
      </c>
      <c r="K3682" s="36">
        <v>23.074951389009911</v>
      </c>
      <c r="M3682">
        <v>110.5591</v>
      </c>
      <c r="N3682">
        <v>184.10000000001</v>
      </c>
      <c r="O3682" s="36">
        <v>23.211314888019025</v>
      </c>
      <c r="Q3682">
        <v>115.30419999999999</v>
      </c>
      <c r="R3682">
        <v>184.10000000001</v>
      </c>
      <c r="S3682" s="36">
        <v>23.352512871995785</v>
      </c>
      <c r="U3682">
        <v>120.0808</v>
      </c>
      <c r="V3682">
        <v>184.10000000001</v>
      </c>
      <c r="W3682" s="36">
        <v>23.499453093478145</v>
      </c>
      <c r="Y3682">
        <v>83.43</v>
      </c>
      <c r="Z3682">
        <v>184.10000000001</v>
      </c>
      <c r="AA3682" s="36">
        <v>22.485910941196927</v>
      </c>
    </row>
    <row r="3683" spans="1:27" x14ac:dyDescent="0.25">
      <c r="A3683">
        <v>96.432599999999994</v>
      </c>
      <c r="B3683">
        <v>184.15000000001001</v>
      </c>
      <c r="C3683" s="36">
        <v>22.816582315373442</v>
      </c>
      <c r="E3683">
        <v>101.12990000000001</v>
      </c>
      <c r="F3683">
        <v>184.15000000001001</v>
      </c>
      <c r="G3683" s="36">
        <v>22.943518154881716</v>
      </c>
      <c r="I3683">
        <v>105.8248</v>
      </c>
      <c r="J3683">
        <v>184.15000000001001</v>
      </c>
      <c r="K3683" s="36">
        <v>23.074468446450823</v>
      </c>
      <c r="M3683">
        <v>110.5591</v>
      </c>
      <c r="N3683">
        <v>184.15000000001001</v>
      </c>
      <c r="O3683" s="36">
        <v>23.210811103130162</v>
      </c>
      <c r="Q3683">
        <v>115.30419999999999</v>
      </c>
      <c r="R3683">
        <v>184.15000000001001</v>
      </c>
      <c r="S3683" s="36">
        <v>23.351986444807242</v>
      </c>
      <c r="U3683">
        <v>120.0808</v>
      </c>
      <c r="V3683">
        <v>184.15000000001001</v>
      </c>
      <c r="W3683" s="36">
        <v>23.498901877751756</v>
      </c>
      <c r="Y3683">
        <v>83.43</v>
      </c>
      <c r="Z3683">
        <v>184.15000000001001</v>
      </c>
      <c r="AA3683" s="36">
        <v>22.485507970670508</v>
      </c>
    </row>
    <row r="3684" spans="1:27" x14ac:dyDescent="0.25">
      <c r="A3684">
        <v>96.432599999999994</v>
      </c>
      <c r="B3684">
        <v>184.20000000000999</v>
      </c>
      <c r="C3684" s="36">
        <v>22.81613633525571</v>
      </c>
      <c r="E3684">
        <v>101.12990000000001</v>
      </c>
      <c r="F3684">
        <v>184.20000000000999</v>
      </c>
      <c r="G3684" s="36">
        <v>22.943054415996738</v>
      </c>
      <c r="I3684">
        <v>105.8248</v>
      </c>
      <c r="J3684">
        <v>184.20000000000999</v>
      </c>
      <c r="K3684" s="36">
        <v>23.07398558466042</v>
      </c>
      <c r="M3684">
        <v>110.5591</v>
      </c>
      <c r="N3684">
        <v>184.20000000000999</v>
      </c>
      <c r="O3684" s="36">
        <v>23.21030740708515</v>
      </c>
      <c r="Q3684">
        <v>115.30419999999999</v>
      </c>
      <c r="R3684">
        <v>184.20000000000999</v>
      </c>
      <c r="S3684" s="36">
        <v>23.351460115746615</v>
      </c>
      <c r="U3684">
        <v>120.0808</v>
      </c>
      <c r="V3684">
        <v>184.20000000000999</v>
      </c>
      <c r="W3684" s="36">
        <v>23.498350770937488</v>
      </c>
      <c r="Y3684">
        <v>83.43</v>
      </c>
      <c r="Z3684">
        <v>184.20000000000999</v>
      </c>
      <c r="AA3684" s="36">
        <v>22.485105053997099</v>
      </c>
    </row>
    <row r="3685" spans="1:27" x14ac:dyDescent="0.25">
      <c r="A3685">
        <v>96.432599999999994</v>
      </c>
      <c r="B3685">
        <v>184.25000000001</v>
      </c>
      <c r="C3685" s="36">
        <v>22.815690422674503</v>
      </c>
      <c r="E3685">
        <v>101.12990000000001</v>
      </c>
      <c r="F3685">
        <v>184.25000000001</v>
      </c>
      <c r="G3685" s="36">
        <v>22.942590750832871</v>
      </c>
      <c r="I3685">
        <v>105.8248</v>
      </c>
      <c r="J3685">
        <v>184.25000000001</v>
      </c>
      <c r="K3685" s="36">
        <v>23.073502803606974</v>
      </c>
      <c r="M3685">
        <v>110.5591</v>
      </c>
      <c r="N3685">
        <v>184.25000000001</v>
      </c>
      <c r="O3685" s="36">
        <v>23.209803799847059</v>
      </c>
      <c r="Q3685">
        <v>115.30419999999999</v>
      </c>
      <c r="R3685">
        <v>184.25000000001</v>
      </c>
      <c r="S3685" s="36">
        <v>23.350933884770644</v>
      </c>
      <c r="U3685">
        <v>120.0808</v>
      </c>
      <c r="V3685">
        <v>184.25000000001</v>
      </c>
      <c r="W3685" s="36">
        <v>23.497799772984258</v>
      </c>
      <c r="Y3685">
        <v>83.43</v>
      </c>
      <c r="Z3685">
        <v>184.25000000001</v>
      </c>
      <c r="AA3685" s="36">
        <v>22.484702191160064</v>
      </c>
    </row>
    <row r="3686" spans="1:27" x14ac:dyDescent="0.25">
      <c r="A3686">
        <v>96.432599999999994</v>
      </c>
      <c r="B3686">
        <v>184.30000000000999</v>
      </c>
      <c r="C3686" s="36">
        <v>22.815244577605966</v>
      </c>
      <c r="E3686">
        <v>101.12990000000001</v>
      </c>
      <c r="F3686">
        <v>184.30000000000999</v>
      </c>
      <c r="G3686" s="36">
        <v>22.942127159362673</v>
      </c>
      <c r="I3686">
        <v>105.8248</v>
      </c>
      <c r="J3686">
        <v>184.30000000000999</v>
      </c>
      <c r="K3686" s="36">
        <v>23.073020103258777</v>
      </c>
      <c r="M3686">
        <v>110.5591</v>
      </c>
      <c r="N3686">
        <v>184.30000000000999</v>
      </c>
      <c r="O3686" s="36">
        <v>23.209300281378997</v>
      </c>
      <c r="Q3686">
        <v>115.30419999999999</v>
      </c>
      <c r="R3686">
        <v>184.30000000000999</v>
      </c>
      <c r="S3686" s="36">
        <v>23.350407751836098</v>
      </c>
      <c r="U3686">
        <v>120.0808</v>
      </c>
      <c r="V3686">
        <v>184.30000000000999</v>
      </c>
      <c r="W3686" s="36">
        <v>23.497248883841042</v>
      </c>
      <c r="Y3686">
        <v>83.43</v>
      </c>
      <c r="Z3686">
        <v>184.30000000000999</v>
      </c>
      <c r="AA3686" s="36">
        <v>22.484299382142773</v>
      </c>
    </row>
    <row r="3687" spans="1:27" x14ac:dyDescent="0.25">
      <c r="A3687">
        <v>96.432599999999994</v>
      </c>
      <c r="B3687">
        <v>184.35000000001</v>
      </c>
      <c r="C3687" s="36">
        <v>22.814798800026246</v>
      </c>
      <c r="E3687">
        <v>101.12990000000001</v>
      </c>
      <c r="F3687">
        <v>184.35000000001</v>
      </c>
      <c r="G3687" s="36">
        <v>22.941663641558726</v>
      </c>
      <c r="I3687">
        <v>105.8248</v>
      </c>
      <c r="J3687">
        <v>184.35000000001</v>
      </c>
      <c r="K3687" s="36">
        <v>23.072537483584139</v>
      </c>
      <c r="M3687">
        <v>110.5591</v>
      </c>
      <c r="N3687">
        <v>184.35000000001</v>
      </c>
      <c r="O3687" s="36">
        <v>23.208796851644074</v>
      </c>
      <c r="Q3687">
        <v>115.30419999999999</v>
      </c>
      <c r="R3687">
        <v>184.35000000001</v>
      </c>
      <c r="S3687" s="36">
        <v>23.349881716899787</v>
      </c>
      <c r="U3687">
        <v>120.0808</v>
      </c>
      <c r="V3687">
        <v>184.35000000001</v>
      </c>
      <c r="W3687" s="36">
        <v>23.496698103456833</v>
      </c>
      <c r="Y3687">
        <v>83.43</v>
      </c>
      <c r="Z3687">
        <v>184.35000000001</v>
      </c>
      <c r="AA3687" s="36">
        <v>22.483896626928594</v>
      </c>
    </row>
    <row r="3688" spans="1:27" x14ac:dyDescent="0.25">
      <c r="A3688">
        <v>96.432599999999994</v>
      </c>
      <c r="B3688">
        <v>184.40000000001001</v>
      </c>
      <c r="C3688" s="36">
        <v>22.814353089911506</v>
      </c>
      <c r="E3688">
        <v>101.12990000000001</v>
      </c>
      <c r="F3688">
        <v>184.40000000001001</v>
      </c>
      <c r="G3688" s="36">
        <v>22.941200197393634</v>
      </c>
      <c r="I3688">
        <v>105.8248</v>
      </c>
      <c r="J3688">
        <v>184.40000000001001</v>
      </c>
      <c r="K3688" s="36">
        <v>23.072054944551397</v>
      </c>
      <c r="M3688">
        <v>110.5591</v>
      </c>
      <c r="N3688">
        <v>184.40000000001001</v>
      </c>
      <c r="O3688" s="36">
        <v>23.20829351060544</v>
      </c>
      <c r="Q3688">
        <v>115.30419999999999</v>
      </c>
      <c r="R3688">
        <v>184.40000000001001</v>
      </c>
      <c r="S3688" s="36">
        <v>23.349355779918533</v>
      </c>
      <c r="U3688">
        <v>120.0808</v>
      </c>
      <c r="V3688">
        <v>184.40000000001001</v>
      </c>
      <c r="W3688" s="36">
        <v>23.496147431780685</v>
      </c>
      <c r="Y3688">
        <v>83.43</v>
      </c>
      <c r="Z3688">
        <v>184.40000000001001</v>
      </c>
      <c r="AA3688" s="36">
        <v>22.483493925500905</v>
      </c>
    </row>
    <row r="3689" spans="1:27" x14ac:dyDescent="0.25">
      <c r="A3689">
        <v>96.432599999999994</v>
      </c>
      <c r="B3689">
        <v>184.45000000000999</v>
      </c>
      <c r="C3689" s="36">
        <v>22.813907447237931</v>
      </c>
      <c r="E3689">
        <v>101.12990000000001</v>
      </c>
      <c r="F3689">
        <v>184.45000000000999</v>
      </c>
      <c r="G3689" s="36">
        <v>22.940736826840006</v>
      </c>
      <c r="I3689">
        <v>105.8248</v>
      </c>
      <c r="J3689">
        <v>184.45000000000999</v>
      </c>
      <c r="K3689" s="36">
        <v>23.071572486128897</v>
      </c>
      <c r="M3689">
        <v>110.5591</v>
      </c>
      <c r="N3689">
        <v>184.45000000000999</v>
      </c>
      <c r="O3689" s="36">
        <v>23.207790258226275</v>
      </c>
      <c r="Q3689">
        <v>115.30419999999999</v>
      </c>
      <c r="R3689">
        <v>184.45000000000999</v>
      </c>
      <c r="S3689" s="36">
        <v>23.3488299408492</v>
      </c>
      <c r="U3689">
        <v>120.0808</v>
      </c>
      <c r="V3689">
        <v>184.45000000000999</v>
      </c>
      <c r="W3689" s="36">
        <v>23.495596868761673</v>
      </c>
      <c r="Y3689">
        <v>83.43</v>
      </c>
      <c r="Z3689">
        <v>184.45000000000999</v>
      </c>
      <c r="AA3689" s="36">
        <v>22.483091277843098</v>
      </c>
    </row>
    <row r="3690" spans="1:27" x14ac:dyDescent="0.25">
      <c r="A3690">
        <v>96.432599999999994</v>
      </c>
      <c r="B3690">
        <v>184.50000000001</v>
      </c>
      <c r="C3690" s="36">
        <v>22.813461871981701</v>
      </c>
      <c r="E3690">
        <v>101.12990000000001</v>
      </c>
      <c r="F3690">
        <v>184.50000000001</v>
      </c>
      <c r="G3690" s="36">
        <v>22.940273529870471</v>
      </c>
      <c r="I3690">
        <v>105.8248</v>
      </c>
      <c r="J3690">
        <v>184.50000000001</v>
      </c>
      <c r="K3690" s="36">
        <v>23.071090108285013</v>
      </c>
      <c r="M3690">
        <v>110.5591</v>
      </c>
      <c r="N3690">
        <v>184.50000000001</v>
      </c>
      <c r="O3690" s="36">
        <v>23.207287094469766</v>
      </c>
      <c r="Q3690">
        <v>115.30419999999999</v>
      </c>
      <c r="R3690">
        <v>184.50000000001</v>
      </c>
      <c r="S3690" s="36">
        <v>23.348304199648695</v>
      </c>
      <c r="U3690">
        <v>120.0808</v>
      </c>
      <c r="V3690">
        <v>184.50000000001</v>
      </c>
      <c r="W3690" s="36">
        <v>23.495046414348923</v>
      </c>
      <c r="Y3690">
        <v>83.43</v>
      </c>
      <c r="Z3690">
        <v>184.50000000001</v>
      </c>
      <c r="AA3690" s="36">
        <v>22.482688683938573</v>
      </c>
    </row>
    <row r="3691" spans="1:27" x14ac:dyDescent="0.25">
      <c r="A3691">
        <v>96.432599999999994</v>
      </c>
      <c r="B3691">
        <v>184.55000000000999</v>
      </c>
      <c r="C3691" s="36">
        <v>22.813016364119026</v>
      </c>
      <c r="E3691">
        <v>101.12990000000001</v>
      </c>
      <c r="F3691">
        <v>184.55000000000999</v>
      </c>
      <c r="G3691" s="36">
        <v>22.939810306457677</v>
      </c>
      <c r="I3691">
        <v>105.8248</v>
      </c>
      <c r="J3691">
        <v>184.55000000000999</v>
      </c>
      <c r="K3691" s="36">
        <v>23.070607810988136</v>
      </c>
      <c r="M3691">
        <v>110.5591</v>
      </c>
      <c r="N3691">
        <v>184.55000000000999</v>
      </c>
      <c r="O3691" s="36">
        <v>23.206784019299139</v>
      </c>
      <c r="Q3691">
        <v>115.30419999999999</v>
      </c>
      <c r="R3691">
        <v>184.55000000000999</v>
      </c>
      <c r="S3691" s="36">
        <v>23.34777855627393</v>
      </c>
      <c r="U3691">
        <v>120.0808</v>
      </c>
      <c r="V3691">
        <v>184.55000000000999</v>
      </c>
      <c r="W3691" s="36">
        <v>23.494496068491593</v>
      </c>
      <c r="Y3691">
        <v>83.43</v>
      </c>
      <c r="Z3691">
        <v>184.55000000000999</v>
      </c>
      <c r="AA3691" s="36">
        <v>22.482286143770732</v>
      </c>
    </row>
    <row r="3692" spans="1:27" x14ac:dyDescent="0.25">
      <c r="A3692">
        <v>96.432599999999994</v>
      </c>
      <c r="B3692">
        <v>184.60000000001</v>
      </c>
      <c r="C3692" s="36">
        <v>22.812570923626126</v>
      </c>
      <c r="E3692">
        <v>101.12990000000001</v>
      </c>
      <c r="F3692">
        <v>184.60000000001</v>
      </c>
      <c r="G3692" s="36">
        <v>22.939347156574293</v>
      </c>
      <c r="I3692">
        <v>105.8248</v>
      </c>
      <c r="J3692">
        <v>184.60000000001</v>
      </c>
      <c r="K3692" s="36">
        <v>23.070125594206683</v>
      </c>
      <c r="M3692">
        <v>110.5591</v>
      </c>
      <c r="N3692">
        <v>184.60000000001</v>
      </c>
      <c r="O3692" s="36">
        <v>23.206281032677641</v>
      </c>
      <c r="Q3692">
        <v>115.30419999999999</v>
      </c>
      <c r="R3692">
        <v>184.60000000001</v>
      </c>
      <c r="S3692" s="36">
        <v>23.347253010681865</v>
      </c>
      <c r="U3692">
        <v>120.0808</v>
      </c>
      <c r="V3692">
        <v>184.60000000001</v>
      </c>
      <c r="W3692" s="36">
        <v>23.493945831138877</v>
      </c>
      <c r="Y3692">
        <v>83.43</v>
      </c>
      <c r="Z3692">
        <v>184.60000000001</v>
      </c>
      <c r="AA3692" s="36">
        <v>22.481883657322999</v>
      </c>
    </row>
    <row r="3693" spans="1:27" x14ac:dyDescent="0.25">
      <c r="A3693">
        <v>96.432599999999994</v>
      </c>
      <c r="B3693">
        <v>184.65000000001001</v>
      </c>
      <c r="C3693" s="36">
        <v>22.812125550479237</v>
      </c>
      <c r="E3693">
        <v>101.12990000000001</v>
      </c>
      <c r="F3693">
        <v>184.65000000001001</v>
      </c>
      <c r="G3693" s="36">
        <v>22.938884080192988</v>
      </c>
      <c r="I3693">
        <v>105.8248</v>
      </c>
      <c r="J3693">
        <v>184.65000000001001</v>
      </c>
      <c r="K3693" s="36">
        <v>23.069643457909081</v>
      </c>
      <c r="M3693">
        <v>110.5591</v>
      </c>
      <c r="N3693">
        <v>184.65000000001001</v>
      </c>
      <c r="O3693" s="36">
        <v>23.205778134568536</v>
      </c>
      <c r="Q3693">
        <v>115.30419999999999</v>
      </c>
      <c r="R3693">
        <v>184.65000000001001</v>
      </c>
      <c r="S3693" s="36">
        <v>23.346727562829489</v>
      </c>
      <c r="U3693">
        <v>120.0808</v>
      </c>
      <c r="V3693">
        <v>184.65000000001001</v>
      </c>
      <c r="W3693" s="36">
        <v>23.493395702240012</v>
      </c>
      <c r="Y3693">
        <v>83.43</v>
      </c>
      <c r="Z3693">
        <v>184.65000000001001</v>
      </c>
      <c r="AA3693" s="36">
        <v>22.481481224578786</v>
      </c>
    </row>
    <row r="3694" spans="1:27" x14ac:dyDescent="0.25">
      <c r="A3694">
        <v>96.432599999999994</v>
      </c>
      <c r="B3694">
        <v>184.70000000000999</v>
      </c>
      <c r="C3694" s="36">
        <v>22.811680244654596</v>
      </c>
      <c r="E3694">
        <v>101.12990000000001</v>
      </c>
      <c r="F3694">
        <v>184.70000000000999</v>
      </c>
      <c r="G3694" s="36">
        <v>22.938421077286474</v>
      </c>
      <c r="I3694">
        <v>105.8248</v>
      </c>
      <c r="J3694">
        <v>184.70000000000999</v>
      </c>
      <c r="K3694" s="36">
        <v>23.069161402063784</v>
      </c>
      <c r="M3694">
        <v>110.5591</v>
      </c>
      <c r="N3694">
        <v>184.70000000000999</v>
      </c>
      <c r="O3694" s="36">
        <v>23.205275324935126</v>
      </c>
      <c r="Q3694">
        <v>115.30419999999999</v>
      </c>
      <c r="R3694">
        <v>184.70000000000999</v>
      </c>
      <c r="S3694" s="36">
        <v>23.346202212673813</v>
      </c>
      <c r="U3694">
        <v>120.0808</v>
      </c>
      <c r="V3694">
        <v>184.70000000000999</v>
      </c>
      <c r="W3694" s="36">
        <v>23.492845681744278</v>
      </c>
      <c r="Y3694">
        <v>83.43</v>
      </c>
      <c r="Z3694">
        <v>184.70000000000999</v>
      </c>
      <c r="AA3694" s="36">
        <v>22.481078845521534</v>
      </c>
    </row>
    <row r="3695" spans="1:27" x14ac:dyDescent="0.25">
      <c r="A3695">
        <v>96.432599999999994</v>
      </c>
      <c r="B3695">
        <v>184.75000000001</v>
      </c>
      <c r="C3695" s="36">
        <v>22.811235006128467</v>
      </c>
      <c r="E3695">
        <v>101.12990000000001</v>
      </c>
      <c r="F3695">
        <v>184.75000000001</v>
      </c>
      <c r="G3695" s="36">
        <v>22.937958147827452</v>
      </c>
      <c r="I3695">
        <v>105.8248</v>
      </c>
      <c r="J3695">
        <v>184.75000000001</v>
      </c>
      <c r="K3695" s="36">
        <v>23.068679426639271</v>
      </c>
      <c r="M3695">
        <v>110.5591</v>
      </c>
      <c r="N3695">
        <v>184.75000000001</v>
      </c>
      <c r="O3695" s="36">
        <v>23.204772603740729</v>
      </c>
      <c r="Q3695">
        <v>115.30419999999999</v>
      </c>
      <c r="R3695">
        <v>184.75000000001</v>
      </c>
      <c r="S3695" s="36">
        <v>23.345676960171893</v>
      </c>
      <c r="U3695">
        <v>120.0808</v>
      </c>
      <c r="V3695">
        <v>184.75000000001</v>
      </c>
      <c r="W3695" s="36">
        <v>23.492295769600982</v>
      </c>
      <c r="Y3695">
        <v>83.43</v>
      </c>
      <c r="Z3695">
        <v>184.75000000001</v>
      </c>
      <c r="AA3695" s="36">
        <v>22.480676520134669</v>
      </c>
    </row>
    <row r="3696" spans="1:27" x14ac:dyDescent="0.25">
      <c r="A3696">
        <v>96.432599999999994</v>
      </c>
      <c r="B3696">
        <v>184.80000000000999</v>
      </c>
      <c r="C3696" s="36">
        <v>22.81078983487712</v>
      </c>
      <c r="E3696">
        <v>101.12990000000001</v>
      </c>
      <c r="F3696">
        <v>184.80000000000999</v>
      </c>
      <c r="G3696" s="36">
        <v>22.937495291788654</v>
      </c>
      <c r="I3696">
        <v>105.8248</v>
      </c>
      <c r="J3696">
        <v>184.80000000000999</v>
      </c>
      <c r="K3696" s="36">
        <v>23.068197531604024</v>
      </c>
      <c r="M3696">
        <v>110.5591</v>
      </c>
      <c r="N3696">
        <v>184.80000000000999</v>
      </c>
      <c r="O3696" s="36">
        <v>23.20426997094869</v>
      </c>
      <c r="Q3696">
        <v>115.30419999999999</v>
      </c>
      <c r="R3696">
        <v>184.80000000000999</v>
      </c>
      <c r="S3696" s="36">
        <v>23.345151805280807</v>
      </c>
      <c r="U3696">
        <v>120.0808</v>
      </c>
      <c r="V3696">
        <v>184.80000000000999</v>
      </c>
      <c r="W3696" s="36">
        <v>23.491745965759488</v>
      </c>
      <c r="Y3696">
        <v>83.43</v>
      </c>
      <c r="Z3696">
        <v>184.80000000000999</v>
      </c>
      <c r="AA3696" s="36">
        <v>22.480274248401653</v>
      </c>
    </row>
    <row r="3697" spans="1:27" x14ac:dyDescent="0.25">
      <c r="A3697">
        <v>96.432599999999994</v>
      </c>
      <c r="B3697">
        <v>184.85000000001</v>
      </c>
      <c r="C3697" s="36">
        <v>22.810344730876846</v>
      </c>
      <c r="E3697">
        <v>101.12990000000001</v>
      </c>
      <c r="F3697">
        <v>184.85000000001</v>
      </c>
      <c r="G3697" s="36">
        <v>22.937032509142828</v>
      </c>
      <c r="I3697">
        <v>105.8248</v>
      </c>
      <c r="J3697">
        <v>184.85000000001</v>
      </c>
      <c r="K3697" s="36">
        <v>23.067715716926561</v>
      </c>
      <c r="M3697">
        <v>110.5591</v>
      </c>
      <c r="N3697">
        <v>184.85000000001</v>
      </c>
      <c r="O3697" s="36">
        <v>23.203767426522383</v>
      </c>
      <c r="Q3697">
        <v>115.30419999999999</v>
      </c>
      <c r="R3697">
        <v>184.85000000001</v>
      </c>
      <c r="S3697" s="36">
        <v>23.344626747957651</v>
      </c>
      <c r="U3697">
        <v>120.0808</v>
      </c>
      <c r="V3697">
        <v>184.85000000001</v>
      </c>
      <c r="W3697" s="36">
        <v>23.491196270169173</v>
      </c>
      <c r="Y3697">
        <v>83.43</v>
      </c>
      <c r="Z3697">
        <v>184.85000000001</v>
      </c>
      <c r="AA3697" s="36">
        <v>22.479872030305931</v>
      </c>
    </row>
    <row r="3698" spans="1:27" x14ac:dyDescent="0.25">
      <c r="A3698">
        <v>96.432599999999994</v>
      </c>
      <c r="B3698">
        <v>184.90000000001001</v>
      </c>
      <c r="C3698" s="36">
        <v>22.809899694103944</v>
      </c>
      <c r="E3698">
        <v>101.12990000000001</v>
      </c>
      <c r="F3698">
        <v>184.90000000001001</v>
      </c>
      <c r="G3698" s="36">
        <v>22.936569799862735</v>
      </c>
      <c r="I3698">
        <v>105.8248</v>
      </c>
      <c r="J3698">
        <v>184.90000000001001</v>
      </c>
      <c r="K3698" s="36">
        <v>23.067233982575416</v>
      </c>
      <c r="M3698">
        <v>110.5591</v>
      </c>
      <c r="N3698">
        <v>184.90000000001001</v>
      </c>
      <c r="O3698" s="36">
        <v>23.203264970425192</v>
      </c>
      <c r="Q3698">
        <v>115.30419999999999</v>
      </c>
      <c r="R3698">
        <v>184.90000000001001</v>
      </c>
      <c r="S3698" s="36">
        <v>23.344101788159584</v>
      </c>
      <c r="U3698">
        <v>120.0808</v>
      </c>
      <c r="V3698">
        <v>184.90000000001001</v>
      </c>
      <c r="W3698" s="36">
        <v>23.49064668277947</v>
      </c>
      <c r="Y3698">
        <v>83.43</v>
      </c>
      <c r="Z3698">
        <v>184.90000000001001</v>
      </c>
      <c r="AA3698" s="36">
        <v>22.479469865830971</v>
      </c>
    </row>
    <row r="3699" spans="1:27" x14ac:dyDescent="0.25">
      <c r="A3699">
        <v>96.432599999999994</v>
      </c>
      <c r="B3699">
        <v>184.95000000000999</v>
      </c>
      <c r="C3699" s="36">
        <v>22.809454724534724</v>
      </c>
      <c r="E3699">
        <v>101.12990000000001</v>
      </c>
      <c r="F3699">
        <v>184.95000000000999</v>
      </c>
      <c r="G3699" s="36">
        <v>22.93610716392115</v>
      </c>
      <c r="I3699">
        <v>105.8248</v>
      </c>
      <c r="J3699">
        <v>184.95000000000999</v>
      </c>
      <c r="K3699" s="36">
        <v>23.066752328519136</v>
      </c>
      <c r="M3699">
        <v>110.5591</v>
      </c>
      <c r="N3699">
        <v>184.95000000000999</v>
      </c>
      <c r="O3699" s="36">
        <v>23.202762602620545</v>
      </c>
      <c r="Q3699">
        <v>115.30419999999999</v>
      </c>
      <c r="R3699">
        <v>184.95000000000999</v>
      </c>
      <c r="S3699" s="36">
        <v>23.34357692584376</v>
      </c>
      <c r="U3699">
        <v>120.0808</v>
      </c>
      <c r="V3699">
        <v>184.95000000000999</v>
      </c>
      <c r="W3699" s="36">
        <v>23.49009720353985</v>
      </c>
      <c r="Y3699">
        <v>83.43</v>
      </c>
      <c r="Z3699">
        <v>184.95000000000999</v>
      </c>
      <c r="AA3699" s="36">
        <v>22.479067754960248</v>
      </c>
    </row>
    <row r="3700" spans="1:27" x14ac:dyDescent="0.25">
      <c r="A3700">
        <v>96.432599999999994</v>
      </c>
      <c r="B3700">
        <v>185.00000000001</v>
      </c>
      <c r="C3700" s="36">
        <v>22.809009822145516</v>
      </c>
      <c r="E3700">
        <v>101.12990000000001</v>
      </c>
      <c r="F3700">
        <v>185.00000000001</v>
      </c>
      <c r="G3700" s="36">
        <v>22.935644601290875</v>
      </c>
      <c r="I3700">
        <v>105.8248</v>
      </c>
      <c r="J3700">
        <v>185.00000000001</v>
      </c>
      <c r="K3700" s="36">
        <v>23.066270754726297</v>
      </c>
      <c r="M3700">
        <v>110.5591</v>
      </c>
      <c r="N3700">
        <v>185.00000000001</v>
      </c>
      <c r="O3700" s="36">
        <v>23.202260323071883</v>
      </c>
      <c r="Q3700">
        <v>115.30419999999999</v>
      </c>
      <c r="R3700">
        <v>185.00000000001</v>
      </c>
      <c r="S3700" s="36">
        <v>23.343052160967385</v>
      </c>
      <c r="U3700">
        <v>120.0808</v>
      </c>
      <c r="V3700">
        <v>185.00000000001</v>
      </c>
      <c r="W3700" s="36">
        <v>23.489547832399815</v>
      </c>
      <c r="Y3700">
        <v>83.43</v>
      </c>
      <c r="Z3700">
        <v>185.00000000001</v>
      </c>
      <c r="AA3700" s="36">
        <v>22.47866569767724</v>
      </c>
    </row>
    <row r="3701" spans="1:27" x14ac:dyDescent="0.25">
      <c r="A3701">
        <v>96.432599999999994</v>
      </c>
      <c r="B3701">
        <v>185.05000000000999</v>
      </c>
      <c r="C3701" s="36">
        <v>22.808564986912657</v>
      </c>
      <c r="E3701">
        <v>101.12990000000001</v>
      </c>
      <c r="F3701">
        <v>185.05000000000999</v>
      </c>
      <c r="G3701" s="36">
        <v>22.935182111944712</v>
      </c>
      <c r="I3701">
        <v>105.8248</v>
      </c>
      <c r="J3701">
        <v>185.05000000000999</v>
      </c>
      <c r="K3701" s="36">
        <v>23.065789261165492</v>
      </c>
      <c r="M3701">
        <v>110.5591</v>
      </c>
      <c r="N3701">
        <v>185.05000000000999</v>
      </c>
      <c r="O3701" s="36">
        <v>23.201758131742668</v>
      </c>
      <c r="Q3701">
        <v>115.30419999999999</v>
      </c>
      <c r="R3701">
        <v>185.05000000000999</v>
      </c>
      <c r="S3701" s="36">
        <v>23.342527493487697</v>
      </c>
      <c r="U3701">
        <v>120.0808</v>
      </c>
      <c r="V3701">
        <v>185.05000000000999</v>
      </c>
      <c r="W3701" s="36">
        <v>23.488998569308908</v>
      </c>
      <c r="Y3701">
        <v>83.43</v>
      </c>
      <c r="Z3701">
        <v>185.05000000000999</v>
      </c>
      <c r="AA3701" s="36">
        <v>22.478263693965438</v>
      </c>
    </row>
    <row r="3702" spans="1:27" x14ac:dyDescent="0.25">
      <c r="A3702">
        <v>96.432599999999994</v>
      </c>
      <c r="B3702">
        <v>185.10000000001</v>
      </c>
      <c r="C3702" s="36">
        <v>22.808120218812501</v>
      </c>
      <c r="E3702">
        <v>101.12990000000001</v>
      </c>
      <c r="F3702">
        <v>185.10000000001</v>
      </c>
      <c r="G3702" s="36">
        <v>22.934719695855495</v>
      </c>
      <c r="I3702">
        <v>105.8248</v>
      </c>
      <c r="J3702">
        <v>185.10000000001</v>
      </c>
      <c r="K3702" s="36">
        <v>23.065307847805332</v>
      </c>
      <c r="M3702">
        <v>110.5591</v>
      </c>
      <c r="N3702">
        <v>185.10000000001</v>
      </c>
      <c r="O3702" s="36">
        <v>23.201256028596397</v>
      </c>
      <c r="Q3702">
        <v>115.30419999999999</v>
      </c>
      <c r="R3702">
        <v>185.10000000001</v>
      </c>
      <c r="S3702" s="36">
        <v>23.342002923361953</v>
      </c>
      <c r="U3702">
        <v>120.0808</v>
      </c>
      <c r="V3702">
        <v>185.10000000001</v>
      </c>
      <c r="W3702" s="36">
        <v>23.488449414216717</v>
      </c>
      <c r="Y3702">
        <v>83.43</v>
      </c>
      <c r="Z3702">
        <v>185.10000000001</v>
      </c>
      <c r="AA3702" s="36">
        <v>22.477861743808333</v>
      </c>
    </row>
    <row r="3703" spans="1:27" x14ac:dyDescent="0.25">
      <c r="A3703">
        <v>96.432599999999994</v>
      </c>
      <c r="B3703">
        <v>185.15000000001001</v>
      </c>
      <c r="C3703" s="36">
        <v>22.807675517821419</v>
      </c>
      <c r="E3703">
        <v>101.12990000000001</v>
      </c>
      <c r="F3703">
        <v>185.15000000001001</v>
      </c>
      <c r="G3703" s="36">
        <v>22.934257352996067</v>
      </c>
      <c r="I3703">
        <v>105.8248</v>
      </c>
      <c r="J3703">
        <v>185.15000000001001</v>
      </c>
      <c r="K3703" s="36">
        <v>23.064826514614452</v>
      </c>
      <c r="M3703">
        <v>110.5591</v>
      </c>
      <c r="N3703">
        <v>185.15000000001001</v>
      </c>
      <c r="O3703" s="36">
        <v>23.20075401359659</v>
      </c>
      <c r="Q3703">
        <v>115.30419999999999</v>
      </c>
      <c r="R3703">
        <v>185.15000000001001</v>
      </c>
      <c r="S3703" s="36">
        <v>23.341478450547442</v>
      </c>
      <c r="U3703">
        <v>120.0808</v>
      </c>
      <c r="V3703">
        <v>185.15000000001001</v>
      </c>
      <c r="W3703" s="36">
        <v>23.487900367072854</v>
      </c>
      <c r="Y3703">
        <v>83.43</v>
      </c>
      <c r="Z3703">
        <v>185.15000000001001</v>
      </c>
      <c r="AA3703" s="36">
        <v>22.477459847189436</v>
      </c>
    </row>
    <row r="3704" spans="1:27" x14ac:dyDescent="0.25">
      <c r="A3704">
        <v>96.432599999999994</v>
      </c>
      <c r="B3704">
        <v>185.20000000000999</v>
      </c>
      <c r="C3704" s="36">
        <v>22.807230883915793</v>
      </c>
      <c r="E3704">
        <v>101.12990000000001</v>
      </c>
      <c r="F3704">
        <v>185.20000000000999</v>
      </c>
      <c r="G3704" s="36">
        <v>22.933795083339284</v>
      </c>
      <c r="I3704">
        <v>105.8248</v>
      </c>
      <c r="J3704">
        <v>185.20000000000999</v>
      </c>
      <c r="K3704" s="36">
        <v>23.064345261561499</v>
      </c>
      <c r="M3704">
        <v>110.5591</v>
      </c>
      <c r="N3704">
        <v>185.20000000000999</v>
      </c>
      <c r="O3704" s="36">
        <v>23.200252086706783</v>
      </c>
      <c r="Q3704">
        <v>115.30419999999999</v>
      </c>
      <c r="R3704">
        <v>185.20000000000999</v>
      </c>
      <c r="S3704" s="36">
        <v>23.340954075001491</v>
      </c>
      <c r="U3704">
        <v>120.0808</v>
      </c>
      <c r="V3704">
        <v>185.20000000000999</v>
      </c>
      <c r="W3704" s="36">
        <v>23.487351427826983</v>
      </c>
      <c r="Y3704">
        <v>83.43</v>
      </c>
      <c r="Z3704">
        <v>185.20000000000999</v>
      </c>
      <c r="AA3704" s="36">
        <v>22.477058004092253</v>
      </c>
    </row>
    <row r="3705" spans="1:27" x14ac:dyDescent="0.25">
      <c r="A3705">
        <v>96.432599999999994</v>
      </c>
      <c r="B3705">
        <v>185.25000000001</v>
      </c>
      <c r="C3705" s="36">
        <v>22.80678631707201</v>
      </c>
      <c r="E3705">
        <v>101.12990000000001</v>
      </c>
      <c r="F3705">
        <v>185.25000000001</v>
      </c>
      <c r="G3705" s="36">
        <v>22.933332886858029</v>
      </c>
      <c r="I3705">
        <v>105.8248</v>
      </c>
      <c r="J3705">
        <v>185.25000000001</v>
      </c>
      <c r="K3705" s="36">
        <v>23.063864088615148</v>
      </c>
      <c r="M3705">
        <v>110.5591</v>
      </c>
      <c r="N3705">
        <v>185.25000000001</v>
      </c>
      <c r="O3705" s="36">
        <v>23.199750247890545</v>
      </c>
      <c r="Q3705">
        <v>115.30419999999999</v>
      </c>
      <c r="R3705">
        <v>185.25000000001</v>
      </c>
      <c r="S3705" s="36">
        <v>23.340429796681448</v>
      </c>
      <c r="U3705">
        <v>120.0808</v>
      </c>
      <c r="V3705">
        <v>185.25000000001</v>
      </c>
      <c r="W3705" s="36">
        <v>23.486802596428795</v>
      </c>
      <c r="Y3705">
        <v>83.43</v>
      </c>
      <c r="Z3705">
        <v>185.25000000001</v>
      </c>
      <c r="AA3705" s="36">
        <v>22.476656214500316</v>
      </c>
    </row>
    <row r="3706" spans="1:27" x14ac:dyDescent="0.25">
      <c r="A3706">
        <v>96.432599999999994</v>
      </c>
      <c r="B3706">
        <v>185.30000000000999</v>
      </c>
      <c r="C3706" s="36">
        <v>22.806341817266485</v>
      </c>
      <c r="E3706">
        <v>101.12990000000001</v>
      </c>
      <c r="F3706">
        <v>185.30000000000999</v>
      </c>
      <c r="G3706" s="36">
        <v>22.932870763525191</v>
      </c>
      <c r="I3706">
        <v>105.8248</v>
      </c>
      <c r="J3706">
        <v>185.30000000000999</v>
      </c>
      <c r="K3706" s="36">
        <v>23.063382995744092</v>
      </c>
      <c r="M3706">
        <v>110.5591</v>
      </c>
      <c r="N3706">
        <v>185.30000000000999</v>
      </c>
      <c r="O3706" s="36">
        <v>23.199248497111466</v>
      </c>
      <c r="Q3706">
        <v>115.30419999999999</v>
      </c>
      <c r="R3706">
        <v>185.30000000000999</v>
      </c>
      <c r="S3706" s="36">
        <v>23.339905615544705</v>
      </c>
      <c r="U3706">
        <v>120.0808</v>
      </c>
      <c r="V3706">
        <v>185.30000000000999</v>
      </c>
      <c r="W3706" s="36">
        <v>23.48625387282803</v>
      </c>
      <c r="Y3706">
        <v>83.43</v>
      </c>
      <c r="Z3706">
        <v>185.30000000000999</v>
      </c>
      <c r="AA3706" s="36">
        <v>22.476254478397152</v>
      </c>
    </row>
    <row r="3707" spans="1:27" x14ac:dyDescent="0.25">
      <c r="A3707">
        <v>96.432599999999994</v>
      </c>
      <c r="B3707">
        <v>185.35000000001</v>
      </c>
      <c r="C3707" s="36">
        <v>22.805897384475632</v>
      </c>
      <c r="E3707">
        <v>101.12990000000001</v>
      </c>
      <c r="F3707">
        <v>185.35000000001</v>
      </c>
      <c r="G3707" s="36">
        <v>22.932408713313677</v>
      </c>
      <c r="I3707">
        <v>105.8248</v>
      </c>
      <c r="J3707">
        <v>185.35000000001</v>
      </c>
      <c r="K3707" s="36">
        <v>23.062901982917037</v>
      </c>
      <c r="M3707">
        <v>110.5591</v>
      </c>
      <c r="N3707">
        <v>185.35000000001</v>
      </c>
      <c r="O3707" s="36">
        <v>23.198746834333154</v>
      </c>
      <c r="Q3707">
        <v>115.30419999999999</v>
      </c>
      <c r="R3707">
        <v>185.35000000001</v>
      </c>
      <c r="S3707" s="36">
        <v>23.339381531548664</v>
      </c>
      <c r="U3707">
        <v>120.0808</v>
      </c>
      <c r="V3707">
        <v>185.35000000001</v>
      </c>
      <c r="W3707" s="36">
        <v>23.485705256974459</v>
      </c>
      <c r="Y3707">
        <v>83.43</v>
      </c>
      <c r="Z3707">
        <v>185.35000000001</v>
      </c>
      <c r="AA3707" s="36">
        <v>22.47585279576629</v>
      </c>
    </row>
    <row r="3708" spans="1:27" x14ac:dyDescent="0.25">
      <c r="A3708">
        <v>96.432599999999994</v>
      </c>
      <c r="B3708">
        <v>185.40000000001001</v>
      </c>
      <c r="C3708" s="36">
        <v>22.805453018675887</v>
      </c>
      <c r="E3708">
        <v>101.12990000000001</v>
      </c>
      <c r="F3708">
        <v>185.40000000001001</v>
      </c>
      <c r="G3708" s="36">
        <v>22.931946736196412</v>
      </c>
      <c r="I3708">
        <v>105.8248</v>
      </c>
      <c r="J3708">
        <v>185.40000000001001</v>
      </c>
      <c r="K3708" s="36">
        <v>23.062421050102721</v>
      </c>
      <c r="M3708">
        <v>110.5591</v>
      </c>
      <c r="N3708">
        <v>185.40000000001001</v>
      </c>
      <c r="O3708" s="36">
        <v>23.198245259519254</v>
      </c>
      <c r="Q3708">
        <v>115.30419999999999</v>
      </c>
      <c r="R3708">
        <v>185.40000000001001</v>
      </c>
      <c r="S3708" s="36">
        <v>23.338857544650772</v>
      </c>
      <c r="U3708">
        <v>120.0808</v>
      </c>
      <c r="V3708">
        <v>185.40000000001001</v>
      </c>
      <c r="W3708" s="36">
        <v>23.485156748817889</v>
      </c>
      <c r="Y3708">
        <v>83.43</v>
      </c>
      <c r="Z3708">
        <v>185.40000000001001</v>
      </c>
      <c r="AA3708" s="36">
        <v>22.475451166591281</v>
      </c>
    </row>
    <row r="3709" spans="1:27" x14ac:dyDescent="0.25">
      <c r="A3709">
        <v>96.432599999999994</v>
      </c>
      <c r="B3709">
        <v>185.45000000000999</v>
      </c>
      <c r="C3709" s="36">
        <v>22.805008719843709</v>
      </c>
      <c r="E3709">
        <v>101.12990000000001</v>
      </c>
      <c r="F3709">
        <v>185.45000000000999</v>
      </c>
      <c r="G3709" s="36">
        <v>22.931484832146342</v>
      </c>
      <c r="I3709">
        <v>105.8248</v>
      </c>
      <c r="J3709">
        <v>185.45000000000999</v>
      </c>
      <c r="K3709" s="36">
        <v>23.061940197269887</v>
      </c>
      <c r="M3709">
        <v>110.5591</v>
      </c>
      <c r="N3709">
        <v>185.45000000000999</v>
      </c>
      <c r="O3709" s="36">
        <v>23.19774377263343</v>
      </c>
      <c r="Q3709">
        <v>115.30419999999999</v>
      </c>
      <c r="R3709">
        <v>185.45000000000999</v>
      </c>
      <c r="S3709" s="36">
        <v>23.338333654808508</v>
      </c>
      <c r="U3709">
        <v>120.0808</v>
      </c>
      <c r="V3709">
        <v>185.45000000000999</v>
      </c>
      <c r="W3709" s="36">
        <v>23.484608348308175</v>
      </c>
      <c r="Y3709">
        <v>83.43</v>
      </c>
      <c r="Z3709">
        <v>185.45000000000999</v>
      </c>
      <c r="AA3709" s="36">
        <v>22.47504959085569</v>
      </c>
    </row>
    <row r="3710" spans="1:27" x14ac:dyDescent="0.25">
      <c r="A3710">
        <v>96.432599999999994</v>
      </c>
      <c r="B3710">
        <v>185.50000000001</v>
      </c>
      <c r="C3710" s="36">
        <v>22.804564487955549</v>
      </c>
      <c r="E3710">
        <v>101.12990000000001</v>
      </c>
      <c r="F3710">
        <v>185.50000000001</v>
      </c>
      <c r="G3710" s="36">
        <v>22.93102300113642</v>
      </c>
      <c r="I3710">
        <v>105.8248</v>
      </c>
      <c r="J3710">
        <v>185.50000000001</v>
      </c>
      <c r="K3710" s="36">
        <v>23.061459424387312</v>
      </c>
      <c r="M3710">
        <v>110.5591</v>
      </c>
      <c r="N3710">
        <v>185.50000000001</v>
      </c>
      <c r="O3710" s="36">
        <v>23.197242373639366</v>
      </c>
      <c r="Q3710">
        <v>115.30419999999999</v>
      </c>
      <c r="R3710">
        <v>185.50000000001</v>
      </c>
      <c r="S3710" s="36">
        <v>23.337809861979377</v>
      </c>
      <c r="U3710">
        <v>120.0808</v>
      </c>
      <c r="V3710">
        <v>185.50000000001</v>
      </c>
      <c r="W3710" s="36">
        <v>23.484060055395197</v>
      </c>
      <c r="Y3710">
        <v>83.43</v>
      </c>
      <c r="Z3710">
        <v>185.50000000001</v>
      </c>
      <c r="AA3710" s="36">
        <v>22.474648068543065</v>
      </c>
    </row>
    <row r="3711" spans="1:27" x14ac:dyDescent="0.25">
      <c r="A3711">
        <v>96.432599999999994</v>
      </c>
      <c r="B3711">
        <v>185.55000000000999</v>
      </c>
      <c r="C3711" s="36">
        <v>22.804120322987878</v>
      </c>
      <c r="E3711">
        <v>101.12990000000001</v>
      </c>
      <c r="F3711">
        <v>185.55000000000999</v>
      </c>
      <c r="G3711" s="36">
        <v>22.930561243139625</v>
      </c>
      <c r="I3711">
        <v>105.8248</v>
      </c>
      <c r="J3711">
        <v>185.55000000000999</v>
      </c>
      <c r="K3711" s="36">
        <v>23.060978731423791</v>
      </c>
      <c r="M3711">
        <v>110.5591</v>
      </c>
      <c r="N3711">
        <v>185.55000000000999</v>
      </c>
      <c r="O3711" s="36">
        <v>23.196741062500774</v>
      </c>
      <c r="Q3711">
        <v>115.30419999999999</v>
      </c>
      <c r="R3711">
        <v>185.55000000000999</v>
      </c>
      <c r="S3711" s="36">
        <v>23.337286166120908</v>
      </c>
      <c r="U3711">
        <v>120.0808</v>
      </c>
      <c r="V3711">
        <v>185.55000000000999</v>
      </c>
      <c r="W3711" s="36">
        <v>23.483511870028881</v>
      </c>
      <c r="Y3711">
        <v>83.43</v>
      </c>
      <c r="Z3711">
        <v>185.55000000000999</v>
      </c>
      <c r="AA3711" s="36">
        <v>22.474246599636981</v>
      </c>
    </row>
    <row r="3712" spans="1:27" x14ac:dyDescent="0.25">
      <c r="A3712">
        <v>96.432599999999994</v>
      </c>
      <c r="B3712">
        <v>185.60000000001</v>
      </c>
      <c r="C3712" s="36">
        <v>22.80367622491719</v>
      </c>
      <c r="E3712">
        <v>101.12990000000001</v>
      </c>
      <c r="F3712">
        <v>185.60000000001</v>
      </c>
      <c r="G3712" s="36">
        <v>22.930099558128937</v>
      </c>
      <c r="I3712">
        <v>105.8248</v>
      </c>
      <c r="J3712">
        <v>185.60000000001</v>
      </c>
      <c r="K3712" s="36">
        <v>23.060498118348125</v>
      </c>
      <c r="M3712">
        <v>110.5591</v>
      </c>
      <c r="N3712">
        <v>185.60000000001</v>
      </c>
      <c r="O3712" s="36">
        <v>23.196239839181395</v>
      </c>
      <c r="Q3712">
        <v>115.30419999999999</v>
      </c>
      <c r="R3712">
        <v>185.60000000001</v>
      </c>
      <c r="S3712" s="36">
        <v>23.336762567190661</v>
      </c>
      <c r="U3712">
        <v>120.0808</v>
      </c>
      <c r="V3712">
        <v>185.60000000001</v>
      </c>
      <c r="W3712" s="36">
        <v>23.482963792159193</v>
      </c>
      <c r="Y3712">
        <v>83.43</v>
      </c>
      <c r="Z3712">
        <v>185.60000000001</v>
      </c>
      <c r="AA3712" s="36">
        <v>22.473845184121021</v>
      </c>
    </row>
    <row r="3713" spans="1:27" x14ac:dyDescent="0.25">
      <c r="A3713">
        <v>96.432599999999994</v>
      </c>
      <c r="B3713">
        <v>185.65000000001001</v>
      </c>
      <c r="C3713" s="36">
        <v>22.803232193719989</v>
      </c>
      <c r="E3713">
        <v>101.12990000000001</v>
      </c>
      <c r="F3713">
        <v>185.65000000001001</v>
      </c>
      <c r="G3713" s="36">
        <v>22.929637946077374</v>
      </c>
      <c r="I3713">
        <v>105.8248</v>
      </c>
      <c r="J3713">
        <v>185.65000000001001</v>
      </c>
      <c r="K3713" s="36">
        <v>23.060017585129145</v>
      </c>
      <c r="M3713">
        <v>110.5591</v>
      </c>
      <c r="N3713">
        <v>185.65000000001001</v>
      </c>
      <c r="O3713" s="36">
        <v>23.195738703644984</v>
      </c>
      <c r="Q3713">
        <v>115.30419999999999</v>
      </c>
      <c r="R3713">
        <v>185.65000000001001</v>
      </c>
      <c r="S3713" s="36">
        <v>23.336239065146245</v>
      </c>
      <c r="U3713">
        <v>120.0808</v>
      </c>
      <c r="V3713">
        <v>185.65000000001001</v>
      </c>
      <c r="W3713" s="36">
        <v>23.482415821736126</v>
      </c>
      <c r="Y3713">
        <v>83.43</v>
      </c>
      <c r="Z3713">
        <v>185.65000000001001</v>
      </c>
      <c r="AA3713" s="36">
        <v>22.473443821978769</v>
      </c>
    </row>
    <row r="3714" spans="1:27" x14ac:dyDescent="0.25">
      <c r="A3714">
        <v>96.432599999999994</v>
      </c>
      <c r="B3714">
        <v>185.70000000000999</v>
      </c>
      <c r="C3714" s="36">
        <v>22.802788229372783</v>
      </c>
      <c r="E3714">
        <v>101.12990000000001</v>
      </c>
      <c r="F3714">
        <v>185.70000000000999</v>
      </c>
      <c r="G3714" s="36">
        <v>22.92917640695795</v>
      </c>
      <c r="I3714">
        <v>105.8248</v>
      </c>
      <c r="J3714">
        <v>185.70000000000999</v>
      </c>
      <c r="K3714" s="36">
        <v>23.059537131735706</v>
      </c>
      <c r="M3714">
        <v>110.5591</v>
      </c>
      <c r="N3714">
        <v>185.70000000000999</v>
      </c>
      <c r="O3714" s="36">
        <v>23.19523765585533</v>
      </c>
      <c r="Q3714">
        <v>115.30419999999999</v>
      </c>
      <c r="R3714">
        <v>185.70000000000999</v>
      </c>
      <c r="S3714" s="36">
        <v>23.335715659945272</v>
      </c>
      <c r="U3714">
        <v>120.0808</v>
      </c>
      <c r="V3714">
        <v>185.70000000000999</v>
      </c>
      <c r="W3714" s="36">
        <v>23.481867958709724</v>
      </c>
      <c r="Y3714">
        <v>83.43</v>
      </c>
      <c r="Z3714">
        <v>185.70000000000999</v>
      </c>
      <c r="AA3714" s="36">
        <v>22.473042513193818</v>
      </c>
    </row>
    <row r="3715" spans="1:27" x14ac:dyDescent="0.25">
      <c r="A3715">
        <v>96.432599999999994</v>
      </c>
      <c r="B3715">
        <v>185.75000000001</v>
      </c>
      <c r="C3715" s="36">
        <v>22.802344331852108</v>
      </c>
      <c r="E3715">
        <v>101.12990000000001</v>
      </c>
      <c r="F3715">
        <v>185.75000000001</v>
      </c>
      <c r="G3715" s="36">
        <v>22.928714940743706</v>
      </c>
      <c r="I3715">
        <v>105.8248</v>
      </c>
      <c r="J3715">
        <v>185.75000000001</v>
      </c>
      <c r="K3715" s="36">
        <v>23.059056758136677</v>
      </c>
      <c r="M3715">
        <v>110.5591</v>
      </c>
      <c r="N3715">
        <v>185.75000000001</v>
      </c>
      <c r="O3715" s="36">
        <v>23.194736695776232</v>
      </c>
      <c r="Q3715">
        <v>115.30419999999999</v>
      </c>
      <c r="R3715">
        <v>185.75000000001</v>
      </c>
      <c r="S3715" s="36">
        <v>23.335192351545409</v>
      </c>
      <c r="U3715">
        <v>120.0808</v>
      </c>
      <c r="V3715">
        <v>185.75000000001</v>
      </c>
      <c r="W3715" s="36">
        <v>23.481320203030052</v>
      </c>
      <c r="Y3715">
        <v>83.43</v>
      </c>
      <c r="Z3715">
        <v>185.75000000001</v>
      </c>
      <c r="AA3715" s="36">
        <v>22.472641257749771</v>
      </c>
    </row>
    <row r="3716" spans="1:27" x14ac:dyDescent="0.25">
      <c r="A3716">
        <v>96.432599999999994</v>
      </c>
      <c r="B3716">
        <v>185.80000000000999</v>
      </c>
      <c r="C3716" s="36">
        <v>22.801900501134497</v>
      </c>
      <c r="E3716">
        <v>101.12990000000001</v>
      </c>
      <c r="F3716">
        <v>185.80000000000999</v>
      </c>
      <c r="G3716" s="36">
        <v>22.928253547407699</v>
      </c>
      <c r="I3716">
        <v>105.8248</v>
      </c>
      <c r="J3716">
        <v>185.80000000000999</v>
      </c>
      <c r="K3716" s="36">
        <v>23.058576464300941</v>
      </c>
      <c r="M3716">
        <v>110.5591</v>
      </c>
      <c r="N3716">
        <v>185.80000000000999</v>
      </c>
      <c r="O3716" s="36">
        <v>23.194235823371535</v>
      </c>
      <c r="Q3716">
        <v>115.30419999999999</v>
      </c>
      <c r="R3716">
        <v>185.80000000000999</v>
      </c>
      <c r="S3716" s="36">
        <v>23.334669139904324</v>
      </c>
      <c r="U3716">
        <v>120.0808</v>
      </c>
      <c r="V3716">
        <v>185.80000000000999</v>
      </c>
      <c r="W3716" s="36">
        <v>23.480772554647238</v>
      </c>
      <c r="Y3716">
        <v>83.43</v>
      </c>
      <c r="Z3716">
        <v>185.80000000000999</v>
      </c>
      <c r="AA3716" s="36">
        <v>22.472240055630245</v>
      </c>
    </row>
    <row r="3717" spans="1:27" x14ac:dyDescent="0.25">
      <c r="A3717">
        <v>96.432599999999994</v>
      </c>
      <c r="B3717">
        <v>185.85000000001</v>
      </c>
      <c r="C3717" s="36">
        <v>22.80145673719651</v>
      </c>
      <c r="E3717">
        <v>101.12990000000001</v>
      </c>
      <c r="F3717">
        <v>185.85000000001</v>
      </c>
      <c r="G3717" s="36">
        <v>22.927792226922996</v>
      </c>
      <c r="I3717">
        <v>105.8248</v>
      </c>
      <c r="J3717">
        <v>185.85000000001</v>
      </c>
      <c r="K3717" s="36">
        <v>23.058096250197412</v>
      </c>
      <c r="M3717">
        <v>110.5591</v>
      </c>
      <c r="N3717">
        <v>185.85000000001</v>
      </c>
      <c r="O3717" s="36">
        <v>23.193735038605094</v>
      </c>
      <c r="Q3717">
        <v>115.30419999999999</v>
      </c>
      <c r="R3717">
        <v>185.85000000001</v>
      </c>
      <c r="S3717" s="36">
        <v>23.334146024979741</v>
      </c>
      <c r="U3717">
        <v>120.0808</v>
      </c>
      <c r="V3717">
        <v>185.85000000001</v>
      </c>
      <c r="W3717" s="36">
        <v>23.480225013511419</v>
      </c>
      <c r="Y3717">
        <v>83.43</v>
      </c>
      <c r="Z3717">
        <v>185.85000000001</v>
      </c>
      <c r="AA3717" s="36">
        <v>22.471838906818853</v>
      </c>
    </row>
    <row r="3718" spans="1:27" x14ac:dyDescent="0.25">
      <c r="A3718">
        <v>96.432599999999994</v>
      </c>
      <c r="B3718">
        <v>185.90000000001001</v>
      </c>
      <c r="C3718" s="36">
        <v>22.801013040014716</v>
      </c>
      <c r="E3718">
        <v>101.12990000000001</v>
      </c>
      <c r="F3718">
        <v>185.90000000001001</v>
      </c>
      <c r="G3718" s="36">
        <v>22.927330979262685</v>
      </c>
      <c r="I3718">
        <v>105.8248</v>
      </c>
      <c r="J3718">
        <v>185.90000000001001</v>
      </c>
      <c r="K3718" s="36">
        <v>23.057616115795017</v>
      </c>
      <c r="M3718">
        <v>110.5591</v>
      </c>
      <c r="N3718">
        <v>185.90000000001001</v>
      </c>
      <c r="O3718" s="36">
        <v>23.193234341440782</v>
      </c>
      <c r="Q3718">
        <v>115.30419999999999</v>
      </c>
      <c r="R3718">
        <v>185.90000000001001</v>
      </c>
      <c r="S3718" s="36">
        <v>23.333623006729415</v>
      </c>
      <c r="U3718">
        <v>120.0808</v>
      </c>
      <c r="V3718">
        <v>185.90000000001001</v>
      </c>
      <c r="W3718" s="36">
        <v>23.479677579572794</v>
      </c>
      <c r="Y3718">
        <v>83.43</v>
      </c>
      <c r="Z3718">
        <v>185.90000000001001</v>
      </c>
      <c r="AA3718" s="36">
        <v>22.471437811299225</v>
      </c>
    </row>
    <row r="3719" spans="1:27" x14ac:dyDescent="0.25">
      <c r="A3719">
        <v>96.432599999999994</v>
      </c>
      <c r="B3719">
        <v>185.95000000001099</v>
      </c>
      <c r="C3719" s="36">
        <v>22.800569409565686</v>
      </c>
      <c r="E3719">
        <v>101.12990000000001</v>
      </c>
      <c r="F3719">
        <v>185.95000000001099</v>
      </c>
      <c r="G3719" s="36">
        <v>22.926869804399857</v>
      </c>
      <c r="I3719">
        <v>105.8248</v>
      </c>
      <c r="J3719">
        <v>185.95000000001099</v>
      </c>
      <c r="K3719" s="36">
        <v>23.057136061062696</v>
      </c>
      <c r="M3719">
        <v>110.5591</v>
      </c>
      <c r="N3719">
        <v>185.95000000001099</v>
      </c>
      <c r="O3719" s="36">
        <v>23.192733731842505</v>
      </c>
      <c r="Q3719">
        <v>115.30419999999999</v>
      </c>
      <c r="R3719">
        <v>185.95000000001099</v>
      </c>
      <c r="S3719" s="36">
        <v>23.333100085111088</v>
      </c>
      <c r="U3719">
        <v>120.0808</v>
      </c>
      <c r="V3719">
        <v>185.95000000001099</v>
      </c>
      <c r="W3719" s="36">
        <v>23.479130252781566</v>
      </c>
      <c r="Y3719">
        <v>83.43</v>
      </c>
      <c r="Z3719">
        <v>185.95000000001099</v>
      </c>
      <c r="AA3719" s="36">
        <v>22.47103676905499</v>
      </c>
    </row>
    <row r="3720" spans="1:27" x14ac:dyDescent="0.25">
      <c r="A3720">
        <v>96.432599999999994</v>
      </c>
      <c r="B3720">
        <v>186.00000000001</v>
      </c>
      <c r="C3720" s="36">
        <v>22.800125845826038</v>
      </c>
      <c r="E3720">
        <v>101.12990000000001</v>
      </c>
      <c r="F3720">
        <v>186.00000000001</v>
      </c>
      <c r="G3720" s="36">
        <v>22.926408702307665</v>
      </c>
      <c r="I3720">
        <v>105.8248</v>
      </c>
      <c r="J3720">
        <v>186.00000000001</v>
      </c>
      <c r="K3720" s="36">
        <v>23.056656085969447</v>
      </c>
      <c r="M3720">
        <v>110.5591</v>
      </c>
      <c r="N3720">
        <v>186.00000000001</v>
      </c>
      <c r="O3720" s="36">
        <v>23.192233209774216</v>
      </c>
      <c r="Q3720">
        <v>115.30419999999999</v>
      </c>
      <c r="R3720">
        <v>186.00000000001</v>
      </c>
      <c r="S3720" s="36">
        <v>23.332577260082619</v>
      </c>
      <c r="U3720">
        <v>120.0808</v>
      </c>
      <c r="V3720">
        <v>186.00000000001</v>
      </c>
      <c r="W3720" s="36">
        <v>23.478583033088039</v>
      </c>
      <c r="Y3720">
        <v>83.43</v>
      </c>
      <c r="Z3720">
        <v>186.00000000001</v>
      </c>
      <c r="AA3720" s="36">
        <v>22.470635780069816</v>
      </c>
    </row>
    <row r="3721" spans="1:27" x14ac:dyDescent="0.25">
      <c r="A3721">
        <v>96.432599999999994</v>
      </c>
      <c r="B3721">
        <v>186.05000000000999</v>
      </c>
      <c r="C3721" s="36">
        <v>22.799682348772354</v>
      </c>
      <c r="E3721">
        <v>101.12990000000001</v>
      </c>
      <c r="F3721">
        <v>186.05000000000999</v>
      </c>
      <c r="G3721" s="36">
        <v>22.925947672959211</v>
      </c>
      <c r="I3721">
        <v>105.8248</v>
      </c>
      <c r="J3721">
        <v>186.05000000000999</v>
      </c>
      <c r="K3721" s="36">
        <v>23.056176190484219</v>
      </c>
      <c r="M3721">
        <v>110.5591</v>
      </c>
      <c r="N3721">
        <v>186.05000000000999</v>
      </c>
      <c r="O3721" s="36">
        <v>23.191732775199842</v>
      </c>
      <c r="Q3721">
        <v>115.30419999999999</v>
      </c>
      <c r="R3721">
        <v>186.05000000000999</v>
      </c>
      <c r="S3721" s="36">
        <v>23.332054531601791</v>
      </c>
      <c r="U3721">
        <v>120.0808</v>
      </c>
      <c r="V3721">
        <v>186.05000000000999</v>
      </c>
      <c r="W3721" s="36">
        <v>23.47803592044248</v>
      </c>
      <c r="Y3721">
        <v>83.43</v>
      </c>
      <c r="Z3721">
        <v>186.05000000000999</v>
      </c>
      <c r="AA3721" s="36">
        <v>22.470234844327326</v>
      </c>
    </row>
    <row r="3722" spans="1:27" x14ac:dyDescent="0.25">
      <c r="A3722">
        <v>96.432599999999994</v>
      </c>
      <c r="B3722">
        <v>186.10000000001</v>
      </c>
      <c r="C3722" s="36">
        <v>22.79923891838127</v>
      </c>
      <c r="E3722">
        <v>101.12990000000001</v>
      </c>
      <c r="F3722">
        <v>186.10000000001</v>
      </c>
      <c r="G3722" s="36">
        <v>22.925486716327658</v>
      </c>
      <c r="I3722">
        <v>105.8248</v>
      </c>
      <c r="J3722">
        <v>186.10000000001</v>
      </c>
      <c r="K3722" s="36">
        <v>23.055696374576041</v>
      </c>
      <c r="M3722">
        <v>110.5591</v>
      </c>
      <c r="N3722">
        <v>186.10000000001</v>
      </c>
      <c r="O3722" s="36">
        <v>23.191232428083367</v>
      </c>
      <c r="Q3722">
        <v>115.30419999999999</v>
      </c>
      <c r="R3722">
        <v>186.10000000001</v>
      </c>
      <c r="S3722" s="36">
        <v>23.331531899626494</v>
      </c>
      <c r="U3722">
        <v>120.0808</v>
      </c>
      <c r="V3722">
        <v>186.10000000001</v>
      </c>
      <c r="W3722" s="36">
        <v>23.477488914795234</v>
      </c>
      <c r="Y3722">
        <v>83.43</v>
      </c>
      <c r="Z3722">
        <v>186.10000000001</v>
      </c>
      <c r="AA3722" s="36">
        <v>22.469833961811201</v>
      </c>
    </row>
    <row r="3723" spans="1:27" x14ac:dyDescent="0.25">
      <c r="A3723">
        <v>96.432599999999994</v>
      </c>
      <c r="B3723">
        <v>186.15000000001001</v>
      </c>
      <c r="C3723" s="36">
        <v>22.798795554629415</v>
      </c>
      <c r="E3723">
        <v>101.12990000000001</v>
      </c>
      <c r="F3723">
        <v>186.15000000001001</v>
      </c>
      <c r="G3723" s="36">
        <v>22.925025832386172</v>
      </c>
      <c r="I3723">
        <v>105.8248</v>
      </c>
      <c r="J3723">
        <v>186.15000000001001</v>
      </c>
      <c r="K3723" s="36">
        <v>23.055216638213928</v>
      </c>
      <c r="M3723">
        <v>110.5591</v>
      </c>
      <c r="N3723">
        <v>186.15000000001001</v>
      </c>
      <c r="O3723" s="36">
        <v>23.190732168388795</v>
      </c>
      <c r="Q3723">
        <v>115.30419999999999</v>
      </c>
      <c r="R3723">
        <v>186.15000000001001</v>
      </c>
      <c r="S3723" s="36">
        <v>23.33100936411461</v>
      </c>
      <c r="U3723">
        <v>120.0808</v>
      </c>
      <c r="V3723">
        <v>186.15000000001001</v>
      </c>
      <c r="W3723" s="36">
        <v>23.476942016096682</v>
      </c>
      <c r="Y3723">
        <v>83.43</v>
      </c>
      <c r="Z3723">
        <v>186.15000000001001</v>
      </c>
      <c r="AA3723" s="36">
        <v>22.469433132505092</v>
      </c>
    </row>
    <row r="3724" spans="1:27" x14ac:dyDescent="0.25">
      <c r="A3724">
        <v>96.432599999999994</v>
      </c>
      <c r="B3724">
        <v>186.20000000001099</v>
      </c>
      <c r="C3724" s="36">
        <v>22.798352257493431</v>
      </c>
      <c r="E3724">
        <v>101.12990000000001</v>
      </c>
      <c r="F3724">
        <v>186.20000000001099</v>
      </c>
      <c r="G3724" s="36">
        <v>22.924565021107927</v>
      </c>
      <c r="I3724">
        <v>105.8248</v>
      </c>
      <c r="J3724">
        <v>186.20000000001099</v>
      </c>
      <c r="K3724" s="36">
        <v>23.054736981366922</v>
      </c>
      <c r="M3724">
        <v>110.5591</v>
      </c>
      <c r="N3724">
        <v>186.20000000001099</v>
      </c>
      <c r="O3724" s="36">
        <v>23.19023199608014</v>
      </c>
      <c r="Q3724">
        <v>115.30419999999999</v>
      </c>
      <c r="R3724">
        <v>186.20000000001099</v>
      </c>
      <c r="S3724" s="36">
        <v>23.330486925024065</v>
      </c>
      <c r="U3724">
        <v>120.0808</v>
      </c>
      <c r="V3724">
        <v>186.20000000001099</v>
      </c>
      <c r="W3724" s="36">
        <v>23.476395224297224</v>
      </c>
      <c r="Y3724">
        <v>83.43</v>
      </c>
      <c r="Z3724">
        <v>186.20000000001099</v>
      </c>
      <c r="AA3724" s="36">
        <v>22.469032356392677</v>
      </c>
    </row>
    <row r="3725" spans="1:27" x14ac:dyDescent="0.25">
      <c r="A3725">
        <v>96.432599999999994</v>
      </c>
      <c r="B3725">
        <v>186.250000000011</v>
      </c>
      <c r="C3725" s="36">
        <v>22.797909026949991</v>
      </c>
      <c r="E3725">
        <v>101.12990000000001</v>
      </c>
      <c r="F3725">
        <v>186.250000000011</v>
      </c>
      <c r="G3725" s="36">
        <v>22.924104282466139</v>
      </c>
      <c r="I3725">
        <v>105.8248</v>
      </c>
      <c r="J3725">
        <v>186.250000000011</v>
      </c>
      <c r="K3725" s="36">
        <v>23.054257404004112</v>
      </c>
      <c r="M3725">
        <v>110.5591</v>
      </c>
      <c r="N3725">
        <v>186.250000000011</v>
      </c>
      <c r="O3725" s="36">
        <v>23.189731911121481</v>
      </c>
      <c r="Q3725">
        <v>115.30419999999999</v>
      </c>
      <c r="R3725">
        <v>186.250000000011</v>
      </c>
      <c r="S3725" s="36">
        <v>23.329964582312822</v>
      </c>
      <c r="U3725">
        <v>120.0808</v>
      </c>
      <c r="V3725">
        <v>186.250000000011</v>
      </c>
      <c r="W3725" s="36">
        <v>23.475848539347325</v>
      </c>
      <c r="Y3725">
        <v>83.43</v>
      </c>
      <c r="Z3725">
        <v>186.250000000011</v>
      </c>
      <c r="AA3725" s="36">
        <v>22.468631633457655</v>
      </c>
    </row>
    <row r="3726" spans="1:27" x14ac:dyDescent="0.25">
      <c r="A3726">
        <v>96.432599999999994</v>
      </c>
      <c r="B3726">
        <v>186.30000000001101</v>
      </c>
      <c r="C3726" s="36">
        <v>22.797465862975766</v>
      </c>
      <c r="E3726">
        <v>101.12990000000001</v>
      </c>
      <c r="F3726">
        <v>186.30000000001101</v>
      </c>
      <c r="G3726" s="36">
        <v>22.923643616434017</v>
      </c>
      <c r="I3726">
        <v>105.8248</v>
      </c>
      <c r="J3726">
        <v>186.30000000001101</v>
      </c>
      <c r="K3726" s="36">
        <v>23.05377790609456</v>
      </c>
      <c r="M3726">
        <v>110.5591</v>
      </c>
      <c r="N3726">
        <v>186.30000000001101</v>
      </c>
      <c r="O3726" s="36">
        <v>23.189231913476871</v>
      </c>
      <c r="Q3726">
        <v>115.30419999999999</v>
      </c>
      <c r="R3726">
        <v>186.30000000001101</v>
      </c>
      <c r="S3726" s="36">
        <v>23.329442335938865</v>
      </c>
      <c r="U3726">
        <v>120.0808</v>
      </c>
      <c r="V3726">
        <v>186.30000000001101</v>
      </c>
      <c r="W3726" s="36">
        <v>23.475301961197474</v>
      </c>
      <c r="Y3726">
        <v>83.43</v>
      </c>
      <c r="Z3726">
        <v>186.30000000001101</v>
      </c>
      <c r="AA3726" s="36">
        <v>22.468230963683713</v>
      </c>
    </row>
    <row r="3727" spans="1:27" x14ac:dyDescent="0.25">
      <c r="A3727">
        <v>96.432599999999994</v>
      </c>
      <c r="B3727">
        <v>186.35000000001099</v>
      </c>
      <c r="C3727" s="36">
        <v>22.797022765547442</v>
      </c>
      <c r="E3727">
        <v>101.12990000000001</v>
      </c>
      <c r="F3727">
        <v>186.35000000001099</v>
      </c>
      <c r="G3727" s="36">
        <v>22.923183022984791</v>
      </c>
      <c r="I3727">
        <v>105.8248</v>
      </c>
      <c r="J3727">
        <v>186.35000000001099</v>
      </c>
      <c r="K3727" s="36">
        <v>23.053298487607382</v>
      </c>
      <c r="M3727">
        <v>110.5591</v>
      </c>
      <c r="N3727">
        <v>186.35000000001099</v>
      </c>
      <c r="O3727" s="36">
        <v>23.18873200311041</v>
      </c>
      <c r="Q3727">
        <v>115.30419999999999</v>
      </c>
      <c r="R3727">
        <v>186.35000000001099</v>
      </c>
      <c r="S3727" s="36">
        <v>23.328920185860195</v>
      </c>
      <c r="U3727">
        <v>120.0808</v>
      </c>
      <c r="V3727">
        <v>186.35000000001099</v>
      </c>
      <c r="W3727" s="36">
        <v>23.474755489798181</v>
      </c>
      <c r="Y3727">
        <v>83.43</v>
      </c>
      <c r="Z3727">
        <v>186.35000000001099</v>
      </c>
      <c r="AA3727" s="36">
        <v>22.467830347054548</v>
      </c>
    </row>
    <row r="3728" spans="1:27" x14ac:dyDescent="0.25">
      <c r="A3728">
        <v>96.432599999999994</v>
      </c>
      <c r="B3728">
        <v>186.400000000011</v>
      </c>
      <c r="C3728" s="36">
        <v>22.796579734641725</v>
      </c>
      <c r="E3728">
        <v>101.12990000000001</v>
      </c>
      <c r="F3728">
        <v>186.400000000011</v>
      </c>
      <c r="G3728" s="36">
        <v>22.922722502091705</v>
      </c>
      <c r="I3728">
        <v>105.8248</v>
      </c>
      <c r="J3728">
        <v>186.400000000011</v>
      </c>
      <c r="K3728" s="36">
        <v>23.052819148511702</v>
      </c>
      <c r="M3728">
        <v>110.5591</v>
      </c>
      <c r="N3728">
        <v>186.400000000011</v>
      </c>
      <c r="O3728" s="36">
        <v>23.188232179986219</v>
      </c>
      <c r="Q3728">
        <v>115.30419999999999</v>
      </c>
      <c r="R3728">
        <v>186.400000000011</v>
      </c>
      <c r="S3728" s="36">
        <v>23.32839813203487</v>
      </c>
      <c r="U3728">
        <v>120.0808</v>
      </c>
      <c r="V3728">
        <v>186.400000000011</v>
      </c>
      <c r="W3728" s="36">
        <v>23.474209125100025</v>
      </c>
      <c r="Y3728">
        <v>83.43</v>
      </c>
      <c r="Z3728">
        <v>186.400000000011</v>
      </c>
      <c r="AA3728" s="36">
        <v>22.467429783553861</v>
      </c>
    </row>
    <row r="3729" spans="1:27" x14ac:dyDescent="0.25">
      <c r="A3729">
        <v>96.432599999999994</v>
      </c>
      <c r="B3729">
        <v>186.45000000001099</v>
      </c>
      <c r="C3729" s="36">
        <v>22.796136770235314</v>
      </c>
      <c r="E3729">
        <v>101.12990000000001</v>
      </c>
      <c r="F3729">
        <v>186.45000000001099</v>
      </c>
      <c r="G3729" s="36">
        <v>22.922262053728026</v>
      </c>
      <c r="I3729">
        <v>105.8248</v>
      </c>
      <c r="J3729">
        <v>186.45000000001099</v>
      </c>
      <c r="K3729" s="36">
        <v>23.052339888776654</v>
      </c>
      <c r="M3729">
        <v>110.5591</v>
      </c>
      <c r="N3729">
        <v>186.45000000001099</v>
      </c>
      <c r="O3729" s="36">
        <v>23.187732444068448</v>
      </c>
      <c r="Q3729">
        <v>115.30419999999999</v>
      </c>
      <c r="R3729">
        <v>186.45000000001099</v>
      </c>
      <c r="S3729" s="36">
        <v>23.327876174420947</v>
      </c>
      <c r="U3729">
        <v>120.0808</v>
      </c>
      <c r="V3729">
        <v>186.45000000001099</v>
      </c>
      <c r="W3729" s="36">
        <v>23.473662867053587</v>
      </c>
      <c r="Y3729">
        <v>83.43</v>
      </c>
      <c r="Z3729">
        <v>186.45000000001099</v>
      </c>
      <c r="AA3729" s="36">
        <v>22.467029273165384</v>
      </c>
    </row>
    <row r="3730" spans="1:27" x14ac:dyDescent="0.25">
      <c r="A3730">
        <v>96.432599999999994</v>
      </c>
      <c r="B3730">
        <v>186.500000000011</v>
      </c>
      <c r="C3730" s="36">
        <v>22.795693872304948</v>
      </c>
      <c r="E3730">
        <v>101.12990000000001</v>
      </c>
      <c r="F3730">
        <v>186.500000000011</v>
      </c>
      <c r="G3730" s="36">
        <v>22.92180167786703</v>
      </c>
      <c r="I3730">
        <v>105.8248</v>
      </c>
      <c r="J3730">
        <v>186.500000000011</v>
      </c>
      <c r="K3730" s="36">
        <v>23.051860708371407</v>
      </c>
      <c r="M3730">
        <v>110.5591</v>
      </c>
      <c r="N3730">
        <v>186.500000000011</v>
      </c>
      <c r="O3730" s="36">
        <v>23.187232795321261</v>
      </c>
      <c r="Q3730">
        <v>115.30419999999999</v>
      </c>
      <c r="R3730">
        <v>186.500000000011</v>
      </c>
      <c r="S3730" s="36">
        <v>23.327354312976539</v>
      </c>
      <c r="U3730">
        <v>120.0808</v>
      </c>
      <c r="V3730">
        <v>186.500000000011</v>
      </c>
      <c r="W3730" s="36">
        <v>23.473116715609518</v>
      </c>
      <c r="Y3730">
        <v>83.43</v>
      </c>
      <c r="Z3730">
        <v>186.500000000011</v>
      </c>
      <c r="AA3730" s="36">
        <v>22.466628815872834</v>
      </c>
    </row>
    <row r="3731" spans="1:27" x14ac:dyDescent="0.25">
      <c r="A3731">
        <v>96.432599999999994</v>
      </c>
      <c r="B3731">
        <v>186.55000000001101</v>
      </c>
      <c r="C3731" s="36">
        <v>22.795251040827367</v>
      </c>
      <c r="E3731">
        <v>101.12990000000001</v>
      </c>
      <c r="F3731">
        <v>186.55000000001101</v>
      </c>
      <c r="G3731" s="36">
        <v>22.921341374482019</v>
      </c>
      <c r="I3731">
        <v>105.8248</v>
      </c>
      <c r="J3731">
        <v>186.55000000001101</v>
      </c>
      <c r="K3731" s="36">
        <v>23.051381607265142</v>
      </c>
      <c r="M3731">
        <v>110.5591</v>
      </c>
      <c r="N3731">
        <v>186.55000000001101</v>
      </c>
      <c r="O3731" s="36">
        <v>23.18673323370885</v>
      </c>
      <c r="Q3731">
        <v>115.30419999999999</v>
      </c>
      <c r="R3731">
        <v>186.55000000001101</v>
      </c>
      <c r="S3731" s="36">
        <v>23.32683254765977</v>
      </c>
      <c r="U3731">
        <v>120.0808</v>
      </c>
      <c r="V3731">
        <v>186.55000000001101</v>
      </c>
      <c r="W3731" s="36">
        <v>23.472570670718483</v>
      </c>
      <c r="Y3731">
        <v>83.43</v>
      </c>
      <c r="Z3731">
        <v>186.55000000001101</v>
      </c>
      <c r="AA3731" s="36">
        <v>22.466228411659944</v>
      </c>
    </row>
    <row r="3732" spans="1:27" x14ac:dyDescent="0.25">
      <c r="A3732">
        <v>96.432599999999994</v>
      </c>
      <c r="B3732">
        <v>186.60000000001099</v>
      </c>
      <c r="C3732" s="36">
        <v>22.794808275779324</v>
      </c>
      <c r="E3732">
        <v>101.12990000000001</v>
      </c>
      <c r="F3732">
        <v>186.60000000001099</v>
      </c>
      <c r="G3732" s="36">
        <v>22.920881143546296</v>
      </c>
      <c r="I3732">
        <v>105.8248</v>
      </c>
      <c r="J3732">
        <v>186.60000000001099</v>
      </c>
      <c r="K3732" s="36">
        <v>23.05090258542706</v>
      </c>
      <c r="M3732">
        <v>110.5591</v>
      </c>
      <c r="N3732">
        <v>186.60000000001099</v>
      </c>
      <c r="O3732" s="36">
        <v>23.186233759195446</v>
      </c>
      <c r="Q3732">
        <v>115.30419999999999</v>
      </c>
      <c r="R3732">
        <v>186.60000000001099</v>
      </c>
      <c r="S3732" s="36">
        <v>23.326310878428803</v>
      </c>
      <c r="U3732">
        <v>120.0808</v>
      </c>
      <c r="V3732">
        <v>186.60000000001099</v>
      </c>
      <c r="W3732" s="36">
        <v>23.472024732331189</v>
      </c>
      <c r="Y3732">
        <v>83.43</v>
      </c>
      <c r="Z3732">
        <v>186.60000000001099</v>
      </c>
      <c r="AA3732" s="36">
        <v>22.465828060510454</v>
      </c>
    </row>
    <row r="3733" spans="1:27" x14ac:dyDescent="0.25">
      <c r="A3733">
        <v>96.432599999999994</v>
      </c>
      <c r="B3733">
        <v>186.650000000011</v>
      </c>
      <c r="C3733" s="36">
        <v>22.794365577137579</v>
      </c>
      <c r="E3733">
        <v>101.12990000000001</v>
      </c>
      <c r="F3733">
        <v>186.650000000011</v>
      </c>
      <c r="G3733" s="36">
        <v>22.920420985033189</v>
      </c>
      <c r="I3733">
        <v>105.8248</v>
      </c>
      <c r="J3733">
        <v>186.650000000011</v>
      </c>
      <c r="K3733" s="36">
        <v>23.050423642826384</v>
      </c>
      <c r="M3733">
        <v>110.5591</v>
      </c>
      <c r="N3733">
        <v>186.650000000011</v>
      </c>
      <c r="O3733" s="36">
        <v>23.185734371745273</v>
      </c>
      <c r="Q3733">
        <v>115.30419999999999</v>
      </c>
      <c r="R3733">
        <v>186.650000000011</v>
      </c>
      <c r="S3733" s="36">
        <v>23.325789305241837</v>
      </c>
      <c r="U3733">
        <v>120.0808</v>
      </c>
      <c r="V3733">
        <v>186.650000000011</v>
      </c>
      <c r="W3733" s="36">
        <v>23.471478900398388</v>
      </c>
      <c r="Y3733">
        <v>83.43</v>
      </c>
      <c r="Z3733">
        <v>186.650000000011</v>
      </c>
      <c r="AA3733" s="36">
        <v>22.465427762408112</v>
      </c>
    </row>
    <row r="3734" spans="1:27" x14ac:dyDescent="0.25">
      <c r="A3734">
        <v>96.432599999999994</v>
      </c>
      <c r="B3734">
        <v>186.70000000001099</v>
      </c>
      <c r="C3734" s="36">
        <v>22.793922944878918</v>
      </c>
      <c r="E3734">
        <v>101.12990000000001</v>
      </c>
      <c r="F3734">
        <v>186.70000000001099</v>
      </c>
      <c r="G3734" s="36">
        <v>22.919960898916042</v>
      </c>
      <c r="I3734">
        <v>105.8248</v>
      </c>
      <c r="J3734">
        <v>186.70000000001099</v>
      </c>
      <c r="K3734" s="36">
        <v>23.049944779432348</v>
      </c>
      <c r="M3734">
        <v>110.5591</v>
      </c>
      <c r="N3734">
        <v>186.70000000001099</v>
      </c>
      <c r="O3734" s="36">
        <v>23.185235071322602</v>
      </c>
      <c r="Q3734">
        <v>115.30419999999999</v>
      </c>
      <c r="R3734">
        <v>186.70000000001099</v>
      </c>
      <c r="S3734" s="36">
        <v>23.325267828057083</v>
      </c>
      <c r="U3734">
        <v>120.0808</v>
      </c>
      <c r="V3734">
        <v>186.70000000001099</v>
      </c>
      <c r="W3734" s="36">
        <v>23.470933174870868</v>
      </c>
      <c r="Y3734">
        <v>83.43</v>
      </c>
      <c r="Z3734">
        <v>186.70000000001099</v>
      </c>
      <c r="AA3734" s="36">
        <v>22.465027517336679</v>
      </c>
    </row>
    <row r="3735" spans="1:27" x14ac:dyDescent="0.25">
      <c r="A3735">
        <v>96.432599999999994</v>
      </c>
      <c r="B3735">
        <v>186.750000000011</v>
      </c>
      <c r="C3735" s="36">
        <v>22.793480378980131</v>
      </c>
      <c r="E3735">
        <v>101.12990000000001</v>
      </c>
      <c r="F3735">
        <v>186.750000000011</v>
      </c>
      <c r="G3735" s="36">
        <v>22.919500885168215</v>
      </c>
      <c r="I3735">
        <v>105.8248</v>
      </c>
      <c r="J3735">
        <v>186.750000000011</v>
      </c>
      <c r="K3735" s="36">
        <v>23.04946599521422</v>
      </c>
      <c r="M3735">
        <v>110.5591</v>
      </c>
      <c r="N3735">
        <v>186.750000000011</v>
      </c>
      <c r="O3735" s="36">
        <v>23.18473585789172</v>
      </c>
      <c r="Q3735">
        <v>115.30419999999999</v>
      </c>
      <c r="R3735">
        <v>186.750000000011</v>
      </c>
      <c r="S3735" s="36">
        <v>23.324746446832794</v>
      </c>
      <c r="U3735">
        <v>120.0808</v>
      </c>
      <c r="V3735">
        <v>186.750000000011</v>
      </c>
      <c r="W3735" s="36">
        <v>23.470387555699443</v>
      </c>
      <c r="Y3735">
        <v>83.43</v>
      </c>
      <c r="Z3735">
        <v>186.750000000011</v>
      </c>
      <c r="AA3735" s="36">
        <v>22.464627325279917</v>
      </c>
    </row>
    <row r="3736" spans="1:27" x14ac:dyDescent="0.25">
      <c r="A3736">
        <v>96.432599999999994</v>
      </c>
      <c r="B3736">
        <v>186.80000000001101</v>
      </c>
      <c r="C3736" s="36">
        <v>22.793037879418023</v>
      </c>
      <c r="E3736">
        <v>101.12990000000001</v>
      </c>
      <c r="F3736">
        <v>186.80000000001101</v>
      </c>
      <c r="G3736" s="36">
        <v>22.919040943763083</v>
      </c>
      <c r="I3736">
        <v>105.8248</v>
      </c>
      <c r="J3736">
        <v>186.80000000001101</v>
      </c>
      <c r="K3736" s="36">
        <v>23.048987290141273</v>
      </c>
      <c r="M3736">
        <v>110.5591</v>
      </c>
      <c r="N3736">
        <v>186.80000000001101</v>
      </c>
      <c r="O3736" s="36">
        <v>23.184236731416949</v>
      </c>
      <c r="Q3736">
        <v>115.30419999999999</v>
      </c>
      <c r="R3736">
        <v>186.80000000001101</v>
      </c>
      <c r="S3736" s="36">
        <v>23.324225161527249</v>
      </c>
      <c r="U3736">
        <v>120.0808</v>
      </c>
      <c r="V3736">
        <v>186.80000000001101</v>
      </c>
      <c r="W3736" s="36">
        <v>23.469842042834973</v>
      </c>
      <c r="Y3736">
        <v>83.43</v>
      </c>
      <c r="Z3736">
        <v>186.80000000001101</v>
      </c>
      <c r="AA3736" s="36">
        <v>22.464227186221599</v>
      </c>
    </row>
    <row r="3737" spans="1:27" x14ac:dyDescent="0.25">
      <c r="A3737">
        <v>96.432599999999994</v>
      </c>
      <c r="B3737">
        <v>186.85000000001099</v>
      </c>
      <c r="C3737" s="36">
        <v>22.792595446169415</v>
      </c>
      <c r="E3737">
        <v>101.12990000000001</v>
      </c>
      <c r="F3737">
        <v>186.85000000001099</v>
      </c>
      <c r="G3737" s="36">
        <v>22.918581074674034</v>
      </c>
      <c r="I3737">
        <v>105.8248</v>
      </c>
      <c r="J3737">
        <v>186.85000000001099</v>
      </c>
      <c r="K3737" s="36">
        <v>23.048508664182808</v>
      </c>
      <c r="M3737">
        <v>110.5591</v>
      </c>
      <c r="N3737">
        <v>186.85000000001099</v>
      </c>
      <c r="O3737" s="36">
        <v>23.183737691862611</v>
      </c>
      <c r="Q3737">
        <v>115.30419999999999</v>
      </c>
      <c r="R3737">
        <v>186.85000000001099</v>
      </c>
      <c r="S3737" s="36">
        <v>23.323703972098755</v>
      </c>
      <c r="U3737">
        <v>120.0808</v>
      </c>
      <c r="V3737">
        <v>186.85000000001099</v>
      </c>
      <c r="W3737" s="36">
        <v>23.469296636228357</v>
      </c>
      <c r="Y3737">
        <v>83.43</v>
      </c>
      <c r="Z3737">
        <v>186.85000000001099</v>
      </c>
      <c r="AA3737" s="36">
        <v>22.463827100145505</v>
      </c>
    </row>
    <row r="3738" spans="1:27" x14ac:dyDescent="0.25">
      <c r="A3738">
        <v>96.432599999999994</v>
      </c>
      <c r="B3738">
        <v>186.900000000011</v>
      </c>
      <c r="C3738" s="36">
        <v>22.79215307921114</v>
      </c>
      <c r="E3738">
        <v>101.12990000000001</v>
      </c>
      <c r="F3738">
        <v>186.900000000011</v>
      </c>
      <c r="G3738" s="36">
        <v>22.918121277874469</v>
      </c>
      <c r="I3738">
        <v>105.8248</v>
      </c>
      <c r="J3738">
        <v>186.900000000011</v>
      </c>
      <c r="K3738" s="36">
        <v>23.048030117308141</v>
      </c>
      <c r="M3738">
        <v>110.5591</v>
      </c>
      <c r="N3738">
        <v>186.900000000011</v>
      </c>
      <c r="O3738" s="36">
        <v>23.183238739193072</v>
      </c>
      <c r="Q3738">
        <v>115.30419999999999</v>
      </c>
      <c r="R3738">
        <v>186.900000000011</v>
      </c>
      <c r="S3738" s="36">
        <v>23.323182878505655</v>
      </c>
      <c r="U3738">
        <v>120.0808</v>
      </c>
      <c r="V3738">
        <v>186.900000000011</v>
      </c>
      <c r="W3738" s="36">
        <v>23.468751335830518</v>
      </c>
      <c r="Y3738">
        <v>83.43</v>
      </c>
      <c r="Z3738">
        <v>186.900000000011</v>
      </c>
      <c r="AA3738" s="36">
        <v>22.463427067035425</v>
      </c>
    </row>
    <row r="3739" spans="1:27" x14ac:dyDescent="0.25">
      <c r="A3739">
        <v>96.432599999999994</v>
      </c>
      <c r="B3739">
        <v>186.95000000001099</v>
      </c>
      <c r="C3739" s="36">
        <v>22.791710778520041</v>
      </c>
      <c r="E3739">
        <v>101.12990000000001</v>
      </c>
      <c r="F3739">
        <v>186.95000000001099</v>
      </c>
      <c r="G3739" s="36">
        <v>22.917661553337823</v>
      </c>
      <c r="I3739">
        <v>105.8248</v>
      </c>
      <c r="J3739">
        <v>186.95000000001099</v>
      </c>
      <c r="K3739" s="36">
        <v>23.047551649486607</v>
      </c>
      <c r="M3739">
        <v>110.5591</v>
      </c>
      <c r="N3739">
        <v>186.95000000001099</v>
      </c>
      <c r="O3739" s="36">
        <v>23.182739873372718</v>
      </c>
      <c r="Q3739">
        <v>115.30419999999999</v>
      </c>
      <c r="R3739">
        <v>186.95000000001099</v>
      </c>
      <c r="S3739" s="36">
        <v>23.32266188070631</v>
      </c>
      <c r="U3739">
        <v>120.0808</v>
      </c>
      <c r="V3739">
        <v>186.95000000001099</v>
      </c>
      <c r="W3739" s="36">
        <v>23.468206141592432</v>
      </c>
      <c r="Y3739">
        <v>83.43</v>
      </c>
      <c r="Z3739">
        <v>186.95000000001099</v>
      </c>
      <c r="AA3739" s="36">
        <v>22.463027086875158</v>
      </c>
    </row>
    <row r="3740" spans="1:27" x14ac:dyDescent="0.25">
      <c r="A3740">
        <v>96.432599999999994</v>
      </c>
      <c r="B3740">
        <v>187.000000000011</v>
      </c>
      <c r="C3740" s="36">
        <v>22.791268544072977</v>
      </c>
      <c r="E3740">
        <v>101.12990000000001</v>
      </c>
      <c r="F3740">
        <v>187.000000000011</v>
      </c>
      <c r="G3740" s="36">
        <v>22.917201901037519</v>
      </c>
      <c r="I3740">
        <v>105.8248</v>
      </c>
      <c r="J3740">
        <v>187.000000000011</v>
      </c>
      <c r="K3740" s="36">
        <v>23.047073260687561</v>
      </c>
      <c r="M3740">
        <v>110.5591</v>
      </c>
      <c r="N3740">
        <v>187.000000000011</v>
      </c>
      <c r="O3740" s="36">
        <v>23.182241094365953</v>
      </c>
      <c r="Q3740">
        <v>115.30419999999999</v>
      </c>
      <c r="R3740">
        <v>187.000000000011</v>
      </c>
      <c r="S3740" s="36">
        <v>23.322140978659121</v>
      </c>
      <c r="U3740">
        <v>120.0808</v>
      </c>
      <c r="V3740">
        <v>187.000000000011</v>
      </c>
      <c r="W3740" s="36">
        <v>23.4676610534651</v>
      </c>
      <c r="Y3740">
        <v>83.43</v>
      </c>
      <c r="Z3740">
        <v>187.000000000011</v>
      </c>
      <c r="AA3740" s="36">
        <v>22.462627159648505</v>
      </c>
    </row>
    <row r="3741" spans="1:27" x14ac:dyDescent="0.25">
      <c r="A3741">
        <v>96.432599999999994</v>
      </c>
      <c r="B3741">
        <v>187.05000000001101</v>
      </c>
      <c r="C3741" s="36">
        <v>22.790826375846816</v>
      </c>
      <c r="E3741">
        <v>101.12990000000001</v>
      </c>
      <c r="F3741">
        <v>187.05000000001101</v>
      </c>
      <c r="G3741" s="36">
        <v>22.916742320947023</v>
      </c>
      <c r="I3741">
        <v>105.8248</v>
      </c>
      <c r="J3741">
        <v>187.05000000001101</v>
      </c>
      <c r="K3741" s="36">
        <v>23.046594950880387</v>
      </c>
      <c r="M3741">
        <v>110.5591</v>
      </c>
      <c r="N3741">
        <v>187.05000000001101</v>
      </c>
      <c r="O3741" s="36">
        <v>23.181742402137203</v>
      </c>
      <c r="Q3741">
        <v>115.30419999999999</v>
      </c>
      <c r="R3741">
        <v>187.05000000001101</v>
      </c>
      <c r="S3741" s="36">
        <v>23.321620172322511</v>
      </c>
      <c r="U3741">
        <v>120.0808</v>
      </c>
      <c r="V3741">
        <v>187.05000000001101</v>
      </c>
      <c r="W3741" s="36">
        <v>23.467116071399566</v>
      </c>
      <c r="Y3741">
        <v>83.43</v>
      </c>
      <c r="Z3741">
        <v>187.05000000001101</v>
      </c>
      <c r="AA3741" s="36">
        <v>22.462227285339281</v>
      </c>
    </row>
    <row r="3742" spans="1:27" x14ac:dyDescent="0.25">
      <c r="A3742">
        <v>96.432599999999994</v>
      </c>
      <c r="B3742">
        <v>187.10000000001099</v>
      </c>
      <c r="C3742" s="36">
        <v>22.79038427381845</v>
      </c>
      <c r="E3742">
        <v>101.12990000000001</v>
      </c>
      <c r="F3742">
        <v>187.10000000001099</v>
      </c>
      <c r="G3742" s="36">
        <v>22.916282813039796</v>
      </c>
      <c r="I3742">
        <v>105.8248</v>
      </c>
      <c r="J3742">
        <v>187.10000000001099</v>
      </c>
      <c r="K3742" s="36">
        <v>23.046116720034469</v>
      </c>
      <c r="M3742">
        <v>110.5591</v>
      </c>
      <c r="N3742">
        <v>187.10000000001099</v>
      </c>
      <c r="O3742" s="36">
        <v>23.181243796650932</v>
      </c>
      <c r="Q3742">
        <v>115.30419999999999</v>
      </c>
      <c r="R3742">
        <v>187.10000000001099</v>
      </c>
      <c r="S3742" s="36">
        <v>23.321099461654942</v>
      </c>
      <c r="U3742">
        <v>120.0808</v>
      </c>
      <c r="V3742">
        <v>187.10000000001099</v>
      </c>
      <c r="W3742" s="36">
        <v>23.466571195346905</v>
      </c>
      <c r="Y3742">
        <v>83.43</v>
      </c>
      <c r="Z3742">
        <v>187.10000000001099</v>
      </c>
      <c r="AA3742" s="36">
        <v>22.461827463931304</v>
      </c>
    </row>
    <row r="3743" spans="1:27" x14ac:dyDescent="0.25">
      <c r="A3743">
        <v>96.432599999999994</v>
      </c>
      <c r="B3743">
        <v>187.150000000011</v>
      </c>
      <c r="C3743" s="36">
        <v>22.789942237964773</v>
      </c>
      <c r="E3743">
        <v>101.12990000000001</v>
      </c>
      <c r="F3743">
        <v>187.150000000011</v>
      </c>
      <c r="G3743" s="36">
        <v>22.915823377289328</v>
      </c>
      <c r="I3743">
        <v>105.8248</v>
      </c>
      <c r="J3743">
        <v>187.150000000011</v>
      </c>
      <c r="K3743" s="36">
        <v>23.045638568119227</v>
      </c>
      <c r="M3743">
        <v>110.5591</v>
      </c>
      <c r="N3743">
        <v>187.150000000011</v>
      </c>
      <c r="O3743" s="36">
        <v>23.180745277871612</v>
      </c>
      <c r="Q3743">
        <v>115.30419999999999</v>
      </c>
      <c r="R3743">
        <v>187.150000000011</v>
      </c>
      <c r="S3743" s="36">
        <v>23.32057884661489</v>
      </c>
      <c r="U3743">
        <v>120.0808</v>
      </c>
      <c r="V3743">
        <v>187.150000000011</v>
      </c>
      <c r="W3743" s="36">
        <v>23.466026425258235</v>
      </c>
      <c r="Y3743">
        <v>83.43</v>
      </c>
      <c r="Z3743">
        <v>187.150000000011</v>
      </c>
      <c r="AA3743" s="36">
        <v>22.46142769540841</v>
      </c>
    </row>
    <row r="3744" spans="1:27" x14ac:dyDescent="0.25">
      <c r="A3744">
        <v>96.432599999999994</v>
      </c>
      <c r="B3744">
        <v>187.20000000001099</v>
      </c>
      <c r="C3744" s="36">
        <v>22.789500268262692</v>
      </c>
      <c r="E3744">
        <v>101.12990000000001</v>
      </c>
      <c r="F3744">
        <v>187.20000000001099</v>
      </c>
      <c r="G3744" s="36">
        <v>22.915364013669119</v>
      </c>
      <c r="I3744">
        <v>105.8248</v>
      </c>
      <c r="J3744">
        <v>187.20000000001099</v>
      </c>
      <c r="K3744" s="36">
        <v>23.045160495104092</v>
      </c>
      <c r="M3744">
        <v>110.5591</v>
      </c>
      <c r="N3744">
        <v>187.20000000001099</v>
      </c>
      <c r="O3744" s="36">
        <v>23.180246845763747</v>
      </c>
      <c r="Q3744">
        <v>115.30419999999999</v>
      </c>
      <c r="R3744">
        <v>187.20000000001099</v>
      </c>
      <c r="S3744" s="36">
        <v>23.320058327160876</v>
      </c>
      <c r="U3744">
        <v>120.0808</v>
      </c>
      <c r="V3744">
        <v>187.20000000001099</v>
      </c>
      <c r="W3744" s="36">
        <v>23.46548176108471</v>
      </c>
      <c r="Y3744">
        <v>83.43</v>
      </c>
      <c r="Z3744">
        <v>187.20000000001099</v>
      </c>
      <c r="AA3744" s="36">
        <v>22.461027979754434</v>
      </c>
    </row>
    <row r="3745" spans="1:27" x14ac:dyDescent="0.25">
      <c r="A3745">
        <v>96.432599999999994</v>
      </c>
      <c r="B3745">
        <v>187.250000000011</v>
      </c>
      <c r="C3745" s="36">
        <v>22.789058364689133</v>
      </c>
      <c r="E3745">
        <v>101.12990000000001</v>
      </c>
      <c r="F3745">
        <v>187.250000000011</v>
      </c>
      <c r="G3745" s="36">
        <v>22.914904722152681</v>
      </c>
      <c r="I3745">
        <v>105.8248</v>
      </c>
      <c r="J3745">
        <v>187.250000000011</v>
      </c>
      <c r="K3745" s="36">
        <v>23.044682500958512</v>
      </c>
      <c r="M3745">
        <v>110.5591</v>
      </c>
      <c r="N3745">
        <v>187.250000000011</v>
      </c>
      <c r="O3745" s="36">
        <v>23.179748500291854</v>
      </c>
      <c r="Q3745">
        <v>115.30419999999999</v>
      </c>
      <c r="R3745">
        <v>187.250000000011</v>
      </c>
      <c r="S3745" s="36">
        <v>23.319537903251433</v>
      </c>
      <c r="U3745">
        <v>120.0808</v>
      </c>
      <c r="V3745">
        <v>187.250000000011</v>
      </c>
      <c r="W3745" s="36">
        <v>23.464937202777513</v>
      </c>
      <c r="Y3745">
        <v>83.43</v>
      </c>
      <c r="Z3745">
        <v>187.250000000011</v>
      </c>
      <c r="AA3745" s="36">
        <v>22.460628316953212</v>
      </c>
    </row>
    <row r="3746" spans="1:27" x14ac:dyDescent="0.25">
      <c r="A3746">
        <v>96.432599999999994</v>
      </c>
      <c r="B3746">
        <v>187.30000000001101</v>
      </c>
      <c r="C3746" s="36">
        <v>22.788616527221038</v>
      </c>
      <c r="E3746">
        <v>101.12990000000001</v>
      </c>
      <c r="F3746">
        <v>187.30000000001101</v>
      </c>
      <c r="G3746" s="36">
        <v>22.914445502713555</v>
      </c>
      <c r="I3746">
        <v>105.8248</v>
      </c>
      <c r="J3746">
        <v>187.30000000001101</v>
      </c>
      <c r="K3746" s="36">
        <v>23.044204585651965</v>
      </c>
      <c r="M3746">
        <v>110.5591</v>
      </c>
      <c r="N3746">
        <v>187.30000000001101</v>
      </c>
      <c r="O3746" s="36">
        <v>23.179250241420494</v>
      </c>
      <c r="Q3746">
        <v>115.30419999999999</v>
      </c>
      <c r="R3746">
        <v>187.30000000001101</v>
      </c>
      <c r="S3746" s="36">
        <v>23.319017574845141</v>
      </c>
      <c r="U3746">
        <v>120.0808</v>
      </c>
      <c r="V3746">
        <v>187.30000000001101</v>
      </c>
      <c r="W3746" s="36">
        <v>23.464392750287868</v>
      </c>
      <c r="Y3746">
        <v>83.43</v>
      </c>
      <c r="Z3746">
        <v>187.30000000001101</v>
      </c>
      <c r="AA3746" s="36">
        <v>22.460228706988609</v>
      </c>
    </row>
    <row r="3747" spans="1:27" x14ac:dyDescent="0.25">
      <c r="A3747">
        <v>96.432599999999994</v>
      </c>
      <c r="B3747">
        <v>187.35000000001099</v>
      </c>
      <c r="C3747" s="36">
        <v>22.788174755835346</v>
      </c>
      <c r="E3747">
        <v>101.12990000000001</v>
      </c>
      <c r="F3747">
        <v>187.35000000001099</v>
      </c>
      <c r="G3747" s="36">
        <v>22.913986355325282</v>
      </c>
      <c r="I3747">
        <v>105.8248</v>
      </c>
      <c r="J3747">
        <v>187.35000000001099</v>
      </c>
      <c r="K3747" s="36">
        <v>23.043726749153937</v>
      </c>
      <c r="M3747">
        <v>110.5591</v>
      </c>
      <c r="N3747">
        <v>187.35000000001099</v>
      </c>
      <c r="O3747" s="36">
        <v>23.178752069114228</v>
      </c>
      <c r="Q3747">
        <v>115.30419999999999</v>
      </c>
      <c r="R3747">
        <v>187.35000000001099</v>
      </c>
      <c r="S3747" s="36">
        <v>23.318497341900603</v>
      </c>
      <c r="U3747">
        <v>120.0808</v>
      </c>
      <c r="V3747">
        <v>187.35000000001099</v>
      </c>
      <c r="W3747" s="36">
        <v>23.463848403567038</v>
      </c>
      <c r="Y3747">
        <v>83.43</v>
      </c>
      <c r="Z3747">
        <v>187.35000000001099</v>
      </c>
      <c r="AA3747" s="36">
        <v>22.459829149844477</v>
      </c>
    </row>
    <row r="3748" spans="1:27" x14ac:dyDescent="0.25">
      <c r="A3748">
        <v>96.432599999999994</v>
      </c>
      <c r="B3748">
        <v>187.400000000011</v>
      </c>
      <c r="C3748" s="36">
        <v>22.787733050509026</v>
      </c>
      <c r="E3748">
        <v>101.12990000000001</v>
      </c>
      <c r="F3748">
        <v>187.400000000011</v>
      </c>
      <c r="G3748" s="36">
        <v>22.913527279961428</v>
      </c>
      <c r="I3748">
        <v>105.8248</v>
      </c>
      <c r="J3748">
        <v>187.400000000011</v>
      </c>
      <c r="K3748" s="36">
        <v>23.043248991433941</v>
      </c>
      <c r="M3748">
        <v>110.5591</v>
      </c>
      <c r="N3748">
        <v>187.400000000011</v>
      </c>
      <c r="O3748" s="36">
        <v>23.178253983337662</v>
      </c>
      <c r="Q3748">
        <v>115.30419999999999</v>
      </c>
      <c r="R3748">
        <v>187.400000000011</v>
      </c>
      <c r="S3748" s="36">
        <v>23.317977204376444</v>
      </c>
      <c r="U3748">
        <v>120.0808</v>
      </c>
      <c r="V3748">
        <v>187.400000000011</v>
      </c>
      <c r="W3748" s="36">
        <v>23.463304162566324</v>
      </c>
      <c r="Y3748">
        <v>83.43</v>
      </c>
      <c r="Z3748">
        <v>187.400000000011</v>
      </c>
      <c r="AA3748" s="36">
        <v>22.459429645504692</v>
      </c>
    </row>
    <row r="3749" spans="1:27" x14ac:dyDescent="0.25">
      <c r="A3749">
        <v>96.432599999999994</v>
      </c>
      <c r="B3749">
        <v>187.45000000001099</v>
      </c>
      <c r="C3749" s="36">
        <v>22.787291411219055</v>
      </c>
      <c r="E3749">
        <v>101.12990000000001</v>
      </c>
      <c r="F3749">
        <v>187.45000000001099</v>
      </c>
      <c r="G3749" s="36">
        <v>22.913068276595574</v>
      </c>
      <c r="I3749">
        <v>105.8248</v>
      </c>
      <c r="J3749">
        <v>187.45000000001099</v>
      </c>
      <c r="K3749" s="36">
        <v>23.0427713124615</v>
      </c>
      <c r="M3749">
        <v>110.5591</v>
      </c>
      <c r="N3749">
        <v>187.45000000001099</v>
      </c>
      <c r="O3749" s="36">
        <v>23.177755984055409</v>
      </c>
      <c r="Q3749">
        <v>115.30419999999999</v>
      </c>
      <c r="R3749">
        <v>187.45000000001099</v>
      </c>
      <c r="S3749" s="36">
        <v>23.317457162231324</v>
      </c>
      <c r="U3749">
        <v>120.0808</v>
      </c>
      <c r="V3749">
        <v>187.45000000001099</v>
      </c>
      <c r="W3749" s="36">
        <v>23.462760027237056</v>
      </c>
      <c r="Y3749">
        <v>83.43</v>
      </c>
      <c r="Z3749">
        <v>187.45000000001099</v>
      </c>
      <c r="AA3749" s="36">
        <v>22.459030193953119</v>
      </c>
    </row>
    <row r="3750" spans="1:27" x14ac:dyDescent="0.25">
      <c r="A3750">
        <v>96.432599999999994</v>
      </c>
      <c r="B3750">
        <v>187.500000000011</v>
      </c>
      <c r="C3750" s="36">
        <v>22.786849837942416</v>
      </c>
      <c r="E3750">
        <v>101.12990000000001</v>
      </c>
      <c r="F3750">
        <v>187.500000000011</v>
      </c>
      <c r="G3750" s="36">
        <v>22.912609345201311</v>
      </c>
      <c r="I3750">
        <v>105.8248</v>
      </c>
      <c r="J3750">
        <v>187.500000000011</v>
      </c>
      <c r="K3750" s="36">
        <v>23.042293712206163</v>
      </c>
      <c r="M3750">
        <v>110.5591</v>
      </c>
      <c r="N3750">
        <v>187.500000000011</v>
      </c>
      <c r="O3750" s="36">
        <v>23.177258071232107</v>
      </c>
      <c r="Q3750">
        <v>115.30419999999999</v>
      </c>
      <c r="R3750">
        <v>187.500000000011</v>
      </c>
      <c r="S3750" s="36">
        <v>23.31693721542393</v>
      </c>
      <c r="U3750">
        <v>120.0808</v>
      </c>
      <c r="V3750">
        <v>187.500000000011</v>
      </c>
      <c r="W3750" s="36">
        <v>23.462215997530603</v>
      </c>
      <c r="Y3750">
        <v>83.43</v>
      </c>
      <c r="Z3750">
        <v>187.500000000011</v>
      </c>
      <c r="AA3750" s="36">
        <v>22.458630795173654</v>
      </c>
    </row>
    <row r="3751" spans="1:27" x14ac:dyDescent="0.25">
      <c r="A3751">
        <v>96.432599999999994</v>
      </c>
      <c r="B3751">
        <v>187.55000000001101</v>
      </c>
      <c r="C3751" s="36">
        <v>22.786408330656116</v>
      </c>
      <c r="E3751">
        <v>101.12990000000001</v>
      </c>
      <c r="F3751">
        <v>187.55000000001101</v>
      </c>
      <c r="G3751" s="36">
        <v>22.912150485752257</v>
      </c>
      <c r="I3751">
        <v>105.8248</v>
      </c>
      <c r="J3751">
        <v>187.55000000001101</v>
      </c>
      <c r="K3751" s="36">
        <v>23.041816190637501</v>
      </c>
      <c r="M3751">
        <v>110.5591</v>
      </c>
      <c r="N3751">
        <v>187.55000000001101</v>
      </c>
      <c r="O3751" s="36">
        <v>23.176760244832426</v>
      </c>
      <c r="Q3751">
        <v>115.30419999999999</v>
      </c>
      <c r="R3751">
        <v>187.55000000001101</v>
      </c>
      <c r="S3751" s="36">
        <v>23.31641736391299</v>
      </c>
      <c r="U3751">
        <v>120.0808</v>
      </c>
      <c r="V3751">
        <v>187.55000000001101</v>
      </c>
      <c r="W3751" s="36">
        <v>23.461672073398375</v>
      </c>
      <c r="Y3751">
        <v>83.43</v>
      </c>
      <c r="Z3751">
        <v>187.55000000001101</v>
      </c>
      <c r="AA3751" s="36">
        <v>22.458231449150187</v>
      </c>
    </row>
    <row r="3752" spans="1:27" x14ac:dyDescent="0.25">
      <c r="A3752">
        <v>96.432599999999994</v>
      </c>
      <c r="B3752">
        <v>187.60000000001099</v>
      </c>
      <c r="C3752" s="36">
        <v>22.785966889337168</v>
      </c>
      <c r="E3752">
        <v>101.12990000000001</v>
      </c>
      <c r="F3752">
        <v>187.60000000001099</v>
      </c>
      <c r="G3752" s="36">
        <v>22.911691698222032</v>
      </c>
      <c r="I3752">
        <v>105.8248</v>
      </c>
      <c r="J3752">
        <v>187.60000000001099</v>
      </c>
      <c r="K3752" s="36">
        <v>23.041338747725096</v>
      </c>
      <c r="M3752">
        <v>110.5591</v>
      </c>
      <c r="N3752">
        <v>187.60000000001099</v>
      </c>
      <c r="O3752" s="36">
        <v>23.176262504821061</v>
      </c>
      <c r="Q3752">
        <v>115.30419999999999</v>
      </c>
      <c r="R3752">
        <v>187.60000000001099</v>
      </c>
      <c r="S3752" s="36">
        <v>23.315897607657238</v>
      </c>
      <c r="U3752">
        <v>120.0808</v>
      </c>
      <c r="V3752">
        <v>187.60000000001099</v>
      </c>
      <c r="W3752" s="36">
        <v>23.461128254791813</v>
      </c>
      <c r="Y3752">
        <v>83.43</v>
      </c>
      <c r="Z3752">
        <v>187.60000000001099</v>
      </c>
      <c r="AA3752" s="36">
        <v>22.457832155866615</v>
      </c>
    </row>
    <row r="3753" spans="1:27" x14ac:dyDescent="0.25">
      <c r="A3753">
        <v>96.432599999999994</v>
      </c>
      <c r="B3753">
        <v>187.650000000011</v>
      </c>
      <c r="C3753" s="36">
        <v>22.78552551396259</v>
      </c>
      <c r="E3753">
        <v>101.12990000000001</v>
      </c>
      <c r="F3753">
        <v>187.650000000011</v>
      </c>
      <c r="G3753" s="36">
        <v>22.911232982584281</v>
      </c>
      <c r="I3753">
        <v>105.8248</v>
      </c>
      <c r="J3753">
        <v>187.650000000011</v>
      </c>
      <c r="K3753" s="36">
        <v>23.040861383438553</v>
      </c>
      <c r="M3753">
        <v>110.5591</v>
      </c>
      <c r="N3753">
        <v>187.650000000011</v>
      </c>
      <c r="O3753" s="36">
        <v>23.175764851162711</v>
      </c>
      <c r="Q3753">
        <v>115.30419999999999</v>
      </c>
      <c r="R3753">
        <v>187.650000000011</v>
      </c>
      <c r="S3753" s="36">
        <v>23.315377946615449</v>
      </c>
      <c r="U3753">
        <v>120.0808</v>
      </c>
      <c r="V3753">
        <v>187.650000000011</v>
      </c>
      <c r="W3753" s="36">
        <v>23.460584541662396</v>
      </c>
      <c r="Y3753">
        <v>83.43</v>
      </c>
      <c r="Z3753">
        <v>187.650000000011</v>
      </c>
      <c r="AA3753" s="36">
        <v>22.45743291530685</v>
      </c>
    </row>
    <row r="3754" spans="1:27" x14ac:dyDescent="0.25">
      <c r="A3754">
        <v>96.432599999999994</v>
      </c>
      <c r="B3754">
        <v>187.70000000001099</v>
      </c>
      <c r="C3754" s="36">
        <v>22.785084204509442</v>
      </c>
      <c r="E3754">
        <v>101.12990000000001</v>
      </c>
      <c r="F3754">
        <v>187.70000000001099</v>
      </c>
      <c r="G3754" s="36">
        <v>22.910774338812661</v>
      </c>
      <c r="I3754">
        <v>105.8248</v>
      </c>
      <c r="J3754">
        <v>187.70000000001099</v>
      </c>
      <c r="K3754" s="36">
        <v>23.040384097747495</v>
      </c>
      <c r="M3754">
        <v>110.5591</v>
      </c>
      <c r="N3754">
        <v>187.70000000001099</v>
      </c>
      <c r="O3754" s="36">
        <v>23.175267283822127</v>
      </c>
      <c r="Q3754">
        <v>115.30419999999999</v>
      </c>
      <c r="R3754">
        <v>187.70000000001099</v>
      </c>
      <c r="S3754" s="36">
        <v>23.314858380746436</v>
      </c>
      <c r="U3754">
        <v>120.0808</v>
      </c>
      <c r="V3754">
        <v>187.70000000001099</v>
      </c>
      <c r="W3754" s="36">
        <v>23.460040933961643</v>
      </c>
      <c r="Y3754">
        <v>83.43</v>
      </c>
      <c r="Z3754">
        <v>187.70000000001099</v>
      </c>
      <c r="AA3754" s="36">
        <v>22.457033727454803</v>
      </c>
    </row>
    <row r="3755" spans="1:27" x14ac:dyDescent="0.25">
      <c r="A3755">
        <v>96.432599999999994</v>
      </c>
      <c r="B3755">
        <v>187.750000000011</v>
      </c>
      <c r="C3755" s="36">
        <v>22.784642960954759</v>
      </c>
      <c r="E3755">
        <v>101.12990000000001</v>
      </c>
      <c r="F3755">
        <v>187.750000000011</v>
      </c>
      <c r="G3755" s="36">
        <v>22.910315766880849</v>
      </c>
      <c r="I3755">
        <v>105.8248</v>
      </c>
      <c r="J3755">
        <v>187.750000000011</v>
      </c>
      <c r="K3755" s="36">
        <v>23.03990689062157</v>
      </c>
      <c r="M3755">
        <v>110.5591</v>
      </c>
      <c r="N3755">
        <v>187.750000000011</v>
      </c>
      <c r="O3755" s="36">
        <v>23.174769802764065</v>
      </c>
      <c r="Q3755">
        <v>115.30419999999999</v>
      </c>
      <c r="R3755">
        <v>187.750000000011</v>
      </c>
      <c r="S3755" s="36">
        <v>23.314338910009031</v>
      </c>
      <c r="U3755">
        <v>120.0808</v>
      </c>
      <c r="V3755">
        <v>187.750000000011</v>
      </c>
      <c r="W3755" s="36">
        <v>23.459497431641097</v>
      </c>
      <c r="Y3755">
        <v>83.43</v>
      </c>
      <c r="Z3755">
        <v>187.750000000011</v>
      </c>
      <c r="AA3755" s="36">
        <v>22.45663459229441</v>
      </c>
    </row>
    <row r="3756" spans="1:27" x14ac:dyDescent="0.25">
      <c r="A3756">
        <v>96.432599999999994</v>
      </c>
      <c r="B3756">
        <v>187.80000000001101</v>
      </c>
      <c r="C3756" s="36">
        <v>22.784201783275616</v>
      </c>
      <c r="E3756">
        <v>101.12990000000001</v>
      </c>
      <c r="F3756">
        <v>187.80000000001101</v>
      </c>
      <c r="G3756" s="36">
        <v>22.909857266762526</v>
      </c>
      <c r="I3756">
        <v>105.8248</v>
      </c>
      <c r="J3756">
        <v>187.80000000001101</v>
      </c>
      <c r="K3756" s="36">
        <v>23.03942976203043</v>
      </c>
      <c r="M3756">
        <v>110.5591</v>
      </c>
      <c r="N3756">
        <v>187.80000000001101</v>
      </c>
      <c r="O3756" s="36">
        <v>23.1742724079533</v>
      </c>
      <c r="Q3756">
        <v>115.30419999999999</v>
      </c>
      <c r="R3756">
        <v>187.80000000001101</v>
      </c>
      <c r="S3756" s="36">
        <v>23.313819534362093</v>
      </c>
      <c r="U3756">
        <v>120.0808</v>
      </c>
      <c r="V3756">
        <v>187.80000000001101</v>
      </c>
      <c r="W3756" s="36">
        <v>23.458954034652354</v>
      </c>
      <c r="Y3756">
        <v>83.43</v>
      </c>
      <c r="Z3756">
        <v>187.80000000001101</v>
      </c>
      <c r="AA3756" s="36">
        <v>22.456235509809591</v>
      </c>
    </row>
    <row r="3757" spans="1:27" x14ac:dyDescent="0.25">
      <c r="A3757">
        <v>96.432599999999994</v>
      </c>
      <c r="B3757">
        <v>187.85000000001099</v>
      </c>
      <c r="C3757" s="36">
        <v>22.783760671449087</v>
      </c>
      <c r="E3757">
        <v>101.12990000000001</v>
      </c>
      <c r="F3757">
        <v>187.85000000001099</v>
      </c>
      <c r="G3757" s="36">
        <v>22.909398838431404</v>
      </c>
      <c r="I3757">
        <v>105.8248</v>
      </c>
      <c r="J3757">
        <v>187.85000000001099</v>
      </c>
      <c r="K3757" s="36">
        <v>23.038952711943764</v>
      </c>
      <c r="M3757">
        <v>110.5591</v>
      </c>
      <c r="N3757">
        <v>187.85000000001099</v>
      </c>
      <c r="O3757" s="36">
        <v>23.173775099354639</v>
      </c>
      <c r="Q3757">
        <v>115.30419999999999</v>
      </c>
      <c r="R3757">
        <v>187.85000000001099</v>
      </c>
      <c r="S3757" s="36">
        <v>23.31330025376451</v>
      </c>
      <c r="U3757">
        <v>120.0808</v>
      </c>
      <c r="V3757">
        <v>187.85000000001099</v>
      </c>
      <c r="W3757" s="36">
        <v>23.458410742947031</v>
      </c>
      <c r="Y3757">
        <v>83.43</v>
      </c>
      <c r="Z3757">
        <v>187.85000000001099</v>
      </c>
      <c r="AA3757" s="36">
        <v>22.455836479984296</v>
      </c>
    </row>
    <row r="3758" spans="1:27" x14ac:dyDescent="0.25">
      <c r="A3758">
        <v>96.432599999999994</v>
      </c>
      <c r="B3758">
        <v>187.900000000011</v>
      </c>
      <c r="C3758" s="36">
        <v>22.783319625452275</v>
      </c>
      <c r="E3758">
        <v>101.12990000000001</v>
      </c>
      <c r="F3758">
        <v>187.900000000011</v>
      </c>
      <c r="G3758" s="36">
        <v>22.908940481861201</v>
      </c>
      <c r="I3758">
        <v>105.8248</v>
      </c>
      <c r="J3758">
        <v>187.900000000011</v>
      </c>
      <c r="K3758" s="36">
        <v>23.038475740331272</v>
      </c>
      <c r="M3758">
        <v>110.5591</v>
      </c>
      <c r="N3758">
        <v>187.900000000011</v>
      </c>
      <c r="O3758" s="36">
        <v>23.173277876932918</v>
      </c>
      <c r="Q3758">
        <v>115.30419999999999</v>
      </c>
      <c r="R3758">
        <v>187.900000000011</v>
      </c>
      <c r="S3758" s="36">
        <v>23.312781068175209</v>
      </c>
      <c r="U3758">
        <v>120.0808</v>
      </c>
      <c r="V3758">
        <v>187.900000000011</v>
      </c>
      <c r="W3758" s="36">
        <v>23.457867556476796</v>
      </c>
      <c r="Y3758">
        <v>83.43</v>
      </c>
      <c r="Z3758">
        <v>187.900000000011</v>
      </c>
      <c r="AA3758" s="36">
        <v>22.455437502802461</v>
      </c>
    </row>
    <row r="3759" spans="1:27" x14ac:dyDescent="0.25">
      <c r="A3759">
        <v>96.432599999999994</v>
      </c>
      <c r="B3759">
        <v>187.95000000001099</v>
      </c>
      <c r="C3759" s="36">
        <v>22.782878645262276</v>
      </c>
      <c r="E3759">
        <v>101.12990000000001</v>
      </c>
      <c r="F3759">
        <v>187.95000000001099</v>
      </c>
      <c r="G3759" s="36">
        <v>22.908482197025652</v>
      </c>
      <c r="I3759">
        <v>105.8248</v>
      </c>
      <c r="J3759">
        <v>187.95000000001099</v>
      </c>
      <c r="K3759" s="36">
        <v>23.037998847162669</v>
      </c>
      <c r="M3759">
        <v>110.5591</v>
      </c>
      <c r="N3759">
        <v>187.95000000001099</v>
      </c>
      <c r="O3759" s="36">
        <v>23.172780740652989</v>
      </c>
      <c r="Q3759">
        <v>115.30419999999999</v>
      </c>
      <c r="R3759">
        <v>187.95000000001099</v>
      </c>
      <c r="S3759" s="36">
        <v>23.312261977553131</v>
      </c>
      <c r="U3759">
        <v>120.0808</v>
      </c>
      <c r="V3759">
        <v>187.95000000001099</v>
      </c>
      <c r="W3759" s="36">
        <v>23.457324475193335</v>
      </c>
      <c r="Y3759">
        <v>83.43</v>
      </c>
      <c r="Z3759">
        <v>187.95000000001099</v>
      </c>
      <c r="AA3759" s="36">
        <v>22.45503857824805</v>
      </c>
    </row>
    <row r="3760" spans="1:27" x14ac:dyDescent="0.25">
      <c r="A3760">
        <v>96.432599999999994</v>
      </c>
      <c r="B3760">
        <v>188.000000000011</v>
      </c>
      <c r="C3760" s="36">
        <v>22.782437730856206</v>
      </c>
      <c r="E3760">
        <v>101.12990000000001</v>
      </c>
      <c r="F3760">
        <v>188.000000000011</v>
      </c>
      <c r="G3760" s="36">
        <v>22.908023983898509</v>
      </c>
      <c r="I3760">
        <v>105.8248</v>
      </c>
      <c r="J3760">
        <v>188.000000000011</v>
      </c>
      <c r="K3760" s="36">
        <v>23.037522032407693</v>
      </c>
      <c r="M3760">
        <v>110.5591</v>
      </c>
      <c r="N3760">
        <v>188.000000000011</v>
      </c>
      <c r="O3760" s="36">
        <v>23.17228369047972</v>
      </c>
      <c r="Q3760">
        <v>115.30419999999999</v>
      </c>
      <c r="R3760">
        <v>188.000000000011</v>
      </c>
      <c r="S3760" s="36">
        <v>23.311742981857257</v>
      </c>
      <c r="U3760">
        <v>120.0808</v>
      </c>
      <c r="V3760">
        <v>188.000000000011</v>
      </c>
      <c r="W3760" s="36">
        <v>23.456781499048379</v>
      </c>
      <c r="Y3760">
        <v>83.43</v>
      </c>
      <c r="Z3760">
        <v>188.000000000011</v>
      </c>
      <c r="AA3760" s="36">
        <v>22.454639706305027</v>
      </c>
    </row>
    <row r="3761" spans="1:27" x14ac:dyDescent="0.25">
      <c r="A3761">
        <v>96.432599999999994</v>
      </c>
      <c r="B3761">
        <v>188.05000000001101</v>
      </c>
      <c r="C3761" s="36">
        <v>22.781996882211196</v>
      </c>
      <c r="E3761">
        <v>101.12990000000001</v>
      </c>
      <c r="F3761">
        <v>188.05000000001101</v>
      </c>
      <c r="G3761" s="36">
        <v>22.90756584245354</v>
      </c>
      <c r="I3761">
        <v>105.8248</v>
      </c>
      <c r="J3761">
        <v>188.05000000001101</v>
      </c>
      <c r="K3761" s="36">
        <v>23.037045296036098</v>
      </c>
      <c r="M3761">
        <v>110.5591</v>
      </c>
      <c r="N3761">
        <v>188.05000000001101</v>
      </c>
      <c r="O3761" s="36">
        <v>23.171786726378016</v>
      </c>
      <c r="Q3761">
        <v>115.30419999999999</v>
      </c>
      <c r="R3761">
        <v>188.05000000001101</v>
      </c>
      <c r="S3761" s="36">
        <v>23.311224081046589</v>
      </c>
      <c r="U3761">
        <v>120.0808</v>
      </c>
      <c r="V3761">
        <v>188.05000000001101</v>
      </c>
      <c r="W3761" s="36">
        <v>23.456238627993709</v>
      </c>
      <c r="Y3761">
        <v>83.43</v>
      </c>
      <c r="Z3761">
        <v>188.05000000001101</v>
      </c>
      <c r="AA3761" s="36">
        <v>22.454240886957365</v>
      </c>
    </row>
    <row r="3762" spans="1:27" x14ac:dyDescent="0.25">
      <c r="A3762">
        <v>96.432599999999994</v>
      </c>
      <c r="B3762">
        <v>188.10000000001099</v>
      </c>
      <c r="C3762" s="36">
        <v>22.781556099304396</v>
      </c>
      <c r="E3762">
        <v>101.12990000000001</v>
      </c>
      <c r="F3762">
        <v>188.10000000001099</v>
      </c>
      <c r="G3762" s="36">
        <v>22.907107772664524</v>
      </c>
      <c r="I3762">
        <v>105.8248</v>
      </c>
      <c r="J3762">
        <v>188.10000000001099</v>
      </c>
      <c r="K3762" s="36">
        <v>23.036568638017666</v>
      </c>
      <c r="M3762">
        <v>110.5591</v>
      </c>
      <c r="N3762">
        <v>188.10000000001099</v>
      </c>
      <c r="O3762" s="36">
        <v>23.171289848312796</v>
      </c>
      <c r="Q3762">
        <v>115.30419999999999</v>
      </c>
      <c r="R3762">
        <v>188.10000000001099</v>
      </c>
      <c r="S3762" s="36">
        <v>23.310705275080174</v>
      </c>
      <c r="U3762">
        <v>120.0808</v>
      </c>
      <c r="V3762">
        <v>188.10000000001099</v>
      </c>
      <c r="W3762" s="36">
        <v>23.455695861981116</v>
      </c>
      <c r="Y3762">
        <v>83.43</v>
      </c>
      <c r="Z3762">
        <v>188.10000000001099</v>
      </c>
      <c r="AA3762" s="36">
        <v>22.453842120189041</v>
      </c>
    </row>
    <row r="3763" spans="1:27" x14ac:dyDescent="0.25">
      <c r="A3763">
        <v>96.432599999999994</v>
      </c>
      <c r="B3763">
        <v>188.150000000011</v>
      </c>
      <c r="C3763" s="36">
        <v>22.781115382112958</v>
      </c>
      <c r="E3763">
        <v>101.12990000000001</v>
      </c>
      <c r="F3763">
        <v>188.150000000011</v>
      </c>
      <c r="G3763" s="36">
        <v>22.906649774505265</v>
      </c>
      <c r="I3763">
        <v>105.8248</v>
      </c>
      <c r="J3763">
        <v>188.150000000011</v>
      </c>
      <c r="K3763" s="36">
        <v>23.036092058322186</v>
      </c>
      <c r="M3763">
        <v>110.5591</v>
      </c>
      <c r="N3763">
        <v>188.150000000011</v>
      </c>
      <c r="O3763" s="36">
        <v>23.170793056249011</v>
      </c>
      <c r="Q3763">
        <v>115.30419999999999</v>
      </c>
      <c r="R3763">
        <v>188.150000000011</v>
      </c>
      <c r="S3763" s="36">
        <v>23.310186563917068</v>
      </c>
      <c r="U3763">
        <v>120.0808</v>
      </c>
      <c r="V3763">
        <v>188.150000000011</v>
      </c>
      <c r="W3763" s="36">
        <v>23.455153200962449</v>
      </c>
      <c r="Y3763">
        <v>83.43</v>
      </c>
      <c r="Z3763">
        <v>188.150000000011</v>
      </c>
      <c r="AA3763" s="36">
        <v>22.453443405984036</v>
      </c>
    </row>
    <row r="3764" spans="1:27" x14ac:dyDescent="0.25">
      <c r="A3764">
        <v>96.432599999999994</v>
      </c>
      <c r="B3764">
        <v>188.20000000001099</v>
      </c>
      <c r="C3764" s="36">
        <v>22.780674730614056</v>
      </c>
      <c r="E3764">
        <v>101.12990000000001</v>
      </c>
      <c r="F3764">
        <v>188.20000000001099</v>
      </c>
      <c r="G3764" s="36">
        <v>22.906191847949572</v>
      </c>
      <c r="I3764">
        <v>105.8248</v>
      </c>
      <c r="J3764">
        <v>188.20000000001099</v>
      </c>
      <c r="K3764" s="36">
        <v>23.035615556919474</v>
      </c>
      <c r="M3764">
        <v>110.5591</v>
      </c>
      <c r="N3764">
        <v>188.20000000001099</v>
      </c>
      <c r="O3764" s="36">
        <v>23.170296350151624</v>
      </c>
      <c r="Q3764">
        <v>115.30419999999999</v>
      </c>
      <c r="R3764">
        <v>188.20000000001099</v>
      </c>
      <c r="S3764" s="36">
        <v>23.309667947516353</v>
      </c>
      <c r="U3764">
        <v>120.0808</v>
      </c>
      <c r="V3764">
        <v>188.20000000001099</v>
      </c>
      <c r="W3764" s="36">
        <v>23.45461064488957</v>
      </c>
      <c r="Y3764">
        <v>83.43</v>
      </c>
      <c r="Z3764">
        <v>188.20000000001099</v>
      </c>
      <c r="AA3764" s="36">
        <v>22.453044744326363</v>
      </c>
    </row>
    <row r="3765" spans="1:27" x14ac:dyDescent="0.25">
      <c r="A3765">
        <v>96.432599999999994</v>
      </c>
      <c r="B3765">
        <v>188.250000000011</v>
      </c>
      <c r="C3765" s="36">
        <v>22.78023414478486</v>
      </c>
      <c r="E3765">
        <v>101.12990000000001</v>
      </c>
      <c r="F3765">
        <v>188.250000000011</v>
      </c>
      <c r="G3765" s="36">
        <v>22.905733992971271</v>
      </c>
      <c r="I3765">
        <v>105.8248</v>
      </c>
      <c r="J3765">
        <v>188.250000000011</v>
      </c>
      <c r="K3765" s="36">
        <v>23.035139133779357</v>
      </c>
      <c r="M3765">
        <v>110.5591</v>
      </c>
      <c r="N3765">
        <v>188.250000000011</v>
      </c>
      <c r="O3765" s="36">
        <v>23.16979972998563</v>
      </c>
      <c r="Q3765">
        <v>115.30419999999999</v>
      </c>
      <c r="R3765">
        <v>188.250000000011</v>
      </c>
      <c r="S3765" s="36">
        <v>23.309149425837166</v>
      </c>
      <c r="U3765">
        <v>120.0808</v>
      </c>
      <c r="V3765">
        <v>188.250000000011</v>
      </c>
      <c r="W3765" s="36">
        <v>23.454068193714402</v>
      </c>
      <c r="Y3765">
        <v>83.43</v>
      </c>
      <c r="Z3765">
        <v>188.250000000011</v>
      </c>
      <c r="AA3765" s="36">
        <v>22.452646135200006</v>
      </c>
    </row>
    <row r="3766" spans="1:27" x14ac:dyDescent="0.25">
      <c r="A3766">
        <v>96.432599999999994</v>
      </c>
      <c r="B3766">
        <v>188.30000000001101</v>
      </c>
      <c r="C3766" s="36">
        <v>22.779793624602576</v>
      </c>
      <c r="E3766">
        <v>101.12990000000001</v>
      </c>
      <c r="F3766">
        <v>188.30000000001101</v>
      </c>
      <c r="G3766" s="36">
        <v>22.905276209544212</v>
      </c>
      <c r="I3766">
        <v>105.8248</v>
      </c>
      <c r="J3766">
        <v>188.30000000001101</v>
      </c>
      <c r="K3766" s="36">
        <v>23.034662788871692</v>
      </c>
      <c r="M3766">
        <v>110.5591</v>
      </c>
      <c r="N3766">
        <v>188.30000000001101</v>
      </c>
      <c r="O3766" s="36">
        <v>23.169303195716036</v>
      </c>
      <c r="Q3766">
        <v>115.30419999999999</v>
      </c>
      <c r="R3766">
        <v>188.30000000001101</v>
      </c>
      <c r="S3766" s="36">
        <v>23.308630998838648</v>
      </c>
      <c r="U3766">
        <v>120.0808</v>
      </c>
      <c r="V3766">
        <v>188.30000000001101</v>
      </c>
      <c r="W3766" s="36">
        <v>23.453525847388885</v>
      </c>
      <c r="Y3766">
        <v>83.43</v>
      </c>
      <c r="Z3766">
        <v>188.30000000001101</v>
      </c>
      <c r="AA3766" s="36">
        <v>22.452247578588988</v>
      </c>
    </row>
    <row r="3767" spans="1:27" x14ac:dyDescent="0.25">
      <c r="A3767">
        <v>96.432599999999994</v>
      </c>
      <c r="B3767">
        <v>188.35000000001099</v>
      </c>
      <c r="C3767" s="36">
        <v>22.779353170044409</v>
      </c>
      <c r="E3767">
        <v>101.12990000000001</v>
      </c>
      <c r="F3767">
        <v>188.35000000001099</v>
      </c>
      <c r="G3767" s="36">
        <v>22.904818497642257</v>
      </c>
      <c r="I3767">
        <v>105.8248</v>
      </c>
      <c r="J3767">
        <v>188.35000000001099</v>
      </c>
      <c r="K3767" s="36">
        <v>23.034186522166348</v>
      </c>
      <c r="M3767">
        <v>110.5591</v>
      </c>
      <c r="N3767">
        <v>188.35000000001099</v>
      </c>
      <c r="O3767" s="36">
        <v>23.16880674730789</v>
      </c>
      <c r="Q3767">
        <v>115.30419999999999</v>
      </c>
      <c r="R3767">
        <v>188.35000000001099</v>
      </c>
      <c r="S3767" s="36">
        <v>23.308112666479975</v>
      </c>
      <c r="U3767">
        <v>120.0808</v>
      </c>
      <c r="V3767">
        <v>188.35000000001099</v>
      </c>
      <c r="W3767" s="36">
        <v>23.452983605865004</v>
      </c>
      <c r="Y3767">
        <v>83.43</v>
      </c>
      <c r="Z3767">
        <v>188.35000000001099</v>
      </c>
      <c r="AA3767" s="36">
        <v>22.45184907447732</v>
      </c>
    </row>
    <row r="3768" spans="1:27" x14ac:dyDescent="0.25">
      <c r="A3768">
        <v>96.432599999999994</v>
      </c>
      <c r="B3768">
        <v>188.400000000011</v>
      </c>
      <c r="C3768" s="36">
        <v>22.77891278108758</v>
      </c>
      <c r="E3768">
        <v>101.12990000000001</v>
      </c>
      <c r="F3768">
        <v>188.400000000011</v>
      </c>
      <c r="G3768" s="36">
        <v>22.904360857239272</v>
      </c>
      <c r="I3768">
        <v>105.8248</v>
      </c>
      <c r="J3768">
        <v>188.400000000011</v>
      </c>
      <c r="K3768" s="36">
        <v>23.033710333633206</v>
      </c>
      <c r="M3768">
        <v>110.5591</v>
      </c>
      <c r="N3768">
        <v>188.400000000011</v>
      </c>
      <c r="O3768" s="36">
        <v>23.168310384726244</v>
      </c>
      <c r="Q3768">
        <v>115.30419999999999</v>
      </c>
      <c r="R3768">
        <v>188.400000000011</v>
      </c>
      <c r="S3768" s="36">
        <v>23.307594428720357</v>
      </c>
      <c r="U3768">
        <v>120.0808</v>
      </c>
      <c r="V3768">
        <v>188.400000000011</v>
      </c>
      <c r="W3768" s="36">
        <v>23.452441469094776</v>
      </c>
      <c r="Y3768">
        <v>83.43</v>
      </c>
      <c r="Z3768">
        <v>188.400000000011</v>
      </c>
      <c r="AA3768" s="36">
        <v>22.451450622849034</v>
      </c>
    </row>
    <row r="3769" spans="1:27" x14ac:dyDescent="0.25">
      <c r="A3769">
        <v>96.432599999999994</v>
      </c>
      <c r="B3769">
        <v>188.45000000001099</v>
      </c>
      <c r="C3769" s="36">
        <v>22.77847245770932</v>
      </c>
      <c r="E3769">
        <v>101.12990000000001</v>
      </c>
      <c r="F3769">
        <v>188.45000000001099</v>
      </c>
      <c r="G3769" s="36">
        <v>22.903903288309156</v>
      </c>
      <c r="I3769">
        <v>105.8248</v>
      </c>
      <c r="J3769">
        <v>188.45000000001099</v>
      </c>
      <c r="K3769" s="36">
        <v>23.033234223242179</v>
      </c>
      <c r="M3769">
        <v>110.5591</v>
      </c>
      <c r="N3769">
        <v>188.45000000001099</v>
      </c>
      <c r="O3769" s="36">
        <v>23.167814107936188</v>
      </c>
      <c r="Q3769">
        <v>115.30419999999999</v>
      </c>
      <c r="R3769">
        <v>188.45000000001099</v>
      </c>
      <c r="S3769" s="36">
        <v>23.307076285519031</v>
      </c>
      <c r="U3769">
        <v>120.0808</v>
      </c>
      <c r="V3769">
        <v>188.45000000001099</v>
      </c>
      <c r="W3769" s="36">
        <v>23.45189943703026</v>
      </c>
      <c r="Y3769">
        <v>83.43</v>
      </c>
      <c r="Z3769">
        <v>188.45000000001099</v>
      </c>
      <c r="AA3769" s="36">
        <v>22.451052223688162</v>
      </c>
    </row>
    <row r="3770" spans="1:27" x14ac:dyDescent="0.25">
      <c r="A3770">
        <v>96.432599999999994</v>
      </c>
      <c r="B3770">
        <v>188.500000000011</v>
      </c>
      <c r="C3770" s="36">
        <v>22.778032199886873</v>
      </c>
      <c r="E3770">
        <v>101.12990000000001</v>
      </c>
      <c r="F3770">
        <v>188.500000000011</v>
      </c>
      <c r="G3770" s="36">
        <v>22.903445790825813</v>
      </c>
      <c r="I3770">
        <v>105.8248</v>
      </c>
      <c r="J3770">
        <v>188.500000000011</v>
      </c>
      <c r="K3770" s="36">
        <v>23.032758190963193</v>
      </c>
      <c r="M3770">
        <v>110.5591</v>
      </c>
      <c r="N3770">
        <v>188.500000000011</v>
      </c>
      <c r="O3770" s="36">
        <v>23.167317916902824</v>
      </c>
      <c r="Q3770">
        <v>115.30419999999999</v>
      </c>
      <c r="R3770">
        <v>188.500000000011</v>
      </c>
      <c r="S3770" s="36">
        <v>23.306558236835254</v>
      </c>
      <c r="U3770">
        <v>120.0808</v>
      </c>
      <c r="V3770">
        <v>188.500000000011</v>
      </c>
      <c r="W3770" s="36">
        <v>23.451357509623534</v>
      </c>
      <c r="Y3770">
        <v>83.43</v>
      </c>
      <c r="Z3770">
        <v>188.500000000011</v>
      </c>
      <c r="AA3770" s="36">
        <v>22.450653876978752</v>
      </c>
    </row>
    <row r="3771" spans="1:27" x14ac:dyDescent="0.25">
      <c r="A3771">
        <v>96.432599999999994</v>
      </c>
      <c r="B3771">
        <v>188.55000000001101</v>
      </c>
      <c r="C3771" s="36">
        <v>22.777592007597505</v>
      </c>
      <c r="E3771">
        <v>101.12990000000001</v>
      </c>
      <c r="F3771">
        <v>188.55000000001101</v>
      </c>
      <c r="G3771" s="36">
        <v>22.902988364763164</v>
      </c>
      <c r="I3771">
        <v>105.8248</v>
      </c>
      <c r="J3771">
        <v>188.55000000001101</v>
      </c>
      <c r="K3771" s="36">
        <v>23.032282236766189</v>
      </c>
      <c r="M3771">
        <v>110.5591</v>
      </c>
      <c r="N3771">
        <v>188.55000000001101</v>
      </c>
      <c r="O3771" s="36">
        <v>23.166821811591287</v>
      </c>
      <c r="Q3771">
        <v>115.30419999999999</v>
      </c>
      <c r="R3771">
        <v>188.55000000001101</v>
      </c>
      <c r="S3771" s="36">
        <v>23.306040282628327</v>
      </c>
      <c r="U3771">
        <v>120.0808</v>
      </c>
      <c r="V3771">
        <v>188.55000000001101</v>
      </c>
      <c r="W3771" s="36">
        <v>23.450815686826733</v>
      </c>
      <c r="Y3771">
        <v>83.43</v>
      </c>
      <c r="Z3771">
        <v>188.55000000001101</v>
      </c>
      <c r="AA3771" s="36">
        <v>22.450255582704848</v>
      </c>
    </row>
    <row r="3772" spans="1:27" x14ac:dyDescent="0.25">
      <c r="A3772">
        <v>96.432599999999994</v>
      </c>
      <c r="B3772">
        <v>188.60000000001099</v>
      </c>
      <c r="C3772" s="36">
        <v>22.777151880818479</v>
      </c>
      <c r="E3772">
        <v>101.12990000000001</v>
      </c>
      <c r="F3772">
        <v>188.60000000001099</v>
      </c>
      <c r="G3772" s="36">
        <v>22.902531010095146</v>
      </c>
      <c r="I3772">
        <v>105.8248</v>
      </c>
      <c r="J3772">
        <v>188.60000000001099</v>
      </c>
      <c r="K3772" s="36">
        <v>23.03180636062114</v>
      </c>
      <c r="M3772">
        <v>110.5591</v>
      </c>
      <c r="N3772">
        <v>188.60000000001099</v>
      </c>
      <c r="O3772" s="36">
        <v>23.166325791966727</v>
      </c>
      <c r="Q3772">
        <v>115.30419999999999</v>
      </c>
      <c r="R3772">
        <v>188.60000000001099</v>
      </c>
      <c r="S3772" s="36">
        <v>23.305522422857564</v>
      </c>
      <c r="U3772">
        <v>120.0808</v>
      </c>
      <c r="V3772">
        <v>188.60000000001099</v>
      </c>
      <c r="W3772" s="36">
        <v>23.450273968592011</v>
      </c>
      <c r="Y3772">
        <v>83.43</v>
      </c>
      <c r="Z3772">
        <v>188.60000000001099</v>
      </c>
      <c r="AA3772" s="36">
        <v>22.44985734085051</v>
      </c>
    </row>
    <row r="3773" spans="1:27" x14ac:dyDescent="0.25">
      <c r="A3773">
        <v>96.432599999999994</v>
      </c>
      <c r="B3773">
        <v>188.650000000011</v>
      </c>
      <c r="C3773" s="36">
        <v>22.77671181952709</v>
      </c>
      <c r="E3773">
        <v>101.12990000000001</v>
      </c>
      <c r="F3773">
        <v>188.650000000011</v>
      </c>
      <c r="G3773" s="36">
        <v>22.902073726795713</v>
      </c>
      <c r="I3773">
        <v>105.8248</v>
      </c>
      <c r="J3773">
        <v>188.650000000011</v>
      </c>
      <c r="K3773" s="36">
        <v>23.031330562498017</v>
      </c>
      <c r="M3773">
        <v>110.5591</v>
      </c>
      <c r="N3773">
        <v>188.650000000011</v>
      </c>
      <c r="O3773" s="36">
        <v>23.165829857994321</v>
      </c>
      <c r="Q3773">
        <v>115.30419999999999</v>
      </c>
      <c r="R3773">
        <v>188.650000000011</v>
      </c>
      <c r="S3773" s="36">
        <v>23.305004657482311</v>
      </c>
      <c r="U3773">
        <v>120.0808</v>
      </c>
      <c r="V3773">
        <v>188.650000000011</v>
      </c>
      <c r="W3773" s="36">
        <v>23.449732354871571</v>
      </c>
      <c r="Y3773">
        <v>83.43</v>
      </c>
      <c r="Z3773">
        <v>188.650000000011</v>
      </c>
      <c r="AA3773" s="36">
        <v>22.449459151399811</v>
      </c>
    </row>
    <row r="3774" spans="1:27" x14ac:dyDescent="0.25">
      <c r="A3774">
        <v>96.432599999999994</v>
      </c>
      <c r="B3774">
        <v>188.70000000001099</v>
      </c>
      <c r="C3774" s="36">
        <v>22.776271823700622</v>
      </c>
      <c r="E3774">
        <v>101.12990000000001</v>
      </c>
      <c r="F3774">
        <v>188.70000000001099</v>
      </c>
      <c r="G3774" s="36">
        <v>22.901616514838828</v>
      </c>
      <c r="I3774">
        <v>105.8248</v>
      </c>
      <c r="J3774">
        <v>188.70000000001099</v>
      </c>
      <c r="K3774" s="36">
        <v>23.030854842366825</v>
      </c>
      <c r="M3774">
        <v>110.5591</v>
      </c>
      <c r="N3774">
        <v>188.70000000001099</v>
      </c>
      <c r="O3774" s="36">
        <v>23.165334009639263</v>
      </c>
      <c r="Q3774">
        <v>115.30419999999999</v>
      </c>
      <c r="R3774">
        <v>188.70000000001099</v>
      </c>
      <c r="S3774" s="36">
        <v>23.304486986461946</v>
      </c>
      <c r="U3774">
        <v>120.0808</v>
      </c>
      <c r="V3774">
        <v>188.70000000001099</v>
      </c>
      <c r="W3774" s="36">
        <v>23.44919084561764</v>
      </c>
      <c r="Y3774">
        <v>83.43</v>
      </c>
      <c r="Z3774">
        <v>188.70000000001099</v>
      </c>
      <c r="AA3774" s="36">
        <v>22.449061014336809</v>
      </c>
    </row>
    <row r="3775" spans="1:27" x14ac:dyDescent="0.25">
      <c r="A3775">
        <v>96.432599999999994</v>
      </c>
      <c r="B3775">
        <v>188.750000000011</v>
      </c>
      <c r="C3775" s="36">
        <v>22.775831893316393</v>
      </c>
      <c r="E3775">
        <v>101.12990000000001</v>
      </c>
      <c r="F3775">
        <v>188.750000000011</v>
      </c>
      <c r="G3775" s="36">
        <v>22.901159374198478</v>
      </c>
      <c r="I3775">
        <v>105.8248</v>
      </c>
      <c r="J3775">
        <v>188.750000000011</v>
      </c>
      <c r="K3775" s="36">
        <v>23.030379200197583</v>
      </c>
      <c r="M3775">
        <v>110.5591</v>
      </c>
      <c r="N3775">
        <v>188.750000000011</v>
      </c>
      <c r="O3775" s="36">
        <v>23.164838246866783</v>
      </c>
      <c r="Q3775">
        <v>115.30419999999999</v>
      </c>
      <c r="R3775">
        <v>188.750000000011</v>
      </c>
      <c r="S3775" s="36">
        <v>23.303969409755883</v>
      </c>
      <c r="U3775">
        <v>120.0808</v>
      </c>
      <c r="V3775">
        <v>188.750000000011</v>
      </c>
      <c r="W3775" s="36">
        <v>23.448649440782482</v>
      </c>
      <c r="Y3775">
        <v>83.43</v>
      </c>
      <c r="Z3775">
        <v>188.750000000011</v>
      </c>
      <c r="AA3775" s="36">
        <v>22.448662929645604</v>
      </c>
    </row>
    <row r="3776" spans="1:27" x14ac:dyDescent="0.25">
      <c r="A3776">
        <v>96.432599999999994</v>
      </c>
      <c r="B3776">
        <v>188.80000000001101</v>
      </c>
      <c r="C3776" s="36">
        <v>22.775392028351725</v>
      </c>
      <c r="E3776">
        <v>101.12990000000001</v>
      </c>
      <c r="F3776">
        <v>188.80000000001101</v>
      </c>
      <c r="G3776" s="36">
        <v>22.900702304848668</v>
      </c>
      <c r="I3776">
        <v>105.8248</v>
      </c>
      <c r="J3776">
        <v>188.80000000001101</v>
      </c>
      <c r="K3776" s="36">
        <v>23.029903635960334</v>
      </c>
      <c r="M3776">
        <v>110.5591</v>
      </c>
      <c r="N3776">
        <v>188.80000000001101</v>
      </c>
      <c r="O3776" s="36">
        <v>23.16434256964212</v>
      </c>
      <c r="Q3776">
        <v>115.30419999999999</v>
      </c>
      <c r="R3776">
        <v>188.80000000001101</v>
      </c>
      <c r="S3776" s="36">
        <v>23.303451927323547</v>
      </c>
      <c r="U3776">
        <v>120.0808</v>
      </c>
      <c r="V3776">
        <v>188.80000000001101</v>
      </c>
      <c r="W3776" s="36">
        <v>23.448108140318404</v>
      </c>
      <c r="Y3776">
        <v>83.43</v>
      </c>
      <c r="Z3776">
        <v>188.80000000001101</v>
      </c>
      <c r="AA3776" s="36">
        <v>22.448264897310271</v>
      </c>
    </row>
    <row r="3777" spans="1:27" x14ac:dyDescent="0.25">
      <c r="A3777">
        <v>96.432599999999994</v>
      </c>
      <c r="B3777">
        <v>188.85000000001099</v>
      </c>
      <c r="C3777" s="36">
        <v>22.774952228783953</v>
      </c>
      <c r="E3777">
        <v>101.12990000000001</v>
      </c>
      <c r="F3777">
        <v>188.85000000001099</v>
      </c>
      <c r="G3777" s="36">
        <v>22.900245306763399</v>
      </c>
      <c r="I3777">
        <v>105.8248</v>
      </c>
      <c r="J3777">
        <v>188.85000000001099</v>
      </c>
      <c r="K3777" s="36">
        <v>23.029428149625126</v>
      </c>
      <c r="M3777">
        <v>110.5591</v>
      </c>
      <c r="N3777">
        <v>188.85000000001099</v>
      </c>
      <c r="O3777" s="36">
        <v>23.163846977930536</v>
      </c>
      <c r="Q3777">
        <v>115.30419999999999</v>
      </c>
      <c r="R3777">
        <v>188.85000000001099</v>
      </c>
      <c r="S3777" s="36">
        <v>23.302934539124401</v>
      </c>
      <c r="U3777">
        <v>120.0808</v>
      </c>
      <c r="V3777">
        <v>188.85000000001099</v>
      </c>
      <c r="W3777" s="36">
        <v>23.447566944177741</v>
      </c>
      <c r="Y3777">
        <v>83.43</v>
      </c>
      <c r="Z3777">
        <v>188.85000000001099</v>
      </c>
      <c r="AA3777" s="36">
        <v>22.447866917314908</v>
      </c>
    </row>
    <row r="3778" spans="1:27" x14ac:dyDescent="0.25">
      <c r="A3778">
        <v>96.432599999999994</v>
      </c>
      <c r="B3778">
        <v>188.900000000011</v>
      </c>
      <c r="C3778" s="36">
        <v>22.774512494590425</v>
      </c>
      <c r="E3778">
        <v>101.12990000000001</v>
      </c>
      <c r="F3778">
        <v>188.900000000011</v>
      </c>
      <c r="G3778" s="36">
        <v>22.899788379916707</v>
      </c>
      <c r="I3778">
        <v>105.8248</v>
      </c>
      <c r="J3778">
        <v>188.900000000011</v>
      </c>
      <c r="K3778" s="36">
        <v>23.028952741162037</v>
      </c>
      <c r="M3778">
        <v>110.5591</v>
      </c>
      <c r="N3778">
        <v>188.900000000011</v>
      </c>
      <c r="O3778" s="36">
        <v>23.163351471697336</v>
      </c>
      <c r="Q3778">
        <v>115.30419999999999</v>
      </c>
      <c r="R3778">
        <v>188.900000000011</v>
      </c>
      <c r="S3778" s="36">
        <v>23.302417245117937</v>
      </c>
      <c r="U3778">
        <v>120.0808</v>
      </c>
      <c r="V3778">
        <v>188.900000000011</v>
      </c>
      <c r="W3778" s="36">
        <v>23.447025852312866</v>
      </c>
      <c r="Y3778">
        <v>83.43</v>
      </c>
      <c r="Z3778">
        <v>188.900000000011</v>
      </c>
      <c r="AA3778" s="36">
        <v>22.447468989643628</v>
      </c>
    </row>
    <row r="3779" spans="1:27" x14ac:dyDescent="0.25">
      <c r="A3779">
        <v>96.432599999999994</v>
      </c>
      <c r="B3779">
        <v>188.95000000001099</v>
      </c>
      <c r="C3779" s="36">
        <v>22.774072825748497</v>
      </c>
      <c r="E3779">
        <v>101.12990000000001</v>
      </c>
      <c r="F3779">
        <v>188.95000000001099</v>
      </c>
      <c r="G3779" s="36">
        <v>22.899331524282637</v>
      </c>
      <c r="I3779">
        <v>105.8248</v>
      </c>
      <c r="J3779">
        <v>188.95000000001099</v>
      </c>
      <c r="K3779" s="36">
        <v>23.028477410541164</v>
      </c>
      <c r="M3779">
        <v>110.5591</v>
      </c>
      <c r="N3779">
        <v>188.95000000001099</v>
      </c>
      <c r="O3779" s="36">
        <v>23.162856050907816</v>
      </c>
      <c r="Q3779">
        <v>115.30419999999999</v>
      </c>
      <c r="R3779">
        <v>188.95000000001099</v>
      </c>
      <c r="S3779" s="36">
        <v>23.301900045263675</v>
      </c>
      <c r="U3779">
        <v>120.0808</v>
      </c>
      <c r="V3779">
        <v>188.95000000001099</v>
      </c>
      <c r="W3779" s="36">
        <v>23.44648486467619</v>
      </c>
      <c r="Y3779">
        <v>83.43</v>
      </c>
      <c r="Z3779">
        <v>188.95000000001099</v>
      </c>
      <c r="AA3779" s="36">
        <v>22.447071114280547</v>
      </c>
    </row>
    <row r="3780" spans="1:27" x14ac:dyDescent="0.25">
      <c r="A3780">
        <v>96.432599999999994</v>
      </c>
      <c r="B3780">
        <v>189.000000000011</v>
      </c>
      <c r="C3780" s="36">
        <v>22.773633222235549</v>
      </c>
      <c r="E3780">
        <v>101.12990000000001</v>
      </c>
      <c r="F3780">
        <v>189.000000000011</v>
      </c>
      <c r="G3780" s="36">
        <v>22.89887473983525</v>
      </c>
      <c r="I3780">
        <v>105.8248</v>
      </c>
      <c r="J3780">
        <v>189.000000000011</v>
      </c>
      <c r="K3780" s="36">
        <v>23.028002157732619</v>
      </c>
      <c r="M3780">
        <v>110.5591</v>
      </c>
      <c r="N3780">
        <v>189.000000000011</v>
      </c>
      <c r="O3780" s="36">
        <v>23.162360715527321</v>
      </c>
      <c r="Q3780">
        <v>115.30419999999999</v>
      </c>
      <c r="R3780">
        <v>189.000000000011</v>
      </c>
      <c r="S3780" s="36">
        <v>23.301382939521158</v>
      </c>
      <c r="U3780">
        <v>120.0808</v>
      </c>
      <c r="V3780">
        <v>189.000000000011</v>
      </c>
      <c r="W3780" s="36">
        <v>23.445943981220154</v>
      </c>
      <c r="Y3780">
        <v>83.43</v>
      </c>
      <c r="Z3780">
        <v>189.000000000011</v>
      </c>
      <c r="AA3780" s="36">
        <v>22.44667329120977</v>
      </c>
    </row>
    <row r="3781" spans="1:27" x14ac:dyDescent="0.25">
      <c r="A3781">
        <v>96.432599999999994</v>
      </c>
      <c r="B3781">
        <v>189.05000000001101</v>
      </c>
      <c r="C3781" s="36">
        <v>22.773193684028957</v>
      </c>
      <c r="E3781">
        <v>101.12990000000001</v>
      </c>
      <c r="F3781">
        <v>189.05000000001101</v>
      </c>
      <c r="G3781" s="36">
        <v>22.898418026548615</v>
      </c>
      <c r="I3781">
        <v>105.8248</v>
      </c>
      <c r="J3781">
        <v>189.05000000001101</v>
      </c>
      <c r="K3781" s="36">
        <v>23.027526982706533</v>
      </c>
      <c r="M3781">
        <v>110.5591</v>
      </c>
      <c r="N3781">
        <v>189.05000000001101</v>
      </c>
      <c r="O3781" s="36">
        <v>23.161865465521213</v>
      </c>
      <c r="Q3781">
        <v>115.30419999999999</v>
      </c>
      <c r="R3781">
        <v>189.05000000001101</v>
      </c>
      <c r="S3781" s="36">
        <v>23.300865927849962</v>
      </c>
      <c r="U3781">
        <v>120.0808</v>
      </c>
      <c r="V3781">
        <v>189.05000000001101</v>
      </c>
      <c r="W3781" s="36">
        <v>23.445403201897236</v>
      </c>
      <c r="Y3781">
        <v>83.43</v>
      </c>
      <c r="Z3781">
        <v>189.05000000001101</v>
      </c>
      <c r="AA3781" s="36">
        <v>22.44627552041544</v>
      </c>
    </row>
    <row r="3782" spans="1:27" x14ac:dyDescent="0.25">
      <c r="A3782">
        <v>96.432599999999994</v>
      </c>
      <c r="B3782">
        <v>189.10000000001099</v>
      </c>
      <c r="C3782" s="36">
        <v>22.772754211106136</v>
      </c>
      <c r="E3782">
        <v>101.12990000000001</v>
      </c>
      <c r="F3782">
        <v>189.10000000001099</v>
      </c>
      <c r="G3782" s="36">
        <v>22.897961384396829</v>
      </c>
      <c r="I3782">
        <v>105.8248</v>
      </c>
      <c r="J3782">
        <v>189.10000000001099</v>
      </c>
      <c r="K3782" s="36">
        <v>23.027051885433053</v>
      </c>
      <c r="M3782">
        <v>110.5591</v>
      </c>
      <c r="N3782">
        <v>189.10000000001099</v>
      </c>
      <c r="O3782" s="36">
        <v>23.16137030085487</v>
      </c>
      <c r="Q3782">
        <v>115.30419999999999</v>
      </c>
      <c r="R3782">
        <v>189.10000000001099</v>
      </c>
      <c r="S3782" s="36">
        <v>23.300349010209697</v>
      </c>
      <c r="U3782">
        <v>120.0808</v>
      </c>
      <c r="V3782">
        <v>189.10000000001099</v>
      </c>
      <c r="W3782" s="36">
        <v>23.44486252665995</v>
      </c>
      <c r="Y3782">
        <v>83.43</v>
      </c>
      <c r="Z3782">
        <v>189.10000000001099</v>
      </c>
      <c r="AA3782" s="36">
        <v>22.445877801881682</v>
      </c>
    </row>
    <row r="3783" spans="1:27" x14ac:dyDescent="0.25">
      <c r="A3783">
        <v>96.432599999999994</v>
      </c>
      <c r="B3783">
        <v>189.150000000011</v>
      </c>
      <c r="C3783" s="36">
        <v>22.77231480344448</v>
      </c>
      <c r="E3783">
        <v>101.12990000000001</v>
      </c>
      <c r="F3783">
        <v>189.150000000011</v>
      </c>
      <c r="G3783" s="36">
        <v>22.897504813353994</v>
      </c>
      <c r="I3783">
        <v>105.8248</v>
      </c>
      <c r="J3783">
        <v>189.150000000011</v>
      </c>
      <c r="K3783" s="36">
        <v>23.026576865882355</v>
      </c>
      <c r="M3783">
        <v>110.5591</v>
      </c>
      <c r="N3783">
        <v>189.150000000011</v>
      </c>
      <c r="O3783" s="36">
        <v>23.160875221493693</v>
      </c>
      <c r="Q3783">
        <v>115.30419999999999</v>
      </c>
      <c r="R3783">
        <v>189.150000000011</v>
      </c>
      <c r="S3783" s="36">
        <v>23.299832186559978</v>
      </c>
      <c r="U3783">
        <v>120.0808</v>
      </c>
      <c r="V3783">
        <v>189.150000000011</v>
      </c>
      <c r="W3783" s="36">
        <v>23.444321955460847</v>
      </c>
      <c r="Y3783">
        <v>83.43</v>
      </c>
      <c r="Z3783">
        <v>189.150000000011</v>
      </c>
      <c r="AA3783" s="36">
        <v>22.44548013559265</v>
      </c>
    </row>
    <row r="3784" spans="1:27" x14ac:dyDescent="0.25">
      <c r="A3784">
        <v>96.432599999999994</v>
      </c>
      <c r="B3784">
        <v>189.20000000001099</v>
      </c>
      <c r="C3784" s="36">
        <v>22.771875461021423</v>
      </c>
      <c r="E3784">
        <v>101.12990000000001</v>
      </c>
      <c r="F3784">
        <v>189.20000000001099</v>
      </c>
      <c r="G3784" s="36">
        <v>22.897048313394233</v>
      </c>
      <c r="I3784">
        <v>105.8248</v>
      </c>
      <c r="J3784">
        <v>189.20000000001099</v>
      </c>
      <c r="K3784" s="36">
        <v>23.026101924024616</v>
      </c>
      <c r="M3784">
        <v>110.5591</v>
      </c>
      <c r="N3784">
        <v>189.20000000001099</v>
      </c>
      <c r="O3784" s="36">
        <v>23.16038022740311</v>
      </c>
      <c r="Q3784">
        <v>115.30419999999999</v>
      </c>
      <c r="R3784">
        <v>189.20000000001099</v>
      </c>
      <c r="S3784" s="36">
        <v>23.299315456860484</v>
      </c>
      <c r="U3784">
        <v>120.0808</v>
      </c>
      <c r="V3784">
        <v>189.20000000001099</v>
      </c>
      <c r="W3784" s="36">
        <v>23.443781488252505</v>
      </c>
      <c r="Y3784">
        <v>83.43</v>
      </c>
      <c r="Z3784">
        <v>189.20000000001099</v>
      </c>
      <c r="AA3784" s="36">
        <v>22.445082521532488</v>
      </c>
    </row>
    <row r="3785" spans="1:27" x14ac:dyDescent="0.25">
      <c r="A3785">
        <v>96.432599999999994</v>
      </c>
      <c r="B3785">
        <v>189.250000000011</v>
      </c>
      <c r="C3785" s="36">
        <v>22.771436183814398</v>
      </c>
      <c r="E3785">
        <v>101.12990000000001</v>
      </c>
      <c r="F3785">
        <v>189.250000000011</v>
      </c>
      <c r="G3785" s="36">
        <v>22.896591884491681</v>
      </c>
      <c r="I3785">
        <v>105.8248</v>
      </c>
      <c r="J3785">
        <v>189.250000000011</v>
      </c>
      <c r="K3785" s="36">
        <v>23.025627059830047</v>
      </c>
      <c r="M3785">
        <v>110.5591</v>
      </c>
      <c r="N3785">
        <v>189.250000000011</v>
      </c>
      <c r="O3785" s="36">
        <v>23.159885318548572</v>
      </c>
      <c r="Q3785">
        <v>115.30419999999999</v>
      </c>
      <c r="R3785">
        <v>189.250000000011</v>
      </c>
      <c r="S3785" s="36">
        <v>23.298798821070889</v>
      </c>
      <c r="U3785">
        <v>120.0808</v>
      </c>
      <c r="V3785">
        <v>189.250000000011</v>
      </c>
      <c r="W3785" s="36">
        <v>23.443241124987548</v>
      </c>
      <c r="Y3785">
        <v>83.43</v>
      </c>
      <c r="Z3785">
        <v>189.250000000011</v>
      </c>
      <c r="AA3785" s="36">
        <v>22.444684959685361</v>
      </c>
    </row>
    <row r="3786" spans="1:27" x14ac:dyDescent="0.25">
      <c r="A3786">
        <v>96.432599999999994</v>
      </c>
      <c r="B3786">
        <v>189.30000000001101</v>
      </c>
      <c r="C3786" s="36">
        <v>22.770996971800859</v>
      </c>
      <c r="E3786">
        <v>101.12990000000001</v>
      </c>
      <c r="F3786">
        <v>189.30000000001101</v>
      </c>
      <c r="G3786" s="36">
        <v>22.89613552662049</v>
      </c>
      <c r="I3786">
        <v>105.8248</v>
      </c>
      <c r="J3786">
        <v>189.30000000001101</v>
      </c>
      <c r="K3786" s="36">
        <v>23.025152273268866</v>
      </c>
      <c r="M3786">
        <v>110.5591</v>
      </c>
      <c r="N3786">
        <v>189.30000000001101</v>
      </c>
      <c r="O3786" s="36">
        <v>23.159390494895554</v>
      </c>
      <c r="Q3786">
        <v>115.30419999999999</v>
      </c>
      <c r="R3786">
        <v>189.30000000001101</v>
      </c>
      <c r="S3786" s="36">
        <v>23.298282279150914</v>
      </c>
      <c r="U3786">
        <v>120.0808</v>
      </c>
      <c r="V3786">
        <v>189.30000000001101</v>
      </c>
      <c r="W3786" s="36">
        <v>23.442700865618633</v>
      </c>
      <c r="Y3786">
        <v>83.43</v>
      </c>
      <c r="Z3786">
        <v>189.30000000001101</v>
      </c>
      <c r="AA3786" s="36">
        <v>22.444287450035429</v>
      </c>
    </row>
    <row r="3787" spans="1:27" x14ac:dyDescent="0.25">
      <c r="A3787">
        <v>96.432599999999994</v>
      </c>
      <c r="B3787">
        <v>189.35000000001099</v>
      </c>
      <c r="C3787" s="36">
        <v>22.77055782495826</v>
      </c>
      <c r="E3787">
        <v>101.12990000000001</v>
      </c>
      <c r="F3787">
        <v>189.35000000001099</v>
      </c>
      <c r="G3787" s="36">
        <v>22.895679239754827</v>
      </c>
      <c r="I3787">
        <v>105.8248</v>
      </c>
      <c r="J3787">
        <v>189.35000000001099</v>
      </c>
      <c r="K3787" s="36">
        <v>23.024677564311325</v>
      </c>
      <c r="M3787">
        <v>110.5591</v>
      </c>
      <c r="N3787">
        <v>189.35000000001099</v>
      </c>
      <c r="O3787" s="36">
        <v>23.158895756409542</v>
      </c>
      <c r="Q3787">
        <v>115.30419999999999</v>
      </c>
      <c r="R3787">
        <v>189.35000000001099</v>
      </c>
      <c r="S3787" s="36">
        <v>23.297765831060296</v>
      </c>
      <c r="U3787">
        <v>120.0808</v>
      </c>
      <c r="V3787">
        <v>189.35000000001099</v>
      </c>
      <c r="W3787" s="36">
        <v>23.442160710098445</v>
      </c>
      <c r="Y3787">
        <v>83.43</v>
      </c>
      <c r="Z3787">
        <v>189.35000000001099</v>
      </c>
      <c r="AA3787" s="36">
        <v>22.443889992566881</v>
      </c>
    </row>
    <row r="3788" spans="1:27" x14ac:dyDescent="0.25">
      <c r="A3788">
        <v>96.432599999999994</v>
      </c>
      <c r="B3788">
        <v>189.400000000011</v>
      </c>
      <c r="C3788" s="36">
        <v>22.770118743264078</v>
      </c>
      <c r="E3788">
        <v>101.12990000000001</v>
      </c>
      <c r="F3788">
        <v>189.400000000011</v>
      </c>
      <c r="G3788" s="36">
        <v>22.895223023868873</v>
      </c>
      <c r="I3788">
        <v>105.8248</v>
      </c>
      <c r="J3788">
        <v>189.400000000011</v>
      </c>
      <c r="K3788" s="36">
        <v>23.024202932927675</v>
      </c>
      <c r="M3788">
        <v>110.5591</v>
      </c>
      <c r="N3788">
        <v>189.400000000011</v>
      </c>
      <c r="O3788" s="36">
        <v>23.158401103056065</v>
      </c>
      <c r="Q3788">
        <v>115.30419999999999</v>
      </c>
      <c r="R3788">
        <v>189.400000000011</v>
      </c>
      <c r="S3788" s="36">
        <v>23.297249476758815</v>
      </c>
      <c r="U3788">
        <v>120.0808</v>
      </c>
      <c r="V3788">
        <v>189.400000000011</v>
      </c>
      <c r="W3788" s="36">
        <v>23.441620658379705</v>
      </c>
      <c r="Y3788">
        <v>83.43</v>
      </c>
      <c r="Z3788">
        <v>189.400000000011</v>
      </c>
      <c r="AA3788" s="36">
        <v>22.443492587263883</v>
      </c>
    </row>
    <row r="3789" spans="1:27" x14ac:dyDescent="0.25">
      <c r="A3789">
        <v>96.432599999999994</v>
      </c>
      <c r="B3789">
        <v>189.45000000001099</v>
      </c>
      <c r="C3789" s="36">
        <v>22.769679726695802</v>
      </c>
      <c r="E3789">
        <v>101.12990000000001</v>
      </c>
      <c r="F3789">
        <v>189.45000000001099</v>
      </c>
      <c r="G3789" s="36">
        <v>22.894766878936824</v>
      </c>
      <c r="I3789">
        <v>105.8248</v>
      </c>
      <c r="J3789">
        <v>189.45000000001099</v>
      </c>
      <c r="K3789" s="36">
        <v>23.023728379088205</v>
      </c>
      <c r="M3789">
        <v>110.5591</v>
      </c>
      <c r="N3789">
        <v>189.45000000001099</v>
      </c>
      <c r="O3789" s="36">
        <v>23.157906534800656</v>
      </c>
      <c r="Q3789">
        <v>115.30419999999999</v>
      </c>
      <c r="R3789">
        <v>189.45000000001099</v>
      </c>
      <c r="S3789" s="36">
        <v>23.296733216206263</v>
      </c>
      <c r="U3789">
        <v>120.0808</v>
      </c>
      <c r="V3789">
        <v>189.45000000001099</v>
      </c>
      <c r="W3789" s="36">
        <v>23.441080710415175</v>
      </c>
      <c r="Y3789">
        <v>83.43</v>
      </c>
      <c r="Z3789">
        <v>189.45000000001099</v>
      </c>
      <c r="AA3789" s="36">
        <v>22.443095234110629</v>
      </c>
    </row>
    <row r="3790" spans="1:27" x14ac:dyDescent="0.25">
      <c r="A3790">
        <v>96.432599999999994</v>
      </c>
      <c r="B3790">
        <v>189.500000000011</v>
      </c>
      <c r="C3790" s="36">
        <v>22.76924077523093</v>
      </c>
      <c r="E3790">
        <v>101.12990000000001</v>
      </c>
      <c r="F3790">
        <v>189.500000000011</v>
      </c>
      <c r="G3790" s="36">
        <v>22.894310804932896</v>
      </c>
      <c r="I3790">
        <v>105.8248</v>
      </c>
      <c r="J3790">
        <v>189.500000000011</v>
      </c>
      <c r="K3790" s="36">
        <v>23.023253902763209</v>
      </c>
      <c r="M3790">
        <v>110.5591</v>
      </c>
      <c r="N3790">
        <v>189.500000000011</v>
      </c>
      <c r="O3790" s="36">
        <v>23.15741205160888</v>
      </c>
      <c r="Q3790">
        <v>115.30419999999999</v>
      </c>
      <c r="R3790">
        <v>189.500000000011</v>
      </c>
      <c r="S3790" s="36">
        <v>23.296217049362472</v>
      </c>
      <c r="U3790">
        <v>120.0808</v>
      </c>
      <c r="V3790">
        <v>189.500000000011</v>
      </c>
      <c r="W3790" s="36">
        <v>23.440540866157651</v>
      </c>
      <c r="Y3790">
        <v>83.43</v>
      </c>
      <c r="Z3790">
        <v>189.500000000011</v>
      </c>
      <c r="AA3790" s="36">
        <v>22.442697933091328</v>
      </c>
    </row>
    <row r="3791" spans="1:27" x14ac:dyDescent="0.25">
      <c r="A3791">
        <v>96.432599999999994</v>
      </c>
      <c r="B3791">
        <v>189.55000000001101</v>
      </c>
      <c r="C3791" s="36">
        <v>22.76880188884698</v>
      </c>
      <c r="E3791">
        <v>101.12990000000001</v>
      </c>
      <c r="F3791">
        <v>189.55000000001101</v>
      </c>
      <c r="G3791" s="36">
        <v>22.893854801831306</v>
      </c>
      <c r="I3791">
        <v>105.8248</v>
      </c>
      <c r="J3791">
        <v>189.55000000001101</v>
      </c>
      <c r="K3791" s="36">
        <v>23.022779503922994</v>
      </c>
      <c r="M3791">
        <v>110.5591</v>
      </c>
      <c r="N3791">
        <v>189.55000000001101</v>
      </c>
      <c r="O3791" s="36">
        <v>23.156917653446321</v>
      </c>
      <c r="Q3791">
        <v>115.30419999999999</v>
      </c>
      <c r="R3791">
        <v>189.55000000001101</v>
      </c>
      <c r="S3791" s="36">
        <v>23.295700976187291</v>
      </c>
      <c r="U3791">
        <v>120.0808</v>
      </c>
      <c r="V3791">
        <v>189.55000000001101</v>
      </c>
      <c r="W3791" s="36">
        <v>23.440001125559959</v>
      </c>
      <c r="Y3791">
        <v>83.43</v>
      </c>
      <c r="Z3791">
        <v>189.55000000001101</v>
      </c>
      <c r="AA3791" s="36">
        <v>22.442300684190176</v>
      </c>
    </row>
    <row r="3792" spans="1:27" x14ac:dyDescent="0.25">
      <c r="A3792">
        <v>96.432599999999994</v>
      </c>
      <c r="B3792">
        <v>189.60000000001099</v>
      </c>
      <c r="C3792" s="36">
        <v>22.768363067521467</v>
      </c>
      <c r="E3792">
        <v>101.12990000000001</v>
      </c>
      <c r="F3792">
        <v>189.60000000001099</v>
      </c>
      <c r="G3792" s="36">
        <v>22.893398869606312</v>
      </c>
      <c r="I3792">
        <v>105.8248</v>
      </c>
      <c r="J3792">
        <v>189.60000000001099</v>
      </c>
      <c r="K3792" s="36">
        <v>23.022305182537909</v>
      </c>
      <c r="M3792">
        <v>110.5591</v>
      </c>
      <c r="N3792">
        <v>189.60000000001099</v>
      </c>
      <c r="O3792" s="36">
        <v>23.156423340278586</v>
      </c>
      <c r="Q3792">
        <v>115.30419999999999</v>
      </c>
      <c r="R3792">
        <v>189.60000000001099</v>
      </c>
      <c r="S3792" s="36">
        <v>23.295184996640614</v>
      </c>
      <c r="U3792">
        <v>120.0808</v>
      </c>
      <c r="V3792">
        <v>189.60000000001099</v>
      </c>
      <c r="W3792" s="36">
        <v>23.43946148857496</v>
      </c>
      <c r="Y3792">
        <v>83.43</v>
      </c>
      <c r="Z3792">
        <v>189.60000000001099</v>
      </c>
      <c r="AA3792" s="36">
        <v>22.441903487391393</v>
      </c>
    </row>
    <row r="3793" spans="1:27" x14ac:dyDescent="0.25">
      <c r="A3793">
        <v>96.432599999999994</v>
      </c>
      <c r="B3793">
        <v>189.650000000011</v>
      </c>
      <c r="C3793" s="36">
        <v>22.767924311231933</v>
      </c>
      <c r="E3793">
        <v>101.12990000000001</v>
      </c>
      <c r="F3793">
        <v>189.650000000011</v>
      </c>
      <c r="G3793" s="36">
        <v>22.892943008232162</v>
      </c>
      <c r="I3793">
        <v>105.8248</v>
      </c>
      <c r="J3793">
        <v>189.650000000011</v>
      </c>
      <c r="K3793" s="36">
        <v>23.021830938578297</v>
      </c>
      <c r="M3793">
        <v>110.5591</v>
      </c>
      <c r="N3793">
        <v>189.650000000011</v>
      </c>
      <c r="O3793" s="36">
        <v>23.155929112071309</v>
      </c>
      <c r="Q3793">
        <v>115.30419999999999</v>
      </c>
      <c r="R3793">
        <v>189.650000000011</v>
      </c>
      <c r="S3793" s="36">
        <v>23.294669110682342</v>
      </c>
      <c r="U3793">
        <v>120.0808</v>
      </c>
      <c r="V3793">
        <v>189.650000000011</v>
      </c>
      <c r="W3793" s="36">
        <v>23.438921955155557</v>
      </c>
      <c r="Y3793">
        <v>83.43</v>
      </c>
      <c r="Z3793">
        <v>189.650000000011</v>
      </c>
      <c r="AA3793" s="36">
        <v>22.44150634267919</v>
      </c>
    </row>
    <row r="3794" spans="1:27" x14ac:dyDescent="0.25">
      <c r="A3794">
        <v>96.432599999999994</v>
      </c>
      <c r="B3794">
        <v>189.70000000001099</v>
      </c>
      <c r="C3794" s="36">
        <v>22.767485619955927</v>
      </c>
      <c r="E3794">
        <v>101.12990000000001</v>
      </c>
      <c r="F3794">
        <v>189.70000000001099</v>
      </c>
      <c r="G3794" s="36">
        <v>22.892487217683133</v>
      </c>
      <c r="I3794">
        <v>105.8248</v>
      </c>
      <c r="J3794">
        <v>189.70000000001099</v>
      </c>
      <c r="K3794" s="36">
        <v>23.021356772014535</v>
      </c>
      <c r="M3794">
        <v>110.5591</v>
      </c>
      <c r="N3794">
        <v>189.70000000001099</v>
      </c>
      <c r="O3794" s="36">
        <v>23.155434968790143</v>
      </c>
      <c r="Q3794">
        <v>115.30419999999999</v>
      </c>
      <c r="R3794">
        <v>189.70000000001099</v>
      </c>
      <c r="S3794" s="36">
        <v>23.294153318272418</v>
      </c>
      <c r="U3794">
        <v>120.0808</v>
      </c>
      <c r="V3794">
        <v>189.70000000001099</v>
      </c>
      <c r="W3794" s="36">
        <v>23.438382525254681</v>
      </c>
      <c r="Y3794">
        <v>83.43</v>
      </c>
      <c r="Z3794">
        <v>189.70000000001099</v>
      </c>
      <c r="AA3794" s="36">
        <v>22.441109250037805</v>
      </c>
    </row>
    <row r="3795" spans="1:27" x14ac:dyDescent="0.25">
      <c r="A3795">
        <v>96.432599999999994</v>
      </c>
      <c r="B3795">
        <v>189.750000000011</v>
      </c>
      <c r="C3795" s="36">
        <v>22.767046993671009</v>
      </c>
      <c r="E3795">
        <v>101.12990000000001</v>
      </c>
      <c r="F3795">
        <v>189.750000000011</v>
      </c>
      <c r="G3795" s="36">
        <v>22.892031497933509</v>
      </c>
      <c r="I3795">
        <v>105.8248</v>
      </c>
      <c r="J3795">
        <v>189.750000000011</v>
      </c>
      <c r="K3795" s="36">
        <v>23.02088268281701</v>
      </c>
      <c r="M3795">
        <v>110.5591</v>
      </c>
      <c r="N3795">
        <v>189.750000000011</v>
      </c>
      <c r="O3795" s="36">
        <v>23.154940910400757</v>
      </c>
      <c r="Q3795">
        <v>115.30419999999999</v>
      </c>
      <c r="R3795">
        <v>189.750000000011</v>
      </c>
      <c r="S3795" s="36">
        <v>23.293637619370809</v>
      </c>
      <c r="U3795">
        <v>120.0808</v>
      </c>
      <c r="V3795">
        <v>189.750000000011</v>
      </c>
      <c r="W3795" s="36">
        <v>23.437843198825302</v>
      </c>
      <c r="Y3795">
        <v>83.43</v>
      </c>
      <c r="Z3795">
        <v>189.750000000011</v>
      </c>
      <c r="AA3795" s="36">
        <v>22.440712209451469</v>
      </c>
    </row>
    <row r="3796" spans="1:27" x14ac:dyDescent="0.25">
      <c r="A3796">
        <v>96.432599999999994</v>
      </c>
      <c r="B3796">
        <v>189.80000000001101</v>
      </c>
      <c r="C3796" s="36">
        <v>22.766608432354758</v>
      </c>
      <c r="E3796">
        <v>101.12990000000001</v>
      </c>
      <c r="F3796">
        <v>189.80000000001101</v>
      </c>
      <c r="G3796" s="36">
        <v>22.891575848957594</v>
      </c>
      <c r="I3796">
        <v>105.8248</v>
      </c>
      <c r="J3796">
        <v>189.80000000001101</v>
      </c>
      <c r="K3796" s="36">
        <v>23.020408670956126</v>
      </c>
      <c r="M3796">
        <v>110.5591</v>
      </c>
      <c r="N3796">
        <v>189.80000000001101</v>
      </c>
      <c r="O3796" s="36">
        <v>23.154446936868858</v>
      </c>
      <c r="Q3796">
        <v>115.30419999999999</v>
      </c>
      <c r="R3796">
        <v>189.80000000001101</v>
      </c>
      <c r="S3796" s="36">
        <v>23.293122013937506</v>
      </c>
      <c r="U3796">
        <v>120.0808</v>
      </c>
      <c r="V3796">
        <v>189.80000000001101</v>
      </c>
      <c r="W3796" s="36">
        <v>23.437303975820416</v>
      </c>
      <c r="Y3796">
        <v>83.43</v>
      </c>
      <c r="Z3796">
        <v>189.80000000001101</v>
      </c>
      <c r="AA3796" s="36">
        <v>22.440315220904438</v>
      </c>
    </row>
    <row r="3797" spans="1:27" x14ac:dyDescent="0.25">
      <c r="A3797">
        <v>96.432599999999994</v>
      </c>
      <c r="B3797">
        <v>189.85000000001099</v>
      </c>
      <c r="C3797" s="36">
        <v>22.76616993598476</v>
      </c>
      <c r="E3797">
        <v>101.12990000000001</v>
      </c>
      <c r="F3797">
        <v>189.85000000001099</v>
      </c>
      <c r="G3797" s="36">
        <v>22.891120270729708</v>
      </c>
      <c r="I3797">
        <v>105.8248</v>
      </c>
      <c r="J3797">
        <v>189.85000000001099</v>
      </c>
      <c r="K3797" s="36">
        <v>23.019934736402316</v>
      </c>
      <c r="M3797">
        <v>110.5591</v>
      </c>
      <c r="N3797">
        <v>189.85000000001099</v>
      </c>
      <c r="O3797" s="36">
        <v>23.153953048160158</v>
      </c>
      <c r="Q3797">
        <v>115.30419999999999</v>
      </c>
      <c r="R3797">
        <v>189.85000000001099</v>
      </c>
      <c r="S3797" s="36">
        <v>23.292606501932536</v>
      </c>
      <c r="U3797">
        <v>120.0808</v>
      </c>
      <c r="V3797">
        <v>189.85000000001099</v>
      </c>
      <c r="W3797" s="36">
        <v>23.436764856193061</v>
      </c>
      <c r="Y3797">
        <v>83.43</v>
      </c>
      <c r="Z3797">
        <v>189.85000000001099</v>
      </c>
      <c r="AA3797" s="36">
        <v>22.439918284380951</v>
      </c>
    </row>
    <row r="3798" spans="1:27" x14ac:dyDescent="0.25">
      <c r="A3798">
        <v>96.432599999999994</v>
      </c>
      <c r="B3798">
        <v>189.900000000011</v>
      </c>
      <c r="C3798" s="36">
        <v>22.765731504538618</v>
      </c>
      <c r="E3798">
        <v>101.12990000000001</v>
      </c>
      <c r="F3798">
        <v>189.900000000011</v>
      </c>
      <c r="G3798" s="36">
        <v>22.890664763224176</v>
      </c>
      <c r="I3798">
        <v>105.8248</v>
      </c>
      <c r="J3798">
        <v>189.900000000011</v>
      </c>
      <c r="K3798" s="36">
        <v>23.019460879126022</v>
      </c>
      <c r="M3798">
        <v>110.5591</v>
      </c>
      <c r="N3798">
        <v>189.900000000011</v>
      </c>
      <c r="O3798" s="36">
        <v>23.153459244240409</v>
      </c>
      <c r="Q3798">
        <v>115.30419999999999</v>
      </c>
      <c r="R3798">
        <v>189.900000000011</v>
      </c>
      <c r="S3798" s="36">
        <v>23.292091083315945</v>
      </c>
      <c r="U3798">
        <v>120.0808</v>
      </c>
      <c r="V3798">
        <v>189.900000000011</v>
      </c>
      <c r="W3798" s="36">
        <v>23.43622583989632</v>
      </c>
      <c r="Y3798">
        <v>83.43</v>
      </c>
      <c r="Z3798">
        <v>189.900000000011</v>
      </c>
      <c r="AA3798" s="36">
        <v>22.439521399865274</v>
      </c>
    </row>
    <row r="3799" spans="1:27" x14ac:dyDescent="0.25">
      <c r="A3799">
        <v>96.432599999999994</v>
      </c>
      <c r="B3799">
        <v>189.95000000001099</v>
      </c>
      <c r="C3799" s="36">
        <v>22.765293137993936</v>
      </c>
      <c r="E3799">
        <v>101.12990000000001</v>
      </c>
      <c r="F3799">
        <v>189.95000000001099</v>
      </c>
      <c r="G3799" s="36">
        <v>22.890209326415363</v>
      </c>
      <c r="I3799">
        <v>105.8248</v>
      </c>
      <c r="J3799">
        <v>189.95000000001099</v>
      </c>
      <c r="K3799" s="36">
        <v>23.018987099097707</v>
      </c>
      <c r="M3799">
        <v>110.5591</v>
      </c>
      <c r="N3799">
        <v>189.95000000001099</v>
      </c>
      <c r="O3799" s="36">
        <v>23.152965525075366</v>
      </c>
      <c r="Q3799">
        <v>115.30419999999999</v>
      </c>
      <c r="R3799">
        <v>189.95000000001099</v>
      </c>
      <c r="S3799" s="36">
        <v>23.291575758047809</v>
      </c>
      <c r="U3799">
        <v>120.0808</v>
      </c>
      <c r="V3799">
        <v>189.95000000001099</v>
      </c>
      <c r="W3799" s="36">
        <v>23.435686926883282</v>
      </c>
      <c r="Y3799">
        <v>83.43</v>
      </c>
      <c r="Z3799">
        <v>189.95000000001099</v>
      </c>
      <c r="AA3799" s="36">
        <v>22.439124567341675</v>
      </c>
    </row>
    <row r="3800" spans="1:27" x14ac:dyDescent="0.25">
      <c r="A3800">
        <v>96.432599999999994</v>
      </c>
      <c r="B3800">
        <v>190.000000000011</v>
      </c>
      <c r="C3800" s="36">
        <v>22.764854836328343</v>
      </c>
      <c r="E3800">
        <v>101.12990000000001</v>
      </c>
      <c r="F3800">
        <v>190.000000000011</v>
      </c>
      <c r="G3800" s="36">
        <v>22.889753960277616</v>
      </c>
      <c r="I3800">
        <v>105.8248</v>
      </c>
      <c r="J3800">
        <v>190.000000000011</v>
      </c>
      <c r="K3800" s="36">
        <v>23.018513396287855</v>
      </c>
      <c r="M3800">
        <v>110.5591</v>
      </c>
      <c r="N3800">
        <v>190.000000000011</v>
      </c>
      <c r="O3800" s="36">
        <v>23.152471890630824</v>
      </c>
      <c r="Q3800">
        <v>115.30419999999999</v>
      </c>
      <c r="R3800">
        <v>190.000000000011</v>
      </c>
      <c r="S3800" s="36">
        <v>23.291060526088238</v>
      </c>
      <c r="U3800">
        <v>120.0808</v>
      </c>
      <c r="V3800">
        <v>190.000000000011</v>
      </c>
      <c r="W3800" s="36">
        <v>23.435148117107097</v>
      </c>
      <c r="Y3800">
        <v>83.43</v>
      </c>
      <c r="Z3800">
        <v>190.000000000011</v>
      </c>
      <c r="AA3800" s="36">
        <v>22.438727786794427</v>
      </c>
    </row>
    <row r="3801" spans="1:27" x14ac:dyDescent="0.25">
      <c r="A3801">
        <v>96.432599999999994</v>
      </c>
      <c r="B3801">
        <v>190.05000000001101</v>
      </c>
      <c r="C3801" s="36">
        <v>22.764416599519478</v>
      </c>
      <c r="E3801">
        <v>101.12990000000001</v>
      </c>
      <c r="F3801">
        <v>190.05000000001101</v>
      </c>
      <c r="G3801" s="36">
        <v>22.889298664785322</v>
      </c>
      <c r="I3801">
        <v>105.8248</v>
      </c>
      <c r="J3801">
        <v>190.05000000001101</v>
      </c>
      <c r="K3801" s="36">
        <v>23.018039770666959</v>
      </c>
      <c r="M3801">
        <v>110.5591</v>
      </c>
      <c r="N3801">
        <v>190.05000000001101</v>
      </c>
      <c r="O3801" s="36">
        <v>23.151978340872592</v>
      </c>
      <c r="Q3801">
        <v>115.30419999999999</v>
      </c>
      <c r="R3801">
        <v>190.05000000001101</v>
      </c>
      <c r="S3801" s="36">
        <v>23.290545387397362</v>
      </c>
      <c r="U3801">
        <v>120.0808</v>
      </c>
      <c r="V3801">
        <v>190.05000000001101</v>
      </c>
      <c r="W3801" s="36">
        <v>23.434609410520938</v>
      </c>
      <c r="Y3801">
        <v>83.43</v>
      </c>
      <c r="Z3801">
        <v>190.05000000001101</v>
      </c>
      <c r="AA3801" s="36">
        <v>22.438331058207808</v>
      </c>
    </row>
    <row r="3802" spans="1:27" x14ac:dyDescent="0.25">
      <c r="A3802">
        <v>96.432599999999994</v>
      </c>
      <c r="B3802">
        <v>190.10000000001099</v>
      </c>
      <c r="C3802" s="36">
        <v>22.763978427544991</v>
      </c>
      <c r="E3802">
        <v>101.12990000000001</v>
      </c>
      <c r="F3802">
        <v>190.10000000001099</v>
      </c>
      <c r="G3802" s="36">
        <v>22.888843439912876</v>
      </c>
      <c r="I3802">
        <v>105.8248</v>
      </c>
      <c r="J3802">
        <v>190.10000000001099</v>
      </c>
      <c r="K3802" s="36">
        <v>23.017566222205538</v>
      </c>
      <c r="M3802">
        <v>110.5591</v>
      </c>
      <c r="N3802">
        <v>190.10000000001099</v>
      </c>
      <c r="O3802" s="36">
        <v>23.151484875766496</v>
      </c>
      <c r="Q3802">
        <v>115.30419999999999</v>
      </c>
      <c r="R3802">
        <v>190.10000000001099</v>
      </c>
      <c r="S3802" s="36">
        <v>23.290030341935346</v>
      </c>
      <c r="U3802">
        <v>120.0808</v>
      </c>
      <c r="V3802">
        <v>190.10000000001099</v>
      </c>
      <c r="W3802" s="36">
        <v>23.434070807078019</v>
      </c>
      <c r="Y3802">
        <v>83.43</v>
      </c>
      <c r="Z3802">
        <v>190.10000000001099</v>
      </c>
      <c r="AA3802" s="36">
        <v>22.437934381566119</v>
      </c>
    </row>
    <row r="3803" spans="1:27" x14ac:dyDescent="0.25">
      <c r="A3803">
        <v>96.432599999999994</v>
      </c>
      <c r="B3803">
        <v>190.150000000011</v>
      </c>
      <c r="C3803" s="36">
        <v>22.763540320382543</v>
      </c>
      <c r="E3803">
        <v>101.12990000000001</v>
      </c>
      <c r="F3803">
        <v>190.150000000011</v>
      </c>
      <c r="G3803" s="36">
        <v>22.888388285634679</v>
      </c>
      <c r="I3803">
        <v>105.8248</v>
      </c>
      <c r="J3803">
        <v>190.150000000011</v>
      </c>
      <c r="K3803" s="36">
        <v>23.017092750874134</v>
      </c>
      <c r="M3803">
        <v>110.5591</v>
      </c>
      <c r="N3803">
        <v>190.150000000011</v>
      </c>
      <c r="O3803" s="36">
        <v>23.150991495278401</v>
      </c>
      <c r="Q3803">
        <v>115.30419999999999</v>
      </c>
      <c r="R3803">
        <v>190.150000000011</v>
      </c>
      <c r="S3803" s="36">
        <v>23.289515389662366</v>
      </c>
      <c r="U3803">
        <v>120.0808</v>
      </c>
      <c r="V3803">
        <v>190.150000000011</v>
      </c>
      <c r="W3803" s="36">
        <v>23.433532306731578</v>
      </c>
      <c r="Y3803">
        <v>83.43</v>
      </c>
      <c r="Z3803">
        <v>190.150000000011</v>
      </c>
      <c r="AA3803" s="36">
        <v>22.437537756853658</v>
      </c>
    </row>
    <row r="3804" spans="1:27" x14ac:dyDescent="0.25">
      <c r="A3804">
        <v>96.432599999999994</v>
      </c>
      <c r="B3804">
        <v>190.20000000001099</v>
      </c>
      <c r="C3804" s="36">
        <v>22.763102278009804</v>
      </c>
      <c r="E3804">
        <v>101.12990000000001</v>
      </c>
      <c r="F3804">
        <v>190.20000000001099</v>
      </c>
      <c r="G3804" s="36">
        <v>22.887933201925158</v>
      </c>
      <c r="I3804">
        <v>105.8248</v>
      </c>
      <c r="J3804">
        <v>190.20000000001099</v>
      </c>
      <c r="K3804" s="36">
        <v>23.0166193566433</v>
      </c>
      <c r="M3804">
        <v>110.5591</v>
      </c>
      <c r="N3804">
        <v>190.20000000001099</v>
      </c>
      <c r="O3804" s="36">
        <v>23.15049819937418</v>
      </c>
      <c r="Q3804">
        <v>115.30419999999999</v>
      </c>
      <c r="R3804">
        <v>190.20000000001099</v>
      </c>
      <c r="S3804" s="36">
        <v>23.289000530538654</v>
      </c>
      <c r="U3804">
        <v>120.0808</v>
      </c>
      <c r="V3804">
        <v>190.20000000001099</v>
      </c>
      <c r="W3804" s="36">
        <v>23.432993909434895</v>
      </c>
      <c r="Y3804">
        <v>83.43</v>
      </c>
      <c r="Z3804">
        <v>190.20000000001099</v>
      </c>
      <c r="AA3804" s="36">
        <v>22.437141184054717</v>
      </c>
    </row>
    <row r="3805" spans="1:27" x14ac:dyDescent="0.25">
      <c r="A3805">
        <v>96.432599999999994</v>
      </c>
      <c r="B3805">
        <v>190.250000000011</v>
      </c>
      <c r="C3805" s="36">
        <v>22.762664300404467</v>
      </c>
      <c r="E3805">
        <v>101.12990000000001</v>
      </c>
      <c r="F3805">
        <v>190.250000000011</v>
      </c>
      <c r="G3805" s="36">
        <v>22.887478188758752</v>
      </c>
      <c r="I3805">
        <v>105.8248</v>
      </c>
      <c r="J3805">
        <v>190.250000000011</v>
      </c>
      <c r="K3805" s="36">
        <v>23.016146039483605</v>
      </c>
      <c r="M3805">
        <v>110.5591</v>
      </c>
      <c r="N3805">
        <v>190.250000000011</v>
      </c>
      <c r="O3805" s="36">
        <v>23.150004988019727</v>
      </c>
      <c r="Q3805">
        <v>115.30419999999999</v>
      </c>
      <c r="R3805">
        <v>190.250000000011</v>
      </c>
      <c r="S3805" s="36">
        <v>23.288485764524442</v>
      </c>
      <c r="U3805">
        <v>120.0808</v>
      </c>
      <c r="V3805">
        <v>190.250000000011</v>
      </c>
      <c r="W3805" s="36">
        <v>23.43245561514129</v>
      </c>
      <c r="Y3805">
        <v>83.43</v>
      </c>
      <c r="Z3805">
        <v>190.250000000011</v>
      </c>
      <c r="AA3805" s="36">
        <v>22.436744663153622</v>
      </c>
    </row>
    <row r="3806" spans="1:27" x14ac:dyDescent="0.25">
      <c r="A3806">
        <v>96.432599999999994</v>
      </c>
      <c r="B3806">
        <v>190.30000000001101</v>
      </c>
      <c r="C3806" s="36">
        <v>22.762226387544235</v>
      </c>
      <c r="E3806">
        <v>101.12990000000001</v>
      </c>
      <c r="F3806">
        <v>190.30000000001101</v>
      </c>
      <c r="G3806" s="36">
        <v>22.887023246109912</v>
      </c>
      <c r="I3806">
        <v>105.8248</v>
      </c>
      <c r="J3806">
        <v>190.30000000001101</v>
      </c>
      <c r="K3806" s="36">
        <v>23.015672799365635</v>
      </c>
      <c r="M3806">
        <v>110.5591</v>
      </c>
      <c r="N3806">
        <v>190.30000000001101</v>
      </c>
      <c r="O3806" s="36">
        <v>23.149511861180972</v>
      </c>
      <c r="Q3806">
        <v>115.30419999999999</v>
      </c>
      <c r="R3806">
        <v>190.30000000001101</v>
      </c>
      <c r="S3806" s="36">
        <v>23.287971091579998</v>
      </c>
      <c r="U3806">
        <v>120.0808</v>
      </c>
      <c r="V3806">
        <v>190.30000000001101</v>
      </c>
      <c r="W3806" s="36">
        <v>23.431917423804094</v>
      </c>
      <c r="Y3806">
        <v>83.43</v>
      </c>
      <c r="Z3806">
        <v>190.30000000001101</v>
      </c>
      <c r="AA3806" s="36">
        <v>22.436348194134695</v>
      </c>
    </row>
    <row r="3807" spans="1:27" x14ac:dyDescent="0.25">
      <c r="A3807">
        <v>96.432599999999994</v>
      </c>
      <c r="B3807">
        <v>190.35000000001199</v>
      </c>
      <c r="C3807" s="36">
        <v>22.761788539406798</v>
      </c>
      <c r="E3807">
        <v>101.12990000000001</v>
      </c>
      <c r="F3807">
        <v>190.35000000001199</v>
      </c>
      <c r="G3807" s="36">
        <v>22.886568373953107</v>
      </c>
      <c r="I3807">
        <v>105.8248</v>
      </c>
      <c r="J3807">
        <v>190.35000000001199</v>
      </c>
      <c r="K3807" s="36">
        <v>23.01519963626</v>
      </c>
      <c r="M3807">
        <v>110.5591</v>
      </c>
      <c r="N3807">
        <v>190.35000000001199</v>
      </c>
      <c r="O3807" s="36">
        <v>23.149018818823844</v>
      </c>
      <c r="Q3807">
        <v>115.30419999999999</v>
      </c>
      <c r="R3807">
        <v>190.35000000001199</v>
      </c>
      <c r="S3807" s="36">
        <v>23.287456511665617</v>
      </c>
      <c r="U3807">
        <v>120.0808</v>
      </c>
      <c r="V3807">
        <v>190.35000000001199</v>
      </c>
      <c r="W3807" s="36">
        <v>23.431379335376686</v>
      </c>
      <c r="Y3807">
        <v>83.43</v>
      </c>
      <c r="Z3807">
        <v>190.35000000001199</v>
      </c>
      <c r="AA3807" s="36">
        <v>22.435951776982247</v>
      </c>
    </row>
    <row r="3808" spans="1:27" x14ac:dyDescent="0.25">
      <c r="A3808">
        <v>96.432599999999994</v>
      </c>
      <c r="B3808">
        <v>190.400000000011</v>
      </c>
      <c r="C3808" s="36">
        <v>22.761350755969918</v>
      </c>
      <c r="E3808">
        <v>101.12990000000001</v>
      </c>
      <c r="F3808">
        <v>190.400000000011</v>
      </c>
      <c r="G3808" s="36">
        <v>22.886113572262833</v>
      </c>
      <c r="I3808">
        <v>105.8248</v>
      </c>
      <c r="J3808">
        <v>190.400000000011</v>
      </c>
      <c r="K3808" s="36">
        <v>23.01472655013735</v>
      </c>
      <c r="M3808">
        <v>110.5591</v>
      </c>
      <c r="N3808">
        <v>190.400000000011</v>
      </c>
      <c r="O3808" s="36">
        <v>23.148525860914337</v>
      </c>
      <c r="Q3808">
        <v>115.30419999999999</v>
      </c>
      <c r="R3808">
        <v>190.400000000011</v>
      </c>
      <c r="S3808" s="36">
        <v>23.286942024741659</v>
      </c>
      <c r="U3808">
        <v>120.0808</v>
      </c>
      <c r="V3808">
        <v>190.400000000011</v>
      </c>
      <c r="W3808" s="36">
        <v>23.430841349812521</v>
      </c>
      <c r="Y3808">
        <v>83.43</v>
      </c>
      <c r="Z3808">
        <v>190.400000000011</v>
      </c>
      <c r="AA3808" s="36">
        <v>22.435555411680646</v>
      </c>
    </row>
    <row r="3809" spans="1:27" x14ac:dyDescent="0.25">
      <c r="A3809">
        <v>96.432599999999994</v>
      </c>
      <c r="B3809">
        <v>190.45000000001099</v>
      </c>
      <c r="C3809" s="36">
        <v>22.760913037211303</v>
      </c>
      <c r="E3809">
        <v>101.12990000000001</v>
      </c>
      <c r="F3809">
        <v>190.45000000001099</v>
      </c>
      <c r="G3809" s="36">
        <v>22.885658841013569</v>
      </c>
      <c r="I3809">
        <v>105.8248</v>
      </c>
      <c r="J3809">
        <v>190.45000000001099</v>
      </c>
      <c r="K3809" s="36">
        <v>23.014253540968305</v>
      </c>
      <c r="M3809">
        <v>110.5591</v>
      </c>
      <c r="N3809">
        <v>190.45000000001099</v>
      </c>
      <c r="O3809" s="36">
        <v>23.148032987418414</v>
      </c>
      <c r="Q3809">
        <v>115.30419999999999</v>
      </c>
      <c r="R3809">
        <v>190.45000000001099</v>
      </c>
      <c r="S3809" s="36">
        <v>23.286427630768436</v>
      </c>
      <c r="U3809">
        <v>120.0808</v>
      </c>
      <c r="V3809">
        <v>190.45000000001099</v>
      </c>
      <c r="W3809" s="36">
        <v>23.430303467065002</v>
      </c>
      <c r="Y3809">
        <v>83.43</v>
      </c>
      <c r="Z3809">
        <v>190.45000000001099</v>
      </c>
      <c r="AA3809" s="36">
        <v>22.435159098214214</v>
      </c>
    </row>
    <row r="3810" spans="1:27" x14ac:dyDescent="0.25">
      <c r="A3810">
        <v>96.432599999999994</v>
      </c>
      <c r="B3810">
        <v>190.500000000011</v>
      </c>
      <c r="C3810" s="36">
        <v>22.760475383108712</v>
      </c>
      <c r="E3810">
        <v>101.12990000000001</v>
      </c>
      <c r="F3810">
        <v>190.500000000011</v>
      </c>
      <c r="G3810" s="36">
        <v>22.885204180179834</v>
      </c>
      <c r="I3810">
        <v>105.8248</v>
      </c>
      <c r="J3810">
        <v>190.500000000011</v>
      </c>
      <c r="K3810" s="36">
        <v>23.013780608723529</v>
      </c>
      <c r="M3810">
        <v>110.5591</v>
      </c>
      <c r="N3810">
        <v>190.500000000011</v>
      </c>
      <c r="O3810" s="36">
        <v>23.147540198302092</v>
      </c>
      <c r="Q3810">
        <v>115.30419999999999</v>
      </c>
      <c r="R3810">
        <v>190.500000000011</v>
      </c>
      <c r="S3810" s="36">
        <v>23.285913329706343</v>
      </c>
      <c r="U3810">
        <v>120.0808</v>
      </c>
      <c r="V3810">
        <v>190.500000000011</v>
      </c>
      <c r="W3810" s="36">
        <v>23.429765687087642</v>
      </c>
      <c r="Y3810">
        <v>83.43</v>
      </c>
      <c r="Z3810">
        <v>190.500000000011</v>
      </c>
      <c r="AA3810" s="36">
        <v>22.434762836567305</v>
      </c>
    </row>
    <row r="3811" spans="1:27" x14ac:dyDescent="0.25">
      <c r="A3811">
        <v>96.432599999999994</v>
      </c>
      <c r="B3811">
        <v>190.55000000001101</v>
      </c>
      <c r="C3811" s="36">
        <v>22.760037793639899</v>
      </c>
      <c r="E3811">
        <v>101.12990000000001</v>
      </c>
      <c r="F3811">
        <v>190.55000000001101</v>
      </c>
      <c r="G3811" s="36">
        <v>22.884749589736163</v>
      </c>
      <c r="I3811">
        <v>105.8248</v>
      </c>
      <c r="J3811">
        <v>190.55000000001101</v>
      </c>
      <c r="K3811" s="36">
        <v>23.013307753373709</v>
      </c>
      <c r="M3811">
        <v>110.5591</v>
      </c>
      <c r="N3811">
        <v>190.55000000001101</v>
      </c>
      <c r="O3811" s="36">
        <v>23.14704749353141</v>
      </c>
      <c r="Q3811">
        <v>115.30419999999999</v>
      </c>
      <c r="R3811">
        <v>190.55000000001101</v>
      </c>
      <c r="S3811" s="36">
        <v>23.285399121515791</v>
      </c>
      <c r="U3811">
        <v>120.0808</v>
      </c>
      <c r="V3811">
        <v>190.55000000001101</v>
      </c>
      <c r="W3811" s="36">
        <v>23.429228009833938</v>
      </c>
      <c r="Y3811">
        <v>83.43</v>
      </c>
      <c r="Z3811">
        <v>190.55000000001101</v>
      </c>
      <c r="AA3811" s="36">
        <v>22.43436662672428</v>
      </c>
    </row>
    <row r="3812" spans="1:27" x14ac:dyDescent="0.25">
      <c r="A3812">
        <v>96.432599999999994</v>
      </c>
      <c r="B3812">
        <v>190.60000000001199</v>
      </c>
      <c r="C3812" s="36">
        <v>22.759600268782638</v>
      </c>
      <c r="E3812">
        <v>101.12990000000001</v>
      </c>
      <c r="F3812">
        <v>190.60000000001199</v>
      </c>
      <c r="G3812" s="36">
        <v>22.884295069657082</v>
      </c>
      <c r="I3812">
        <v>105.8248</v>
      </c>
      <c r="J3812">
        <v>190.60000000001199</v>
      </c>
      <c r="K3812" s="36">
        <v>23.012834974889536</v>
      </c>
      <c r="M3812">
        <v>110.5591</v>
      </c>
      <c r="N3812">
        <v>190.60000000001199</v>
      </c>
      <c r="O3812" s="36">
        <v>23.146554873072407</v>
      </c>
      <c r="Q3812">
        <v>115.30419999999999</v>
      </c>
      <c r="R3812">
        <v>190.60000000001199</v>
      </c>
      <c r="S3812" s="36">
        <v>23.284885006157197</v>
      </c>
      <c r="U3812">
        <v>120.0808</v>
      </c>
      <c r="V3812">
        <v>190.60000000001199</v>
      </c>
      <c r="W3812" s="36">
        <v>23.428690435257447</v>
      </c>
      <c r="Y3812">
        <v>83.43</v>
      </c>
      <c r="Z3812">
        <v>190.60000000001199</v>
      </c>
      <c r="AA3812" s="36">
        <v>22.433970468669497</v>
      </c>
    </row>
    <row r="3813" spans="1:27" x14ac:dyDescent="0.25">
      <c r="A3813">
        <v>96.432599999999994</v>
      </c>
      <c r="B3813">
        <v>190.650000000012</v>
      </c>
      <c r="C3813" s="36">
        <v>22.759162808514731</v>
      </c>
      <c r="E3813">
        <v>101.12990000000001</v>
      </c>
      <c r="F3813">
        <v>190.650000000012</v>
      </c>
      <c r="G3813" s="36">
        <v>22.883840619917169</v>
      </c>
      <c r="I3813">
        <v>105.8248</v>
      </c>
      <c r="J3813">
        <v>190.650000000012</v>
      </c>
      <c r="K3813" s="36">
        <v>23.012362273241745</v>
      </c>
      <c r="M3813">
        <v>110.5591</v>
      </c>
      <c r="N3813">
        <v>190.650000000012</v>
      </c>
      <c r="O3813" s="36">
        <v>23.146062336891173</v>
      </c>
      <c r="Q3813">
        <v>115.30419999999999</v>
      </c>
      <c r="R3813">
        <v>190.650000000012</v>
      </c>
      <c r="S3813" s="36">
        <v>23.284370983591057</v>
      </c>
      <c r="U3813">
        <v>120.0808</v>
      </c>
      <c r="V3813">
        <v>190.650000000012</v>
      </c>
      <c r="W3813" s="36">
        <v>23.428152963311771</v>
      </c>
      <c r="Y3813">
        <v>83.43</v>
      </c>
      <c r="Z3813">
        <v>190.650000000012</v>
      </c>
      <c r="AA3813" s="36">
        <v>22.433574362387347</v>
      </c>
    </row>
    <row r="3814" spans="1:27" x14ac:dyDescent="0.25">
      <c r="A3814">
        <v>96.432599999999994</v>
      </c>
      <c r="B3814">
        <v>190.70000000001201</v>
      </c>
      <c r="C3814" s="36">
        <v>22.758725412813959</v>
      </c>
      <c r="E3814">
        <v>101.12990000000001</v>
      </c>
      <c r="F3814">
        <v>190.70000000001201</v>
      </c>
      <c r="G3814" s="36">
        <v>22.883386240490992</v>
      </c>
      <c r="I3814">
        <v>105.8248</v>
      </c>
      <c r="J3814">
        <v>190.70000000001201</v>
      </c>
      <c r="K3814" s="36">
        <v>23.011889648401059</v>
      </c>
      <c r="M3814">
        <v>110.5591</v>
      </c>
      <c r="N3814">
        <v>190.70000000001201</v>
      </c>
      <c r="O3814" s="36">
        <v>23.145569884953815</v>
      </c>
      <c r="Q3814">
        <v>115.30419999999999</v>
      </c>
      <c r="R3814">
        <v>190.70000000001201</v>
      </c>
      <c r="S3814" s="36">
        <v>23.283857053777837</v>
      </c>
      <c r="U3814">
        <v>120.0808</v>
      </c>
      <c r="V3814">
        <v>190.70000000001201</v>
      </c>
      <c r="W3814" s="36">
        <v>23.42761559395052</v>
      </c>
      <c r="Y3814">
        <v>83.43</v>
      </c>
      <c r="Z3814">
        <v>190.70000000001201</v>
      </c>
      <c r="AA3814" s="36">
        <v>22.43317830786221</v>
      </c>
    </row>
    <row r="3815" spans="1:27" x14ac:dyDescent="0.25">
      <c r="A3815">
        <v>96.432599999999994</v>
      </c>
      <c r="B3815">
        <v>190.75000000001199</v>
      </c>
      <c r="C3815" s="36">
        <v>22.758288081658147</v>
      </c>
      <c r="E3815">
        <v>101.12990000000001</v>
      </c>
      <c r="F3815">
        <v>190.75000000001199</v>
      </c>
      <c r="G3815" s="36">
        <v>22.882931931353134</v>
      </c>
      <c r="I3815">
        <v>105.8248</v>
      </c>
      <c r="J3815">
        <v>190.75000000001199</v>
      </c>
      <c r="K3815" s="36">
        <v>23.011417100338239</v>
      </c>
      <c r="M3815">
        <v>110.5591</v>
      </c>
      <c r="N3815">
        <v>190.75000000001199</v>
      </c>
      <c r="O3815" s="36">
        <v>23.14507751722644</v>
      </c>
      <c r="Q3815">
        <v>115.30419999999999</v>
      </c>
      <c r="R3815">
        <v>190.75000000001199</v>
      </c>
      <c r="S3815" s="36">
        <v>23.283343216678063</v>
      </c>
      <c r="U3815">
        <v>120.0808</v>
      </c>
      <c r="V3815">
        <v>190.75000000001199</v>
      </c>
      <c r="W3815" s="36">
        <v>23.427078327127344</v>
      </c>
      <c r="Y3815">
        <v>83.43</v>
      </c>
      <c r="Z3815">
        <v>190.75000000001199</v>
      </c>
      <c r="AA3815" s="36">
        <v>22.432782305078465</v>
      </c>
    </row>
    <row r="3816" spans="1:27" x14ac:dyDescent="0.25">
      <c r="A3816">
        <v>96.432599999999994</v>
      </c>
      <c r="B3816">
        <v>190.80000000001201</v>
      </c>
      <c r="C3816" s="36">
        <v>22.757850815025108</v>
      </c>
      <c r="E3816">
        <v>101.12990000000001</v>
      </c>
      <c r="F3816">
        <v>190.80000000001201</v>
      </c>
      <c r="G3816" s="36">
        <v>22.882477692478201</v>
      </c>
      <c r="I3816">
        <v>105.8248</v>
      </c>
      <c r="J3816">
        <v>190.80000000001201</v>
      </c>
      <c r="K3816" s="36">
        <v>23.010944629024049</v>
      </c>
      <c r="M3816">
        <v>110.5591</v>
      </c>
      <c r="N3816">
        <v>190.80000000001201</v>
      </c>
      <c r="O3816" s="36">
        <v>23.144585233675198</v>
      </c>
      <c r="Q3816">
        <v>115.30419999999999</v>
      </c>
      <c r="R3816">
        <v>190.80000000001201</v>
      </c>
      <c r="S3816" s="36">
        <v>23.282829472252267</v>
      </c>
      <c r="U3816">
        <v>120.0808</v>
      </c>
      <c r="V3816">
        <v>190.80000000001201</v>
      </c>
      <c r="W3816" s="36">
        <v>23.426541162795939</v>
      </c>
      <c r="Y3816">
        <v>83.43</v>
      </c>
      <c r="Z3816">
        <v>190.80000000001201</v>
      </c>
      <c r="AA3816" s="36">
        <v>22.432386354020519</v>
      </c>
    </row>
    <row r="3817" spans="1:27" x14ac:dyDescent="0.25">
      <c r="A3817">
        <v>96.432599999999994</v>
      </c>
      <c r="B3817">
        <v>190.85000000001199</v>
      </c>
      <c r="C3817" s="36">
        <v>22.75741361289268</v>
      </c>
      <c r="E3817">
        <v>101.12990000000001</v>
      </c>
      <c r="F3817">
        <v>190.85000000001199</v>
      </c>
      <c r="G3817" s="36">
        <v>22.882023523840807</v>
      </c>
      <c r="I3817">
        <v>105.8248</v>
      </c>
      <c r="J3817">
        <v>190.85000000001199</v>
      </c>
      <c r="K3817" s="36">
        <v>23.010472234429283</v>
      </c>
      <c r="M3817">
        <v>110.5591</v>
      </c>
      <c r="N3817">
        <v>190.85000000001199</v>
      </c>
      <c r="O3817" s="36">
        <v>23.144093034266252</v>
      </c>
      <c r="Q3817">
        <v>115.30419999999999</v>
      </c>
      <c r="R3817">
        <v>190.85000000001199</v>
      </c>
      <c r="S3817" s="36">
        <v>23.282315820461037</v>
      </c>
      <c r="U3817">
        <v>120.0808</v>
      </c>
      <c r="V3817">
        <v>190.85000000001199</v>
      </c>
      <c r="W3817" s="36">
        <v>23.426004100910024</v>
      </c>
      <c r="Y3817">
        <v>83.43</v>
      </c>
      <c r="Z3817">
        <v>190.85000000001199</v>
      </c>
      <c r="AA3817" s="36">
        <v>22.431990454672771</v>
      </c>
    </row>
    <row r="3818" spans="1:27" x14ac:dyDescent="0.25">
      <c r="A3818">
        <v>96.432599999999994</v>
      </c>
      <c r="B3818">
        <v>190.900000000012</v>
      </c>
      <c r="C3818" s="36">
        <v>22.756976475238712</v>
      </c>
      <c r="E3818">
        <v>101.12990000000001</v>
      </c>
      <c r="F3818">
        <v>190.900000000012</v>
      </c>
      <c r="G3818" s="36">
        <v>22.881569425415584</v>
      </c>
      <c r="I3818">
        <v>105.8248</v>
      </c>
      <c r="J3818">
        <v>190.900000000012</v>
      </c>
      <c r="K3818" s="36">
        <v>23.009999916524745</v>
      </c>
      <c r="M3818">
        <v>110.5591</v>
      </c>
      <c r="N3818">
        <v>190.900000000012</v>
      </c>
      <c r="O3818" s="36">
        <v>23.143600918965788</v>
      </c>
      <c r="Q3818">
        <v>115.30419999999999</v>
      </c>
      <c r="R3818">
        <v>190.900000000012</v>
      </c>
      <c r="S3818" s="36">
        <v>23.281802261264964</v>
      </c>
      <c r="U3818">
        <v>120.0808</v>
      </c>
      <c r="V3818">
        <v>190.900000000012</v>
      </c>
      <c r="W3818" s="36">
        <v>23.425467141423351</v>
      </c>
      <c r="Y3818">
        <v>83.43</v>
      </c>
      <c r="Z3818">
        <v>190.900000000012</v>
      </c>
      <c r="AA3818" s="36">
        <v>22.43159460701964</v>
      </c>
    </row>
    <row r="3819" spans="1:27" x14ac:dyDescent="0.25">
      <c r="A3819">
        <v>96.432599999999994</v>
      </c>
      <c r="B3819">
        <v>190.95000000001201</v>
      </c>
      <c r="C3819" s="36">
        <v>22.756539402041064</v>
      </c>
      <c r="E3819">
        <v>101.12990000000001</v>
      </c>
      <c r="F3819">
        <v>190.95000000001201</v>
      </c>
      <c r="G3819" s="36">
        <v>22.881115397177187</v>
      </c>
      <c r="I3819">
        <v>105.8248</v>
      </c>
      <c r="J3819">
        <v>190.95000000001201</v>
      </c>
      <c r="K3819" s="36">
        <v>23.009527675281266</v>
      </c>
      <c r="M3819">
        <v>110.5591</v>
      </c>
      <c r="N3819">
        <v>190.95000000001201</v>
      </c>
      <c r="O3819" s="36">
        <v>23.143108887740016</v>
      </c>
      <c r="Q3819">
        <v>115.30419999999999</v>
      </c>
      <c r="R3819">
        <v>190.95000000001201</v>
      </c>
      <c r="S3819" s="36">
        <v>23.281288794624672</v>
      </c>
      <c r="U3819">
        <v>120.0808</v>
      </c>
      <c r="V3819">
        <v>190.95000000001201</v>
      </c>
      <c r="W3819" s="36">
        <v>23.424930284289712</v>
      </c>
      <c r="Y3819">
        <v>83.43</v>
      </c>
      <c r="Z3819">
        <v>190.95000000001201</v>
      </c>
      <c r="AA3819" s="36">
        <v>22.431198811045544</v>
      </c>
    </row>
    <row r="3820" spans="1:27" x14ac:dyDescent="0.25">
      <c r="A3820">
        <v>96.432599999999994</v>
      </c>
      <c r="B3820">
        <v>191.00000000001199</v>
      </c>
      <c r="C3820" s="36">
        <v>22.756102393277608</v>
      </c>
      <c r="E3820">
        <v>101.12990000000001</v>
      </c>
      <c r="F3820">
        <v>191.00000000001199</v>
      </c>
      <c r="G3820" s="36">
        <v>22.880661439100269</v>
      </c>
      <c r="I3820">
        <v>105.8248</v>
      </c>
      <c r="J3820">
        <v>191.00000000001199</v>
      </c>
      <c r="K3820" s="36">
        <v>23.009055510669686</v>
      </c>
      <c r="M3820">
        <v>110.5591</v>
      </c>
      <c r="N3820">
        <v>191.00000000001199</v>
      </c>
      <c r="O3820" s="36">
        <v>23.142616940555168</v>
      </c>
      <c r="Q3820">
        <v>115.30419999999999</v>
      </c>
      <c r="R3820">
        <v>191.00000000001199</v>
      </c>
      <c r="S3820" s="36">
        <v>23.280775420500817</v>
      </c>
      <c r="U3820">
        <v>120.0808</v>
      </c>
      <c r="V3820">
        <v>191.00000000001199</v>
      </c>
      <c r="W3820" s="36">
        <v>23.424393529462936</v>
      </c>
      <c r="Y3820">
        <v>83.43</v>
      </c>
      <c r="Z3820">
        <v>191.00000000001199</v>
      </c>
      <c r="AA3820" s="36">
        <v>22.430803066734907</v>
      </c>
    </row>
    <row r="3821" spans="1:27" x14ac:dyDescent="0.25">
      <c r="A3821">
        <v>96.432599999999994</v>
      </c>
      <c r="B3821">
        <v>191.05000000001201</v>
      </c>
      <c r="C3821" s="36">
        <v>22.75566544892623</v>
      </c>
      <c r="E3821">
        <v>101.12990000000001</v>
      </c>
      <c r="F3821">
        <v>191.05000000001201</v>
      </c>
      <c r="G3821" s="36">
        <v>22.880207551159508</v>
      </c>
      <c r="I3821">
        <v>105.8248</v>
      </c>
      <c r="J3821">
        <v>191.05000000001201</v>
      </c>
      <c r="K3821" s="36">
        <v>23.00858342266087</v>
      </c>
      <c r="M3821">
        <v>110.5591</v>
      </c>
      <c r="N3821">
        <v>191.05000000001201</v>
      </c>
      <c r="O3821" s="36">
        <v>23.1421250773775</v>
      </c>
      <c r="Q3821">
        <v>115.30419999999999</v>
      </c>
      <c r="R3821">
        <v>191.05000000001201</v>
      </c>
      <c r="S3821" s="36">
        <v>23.280262138854074</v>
      </c>
      <c r="U3821">
        <v>120.0808</v>
      </c>
      <c r="V3821">
        <v>191.05000000001201</v>
      </c>
      <c r="W3821" s="36">
        <v>23.423856876896874</v>
      </c>
      <c r="Y3821">
        <v>83.43</v>
      </c>
      <c r="Z3821">
        <v>191.05000000001201</v>
      </c>
      <c r="AA3821" s="36">
        <v>22.430407374072161</v>
      </c>
    </row>
    <row r="3822" spans="1:27" x14ac:dyDescent="0.25">
      <c r="A3822">
        <v>96.432599999999994</v>
      </c>
      <c r="B3822">
        <v>191.10000000001199</v>
      </c>
      <c r="C3822" s="36">
        <v>22.755228568964824</v>
      </c>
      <c r="E3822">
        <v>101.12990000000001</v>
      </c>
      <c r="F3822">
        <v>191.10000000001199</v>
      </c>
      <c r="G3822" s="36">
        <v>22.879753733329597</v>
      </c>
      <c r="I3822">
        <v>105.8248</v>
      </c>
      <c r="J3822">
        <v>191.10000000001199</v>
      </c>
      <c r="K3822" s="36">
        <v>23.008111411225684</v>
      </c>
      <c r="M3822">
        <v>110.5591</v>
      </c>
      <c r="N3822">
        <v>191.10000000001199</v>
      </c>
      <c r="O3822" s="36">
        <v>23.141633298173282</v>
      </c>
      <c r="Q3822">
        <v>115.30419999999999</v>
      </c>
      <c r="R3822">
        <v>191.10000000001199</v>
      </c>
      <c r="S3822" s="36">
        <v>23.27974894964515</v>
      </c>
      <c r="U3822">
        <v>120.0808</v>
      </c>
      <c r="V3822">
        <v>191.10000000001199</v>
      </c>
      <c r="W3822" s="36">
        <v>23.423320326545419</v>
      </c>
      <c r="Y3822">
        <v>83.43</v>
      </c>
      <c r="Z3822">
        <v>191.10000000001199</v>
      </c>
      <c r="AA3822" s="36">
        <v>22.430011733041759</v>
      </c>
    </row>
    <row r="3823" spans="1:27" x14ac:dyDescent="0.25">
      <c r="A3823">
        <v>96.432599999999994</v>
      </c>
      <c r="B3823">
        <v>191.150000000012</v>
      </c>
      <c r="C3823" s="36">
        <v>22.754791753371304</v>
      </c>
      <c r="E3823">
        <v>101.12990000000001</v>
      </c>
      <c r="F3823">
        <v>191.150000000012</v>
      </c>
      <c r="G3823" s="36">
        <v>22.879299985585241</v>
      </c>
      <c r="I3823">
        <v>105.8248</v>
      </c>
      <c r="J3823">
        <v>191.150000000012</v>
      </c>
      <c r="K3823" s="36">
        <v>23.007639476335044</v>
      </c>
      <c r="M3823">
        <v>110.5591</v>
      </c>
      <c r="N3823">
        <v>191.150000000012</v>
      </c>
      <c r="O3823" s="36">
        <v>23.141141602908817</v>
      </c>
      <c r="Q3823">
        <v>115.30419999999999</v>
      </c>
      <c r="R3823">
        <v>191.150000000012</v>
      </c>
      <c r="S3823" s="36">
        <v>23.279235852834791</v>
      </c>
      <c r="U3823">
        <v>120.0808</v>
      </c>
      <c r="V3823">
        <v>191.150000000012</v>
      </c>
      <c r="W3823" s="36">
        <v>23.422783878362495</v>
      </c>
      <c r="Y3823">
        <v>83.43</v>
      </c>
      <c r="Z3823">
        <v>191.150000000012</v>
      </c>
      <c r="AA3823" s="36">
        <v>22.429616143628149</v>
      </c>
    </row>
    <row r="3824" spans="1:27" x14ac:dyDescent="0.25">
      <c r="A3824">
        <v>96.432599999999994</v>
      </c>
      <c r="B3824">
        <v>191.20000000001201</v>
      </c>
      <c r="C3824" s="36">
        <v>22.754355002123585</v>
      </c>
      <c r="E3824">
        <v>101.12990000000001</v>
      </c>
      <c r="F3824">
        <v>191.20000000001201</v>
      </c>
      <c r="G3824" s="36">
        <v>22.878846307901167</v>
      </c>
      <c r="I3824">
        <v>105.8248</v>
      </c>
      <c r="J3824">
        <v>191.20000000001201</v>
      </c>
      <c r="K3824" s="36">
        <v>23.007167617959855</v>
      </c>
      <c r="M3824">
        <v>110.5591</v>
      </c>
      <c r="N3824">
        <v>191.20000000001201</v>
      </c>
      <c r="O3824" s="36">
        <v>23.140649991550415</v>
      </c>
      <c r="Q3824">
        <v>115.30419999999999</v>
      </c>
      <c r="R3824">
        <v>191.20000000001201</v>
      </c>
      <c r="S3824" s="36">
        <v>23.278722848383751</v>
      </c>
      <c r="U3824">
        <v>120.0808</v>
      </c>
      <c r="V3824">
        <v>191.20000000001201</v>
      </c>
      <c r="W3824" s="36">
        <v>23.422247532302062</v>
      </c>
      <c r="Y3824">
        <v>83.43</v>
      </c>
      <c r="Z3824">
        <v>191.20000000001201</v>
      </c>
      <c r="AA3824" s="36">
        <v>22.429220605815782</v>
      </c>
    </row>
    <row r="3825" spans="1:27" x14ac:dyDescent="0.25">
      <c r="A3825">
        <v>96.432599999999994</v>
      </c>
      <c r="B3825">
        <v>191.25000000001199</v>
      </c>
      <c r="C3825" s="36">
        <v>22.753918315199609</v>
      </c>
      <c r="E3825">
        <v>101.12990000000001</v>
      </c>
      <c r="F3825">
        <v>191.25000000001199</v>
      </c>
      <c r="G3825" s="36">
        <v>22.878392700252103</v>
      </c>
      <c r="I3825">
        <v>105.8248</v>
      </c>
      <c r="J3825">
        <v>191.25000000001199</v>
      </c>
      <c r="K3825" s="36">
        <v>23.006695836071053</v>
      </c>
      <c r="M3825">
        <v>110.5591</v>
      </c>
      <c r="N3825">
        <v>191.25000000001199</v>
      </c>
      <c r="O3825" s="36">
        <v>23.140158464064431</v>
      </c>
      <c r="Q3825">
        <v>115.30419999999999</v>
      </c>
      <c r="R3825">
        <v>191.25000000001199</v>
      </c>
      <c r="S3825" s="36">
        <v>23.278209936252814</v>
      </c>
      <c r="U3825">
        <v>120.0808</v>
      </c>
      <c r="V3825">
        <v>191.25000000001199</v>
      </c>
      <c r="W3825" s="36">
        <v>23.421711288318114</v>
      </c>
      <c r="Y3825">
        <v>83.43</v>
      </c>
      <c r="Z3825">
        <v>191.25000000001199</v>
      </c>
      <c r="AA3825" s="36">
        <v>22.428825119589128</v>
      </c>
    </row>
    <row r="3826" spans="1:27" x14ac:dyDescent="0.25">
      <c r="A3826">
        <v>96.432599999999994</v>
      </c>
      <c r="B3826">
        <v>191.30000000001201</v>
      </c>
      <c r="C3826" s="36">
        <v>22.753481692577314</v>
      </c>
      <c r="E3826">
        <v>101.12990000000001</v>
      </c>
      <c r="F3826">
        <v>191.30000000001201</v>
      </c>
      <c r="G3826" s="36">
        <v>22.877939162612805</v>
      </c>
      <c r="I3826">
        <v>105.8248</v>
      </c>
      <c r="J3826">
        <v>191.30000000001201</v>
      </c>
      <c r="K3826" s="36">
        <v>23.006224130639588</v>
      </c>
      <c r="M3826">
        <v>110.5591</v>
      </c>
      <c r="N3826">
        <v>191.30000000001201</v>
      </c>
      <c r="O3826" s="36">
        <v>23.13966702041721</v>
      </c>
      <c r="Q3826">
        <v>115.30419999999999</v>
      </c>
      <c r="R3826">
        <v>191.30000000001201</v>
      </c>
      <c r="S3826" s="36">
        <v>23.277697116402798</v>
      </c>
      <c r="U3826">
        <v>120.0808</v>
      </c>
      <c r="V3826">
        <v>191.30000000001201</v>
      </c>
      <c r="W3826" s="36">
        <v>23.421175146364675</v>
      </c>
      <c r="Y3826">
        <v>83.43</v>
      </c>
      <c r="Z3826">
        <v>191.30000000001201</v>
      </c>
      <c r="AA3826" s="36">
        <v>22.428429684932663</v>
      </c>
    </row>
    <row r="3827" spans="1:27" x14ac:dyDescent="0.25">
      <c r="A3827">
        <v>96.432599999999994</v>
      </c>
      <c r="B3827">
        <v>191.35000000001199</v>
      </c>
      <c r="C3827" s="36">
        <v>22.753045134234661</v>
      </c>
      <c r="E3827">
        <v>101.12990000000001</v>
      </c>
      <c r="F3827">
        <v>191.35000000001199</v>
      </c>
      <c r="G3827" s="36">
        <v>22.877485694958033</v>
      </c>
      <c r="I3827">
        <v>105.8248</v>
      </c>
      <c r="J3827">
        <v>191.35000000001199</v>
      </c>
      <c r="K3827" s="36">
        <v>23.005752501636429</v>
      </c>
      <c r="M3827">
        <v>110.5591</v>
      </c>
      <c r="N3827">
        <v>191.35000000001199</v>
      </c>
      <c r="O3827" s="36">
        <v>23.139175660575159</v>
      </c>
      <c r="Q3827">
        <v>115.30419999999999</v>
      </c>
      <c r="R3827">
        <v>191.35000000001199</v>
      </c>
      <c r="S3827" s="36">
        <v>23.277184388794549</v>
      </c>
      <c r="U3827">
        <v>120.0808</v>
      </c>
      <c r="V3827">
        <v>191.35000000001199</v>
      </c>
      <c r="W3827" s="36">
        <v>23.420639106395807</v>
      </c>
      <c r="Y3827">
        <v>83.43</v>
      </c>
      <c r="Z3827">
        <v>191.35000000001199</v>
      </c>
      <c r="AA3827" s="36">
        <v>22.428034301830866</v>
      </c>
    </row>
    <row r="3828" spans="1:27" x14ac:dyDescent="0.25">
      <c r="A3828">
        <v>96.432599999999994</v>
      </c>
      <c r="B3828">
        <v>191.400000000012</v>
      </c>
      <c r="C3828" s="36">
        <v>22.752608640149621</v>
      </c>
      <c r="E3828">
        <v>101.12990000000001</v>
      </c>
      <c r="F3828">
        <v>191.400000000012</v>
      </c>
      <c r="G3828" s="36">
        <v>22.87703229726257</v>
      </c>
      <c r="I3828">
        <v>105.8248</v>
      </c>
      <c r="J3828">
        <v>191.400000000012</v>
      </c>
      <c r="K3828" s="36">
        <v>23.00528094903256</v>
      </c>
      <c r="M3828">
        <v>110.5591</v>
      </c>
      <c r="N3828">
        <v>191.400000000012</v>
      </c>
      <c r="O3828" s="36">
        <v>23.138684384504664</v>
      </c>
      <c r="Q3828">
        <v>115.30419999999999</v>
      </c>
      <c r="R3828">
        <v>191.400000000012</v>
      </c>
      <c r="S3828" s="36">
        <v>23.276671753388932</v>
      </c>
      <c r="U3828">
        <v>120.0808</v>
      </c>
      <c r="V3828">
        <v>191.400000000012</v>
      </c>
      <c r="W3828" s="36">
        <v>23.420103168365596</v>
      </c>
      <c r="Y3828">
        <v>83.43</v>
      </c>
      <c r="Z3828">
        <v>191.400000000012</v>
      </c>
      <c r="AA3828" s="36">
        <v>22.427638970268227</v>
      </c>
    </row>
    <row r="3829" spans="1:27" x14ac:dyDescent="0.25">
      <c r="A3829">
        <v>96.432599999999994</v>
      </c>
      <c r="B3829">
        <v>191.45000000001201</v>
      </c>
      <c r="C3829" s="36">
        <v>22.752172210300177</v>
      </c>
      <c r="E3829">
        <v>101.12990000000001</v>
      </c>
      <c r="F3829">
        <v>191.45000000001201</v>
      </c>
      <c r="G3829" s="36">
        <v>22.87657896950121</v>
      </c>
      <c r="I3829">
        <v>105.8248</v>
      </c>
      <c r="J3829">
        <v>191.45000000001201</v>
      </c>
      <c r="K3829" s="36">
        <v>23.004809472798993</v>
      </c>
      <c r="M3829">
        <v>110.5591</v>
      </c>
      <c r="N3829">
        <v>191.45000000001201</v>
      </c>
      <c r="O3829" s="36">
        <v>23.138193192172164</v>
      </c>
      <c r="Q3829">
        <v>115.30419999999999</v>
      </c>
      <c r="R3829">
        <v>191.45000000001201</v>
      </c>
      <c r="S3829" s="36">
        <v>23.276159210146844</v>
      </c>
      <c r="U3829">
        <v>120.0808</v>
      </c>
      <c r="V3829">
        <v>191.45000000001201</v>
      </c>
      <c r="W3829" s="36">
        <v>23.419567332228173</v>
      </c>
      <c r="Y3829">
        <v>83.43</v>
      </c>
      <c r="Z3829">
        <v>191.45000000001201</v>
      </c>
      <c r="AA3829" s="36">
        <v>22.427243690229233</v>
      </c>
    </row>
    <row r="3830" spans="1:27" x14ac:dyDescent="0.25">
      <c r="A3830">
        <v>96.432599999999994</v>
      </c>
      <c r="B3830">
        <v>191.50000000001199</v>
      </c>
      <c r="C3830" s="36">
        <v>22.751735844664328</v>
      </c>
      <c r="E3830">
        <v>101.12990000000001</v>
      </c>
      <c r="F3830">
        <v>191.50000000001199</v>
      </c>
      <c r="G3830" s="36">
        <v>22.876125711648765</v>
      </c>
      <c r="I3830">
        <v>105.8248</v>
      </c>
      <c r="J3830">
        <v>191.50000000001199</v>
      </c>
      <c r="K3830" s="36">
        <v>23.004338072906744</v>
      </c>
      <c r="M3830">
        <v>110.5591</v>
      </c>
      <c r="N3830">
        <v>191.50000000001199</v>
      </c>
      <c r="O3830" s="36">
        <v>23.137702083544106</v>
      </c>
      <c r="Q3830">
        <v>115.30419999999999</v>
      </c>
      <c r="R3830">
        <v>191.50000000001199</v>
      </c>
      <c r="S3830" s="36">
        <v>23.275646759029211</v>
      </c>
      <c r="U3830">
        <v>120.0808</v>
      </c>
      <c r="V3830">
        <v>191.50000000001199</v>
      </c>
      <c r="W3830" s="36">
        <v>23.419031597937696</v>
      </c>
      <c r="Y3830">
        <v>83.43</v>
      </c>
      <c r="Z3830">
        <v>191.50000000001199</v>
      </c>
      <c r="AA3830" s="36">
        <v>22.426848461698395</v>
      </c>
    </row>
    <row r="3831" spans="1:27" x14ac:dyDescent="0.25">
      <c r="A3831">
        <v>96.432599999999994</v>
      </c>
      <c r="B3831">
        <v>191.55000000001201</v>
      </c>
      <c r="C3831" s="36">
        <v>22.751299543220075</v>
      </c>
      <c r="E3831">
        <v>101.12990000000001</v>
      </c>
      <c r="F3831">
        <v>191.55000000001201</v>
      </c>
      <c r="G3831" s="36">
        <v>22.875672523680056</v>
      </c>
      <c r="I3831">
        <v>105.8248</v>
      </c>
      <c r="J3831">
        <v>191.55000000001201</v>
      </c>
      <c r="K3831" s="36">
        <v>23.003866749326857</v>
      </c>
      <c r="M3831">
        <v>110.5591</v>
      </c>
      <c r="N3831">
        <v>191.55000000001201</v>
      </c>
      <c r="O3831" s="36">
        <v>23.137211058586956</v>
      </c>
      <c r="Q3831">
        <v>115.30419999999999</v>
      </c>
      <c r="R3831">
        <v>191.55000000001201</v>
      </c>
      <c r="S3831" s="36">
        <v>23.275134399996979</v>
      </c>
      <c r="U3831">
        <v>120.0808</v>
      </c>
      <c r="V3831">
        <v>191.55000000001201</v>
      </c>
      <c r="W3831" s="36">
        <v>23.418495965448365</v>
      </c>
      <c r="Y3831">
        <v>83.43</v>
      </c>
      <c r="Z3831">
        <v>191.55000000001201</v>
      </c>
      <c r="AA3831" s="36">
        <v>22.426453284660219</v>
      </c>
    </row>
    <row r="3832" spans="1:27" x14ac:dyDescent="0.25">
      <c r="A3832">
        <v>96.432599999999994</v>
      </c>
      <c r="B3832">
        <v>191.60000000001199</v>
      </c>
      <c r="C3832" s="36">
        <v>22.750863305945437</v>
      </c>
      <c r="E3832">
        <v>101.12990000000001</v>
      </c>
      <c r="F3832">
        <v>191.60000000001199</v>
      </c>
      <c r="G3832" s="36">
        <v>22.875219405569919</v>
      </c>
      <c r="I3832">
        <v>105.8248</v>
      </c>
      <c r="J3832">
        <v>191.60000000001199</v>
      </c>
      <c r="K3832" s="36">
        <v>23.003395502030386</v>
      </c>
      <c r="M3832">
        <v>110.5591</v>
      </c>
      <c r="N3832">
        <v>191.60000000001199</v>
      </c>
      <c r="O3832" s="36">
        <v>23.136720117267224</v>
      </c>
      <c r="Q3832">
        <v>115.30419999999999</v>
      </c>
      <c r="R3832">
        <v>191.60000000001199</v>
      </c>
      <c r="S3832" s="36">
        <v>23.274622133011132</v>
      </c>
      <c r="U3832">
        <v>120.0808</v>
      </c>
      <c r="V3832">
        <v>191.60000000001199</v>
      </c>
      <c r="W3832" s="36">
        <v>23.417960434714402</v>
      </c>
      <c r="Y3832">
        <v>83.43</v>
      </c>
      <c r="Z3832">
        <v>191.60000000001199</v>
      </c>
      <c r="AA3832" s="36">
        <v>22.426058159099231</v>
      </c>
    </row>
    <row r="3833" spans="1:27" x14ac:dyDescent="0.25">
      <c r="A3833">
        <v>96.432599999999994</v>
      </c>
      <c r="B3833">
        <v>191.650000000012</v>
      </c>
      <c r="C3833" s="36">
        <v>22.750427132818448</v>
      </c>
      <c r="E3833">
        <v>101.12990000000001</v>
      </c>
      <c r="F3833">
        <v>191.650000000012</v>
      </c>
      <c r="G3833" s="36">
        <v>22.874766357293215</v>
      </c>
      <c r="I3833">
        <v>105.8248</v>
      </c>
      <c r="J3833">
        <v>191.650000000012</v>
      </c>
      <c r="K3833" s="36">
        <v>23.002924330988407</v>
      </c>
      <c r="M3833">
        <v>110.5591</v>
      </c>
      <c r="N3833">
        <v>191.650000000012</v>
      </c>
      <c r="O3833" s="36">
        <v>23.136229259551413</v>
      </c>
      <c r="Q3833">
        <v>115.30419999999999</v>
      </c>
      <c r="R3833">
        <v>191.650000000012</v>
      </c>
      <c r="S3833" s="36">
        <v>23.274109958032657</v>
      </c>
      <c r="U3833">
        <v>120.0808</v>
      </c>
      <c r="V3833">
        <v>191.650000000012</v>
      </c>
      <c r="W3833" s="36">
        <v>23.417425005690063</v>
      </c>
      <c r="Y3833">
        <v>83.43</v>
      </c>
      <c r="Z3833">
        <v>191.650000000012</v>
      </c>
      <c r="AA3833" s="36">
        <v>22.425663084999954</v>
      </c>
    </row>
    <row r="3834" spans="1:27" x14ac:dyDescent="0.25">
      <c r="A3834">
        <v>96.432599999999994</v>
      </c>
      <c r="B3834">
        <v>191.70000000001201</v>
      </c>
      <c r="C3834" s="36">
        <v>22.749991023817149</v>
      </c>
      <c r="E3834">
        <v>101.12990000000001</v>
      </c>
      <c r="F3834">
        <v>191.70000000001201</v>
      </c>
      <c r="G3834" s="36">
        <v>22.874313378824805</v>
      </c>
      <c r="I3834">
        <v>105.8248</v>
      </c>
      <c r="J3834">
        <v>191.70000000001201</v>
      </c>
      <c r="K3834" s="36">
        <v>23.00245323617202</v>
      </c>
      <c r="M3834">
        <v>110.5591</v>
      </c>
      <c r="N3834">
        <v>191.70000000001201</v>
      </c>
      <c r="O3834" s="36">
        <v>23.135738485406062</v>
      </c>
      <c r="Q3834">
        <v>115.30419999999999</v>
      </c>
      <c r="R3834">
        <v>191.70000000001201</v>
      </c>
      <c r="S3834" s="36">
        <v>23.273597875022602</v>
      </c>
      <c r="U3834">
        <v>120.0808</v>
      </c>
      <c r="V3834">
        <v>191.70000000001201</v>
      </c>
      <c r="W3834" s="36">
        <v>23.41688967832965</v>
      </c>
      <c r="Y3834">
        <v>83.43</v>
      </c>
      <c r="Z3834">
        <v>191.70000000001201</v>
      </c>
      <c r="AA3834" s="36">
        <v>22.425268062346916</v>
      </c>
    </row>
    <row r="3835" spans="1:27" x14ac:dyDescent="0.25">
      <c r="A3835">
        <v>96.432599999999994</v>
      </c>
      <c r="B3835">
        <v>191.75000000001199</v>
      </c>
      <c r="C3835" s="36">
        <v>22.749554978919601</v>
      </c>
      <c r="E3835">
        <v>101.12990000000001</v>
      </c>
      <c r="F3835">
        <v>191.75000000001199</v>
      </c>
      <c r="G3835" s="36">
        <v>22.873860470139576</v>
      </c>
      <c r="I3835">
        <v>105.8248</v>
      </c>
      <c r="J3835">
        <v>191.75000000001199</v>
      </c>
      <c r="K3835" s="36">
        <v>23.001982217552325</v>
      </c>
      <c r="M3835">
        <v>110.5591</v>
      </c>
      <c r="N3835">
        <v>191.75000000001199</v>
      </c>
      <c r="O3835" s="36">
        <v>23.135247794797731</v>
      </c>
      <c r="Q3835">
        <v>115.30419999999999</v>
      </c>
      <c r="R3835">
        <v>191.75000000001199</v>
      </c>
      <c r="S3835" s="36">
        <v>23.273085883942009</v>
      </c>
      <c r="U3835">
        <v>120.0808</v>
      </c>
      <c r="V3835">
        <v>191.75000000001199</v>
      </c>
      <c r="W3835" s="36">
        <v>23.416354452587488</v>
      </c>
      <c r="Y3835">
        <v>83.43</v>
      </c>
      <c r="Z3835">
        <v>191.75000000001199</v>
      </c>
      <c r="AA3835" s="36">
        <v>22.424873091124663</v>
      </c>
    </row>
    <row r="3836" spans="1:27" x14ac:dyDescent="0.25">
      <c r="A3836">
        <v>96.432599999999994</v>
      </c>
      <c r="B3836">
        <v>191.80000000001201</v>
      </c>
      <c r="C3836" s="36">
        <v>22.749118998103867</v>
      </c>
      <c r="E3836">
        <v>101.12990000000001</v>
      </c>
      <c r="F3836">
        <v>191.80000000001201</v>
      </c>
      <c r="G3836" s="36">
        <v>22.873407631212423</v>
      </c>
      <c r="I3836">
        <v>105.8248</v>
      </c>
      <c r="J3836">
        <v>191.80000000001201</v>
      </c>
      <c r="K3836" s="36">
        <v>23.001511275100462</v>
      </c>
      <c r="M3836">
        <v>110.5591</v>
      </c>
      <c r="N3836">
        <v>191.80000000001201</v>
      </c>
      <c r="O3836" s="36">
        <v>23.134757187693001</v>
      </c>
      <c r="Q3836">
        <v>115.30419999999999</v>
      </c>
      <c r="R3836">
        <v>191.80000000001201</v>
      </c>
      <c r="S3836" s="36">
        <v>23.272573984751979</v>
      </c>
      <c r="U3836">
        <v>120.0808</v>
      </c>
      <c r="V3836">
        <v>191.80000000001201</v>
      </c>
      <c r="W3836" s="36">
        <v>23.415819328417932</v>
      </c>
      <c r="Y3836">
        <v>83.43</v>
      </c>
      <c r="Z3836">
        <v>191.80000000001201</v>
      </c>
      <c r="AA3836" s="36">
        <v>22.424478171317741</v>
      </c>
    </row>
    <row r="3837" spans="1:27" x14ac:dyDescent="0.25">
      <c r="A3837">
        <v>96.432599999999994</v>
      </c>
      <c r="B3837">
        <v>191.85000000001199</v>
      </c>
      <c r="C3837" s="36">
        <v>22.74868308134803</v>
      </c>
      <c r="E3837">
        <v>101.12990000000001</v>
      </c>
      <c r="F3837">
        <v>191.85000000001199</v>
      </c>
      <c r="G3837" s="36">
        <v>22.872954862018261</v>
      </c>
      <c r="I3837">
        <v>105.8248</v>
      </c>
      <c r="J3837">
        <v>191.85000000001199</v>
      </c>
      <c r="K3837" s="36">
        <v>23.001040408787574</v>
      </c>
      <c r="M3837">
        <v>110.5591</v>
      </c>
      <c r="N3837">
        <v>191.85000000001199</v>
      </c>
      <c r="O3837" s="36">
        <v>23.134266664058476</v>
      </c>
      <c r="Q3837">
        <v>115.30419999999999</v>
      </c>
      <c r="R3837">
        <v>191.85000000001199</v>
      </c>
      <c r="S3837" s="36">
        <v>23.272062177413606</v>
      </c>
      <c r="U3837">
        <v>120.0808</v>
      </c>
      <c r="V3837">
        <v>191.85000000001199</v>
      </c>
      <c r="W3837" s="36">
        <v>23.415284305775383</v>
      </c>
      <c r="Y3837">
        <v>83.43</v>
      </c>
      <c r="Z3837">
        <v>191.85000000001199</v>
      </c>
      <c r="AA3837" s="36">
        <v>22.424083302910702</v>
      </c>
    </row>
    <row r="3838" spans="1:27" x14ac:dyDescent="0.25">
      <c r="A3838">
        <v>96.432599999999994</v>
      </c>
      <c r="B3838">
        <v>191.900000000012</v>
      </c>
      <c r="C3838" s="36">
        <v>22.748247228630177</v>
      </c>
      <c r="E3838">
        <v>101.12990000000001</v>
      </c>
      <c r="F3838">
        <v>191.900000000012</v>
      </c>
      <c r="G3838" s="36">
        <v>22.872502162532008</v>
      </c>
      <c r="I3838">
        <v>105.8248</v>
      </c>
      <c r="J3838">
        <v>191.900000000012</v>
      </c>
      <c r="K3838" s="36">
        <v>23.000569618584823</v>
      </c>
      <c r="M3838">
        <v>110.5591</v>
      </c>
      <c r="N3838">
        <v>191.900000000012</v>
      </c>
      <c r="O3838" s="36">
        <v>23.133776223860774</v>
      </c>
      <c r="Q3838">
        <v>115.30419999999999</v>
      </c>
      <c r="R3838">
        <v>191.900000000012</v>
      </c>
      <c r="S3838" s="36">
        <v>23.27155046188804</v>
      </c>
      <c r="U3838">
        <v>120.0808</v>
      </c>
      <c r="V3838">
        <v>191.900000000012</v>
      </c>
      <c r="W3838" s="36">
        <v>23.414749384614261</v>
      </c>
      <c r="Y3838">
        <v>83.43</v>
      </c>
      <c r="Z3838">
        <v>191.900000000012</v>
      </c>
      <c r="AA3838" s="36">
        <v>22.423688485888121</v>
      </c>
    </row>
    <row r="3839" spans="1:27" x14ac:dyDescent="0.25">
      <c r="A3839">
        <v>96.432599999999994</v>
      </c>
      <c r="B3839">
        <v>191.95000000001201</v>
      </c>
      <c r="C3839" s="36">
        <v>22.747811439928419</v>
      </c>
      <c r="E3839">
        <v>101.12990000000001</v>
      </c>
      <c r="F3839">
        <v>191.95000000001201</v>
      </c>
      <c r="G3839" s="36">
        <v>22.872049532728617</v>
      </c>
      <c r="I3839">
        <v>105.8248</v>
      </c>
      <c r="J3839">
        <v>191.95000000001201</v>
      </c>
      <c r="K3839" s="36">
        <v>23.000098904463393</v>
      </c>
      <c r="M3839">
        <v>110.5591</v>
      </c>
      <c r="N3839">
        <v>191.95000000001201</v>
      </c>
      <c r="O3839" s="36">
        <v>23.133285867066547</v>
      </c>
      <c r="Q3839">
        <v>115.30419999999999</v>
      </c>
      <c r="R3839">
        <v>191.95000000001201</v>
      </c>
      <c r="S3839" s="36">
        <v>23.271038838136434</v>
      </c>
      <c r="U3839">
        <v>120.0808</v>
      </c>
      <c r="V3839">
        <v>191.95000000001201</v>
      </c>
      <c r="W3839" s="36">
        <v>23.414214564889026</v>
      </c>
      <c r="Y3839">
        <v>83.43</v>
      </c>
      <c r="Z3839">
        <v>191.95000000001201</v>
      </c>
      <c r="AA3839" s="36">
        <v>22.423293720234554</v>
      </c>
    </row>
    <row r="3840" spans="1:27" x14ac:dyDescent="0.25">
      <c r="A3840">
        <v>96.432599999999994</v>
      </c>
      <c r="B3840">
        <v>192.00000000001199</v>
      </c>
      <c r="C3840" s="36">
        <v>22.747375715220869</v>
      </c>
      <c r="E3840">
        <v>101.12990000000001</v>
      </c>
      <c r="F3840">
        <v>192.00000000001199</v>
      </c>
      <c r="G3840" s="36">
        <v>22.871596972583035</v>
      </c>
      <c r="I3840">
        <v>105.8248</v>
      </c>
      <c r="J3840">
        <v>192.00000000001199</v>
      </c>
      <c r="K3840" s="36">
        <v>22.999628266394485</v>
      </c>
      <c r="M3840">
        <v>110.5591</v>
      </c>
      <c r="N3840">
        <v>192.00000000001199</v>
      </c>
      <c r="O3840" s="36">
        <v>23.132795593642456</v>
      </c>
      <c r="Q3840">
        <v>115.30419999999999</v>
      </c>
      <c r="R3840">
        <v>192.00000000001199</v>
      </c>
      <c r="S3840" s="36">
        <v>23.270527306119984</v>
      </c>
      <c r="U3840">
        <v>120.0808</v>
      </c>
      <c r="V3840">
        <v>192.00000000001199</v>
      </c>
      <c r="W3840" s="36">
        <v>23.413679846554174</v>
      </c>
      <c r="Y3840">
        <v>83.43</v>
      </c>
      <c r="Z3840">
        <v>192.00000000001199</v>
      </c>
      <c r="AA3840" s="36">
        <v>22.422899005934596</v>
      </c>
    </row>
    <row r="3841" spans="1:27" x14ac:dyDescent="0.25">
      <c r="A3841">
        <v>96.432599999999994</v>
      </c>
      <c r="B3841">
        <v>192.05000000001201</v>
      </c>
      <c r="C3841" s="36">
        <v>22.746940054485655</v>
      </c>
      <c r="E3841">
        <v>101.12990000000001</v>
      </c>
      <c r="F3841">
        <v>192.05000000001201</v>
      </c>
      <c r="G3841" s="36">
        <v>22.871144482070232</v>
      </c>
      <c r="I3841">
        <v>105.8248</v>
      </c>
      <c r="J3841">
        <v>192.05000000001201</v>
      </c>
      <c r="K3841" s="36">
        <v>22.999157704349312</v>
      </c>
      <c r="M3841">
        <v>110.5591</v>
      </c>
      <c r="N3841">
        <v>192.05000000001201</v>
      </c>
      <c r="O3841" s="36">
        <v>23.132305403555193</v>
      </c>
      <c r="Q3841">
        <v>115.30419999999999</v>
      </c>
      <c r="R3841">
        <v>192.05000000001201</v>
      </c>
      <c r="S3841" s="36">
        <v>23.270015865799909</v>
      </c>
      <c r="U3841">
        <v>120.0808</v>
      </c>
      <c r="V3841">
        <v>192.05000000001201</v>
      </c>
      <c r="W3841" s="36">
        <v>23.413145229564233</v>
      </c>
      <c r="Y3841">
        <v>83.43</v>
      </c>
      <c r="Z3841">
        <v>192.05000000001201</v>
      </c>
      <c r="AA3841" s="36">
        <v>22.422504342972818</v>
      </c>
    </row>
    <row r="3842" spans="1:27" x14ac:dyDescent="0.25">
      <c r="A3842">
        <v>96.432599999999994</v>
      </c>
      <c r="B3842">
        <v>192.10000000001199</v>
      </c>
      <c r="C3842" s="36">
        <v>22.746504457700919</v>
      </c>
      <c r="E3842">
        <v>101.12990000000001</v>
      </c>
      <c r="F3842">
        <v>192.10000000001199</v>
      </c>
      <c r="G3842" s="36">
        <v>22.870692061165204</v>
      </c>
      <c r="I3842">
        <v>105.8248</v>
      </c>
      <c r="J3842">
        <v>192.10000000001199</v>
      </c>
      <c r="K3842" s="36">
        <v>22.998687218299114</v>
      </c>
      <c r="M3842">
        <v>110.5591</v>
      </c>
      <c r="N3842">
        <v>192.10000000001199</v>
      </c>
      <c r="O3842" s="36">
        <v>23.131815296771467</v>
      </c>
      <c r="Q3842">
        <v>115.30419999999999</v>
      </c>
      <c r="R3842">
        <v>192.10000000001199</v>
      </c>
      <c r="S3842" s="36">
        <v>23.269504517137445</v>
      </c>
      <c r="U3842">
        <v>120.0808</v>
      </c>
      <c r="V3842">
        <v>192.10000000001199</v>
      </c>
      <c r="W3842" s="36">
        <v>23.412610713873757</v>
      </c>
      <c r="Y3842">
        <v>83.43</v>
      </c>
      <c r="Z3842">
        <v>192.10000000001199</v>
      </c>
      <c r="AA3842" s="36">
        <v>22.422109731333823</v>
      </c>
    </row>
    <row r="3843" spans="1:27" x14ac:dyDescent="0.25">
      <c r="A3843">
        <v>96.432599999999994</v>
      </c>
      <c r="B3843">
        <v>192.150000000012</v>
      </c>
      <c r="C3843" s="36">
        <v>22.74606892484481</v>
      </c>
      <c r="E3843">
        <v>101.12990000000001</v>
      </c>
      <c r="F3843">
        <v>192.150000000012</v>
      </c>
      <c r="G3843" s="36">
        <v>22.870239709842934</v>
      </c>
      <c r="I3843">
        <v>105.8248</v>
      </c>
      <c r="J3843">
        <v>192.150000000012</v>
      </c>
      <c r="K3843" s="36">
        <v>22.99821680821514</v>
      </c>
      <c r="M3843">
        <v>110.5591</v>
      </c>
      <c r="N3843">
        <v>192.150000000012</v>
      </c>
      <c r="O3843" s="36">
        <v>23.131325273258014</v>
      </c>
      <c r="Q3843">
        <v>115.30419999999999</v>
      </c>
      <c r="R3843">
        <v>192.150000000012</v>
      </c>
      <c r="S3843" s="36">
        <v>23.268993260093868</v>
      </c>
      <c r="U3843">
        <v>120.0808</v>
      </c>
      <c r="V3843">
        <v>192.150000000012</v>
      </c>
      <c r="W3843" s="36">
        <v>23.412076299437338</v>
      </c>
      <c r="Y3843">
        <v>83.43</v>
      </c>
      <c r="Z3843">
        <v>192.150000000012</v>
      </c>
      <c r="AA3843" s="36">
        <v>22.421715171002198</v>
      </c>
    </row>
    <row r="3844" spans="1:27" x14ac:dyDescent="0.25">
      <c r="A3844">
        <v>96.432599999999994</v>
      </c>
      <c r="B3844">
        <v>192.20000000001201</v>
      </c>
      <c r="C3844" s="36">
        <v>22.745633455895497</v>
      </c>
      <c r="E3844">
        <v>101.12990000000001</v>
      </c>
      <c r="F3844">
        <v>192.20000000001201</v>
      </c>
      <c r="G3844" s="36">
        <v>22.869787428078446</v>
      </c>
      <c r="I3844">
        <v>105.8248</v>
      </c>
      <c r="J3844">
        <v>192.20000000001201</v>
      </c>
      <c r="K3844" s="36">
        <v>22.997746474068659</v>
      </c>
      <c r="M3844">
        <v>110.5591</v>
      </c>
      <c r="N3844">
        <v>192.20000000001201</v>
      </c>
      <c r="O3844" s="36">
        <v>23.130835332981583</v>
      </c>
      <c r="Q3844">
        <v>115.30419999999999</v>
      </c>
      <c r="R3844">
        <v>192.20000000001201</v>
      </c>
      <c r="S3844" s="36">
        <v>23.268482094630475</v>
      </c>
      <c r="U3844">
        <v>120.0808</v>
      </c>
      <c r="V3844">
        <v>192.20000000001201</v>
      </c>
      <c r="W3844" s="36">
        <v>23.41154198620961</v>
      </c>
      <c r="Y3844">
        <v>83.43</v>
      </c>
      <c r="Z3844">
        <v>192.20000000001201</v>
      </c>
      <c r="AA3844" s="36">
        <v>22.421320661962572</v>
      </c>
    </row>
    <row r="3845" spans="1:27" x14ac:dyDescent="0.25">
      <c r="A3845">
        <v>96.432599999999994</v>
      </c>
      <c r="B3845">
        <v>192.25000000001199</v>
      </c>
      <c r="C3845" s="36">
        <v>22.745198050831156</v>
      </c>
      <c r="E3845">
        <v>101.12990000000001</v>
      </c>
      <c r="F3845">
        <v>192.25000000001199</v>
      </c>
      <c r="G3845" s="36">
        <v>22.869335215846768</v>
      </c>
      <c r="I3845">
        <v>105.8248</v>
      </c>
      <c r="J3845">
        <v>192.25000000001199</v>
      </c>
      <c r="K3845" s="36">
        <v>22.997276215830968</v>
      </c>
      <c r="M3845">
        <v>110.5591</v>
      </c>
      <c r="N3845">
        <v>192.25000000001199</v>
      </c>
      <c r="O3845" s="36">
        <v>23.130345475908946</v>
      </c>
      <c r="Q3845">
        <v>115.30419999999999</v>
      </c>
      <c r="R3845">
        <v>192.25000000001199</v>
      </c>
      <c r="S3845" s="36">
        <v>23.26797102070859</v>
      </c>
      <c r="U3845">
        <v>120.0808</v>
      </c>
      <c r="V3845">
        <v>192.25000000001199</v>
      </c>
      <c r="W3845" s="36">
        <v>23.411007774145222</v>
      </c>
      <c r="Y3845">
        <v>83.43</v>
      </c>
      <c r="Z3845">
        <v>192.25000000001199</v>
      </c>
      <c r="AA3845" s="36">
        <v>22.420926204199542</v>
      </c>
    </row>
    <row r="3846" spans="1:27" x14ac:dyDescent="0.25">
      <c r="A3846">
        <v>96.432599999999994</v>
      </c>
      <c r="B3846">
        <v>192.30000000001201</v>
      </c>
      <c r="C3846" s="36">
        <v>22.744762709629978</v>
      </c>
      <c r="E3846">
        <v>101.12990000000001</v>
      </c>
      <c r="F3846">
        <v>192.30000000001201</v>
      </c>
      <c r="G3846" s="36">
        <v>22.868883073122937</v>
      </c>
      <c r="I3846">
        <v>105.8248</v>
      </c>
      <c r="J3846">
        <v>192.30000000001201</v>
      </c>
      <c r="K3846" s="36">
        <v>22.996806033473362</v>
      </c>
      <c r="M3846">
        <v>110.5591</v>
      </c>
      <c r="N3846">
        <v>192.30000000001201</v>
      </c>
      <c r="O3846" s="36">
        <v>23.129855702006907</v>
      </c>
      <c r="Q3846">
        <v>115.30419999999999</v>
      </c>
      <c r="R3846">
        <v>192.30000000001201</v>
      </c>
      <c r="S3846" s="36">
        <v>23.267460038289556</v>
      </c>
      <c r="U3846">
        <v>120.0808</v>
      </c>
      <c r="V3846">
        <v>192.30000000001201</v>
      </c>
      <c r="W3846" s="36">
        <v>23.410473663198871</v>
      </c>
      <c r="Y3846">
        <v>83.43</v>
      </c>
      <c r="Z3846">
        <v>192.30000000001201</v>
      </c>
      <c r="AA3846" s="36">
        <v>22.420531797697741</v>
      </c>
    </row>
    <row r="3847" spans="1:27" x14ac:dyDescent="0.25">
      <c r="A3847">
        <v>96.432599999999994</v>
      </c>
      <c r="B3847">
        <v>192.35000000001199</v>
      </c>
      <c r="C3847" s="36">
        <v>22.744327432270154</v>
      </c>
      <c r="E3847">
        <v>101.12990000000001</v>
      </c>
      <c r="F3847">
        <v>192.35000000001199</v>
      </c>
      <c r="G3847" s="36">
        <v>22.868430999882019</v>
      </c>
      <c r="I3847">
        <v>105.8248</v>
      </c>
      <c r="J3847">
        <v>192.35000000001199</v>
      </c>
      <c r="K3847" s="36">
        <v>22.99633592696717</v>
      </c>
      <c r="M3847">
        <v>110.5591</v>
      </c>
      <c r="N3847">
        <v>192.35000000001199</v>
      </c>
      <c r="O3847" s="36">
        <v>23.129366011242279</v>
      </c>
      <c r="Q3847">
        <v>115.30419999999999</v>
      </c>
      <c r="R3847">
        <v>192.35000000001199</v>
      </c>
      <c r="S3847" s="36">
        <v>23.266949147334756</v>
      </c>
      <c r="U3847">
        <v>120.0808</v>
      </c>
      <c r="V3847">
        <v>192.35000000001199</v>
      </c>
      <c r="W3847" s="36">
        <v>23.409939653325278</v>
      </c>
      <c r="Y3847">
        <v>83.43</v>
      </c>
      <c r="Z3847">
        <v>192.35000000001199</v>
      </c>
      <c r="AA3847" s="36">
        <v>22.420137442441792</v>
      </c>
    </row>
    <row r="3848" spans="1:27" x14ac:dyDescent="0.25">
      <c r="A3848">
        <v>96.432599999999994</v>
      </c>
      <c r="B3848">
        <v>192.400000000012</v>
      </c>
      <c r="C3848" s="36">
        <v>22.743892218729908</v>
      </c>
      <c r="E3848">
        <v>101.12990000000001</v>
      </c>
      <c r="F3848">
        <v>192.400000000012</v>
      </c>
      <c r="G3848" s="36">
        <v>22.86797899609908</v>
      </c>
      <c r="I3848">
        <v>105.8248</v>
      </c>
      <c r="J3848">
        <v>192.400000000012</v>
      </c>
      <c r="K3848" s="36">
        <v>22.995865896283728</v>
      </c>
      <c r="M3848">
        <v>110.5591</v>
      </c>
      <c r="N3848">
        <v>192.400000000012</v>
      </c>
      <c r="O3848" s="36">
        <v>23.128876403581902</v>
      </c>
      <c r="Q3848">
        <v>115.30419999999999</v>
      </c>
      <c r="R3848">
        <v>192.400000000012</v>
      </c>
      <c r="S3848" s="36">
        <v>23.26643834780559</v>
      </c>
      <c r="U3848">
        <v>120.0808</v>
      </c>
      <c r="V3848">
        <v>192.400000000012</v>
      </c>
      <c r="W3848" s="36">
        <v>23.409405744479198</v>
      </c>
      <c r="Y3848">
        <v>83.43</v>
      </c>
      <c r="Z3848">
        <v>192.400000000012</v>
      </c>
      <c r="AA3848" s="36">
        <v>22.41974313841634</v>
      </c>
    </row>
    <row r="3849" spans="1:27" x14ac:dyDescent="0.25">
      <c r="A3849">
        <v>96.432599999999994</v>
      </c>
      <c r="B3849">
        <v>192.45000000001201</v>
      </c>
      <c r="C3849" s="36">
        <v>22.743457068987457</v>
      </c>
      <c r="E3849">
        <v>101.12990000000001</v>
      </c>
      <c r="F3849">
        <v>192.45000000001201</v>
      </c>
      <c r="G3849" s="36">
        <v>22.867527061749204</v>
      </c>
      <c r="I3849">
        <v>105.8248</v>
      </c>
      <c r="J3849">
        <v>192.45000000001201</v>
      </c>
      <c r="K3849" s="36">
        <v>22.995395941394396</v>
      </c>
      <c r="M3849">
        <v>110.5591</v>
      </c>
      <c r="N3849">
        <v>192.45000000001201</v>
      </c>
      <c r="O3849" s="36">
        <v>23.128386878992636</v>
      </c>
      <c r="Q3849">
        <v>115.30419999999999</v>
      </c>
      <c r="R3849">
        <v>192.45000000001201</v>
      </c>
      <c r="S3849" s="36">
        <v>23.265927639663484</v>
      </c>
      <c r="U3849">
        <v>120.0808</v>
      </c>
      <c r="V3849">
        <v>192.45000000001201</v>
      </c>
      <c r="W3849" s="36">
        <v>23.408871936615423</v>
      </c>
      <c r="Y3849">
        <v>83.43</v>
      </c>
      <c r="Z3849">
        <v>192.45000000001201</v>
      </c>
      <c r="AA3849" s="36">
        <v>22.419348885606027</v>
      </c>
    </row>
    <row r="3850" spans="1:27" x14ac:dyDescent="0.25">
      <c r="A3850">
        <v>96.432599999999994</v>
      </c>
      <c r="B3850">
        <v>192.50000000001199</v>
      </c>
      <c r="C3850" s="36">
        <v>22.743021983021045</v>
      </c>
      <c r="E3850">
        <v>101.12990000000001</v>
      </c>
      <c r="F3850">
        <v>192.50000000001199</v>
      </c>
      <c r="G3850" s="36">
        <v>22.867075196807498</v>
      </c>
      <c r="I3850">
        <v>105.8248</v>
      </c>
      <c r="J3850">
        <v>192.50000000001199</v>
      </c>
      <c r="K3850" s="36">
        <v>22.994926062270551</v>
      </c>
      <c r="M3850">
        <v>110.5591</v>
      </c>
      <c r="N3850">
        <v>192.50000000001199</v>
      </c>
      <c r="O3850" s="36">
        <v>23.127897437441362</v>
      </c>
      <c r="Q3850">
        <v>115.30419999999999</v>
      </c>
      <c r="R3850">
        <v>192.50000000001199</v>
      </c>
      <c r="S3850" s="36">
        <v>23.265417022869901</v>
      </c>
      <c r="U3850">
        <v>120.0808</v>
      </c>
      <c r="V3850">
        <v>192.50000000001199</v>
      </c>
      <c r="W3850" s="36">
        <v>23.408338229688777</v>
      </c>
      <c r="Y3850">
        <v>83.43</v>
      </c>
      <c r="Z3850">
        <v>192.50000000001199</v>
      </c>
      <c r="AA3850" s="36">
        <v>22.418954683995509</v>
      </c>
    </row>
    <row r="3851" spans="1:27" x14ac:dyDescent="0.25">
      <c r="A3851">
        <v>96.432599999999994</v>
      </c>
      <c r="B3851">
        <v>192.55000000001201</v>
      </c>
      <c r="C3851" s="36">
        <v>22.742586960808911</v>
      </c>
      <c r="E3851">
        <v>101.12990000000001</v>
      </c>
      <c r="F3851">
        <v>192.55000000001201</v>
      </c>
      <c r="G3851" s="36">
        <v>22.866623401249072</v>
      </c>
      <c r="I3851">
        <v>105.8248</v>
      </c>
      <c r="J3851">
        <v>192.55000000001201</v>
      </c>
      <c r="K3851" s="36">
        <v>22.994456258883584</v>
      </c>
      <c r="M3851">
        <v>110.5591</v>
      </c>
      <c r="N3851">
        <v>192.55000000001201</v>
      </c>
      <c r="O3851" s="36">
        <v>23.127408078894987</v>
      </c>
      <c r="Q3851">
        <v>115.30419999999999</v>
      </c>
      <c r="R3851">
        <v>192.55000000001201</v>
      </c>
      <c r="S3851" s="36">
        <v>23.264906497386313</v>
      </c>
      <c r="U3851">
        <v>120.0808</v>
      </c>
      <c r="V3851">
        <v>192.55000000001201</v>
      </c>
      <c r="W3851" s="36">
        <v>23.407804623654116</v>
      </c>
      <c r="Y3851">
        <v>83.43</v>
      </c>
      <c r="Z3851">
        <v>192.55000000001201</v>
      </c>
      <c r="AA3851" s="36">
        <v>22.418560533569444</v>
      </c>
    </row>
    <row r="3852" spans="1:27" x14ac:dyDescent="0.25">
      <c r="A3852">
        <v>96.432599999999994</v>
      </c>
      <c r="B3852">
        <v>192.60000000001199</v>
      </c>
      <c r="C3852" s="36">
        <v>22.74215200232933</v>
      </c>
      <c r="E3852">
        <v>101.12990000000001</v>
      </c>
      <c r="F3852">
        <v>192.60000000001199</v>
      </c>
      <c r="G3852" s="36">
        <v>22.866171675049056</v>
      </c>
      <c r="I3852">
        <v>105.8248</v>
      </c>
      <c r="J3852">
        <v>192.60000000001199</v>
      </c>
      <c r="K3852" s="36">
        <v>22.993986531204914</v>
      </c>
      <c r="M3852">
        <v>110.5591</v>
      </c>
      <c r="N3852">
        <v>192.60000000001199</v>
      </c>
      <c r="O3852" s="36">
        <v>23.126918803320432</v>
      </c>
      <c r="Q3852">
        <v>115.30419999999999</v>
      </c>
      <c r="R3852">
        <v>192.60000000001199</v>
      </c>
      <c r="S3852" s="36">
        <v>23.264396063174232</v>
      </c>
      <c r="U3852">
        <v>120.0808</v>
      </c>
      <c r="V3852">
        <v>192.60000000001199</v>
      </c>
      <c r="W3852" s="36">
        <v>23.407271118466319</v>
      </c>
      <c r="Y3852">
        <v>83.43</v>
      </c>
      <c r="Z3852">
        <v>192.60000000001199</v>
      </c>
      <c r="AA3852" s="36">
        <v>22.4181664343125</v>
      </c>
    </row>
    <row r="3853" spans="1:27" x14ac:dyDescent="0.25">
      <c r="A3853">
        <v>96.432599999999994</v>
      </c>
      <c r="B3853">
        <v>192.650000000012</v>
      </c>
      <c r="C3853" s="36">
        <v>22.741717107560561</v>
      </c>
      <c r="E3853">
        <v>101.12990000000001</v>
      </c>
      <c r="F3853">
        <v>192.650000000012</v>
      </c>
      <c r="G3853" s="36">
        <v>22.8657200181826</v>
      </c>
      <c r="I3853">
        <v>105.8248</v>
      </c>
      <c r="J3853">
        <v>192.650000000012</v>
      </c>
      <c r="K3853" s="36">
        <v>22.993516879205952</v>
      </c>
      <c r="M3853">
        <v>110.5591</v>
      </c>
      <c r="N3853">
        <v>192.650000000012</v>
      </c>
      <c r="O3853" s="36">
        <v>23.126429610684646</v>
      </c>
      <c r="Q3853">
        <v>115.30419999999999</v>
      </c>
      <c r="R3853">
        <v>192.650000000012</v>
      </c>
      <c r="S3853" s="36">
        <v>23.263885720195198</v>
      </c>
      <c r="U3853">
        <v>120.0808</v>
      </c>
      <c r="V3853">
        <v>192.650000000012</v>
      </c>
      <c r="W3853" s="36">
        <v>23.406737714080318</v>
      </c>
      <c r="Y3853">
        <v>83.43</v>
      </c>
      <c r="Z3853">
        <v>192.650000000012</v>
      </c>
      <c r="AA3853" s="36">
        <v>22.41777238620935</v>
      </c>
    </row>
    <row r="3854" spans="1:27" x14ac:dyDescent="0.25">
      <c r="A3854">
        <v>96.432599999999994</v>
      </c>
      <c r="B3854">
        <v>192.70000000001201</v>
      </c>
      <c r="C3854" s="36">
        <v>22.741282276480899</v>
      </c>
      <c r="E3854">
        <v>101.12990000000001</v>
      </c>
      <c r="F3854">
        <v>192.70000000001201</v>
      </c>
      <c r="G3854" s="36">
        <v>22.865268430624855</v>
      </c>
      <c r="I3854">
        <v>105.8248</v>
      </c>
      <c r="J3854">
        <v>192.70000000001201</v>
      </c>
      <c r="K3854" s="36">
        <v>22.993047302858155</v>
      </c>
      <c r="M3854">
        <v>110.5591</v>
      </c>
      <c r="N3854">
        <v>192.70000000001201</v>
      </c>
      <c r="O3854" s="36">
        <v>23.125940500954592</v>
      </c>
      <c r="Q3854">
        <v>115.30419999999999</v>
      </c>
      <c r="R3854">
        <v>192.70000000001201</v>
      </c>
      <c r="S3854" s="36">
        <v>23.263375468410761</v>
      </c>
      <c r="U3854">
        <v>120.0808</v>
      </c>
      <c r="V3854">
        <v>192.70000000001201</v>
      </c>
      <c r="W3854" s="36">
        <v>23.406204410451068</v>
      </c>
      <c r="Y3854">
        <v>83.43</v>
      </c>
      <c r="Z3854">
        <v>192.70000000001201</v>
      </c>
      <c r="AA3854" s="36">
        <v>22.417378389244679</v>
      </c>
    </row>
    <row r="3855" spans="1:27" x14ac:dyDescent="0.25">
      <c r="A3855">
        <v>96.432599999999994</v>
      </c>
      <c r="B3855">
        <v>192.75000000001199</v>
      </c>
      <c r="C3855" s="36">
        <v>22.740847509068633</v>
      </c>
      <c r="E3855">
        <v>101.12990000000001</v>
      </c>
      <c r="F3855">
        <v>192.75000000001199</v>
      </c>
      <c r="G3855" s="36">
        <v>22.864816912351003</v>
      </c>
      <c r="I3855">
        <v>105.8248</v>
      </c>
      <c r="J3855">
        <v>192.75000000001199</v>
      </c>
      <c r="K3855" s="36">
        <v>22.992577802132988</v>
      </c>
      <c r="M3855">
        <v>110.5591</v>
      </c>
      <c r="N3855">
        <v>192.75000000001199</v>
      </c>
      <c r="O3855" s="36">
        <v>23.125451474097265</v>
      </c>
      <c r="Q3855">
        <v>115.30419999999999</v>
      </c>
      <c r="R3855">
        <v>192.75000000001199</v>
      </c>
      <c r="S3855" s="36">
        <v>23.262865307782516</v>
      </c>
      <c r="U3855">
        <v>120.0808</v>
      </c>
      <c r="V3855">
        <v>192.75000000001199</v>
      </c>
      <c r="W3855" s="36">
        <v>23.405671207533544</v>
      </c>
      <c r="Y3855">
        <v>83.43</v>
      </c>
      <c r="Z3855">
        <v>192.75000000001199</v>
      </c>
      <c r="AA3855" s="36">
        <v>22.41698444340317</v>
      </c>
    </row>
    <row r="3856" spans="1:27" x14ac:dyDescent="0.25">
      <c r="A3856">
        <v>96.432599999999994</v>
      </c>
      <c r="B3856">
        <v>192.80000000001201</v>
      </c>
      <c r="C3856" s="36">
        <v>22.740412805302078</v>
      </c>
      <c r="E3856">
        <v>101.12990000000001</v>
      </c>
      <c r="F3856">
        <v>192.80000000001201</v>
      </c>
      <c r="G3856" s="36">
        <v>22.864365463336217</v>
      </c>
      <c r="I3856">
        <v>105.8248</v>
      </c>
      <c r="J3856">
        <v>192.80000000001201</v>
      </c>
      <c r="K3856" s="36">
        <v>22.992108377001923</v>
      </c>
      <c r="M3856">
        <v>110.5591</v>
      </c>
      <c r="N3856">
        <v>192.80000000001201</v>
      </c>
      <c r="O3856" s="36">
        <v>23.124962530079671</v>
      </c>
      <c r="Q3856">
        <v>115.30419999999999</v>
      </c>
      <c r="R3856">
        <v>192.80000000001201</v>
      </c>
      <c r="S3856" s="36">
        <v>23.262355238272072</v>
      </c>
      <c r="U3856">
        <v>120.0808</v>
      </c>
      <c r="V3856">
        <v>192.80000000001201</v>
      </c>
      <c r="W3856" s="36">
        <v>23.405138105282774</v>
      </c>
      <c r="Y3856">
        <v>83.43</v>
      </c>
      <c r="Z3856">
        <v>192.80000000001201</v>
      </c>
      <c r="AA3856" s="36">
        <v>22.416590548669529</v>
      </c>
    </row>
    <row r="3857" spans="1:27" x14ac:dyDescent="0.25">
      <c r="A3857">
        <v>96.432599999999994</v>
      </c>
      <c r="B3857">
        <v>192.85000000001199</v>
      </c>
      <c r="C3857" s="36">
        <v>22.739978165159549</v>
      </c>
      <c r="E3857">
        <v>101.12990000000001</v>
      </c>
      <c r="F3857">
        <v>192.85000000001199</v>
      </c>
      <c r="G3857" s="36">
        <v>22.863914083555713</v>
      </c>
      <c r="I3857">
        <v>105.8248</v>
      </c>
      <c r="J3857">
        <v>192.85000000001199</v>
      </c>
      <c r="K3857" s="36">
        <v>22.991639027436467</v>
      </c>
      <c r="M3857">
        <v>110.5591</v>
      </c>
      <c r="N3857">
        <v>192.85000000001199</v>
      </c>
      <c r="O3857" s="36">
        <v>23.124473668868841</v>
      </c>
      <c r="Q3857">
        <v>115.30419999999999</v>
      </c>
      <c r="R3857">
        <v>192.85000000001199</v>
      </c>
      <c r="S3857" s="36">
        <v>23.261845259841071</v>
      </c>
      <c r="U3857">
        <v>120.0808</v>
      </c>
      <c r="V3857">
        <v>192.85000000001199</v>
      </c>
      <c r="W3857" s="36">
        <v>23.404605103653804</v>
      </c>
      <c r="Y3857">
        <v>83.43</v>
      </c>
      <c r="Z3857">
        <v>192.85000000001199</v>
      </c>
      <c r="AA3857" s="36">
        <v>22.416196705028458</v>
      </c>
    </row>
    <row r="3858" spans="1:27" x14ac:dyDescent="0.25">
      <c r="A3858">
        <v>96.432599999999994</v>
      </c>
      <c r="B3858">
        <v>192.900000000012</v>
      </c>
      <c r="C3858" s="36">
        <v>22.739543588619384</v>
      </c>
      <c r="E3858">
        <v>101.12990000000001</v>
      </c>
      <c r="F3858">
        <v>192.900000000012</v>
      </c>
      <c r="G3858" s="36">
        <v>22.8634627729847</v>
      </c>
      <c r="I3858">
        <v>105.8248</v>
      </c>
      <c r="J3858">
        <v>192.900000000012</v>
      </c>
      <c r="K3858" s="36">
        <v>22.99116975340813</v>
      </c>
      <c r="M3858">
        <v>110.5591</v>
      </c>
      <c r="N3858">
        <v>192.900000000012</v>
      </c>
      <c r="O3858" s="36">
        <v>23.123984890431831</v>
      </c>
      <c r="Q3858">
        <v>115.30419999999999</v>
      </c>
      <c r="R3858">
        <v>192.900000000012</v>
      </c>
      <c r="S3858" s="36">
        <v>23.261335372451182</v>
      </c>
      <c r="U3858">
        <v>120.0808</v>
      </c>
      <c r="V3858">
        <v>192.900000000012</v>
      </c>
      <c r="W3858" s="36">
        <v>23.404072202601714</v>
      </c>
      <c r="Y3858">
        <v>83.43</v>
      </c>
      <c r="Z3858">
        <v>192.900000000012</v>
      </c>
      <c r="AA3858" s="36">
        <v>22.415802912464667</v>
      </c>
    </row>
    <row r="3859" spans="1:27" x14ac:dyDescent="0.25">
      <c r="A3859">
        <v>96.432599999999994</v>
      </c>
      <c r="B3859">
        <v>192.95000000001201</v>
      </c>
      <c r="C3859" s="36">
        <v>22.739109075659922</v>
      </c>
      <c r="E3859">
        <v>101.12990000000001</v>
      </c>
      <c r="F3859">
        <v>192.95000000001201</v>
      </c>
      <c r="G3859" s="36">
        <v>22.863011531598406</v>
      </c>
      <c r="I3859">
        <v>105.8248</v>
      </c>
      <c r="J3859">
        <v>192.95000000001201</v>
      </c>
      <c r="K3859" s="36">
        <v>22.990700554888441</v>
      </c>
      <c r="M3859">
        <v>110.5591</v>
      </c>
      <c r="N3859">
        <v>192.95000000001201</v>
      </c>
      <c r="O3859" s="36">
        <v>23.123496194735711</v>
      </c>
      <c r="Q3859">
        <v>115.30419999999999</v>
      </c>
      <c r="R3859">
        <v>192.95000000001201</v>
      </c>
      <c r="S3859" s="36">
        <v>23.260825576064082</v>
      </c>
      <c r="U3859">
        <v>120.0808</v>
      </c>
      <c r="V3859">
        <v>192.95000000001201</v>
      </c>
      <c r="W3859" s="36">
        <v>23.403539402081634</v>
      </c>
      <c r="Y3859">
        <v>83.43</v>
      </c>
      <c r="Z3859">
        <v>192.95000000001201</v>
      </c>
      <c r="AA3859" s="36">
        <v>22.415409170962882</v>
      </c>
    </row>
    <row r="3860" spans="1:27" x14ac:dyDescent="0.25">
      <c r="A3860">
        <v>96.432599999999994</v>
      </c>
      <c r="B3860">
        <v>193.00000000001199</v>
      </c>
      <c r="C3860" s="36">
        <v>22.738674626259527</v>
      </c>
      <c r="E3860">
        <v>101.12990000000001</v>
      </c>
      <c r="F3860">
        <v>193.00000000001199</v>
      </c>
      <c r="G3860" s="36">
        <v>22.862560359372083</v>
      </c>
      <c r="I3860">
        <v>105.8248</v>
      </c>
      <c r="J3860">
        <v>193.00000000001199</v>
      </c>
      <c r="K3860" s="36">
        <v>22.990231431848954</v>
      </c>
      <c r="M3860">
        <v>110.5591</v>
      </c>
      <c r="N3860">
        <v>193.00000000001199</v>
      </c>
      <c r="O3860" s="36">
        <v>23.123007581747579</v>
      </c>
      <c r="Q3860">
        <v>115.30419999999999</v>
      </c>
      <c r="R3860">
        <v>193.00000000001199</v>
      </c>
      <c r="S3860" s="36">
        <v>23.260315870641502</v>
      </c>
      <c r="U3860">
        <v>120.0808</v>
      </c>
      <c r="V3860">
        <v>193.00000000001199</v>
      </c>
      <c r="W3860" s="36">
        <v>23.403006702048703</v>
      </c>
      <c r="Y3860">
        <v>83.43</v>
      </c>
      <c r="Z3860">
        <v>193.00000000001199</v>
      </c>
      <c r="AA3860" s="36">
        <v>22.415015480507815</v>
      </c>
    </row>
    <row r="3861" spans="1:27" x14ac:dyDescent="0.25">
      <c r="A3861">
        <v>96.432599999999994</v>
      </c>
      <c r="B3861">
        <v>193.05000000001201</v>
      </c>
      <c r="C3861" s="36">
        <v>22.738240240396561</v>
      </c>
      <c r="E3861">
        <v>101.12990000000001</v>
      </c>
      <c r="F3861">
        <v>193.05000000001201</v>
      </c>
      <c r="G3861" s="36">
        <v>22.862109256280984</v>
      </c>
      <c r="I3861">
        <v>105.8248</v>
      </c>
      <c r="J3861">
        <v>193.05000000001201</v>
      </c>
      <c r="K3861" s="36">
        <v>22.98976238426124</v>
      </c>
      <c r="M3861">
        <v>110.5591</v>
      </c>
      <c r="N3861">
        <v>193.05000000001201</v>
      </c>
      <c r="O3861" s="36">
        <v>23.122519051434548</v>
      </c>
      <c r="Q3861">
        <v>115.30419999999999</v>
      </c>
      <c r="R3861">
        <v>193.05000000001201</v>
      </c>
      <c r="S3861" s="36">
        <v>23.259806256145183</v>
      </c>
      <c r="U3861">
        <v>120.0808</v>
      </c>
      <c r="V3861">
        <v>193.05000000001201</v>
      </c>
      <c r="W3861" s="36">
        <v>23.402474102458104</v>
      </c>
      <c r="Y3861">
        <v>83.43</v>
      </c>
      <c r="Z3861">
        <v>193.05000000001201</v>
      </c>
      <c r="AA3861" s="36">
        <v>22.414621841084212</v>
      </c>
    </row>
    <row r="3862" spans="1:27" x14ac:dyDescent="0.25">
      <c r="A3862">
        <v>96.432599999999994</v>
      </c>
      <c r="B3862">
        <v>193.10000000001199</v>
      </c>
      <c r="C3862" s="36">
        <v>22.737805918049403</v>
      </c>
      <c r="E3862">
        <v>101.12990000000001</v>
      </c>
      <c r="F3862">
        <v>193.10000000001199</v>
      </c>
      <c r="G3862" s="36">
        <v>22.861658222300381</v>
      </c>
      <c r="I3862">
        <v>105.8248</v>
      </c>
      <c r="J3862">
        <v>193.10000000001199</v>
      </c>
      <c r="K3862" s="36">
        <v>22.989293412096877</v>
      </c>
      <c r="M3862">
        <v>110.5591</v>
      </c>
      <c r="N3862">
        <v>193.10000000001199</v>
      </c>
      <c r="O3862" s="36">
        <v>23.122030603763761</v>
      </c>
      <c r="Q3862">
        <v>115.30419999999999</v>
      </c>
      <c r="R3862">
        <v>193.10000000001199</v>
      </c>
      <c r="S3862" s="36">
        <v>23.259296732536896</v>
      </c>
      <c r="U3862">
        <v>120.0808</v>
      </c>
      <c r="V3862">
        <v>193.10000000001199</v>
      </c>
      <c r="W3862" s="36">
        <v>23.401941603265051</v>
      </c>
      <c r="Y3862">
        <v>83.43</v>
      </c>
      <c r="Z3862">
        <v>193.10000000001199</v>
      </c>
      <c r="AA3862" s="36">
        <v>22.414228252676818</v>
      </c>
    </row>
    <row r="3863" spans="1:27" x14ac:dyDescent="0.25">
      <c r="A3863">
        <v>96.432599999999994</v>
      </c>
      <c r="B3863">
        <v>193.150000000012</v>
      </c>
      <c r="C3863" s="36">
        <v>22.737371659196452</v>
      </c>
      <c r="E3863">
        <v>101.12990000000001</v>
      </c>
      <c r="F3863">
        <v>193.150000000012</v>
      </c>
      <c r="G3863" s="36">
        <v>22.861207257405571</v>
      </c>
      <c r="I3863">
        <v>105.8248</v>
      </c>
      <c r="J3863">
        <v>193.150000000012</v>
      </c>
      <c r="K3863" s="36">
        <v>22.988824515327469</v>
      </c>
      <c r="M3863">
        <v>110.5591</v>
      </c>
      <c r="N3863">
        <v>193.150000000012</v>
      </c>
      <c r="O3863" s="36">
        <v>23.121542238702368</v>
      </c>
      <c r="Q3863">
        <v>115.30419999999999</v>
      </c>
      <c r="R3863">
        <v>193.150000000012</v>
      </c>
      <c r="S3863" s="36">
        <v>23.25878729977843</v>
      </c>
      <c r="U3863">
        <v>120.0808</v>
      </c>
      <c r="V3863">
        <v>193.150000000012</v>
      </c>
      <c r="W3863" s="36">
        <v>23.401409204424787</v>
      </c>
      <c r="Y3863">
        <v>83.43</v>
      </c>
      <c r="Z3863">
        <v>193.150000000012</v>
      </c>
      <c r="AA3863" s="36">
        <v>22.413834715270372</v>
      </c>
    </row>
    <row r="3864" spans="1:27" x14ac:dyDescent="0.25">
      <c r="A3864">
        <v>96.432599999999994</v>
      </c>
      <c r="B3864">
        <v>193.20000000001201</v>
      </c>
      <c r="C3864" s="36">
        <v>22.736937463816112</v>
      </c>
      <c r="E3864">
        <v>101.12990000000001</v>
      </c>
      <c r="F3864">
        <v>193.20000000001201</v>
      </c>
      <c r="G3864" s="36">
        <v>22.860756361571845</v>
      </c>
      <c r="I3864">
        <v>105.8248</v>
      </c>
      <c r="J3864">
        <v>193.20000000001201</v>
      </c>
      <c r="K3864" s="36">
        <v>22.988355693924635</v>
      </c>
      <c r="M3864">
        <v>110.5591</v>
      </c>
      <c r="N3864">
        <v>193.20000000001201</v>
      </c>
      <c r="O3864" s="36">
        <v>23.121053956217555</v>
      </c>
      <c r="Q3864">
        <v>115.30419999999999</v>
      </c>
      <c r="R3864">
        <v>193.20000000001201</v>
      </c>
      <c r="S3864" s="36">
        <v>23.258277957831613</v>
      </c>
      <c r="U3864">
        <v>120.0808</v>
      </c>
      <c r="V3864">
        <v>193.20000000001201</v>
      </c>
      <c r="W3864" s="36">
        <v>23.400876905892599</v>
      </c>
      <c r="Y3864">
        <v>83.43</v>
      </c>
      <c r="Z3864">
        <v>193.20000000001201</v>
      </c>
      <c r="AA3864" s="36">
        <v>22.413441228849635</v>
      </c>
    </row>
    <row r="3865" spans="1:27" x14ac:dyDescent="0.25">
      <c r="A3865">
        <v>96.432599999999994</v>
      </c>
      <c r="B3865">
        <v>193.25000000001199</v>
      </c>
      <c r="C3865" s="36">
        <v>22.736503331886791</v>
      </c>
      <c r="E3865">
        <v>101.12990000000001</v>
      </c>
      <c r="F3865">
        <v>193.25000000001199</v>
      </c>
      <c r="G3865" s="36">
        <v>22.860305534774525</v>
      </c>
      <c r="I3865">
        <v>105.8248</v>
      </c>
      <c r="J3865">
        <v>193.25000000001199</v>
      </c>
      <c r="K3865" s="36">
        <v>22.987886947860016</v>
      </c>
      <c r="M3865">
        <v>110.5591</v>
      </c>
      <c r="N3865">
        <v>193.25000000001199</v>
      </c>
      <c r="O3865" s="36">
        <v>23.120565756276523</v>
      </c>
      <c r="Q3865">
        <v>115.30419999999999</v>
      </c>
      <c r="R3865">
        <v>193.25000000001199</v>
      </c>
      <c r="S3865" s="36">
        <v>23.25776870665829</v>
      </c>
      <c r="U3865">
        <v>120.0808</v>
      </c>
      <c r="V3865">
        <v>193.25000000001199</v>
      </c>
      <c r="W3865" s="36">
        <v>23.400344707623791</v>
      </c>
      <c r="Y3865">
        <v>83.43</v>
      </c>
      <c r="Z3865">
        <v>193.25000000001199</v>
      </c>
      <c r="AA3865" s="36">
        <v>22.413047793399368</v>
      </c>
    </row>
    <row r="3866" spans="1:27" x14ac:dyDescent="0.25">
      <c r="A3866">
        <v>96.432599999999994</v>
      </c>
      <c r="B3866">
        <v>193.30000000001201</v>
      </c>
      <c r="C3866" s="36">
        <v>22.736069263386923</v>
      </c>
      <c r="E3866">
        <v>101.12990000000001</v>
      </c>
      <c r="F3866">
        <v>193.30000000001201</v>
      </c>
      <c r="G3866" s="36">
        <v>22.859854776988943</v>
      </c>
      <c r="I3866">
        <v>105.8248</v>
      </c>
      <c r="J3866">
        <v>193.30000000001201</v>
      </c>
      <c r="K3866" s="36">
        <v>22.98741827710526</v>
      </c>
      <c r="M3866">
        <v>110.5591</v>
      </c>
      <c r="N3866">
        <v>193.30000000001201</v>
      </c>
      <c r="O3866" s="36">
        <v>23.120077638846489</v>
      </c>
      <c r="Q3866">
        <v>115.30419999999999</v>
      </c>
      <c r="R3866">
        <v>193.30000000001201</v>
      </c>
      <c r="S3866" s="36">
        <v>23.25725954622034</v>
      </c>
      <c r="U3866">
        <v>120.0808</v>
      </c>
      <c r="V3866">
        <v>193.30000000001201</v>
      </c>
      <c r="W3866" s="36">
        <v>23.399812609573711</v>
      </c>
      <c r="Y3866">
        <v>83.43</v>
      </c>
      <c r="Z3866">
        <v>193.30000000001201</v>
      </c>
      <c r="AA3866" s="36">
        <v>22.412654408904345</v>
      </c>
    </row>
    <row r="3867" spans="1:27" x14ac:dyDescent="0.25">
      <c r="A3867">
        <v>96.432599999999994</v>
      </c>
      <c r="B3867">
        <v>193.35000000001199</v>
      </c>
      <c r="C3867" s="36">
        <v>22.735635258294945</v>
      </c>
      <c r="E3867">
        <v>101.12990000000001</v>
      </c>
      <c r="F3867">
        <v>193.35000000001199</v>
      </c>
      <c r="G3867" s="36">
        <v>22.859404088190438</v>
      </c>
      <c r="I3867">
        <v>105.8248</v>
      </c>
      <c r="J3867">
        <v>193.35000000001199</v>
      </c>
      <c r="K3867" s="36">
        <v>22.986949681632037</v>
      </c>
      <c r="M3867">
        <v>110.5591</v>
      </c>
      <c r="N3867">
        <v>193.35000000001199</v>
      </c>
      <c r="O3867" s="36">
        <v>23.119589603894703</v>
      </c>
      <c r="Q3867">
        <v>115.30419999999999</v>
      </c>
      <c r="R3867">
        <v>193.35000000001199</v>
      </c>
      <c r="S3867" s="36">
        <v>23.256750476479656</v>
      </c>
      <c r="U3867">
        <v>120.0808</v>
      </c>
      <c r="V3867">
        <v>193.35000000001199</v>
      </c>
      <c r="W3867" s="36">
        <v>23.399280611697726</v>
      </c>
      <c r="Y3867">
        <v>83.43</v>
      </c>
      <c r="Z3867">
        <v>193.35000000001199</v>
      </c>
      <c r="AA3867" s="36">
        <v>22.412261075349345</v>
      </c>
    </row>
    <row r="3868" spans="1:27" x14ac:dyDescent="0.25">
      <c r="A3868">
        <v>96.432599999999994</v>
      </c>
      <c r="B3868">
        <v>193.400000000012</v>
      </c>
      <c r="C3868" s="36">
        <v>22.735201316589311</v>
      </c>
      <c r="E3868">
        <v>101.12990000000001</v>
      </c>
      <c r="F3868">
        <v>193.400000000012</v>
      </c>
      <c r="G3868" s="36">
        <v>22.858953468354372</v>
      </c>
      <c r="I3868">
        <v>105.8248</v>
      </c>
      <c r="J3868">
        <v>193.400000000012</v>
      </c>
      <c r="K3868" s="36">
        <v>22.986481161412044</v>
      </c>
      <c r="M3868">
        <v>110.5591</v>
      </c>
      <c r="N3868">
        <v>193.400000000012</v>
      </c>
      <c r="O3868" s="36">
        <v>23.119101651388423</v>
      </c>
      <c r="Q3868">
        <v>115.30419999999999</v>
      </c>
      <c r="R3868">
        <v>193.400000000012</v>
      </c>
      <c r="S3868" s="36">
        <v>23.256241497398168</v>
      </c>
      <c r="U3868">
        <v>120.0808</v>
      </c>
      <c r="V3868">
        <v>193.400000000012</v>
      </c>
      <c r="W3868" s="36">
        <v>23.398748713951253</v>
      </c>
      <c r="Y3868">
        <v>83.43</v>
      </c>
      <c r="Z3868">
        <v>193.400000000012</v>
      </c>
      <c r="AA3868" s="36">
        <v>22.41186779271915</v>
      </c>
    </row>
    <row r="3869" spans="1:27" x14ac:dyDescent="0.25">
      <c r="A3869">
        <v>96.432599999999994</v>
      </c>
      <c r="B3869">
        <v>193.45000000001201</v>
      </c>
      <c r="C3869" s="36">
        <v>22.734767438248479</v>
      </c>
      <c r="E3869">
        <v>101.12990000000001</v>
      </c>
      <c r="F3869">
        <v>193.45000000001201</v>
      </c>
      <c r="G3869" s="36">
        <v>22.858502917456121</v>
      </c>
      <c r="I3869">
        <v>105.8248</v>
      </c>
      <c r="J3869">
        <v>193.45000000001201</v>
      </c>
      <c r="K3869" s="36">
        <v>22.98601271641698</v>
      </c>
      <c r="M3869">
        <v>110.5591</v>
      </c>
      <c r="N3869">
        <v>193.45000000001201</v>
      </c>
      <c r="O3869" s="36">
        <v>23.118613781294936</v>
      </c>
      <c r="Q3869">
        <v>115.30419999999999</v>
      </c>
      <c r="R3869">
        <v>193.45000000001201</v>
      </c>
      <c r="S3869" s="36">
        <v>23.255732608937826</v>
      </c>
      <c r="U3869">
        <v>120.0808</v>
      </c>
      <c r="V3869">
        <v>193.45000000001201</v>
      </c>
      <c r="W3869" s="36">
        <v>23.398216916289726</v>
      </c>
      <c r="Y3869">
        <v>83.43</v>
      </c>
      <c r="Z3869">
        <v>193.45000000001201</v>
      </c>
      <c r="AA3869" s="36">
        <v>22.411474560998553</v>
      </c>
    </row>
    <row r="3870" spans="1:27" x14ac:dyDescent="0.25">
      <c r="A3870">
        <v>96.432599999999994</v>
      </c>
      <c r="B3870">
        <v>193.50000000001199</v>
      </c>
      <c r="C3870" s="36">
        <v>22.734333623250933</v>
      </c>
      <c r="E3870">
        <v>101.12990000000001</v>
      </c>
      <c r="F3870">
        <v>193.50000000001199</v>
      </c>
      <c r="G3870" s="36">
        <v>22.858052435471066</v>
      </c>
      <c r="I3870">
        <v>105.8248</v>
      </c>
      <c r="J3870">
        <v>193.50000000001199</v>
      </c>
      <c r="K3870" s="36">
        <v>22.985544346618564</v>
      </c>
      <c r="M3870">
        <v>110.5591</v>
      </c>
      <c r="N3870">
        <v>193.50000000001199</v>
      </c>
      <c r="O3870" s="36">
        <v>23.118125993581547</v>
      </c>
      <c r="Q3870">
        <v>115.30419999999999</v>
      </c>
      <c r="R3870">
        <v>193.50000000001199</v>
      </c>
      <c r="S3870" s="36">
        <v>23.25522381106061</v>
      </c>
      <c r="U3870">
        <v>120.0808</v>
      </c>
      <c r="V3870">
        <v>193.50000000001199</v>
      </c>
      <c r="W3870" s="36">
        <v>23.397685218668617</v>
      </c>
      <c r="Y3870">
        <v>83.43</v>
      </c>
      <c r="Z3870">
        <v>193.50000000001199</v>
      </c>
      <c r="AA3870" s="36">
        <v>22.411081380172352</v>
      </c>
    </row>
    <row r="3871" spans="1:27" x14ac:dyDescent="0.25">
      <c r="A3871">
        <v>96.432599999999994</v>
      </c>
      <c r="B3871">
        <v>193.55000000001201</v>
      </c>
      <c r="C3871" s="36">
        <v>22.733899871575154</v>
      </c>
      <c r="E3871">
        <v>101.12990000000001</v>
      </c>
      <c r="F3871">
        <v>193.55000000001201</v>
      </c>
      <c r="G3871" s="36">
        <v>22.857602022374614</v>
      </c>
      <c r="I3871">
        <v>105.8248</v>
      </c>
      <c r="J3871">
        <v>193.55000000001201</v>
      </c>
      <c r="K3871" s="36">
        <v>22.985076051988539</v>
      </c>
      <c r="M3871">
        <v>110.5591</v>
      </c>
      <c r="N3871">
        <v>193.55000000001201</v>
      </c>
      <c r="O3871" s="36">
        <v>23.117638288215588</v>
      </c>
      <c r="Q3871">
        <v>115.30419999999999</v>
      </c>
      <c r="R3871">
        <v>193.55000000001201</v>
      </c>
      <c r="S3871" s="36">
        <v>23.254715103728518</v>
      </c>
      <c r="U3871">
        <v>120.0808</v>
      </c>
      <c r="V3871">
        <v>193.55000000001201</v>
      </c>
      <c r="W3871" s="36">
        <v>23.397153621043433</v>
      </c>
      <c r="Y3871">
        <v>83.43</v>
      </c>
      <c r="Z3871">
        <v>193.55000000001201</v>
      </c>
      <c r="AA3871" s="36">
        <v>22.410688250225363</v>
      </c>
    </row>
    <row r="3872" spans="1:27" x14ac:dyDescent="0.25">
      <c r="A3872">
        <v>96.432599999999994</v>
      </c>
      <c r="B3872">
        <v>193.60000000001199</v>
      </c>
      <c r="C3872" s="36">
        <v>22.733466183199642</v>
      </c>
      <c r="E3872">
        <v>101.12990000000001</v>
      </c>
      <c r="F3872">
        <v>193.60000000001199</v>
      </c>
      <c r="G3872" s="36">
        <v>22.857151678142184</v>
      </c>
      <c r="I3872">
        <v>105.8248</v>
      </c>
      <c r="J3872">
        <v>193.60000000001199</v>
      </c>
      <c r="K3872" s="36">
        <v>22.984607832498671</v>
      </c>
      <c r="M3872">
        <v>110.5591</v>
      </c>
      <c r="N3872">
        <v>193.60000000001199</v>
      </c>
      <c r="O3872" s="36">
        <v>23.117150665164399</v>
      </c>
      <c r="Q3872">
        <v>115.30419999999999</v>
      </c>
      <c r="R3872">
        <v>193.60000000001199</v>
      </c>
      <c r="S3872" s="36">
        <v>23.254206486903588</v>
      </c>
      <c r="U3872">
        <v>120.0808</v>
      </c>
      <c r="V3872">
        <v>193.60000000001199</v>
      </c>
      <c r="W3872" s="36">
        <v>23.39662212336971</v>
      </c>
      <c r="Y3872">
        <v>83.43</v>
      </c>
      <c r="Z3872">
        <v>193.60000000001199</v>
      </c>
      <c r="AA3872" s="36">
        <v>22.410295171142394</v>
      </c>
    </row>
    <row r="3873" spans="1:27" x14ac:dyDescent="0.25">
      <c r="A3873">
        <v>96.432599999999994</v>
      </c>
      <c r="B3873">
        <v>193.650000000012</v>
      </c>
      <c r="C3873" s="36">
        <v>22.733032558102909</v>
      </c>
      <c r="E3873">
        <v>101.12990000000001</v>
      </c>
      <c r="F3873">
        <v>193.650000000012</v>
      </c>
      <c r="G3873" s="36">
        <v>22.856701402749195</v>
      </c>
      <c r="I3873">
        <v>105.8248</v>
      </c>
      <c r="J3873">
        <v>193.650000000012</v>
      </c>
      <c r="K3873" s="36">
        <v>22.984139688120724</v>
      </c>
      <c r="M3873">
        <v>110.5591</v>
      </c>
      <c r="N3873">
        <v>193.650000000012</v>
      </c>
      <c r="O3873" s="36">
        <v>23.116663124395359</v>
      </c>
      <c r="Q3873">
        <v>115.30419999999999</v>
      </c>
      <c r="R3873">
        <v>193.650000000012</v>
      </c>
      <c r="S3873" s="36">
        <v>23.253697960547868</v>
      </c>
      <c r="U3873">
        <v>120.0808</v>
      </c>
      <c r="V3873">
        <v>193.650000000012</v>
      </c>
      <c r="W3873" s="36">
        <v>23.39609072560301</v>
      </c>
      <c r="Y3873">
        <v>83.43</v>
      </c>
      <c r="Z3873">
        <v>193.650000000012</v>
      </c>
      <c r="AA3873" s="36">
        <v>22.409902142908269</v>
      </c>
    </row>
    <row r="3874" spans="1:27" x14ac:dyDescent="0.25">
      <c r="A3874">
        <v>96.432599999999994</v>
      </c>
      <c r="B3874">
        <v>193.70000000001201</v>
      </c>
      <c r="C3874" s="36">
        <v>22.732598996263473</v>
      </c>
      <c r="E3874">
        <v>101.12990000000001</v>
      </c>
      <c r="F3874">
        <v>193.70000000001201</v>
      </c>
      <c r="G3874" s="36">
        <v>22.856251196171105</v>
      </c>
      <c r="I3874">
        <v>105.8248</v>
      </c>
      <c r="J3874">
        <v>193.70000000001201</v>
      </c>
      <c r="K3874" s="36">
        <v>22.983671618826492</v>
      </c>
      <c r="M3874">
        <v>110.5591</v>
      </c>
      <c r="N3874">
        <v>193.70000000001201</v>
      </c>
      <c r="O3874" s="36">
        <v>23.116175665875851</v>
      </c>
      <c r="Q3874">
        <v>115.30419999999999</v>
      </c>
      <c r="R3874">
        <v>193.70000000001201</v>
      </c>
      <c r="S3874" s="36">
        <v>23.253189524623441</v>
      </c>
      <c r="U3874">
        <v>120.0808</v>
      </c>
      <c r="V3874">
        <v>193.70000000001201</v>
      </c>
      <c r="W3874" s="36">
        <v>23.395559427698942</v>
      </c>
      <c r="Y3874">
        <v>83.43</v>
      </c>
      <c r="Z3874">
        <v>193.70000000001201</v>
      </c>
      <c r="AA3874" s="36">
        <v>22.409509165507821</v>
      </c>
    </row>
    <row r="3875" spans="1:27" x14ac:dyDescent="0.25">
      <c r="A3875">
        <v>96.432599999999994</v>
      </c>
      <c r="B3875">
        <v>193.75000000001199</v>
      </c>
      <c r="C3875" s="36">
        <v>22.732165497659871</v>
      </c>
      <c r="E3875">
        <v>101.12990000000001</v>
      </c>
      <c r="F3875">
        <v>193.75000000001199</v>
      </c>
      <c r="G3875" s="36">
        <v>22.85580105838336</v>
      </c>
      <c r="I3875">
        <v>105.8248</v>
      </c>
      <c r="J3875">
        <v>193.75000000001199</v>
      </c>
      <c r="K3875" s="36">
        <v>22.983203624587787</v>
      </c>
      <c r="M3875">
        <v>110.5591</v>
      </c>
      <c r="N3875">
        <v>193.75000000001199</v>
      </c>
      <c r="O3875" s="36">
        <v>23.115688289573288</v>
      </c>
      <c r="Q3875">
        <v>115.30419999999999</v>
      </c>
      <c r="R3875">
        <v>193.75000000001199</v>
      </c>
      <c r="S3875" s="36">
        <v>23.252681179092413</v>
      </c>
      <c r="U3875">
        <v>120.0808</v>
      </c>
      <c r="V3875">
        <v>193.75000000001199</v>
      </c>
      <c r="W3875" s="36">
        <v>23.395028229613136</v>
      </c>
      <c r="Y3875">
        <v>83.43</v>
      </c>
      <c r="Z3875">
        <v>193.75000000001199</v>
      </c>
      <c r="AA3875" s="36">
        <v>22.409116238925879</v>
      </c>
    </row>
    <row r="3876" spans="1:27" x14ac:dyDescent="0.25">
      <c r="A3876">
        <v>96.432599999999994</v>
      </c>
      <c r="B3876">
        <v>193.80000000001201</v>
      </c>
      <c r="C3876" s="36">
        <v>22.731732062270655</v>
      </c>
      <c r="E3876">
        <v>101.12990000000001</v>
      </c>
      <c r="F3876">
        <v>193.80000000001201</v>
      </c>
      <c r="G3876" s="36">
        <v>22.855350989361433</v>
      </c>
      <c r="I3876">
        <v>105.8248</v>
      </c>
      <c r="J3876">
        <v>193.80000000001201</v>
      </c>
      <c r="K3876" s="36">
        <v>22.982735705376431</v>
      </c>
      <c r="M3876">
        <v>110.5591</v>
      </c>
      <c r="N3876">
        <v>193.80000000001201</v>
      </c>
      <c r="O3876" s="36">
        <v>23.115200995455101</v>
      </c>
      <c r="Q3876">
        <v>115.30419999999999</v>
      </c>
      <c r="R3876">
        <v>193.80000000001201</v>
      </c>
      <c r="S3876" s="36">
        <v>23.252172923916913</v>
      </c>
      <c r="U3876">
        <v>120.0808</v>
      </c>
      <c r="V3876">
        <v>193.80000000001201</v>
      </c>
      <c r="W3876" s="36">
        <v>23.39449713130125</v>
      </c>
      <c r="Y3876">
        <v>83.43</v>
      </c>
      <c r="Z3876">
        <v>193.80000000001201</v>
      </c>
      <c r="AA3876" s="36">
        <v>22.408723363147292</v>
      </c>
    </row>
    <row r="3877" spans="1:27" x14ac:dyDescent="0.25">
      <c r="A3877">
        <v>96.432599999999994</v>
      </c>
      <c r="B3877">
        <v>193.85000000001199</v>
      </c>
      <c r="C3877" s="36">
        <v>22.731298690074372</v>
      </c>
      <c r="E3877">
        <v>101.12990000000001</v>
      </c>
      <c r="F3877">
        <v>193.85000000001199</v>
      </c>
      <c r="G3877" s="36">
        <v>22.854900989080825</v>
      </c>
      <c r="I3877">
        <v>105.8248</v>
      </c>
      <c r="J3877">
        <v>193.85000000001199</v>
      </c>
      <c r="K3877" s="36">
        <v>22.982267861164267</v>
      </c>
      <c r="M3877">
        <v>110.5591</v>
      </c>
      <c r="N3877">
        <v>193.85000000001199</v>
      </c>
      <c r="O3877" s="36">
        <v>23.114713783488746</v>
      </c>
      <c r="Q3877">
        <v>115.30419999999999</v>
      </c>
      <c r="R3877">
        <v>193.85000000001199</v>
      </c>
      <c r="S3877" s="36">
        <v>23.251664759059111</v>
      </c>
      <c r="U3877">
        <v>120.0808</v>
      </c>
      <c r="V3877">
        <v>193.85000000001199</v>
      </c>
      <c r="W3877" s="36">
        <v>23.393966132718987</v>
      </c>
      <c r="Y3877">
        <v>83.43</v>
      </c>
      <c r="Z3877">
        <v>193.85000000001199</v>
      </c>
      <c r="AA3877" s="36">
        <v>22.408330538156918</v>
      </c>
    </row>
    <row r="3878" spans="1:27" x14ac:dyDescent="0.25">
      <c r="A3878">
        <v>96.432599999999994</v>
      </c>
      <c r="B3878">
        <v>193.900000000012</v>
      </c>
      <c r="C3878" s="36">
        <v>22.730865381049597</v>
      </c>
      <c r="E3878">
        <v>101.12990000000001</v>
      </c>
      <c r="F3878">
        <v>193.900000000012</v>
      </c>
      <c r="G3878" s="36">
        <v>22.854451057517021</v>
      </c>
      <c r="I3878">
        <v>105.8248</v>
      </c>
      <c r="J3878">
        <v>193.900000000012</v>
      </c>
      <c r="K3878" s="36">
        <v>22.981800091923159</v>
      </c>
      <c r="M3878">
        <v>110.5591</v>
      </c>
      <c r="N3878">
        <v>193.900000000012</v>
      </c>
      <c r="O3878" s="36">
        <v>23.11422665364169</v>
      </c>
      <c r="Q3878">
        <v>115.30419999999999</v>
      </c>
      <c r="R3878">
        <v>193.900000000012</v>
      </c>
      <c r="S3878" s="36">
        <v>23.251156684481177</v>
      </c>
      <c r="U3878">
        <v>120.0808</v>
      </c>
      <c r="V3878">
        <v>193.900000000012</v>
      </c>
      <c r="W3878" s="36">
        <v>23.393435233822071</v>
      </c>
      <c r="Y3878">
        <v>83.43</v>
      </c>
      <c r="Z3878">
        <v>193.900000000012</v>
      </c>
      <c r="AA3878" s="36">
        <v>22.4079377639396</v>
      </c>
    </row>
    <row r="3879" spans="1:27" x14ac:dyDescent="0.25">
      <c r="A3879">
        <v>96.432599999999994</v>
      </c>
      <c r="B3879">
        <v>193.95000000001201</v>
      </c>
      <c r="C3879" s="36">
        <v>22.730432135174912</v>
      </c>
      <c r="E3879">
        <v>101.12990000000001</v>
      </c>
      <c r="F3879">
        <v>193.95000000001201</v>
      </c>
      <c r="G3879" s="36">
        <v>22.854001194645544</v>
      </c>
      <c r="I3879">
        <v>105.8248</v>
      </c>
      <c r="J3879">
        <v>193.95000000001201</v>
      </c>
      <c r="K3879" s="36">
        <v>22.981332397624978</v>
      </c>
      <c r="M3879">
        <v>110.5591</v>
      </c>
      <c r="N3879">
        <v>193.95000000001201</v>
      </c>
      <c r="O3879" s="36">
        <v>23.113739605881435</v>
      </c>
      <c r="Q3879">
        <v>115.30419999999999</v>
      </c>
      <c r="R3879">
        <v>193.95000000001201</v>
      </c>
      <c r="S3879" s="36">
        <v>23.250648700145327</v>
      </c>
      <c r="U3879">
        <v>120.0808</v>
      </c>
      <c r="V3879">
        <v>193.95000000001201</v>
      </c>
      <c r="W3879" s="36">
        <v>23.392904434566265</v>
      </c>
      <c r="Y3879">
        <v>83.43</v>
      </c>
      <c r="Z3879">
        <v>193.95000000001201</v>
      </c>
      <c r="AA3879" s="36">
        <v>22.407545040480219</v>
      </c>
    </row>
    <row r="3880" spans="1:27" x14ac:dyDescent="0.25">
      <c r="A3880">
        <v>96.432599999999994</v>
      </c>
      <c r="B3880">
        <v>194.00000000001199</v>
      </c>
      <c r="C3880" s="36">
        <v>22.729998952428907</v>
      </c>
      <c r="E3880">
        <v>101.12990000000001</v>
      </c>
      <c r="F3880">
        <v>194.00000000001199</v>
      </c>
      <c r="G3880" s="36">
        <v>22.853551400441919</v>
      </c>
      <c r="I3880">
        <v>105.8248</v>
      </c>
      <c r="J3880">
        <v>194.00000000001199</v>
      </c>
      <c r="K3880" s="36">
        <v>22.980864778241621</v>
      </c>
      <c r="M3880">
        <v>110.5591</v>
      </c>
      <c r="N3880">
        <v>194.00000000001199</v>
      </c>
      <c r="O3880" s="36">
        <v>23.113252640175492</v>
      </c>
      <c r="Q3880">
        <v>115.30419999999999</v>
      </c>
      <c r="R3880">
        <v>194.00000000001199</v>
      </c>
      <c r="S3880" s="36">
        <v>23.250140806013793</v>
      </c>
      <c r="U3880">
        <v>120.0808</v>
      </c>
      <c r="V3880">
        <v>194.00000000001199</v>
      </c>
      <c r="W3880" s="36">
        <v>23.392373734907359</v>
      </c>
      <c r="Y3880">
        <v>83.43</v>
      </c>
      <c r="Z3880">
        <v>194.00000000001199</v>
      </c>
      <c r="AA3880" s="36">
        <v>22.40715236776364</v>
      </c>
    </row>
    <row r="3881" spans="1:27" x14ac:dyDescent="0.25">
      <c r="A3881">
        <v>96.432599999999994</v>
      </c>
      <c r="B3881">
        <v>194.05000000001201</v>
      </c>
      <c r="C3881" s="36">
        <v>22.729565832790193</v>
      </c>
      <c r="E3881">
        <v>101.12990000000001</v>
      </c>
      <c r="F3881">
        <v>194.05000000001201</v>
      </c>
      <c r="G3881" s="36">
        <v>22.853101674881696</v>
      </c>
      <c r="I3881">
        <v>105.8248</v>
      </c>
      <c r="J3881">
        <v>194.05000000001201</v>
      </c>
      <c r="K3881" s="36">
        <v>22.980397233744998</v>
      </c>
      <c r="M3881">
        <v>110.5591</v>
      </c>
      <c r="N3881">
        <v>194.05000000001201</v>
      </c>
      <c r="O3881" s="36">
        <v>23.112765756491399</v>
      </c>
      <c r="Q3881">
        <v>115.30419999999999</v>
      </c>
      <c r="R3881">
        <v>194.05000000001201</v>
      </c>
      <c r="S3881" s="36">
        <v>23.249633002048842</v>
      </c>
      <c r="U3881">
        <v>120.0808</v>
      </c>
      <c r="V3881">
        <v>194.05000000001201</v>
      </c>
      <c r="W3881" s="36">
        <v>23.391843134801181</v>
      </c>
      <c r="Y3881">
        <v>83.43</v>
      </c>
      <c r="Z3881">
        <v>194.05000000001201</v>
      </c>
      <c r="AA3881" s="36">
        <v>22.406759745774742</v>
      </c>
    </row>
    <row r="3882" spans="1:27" x14ac:dyDescent="0.25">
      <c r="A3882">
        <v>96.432599999999994</v>
      </c>
      <c r="B3882">
        <v>194.10000000001199</v>
      </c>
      <c r="C3882" s="36">
        <v>22.729132776237378</v>
      </c>
      <c r="E3882">
        <v>101.12990000000001</v>
      </c>
      <c r="F3882">
        <v>194.10000000001199</v>
      </c>
      <c r="G3882" s="36">
        <v>22.852652017940429</v>
      </c>
      <c r="I3882">
        <v>105.8248</v>
      </c>
      <c r="J3882">
        <v>194.10000000001199</v>
      </c>
      <c r="K3882" s="36">
        <v>22.979929764107048</v>
      </c>
      <c r="M3882">
        <v>110.5591</v>
      </c>
      <c r="N3882">
        <v>194.10000000001199</v>
      </c>
      <c r="O3882" s="36">
        <v>23.112278954796711</v>
      </c>
      <c r="Q3882">
        <v>115.30419999999999</v>
      </c>
      <c r="R3882">
        <v>194.10000000001199</v>
      </c>
      <c r="S3882" s="36">
        <v>23.249125288212753</v>
      </c>
      <c r="U3882">
        <v>120.0808</v>
      </c>
      <c r="V3882">
        <v>194.10000000001199</v>
      </c>
      <c r="W3882" s="36">
        <v>23.39131263420358</v>
      </c>
      <c r="Y3882">
        <v>83.43</v>
      </c>
      <c r="Z3882">
        <v>194.10000000001199</v>
      </c>
      <c r="AA3882" s="36">
        <v>22.406367174498424</v>
      </c>
    </row>
    <row r="3883" spans="1:27" x14ac:dyDescent="0.25">
      <c r="A3883">
        <v>96.432599999999994</v>
      </c>
      <c r="B3883">
        <v>194.150000000012</v>
      </c>
      <c r="C3883" s="36">
        <v>22.728699782749096</v>
      </c>
      <c r="E3883">
        <v>101.12990000000001</v>
      </c>
      <c r="F3883">
        <v>194.150000000012</v>
      </c>
      <c r="G3883" s="36">
        <v>22.852202429593685</v>
      </c>
      <c r="I3883">
        <v>105.8248</v>
      </c>
      <c r="J3883">
        <v>194.150000000012</v>
      </c>
      <c r="K3883" s="36">
        <v>22.9794623692997</v>
      </c>
      <c r="M3883">
        <v>110.5591</v>
      </c>
      <c r="N3883">
        <v>194.150000000012</v>
      </c>
      <c r="O3883" s="36">
        <v>23.111792235059006</v>
      </c>
      <c r="Q3883">
        <v>115.30419999999999</v>
      </c>
      <c r="R3883">
        <v>194.150000000012</v>
      </c>
      <c r="S3883" s="36">
        <v>23.24861766446784</v>
      </c>
      <c r="U3883">
        <v>120.0808</v>
      </c>
      <c r="V3883">
        <v>194.150000000012</v>
      </c>
      <c r="W3883" s="36">
        <v>23.390782233070446</v>
      </c>
      <c r="Y3883">
        <v>83.43</v>
      </c>
      <c r="Z3883">
        <v>194.150000000012</v>
      </c>
      <c r="AA3883" s="36">
        <v>22.405974653919568</v>
      </c>
    </row>
    <row r="3884" spans="1:27" x14ac:dyDescent="0.25">
      <c r="A3884">
        <v>96.432599999999994</v>
      </c>
      <c r="B3884">
        <v>194.20000000001201</v>
      </c>
      <c r="C3884" s="36">
        <v>22.728266852303985</v>
      </c>
      <c r="E3884">
        <v>101.12990000000001</v>
      </c>
      <c r="F3884">
        <v>194.20000000001201</v>
      </c>
      <c r="G3884" s="36">
        <v>22.851752909817051</v>
      </c>
      <c r="I3884">
        <v>105.8248</v>
      </c>
      <c r="J3884">
        <v>194.20000000001201</v>
      </c>
      <c r="K3884" s="36">
        <v>22.97899504929492</v>
      </c>
      <c r="M3884">
        <v>110.5591</v>
      </c>
      <c r="N3884">
        <v>194.20000000001201</v>
      </c>
      <c r="O3884" s="36">
        <v>23.111305597245885</v>
      </c>
      <c r="Q3884">
        <v>115.30419999999999</v>
      </c>
      <c r="R3884">
        <v>194.20000000001201</v>
      </c>
      <c r="S3884" s="36">
        <v>23.248110130776443</v>
      </c>
      <c r="U3884">
        <v>120.0808</v>
      </c>
      <c r="V3884">
        <v>194.20000000001201</v>
      </c>
      <c r="W3884" s="36">
        <v>23.390251931357692</v>
      </c>
      <c r="Y3884">
        <v>83.43</v>
      </c>
      <c r="Z3884">
        <v>194.20000000001201</v>
      </c>
      <c r="AA3884" s="36">
        <v>22.405582184023078</v>
      </c>
    </row>
    <row r="3885" spans="1:27" x14ac:dyDescent="0.25">
      <c r="A3885">
        <v>96.432599999999994</v>
      </c>
      <c r="B3885">
        <v>194.25000000001199</v>
      </c>
      <c r="C3885" s="36">
        <v>22.727833984880697</v>
      </c>
      <c r="E3885">
        <v>101.12990000000001</v>
      </c>
      <c r="F3885">
        <v>194.25000000001199</v>
      </c>
      <c r="G3885" s="36">
        <v>22.851303458586131</v>
      </c>
      <c r="I3885">
        <v>105.8248</v>
      </c>
      <c r="J3885">
        <v>194.25000000001199</v>
      </c>
      <c r="K3885" s="36">
        <v>22.978527804064701</v>
      </c>
      <c r="M3885">
        <v>110.5591</v>
      </c>
      <c r="N3885">
        <v>194.25000000001199</v>
      </c>
      <c r="O3885" s="36">
        <v>23.110819041324969</v>
      </c>
      <c r="Q3885">
        <v>115.30419999999999</v>
      </c>
      <c r="R3885">
        <v>194.25000000001199</v>
      </c>
      <c r="S3885" s="36">
        <v>23.247602687100926</v>
      </c>
      <c r="U3885">
        <v>120.0808</v>
      </c>
      <c r="V3885">
        <v>194.25000000001199</v>
      </c>
      <c r="W3885" s="36">
        <v>23.389721729021279</v>
      </c>
      <c r="Y3885">
        <v>83.43</v>
      </c>
      <c r="Z3885">
        <v>194.25000000001199</v>
      </c>
      <c r="AA3885" s="36">
        <v>22.405189764793874</v>
      </c>
    </row>
    <row r="3886" spans="1:27" x14ac:dyDescent="0.25">
      <c r="A3886">
        <v>96.432599999999994</v>
      </c>
      <c r="B3886">
        <v>194.30000000001201</v>
      </c>
      <c r="C3886" s="36">
        <v>22.727401180457893</v>
      </c>
      <c r="E3886">
        <v>101.12990000000001</v>
      </c>
      <c r="F3886">
        <v>194.30000000001201</v>
      </c>
      <c r="G3886" s="36">
        <v>22.850854075876533</v>
      </c>
      <c r="I3886">
        <v>105.8248</v>
      </c>
      <c r="J3886">
        <v>194.30000000001201</v>
      </c>
      <c r="K3886" s="36">
        <v>22.97806063358102</v>
      </c>
      <c r="M3886">
        <v>110.5591</v>
      </c>
      <c r="N3886">
        <v>194.30000000001201</v>
      </c>
      <c r="O3886" s="36">
        <v>23.110332567263889</v>
      </c>
      <c r="Q3886">
        <v>115.30419999999999</v>
      </c>
      <c r="R3886">
        <v>194.30000000001201</v>
      </c>
      <c r="S3886" s="36">
        <v>23.247095333403667</v>
      </c>
      <c r="U3886">
        <v>120.0808</v>
      </c>
      <c r="V3886">
        <v>194.30000000001201</v>
      </c>
      <c r="W3886" s="36">
        <v>23.389191626017187</v>
      </c>
      <c r="Y3886">
        <v>83.43</v>
      </c>
      <c r="Z3886">
        <v>194.30000000001201</v>
      </c>
      <c r="AA3886" s="36">
        <v>22.404797396216864</v>
      </c>
    </row>
    <row r="3887" spans="1:27" x14ac:dyDescent="0.25">
      <c r="A3887">
        <v>96.432599999999994</v>
      </c>
      <c r="B3887">
        <v>194.35000000001199</v>
      </c>
      <c r="C3887" s="36">
        <v>22.726968439014254</v>
      </c>
      <c r="E3887">
        <v>101.12990000000001</v>
      </c>
      <c r="F3887">
        <v>194.35000000001199</v>
      </c>
      <c r="G3887" s="36">
        <v>22.850404761663889</v>
      </c>
      <c r="I3887">
        <v>105.8248</v>
      </c>
      <c r="J3887">
        <v>194.35000000001199</v>
      </c>
      <c r="K3887" s="36">
        <v>22.977593537815903</v>
      </c>
      <c r="M3887">
        <v>110.5591</v>
      </c>
      <c r="N3887">
        <v>194.35000000001199</v>
      </c>
      <c r="O3887" s="36">
        <v>23.109846175030317</v>
      </c>
      <c r="Q3887">
        <v>115.30419999999999</v>
      </c>
      <c r="R3887">
        <v>194.35000000001199</v>
      </c>
      <c r="S3887" s="36">
        <v>23.246588069647093</v>
      </c>
      <c r="U3887">
        <v>120.0808</v>
      </c>
      <c r="V3887">
        <v>194.35000000001199</v>
      </c>
      <c r="W3887" s="36">
        <v>23.38866162230142</v>
      </c>
      <c r="Y3887">
        <v>83.43</v>
      </c>
      <c r="Z3887">
        <v>194.35000000001199</v>
      </c>
      <c r="AA3887" s="36">
        <v>22.404405078276969</v>
      </c>
    </row>
    <row r="3888" spans="1:27" x14ac:dyDescent="0.25">
      <c r="A3888">
        <v>96.432599999999994</v>
      </c>
      <c r="B3888">
        <v>194.400000000012</v>
      </c>
      <c r="C3888" s="36">
        <v>22.72653576052846</v>
      </c>
      <c r="E3888">
        <v>101.12990000000001</v>
      </c>
      <c r="F3888">
        <v>194.400000000012</v>
      </c>
      <c r="G3888" s="36">
        <v>22.849955515923842</v>
      </c>
      <c r="I3888">
        <v>105.8248</v>
      </c>
      <c r="J3888">
        <v>194.400000000012</v>
      </c>
      <c r="K3888" s="36">
        <v>22.977126516741379</v>
      </c>
      <c r="M3888">
        <v>110.5591</v>
      </c>
      <c r="N3888">
        <v>194.400000000012</v>
      </c>
      <c r="O3888" s="36">
        <v>23.109359864591923</v>
      </c>
      <c r="Q3888">
        <v>115.30419999999999</v>
      </c>
      <c r="R3888">
        <v>194.400000000012</v>
      </c>
      <c r="S3888" s="36">
        <v>23.246080895793636</v>
      </c>
      <c r="U3888">
        <v>120.0808</v>
      </c>
      <c r="V3888">
        <v>194.400000000012</v>
      </c>
      <c r="W3888" s="36">
        <v>23.388131717830031</v>
      </c>
      <c r="Y3888">
        <v>83.43</v>
      </c>
      <c r="Z3888">
        <v>194.400000000012</v>
      </c>
      <c r="AA3888" s="36">
        <v>22.404012810959134</v>
      </c>
    </row>
    <row r="3889" spans="1:27" x14ac:dyDescent="0.25">
      <c r="A3889">
        <v>96.432599999999994</v>
      </c>
      <c r="B3889">
        <v>194.45000000001201</v>
      </c>
      <c r="C3889" s="36">
        <v>22.726103144979209</v>
      </c>
      <c r="E3889">
        <v>101.12990000000001</v>
      </c>
      <c r="F3889">
        <v>194.45000000001201</v>
      </c>
      <c r="G3889" s="36">
        <v>22.849506338632036</v>
      </c>
      <c r="I3889">
        <v>105.8248</v>
      </c>
      <c r="J3889">
        <v>194.45000000001201</v>
      </c>
      <c r="K3889" s="36">
        <v>22.976659570329492</v>
      </c>
      <c r="M3889">
        <v>110.5591</v>
      </c>
      <c r="N3889">
        <v>194.45000000001201</v>
      </c>
      <c r="O3889" s="36">
        <v>23.108873635916424</v>
      </c>
      <c r="Q3889">
        <v>115.30419999999999</v>
      </c>
      <c r="R3889">
        <v>194.45000000001201</v>
      </c>
      <c r="S3889" s="36">
        <v>23.245573811805759</v>
      </c>
      <c r="U3889">
        <v>120.0808</v>
      </c>
      <c r="V3889">
        <v>194.45000000001201</v>
      </c>
      <c r="W3889" s="36">
        <v>23.387601912559099</v>
      </c>
      <c r="Y3889">
        <v>83.43</v>
      </c>
      <c r="Z3889">
        <v>194.45000000001201</v>
      </c>
      <c r="AA3889" s="36">
        <v>22.403620594248284</v>
      </c>
    </row>
    <row r="3890" spans="1:27" x14ac:dyDescent="0.25">
      <c r="A3890">
        <v>96.432599999999994</v>
      </c>
      <c r="B3890">
        <v>194.50000000001199</v>
      </c>
      <c r="C3890" s="36">
        <v>22.725670592345217</v>
      </c>
      <c r="E3890">
        <v>101.12990000000001</v>
      </c>
      <c r="F3890">
        <v>194.50000000001199</v>
      </c>
      <c r="G3890" s="36">
        <v>22.849057229764153</v>
      </c>
      <c r="I3890">
        <v>105.8248</v>
      </c>
      <c r="J3890">
        <v>194.50000000001199</v>
      </c>
      <c r="K3890" s="36">
        <v>22.976192698552307</v>
      </c>
      <c r="M3890">
        <v>110.5591</v>
      </c>
      <c r="N3890">
        <v>194.50000000001199</v>
      </c>
      <c r="O3890" s="36">
        <v>23.108387488971527</v>
      </c>
      <c r="Q3890">
        <v>115.30419999999999</v>
      </c>
      <c r="R3890">
        <v>194.50000000001199</v>
      </c>
      <c r="S3890" s="36">
        <v>23.245066817645959</v>
      </c>
      <c r="U3890">
        <v>120.0808</v>
      </c>
      <c r="V3890">
        <v>194.50000000001199</v>
      </c>
      <c r="W3890" s="36">
        <v>23.387072206444724</v>
      </c>
      <c r="Y3890">
        <v>83.43</v>
      </c>
      <c r="Z3890">
        <v>194.50000000001199</v>
      </c>
      <c r="AA3890" s="36">
        <v>22.403228428129374</v>
      </c>
    </row>
    <row r="3891" spans="1:27" x14ac:dyDescent="0.25">
      <c r="A3891">
        <v>96.432599999999994</v>
      </c>
      <c r="B3891">
        <v>194.55000000001201</v>
      </c>
      <c r="C3891" s="36">
        <v>22.725238102605203</v>
      </c>
      <c r="E3891">
        <v>101.12990000000001</v>
      </c>
      <c r="F3891">
        <v>194.55000000001201</v>
      </c>
      <c r="G3891" s="36">
        <v>22.848608189295877</v>
      </c>
      <c r="I3891">
        <v>105.8248</v>
      </c>
      <c r="J3891">
        <v>194.55000000001201</v>
      </c>
      <c r="K3891" s="36">
        <v>22.9757259013819</v>
      </c>
      <c r="M3891">
        <v>110.5591</v>
      </c>
      <c r="N3891">
        <v>194.55000000001201</v>
      </c>
      <c r="O3891" s="36">
        <v>23.107901423724982</v>
      </c>
      <c r="Q3891">
        <v>115.30419999999999</v>
      </c>
      <c r="R3891">
        <v>194.55000000001201</v>
      </c>
      <c r="S3891" s="36">
        <v>23.244559913276746</v>
      </c>
      <c r="U3891">
        <v>120.0808</v>
      </c>
      <c r="V3891">
        <v>194.55000000001201</v>
      </c>
      <c r="W3891" s="36">
        <v>23.386542599443054</v>
      </c>
      <c r="Y3891">
        <v>83.43</v>
      </c>
      <c r="Z3891">
        <v>194.55000000001201</v>
      </c>
      <c r="AA3891" s="36">
        <v>22.40283631258735</v>
      </c>
    </row>
    <row r="3892" spans="1:27" x14ac:dyDescent="0.25">
      <c r="A3892">
        <v>96.432599999999994</v>
      </c>
      <c r="B3892">
        <v>194.60000000001199</v>
      </c>
      <c r="C3892" s="36">
        <v>22.724805675737898</v>
      </c>
      <c r="E3892">
        <v>101.12990000000001</v>
      </c>
      <c r="F3892">
        <v>194.60000000001199</v>
      </c>
      <c r="G3892" s="36">
        <v>22.848159217202898</v>
      </c>
      <c r="I3892">
        <v>105.8248</v>
      </c>
      <c r="J3892">
        <v>194.60000000001199</v>
      </c>
      <c r="K3892" s="36">
        <v>22.975259178790381</v>
      </c>
      <c r="M3892">
        <v>110.5591</v>
      </c>
      <c r="N3892">
        <v>194.60000000001199</v>
      </c>
      <c r="O3892" s="36">
        <v>23.107415440144557</v>
      </c>
      <c r="Q3892">
        <v>115.30419999999999</v>
      </c>
      <c r="R3892">
        <v>194.60000000001199</v>
      </c>
      <c r="S3892" s="36">
        <v>23.244053098660661</v>
      </c>
      <c r="U3892">
        <v>120.0808</v>
      </c>
      <c r="V3892">
        <v>194.60000000001199</v>
      </c>
      <c r="W3892" s="36">
        <v>23.386013091510257</v>
      </c>
      <c r="Y3892">
        <v>83.43</v>
      </c>
      <c r="Z3892">
        <v>194.60000000001199</v>
      </c>
      <c r="AA3892" s="36">
        <v>22.402444247607175</v>
      </c>
    </row>
    <row r="3893" spans="1:27" x14ac:dyDescent="0.25">
      <c r="A3893">
        <v>96.432599999999994</v>
      </c>
      <c r="B3893">
        <v>194.650000000012</v>
      </c>
      <c r="C3893" s="36">
        <v>22.724373311722047</v>
      </c>
      <c r="E3893">
        <v>101.12990000000001</v>
      </c>
      <c r="F3893">
        <v>194.650000000012</v>
      </c>
      <c r="G3893" s="36">
        <v>22.847710313460929</v>
      </c>
      <c r="I3893">
        <v>105.8248</v>
      </c>
      <c r="J3893">
        <v>194.650000000012</v>
      </c>
      <c r="K3893" s="36">
        <v>22.974792530749856</v>
      </c>
      <c r="M3893">
        <v>110.5591</v>
      </c>
      <c r="N3893">
        <v>194.650000000012</v>
      </c>
      <c r="O3893" s="36">
        <v>23.106929538198031</v>
      </c>
      <c r="Q3893">
        <v>115.30419999999999</v>
      </c>
      <c r="R3893">
        <v>194.650000000012</v>
      </c>
      <c r="S3893" s="36">
        <v>23.243546373760275</v>
      </c>
      <c r="U3893">
        <v>120.0808</v>
      </c>
      <c r="V3893">
        <v>194.650000000012</v>
      </c>
      <c r="W3893" s="36">
        <v>23.385483682602533</v>
      </c>
      <c r="Y3893">
        <v>83.43</v>
      </c>
      <c r="Z3893">
        <v>194.650000000012</v>
      </c>
      <c r="AA3893" s="36">
        <v>22.402052233173816</v>
      </c>
    </row>
    <row r="3894" spans="1:27" x14ac:dyDescent="0.25">
      <c r="A3894">
        <v>96.432599999999994</v>
      </c>
      <c r="B3894">
        <v>194.70000000001201</v>
      </c>
      <c r="C3894" s="36">
        <v>22.723941010536414</v>
      </c>
      <c r="E3894">
        <v>101.12990000000001</v>
      </c>
      <c r="F3894">
        <v>194.70000000001201</v>
      </c>
      <c r="G3894" s="36">
        <v>22.847261478045699</v>
      </c>
      <c r="I3894">
        <v>105.8248</v>
      </c>
      <c r="J3894">
        <v>194.70000000001201</v>
      </c>
      <c r="K3894" s="36">
        <v>22.974325957232455</v>
      </c>
      <c r="M3894">
        <v>110.5591</v>
      </c>
      <c r="N3894">
        <v>194.70000000001201</v>
      </c>
      <c r="O3894" s="36">
        <v>23.10644371785321</v>
      </c>
      <c r="Q3894">
        <v>115.30419999999999</v>
      </c>
      <c r="R3894">
        <v>194.70000000001201</v>
      </c>
      <c r="S3894" s="36">
        <v>23.243039738538169</v>
      </c>
      <c r="U3894">
        <v>120.0808</v>
      </c>
      <c r="V3894">
        <v>194.70000000001201</v>
      </c>
      <c r="W3894" s="36">
        <v>23.384954372676127</v>
      </c>
      <c r="Y3894">
        <v>83.43</v>
      </c>
      <c r="Z3894">
        <v>194.70000000001201</v>
      </c>
      <c r="AA3894" s="36">
        <v>22.401660269272249</v>
      </c>
    </row>
    <row r="3895" spans="1:27" x14ac:dyDescent="0.25">
      <c r="A3895">
        <v>96.432599999999994</v>
      </c>
      <c r="B3895">
        <v>194.75000000001299</v>
      </c>
      <c r="C3895" s="36">
        <v>22.723508772159747</v>
      </c>
      <c r="E3895">
        <v>101.12990000000001</v>
      </c>
      <c r="F3895">
        <v>194.75000000001299</v>
      </c>
      <c r="G3895" s="36">
        <v>22.846812710932941</v>
      </c>
      <c r="I3895">
        <v>105.8248</v>
      </c>
      <c r="J3895">
        <v>194.75000000001299</v>
      </c>
      <c r="K3895" s="36">
        <v>22.973859458210327</v>
      </c>
      <c r="M3895">
        <v>110.5591</v>
      </c>
      <c r="N3895">
        <v>194.75000000001299</v>
      </c>
      <c r="O3895" s="36">
        <v>23.105957979077914</v>
      </c>
      <c r="Q3895">
        <v>115.30419999999999</v>
      </c>
      <c r="R3895">
        <v>194.75000000001299</v>
      </c>
      <c r="S3895" s="36">
        <v>23.242533192956962</v>
      </c>
      <c r="U3895">
        <v>120.0808</v>
      </c>
      <c r="V3895">
        <v>194.75000000001299</v>
      </c>
      <c r="W3895" s="36">
        <v>23.384425161687282</v>
      </c>
      <c r="Y3895">
        <v>83.43</v>
      </c>
      <c r="Z3895">
        <v>194.75000000001299</v>
      </c>
      <c r="AA3895" s="36">
        <v>22.401268355887449</v>
      </c>
    </row>
    <row r="3896" spans="1:27" x14ac:dyDescent="0.25">
      <c r="A3896">
        <v>96.432599999999994</v>
      </c>
      <c r="B3896">
        <v>194.80000000001201</v>
      </c>
      <c r="C3896" s="36">
        <v>22.723076596570859</v>
      </c>
      <c r="E3896">
        <v>101.12990000000001</v>
      </c>
      <c r="F3896">
        <v>194.80000000001201</v>
      </c>
      <c r="G3896" s="36">
        <v>22.846364012098423</v>
      </c>
      <c r="I3896">
        <v>105.8248</v>
      </c>
      <c r="J3896">
        <v>194.80000000001201</v>
      </c>
      <c r="K3896" s="36">
        <v>22.973393033655658</v>
      </c>
      <c r="M3896">
        <v>110.5591</v>
      </c>
      <c r="N3896">
        <v>194.80000000001201</v>
      </c>
      <c r="O3896" s="36">
        <v>23.105472321840015</v>
      </c>
      <c r="Q3896">
        <v>115.30419999999999</v>
      </c>
      <c r="R3896">
        <v>194.80000000001201</v>
      </c>
      <c r="S3896" s="36">
        <v>23.242026736979319</v>
      </c>
      <c r="U3896">
        <v>120.0808</v>
      </c>
      <c r="V3896">
        <v>194.80000000001201</v>
      </c>
      <c r="W3896" s="36">
        <v>23.38389604959233</v>
      </c>
      <c r="Y3896">
        <v>83.43</v>
      </c>
      <c r="Z3896">
        <v>194.80000000001201</v>
      </c>
      <c r="AA3896" s="36">
        <v>22.400876493004425</v>
      </c>
    </row>
    <row r="3897" spans="1:27" x14ac:dyDescent="0.25">
      <c r="A3897">
        <v>96.432599999999994</v>
      </c>
      <c r="B3897">
        <v>194.85000000001199</v>
      </c>
      <c r="C3897" s="36">
        <v>22.72264448374851</v>
      </c>
      <c r="E3897">
        <v>101.12990000000001</v>
      </c>
      <c r="F3897">
        <v>194.85000000001199</v>
      </c>
      <c r="G3897" s="36">
        <v>22.845915381517901</v>
      </c>
      <c r="I3897">
        <v>105.8248</v>
      </c>
      <c r="J3897">
        <v>194.85000000001199</v>
      </c>
      <c r="K3897" s="36">
        <v>22.972926683540603</v>
      </c>
      <c r="M3897">
        <v>110.5591</v>
      </c>
      <c r="N3897">
        <v>194.85000000001199</v>
      </c>
      <c r="O3897" s="36">
        <v>23.104986746107354</v>
      </c>
      <c r="Q3897">
        <v>115.30419999999999</v>
      </c>
      <c r="R3897">
        <v>194.85000000001199</v>
      </c>
      <c r="S3897" s="36">
        <v>23.24152037056788</v>
      </c>
      <c r="U3897">
        <v>120.0808</v>
      </c>
      <c r="V3897">
        <v>194.85000000001199</v>
      </c>
      <c r="W3897" s="36">
        <v>23.383367036347568</v>
      </c>
      <c r="Y3897">
        <v>83.43</v>
      </c>
      <c r="Z3897">
        <v>194.85000000001199</v>
      </c>
      <c r="AA3897" s="36">
        <v>22.400484680608152</v>
      </c>
    </row>
    <row r="3898" spans="1:27" x14ac:dyDescent="0.25">
      <c r="A3898">
        <v>96.432599999999994</v>
      </c>
      <c r="B3898">
        <v>194.900000000012</v>
      </c>
      <c r="C3898" s="36">
        <v>22.722212433671515</v>
      </c>
      <c r="E3898">
        <v>101.12990000000001</v>
      </c>
      <c r="F3898">
        <v>194.900000000012</v>
      </c>
      <c r="G3898" s="36">
        <v>22.845466819167154</v>
      </c>
      <c r="I3898">
        <v>105.8248</v>
      </c>
      <c r="J3898">
        <v>194.900000000012</v>
      </c>
      <c r="K3898" s="36">
        <v>22.972460407837371</v>
      </c>
      <c r="M3898">
        <v>110.5591</v>
      </c>
      <c r="N3898">
        <v>194.900000000012</v>
      </c>
      <c r="O3898" s="36">
        <v>23.104501251847822</v>
      </c>
      <c r="Q3898">
        <v>115.30419999999999</v>
      </c>
      <c r="R3898">
        <v>194.900000000012</v>
      </c>
      <c r="S3898" s="36">
        <v>23.241014093685344</v>
      </c>
      <c r="U3898">
        <v>120.0808</v>
      </c>
      <c r="V3898">
        <v>194.900000000012</v>
      </c>
      <c r="W3898" s="36">
        <v>23.382838121909366</v>
      </c>
      <c r="Y3898">
        <v>83.43</v>
      </c>
      <c r="Z3898">
        <v>194.900000000012</v>
      </c>
      <c r="AA3898" s="36">
        <v>22.40009291868364</v>
      </c>
    </row>
    <row r="3899" spans="1:27" x14ac:dyDescent="0.25">
      <c r="A3899">
        <v>96.432599999999994</v>
      </c>
      <c r="B3899">
        <v>194.95000000001201</v>
      </c>
      <c r="C3899" s="36">
        <v>22.721780446318689</v>
      </c>
      <c r="E3899">
        <v>101.12990000000001</v>
      </c>
      <c r="F3899">
        <v>194.95000000001201</v>
      </c>
      <c r="G3899" s="36">
        <v>22.845018325021979</v>
      </c>
      <c r="I3899">
        <v>105.8248</v>
      </c>
      <c r="J3899">
        <v>194.95000000001201</v>
      </c>
      <c r="K3899" s="36">
        <v>22.971994206518179</v>
      </c>
      <c r="M3899">
        <v>110.5591</v>
      </c>
      <c r="N3899">
        <v>194.95000000001201</v>
      </c>
      <c r="O3899" s="36">
        <v>23.10401583902933</v>
      </c>
      <c r="Q3899">
        <v>115.30419999999999</v>
      </c>
      <c r="R3899">
        <v>194.95000000001201</v>
      </c>
      <c r="S3899" s="36">
        <v>23.240507906294432</v>
      </c>
      <c r="U3899">
        <v>120.0808</v>
      </c>
      <c r="V3899">
        <v>194.95000000001201</v>
      </c>
      <c r="W3899" s="36">
        <v>23.382309306234113</v>
      </c>
      <c r="Y3899">
        <v>83.43</v>
      </c>
      <c r="Z3899">
        <v>194.95000000001201</v>
      </c>
      <c r="AA3899" s="36">
        <v>22.399701207215902</v>
      </c>
    </row>
    <row r="3900" spans="1:27" x14ac:dyDescent="0.25">
      <c r="A3900">
        <v>96.432599999999994</v>
      </c>
      <c r="B3900">
        <v>195.00000000001299</v>
      </c>
      <c r="C3900" s="36">
        <v>22.721348521668851</v>
      </c>
      <c r="E3900">
        <v>101.12990000000001</v>
      </c>
      <c r="F3900">
        <v>195.00000000001299</v>
      </c>
      <c r="G3900" s="36">
        <v>22.844569899058179</v>
      </c>
      <c r="I3900">
        <v>105.8248</v>
      </c>
      <c r="J3900">
        <v>195.00000000001299</v>
      </c>
      <c r="K3900" s="36">
        <v>22.971528079555252</v>
      </c>
      <c r="M3900">
        <v>110.5591</v>
      </c>
      <c r="N3900">
        <v>195.00000000001299</v>
      </c>
      <c r="O3900" s="36">
        <v>23.103530507619798</v>
      </c>
      <c r="Q3900">
        <v>115.30419999999999</v>
      </c>
      <c r="R3900">
        <v>195.00000000001299</v>
      </c>
      <c r="S3900" s="36">
        <v>23.240001808357878</v>
      </c>
      <c r="U3900">
        <v>120.0808</v>
      </c>
      <c r="V3900">
        <v>195.00000000001299</v>
      </c>
      <c r="W3900" s="36">
        <v>23.381780589278225</v>
      </c>
      <c r="Y3900">
        <v>83.43</v>
      </c>
      <c r="Z3900">
        <v>195.00000000001299</v>
      </c>
      <c r="AA3900" s="36">
        <v>22.399309546189944</v>
      </c>
    </row>
    <row r="3901" spans="1:27" x14ac:dyDescent="0.25">
      <c r="A3901">
        <v>96.432599999999994</v>
      </c>
      <c r="B3901">
        <v>195.050000000013</v>
      </c>
      <c r="C3901" s="36">
        <v>22.720916659700848</v>
      </c>
      <c r="E3901">
        <v>101.12990000000001</v>
      </c>
      <c r="F3901">
        <v>195.050000000013</v>
      </c>
      <c r="G3901" s="36">
        <v>22.844121541251596</v>
      </c>
      <c r="I3901">
        <v>105.8248</v>
      </c>
      <c r="J3901">
        <v>195.050000000013</v>
      </c>
      <c r="K3901" s="36">
        <v>22.971062026920851</v>
      </c>
      <c r="M3901">
        <v>110.5591</v>
      </c>
      <c r="N3901">
        <v>195.050000000013</v>
      </c>
      <c r="O3901" s="36">
        <v>23.103045257587191</v>
      </c>
      <c r="Q3901">
        <v>115.30419999999999</v>
      </c>
      <c r="R3901">
        <v>195.050000000013</v>
      </c>
      <c r="S3901" s="36">
        <v>23.239495799838458</v>
      </c>
      <c r="U3901">
        <v>120.0808</v>
      </c>
      <c r="V3901">
        <v>195.050000000013</v>
      </c>
      <c r="W3901" s="36">
        <v>23.381251970998175</v>
      </c>
      <c r="Y3901">
        <v>83.43</v>
      </c>
      <c r="Z3901">
        <v>195.050000000013</v>
      </c>
      <c r="AA3901" s="36">
        <v>22.398917935590809</v>
      </c>
    </row>
    <row r="3902" spans="1:27" x14ac:dyDescent="0.25">
      <c r="A3902">
        <v>96.432599999999994</v>
      </c>
      <c r="B3902">
        <v>195.10000000001301</v>
      </c>
      <c r="C3902" s="36">
        <v>22.72048486039353</v>
      </c>
      <c r="E3902">
        <v>101.12990000000001</v>
      </c>
      <c r="F3902">
        <v>195.10000000001301</v>
      </c>
      <c r="G3902" s="36">
        <v>22.843673251578053</v>
      </c>
      <c r="I3902">
        <v>105.8248</v>
      </c>
      <c r="J3902">
        <v>195.10000000001301</v>
      </c>
      <c r="K3902" s="36">
        <v>22.97059604858724</v>
      </c>
      <c r="M3902">
        <v>110.5591</v>
      </c>
      <c r="N3902">
        <v>195.10000000001301</v>
      </c>
      <c r="O3902" s="36">
        <v>23.10256008889947</v>
      </c>
      <c r="Q3902">
        <v>115.30419999999999</v>
      </c>
      <c r="R3902">
        <v>195.10000000001301</v>
      </c>
      <c r="S3902" s="36">
        <v>23.238989880698977</v>
      </c>
      <c r="U3902">
        <v>120.0808</v>
      </c>
      <c r="V3902">
        <v>195.10000000001301</v>
      </c>
      <c r="W3902" s="36">
        <v>23.380723451350431</v>
      </c>
      <c r="Y3902">
        <v>83.43</v>
      </c>
      <c r="Z3902">
        <v>195.10000000001301</v>
      </c>
      <c r="AA3902" s="36">
        <v>22.398526375403524</v>
      </c>
    </row>
    <row r="3903" spans="1:27" x14ac:dyDescent="0.25">
      <c r="A3903">
        <v>96.432599999999994</v>
      </c>
      <c r="B3903">
        <v>195.15000000001299</v>
      </c>
      <c r="C3903" s="36">
        <v>22.720053123725748</v>
      </c>
      <c r="E3903">
        <v>101.12990000000001</v>
      </c>
      <c r="F3903">
        <v>195.15000000001299</v>
      </c>
      <c r="G3903" s="36">
        <v>22.843225030013404</v>
      </c>
      <c r="I3903">
        <v>105.8248</v>
      </c>
      <c r="J3903">
        <v>195.15000000001299</v>
      </c>
      <c r="K3903" s="36">
        <v>22.970130144526699</v>
      </c>
      <c r="M3903">
        <v>110.5591</v>
      </c>
      <c r="N3903">
        <v>195.15000000001299</v>
      </c>
      <c r="O3903" s="36">
        <v>23.102075001524629</v>
      </c>
      <c r="Q3903">
        <v>115.30419999999999</v>
      </c>
      <c r="R3903">
        <v>195.15000000001299</v>
      </c>
      <c r="S3903" s="36">
        <v>23.238484050902233</v>
      </c>
      <c r="U3903">
        <v>120.0808</v>
      </c>
      <c r="V3903">
        <v>195.15000000001299</v>
      </c>
      <c r="W3903" s="36">
        <v>23.380195030291514</v>
      </c>
      <c r="Y3903">
        <v>83.43</v>
      </c>
      <c r="Z3903">
        <v>195.15000000001299</v>
      </c>
      <c r="AA3903" s="36">
        <v>22.398134865613127</v>
      </c>
    </row>
    <row r="3904" spans="1:27" x14ac:dyDescent="0.25">
      <c r="A3904">
        <v>96.432599999999994</v>
      </c>
      <c r="B3904">
        <v>195.20000000001301</v>
      </c>
      <c r="C3904" s="36">
        <v>22.719621449676382</v>
      </c>
      <c r="E3904">
        <v>101.12990000000001</v>
      </c>
      <c r="F3904">
        <v>195.20000000001301</v>
      </c>
      <c r="G3904" s="36">
        <v>22.842776876533513</v>
      </c>
      <c r="I3904">
        <v>105.8248</v>
      </c>
      <c r="J3904">
        <v>195.20000000001301</v>
      </c>
      <c r="K3904" s="36">
        <v>22.969664314711526</v>
      </c>
      <c r="M3904">
        <v>110.5591</v>
      </c>
      <c r="N3904">
        <v>195.20000000001301</v>
      </c>
      <c r="O3904" s="36">
        <v>23.101589995430672</v>
      </c>
      <c r="Q3904">
        <v>115.30419999999999</v>
      </c>
      <c r="R3904">
        <v>195.20000000001301</v>
      </c>
      <c r="S3904" s="36">
        <v>23.237978310411076</v>
      </c>
      <c r="U3904">
        <v>120.0808</v>
      </c>
      <c r="V3904">
        <v>195.20000000001301</v>
      </c>
      <c r="W3904" s="36">
        <v>23.379666707777972</v>
      </c>
      <c r="Y3904">
        <v>83.43</v>
      </c>
      <c r="Z3904">
        <v>195.20000000001301</v>
      </c>
      <c r="AA3904" s="36">
        <v>22.397743406204661</v>
      </c>
    </row>
    <row r="3905" spans="1:27" x14ac:dyDescent="0.25">
      <c r="A3905">
        <v>96.432599999999994</v>
      </c>
      <c r="B3905">
        <v>195.25000000001299</v>
      </c>
      <c r="C3905" s="36">
        <v>22.719189838224313</v>
      </c>
      <c r="E3905">
        <v>101.12990000000001</v>
      </c>
      <c r="F3905">
        <v>195.25000000001299</v>
      </c>
      <c r="G3905" s="36">
        <v>22.842328791114255</v>
      </c>
      <c r="I3905">
        <v>105.8248</v>
      </c>
      <c r="J3905">
        <v>195.25000000001299</v>
      </c>
      <c r="K3905" s="36">
        <v>22.969198559114044</v>
      </c>
      <c r="M3905">
        <v>110.5591</v>
      </c>
      <c r="N3905">
        <v>195.25000000001299</v>
      </c>
      <c r="O3905" s="36">
        <v>23.101105070585632</v>
      </c>
      <c r="Q3905">
        <v>115.30419999999999</v>
      </c>
      <c r="R3905">
        <v>195.25000000001299</v>
      </c>
      <c r="S3905" s="36">
        <v>23.237472659188381</v>
      </c>
      <c r="U3905">
        <v>120.0808</v>
      </c>
      <c r="V3905">
        <v>195.25000000001299</v>
      </c>
      <c r="W3905" s="36">
        <v>23.379138483766368</v>
      </c>
      <c r="Y3905">
        <v>83.43</v>
      </c>
      <c r="Z3905">
        <v>195.25000000001299</v>
      </c>
      <c r="AA3905" s="36">
        <v>22.397351997163184</v>
      </c>
    </row>
    <row r="3906" spans="1:27" x14ac:dyDescent="0.25">
      <c r="A3906">
        <v>96.432599999999994</v>
      </c>
      <c r="B3906">
        <v>195.300000000013</v>
      </c>
      <c r="C3906" s="36">
        <v>22.718758289348436</v>
      </c>
      <c r="E3906">
        <v>101.12990000000001</v>
      </c>
      <c r="F3906">
        <v>195.300000000013</v>
      </c>
      <c r="G3906" s="36">
        <v>22.841880773731528</v>
      </c>
      <c r="I3906">
        <v>105.8248</v>
      </c>
      <c r="J3906">
        <v>195.300000000013</v>
      </c>
      <c r="K3906" s="36">
        <v>22.968732877706579</v>
      </c>
      <c r="M3906">
        <v>110.5591</v>
      </c>
      <c r="N3906">
        <v>195.300000000013</v>
      </c>
      <c r="O3906" s="36">
        <v>23.10062022695756</v>
      </c>
      <c r="Q3906">
        <v>115.30419999999999</v>
      </c>
      <c r="R3906">
        <v>195.300000000013</v>
      </c>
      <c r="S3906" s="36">
        <v>23.236967097197027</v>
      </c>
      <c r="U3906">
        <v>120.0808</v>
      </c>
      <c r="V3906">
        <v>195.300000000013</v>
      </c>
      <c r="W3906" s="36">
        <v>23.378610358213329</v>
      </c>
      <c r="Y3906">
        <v>83.43</v>
      </c>
      <c r="Z3906">
        <v>195.300000000013</v>
      </c>
      <c r="AA3906" s="36">
        <v>22.396960638473754</v>
      </c>
    </row>
    <row r="3907" spans="1:27" x14ac:dyDescent="0.25">
      <c r="A3907">
        <v>96.432599999999994</v>
      </c>
      <c r="B3907">
        <v>195.35000000001301</v>
      </c>
      <c r="C3907" s="36">
        <v>22.718326803027654</v>
      </c>
      <c r="E3907">
        <v>101.12990000000001</v>
      </c>
      <c r="F3907">
        <v>195.35000000001301</v>
      </c>
      <c r="G3907" s="36">
        <v>22.841432824361235</v>
      </c>
      <c r="I3907">
        <v>105.8248</v>
      </c>
      <c r="J3907">
        <v>195.35000000001301</v>
      </c>
      <c r="K3907" s="36">
        <v>22.968267270461485</v>
      </c>
      <c r="M3907">
        <v>110.5591</v>
      </c>
      <c r="N3907">
        <v>195.35000000001301</v>
      </c>
      <c r="O3907" s="36">
        <v>23.100135464514519</v>
      </c>
      <c r="Q3907">
        <v>115.30419999999999</v>
      </c>
      <c r="R3907">
        <v>195.35000000001301</v>
      </c>
      <c r="S3907" s="36">
        <v>23.236461624399944</v>
      </c>
      <c r="U3907">
        <v>120.0808</v>
      </c>
      <c r="V3907">
        <v>195.35000000001301</v>
      </c>
      <c r="W3907" s="36">
        <v>23.378082331075493</v>
      </c>
      <c r="Y3907">
        <v>83.43</v>
      </c>
      <c r="Z3907">
        <v>195.35000000001301</v>
      </c>
      <c r="AA3907" s="36">
        <v>22.396569330121437</v>
      </c>
    </row>
    <row r="3908" spans="1:27" x14ac:dyDescent="0.25">
      <c r="A3908">
        <v>96.432599999999994</v>
      </c>
      <c r="B3908">
        <v>195.40000000001299</v>
      </c>
      <c r="C3908" s="36">
        <v>22.717895379240893</v>
      </c>
      <c r="E3908">
        <v>101.12990000000001</v>
      </c>
      <c r="F3908">
        <v>195.40000000001299</v>
      </c>
      <c r="G3908" s="36">
        <v>22.840984942979293</v>
      </c>
      <c r="I3908">
        <v>105.8248</v>
      </c>
      <c r="J3908">
        <v>195.40000000001299</v>
      </c>
      <c r="K3908" s="36">
        <v>22.967801737351127</v>
      </c>
      <c r="M3908">
        <v>110.5591</v>
      </c>
      <c r="N3908">
        <v>195.40000000001299</v>
      </c>
      <c r="O3908" s="36">
        <v>23.099650783224615</v>
      </c>
      <c r="Q3908">
        <v>115.30419999999999</v>
      </c>
      <c r="R3908">
        <v>195.40000000001299</v>
      </c>
      <c r="S3908" s="36">
        <v>23.235956240760068</v>
      </c>
      <c r="U3908">
        <v>120.0808</v>
      </c>
      <c r="V3908">
        <v>195.40000000001299</v>
      </c>
      <c r="W3908" s="36">
        <v>23.377554402309517</v>
      </c>
      <c r="Y3908">
        <v>83.43</v>
      </c>
      <c r="Z3908">
        <v>195.40000000001299</v>
      </c>
      <c r="AA3908" s="36">
        <v>22.396178072091313</v>
      </c>
    </row>
    <row r="3909" spans="1:27" x14ac:dyDescent="0.25">
      <c r="A3909">
        <v>96.432599999999994</v>
      </c>
      <c r="B3909">
        <v>195.45000000001301</v>
      </c>
      <c r="C3909" s="36">
        <v>22.717464017967075</v>
      </c>
      <c r="E3909">
        <v>101.12990000000001</v>
      </c>
      <c r="F3909">
        <v>195.45000000001301</v>
      </c>
      <c r="G3909" s="36">
        <v>22.840537129561639</v>
      </c>
      <c r="I3909">
        <v>105.8248</v>
      </c>
      <c r="J3909">
        <v>195.45000000001301</v>
      </c>
      <c r="K3909" s="36">
        <v>22.96733627834789</v>
      </c>
      <c r="M3909">
        <v>110.5591</v>
      </c>
      <c r="N3909">
        <v>195.45000000001301</v>
      </c>
      <c r="O3909" s="36">
        <v>23.099166183055953</v>
      </c>
      <c r="Q3909">
        <v>115.30419999999999</v>
      </c>
      <c r="R3909">
        <v>195.45000000001301</v>
      </c>
      <c r="S3909" s="36">
        <v>23.235450946240373</v>
      </c>
      <c r="U3909">
        <v>120.0808</v>
      </c>
      <c r="V3909">
        <v>195.45000000001301</v>
      </c>
      <c r="W3909" s="36">
        <v>23.377026571872111</v>
      </c>
      <c r="Y3909">
        <v>83.43</v>
      </c>
      <c r="Z3909">
        <v>195.45000000001301</v>
      </c>
      <c r="AA3909" s="36">
        <v>22.395786864368461</v>
      </c>
    </row>
    <row r="3910" spans="1:27" x14ac:dyDescent="0.25">
      <c r="A3910">
        <v>96.432599999999994</v>
      </c>
      <c r="B3910">
        <v>195.50000000001299</v>
      </c>
      <c r="C3910" s="36">
        <v>22.717032719185145</v>
      </c>
      <c r="E3910">
        <v>101.12990000000001</v>
      </c>
      <c r="F3910">
        <v>195.50000000001299</v>
      </c>
      <c r="G3910" s="36">
        <v>22.840089384084219</v>
      </c>
      <c r="I3910">
        <v>105.8248</v>
      </c>
      <c r="J3910">
        <v>195.50000000001299</v>
      </c>
      <c r="K3910" s="36">
        <v>22.966870893424172</v>
      </c>
      <c r="M3910">
        <v>110.5591</v>
      </c>
      <c r="N3910">
        <v>195.50000000001299</v>
      </c>
      <c r="O3910" s="36">
        <v>23.098681663976663</v>
      </c>
      <c r="Q3910">
        <v>115.30419999999999</v>
      </c>
      <c r="R3910">
        <v>195.50000000001299</v>
      </c>
      <c r="S3910" s="36">
        <v>23.234945740803852</v>
      </c>
      <c r="U3910">
        <v>120.0808</v>
      </c>
      <c r="V3910">
        <v>195.50000000001299</v>
      </c>
      <c r="W3910" s="36">
        <v>23.376498839720007</v>
      </c>
      <c r="Y3910">
        <v>83.43</v>
      </c>
      <c r="Z3910">
        <v>195.50000000001299</v>
      </c>
      <c r="AA3910" s="36">
        <v>22.395395706937972</v>
      </c>
    </row>
    <row r="3911" spans="1:27" x14ac:dyDescent="0.25">
      <c r="A3911">
        <v>96.432599999999994</v>
      </c>
      <c r="B3911">
        <v>195.550000000013</v>
      </c>
      <c r="C3911" s="36">
        <v>22.716601482874058</v>
      </c>
      <c r="E3911">
        <v>101.12990000000001</v>
      </c>
      <c r="F3911">
        <v>195.550000000013</v>
      </c>
      <c r="G3911" s="36">
        <v>22.839641706522997</v>
      </c>
      <c r="I3911">
        <v>105.8248</v>
      </c>
      <c r="J3911">
        <v>195.550000000013</v>
      </c>
      <c r="K3911" s="36">
        <v>22.966405582552387</v>
      </c>
      <c r="M3911">
        <v>110.5591</v>
      </c>
      <c r="N3911">
        <v>195.550000000013</v>
      </c>
      <c r="O3911" s="36">
        <v>23.098197225954898</v>
      </c>
      <c r="Q3911">
        <v>115.30419999999999</v>
      </c>
      <c r="R3911">
        <v>195.550000000013</v>
      </c>
      <c r="S3911" s="36">
        <v>23.234440624413516</v>
      </c>
      <c r="U3911">
        <v>120.0808</v>
      </c>
      <c r="V3911">
        <v>195.550000000013</v>
      </c>
      <c r="W3911" s="36">
        <v>23.375971205809968</v>
      </c>
      <c r="Y3911">
        <v>83.43</v>
      </c>
      <c r="Z3911">
        <v>195.550000000013</v>
      </c>
      <c r="AA3911" s="36">
        <v>22.395004599784944</v>
      </c>
    </row>
    <row r="3912" spans="1:27" x14ac:dyDescent="0.25">
      <c r="A3912">
        <v>96.432599999999994</v>
      </c>
      <c r="B3912">
        <v>195.60000000001301</v>
      </c>
      <c r="C3912" s="36">
        <v>22.716170309012771</v>
      </c>
      <c r="E3912">
        <v>101.12990000000001</v>
      </c>
      <c r="F3912">
        <v>195.60000000001301</v>
      </c>
      <c r="G3912" s="36">
        <v>22.839194096853944</v>
      </c>
      <c r="I3912">
        <v>105.8248</v>
      </c>
      <c r="J3912">
        <v>195.60000000001301</v>
      </c>
      <c r="K3912" s="36">
        <v>22.965940345704976</v>
      </c>
      <c r="M3912">
        <v>110.5591</v>
      </c>
      <c r="N3912">
        <v>195.60000000001301</v>
      </c>
      <c r="O3912" s="36">
        <v>23.097712868958833</v>
      </c>
      <c r="Q3912">
        <v>115.30419999999999</v>
      </c>
      <c r="R3912">
        <v>195.60000000001301</v>
      </c>
      <c r="S3912" s="36">
        <v>23.233935597032414</v>
      </c>
      <c r="U3912">
        <v>120.0808</v>
      </c>
      <c r="V3912">
        <v>195.60000000001301</v>
      </c>
      <c r="W3912" s="36">
        <v>23.375443670098779</v>
      </c>
      <c r="Y3912">
        <v>83.43</v>
      </c>
      <c r="Z3912">
        <v>195.60000000001301</v>
      </c>
      <c r="AA3912" s="36">
        <v>22.394613542894479</v>
      </c>
    </row>
    <row r="3913" spans="1:27" x14ac:dyDescent="0.25">
      <c r="A3913">
        <v>96.432599999999994</v>
      </c>
      <c r="B3913">
        <v>195.65000000001299</v>
      </c>
      <c r="C3913" s="36">
        <v>22.715739197580266</v>
      </c>
      <c r="E3913">
        <v>101.12990000000001</v>
      </c>
      <c r="F3913">
        <v>195.65000000001299</v>
      </c>
      <c r="G3913" s="36">
        <v>22.838746555053049</v>
      </c>
      <c r="I3913">
        <v>105.8248</v>
      </c>
      <c r="J3913">
        <v>195.65000000001299</v>
      </c>
      <c r="K3913" s="36">
        <v>22.965475182854377</v>
      </c>
      <c r="M3913">
        <v>110.5591</v>
      </c>
      <c r="N3913">
        <v>195.65000000001299</v>
      </c>
      <c r="O3913" s="36">
        <v>23.097228592956657</v>
      </c>
      <c r="Q3913">
        <v>115.30419999999999</v>
      </c>
      <c r="R3913">
        <v>195.65000000001299</v>
      </c>
      <c r="S3913" s="36">
        <v>23.233430658623611</v>
      </c>
      <c r="U3913">
        <v>120.0808</v>
      </c>
      <c r="V3913">
        <v>195.65000000001299</v>
      </c>
      <c r="W3913" s="36">
        <v>23.374916232543285</v>
      </c>
      <c r="Y3913">
        <v>83.43</v>
      </c>
      <c r="Z3913">
        <v>195.65000000001299</v>
      </c>
      <c r="AA3913" s="36">
        <v>22.394222536251686</v>
      </c>
    </row>
    <row r="3914" spans="1:27" x14ac:dyDescent="0.25">
      <c r="A3914">
        <v>96.432599999999994</v>
      </c>
      <c r="B3914">
        <v>195.70000000001301</v>
      </c>
      <c r="C3914" s="36">
        <v>22.715308148555525</v>
      </c>
      <c r="E3914">
        <v>101.12990000000001</v>
      </c>
      <c r="F3914">
        <v>195.70000000001301</v>
      </c>
      <c r="G3914" s="36">
        <v>22.838299081096316</v>
      </c>
      <c r="I3914">
        <v>105.8248</v>
      </c>
      <c r="J3914">
        <v>195.70000000001301</v>
      </c>
      <c r="K3914" s="36">
        <v>22.965010093973067</v>
      </c>
      <c r="M3914">
        <v>110.5591</v>
      </c>
      <c r="N3914">
        <v>195.70000000001301</v>
      </c>
      <c r="O3914" s="36">
        <v>23.096744397916588</v>
      </c>
      <c r="Q3914">
        <v>115.30419999999999</v>
      </c>
      <c r="R3914">
        <v>195.70000000001301</v>
      </c>
      <c r="S3914" s="36">
        <v>23.232925809150199</v>
      </c>
      <c r="U3914">
        <v>120.0808</v>
      </c>
      <c r="V3914">
        <v>195.70000000001301</v>
      </c>
      <c r="W3914" s="36">
        <v>23.374388893100324</v>
      </c>
      <c r="Y3914">
        <v>83.43</v>
      </c>
      <c r="Z3914">
        <v>195.70000000001301</v>
      </c>
      <c r="AA3914" s="36">
        <v>22.393831579841681</v>
      </c>
    </row>
    <row r="3915" spans="1:27" x14ac:dyDescent="0.25">
      <c r="A3915">
        <v>96.432599999999994</v>
      </c>
      <c r="B3915">
        <v>195.75000000001299</v>
      </c>
      <c r="C3915" s="36">
        <v>22.714877161917553</v>
      </c>
      <c r="E3915">
        <v>101.12990000000001</v>
      </c>
      <c r="F3915">
        <v>195.75000000001299</v>
      </c>
      <c r="G3915" s="36">
        <v>22.837851674959758</v>
      </c>
      <c r="I3915">
        <v>105.8248</v>
      </c>
      <c r="J3915">
        <v>195.75000000001299</v>
      </c>
      <c r="K3915" s="36">
        <v>22.964545079033524</v>
      </c>
      <c r="M3915">
        <v>110.5591</v>
      </c>
      <c r="N3915">
        <v>195.75000000001299</v>
      </c>
      <c r="O3915" s="36">
        <v>23.096260283806853</v>
      </c>
      <c r="Q3915">
        <v>115.30419999999999</v>
      </c>
      <c r="R3915">
        <v>195.75000000001299</v>
      </c>
      <c r="S3915" s="36">
        <v>23.232421048575297</v>
      </c>
      <c r="U3915">
        <v>120.0808</v>
      </c>
      <c r="V3915">
        <v>195.75000000001299</v>
      </c>
      <c r="W3915" s="36">
        <v>23.373861651726788</v>
      </c>
      <c r="Y3915">
        <v>83.43</v>
      </c>
      <c r="Z3915">
        <v>195.75000000001299</v>
      </c>
      <c r="AA3915" s="36">
        <v>22.393440673649597</v>
      </c>
    </row>
    <row r="3916" spans="1:27" x14ac:dyDescent="0.25">
      <c r="A3916">
        <v>96.432599999999994</v>
      </c>
      <c r="B3916">
        <v>195.800000000013</v>
      </c>
      <c r="C3916" s="36">
        <v>22.714446237645355</v>
      </c>
      <c r="E3916">
        <v>101.12990000000001</v>
      </c>
      <c r="F3916">
        <v>195.800000000013</v>
      </c>
      <c r="G3916" s="36">
        <v>22.837404336619411</v>
      </c>
      <c r="I3916">
        <v>105.8248</v>
      </c>
      <c r="J3916">
        <v>195.800000000013</v>
      </c>
      <c r="K3916" s="36">
        <v>22.964080138008249</v>
      </c>
      <c r="M3916">
        <v>110.5591</v>
      </c>
      <c r="N3916">
        <v>195.800000000013</v>
      </c>
      <c r="O3916" s="36">
        <v>23.095776250595708</v>
      </c>
      <c r="Q3916">
        <v>115.30419999999999</v>
      </c>
      <c r="R3916">
        <v>195.800000000013</v>
      </c>
      <c r="S3916" s="36">
        <v>23.231916376862049</v>
      </c>
      <c r="U3916">
        <v>120.0808</v>
      </c>
      <c r="V3916">
        <v>195.800000000013</v>
      </c>
      <c r="W3916" s="36">
        <v>23.373334508379596</v>
      </c>
      <c r="Y3916">
        <v>83.43</v>
      </c>
      <c r="Z3916">
        <v>195.800000000013</v>
      </c>
      <c r="AA3916" s="36">
        <v>22.393049817660561</v>
      </c>
    </row>
    <row r="3917" spans="1:27" x14ac:dyDescent="0.25">
      <c r="A3917">
        <v>96.432599999999994</v>
      </c>
      <c r="B3917">
        <v>195.85000000001301</v>
      </c>
      <c r="C3917" s="36">
        <v>22.714015375717949</v>
      </c>
      <c r="E3917">
        <v>101.12990000000001</v>
      </c>
      <c r="F3917">
        <v>195.85000000001301</v>
      </c>
      <c r="G3917" s="36">
        <v>22.836957066051308</v>
      </c>
      <c r="I3917">
        <v>105.8248</v>
      </c>
      <c r="J3917">
        <v>195.85000000001301</v>
      </c>
      <c r="K3917" s="36">
        <v>22.963615270869756</v>
      </c>
      <c r="M3917">
        <v>110.5591</v>
      </c>
      <c r="N3917">
        <v>195.85000000001301</v>
      </c>
      <c r="O3917" s="36">
        <v>23.095292298251433</v>
      </c>
      <c r="Q3917">
        <v>115.30419999999999</v>
      </c>
      <c r="R3917">
        <v>195.85000000001301</v>
      </c>
      <c r="S3917" s="36">
        <v>23.231411793973617</v>
      </c>
      <c r="U3917">
        <v>120.0808</v>
      </c>
      <c r="V3917">
        <v>195.85000000001301</v>
      </c>
      <c r="W3917" s="36">
        <v>23.372807463015686</v>
      </c>
      <c r="Y3917">
        <v>83.43</v>
      </c>
      <c r="Z3917">
        <v>195.85000000001301</v>
      </c>
      <c r="AA3917" s="36">
        <v>22.392659011859713</v>
      </c>
    </row>
    <row r="3918" spans="1:27" x14ac:dyDescent="0.25">
      <c r="A3918">
        <v>96.432599999999994</v>
      </c>
      <c r="B3918">
        <v>195.90000000001299</v>
      </c>
      <c r="C3918" s="36">
        <v>22.713584576114371</v>
      </c>
      <c r="E3918">
        <v>101.12990000000001</v>
      </c>
      <c r="F3918">
        <v>195.90000000001299</v>
      </c>
      <c r="G3918" s="36">
        <v>22.83650986323152</v>
      </c>
      <c r="I3918">
        <v>105.8248</v>
      </c>
      <c r="J3918">
        <v>195.90000000001299</v>
      </c>
      <c r="K3918" s="36">
        <v>22.963150477590581</v>
      </c>
      <c r="M3918">
        <v>110.5591</v>
      </c>
      <c r="N3918">
        <v>195.90000000001299</v>
      </c>
      <c r="O3918" s="36">
        <v>23.094808426742315</v>
      </c>
      <c r="Q3918">
        <v>115.30419999999999</v>
      </c>
      <c r="R3918">
        <v>195.90000000001299</v>
      </c>
      <c r="S3918" s="36">
        <v>23.230907299873195</v>
      </c>
      <c r="U3918">
        <v>120.0808</v>
      </c>
      <c r="V3918">
        <v>195.90000000001299</v>
      </c>
      <c r="W3918" s="36">
        <v>23.372280515592049</v>
      </c>
      <c r="Y3918">
        <v>83.43</v>
      </c>
      <c r="Z3918">
        <v>195.90000000001299</v>
      </c>
      <c r="AA3918" s="36">
        <v>22.392268256232203</v>
      </c>
    </row>
    <row r="3919" spans="1:27" x14ac:dyDescent="0.25">
      <c r="A3919">
        <v>96.432599999999994</v>
      </c>
      <c r="B3919">
        <v>195.95000000001301</v>
      </c>
      <c r="C3919" s="36">
        <v>22.713153838813668</v>
      </c>
      <c r="E3919">
        <v>101.12990000000001</v>
      </c>
      <c r="F3919">
        <v>195.95000000001301</v>
      </c>
      <c r="G3919" s="36">
        <v>22.836062728136103</v>
      </c>
      <c r="I3919">
        <v>105.8248</v>
      </c>
      <c r="J3919">
        <v>195.95000000001301</v>
      </c>
      <c r="K3919" s="36">
        <v>22.96268575814327</v>
      </c>
      <c r="M3919">
        <v>110.5591</v>
      </c>
      <c r="N3919">
        <v>195.95000000001301</v>
      </c>
      <c r="O3919" s="36">
        <v>23.094324636036667</v>
      </c>
      <c r="Q3919">
        <v>115.30419999999999</v>
      </c>
      <c r="R3919">
        <v>195.95000000001301</v>
      </c>
      <c r="S3919" s="36">
        <v>23.230402894524005</v>
      </c>
      <c r="U3919">
        <v>120.0808</v>
      </c>
      <c r="V3919">
        <v>195.95000000001301</v>
      </c>
      <c r="W3919" s="36">
        <v>23.371753666065693</v>
      </c>
      <c r="Y3919">
        <v>83.43</v>
      </c>
      <c r="Z3919">
        <v>195.95000000001301</v>
      </c>
      <c r="AA3919" s="36">
        <v>22.391877550763173</v>
      </c>
    </row>
    <row r="3920" spans="1:27" x14ac:dyDescent="0.25">
      <c r="A3920">
        <v>96.432599999999994</v>
      </c>
      <c r="B3920">
        <v>196.00000000001299</v>
      </c>
      <c r="C3920" s="36">
        <v>22.712723163794895</v>
      </c>
      <c r="E3920">
        <v>101.12990000000001</v>
      </c>
      <c r="F3920">
        <v>196.00000000001299</v>
      </c>
      <c r="G3920" s="36">
        <v>22.835615660741155</v>
      </c>
      <c r="I3920">
        <v>105.8248</v>
      </c>
      <c r="J3920">
        <v>196.00000000001299</v>
      </c>
      <c r="K3920" s="36">
        <v>22.962221112500387</v>
      </c>
      <c r="M3920">
        <v>110.5591</v>
      </c>
      <c r="N3920">
        <v>196.00000000001299</v>
      </c>
      <c r="O3920" s="36">
        <v>23.093840926102825</v>
      </c>
      <c r="Q3920">
        <v>115.30419999999999</v>
      </c>
      <c r="R3920">
        <v>196.00000000001299</v>
      </c>
      <c r="S3920" s="36">
        <v>23.229898577889273</v>
      </c>
      <c r="U3920">
        <v>120.0808</v>
      </c>
      <c r="V3920">
        <v>196.00000000001299</v>
      </c>
      <c r="W3920" s="36">
        <v>23.371226914393649</v>
      </c>
      <c r="Y3920">
        <v>83.43</v>
      </c>
      <c r="Z3920">
        <v>196.00000000001299</v>
      </c>
      <c r="AA3920" s="36">
        <v>22.39148689543779</v>
      </c>
    </row>
    <row r="3921" spans="1:27" x14ac:dyDescent="0.25">
      <c r="A3921">
        <v>96.432599999999994</v>
      </c>
      <c r="B3921">
        <v>196.050000000013</v>
      </c>
      <c r="C3921" s="36">
        <v>22.712292551037109</v>
      </c>
      <c r="E3921">
        <v>101.12990000000001</v>
      </c>
      <c r="F3921">
        <v>196.050000000013</v>
      </c>
      <c r="G3921" s="36">
        <v>22.835168661022763</v>
      </c>
      <c r="I3921">
        <v>105.8248</v>
      </c>
      <c r="J3921">
        <v>196.050000000013</v>
      </c>
      <c r="K3921" s="36">
        <v>22.961756540634518</v>
      </c>
      <c r="M3921">
        <v>110.5591</v>
      </c>
      <c r="N3921">
        <v>196.050000000013</v>
      </c>
      <c r="O3921" s="36">
        <v>23.093357296909144</v>
      </c>
      <c r="Q3921">
        <v>115.30419999999999</v>
      </c>
      <c r="R3921">
        <v>196.050000000013</v>
      </c>
      <c r="S3921" s="36">
        <v>23.229394349932281</v>
      </c>
      <c r="U3921">
        <v>120.0808</v>
      </c>
      <c r="V3921">
        <v>196.050000000013</v>
      </c>
      <c r="W3921" s="36">
        <v>23.370700260532988</v>
      </c>
      <c r="Y3921">
        <v>83.43</v>
      </c>
      <c r="Z3921">
        <v>196.050000000013</v>
      </c>
      <c r="AA3921" s="36">
        <v>22.391096290241226</v>
      </c>
    </row>
    <row r="3922" spans="1:27" x14ac:dyDescent="0.25">
      <c r="A3922">
        <v>96.432599999999994</v>
      </c>
      <c r="B3922">
        <v>196.10000000001301</v>
      </c>
      <c r="C3922" s="36">
        <v>22.711862000519403</v>
      </c>
      <c r="E3922">
        <v>101.12990000000001</v>
      </c>
      <c r="F3922">
        <v>196.10000000001301</v>
      </c>
      <c r="G3922" s="36">
        <v>22.834721728957046</v>
      </c>
      <c r="I3922">
        <v>105.8248</v>
      </c>
      <c r="J3922">
        <v>196.10000000001301</v>
      </c>
      <c r="K3922" s="36">
        <v>22.961292042518259</v>
      </c>
      <c r="M3922">
        <v>110.5591</v>
      </c>
      <c r="N3922">
        <v>196.10000000001301</v>
      </c>
      <c r="O3922" s="36">
        <v>23.092873748423997</v>
      </c>
      <c r="Q3922">
        <v>115.30419999999999</v>
      </c>
      <c r="R3922">
        <v>196.10000000001301</v>
      </c>
      <c r="S3922" s="36">
        <v>23.228890210616314</v>
      </c>
      <c r="U3922">
        <v>120.0808</v>
      </c>
      <c r="V3922">
        <v>196.10000000001301</v>
      </c>
      <c r="W3922" s="36">
        <v>23.37017370444082</v>
      </c>
      <c r="Y3922">
        <v>83.43</v>
      </c>
      <c r="Z3922">
        <v>196.10000000001301</v>
      </c>
      <c r="AA3922" s="36">
        <v>22.390705735158654</v>
      </c>
    </row>
    <row r="3923" spans="1:27" x14ac:dyDescent="0.25">
      <c r="A3923">
        <v>96.432599999999994</v>
      </c>
      <c r="B3923">
        <v>196.15000000001299</v>
      </c>
      <c r="C3923" s="36">
        <v>22.711431512220855</v>
      </c>
      <c r="E3923">
        <v>101.12990000000001</v>
      </c>
      <c r="F3923">
        <v>196.15000000001299</v>
      </c>
      <c r="G3923" s="36">
        <v>22.834274864520129</v>
      </c>
      <c r="I3923">
        <v>105.8248</v>
      </c>
      <c r="J3923">
        <v>196.15000000001299</v>
      </c>
      <c r="K3923" s="36">
        <v>22.960827618124231</v>
      </c>
      <c r="M3923">
        <v>110.5591</v>
      </c>
      <c r="N3923">
        <v>196.15000000001299</v>
      </c>
      <c r="O3923" s="36">
        <v>23.092390280615781</v>
      </c>
      <c r="Q3923">
        <v>115.30419999999999</v>
      </c>
      <c r="R3923">
        <v>196.15000000001299</v>
      </c>
      <c r="S3923" s="36">
        <v>23.22838615990468</v>
      </c>
      <c r="U3923">
        <v>120.0808</v>
      </c>
      <c r="V3923">
        <v>196.15000000001299</v>
      </c>
      <c r="W3923" s="36">
        <v>23.369647246074265</v>
      </c>
      <c r="Y3923">
        <v>83.43</v>
      </c>
      <c r="Z3923">
        <v>196.15000000001299</v>
      </c>
      <c r="AA3923" s="36">
        <v>22.390315230175254</v>
      </c>
    </row>
    <row r="3924" spans="1:27" x14ac:dyDescent="0.25">
      <c r="A3924">
        <v>96.432599999999994</v>
      </c>
      <c r="B3924">
        <v>196.20000000001301</v>
      </c>
      <c r="C3924" s="36">
        <v>22.711001086120572</v>
      </c>
      <c r="E3924">
        <v>101.12990000000001</v>
      </c>
      <c r="F3924">
        <v>196.20000000001301</v>
      </c>
      <c r="G3924" s="36">
        <v>22.833828067688145</v>
      </c>
      <c r="I3924">
        <v>105.8248</v>
      </c>
      <c r="J3924">
        <v>196.20000000001301</v>
      </c>
      <c r="K3924" s="36">
        <v>22.960363267425059</v>
      </c>
      <c r="M3924">
        <v>110.5591</v>
      </c>
      <c r="N3924">
        <v>196.20000000001301</v>
      </c>
      <c r="O3924" s="36">
        <v>23.091906893452904</v>
      </c>
      <c r="Q3924">
        <v>115.30419999999999</v>
      </c>
      <c r="R3924">
        <v>196.20000000001301</v>
      </c>
      <c r="S3924" s="36">
        <v>23.227882197760724</v>
      </c>
      <c r="U3924">
        <v>120.0808</v>
      </c>
      <c r="V3924">
        <v>196.20000000001301</v>
      </c>
      <c r="W3924" s="36">
        <v>23.369120885390494</v>
      </c>
      <c r="Y3924">
        <v>83.43</v>
      </c>
      <c r="Z3924">
        <v>196.20000000001301</v>
      </c>
      <c r="AA3924" s="36">
        <v>22.38992477527621</v>
      </c>
    </row>
    <row r="3925" spans="1:27" x14ac:dyDescent="0.25">
      <c r="A3925">
        <v>96.432599999999994</v>
      </c>
      <c r="B3925">
        <v>196.25000000001299</v>
      </c>
      <c r="C3925" s="36">
        <v>22.710570722197662</v>
      </c>
      <c r="E3925">
        <v>101.12990000000001</v>
      </c>
      <c r="F3925">
        <v>196.25000000001299</v>
      </c>
      <c r="G3925" s="36">
        <v>22.833381338437256</v>
      </c>
      <c r="I3925">
        <v>105.8248</v>
      </c>
      <c r="J3925">
        <v>196.25000000001299</v>
      </c>
      <c r="K3925" s="36">
        <v>22.959898990393388</v>
      </c>
      <c r="M3925">
        <v>110.5591</v>
      </c>
      <c r="N3925">
        <v>196.25000000001299</v>
      </c>
      <c r="O3925" s="36">
        <v>23.091423586903804</v>
      </c>
      <c r="Q3925">
        <v>115.30419999999999</v>
      </c>
      <c r="R3925">
        <v>196.25000000001299</v>
      </c>
      <c r="S3925" s="36">
        <v>23.227378324147811</v>
      </c>
      <c r="U3925">
        <v>120.0808</v>
      </c>
      <c r="V3925">
        <v>196.25000000001299</v>
      </c>
      <c r="W3925" s="36">
        <v>23.368594622346695</v>
      </c>
      <c r="Y3925">
        <v>83.43</v>
      </c>
      <c r="Z3925">
        <v>196.25000000001299</v>
      </c>
      <c r="AA3925" s="36">
        <v>22.389534370446725</v>
      </c>
    </row>
    <row r="3926" spans="1:27" x14ac:dyDescent="0.25">
      <c r="A3926">
        <v>96.432599999999994</v>
      </c>
      <c r="B3926">
        <v>196.300000000013</v>
      </c>
      <c r="C3926" s="36">
        <v>22.710140420431252</v>
      </c>
      <c r="E3926">
        <v>101.12990000000001</v>
      </c>
      <c r="F3926">
        <v>196.300000000013</v>
      </c>
      <c r="G3926" s="36">
        <v>22.832934676743619</v>
      </c>
      <c r="I3926">
        <v>105.8248</v>
      </c>
      <c r="J3926">
        <v>196.300000000013</v>
      </c>
      <c r="K3926" s="36">
        <v>22.959434787001889</v>
      </c>
      <c r="M3926">
        <v>110.5591</v>
      </c>
      <c r="N3926">
        <v>196.300000000013</v>
      </c>
      <c r="O3926" s="36">
        <v>23.090940360936937</v>
      </c>
      <c r="Q3926">
        <v>115.30419999999999</v>
      </c>
      <c r="R3926">
        <v>196.300000000013</v>
      </c>
      <c r="S3926" s="36">
        <v>23.226874539029332</v>
      </c>
      <c r="U3926">
        <v>120.0808</v>
      </c>
      <c r="V3926">
        <v>196.300000000013</v>
      </c>
      <c r="W3926" s="36">
        <v>23.368068456900087</v>
      </c>
      <c r="Y3926">
        <v>83.43</v>
      </c>
      <c r="Z3926">
        <v>196.300000000013</v>
      </c>
      <c r="AA3926" s="36">
        <v>22.389144015671999</v>
      </c>
    </row>
    <row r="3927" spans="1:27" x14ac:dyDescent="0.25">
      <c r="A3927">
        <v>96.432599999999994</v>
      </c>
      <c r="B3927">
        <v>196.35000000001301</v>
      </c>
      <c r="C3927" s="36">
        <v>22.709710180800478</v>
      </c>
      <c r="E3927">
        <v>101.12990000000001</v>
      </c>
      <c r="F3927">
        <v>196.35000000001301</v>
      </c>
      <c r="G3927" s="36">
        <v>22.832488082583421</v>
      </c>
      <c r="I3927">
        <v>105.8248</v>
      </c>
      <c r="J3927">
        <v>196.35000000001301</v>
      </c>
      <c r="K3927" s="36">
        <v>22.95897065722324</v>
      </c>
      <c r="M3927">
        <v>110.5591</v>
      </c>
      <c r="N3927">
        <v>196.35000000001301</v>
      </c>
      <c r="O3927" s="36">
        <v>23.090457215520779</v>
      </c>
      <c r="Q3927">
        <v>115.30419999999999</v>
      </c>
      <c r="R3927">
        <v>196.35000000001301</v>
      </c>
      <c r="S3927" s="36">
        <v>23.226370842368695</v>
      </c>
      <c r="U3927">
        <v>120.0808</v>
      </c>
      <c r="V3927">
        <v>196.35000000001301</v>
      </c>
      <c r="W3927" s="36">
        <v>23.36754238900793</v>
      </c>
      <c r="Y3927">
        <v>83.43</v>
      </c>
      <c r="Z3927">
        <v>196.35000000001301</v>
      </c>
      <c r="AA3927" s="36">
        <v>22.388753710937245</v>
      </c>
    </row>
    <row r="3928" spans="1:27" x14ac:dyDescent="0.25">
      <c r="A3928">
        <v>96.432599999999994</v>
      </c>
      <c r="B3928">
        <v>196.40000000001299</v>
      </c>
      <c r="C3928" s="36">
        <v>22.70928000328448</v>
      </c>
      <c r="E3928">
        <v>101.12990000000001</v>
      </c>
      <c r="F3928">
        <v>196.40000000001299</v>
      </c>
      <c r="G3928" s="36">
        <v>22.83204155593285</v>
      </c>
      <c r="I3928">
        <v>105.8248</v>
      </c>
      <c r="J3928">
        <v>196.40000000001299</v>
      </c>
      <c r="K3928" s="36">
        <v>22.958506601030141</v>
      </c>
      <c r="M3928">
        <v>110.5591</v>
      </c>
      <c r="N3928">
        <v>196.40000000001299</v>
      </c>
      <c r="O3928" s="36">
        <v>23.089974150623814</v>
      </c>
      <c r="Q3928">
        <v>115.30419999999999</v>
      </c>
      <c r="R3928">
        <v>196.40000000001299</v>
      </c>
      <c r="S3928" s="36">
        <v>23.225867234129336</v>
      </c>
      <c r="U3928">
        <v>120.0808</v>
      </c>
      <c r="V3928">
        <v>196.40000000001299</v>
      </c>
      <c r="W3928" s="36">
        <v>23.367016418627504</v>
      </c>
      <c r="Y3928">
        <v>83.43</v>
      </c>
      <c r="Z3928">
        <v>196.40000000001299</v>
      </c>
      <c r="AA3928" s="36">
        <v>22.388363456227676</v>
      </c>
    </row>
    <row r="3929" spans="1:27" x14ac:dyDescent="0.25">
      <c r="A3929">
        <v>96.432599999999994</v>
      </c>
      <c r="B3929">
        <v>196.45000000001301</v>
      </c>
      <c r="C3929" s="36">
        <v>22.708849887862417</v>
      </c>
      <c r="E3929">
        <v>101.12990000000001</v>
      </c>
      <c r="F3929">
        <v>196.45000000001301</v>
      </c>
      <c r="G3929" s="36">
        <v>22.831595096768119</v>
      </c>
      <c r="I3929">
        <v>105.8248</v>
      </c>
      <c r="J3929">
        <v>196.45000000001301</v>
      </c>
      <c r="K3929" s="36">
        <v>22.958042618395304</v>
      </c>
      <c r="M3929">
        <v>110.5591</v>
      </c>
      <c r="N3929">
        <v>196.45000000001301</v>
      </c>
      <c r="O3929" s="36">
        <v>23.089491166214565</v>
      </c>
      <c r="Q3929">
        <v>115.30419999999999</v>
      </c>
      <c r="R3929">
        <v>196.45000000001301</v>
      </c>
      <c r="S3929" s="36">
        <v>23.225363714274724</v>
      </c>
      <c r="U3929">
        <v>120.0808</v>
      </c>
      <c r="V3929">
        <v>196.45000000001301</v>
      </c>
      <c r="W3929" s="36">
        <v>23.366490545716122</v>
      </c>
      <c r="Y3929">
        <v>83.43</v>
      </c>
      <c r="Z3929">
        <v>196.45000000001301</v>
      </c>
      <c r="AA3929" s="36">
        <v>22.387973251528514</v>
      </c>
    </row>
    <row r="3930" spans="1:27" x14ac:dyDescent="0.25">
      <c r="A3930">
        <v>96.432599999999994</v>
      </c>
      <c r="B3930">
        <v>196.50000000001299</v>
      </c>
      <c r="C3930" s="36">
        <v>22.708419834513467</v>
      </c>
      <c r="E3930">
        <v>101.12990000000001</v>
      </c>
      <c r="F3930">
        <v>196.50000000001299</v>
      </c>
      <c r="G3930" s="36">
        <v>22.831148705065441</v>
      </c>
      <c r="I3930">
        <v>105.8248</v>
      </c>
      <c r="J3930">
        <v>196.50000000001299</v>
      </c>
      <c r="K3930" s="36">
        <v>22.957578709291457</v>
      </c>
      <c r="M3930">
        <v>110.5591</v>
      </c>
      <c r="N3930">
        <v>196.50000000001299</v>
      </c>
      <c r="O3930" s="36">
        <v>23.089008262261569</v>
      </c>
      <c r="Q3930">
        <v>115.30419999999999</v>
      </c>
      <c r="R3930">
        <v>196.50000000001299</v>
      </c>
      <c r="S3930" s="36">
        <v>23.224860282768343</v>
      </c>
      <c r="U3930">
        <v>120.0808</v>
      </c>
      <c r="V3930">
        <v>196.50000000001299</v>
      </c>
      <c r="W3930" s="36">
        <v>23.365964770231127</v>
      </c>
      <c r="Y3930">
        <v>83.43</v>
      </c>
      <c r="Z3930">
        <v>196.50000000001299</v>
      </c>
      <c r="AA3930" s="36">
        <v>22.387583096824997</v>
      </c>
    </row>
    <row r="3931" spans="1:27" x14ac:dyDescent="0.25">
      <c r="A3931">
        <v>96.432599999999994</v>
      </c>
      <c r="B3931">
        <v>196.550000000013</v>
      </c>
      <c r="C3931" s="36">
        <v>22.707989843216801</v>
      </c>
      <c r="E3931">
        <v>101.12990000000001</v>
      </c>
      <c r="F3931">
        <v>196.550000000013</v>
      </c>
      <c r="G3931" s="36">
        <v>22.830702380801057</v>
      </c>
      <c r="I3931">
        <v>105.8248</v>
      </c>
      <c r="J3931">
        <v>196.550000000013</v>
      </c>
      <c r="K3931" s="36">
        <v>22.957114873691346</v>
      </c>
      <c r="M3931">
        <v>110.5591</v>
      </c>
      <c r="N3931">
        <v>196.550000000013</v>
      </c>
      <c r="O3931" s="36">
        <v>23.088525438733367</v>
      </c>
      <c r="Q3931">
        <v>115.30419999999999</v>
      </c>
      <c r="R3931">
        <v>196.550000000013</v>
      </c>
      <c r="S3931" s="36">
        <v>23.224356939573703</v>
      </c>
      <c r="U3931">
        <v>120.0808</v>
      </c>
      <c r="V3931">
        <v>196.550000000013</v>
      </c>
      <c r="W3931" s="36">
        <v>23.365439092129893</v>
      </c>
      <c r="Y3931">
        <v>83.43</v>
      </c>
      <c r="Z3931">
        <v>196.550000000013</v>
      </c>
      <c r="AA3931" s="36">
        <v>22.387192992102356</v>
      </c>
    </row>
    <row r="3932" spans="1:27" x14ac:dyDescent="0.25">
      <c r="A3932">
        <v>96.432599999999994</v>
      </c>
      <c r="B3932">
        <v>196.60000000001301</v>
      </c>
      <c r="C3932" s="36">
        <v>22.707559913951613</v>
      </c>
      <c r="E3932">
        <v>101.12990000000001</v>
      </c>
      <c r="F3932">
        <v>196.60000000001301</v>
      </c>
      <c r="G3932" s="36">
        <v>22.830256123951212</v>
      </c>
      <c r="I3932">
        <v>105.8248</v>
      </c>
      <c r="J3932">
        <v>196.60000000001301</v>
      </c>
      <c r="K3932" s="36">
        <v>22.956651111567741</v>
      </c>
      <c r="M3932">
        <v>110.5591</v>
      </c>
      <c r="N3932">
        <v>196.60000000001301</v>
      </c>
      <c r="O3932" s="36">
        <v>23.088042695598549</v>
      </c>
      <c r="Q3932">
        <v>115.30419999999999</v>
      </c>
      <c r="R3932">
        <v>196.60000000001301</v>
      </c>
      <c r="S3932" s="36">
        <v>23.22385368465434</v>
      </c>
      <c r="U3932">
        <v>120.0808</v>
      </c>
      <c r="V3932">
        <v>196.60000000001301</v>
      </c>
      <c r="W3932" s="36">
        <v>23.364913511369831</v>
      </c>
      <c r="Y3932">
        <v>83.43</v>
      </c>
      <c r="Z3932">
        <v>196.60000000001301</v>
      </c>
      <c r="AA3932" s="36">
        <v>22.386802937345848</v>
      </c>
    </row>
    <row r="3933" spans="1:27" x14ac:dyDescent="0.25">
      <c r="A3933">
        <v>96.432599999999994</v>
      </c>
      <c r="B3933">
        <v>196.65000000001299</v>
      </c>
      <c r="C3933" s="36">
        <v>22.707130046697102</v>
      </c>
      <c r="E3933">
        <v>101.12990000000001</v>
      </c>
      <c r="F3933">
        <v>196.65000000001299</v>
      </c>
      <c r="G3933" s="36">
        <v>22.829809934492168</v>
      </c>
      <c r="I3933">
        <v>105.8248</v>
      </c>
      <c r="J3933">
        <v>196.65000000001299</v>
      </c>
      <c r="K3933" s="36">
        <v>22.956187422893411</v>
      </c>
      <c r="M3933">
        <v>110.5591</v>
      </c>
      <c r="N3933">
        <v>196.65000000001299</v>
      </c>
      <c r="O3933" s="36">
        <v>23.087560032825696</v>
      </c>
      <c r="Q3933">
        <v>115.30419999999999</v>
      </c>
      <c r="R3933">
        <v>196.65000000001299</v>
      </c>
      <c r="S3933" s="36">
        <v>23.223350517973813</v>
      </c>
      <c r="U3933">
        <v>120.0808</v>
      </c>
      <c r="V3933">
        <v>196.65000000001299</v>
      </c>
      <c r="W3933" s="36">
        <v>23.364388027908365</v>
      </c>
      <c r="Y3933">
        <v>83.43</v>
      </c>
      <c r="Z3933">
        <v>196.65000000001299</v>
      </c>
      <c r="AA3933" s="36">
        <v>22.386412932540715</v>
      </c>
    </row>
    <row r="3934" spans="1:27" x14ac:dyDescent="0.25">
      <c r="A3934">
        <v>96.432599999999994</v>
      </c>
      <c r="B3934">
        <v>196.70000000001301</v>
      </c>
      <c r="C3934" s="36">
        <v>22.706700241432486</v>
      </c>
      <c r="E3934">
        <v>101.12990000000001</v>
      </c>
      <c r="F3934">
        <v>196.70000000001301</v>
      </c>
      <c r="G3934" s="36">
        <v>22.829363812400196</v>
      </c>
      <c r="I3934">
        <v>105.8248</v>
      </c>
      <c r="J3934">
        <v>196.70000000001301</v>
      </c>
      <c r="K3934" s="36">
        <v>22.955723807641156</v>
      </c>
      <c r="M3934">
        <v>110.5591</v>
      </c>
      <c r="N3934">
        <v>196.70000000001301</v>
      </c>
      <c r="O3934" s="36">
        <v>23.087077450383429</v>
      </c>
      <c r="Q3934">
        <v>115.30419999999999</v>
      </c>
      <c r="R3934">
        <v>196.70000000001301</v>
      </c>
      <c r="S3934" s="36">
        <v>23.222847439495713</v>
      </c>
      <c r="U3934">
        <v>120.0808</v>
      </c>
      <c r="V3934">
        <v>196.70000000001301</v>
      </c>
      <c r="W3934" s="36">
        <v>23.363862641702966</v>
      </c>
      <c r="Y3934">
        <v>83.43</v>
      </c>
      <c r="Z3934">
        <v>196.70000000001301</v>
      </c>
      <c r="AA3934" s="36">
        <v>22.386022977672209</v>
      </c>
    </row>
    <row r="3935" spans="1:27" x14ac:dyDescent="0.25">
      <c r="A3935">
        <v>96.432599999999994</v>
      </c>
      <c r="B3935">
        <v>196.75000000001299</v>
      </c>
      <c r="C3935" s="36">
        <v>22.706270498136988</v>
      </c>
      <c r="E3935">
        <v>101.12990000000001</v>
      </c>
      <c r="F3935">
        <v>196.75000000001299</v>
      </c>
      <c r="G3935" s="36">
        <v>22.828917757651588</v>
      </c>
      <c r="I3935">
        <v>105.8248</v>
      </c>
      <c r="J3935">
        <v>196.75000000001299</v>
      </c>
      <c r="K3935" s="36">
        <v>22.955260265783789</v>
      </c>
      <c r="M3935">
        <v>110.5591</v>
      </c>
      <c r="N3935">
        <v>196.75000000001299</v>
      </c>
      <c r="O3935" s="36">
        <v>23.086594948240378</v>
      </c>
      <c r="Q3935">
        <v>115.30419999999999</v>
      </c>
      <c r="R3935">
        <v>196.75000000001299</v>
      </c>
      <c r="S3935" s="36">
        <v>23.222344449183634</v>
      </c>
      <c r="U3935">
        <v>120.0808</v>
      </c>
      <c r="V3935">
        <v>196.75000000001299</v>
      </c>
      <c r="W3935" s="36">
        <v>23.363337352711131</v>
      </c>
      <c r="Y3935">
        <v>83.43</v>
      </c>
      <c r="Z3935">
        <v>196.75000000001299</v>
      </c>
      <c r="AA3935" s="36">
        <v>22.385633072725614</v>
      </c>
    </row>
    <row r="3936" spans="1:27" x14ac:dyDescent="0.25">
      <c r="A3936">
        <v>96.432599999999994</v>
      </c>
      <c r="B3936">
        <v>196.800000000013</v>
      </c>
      <c r="C3936" s="36">
        <v>22.705840816789848</v>
      </c>
      <c r="E3936">
        <v>101.12990000000001</v>
      </c>
      <c r="F3936">
        <v>196.800000000013</v>
      </c>
      <c r="G3936" s="36">
        <v>22.828471770222649</v>
      </c>
      <c r="I3936">
        <v>105.8248</v>
      </c>
      <c r="J3936">
        <v>196.800000000013</v>
      </c>
      <c r="K3936" s="36">
        <v>22.954796797294133</v>
      </c>
      <c r="M3936">
        <v>110.5591</v>
      </c>
      <c r="N3936">
        <v>196.800000000013</v>
      </c>
      <c r="O3936" s="36">
        <v>23.086112526365199</v>
      </c>
      <c r="Q3936">
        <v>115.30419999999999</v>
      </c>
      <c r="R3936">
        <v>196.800000000013</v>
      </c>
      <c r="S3936" s="36">
        <v>23.221841547001222</v>
      </c>
      <c r="U3936">
        <v>120.0808</v>
      </c>
      <c r="V3936">
        <v>196.800000000013</v>
      </c>
      <c r="W3936" s="36">
        <v>23.362812160890375</v>
      </c>
      <c r="Y3936">
        <v>83.43</v>
      </c>
      <c r="Z3936">
        <v>196.800000000013</v>
      </c>
      <c r="AA3936" s="36">
        <v>22.385243217686192</v>
      </c>
    </row>
    <row r="3937" spans="1:27" x14ac:dyDescent="0.25">
      <c r="A3937">
        <v>96.432599999999994</v>
      </c>
      <c r="B3937">
        <v>196.85000000001301</v>
      </c>
      <c r="C3937" s="36">
        <v>22.705411197370314</v>
      </c>
      <c r="E3937">
        <v>101.12990000000001</v>
      </c>
      <c r="F3937">
        <v>196.85000000001301</v>
      </c>
      <c r="G3937" s="36">
        <v>22.828025850089684</v>
      </c>
      <c r="I3937">
        <v>105.8248</v>
      </c>
      <c r="J3937">
        <v>196.85000000001301</v>
      </c>
      <c r="K3937" s="36">
        <v>22.954333402145039</v>
      </c>
      <c r="M3937">
        <v>110.5591</v>
      </c>
      <c r="N3937">
        <v>196.85000000001301</v>
      </c>
      <c r="O3937" s="36">
        <v>23.085630184726561</v>
      </c>
      <c r="Q3937">
        <v>115.30419999999999</v>
      </c>
      <c r="R3937">
        <v>196.85000000001301</v>
      </c>
      <c r="S3937" s="36">
        <v>23.22133873291213</v>
      </c>
      <c r="U3937">
        <v>120.0808</v>
      </c>
      <c r="V3937">
        <v>196.85000000001301</v>
      </c>
      <c r="W3937" s="36">
        <v>23.362287066198267</v>
      </c>
      <c r="Y3937">
        <v>83.43</v>
      </c>
      <c r="Z3937">
        <v>196.85000000001301</v>
      </c>
      <c r="AA3937" s="36">
        <v>22.384853412539229</v>
      </c>
    </row>
    <row r="3938" spans="1:27" x14ac:dyDescent="0.25">
      <c r="A3938">
        <v>96.432599999999994</v>
      </c>
      <c r="B3938">
        <v>196.90000000001299</v>
      </c>
      <c r="C3938" s="36">
        <v>22.704981639857639</v>
      </c>
      <c r="E3938">
        <v>101.12990000000001</v>
      </c>
      <c r="F3938">
        <v>196.90000000001299</v>
      </c>
      <c r="G3938" s="36">
        <v>22.82757999722903</v>
      </c>
      <c r="I3938">
        <v>105.8248</v>
      </c>
      <c r="J3938">
        <v>196.90000000001299</v>
      </c>
      <c r="K3938" s="36">
        <v>22.953870080309365</v>
      </c>
      <c r="M3938">
        <v>110.5591</v>
      </c>
      <c r="N3938">
        <v>196.90000000001299</v>
      </c>
      <c r="O3938" s="36">
        <v>23.085147923293167</v>
      </c>
      <c r="Q3938">
        <v>115.30419999999999</v>
      </c>
      <c r="R3938">
        <v>196.90000000001299</v>
      </c>
      <c r="S3938" s="36">
        <v>23.220836006880042</v>
      </c>
      <c r="U3938">
        <v>120.0808</v>
      </c>
      <c r="V3938">
        <v>196.90000000001299</v>
      </c>
      <c r="W3938" s="36">
        <v>23.361762068592384</v>
      </c>
      <c r="Y3938">
        <v>83.43</v>
      </c>
      <c r="Z3938">
        <v>196.90000000001299</v>
      </c>
      <c r="AA3938" s="36">
        <v>22.384463657270008</v>
      </c>
    </row>
    <row r="3939" spans="1:27" x14ac:dyDescent="0.25">
      <c r="A3939">
        <v>96.432599999999994</v>
      </c>
      <c r="B3939">
        <v>196.95000000001301</v>
      </c>
      <c r="C3939" s="36">
        <v>22.704552144231098</v>
      </c>
      <c r="E3939">
        <v>101.12990000000001</v>
      </c>
      <c r="F3939">
        <v>196.95000000001301</v>
      </c>
      <c r="G3939" s="36">
        <v>22.827134211617029</v>
      </c>
      <c r="I3939">
        <v>105.8248</v>
      </c>
      <c r="J3939">
        <v>196.95000000001301</v>
      </c>
      <c r="K3939" s="36">
        <v>22.953406831759985</v>
      </c>
      <c r="M3939">
        <v>110.5591</v>
      </c>
      <c r="N3939">
        <v>196.95000000001301</v>
      </c>
      <c r="O3939" s="36">
        <v>23.084665742033721</v>
      </c>
      <c r="Q3939">
        <v>115.30419999999999</v>
      </c>
      <c r="R3939">
        <v>196.95000000001301</v>
      </c>
      <c r="S3939" s="36">
        <v>23.220333368868658</v>
      </c>
      <c r="U3939">
        <v>120.0808</v>
      </c>
      <c r="V3939">
        <v>196.95000000001301</v>
      </c>
      <c r="W3939" s="36">
        <v>23.361237168030339</v>
      </c>
      <c r="Y3939">
        <v>83.43</v>
      </c>
      <c r="Z3939">
        <v>196.95000000001301</v>
      </c>
      <c r="AA3939" s="36">
        <v>22.384073951863826</v>
      </c>
    </row>
    <row r="3940" spans="1:27" x14ac:dyDescent="0.25">
      <c r="A3940">
        <v>96.432599999999994</v>
      </c>
      <c r="B3940">
        <v>197.00000000001299</v>
      </c>
      <c r="C3940" s="36">
        <v>22.704122710469971</v>
      </c>
      <c r="E3940">
        <v>101.12990000000001</v>
      </c>
      <c r="F3940">
        <v>197.00000000001299</v>
      </c>
      <c r="G3940" s="36">
        <v>22.826688493230034</v>
      </c>
      <c r="I3940">
        <v>105.8248</v>
      </c>
      <c r="J3940">
        <v>197.00000000001299</v>
      </c>
      <c r="K3940" s="36">
        <v>22.952943656469788</v>
      </c>
      <c r="M3940">
        <v>110.5591</v>
      </c>
      <c r="N3940">
        <v>197.00000000001299</v>
      </c>
      <c r="O3940" s="36">
        <v>23.084183640916951</v>
      </c>
      <c r="Q3940">
        <v>115.30419999999999</v>
      </c>
      <c r="R3940">
        <v>197.00000000001299</v>
      </c>
      <c r="S3940" s="36">
        <v>23.219830818841714</v>
      </c>
      <c r="U3940">
        <v>120.0808</v>
      </c>
      <c r="V3940">
        <v>197.00000000001299</v>
      </c>
      <c r="W3940" s="36">
        <v>23.360712364469787</v>
      </c>
      <c r="Y3940">
        <v>83.43</v>
      </c>
      <c r="Z3940">
        <v>197.00000000001299</v>
      </c>
      <c r="AA3940" s="36">
        <v>22.383684296305979</v>
      </c>
    </row>
    <row r="3941" spans="1:27" x14ac:dyDescent="0.25">
      <c r="A3941">
        <v>96.432599999999994</v>
      </c>
      <c r="B3941">
        <v>197.050000000013</v>
      </c>
      <c r="C3941" s="36">
        <v>22.703693338553549</v>
      </c>
      <c r="E3941">
        <v>101.12990000000001</v>
      </c>
      <c r="F3941">
        <v>197.050000000013</v>
      </c>
      <c r="G3941" s="36">
        <v>22.826242842044419</v>
      </c>
      <c r="I3941">
        <v>105.8248</v>
      </c>
      <c r="J3941">
        <v>197.050000000013</v>
      </c>
      <c r="K3941" s="36">
        <v>22.952480554411693</v>
      </c>
      <c r="M3941">
        <v>110.5591</v>
      </c>
      <c r="N3941">
        <v>197.050000000013</v>
      </c>
      <c r="O3941" s="36">
        <v>23.083701619911619</v>
      </c>
      <c r="Q3941">
        <v>115.30419999999999</v>
      </c>
      <c r="R3941">
        <v>197.050000000013</v>
      </c>
      <c r="S3941" s="36">
        <v>23.219328356762961</v>
      </c>
      <c r="U3941">
        <v>120.0808</v>
      </c>
      <c r="V3941">
        <v>197.050000000013</v>
      </c>
      <c r="W3941" s="36">
        <v>23.360187657868391</v>
      </c>
      <c r="Y3941">
        <v>83.43</v>
      </c>
      <c r="Z3941">
        <v>197.050000000013</v>
      </c>
      <c r="AA3941" s="36">
        <v>22.383294690581778</v>
      </c>
    </row>
    <row r="3942" spans="1:27" x14ac:dyDescent="0.25">
      <c r="A3942">
        <v>96.432599999999994</v>
      </c>
      <c r="B3942">
        <v>197.10000000001301</v>
      </c>
      <c r="C3942" s="36">
        <v>22.703264028461142</v>
      </c>
      <c r="E3942">
        <v>101.12990000000001</v>
      </c>
      <c r="F3942">
        <v>197.10000000001301</v>
      </c>
      <c r="G3942" s="36">
        <v>22.825797258036555</v>
      </c>
      <c r="I3942">
        <v>105.8248</v>
      </c>
      <c r="J3942">
        <v>197.10000000001301</v>
      </c>
      <c r="K3942" s="36">
        <v>22.952017525558624</v>
      </c>
      <c r="M3942">
        <v>110.5591</v>
      </c>
      <c r="N3942">
        <v>197.10000000001301</v>
      </c>
      <c r="O3942" s="36">
        <v>23.083219678986495</v>
      </c>
      <c r="Q3942">
        <v>115.30419999999999</v>
      </c>
      <c r="R3942">
        <v>197.10000000001301</v>
      </c>
      <c r="S3942" s="36">
        <v>23.218825982596179</v>
      </c>
      <c r="U3942">
        <v>120.0808</v>
      </c>
      <c r="V3942">
        <v>197.10000000001301</v>
      </c>
      <c r="W3942" s="36">
        <v>23.359663048183862</v>
      </c>
      <c r="Y3942">
        <v>83.43</v>
      </c>
      <c r="Z3942">
        <v>197.10000000001301</v>
      </c>
      <c r="AA3942" s="36">
        <v>22.382905134676541</v>
      </c>
    </row>
    <row r="3943" spans="1:27" x14ac:dyDescent="0.25">
      <c r="A3943">
        <v>96.432599999999994</v>
      </c>
      <c r="B3943">
        <v>197.15000000001299</v>
      </c>
      <c r="C3943" s="36">
        <v>22.702834780172054</v>
      </c>
      <c r="E3943">
        <v>101.12990000000001</v>
      </c>
      <c r="F3943">
        <v>197.15000000001299</v>
      </c>
      <c r="G3943" s="36">
        <v>22.82535174118285</v>
      </c>
      <c r="I3943">
        <v>105.8248</v>
      </c>
      <c r="J3943">
        <v>197.15000000001299</v>
      </c>
      <c r="K3943" s="36">
        <v>22.951554569883516</v>
      </c>
      <c r="M3943">
        <v>110.5591</v>
      </c>
      <c r="N3943">
        <v>197.15000000001299</v>
      </c>
      <c r="O3943" s="36">
        <v>23.08273781811037</v>
      </c>
      <c r="Q3943">
        <v>115.30419999999999</v>
      </c>
      <c r="R3943">
        <v>197.15000000001299</v>
      </c>
      <c r="S3943" s="36">
        <v>23.218323696305173</v>
      </c>
      <c r="U3943">
        <v>120.0808</v>
      </c>
      <c r="V3943">
        <v>197.15000000001299</v>
      </c>
      <c r="W3943" s="36">
        <v>23.359138535373937</v>
      </c>
      <c r="Y3943">
        <v>83.43</v>
      </c>
      <c r="Z3943">
        <v>197.15000000001299</v>
      </c>
      <c r="AA3943" s="36">
        <v>22.38251562857559</v>
      </c>
    </row>
    <row r="3944" spans="1:27" x14ac:dyDescent="0.25">
      <c r="A3944">
        <v>96.432599999999994</v>
      </c>
      <c r="B3944">
        <v>197.20000000001301</v>
      </c>
      <c r="C3944" s="36">
        <v>22.702405593665624</v>
      </c>
      <c r="E3944">
        <v>101.12990000000001</v>
      </c>
      <c r="F3944">
        <v>197.20000000001301</v>
      </c>
      <c r="G3944" s="36">
        <v>22.824906291459705</v>
      </c>
      <c r="I3944">
        <v>105.8248</v>
      </c>
      <c r="J3944">
        <v>197.20000000001301</v>
      </c>
      <c r="K3944" s="36">
        <v>22.951091687359334</v>
      </c>
      <c r="M3944">
        <v>110.5591</v>
      </c>
      <c r="N3944">
        <v>197.20000000001301</v>
      </c>
      <c r="O3944" s="36">
        <v>23.082256037252048</v>
      </c>
      <c r="Q3944">
        <v>115.30419999999999</v>
      </c>
      <c r="R3944">
        <v>197.20000000001301</v>
      </c>
      <c r="S3944" s="36">
        <v>23.217821497853762</v>
      </c>
      <c r="U3944">
        <v>120.0808</v>
      </c>
      <c r="V3944">
        <v>197.20000000001301</v>
      </c>
      <c r="W3944" s="36">
        <v>23.358614119396378</v>
      </c>
      <c r="Y3944">
        <v>83.43</v>
      </c>
      <c r="Z3944">
        <v>197.20000000001301</v>
      </c>
      <c r="AA3944" s="36">
        <v>22.382126172264257</v>
      </c>
    </row>
    <row r="3945" spans="1:27" x14ac:dyDescent="0.25">
      <c r="A3945">
        <v>96.432599999999994</v>
      </c>
      <c r="B3945">
        <v>197.25000000001299</v>
      </c>
      <c r="C3945" s="36">
        <v>22.701976468921178</v>
      </c>
      <c r="E3945">
        <v>101.12990000000001</v>
      </c>
      <c r="F3945">
        <v>197.25000000001299</v>
      </c>
      <c r="G3945" s="36">
        <v>22.824460908843552</v>
      </c>
      <c r="I3945">
        <v>105.8248</v>
      </c>
      <c r="J3945">
        <v>197.25000000001299</v>
      </c>
      <c r="K3945" s="36">
        <v>22.950628877959044</v>
      </c>
      <c r="M3945">
        <v>110.5591</v>
      </c>
      <c r="N3945">
        <v>197.25000000001299</v>
      </c>
      <c r="O3945" s="36">
        <v>23.081774336380377</v>
      </c>
      <c r="Q3945">
        <v>115.30419999999999</v>
      </c>
      <c r="R3945">
        <v>197.25000000001299</v>
      </c>
      <c r="S3945" s="36">
        <v>23.217319387205805</v>
      </c>
      <c r="U3945">
        <v>120.0808</v>
      </c>
      <c r="V3945">
        <v>197.25000000001299</v>
      </c>
      <c r="W3945" s="36">
        <v>23.358089800208983</v>
      </c>
      <c r="Y3945">
        <v>83.43</v>
      </c>
      <c r="Z3945">
        <v>197.25000000001299</v>
      </c>
      <c r="AA3945" s="36">
        <v>22.381736765727865</v>
      </c>
    </row>
    <row r="3946" spans="1:27" x14ac:dyDescent="0.25">
      <c r="A3946">
        <v>96.432599999999994</v>
      </c>
      <c r="B3946">
        <v>197.300000000013</v>
      </c>
      <c r="C3946" s="36">
        <v>22.701547405918074</v>
      </c>
      <c r="E3946">
        <v>101.12990000000001</v>
      </c>
      <c r="F3946">
        <v>197.300000000013</v>
      </c>
      <c r="G3946" s="36">
        <v>22.824015593310815</v>
      </c>
      <c r="I3946">
        <v>105.8248</v>
      </c>
      <c r="J3946">
        <v>197.300000000013</v>
      </c>
      <c r="K3946" s="36">
        <v>22.950166141655643</v>
      </c>
      <c r="M3946">
        <v>110.5591</v>
      </c>
      <c r="N3946">
        <v>197.300000000013</v>
      </c>
      <c r="O3946" s="36">
        <v>23.081292715464194</v>
      </c>
      <c r="Q3946">
        <v>115.30419999999999</v>
      </c>
      <c r="R3946">
        <v>197.300000000013</v>
      </c>
      <c r="S3946" s="36">
        <v>23.21681736432517</v>
      </c>
      <c r="U3946">
        <v>120.0808</v>
      </c>
      <c r="V3946">
        <v>197.300000000013</v>
      </c>
      <c r="W3946" s="36">
        <v>23.357565577769567</v>
      </c>
      <c r="Y3946">
        <v>83.43</v>
      </c>
      <c r="Z3946">
        <v>197.300000000013</v>
      </c>
      <c r="AA3946" s="36">
        <v>22.381347408951772</v>
      </c>
    </row>
    <row r="3947" spans="1:27" x14ac:dyDescent="0.25">
      <c r="A3947">
        <v>96.432599999999994</v>
      </c>
      <c r="B3947">
        <v>197.35000000001301</v>
      </c>
      <c r="C3947" s="36">
        <v>22.701118404635661</v>
      </c>
      <c r="E3947">
        <v>101.12990000000001</v>
      </c>
      <c r="F3947">
        <v>197.35000000001301</v>
      </c>
      <c r="G3947" s="36">
        <v>22.823570344837954</v>
      </c>
      <c r="I3947">
        <v>105.8248</v>
      </c>
      <c r="J3947">
        <v>197.35000000001301</v>
      </c>
      <c r="K3947" s="36">
        <v>22.949703478422133</v>
      </c>
      <c r="M3947">
        <v>110.5591</v>
      </c>
      <c r="N3947">
        <v>197.35000000001301</v>
      </c>
      <c r="O3947" s="36">
        <v>23.08081117447237</v>
      </c>
      <c r="Q3947">
        <v>115.30419999999999</v>
      </c>
      <c r="R3947">
        <v>197.35000000001301</v>
      </c>
      <c r="S3947" s="36">
        <v>23.216315429175761</v>
      </c>
      <c r="U3947">
        <v>120.0808</v>
      </c>
      <c r="V3947">
        <v>197.35000000001301</v>
      </c>
      <c r="W3947" s="36">
        <v>23.357041452036</v>
      </c>
      <c r="Y3947">
        <v>83.43</v>
      </c>
      <c r="Z3947">
        <v>197.35000000001301</v>
      </c>
      <c r="AA3947" s="36">
        <v>22.380958101921319</v>
      </c>
    </row>
    <row r="3948" spans="1:27" x14ac:dyDescent="0.25">
      <c r="A3948">
        <v>96.432599999999994</v>
      </c>
      <c r="B3948">
        <v>197.40000000001299</v>
      </c>
      <c r="C3948" s="36">
        <v>22.700689465053319</v>
      </c>
      <c r="E3948">
        <v>101.12990000000001</v>
      </c>
      <c r="F3948">
        <v>197.40000000001299</v>
      </c>
      <c r="G3948" s="36">
        <v>22.823125163401428</v>
      </c>
      <c r="I3948">
        <v>105.8248</v>
      </c>
      <c r="J3948">
        <v>197.40000000001299</v>
      </c>
      <c r="K3948" s="36">
        <v>22.94924088823154</v>
      </c>
      <c r="M3948">
        <v>110.5591</v>
      </c>
      <c r="N3948">
        <v>197.40000000001299</v>
      </c>
      <c r="O3948" s="36">
        <v>23.0803297133738</v>
      </c>
      <c r="Q3948">
        <v>115.30419999999999</v>
      </c>
      <c r="R3948">
        <v>197.40000000001299</v>
      </c>
      <c r="S3948" s="36">
        <v>23.215813581721498</v>
      </c>
      <c r="U3948">
        <v>120.0808</v>
      </c>
      <c r="V3948">
        <v>197.40000000001299</v>
      </c>
      <c r="W3948" s="36">
        <v>23.356517422966146</v>
      </c>
      <c r="Y3948">
        <v>83.43</v>
      </c>
      <c r="Z3948">
        <v>197.40000000001299</v>
      </c>
      <c r="AA3948" s="36">
        <v>22.38056884462187</v>
      </c>
    </row>
    <row r="3949" spans="1:27" x14ac:dyDescent="0.25">
      <c r="A3949">
        <v>96.432599999999994</v>
      </c>
      <c r="B3949">
        <v>197.45000000001301</v>
      </c>
      <c r="C3949" s="36">
        <v>22.700260587150431</v>
      </c>
      <c r="E3949">
        <v>101.12990000000001</v>
      </c>
      <c r="F3949">
        <v>197.45000000001301</v>
      </c>
      <c r="G3949" s="36">
        <v>22.822680048977713</v>
      </c>
      <c r="I3949">
        <v>105.8248</v>
      </c>
      <c r="J3949">
        <v>197.45000000001301</v>
      </c>
      <c r="K3949" s="36">
        <v>22.9487783710569</v>
      </c>
      <c r="M3949">
        <v>110.5591</v>
      </c>
      <c r="N3949">
        <v>197.45000000001301</v>
      </c>
      <c r="O3949" s="36">
        <v>23.079848332137392</v>
      </c>
      <c r="Q3949">
        <v>115.30419999999999</v>
      </c>
      <c r="R3949">
        <v>197.45000000001301</v>
      </c>
      <c r="S3949" s="36">
        <v>23.215311821926338</v>
      </c>
      <c r="U3949">
        <v>120.0808</v>
      </c>
      <c r="V3949">
        <v>197.45000000001301</v>
      </c>
      <c r="W3949" s="36">
        <v>23.355993490517939</v>
      </c>
      <c r="Y3949">
        <v>83.43</v>
      </c>
      <c r="Z3949">
        <v>197.45000000001301</v>
      </c>
      <c r="AA3949" s="36">
        <v>22.380179637038783</v>
      </c>
    </row>
    <row r="3950" spans="1:27" x14ac:dyDescent="0.25">
      <c r="A3950">
        <v>96.432599999999994</v>
      </c>
      <c r="B3950">
        <v>197.50000000001299</v>
      </c>
      <c r="C3950" s="36">
        <v>22.699831770906382</v>
      </c>
      <c r="E3950">
        <v>101.12990000000001</v>
      </c>
      <c r="F3950">
        <v>197.50000000001299</v>
      </c>
      <c r="G3950" s="36">
        <v>22.822235001543298</v>
      </c>
      <c r="I3950">
        <v>105.8248</v>
      </c>
      <c r="J3950">
        <v>197.50000000001299</v>
      </c>
      <c r="K3950" s="36">
        <v>22.948315926871267</v>
      </c>
      <c r="M3950">
        <v>110.5591</v>
      </c>
      <c r="N3950">
        <v>197.50000000001299</v>
      </c>
      <c r="O3950" s="36">
        <v>23.079367030732072</v>
      </c>
      <c r="Q3950">
        <v>115.30419999999999</v>
      </c>
      <c r="R3950">
        <v>197.50000000001299</v>
      </c>
      <c r="S3950" s="36">
        <v>23.214810149754239</v>
      </c>
      <c r="U3950">
        <v>120.0808</v>
      </c>
      <c r="V3950">
        <v>197.50000000001299</v>
      </c>
      <c r="W3950" s="36">
        <v>23.355469654649312</v>
      </c>
      <c r="Y3950">
        <v>83.43</v>
      </c>
      <c r="Z3950">
        <v>197.50000000001299</v>
      </c>
      <c r="AA3950" s="36">
        <v>22.379790479157432</v>
      </c>
    </row>
    <row r="3951" spans="1:27" x14ac:dyDescent="0.25">
      <c r="A3951">
        <v>96.432599999999994</v>
      </c>
      <c r="B3951">
        <v>197.550000000013</v>
      </c>
      <c r="C3951" s="36">
        <v>22.699403016300582</v>
      </c>
      <c r="E3951">
        <v>101.12990000000001</v>
      </c>
      <c r="F3951">
        <v>197.550000000013</v>
      </c>
      <c r="G3951" s="36">
        <v>22.821790021074687</v>
      </c>
      <c r="I3951">
        <v>105.8248</v>
      </c>
      <c r="J3951">
        <v>197.550000000013</v>
      </c>
      <c r="K3951" s="36">
        <v>22.947853555647718</v>
      </c>
      <c r="M3951">
        <v>110.5591</v>
      </c>
      <c r="N3951">
        <v>197.550000000013</v>
      </c>
      <c r="O3951" s="36">
        <v>23.078885809126799</v>
      </c>
      <c r="Q3951">
        <v>115.30419999999999</v>
      </c>
      <c r="R3951">
        <v>197.550000000013</v>
      </c>
      <c r="S3951" s="36">
        <v>23.214308565169201</v>
      </c>
      <c r="U3951">
        <v>120.0808</v>
      </c>
      <c r="V3951">
        <v>197.550000000013</v>
      </c>
      <c r="W3951" s="36">
        <v>23.35494591531824</v>
      </c>
      <c r="Y3951">
        <v>83.43</v>
      </c>
      <c r="Z3951">
        <v>197.550000000013</v>
      </c>
      <c r="AA3951" s="36">
        <v>22.379401370963194</v>
      </c>
    </row>
    <row r="3952" spans="1:27" x14ac:dyDescent="0.25">
      <c r="A3952">
        <v>96.432599999999994</v>
      </c>
      <c r="B3952">
        <v>197.60000000001301</v>
      </c>
      <c r="C3952" s="36">
        <v>22.698974323312441</v>
      </c>
      <c r="E3952">
        <v>101.12990000000001</v>
      </c>
      <c r="F3952">
        <v>197.60000000001301</v>
      </c>
      <c r="G3952" s="36">
        <v>22.8213451075484</v>
      </c>
      <c r="I3952">
        <v>105.8248</v>
      </c>
      <c r="J3952">
        <v>197.60000000001301</v>
      </c>
      <c r="K3952" s="36">
        <v>22.947391257359332</v>
      </c>
      <c r="M3952">
        <v>110.5591</v>
      </c>
      <c r="N3952">
        <v>197.60000000001301</v>
      </c>
      <c r="O3952" s="36">
        <v>23.078404667290528</v>
      </c>
      <c r="Q3952">
        <v>115.30419999999999</v>
      </c>
      <c r="R3952">
        <v>197.60000000001301</v>
      </c>
      <c r="S3952" s="36">
        <v>23.213807068135246</v>
      </c>
      <c r="U3952">
        <v>120.0808</v>
      </c>
      <c r="V3952">
        <v>197.60000000001301</v>
      </c>
      <c r="W3952" s="36">
        <v>23.354422272482729</v>
      </c>
      <c r="Y3952">
        <v>83.43</v>
      </c>
      <c r="Z3952">
        <v>197.60000000001301</v>
      </c>
      <c r="AA3952" s="36">
        <v>22.379012312441454</v>
      </c>
    </row>
    <row r="3953" spans="1:27" x14ac:dyDescent="0.25">
      <c r="A3953">
        <v>96.432599999999994</v>
      </c>
      <c r="B3953">
        <v>197.65000000001299</v>
      </c>
      <c r="C3953" s="36">
        <v>22.698545691921396</v>
      </c>
      <c r="E3953">
        <v>101.12990000000001</v>
      </c>
      <c r="F3953">
        <v>197.65000000001299</v>
      </c>
      <c r="G3953" s="36">
        <v>22.820900260940956</v>
      </c>
      <c r="I3953">
        <v>105.8248</v>
      </c>
      <c r="J3953">
        <v>197.65000000001299</v>
      </c>
      <c r="K3953" s="36">
        <v>22.946929031979209</v>
      </c>
      <c r="M3953">
        <v>110.5591</v>
      </c>
      <c r="N3953">
        <v>197.65000000001299</v>
      </c>
      <c r="O3953" s="36">
        <v>23.077923605192257</v>
      </c>
      <c r="Q3953">
        <v>115.30419999999999</v>
      </c>
      <c r="R3953">
        <v>197.65000000001299</v>
      </c>
      <c r="S3953" s="36">
        <v>23.213305658616413</v>
      </c>
      <c r="U3953">
        <v>120.0808</v>
      </c>
      <c r="V3953">
        <v>197.65000000001299</v>
      </c>
      <c r="W3953" s="36">
        <v>23.353898726100802</v>
      </c>
      <c r="Y3953">
        <v>83.43</v>
      </c>
      <c r="Z3953">
        <v>197.65000000001299</v>
      </c>
      <c r="AA3953" s="36">
        <v>22.378623303577605</v>
      </c>
    </row>
    <row r="3954" spans="1:27" x14ac:dyDescent="0.25">
      <c r="A3954">
        <v>96.432599999999994</v>
      </c>
      <c r="B3954">
        <v>197.70000000001301</v>
      </c>
      <c r="C3954" s="36">
        <v>22.698117122106868</v>
      </c>
      <c r="E3954">
        <v>101.12990000000001</v>
      </c>
      <c r="F3954">
        <v>197.70000000001301</v>
      </c>
      <c r="G3954" s="36">
        <v>22.820455481228912</v>
      </c>
      <c r="I3954">
        <v>105.8248</v>
      </c>
      <c r="J3954">
        <v>197.70000000001301</v>
      </c>
      <c r="K3954" s="36">
        <v>22.946466879480479</v>
      </c>
      <c r="M3954">
        <v>110.5591</v>
      </c>
      <c r="N3954">
        <v>197.70000000001301</v>
      </c>
      <c r="O3954" s="36">
        <v>23.077442622800987</v>
      </c>
      <c r="Q3954">
        <v>115.30419999999999</v>
      </c>
      <c r="R3954">
        <v>197.70000000001301</v>
      </c>
      <c r="S3954" s="36">
        <v>23.21280433657677</v>
      </c>
      <c r="U3954">
        <v>120.0808</v>
      </c>
      <c r="V3954">
        <v>197.70000000001301</v>
      </c>
      <c r="W3954" s="36">
        <v>23.353375276130532</v>
      </c>
      <c r="Y3954">
        <v>83.43</v>
      </c>
      <c r="Z3954">
        <v>197.70000000001301</v>
      </c>
      <c r="AA3954" s="36">
        <v>22.37823434435704</v>
      </c>
    </row>
    <row r="3955" spans="1:27" x14ac:dyDescent="0.25">
      <c r="A3955">
        <v>96.432599999999994</v>
      </c>
      <c r="B3955">
        <v>197.75000000001299</v>
      </c>
      <c r="C3955" s="36">
        <v>22.697688613848324</v>
      </c>
      <c r="E3955">
        <v>101.12990000000001</v>
      </c>
      <c r="F3955">
        <v>197.75000000001299</v>
      </c>
      <c r="G3955" s="36">
        <v>22.820010768388808</v>
      </c>
      <c r="I3955">
        <v>105.8248</v>
      </c>
      <c r="J3955">
        <v>197.75000000001299</v>
      </c>
      <c r="K3955" s="36">
        <v>22.94600479983627</v>
      </c>
      <c r="M3955">
        <v>110.5591</v>
      </c>
      <c r="N3955">
        <v>197.75000000001299</v>
      </c>
      <c r="O3955" s="36">
        <v>23.076961720085748</v>
      </c>
      <c r="Q3955">
        <v>115.30419999999999</v>
      </c>
      <c r="R3955">
        <v>197.75000000001299</v>
      </c>
      <c r="S3955" s="36">
        <v>23.212303101980414</v>
      </c>
      <c r="U3955">
        <v>120.0808</v>
      </c>
      <c r="V3955">
        <v>197.75000000001299</v>
      </c>
      <c r="W3955" s="36">
        <v>23.352851922530004</v>
      </c>
      <c r="Y3955">
        <v>83.43</v>
      </c>
      <c r="Z3955">
        <v>197.75000000001299</v>
      </c>
      <c r="AA3955" s="36">
        <v>22.377845434765174</v>
      </c>
    </row>
    <row r="3956" spans="1:27" x14ac:dyDescent="0.25">
      <c r="A3956">
        <v>96.432599999999994</v>
      </c>
      <c r="B3956">
        <v>197.800000000013</v>
      </c>
      <c r="C3956" s="36">
        <v>22.697260167125215</v>
      </c>
      <c r="E3956">
        <v>101.12990000000001</v>
      </c>
      <c r="F3956">
        <v>197.800000000013</v>
      </c>
      <c r="G3956" s="36">
        <v>22.819566122397227</v>
      </c>
      <c r="I3956">
        <v>105.8248</v>
      </c>
      <c r="J3956">
        <v>197.800000000013</v>
      </c>
      <c r="K3956" s="36">
        <v>22.945542793019733</v>
      </c>
      <c r="M3956">
        <v>110.5591</v>
      </c>
      <c r="N3956">
        <v>197.800000000013</v>
      </c>
      <c r="O3956" s="36">
        <v>23.076480897015585</v>
      </c>
      <c r="Q3956">
        <v>115.30419999999999</v>
      </c>
      <c r="R3956">
        <v>197.800000000013</v>
      </c>
      <c r="S3956" s="36">
        <v>23.211801954791447</v>
      </c>
      <c r="U3956">
        <v>120.0808</v>
      </c>
      <c r="V3956">
        <v>197.800000000013</v>
      </c>
      <c r="W3956" s="36">
        <v>23.352328665257339</v>
      </c>
      <c r="Y3956">
        <v>83.43</v>
      </c>
      <c r="Z3956">
        <v>197.800000000013</v>
      </c>
      <c r="AA3956" s="36">
        <v>22.377456574787413</v>
      </c>
    </row>
    <row r="3957" spans="1:27" x14ac:dyDescent="0.25">
      <c r="A3957">
        <v>96.432599999999994</v>
      </c>
      <c r="B3957">
        <v>197.85000000001301</v>
      </c>
      <c r="C3957" s="36">
        <v>22.696831781917009</v>
      </c>
      <c r="E3957">
        <v>101.12990000000001</v>
      </c>
      <c r="F3957">
        <v>197.85000000001301</v>
      </c>
      <c r="G3957" s="36">
        <v>22.819121543230747</v>
      </c>
      <c r="I3957">
        <v>105.8248</v>
      </c>
      <c r="J3957">
        <v>197.85000000001301</v>
      </c>
      <c r="K3957" s="36">
        <v>22.94508085900404</v>
      </c>
      <c r="M3957">
        <v>110.5591</v>
      </c>
      <c r="N3957">
        <v>197.85000000001301</v>
      </c>
      <c r="O3957" s="36">
        <v>23.076000153559566</v>
      </c>
      <c r="Q3957">
        <v>115.30419999999999</v>
      </c>
      <c r="R3957">
        <v>197.85000000001301</v>
      </c>
      <c r="S3957" s="36">
        <v>23.21130089497402</v>
      </c>
      <c r="U3957">
        <v>120.0808</v>
      </c>
      <c r="V3957">
        <v>197.85000000001301</v>
      </c>
      <c r="W3957" s="36">
        <v>23.351805504270693</v>
      </c>
      <c r="Y3957">
        <v>83.43</v>
      </c>
      <c r="Z3957">
        <v>197.85000000001301</v>
      </c>
      <c r="AA3957" s="36">
        <v>22.37706776440918</v>
      </c>
    </row>
    <row r="3958" spans="1:27" x14ac:dyDescent="0.25">
      <c r="A3958">
        <v>96.432599999999994</v>
      </c>
      <c r="B3958">
        <v>197.90000000001299</v>
      </c>
      <c r="C3958" s="36">
        <v>22.696403458203189</v>
      </c>
      <c r="E3958">
        <v>101.12990000000001</v>
      </c>
      <c r="F3958">
        <v>197.90000000001299</v>
      </c>
      <c r="G3958" s="36">
        <v>22.818677030865963</v>
      </c>
      <c r="I3958">
        <v>105.8248</v>
      </c>
      <c r="J3958">
        <v>197.90000000001299</v>
      </c>
      <c r="K3958" s="36">
        <v>22.944618997762365</v>
      </c>
      <c r="M3958">
        <v>110.5591</v>
      </c>
      <c r="N3958">
        <v>197.90000000001299</v>
      </c>
      <c r="O3958" s="36">
        <v>23.075519489686776</v>
      </c>
      <c r="Q3958">
        <v>115.30419999999999</v>
      </c>
      <c r="R3958">
        <v>197.90000000001299</v>
      </c>
      <c r="S3958" s="36">
        <v>23.210799922492292</v>
      </c>
      <c r="U3958">
        <v>120.0808</v>
      </c>
      <c r="V3958">
        <v>197.90000000001299</v>
      </c>
      <c r="W3958" s="36">
        <v>23.351282439528241</v>
      </c>
      <c r="Y3958">
        <v>83.43</v>
      </c>
      <c r="Z3958">
        <v>197.90000000001299</v>
      </c>
      <c r="AA3958" s="36">
        <v>22.376679003615894</v>
      </c>
    </row>
    <row r="3959" spans="1:27" x14ac:dyDescent="0.25">
      <c r="A3959">
        <v>96.432599999999994</v>
      </c>
      <c r="B3959">
        <v>197.95000000001301</v>
      </c>
      <c r="C3959" s="36">
        <v>22.695975195963253</v>
      </c>
      <c r="E3959">
        <v>101.12990000000001</v>
      </c>
      <c r="F3959">
        <v>197.95000000001301</v>
      </c>
      <c r="G3959" s="36">
        <v>22.818232585279489</v>
      </c>
      <c r="I3959">
        <v>105.8248</v>
      </c>
      <c r="J3959">
        <v>197.95000000001301</v>
      </c>
      <c r="K3959" s="36">
        <v>22.944157209267917</v>
      </c>
      <c r="M3959">
        <v>110.5591</v>
      </c>
      <c r="N3959">
        <v>197.95000000001301</v>
      </c>
      <c r="O3959" s="36">
        <v>23.07503890536632</v>
      </c>
      <c r="Q3959">
        <v>115.30419999999999</v>
      </c>
      <c r="R3959">
        <v>197.95000000001301</v>
      </c>
      <c r="S3959" s="36">
        <v>23.210299037310445</v>
      </c>
      <c r="U3959">
        <v>120.0808</v>
      </c>
      <c r="V3959">
        <v>197.95000000001301</v>
      </c>
      <c r="W3959" s="36">
        <v>23.350759470988194</v>
      </c>
      <c r="Y3959">
        <v>83.43</v>
      </c>
      <c r="Z3959">
        <v>197.95000000001301</v>
      </c>
      <c r="AA3959" s="36">
        <v>22.376290292392994</v>
      </c>
    </row>
    <row r="3960" spans="1:27" x14ac:dyDescent="0.25">
      <c r="A3960">
        <v>96.432599999999994</v>
      </c>
      <c r="B3960">
        <v>198.00000000001299</v>
      </c>
      <c r="C3960" s="36">
        <v>22.695546995176702</v>
      </c>
      <c r="E3960">
        <v>101.12990000000001</v>
      </c>
      <c r="F3960">
        <v>198.00000000001299</v>
      </c>
      <c r="G3960" s="36">
        <v>22.81778820644794</v>
      </c>
      <c r="I3960">
        <v>105.8248</v>
      </c>
      <c r="J3960">
        <v>198.00000000001299</v>
      </c>
      <c r="K3960" s="36">
        <v>22.943695493493905</v>
      </c>
      <c r="M3960">
        <v>110.5591</v>
      </c>
      <c r="N3960">
        <v>198.00000000001299</v>
      </c>
      <c r="O3960" s="36">
        <v>23.074558400567319</v>
      </c>
      <c r="Q3960">
        <v>115.30419999999999</v>
      </c>
      <c r="R3960">
        <v>198.00000000001299</v>
      </c>
      <c r="S3960" s="36">
        <v>23.209798239392693</v>
      </c>
      <c r="U3960">
        <v>120.0808</v>
      </c>
      <c r="V3960">
        <v>198.00000000001299</v>
      </c>
      <c r="W3960" s="36">
        <v>23.350236598608795</v>
      </c>
      <c r="Y3960">
        <v>83.43</v>
      </c>
      <c r="Z3960">
        <v>198.00000000001299</v>
      </c>
      <c r="AA3960" s="36">
        <v>22.375901630725927</v>
      </c>
    </row>
    <row r="3961" spans="1:27" x14ac:dyDescent="0.25">
      <c r="A3961">
        <v>96.432599999999994</v>
      </c>
      <c r="B3961">
        <v>198.050000000013</v>
      </c>
      <c r="C3961" s="36">
        <v>22.695118855823047</v>
      </c>
      <c r="E3961">
        <v>101.12990000000001</v>
      </c>
      <c r="F3961">
        <v>198.050000000013</v>
      </c>
      <c r="G3961" s="36">
        <v>22.817343894347957</v>
      </c>
      <c r="I3961">
        <v>105.8248</v>
      </c>
      <c r="J3961">
        <v>198.050000000013</v>
      </c>
      <c r="K3961" s="36">
        <v>22.943233850413559</v>
      </c>
      <c r="M3961">
        <v>110.5591</v>
      </c>
      <c r="N3961">
        <v>198.050000000013</v>
      </c>
      <c r="O3961" s="36">
        <v>23.074077975258916</v>
      </c>
      <c r="Q3961">
        <v>115.30419999999999</v>
      </c>
      <c r="R3961">
        <v>198.050000000013</v>
      </c>
      <c r="S3961" s="36">
        <v>23.209297528703267</v>
      </c>
      <c r="U3961">
        <v>120.0808</v>
      </c>
      <c r="V3961">
        <v>198.050000000013</v>
      </c>
      <c r="W3961" s="36">
        <v>23.349713822348306</v>
      </c>
      <c r="Y3961">
        <v>83.43</v>
      </c>
      <c r="Z3961">
        <v>198.050000000013</v>
      </c>
      <c r="AA3961" s="36">
        <v>22.375513018600127</v>
      </c>
    </row>
    <row r="3962" spans="1:27" x14ac:dyDescent="0.25">
      <c r="A3962">
        <v>96.432599999999994</v>
      </c>
      <c r="B3962">
        <v>198.10000000001301</v>
      </c>
      <c r="C3962" s="36">
        <v>22.694690777881824</v>
      </c>
      <c r="E3962">
        <v>101.12990000000001</v>
      </c>
      <c r="F3962">
        <v>198.10000000001301</v>
      </c>
      <c r="G3962" s="36">
        <v>22.816899648956188</v>
      </c>
      <c r="I3962">
        <v>105.8248</v>
      </c>
      <c r="J3962">
        <v>198.10000000001301</v>
      </c>
      <c r="K3962" s="36">
        <v>22.942772280000128</v>
      </c>
      <c r="M3962">
        <v>110.5591</v>
      </c>
      <c r="N3962">
        <v>198.10000000001301</v>
      </c>
      <c r="O3962" s="36">
        <v>23.073597629410283</v>
      </c>
      <c r="Q3962">
        <v>115.30419999999999</v>
      </c>
      <c r="R3962">
        <v>198.10000000001301</v>
      </c>
      <c r="S3962" s="36">
        <v>23.20879690520643</v>
      </c>
      <c r="U3962">
        <v>120.0808</v>
      </c>
      <c r="V3962">
        <v>198.10000000001301</v>
      </c>
      <c r="W3962" s="36">
        <v>23.349191142165026</v>
      </c>
      <c r="Y3962">
        <v>83.43</v>
      </c>
      <c r="Z3962">
        <v>198.10000000001301</v>
      </c>
      <c r="AA3962" s="36">
        <v>22.37512445600106</v>
      </c>
    </row>
    <row r="3963" spans="1:27" x14ac:dyDescent="0.25">
      <c r="A3963">
        <v>96.432599999999994</v>
      </c>
      <c r="B3963">
        <v>198.15000000001299</v>
      </c>
      <c r="C3963" s="36">
        <v>22.69426276133256</v>
      </c>
      <c r="E3963">
        <v>101.12990000000001</v>
      </c>
      <c r="F3963">
        <v>198.15000000001299</v>
      </c>
      <c r="G3963" s="36">
        <v>22.816455470249291</v>
      </c>
      <c r="I3963">
        <v>105.8248</v>
      </c>
      <c r="J3963">
        <v>198.15000000001299</v>
      </c>
      <c r="K3963" s="36">
        <v>22.942310782226876</v>
      </c>
      <c r="M3963">
        <v>110.5591</v>
      </c>
      <c r="N3963">
        <v>198.15000000001299</v>
      </c>
      <c r="O3963" s="36">
        <v>23.073117362990594</v>
      </c>
      <c r="Q3963">
        <v>115.30419999999999</v>
      </c>
      <c r="R3963">
        <v>198.15000000001299</v>
      </c>
      <c r="S3963" s="36">
        <v>23.20829636886646</v>
      </c>
      <c r="U3963">
        <v>120.0808</v>
      </c>
      <c r="V3963">
        <v>198.15000000001299</v>
      </c>
      <c r="W3963" s="36">
        <v>23.348668558017287</v>
      </c>
      <c r="Y3963">
        <v>83.43</v>
      </c>
      <c r="Z3963">
        <v>198.15000000001299</v>
      </c>
      <c r="AA3963" s="36">
        <v>22.374735942914175</v>
      </c>
    </row>
    <row r="3964" spans="1:27" x14ac:dyDescent="0.25">
      <c r="A3964">
        <v>96.432599999999994</v>
      </c>
      <c r="B3964">
        <v>198.20000000001301</v>
      </c>
      <c r="C3964" s="36">
        <v>22.693834806154811</v>
      </c>
      <c r="E3964">
        <v>101.12990000000001</v>
      </c>
      <c r="F3964">
        <v>198.20000000001301</v>
      </c>
      <c r="G3964" s="36">
        <v>22.816011358203951</v>
      </c>
      <c r="I3964">
        <v>105.8248</v>
      </c>
      <c r="J3964">
        <v>198.20000000001301</v>
      </c>
      <c r="K3964" s="36">
        <v>22.941849357067078</v>
      </c>
      <c r="M3964">
        <v>110.5591</v>
      </c>
      <c r="N3964">
        <v>198.20000000001301</v>
      </c>
      <c r="O3964" s="36">
        <v>23.072637175969049</v>
      </c>
      <c r="Q3964">
        <v>115.30419999999999</v>
      </c>
      <c r="R3964">
        <v>198.20000000001301</v>
      </c>
      <c r="S3964" s="36">
        <v>23.207795919647658</v>
      </c>
      <c r="U3964">
        <v>120.0808</v>
      </c>
      <c r="V3964">
        <v>198.20000000001301</v>
      </c>
      <c r="W3964" s="36">
        <v>23.348146069863436</v>
      </c>
      <c r="Y3964">
        <v>83.43</v>
      </c>
      <c r="Z3964">
        <v>198.20000000001301</v>
      </c>
      <c r="AA3964" s="36">
        <v>22.374347479324946</v>
      </c>
    </row>
    <row r="3965" spans="1:27" x14ac:dyDescent="0.25">
      <c r="A3965">
        <v>96.432599999999994</v>
      </c>
      <c r="B3965">
        <v>198.25000000001299</v>
      </c>
      <c r="C3965" s="36">
        <v>22.693406912328129</v>
      </c>
      <c r="E3965">
        <v>101.12990000000001</v>
      </c>
      <c r="F3965">
        <v>198.25000000001299</v>
      </c>
      <c r="G3965" s="36">
        <v>22.815567312796851</v>
      </c>
      <c r="I3965">
        <v>105.8248</v>
      </c>
      <c r="J3965">
        <v>198.25000000001299</v>
      </c>
      <c r="K3965" s="36">
        <v>22.941388004494037</v>
      </c>
      <c r="M3965">
        <v>110.5591</v>
      </c>
      <c r="N3965">
        <v>198.25000000001299</v>
      </c>
      <c r="O3965" s="36">
        <v>23.07215706831488</v>
      </c>
      <c r="Q3965">
        <v>115.30419999999999</v>
      </c>
      <c r="R3965">
        <v>198.25000000001299</v>
      </c>
      <c r="S3965" s="36">
        <v>23.207295557514367</v>
      </c>
      <c r="U3965">
        <v>120.0808</v>
      </c>
      <c r="V3965">
        <v>198.25000000001299</v>
      </c>
      <c r="W3965" s="36">
        <v>23.347623677661872</v>
      </c>
      <c r="Y3965">
        <v>83.43</v>
      </c>
      <c r="Z3965">
        <v>198.25000000001299</v>
      </c>
      <c r="AA3965" s="36">
        <v>22.373959065218852</v>
      </c>
    </row>
    <row r="3966" spans="1:27" x14ac:dyDescent="0.25">
      <c r="A3966">
        <v>96.432599999999994</v>
      </c>
      <c r="B3966">
        <v>198.300000000013</v>
      </c>
      <c r="C3966" s="36">
        <v>22.692979079832089</v>
      </c>
      <c r="E3966">
        <v>101.12990000000001</v>
      </c>
      <c r="F3966">
        <v>198.300000000013</v>
      </c>
      <c r="G3966" s="36">
        <v>22.815123334004689</v>
      </c>
      <c r="I3966">
        <v>105.8248</v>
      </c>
      <c r="J3966">
        <v>198.300000000013</v>
      </c>
      <c r="K3966" s="36">
        <v>22.940926724481049</v>
      </c>
      <c r="M3966">
        <v>110.5591</v>
      </c>
      <c r="N3966">
        <v>198.300000000013</v>
      </c>
      <c r="O3966" s="36">
        <v>23.071677039997311</v>
      </c>
      <c r="Q3966">
        <v>115.30419999999999</v>
      </c>
      <c r="R3966">
        <v>198.300000000013</v>
      </c>
      <c r="S3966" s="36">
        <v>23.206795282430921</v>
      </c>
      <c r="U3966">
        <v>120.0808</v>
      </c>
      <c r="V3966">
        <v>198.300000000013</v>
      </c>
      <c r="W3966" s="36">
        <v>23.347101381371001</v>
      </c>
      <c r="Y3966">
        <v>83.43</v>
      </c>
      <c r="Z3966">
        <v>198.300000000013</v>
      </c>
      <c r="AA3966" s="36">
        <v>22.373570700581364</v>
      </c>
    </row>
    <row r="3967" spans="1:27" x14ac:dyDescent="0.25">
      <c r="A3967">
        <v>96.432599999999994</v>
      </c>
      <c r="B3967">
        <v>198.35000000001301</v>
      </c>
      <c r="C3967" s="36">
        <v>22.692551308646269</v>
      </c>
      <c r="E3967">
        <v>101.12990000000001</v>
      </c>
      <c r="F3967">
        <v>198.35000000001301</v>
      </c>
      <c r="G3967" s="36">
        <v>22.814679421804183</v>
      </c>
      <c r="I3967">
        <v>105.8248</v>
      </c>
      <c r="J3967">
        <v>198.35000000001301</v>
      </c>
      <c r="K3967" s="36">
        <v>22.940465517001449</v>
      </c>
      <c r="M3967">
        <v>110.5591</v>
      </c>
      <c r="N3967">
        <v>198.35000000001301</v>
      </c>
      <c r="O3967" s="36">
        <v>23.071197090985617</v>
      </c>
      <c r="Q3967">
        <v>115.30419999999999</v>
      </c>
      <c r="R3967">
        <v>198.35000000001301</v>
      </c>
      <c r="S3967" s="36">
        <v>23.206295094361707</v>
      </c>
      <c r="U3967">
        <v>120.0808</v>
      </c>
      <c r="V3967">
        <v>198.35000000001301</v>
      </c>
      <c r="W3967" s="36">
        <v>23.346579180949263</v>
      </c>
      <c r="Y3967">
        <v>83.43</v>
      </c>
      <c r="Z3967">
        <v>198.35000000001301</v>
      </c>
      <c r="AA3967" s="36">
        <v>22.373182385397982</v>
      </c>
    </row>
    <row r="3968" spans="1:27" x14ac:dyDescent="0.25">
      <c r="A3968">
        <v>96.432599999999994</v>
      </c>
      <c r="B3968">
        <v>198.40000000001299</v>
      </c>
      <c r="C3968" s="36">
        <v>22.692123598750268</v>
      </c>
      <c r="E3968">
        <v>101.12990000000001</v>
      </c>
      <c r="F3968">
        <v>198.40000000001299</v>
      </c>
      <c r="G3968" s="36">
        <v>22.814235576172063</v>
      </c>
      <c r="I3968">
        <v>105.8248</v>
      </c>
      <c r="J3968">
        <v>198.40000000001299</v>
      </c>
      <c r="K3968" s="36">
        <v>22.940004382028583</v>
      </c>
      <c r="M3968">
        <v>110.5591</v>
      </c>
      <c r="N3968">
        <v>198.40000000001299</v>
      </c>
      <c r="O3968" s="36">
        <v>23.070717221249069</v>
      </c>
      <c r="Q3968">
        <v>115.30419999999999</v>
      </c>
      <c r="R3968">
        <v>198.40000000001299</v>
      </c>
      <c r="S3968" s="36">
        <v>23.20579499327112</v>
      </c>
      <c r="U3968">
        <v>120.0808</v>
      </c>
      <c r="V3968">
        <v>198.40000000001299</v>
      </c>
      <c r="W3968" s="36">
        <v>23.346057076355141</v>
      </c>
      <c r="Y3968">
        <v>83.43</v>
      </c>
      <c r="Z3968">
        <v>198.40000000001299</v>
      </c>
      <c r="AA3968" s="36">
        <v>22.372794119654195</v>
      </c>
    </row>
    <row r="3969" spans="1:27" x14ac:dyDescent="0.25">
      <c r="A3969">
        <v>96.432599999999994</v>
      </c>
      <c r="B3969">
        <v>198.45000000001301</v>
      </c>
      <c r="C3969" s="36">
        <v>22.691695950123677</v>
      </c>
      <c r="E3969">
        <v>101.12990000000001</v>
      </c>
      <c r="F3969">
        <v>198.45000000001301</v>
      </c>
      <c r="G3969" s="36">
        <v>22.813791797085074</v>
      </c>
      <c r="I3969">
        <v>105.8248</v>
      </c>
      <c r="J3969">
        <v>198.45000000001301</v>
      </c>
      <c r="K3969" s="36">
        <v>22.939543319535804</v>
      </c>
      <c r="M3969">
        <v>110.5591</v>
      </c>
      <c r="N3969">
        <v>198.45000000001301</v>
      </c>
      <c r="O3969" s="36">
        <v>23.070237430756968</v>
      </c>
      <c r="Q3969">
        <v>115.30419999999999</v>
      </c>
      <c r="R3969">
        <v>198.45000000001301</v>
      </c>
      <c r="S3969" s="36">
        <v>23.205294979123586</v>
      </c>
      <c r="U3969">
        <v>120.0808</v>
      </c>
      <c r="V3969">
        <v>198.45000000001301</v>
      </c>
      <c r="W3969" s="36">
        <v>23.345535067547136</v>
      </c>
      <c r="Y3969">
        <v>83.43</v>
      </c>
      <c r="Z3969">
        <v>198.45000000001301</v>
      </c>
      <c r="AA3969" s="36">
        <v>22.372405903335505</v>
      </c>
    </row>
    <row r="3970" spans="1:27" x14ac:dyDescent="0.25">
      <c r="A3970">
        <v>96.432599999999994</v>
      </c>
      <c r="B3970">
        <v>198.50000000001299</v>
      </c>
      <c r="C3970" s="36">
        <v>22.691268362746122</v>
      </c>
      <c r="E3970">
        <v>101.12990000000001</v>
      </c>
      <c r="F3970">
        <v>198.50000000001299</v>
      </c>
      <c r="G3970" s="36">
        <v>22.813348084519959</v>
      </c>
      <c r="I3970">
        <v>105.8248</v>
      </c>
      <c r="J3970">
        <v>198.50000000001299</v>
      </c>
      <c r="K3970" s="36">
        <v>22.93908232949649</v>
      </c>
      <c r="M3970">
        <v>110.5591</v>
      </c>
      <c r="N3970">
        <v>198.50000000001299</v>
      </c>
      <c r="O3970" s="36">
        <v>23.069757719478631</v>
      </c>
      <c r="Q3970">
        <v>115.30419999999999</v>
      </c>
      <c r="R3970">
        <v>198.50000000001299</v>
      </c>
      <c r="S3970" s="36">
        <v>23.204795051883554</v>
      </c>
      <c r="U3970">
        <v>120.0808</v>
      </c>
      <c r="V3970">
        <v>198.50000000001299</v>
      </c>
      <c r="W3970" s="36">
        <v>23.345013154483773</v>
      </c>
      <c r="Y3970">
        <v>83.43</v>
      </c>
      <c r="Z3970">
        <v>198.50000000001299</v>
      </c>
      <c r="AA3970" s="36">
        <v>22.372017736427416</v>
      </c>
    </row>
    <row r="3971" spans="1:27" x14ac:dyDescent="0.25">
      <c r="A3971">
        <v>96.432599999999994</v>
      </c>
      <c r="B3971">
        <v>198.550000000013</v>
      </c>
      <c r="C3971" s="36">
        <v>22.690840836597221</v>
      </c>
      <c r="E3971">
        <v>101.12990000000001</v>
      </c>
      <c r="F3971">
        <v>198.550000000013</v>
      </c>
      <c r="G3971" s="36">
        <v>22.812904438453494</v>
      </c>
      <c r="I3971">
        <v>105.8248</v>
      </c>
      <c r="J3971">
        <v>198.550000000013</v>
      </c>
      <c r="K3971" s="36">
        <v>22.938621411884018</v>
      </c>
      <c r="M3971">
        <v>110.5591</v>
      </c>
      <c r="N3971">
        <v>198.550000000013</v>
      </c>
      <c r="O3971" s="36">
        <v>23.069278087383388</v>
      </c>
      <c r="Q3971">
        <v>115.30419999999999</v>
      </c>
      <c r="R3971">
        <v>198.550000000013</v>
      </c>
      <c r="S3971" s="36">
        <v>23.204295211515486</v>
      </c>
      <c r="U3971">
        <v>120.0808</v>
      </c>
      <c r="V3971">
        <v>198.550000000013</v>
      </c>
      <c r="W3971" s="36">
        <v>23.344491337123618</v>
      </c>
      <c r="Y3971">
        <v>83.43</v>
      </c>
      <c r="Z3971">
        <v>198.550000000013</v>
      </c>
      <c r="AA3971" s="36">
        <v>22.371629618915456</v>
      </c>
    </row>
    <row r="3972" spans="1:27" x14ac:dyDescent="0.25">
      <c r="A3972">
        <v>96.432599999999994</v>
      </c>
      <c r="B3972">
        <v>198.60000000001301</v>
      </c>
      <c r="C3972" s="36">
        <v>22.690413371656611</v>
      </c>
      <c r="E3972">
        <v>101.12990000000001</v>
      </c>
      <c r="F3972">
        <v>198.60000000001301</v>
      </c>
      <c r="G3972" s="36">
        <v>22.812460858862458</v>
      </c>
      <c r="I3972">
        <v>105.8248</v>
      </c>
      <c r="J3972">
        <v>198.60000000001301</v>
      </c>
      <c r="K3972" s="36">
        <v>22.938160566671812</v>
      </c>
      <c r="M3972">
        <v>110.5591</v>
      </c>
      <c r="N3972">
        <v>198.60000000001301</v>
      </c>
      <c r="O3972" s="36">
        <v>23.06879853444061</v>
      </c>
      <c r="Q3972">
        <v>115.30419999999999</v>
      </c>
      <c r="R3972">
        <v>198.60000000001301</v>
      </c>
      <c r="S3972" s="36">
        <v>23.203795457983887</v>
      </c>
      <c r="U3972">
        <v>120.0808</v>
      </c>
      <c r="V3972">
        <v>198.60000000001301</v>
      </c>
      <c r="W3972" s="36">
        <v>23.343969615425255</v>
      </c>
      <c r="Y3972">
        <v>83.43</v>
      </c>
      <c r="Z3972">
        <v>198.60000000001301</v>
      </c>
      <c r="AA3972" s="36">
        <v>22.37124155078514</v>
      </c>
    </row>
    <row r="3973" spans="1:27" x14ac:dyDescent="0.25">
      <c r="A3973">
        <v>96.432599999999994</v>
      </c>
      <c r="B3973">
        <v>198.65000000001299</v>
      </c>
      <c r="C3973" s="36">
        <v>22.68998596790394</v>
      </c>
      <c r="E3973">
        <v>101.12990000000001</v>
      </c>
      <c r="F3973">
        <v>198.65000000001299</v>
      </c>
      <c r="G3973" s="36">
        <v>22.812017345723643</v>
      </c>
      <c r="I3973">
        <v>105.8248</v>
      </c>
      <c r="J3973">
        <v>198.65000000001299</v>
      </c>
      <c r="K3973" s="36">
        <v>22.937699793833279</v>
      </c>
      <c r="M3973">
        <v>110.5591</v>
      </c>
      <c r="N3973">
        <v>198.65000000001299</v>
      </c>
      <c r="O3973" s="36">
        <v>23.068319060619658</v>
      </c>
      <c r="Q3973">
        <v>115.30419999999999</v>
      </c>
      <c r="R3973">
        <v>198.65000000001299</v>
      </c>
      <c r="S3973" s="36">
        <v>23.203295791253264</v>
      </c>
      <c r="U3973">
        <v>120.0808</v>
      </c>
      <c r="V3973">
        <v>198.65000000001299</v>
      </c>
      <c r="W3973" s="36">
        <v>23.343447989347311</v>
      </c>
      <c r="Y3973">
        <v>83.43</v>
      </c>
      <c r="Z3973">
        <v>198.65000000001299</v>
      </c>
      <c r="AA3973" s="36">
        <v>22.370853532022</v>
      </c>
    </row>
    <row r="3974" spans="1:27" x14ac:dyDescent="0.25">
      <c r="A3974">
        <v>96.432599999999994</v>
      </c>
      <c r="B3974">
        <v>198.70000000001301</v>
      </c>
      <c r="C3974" s="36">
        <v>22.68955862531887</v>
      </c>
      <c r="E3974">
        <v>101.12990000000001</v>
      </c>
      <c r="F3974">
        <v>198.70000000001301</v>
      </c>
      <c r="G3974" s="36">
        <v>22.811573899013858</v>
      </c>
      <c r="I3974">
        <v>105.8248</v>
      </c>
      <c r="J3974">
        <v>198.70000000001301</v>
      </c>
      <c r="K3974" s="36">
        <v>22.937239093341866</v>
      </c>
      <c r="M3974">
        <v>110.5591</v>
      </c>
      <c r="N3974">
        <v>198.70000000001301</v>
      </c>
      <c r="O3974" s="36">
        <v>23.067839665889935</v>
      </c>
      <c r="Q3974">
        <v>115.30419999999999</v>
      </c>
      <c r="R3974">
        <v>198.70000000001301</v>
      </c>
      <c r="S3974" s="36">
        <v>23.202796211288167</v>
      </c>
      <c r="U3974">
        <v>120.0808</v>
      </c>
      <c r="V3974">
        <v>198.70000000001301</v>
      </c>
      <c r="W3974" s="36">
        <v>23.342926458848428</v>
      </c>
      <c r="Y3974">
        <v>83.43</v>
      </c>
      <c r="Z3974">
        <v>198.70000000001301</v>
      </c>
      <c r="AA3974" s="36">
        <v>22.370465562611564</v>
      </c>
    </row>
    <row r="3975" spans="1:27" x14ac:dyDescent="0.25">
      <c r="A3975">
        <v>96.432599999999994</v>
      </c>
      <c r="B3975">
        <v>198.75000000001299</v>
      </c>
      <c r="C3975" s="36">
        <v>22.689131343881062</v>
      </c>
      <c r="E3975">
        <v>101.12990000000001</v>
      </c>
      <c r="F3975">
        <v>198.75000000001299</v>
      </c>
      <c r="G3975" s="36">
        <v>22.811130518709923</v>
      </c>
      <c r="I3975">
        <v>105.8248</v>
      </c>
      <c r="J3975">
        <v>198.75000000001299</v>
      </c>
      <c r="K3975" s="36">
        <v>22.936778465171017</v>
      </c>
      <c r="M3975">
        <v>110.5591</v>
      </c>
      <c r="N3975">
        <v>198.75000000001299</v>
      </c>
      <c r="O3975" s="36">
        <v>23.067360350220845</v>
      </c>
      <c r="Q3975">
        <v>115.30419999999999</v>
      </c>
      <c r="R3975">
        <v>198.75000000001299</v>
      </c>
      <c r="S3975" s="36">
        <v>23.202296718053155</v>
      </c>
      <c r="U3975">
        <v>120.0808</v>
      </c>
      <c r="V3975">
        <v>198.75000000001299</v>
      </c>
      <c r="W3975" s="36">
        <v>23.342405023887284</v>
      </c>
      <c r="Y3975">
        <v>83.43</v>
      </c>
      <c r="Z3975">
        <v>198.75000000001299</v>
      </c>
      <c r="AA3975" s="36">
        <v>22.370077642539385</v>
      </c>
    </row>
    <row r="3976" spans="1:27" x14ac:dyDescent="0.25">
      <c r="A3976">
        <v>96.432599999999994</v>
      </c>
      <c r="B3976">
        <v>198.800000000013</v>
      </c>
      <c r="C3976" s="36">
        <v>22.688704123570201</v>
      </c>
      <c r="E3976">
        <v>101.12990000000001</v>
      </c>
      <c r="F3976">
        <v>198.800000000013</v>
      </c>
      <c r="G3976" s="36">
        <v>22.810687204788671</v>
      </c>
      <c r="I3976">
        <v>105.8248</v>
      </c>
      <c r="J3976">
        <v>198.800000000013</v>
      </c>
      <c r="K3976" s="36">
        <v>22.936317909294207</v>
      </c>
      <c r="M3976">
        <v>110.5591</v>
      </c>
      <c r="N3976">
        <v>198.800000000013</v>
      </c>
      <c r="O3976" s="36">
        <v>23.066881113581832</v>
      </c>
      <c r="Q3976">
        <v>115.30419999999999</v>
      </c>
      <c r="R3976">
        <v>198.800000000013</v>
      </c>
      <c r="S3976" s="36">
        <v>23.201797311512816</v>
      </c>
      <c r="U3976">
        <v>120.0808</v>
      </c>
      <c r="V3976">
        <v>198.800000000013</v>
      </c>
      <c r="W3976" s="36">
        <v>23.341883684422591</v>
      </c>
      <c r="Y3976">
        <v>83.43</v>
      </c>
      <c r="Z3976">
        <v>198.800000000013</v>
      </c>
      <c r="AA3976" s="36">
        <v>22.369689771791016</v>
      </c>
    </row>
    <row r="3977" spans="1:27" x14ac:dyDescent="0.25">
      <c r="A3977">
        <v>96.432599999999994</v>
      </c>
      <c r="B3977">
        <v>198.85000000001301</v>
      </c>
      <c r="C3977" s="36">
        <v>22.688276964365976</v>
      </c>
      <c r="E3977">
        <v>101.12990000000001</v>
      </c>
      <c r="F3977">
        <v>198.85000000001301</v>
      </c>
      <c r="G3977" s="36">
        <v>22.810243957226945</v>
      </c>
      <c r="I3977">
        <v>105.8248</v>
      </c>
      <c r="J3977">
        <v>198.85000000001301</v>
      </c>
      <c r="K3977" s="36">
        <v>22.935857425684919</v>
      </c>
      <c r="M3977">
        <v>110.5591</v>
      </c>
      <c r="N3977">
        <v>198.85000000001301</v>
      </c>
      <c r="O3977" s="36">
        <v>23.066401955942339</v>
      </c>
      <c r="Q3977">
        <v>115.30419999999999</v>
      </c>
      <c r="R3977">
        <v>198.85000000001301</v>
      </c>
      <c r="S3977" s="36">
        <v>23.201297991631762</v>
      </c>
      <c r="U3977">
        <v>120.0808</v>
      </c>
      <c r="V3977">
        <v>198.85000000001301</v>
      </c>
      <c r="W3977" s="36">
        <v>23.341362440413072</v>
      </c>
      <c r="Y3977">
        <v>83.43</v>
      </c>
      <c r="Z3977">
        <v>198.85000000001301</v>
      </c>
      <c r="AA3977" s="36">
        <v>22.369301950352007</v>
      </c>
    </row>
    <row r="3978" spans="1:27" x14ac:dyDescent="0.25">
      <c r="A3978">
        <v>96.432599999999994</v>
      </c>
      <c r="B3978">
        <v>198.90000000001299</v>
      </c>
      <c r="C3978" s="36">
        <v>22.68784986624809</v>
      </c>
      <c r="E3978">
        <v>101.12990000000001</v>
      </c>
      <c r="F3978">
        <v>198.90000000001299</v>
      </c>
      <c r="G3978" s="36">
        <v>22.809800776001609</v>
      </c>
      <c r="I3978">
        <v>105.8248</v>
      </c>
      <c r="J3978">
        <v>198.90000000001299</v>
      </c>
      <c r="K3978" s="36">
        <v>22.935397014316653</v>
      </c>
      <c r="M3978">
        <v>110.5591</v>
      </c>
      <c r="N3978">
        <v>198.90000000001299</v>
      </c>
      <c r="O3978" s="36">
        <v>23.065922877271845</v>
      </c>
      <c r="Q3978">
        <v>115.30419999999999</v>
      </c>
      <c r="R3978">
        <v>198.90000000001299</v>
      </c>
      <c r="S3978" s="36">
        <v>23.200798758374631</v>
      </c>
      <c r="U3978">
        <v>120.0808</v>
      </c>
      <c r="V3978">
        <v>198.90000000001299</v>
      </c>
      <c r="W3978" s="36">
        <v>23.340841291817494</v>
      </c>
      <c r="Y3978">
        <v>83.43</v>
      </c>
      <c r="Z3978">
        <v>198.90000000001299</v>
      </c>
      <c r="AA3978" s="36">
        <v>22.36891417820792</v>
      </c>
    </row>
    <row r="3979" spans="1:27" x14ac:dyDescent="0.25">
      <c r="A3979">
        <v>96.432599999999994</v>
      </c>
      <c r="B3979">
        <v>198.95000000001301</v>
      </c>
      <c r="C3979" s="36">
        <v>22.687422829196251</v>
      </c>
      <c r="E3979">
        <v>101.12990000000001</v>
      </c>
      <c r="F3979">
        <v>198.95000000001301</v>
      </c>
      <c r="G3979" s="36">
        <v>22.809357661089528</v>
      </c>
      <c r="I3979">
        <v>105.8248</v>
      </c>
      <c r="J3979">
        <v>198.95000000001301</v>
      </c>
      <c r="K3979" s="36">
        <v>22.934936675162923</v>
      </c>
      <c r="M3979">
        <v>110.5591</v>
      </c>
      <c r="N3979">
        <v>198.95000000001301</v>
      </c>
      <c r="O3979" s="36">
        <v>23.065443877539835</v>
      </c>
      <c r="Q3979">
        <v>115.30419999999999</v>
      </c>
      <c r="R3979">
        <v>198.95000000001301</v>
      </c>
      <c r="S3979" s="36">
        <v>23.200299611706079</v>
      </c>
      <c r="U3979">
        <v>120.0808</v>
      </c>
      <c r="V3979">
        <v>198.95000000001301</v>
      </c>
      <c r="W3979" s="36">
        <v>23.340320238594657</v>
      </c>
      <c r="Y3979">
        <v>83.43</v>
      </c>
      <c r="Z3979">
        <v>198.95000000001301</v>
      </c>
      <c r="AA3979" s="36">
        <v>22.368526455344327</v>
      </c>
    </row>
    <row r="3980" spans="1:27" x14ac:dyDescent="0.25">
      <c r="A3980">
        <v>96.432599999999994</v>
      </c>
      <c r="B3980">
        <v>199.00000000001299</v>
      </c>
      <c r="C3980" s="36">
        <v>22.686995853190187</v>
      </c>
      <c r="E3980">
        <v>101.12990000000001</v>
      </c>
      <c r="F3980">
        <v>199.00000000001299</v>
      </c>
      <c r="G3980" s="36">
        <v>22.8089146124676</v>
      </c>
      <c r="I3980">
        <v>105.8248</v>
      </c>
      <c r="J3980">
        <v>199.00000000001299</v>
      </c>
      <c r="K3980" s="36">
        <v>22.934476408197263</v>
      </c>
      <c r="M3980">
        <v>110.5591</v>
      </c>
      <c r="N3980">
        <v>199.00000000001299</v>
      </c>
      <c r="O3980" s="36">
        <v>23.064964956715812</v>
      </c>
      <c r="Q3980">
        <v>115.30419999999999</v>
      </c>
      <c r="R3980">
        <v>199.00000000001299</v>
      </c>
      <c r="S3980" s="36">
        <v>23.199800551590783</v>
      </c>
      <c r="U3980">
        <v>120.0808</v>
      </c>
      <c r="V3980">
        <v>199.00000000001299</v>
      </c>
      <c r="W3980" s="36">
        <v>23.339799280703378</v>
      </c>
      <c r="Y3980">
        <v>83.43</v>
      </c>
      <c r="Z3980">
        <v>199.00000000001299</v>
      </c>
      <c r="AA3980" s="36">
        <v>22.368138781746811</v>
      </c>
    </row>
    <row r="3981" spans="1:27" x14ac:dyDescent="0.25">
      <c r="A3981">
        <v>96.432599999999994</v>
      </c>
      <c r="B3981">
        <v>199.050000000013</v>
      </c>
      <c r="C3981" s="36">
        <v>22.686568938209632</v>
      </c>
      <c r="E3981">
        <v>101.12990000000001</v>
      </c>
      <c r="F3981">
        <v>199.050000000013</v>
      </c>
      <c r="G3981" s="36">
        <v>22.80847163011271</v>
      </c>
      <c r="I3981">
        <v>105.8248</v>
      </c>
      <c r="J3981">
        <v>199.050000000013</v>
      </c>
      <c r="K3981" s="36">
        <v>22.934016213393217</v>
      </c>
      <c r="M3981">
        <v>110.5591</v>
      </c>
      <c r="N3981">
        <v>199.050000000013</v>
      </c>
      <c r="O3981" s="36">
        <v>23.06448611476932</v>
      </c>
      <c r="Q3981">
        <v>115.30419999999999</v>
      </c>
      <c r="R3981">
        <v>199.050000000013</v>
      </c>
      <c r="S3981" s="36">
        <v>23.199301577993452</v>
      </c>
      <c r="U3981">
        <v>120.0808</v>
      </c>
      <c r="V3981">
        <v>199.050000000013</v>
      </c>
      <c r="W3981" s="36">
        <v>23.339278418102502</v>
      </c>
      <c r="Y3981">
        <v>83.43</v>
      </c>
      <c r="Z3981">
        <v>199.050000000013</v>
      </c>
      <c r="AA3981" s="36">
        <v>22.367751157400949</v>
      </c>
    </row>
    <row r="3982" spans="1:27" x14ac:dyDescent="0.25">
      <c r="A3982">
        <v>96.432599999999994</v>
      </c>
      <c r="B3982">
        <v>199.10000000001301</v>
      </c>
      <c r="C3982" s="36">
        <v>22.68614208423433</v>
      </c>
      <c r="E3982">
        <v>101.12990000000001</v>
      </c>
      <c r="F3982">
        <v>199.10000000001301</v>
      </c>
      <c r="G3982" s="36">
        <v>22.808028714001775</v>
      </c>
      <c r="I3982">
        <v>105.8248</v>
      </c>
      <c r="J3982">
        <v>199.10000000001301</v>
      </c>
      <c r="K3982" s="36">
        <v>22.933556090724355</v>
      </c>
      <c r="M3982">
        <v>110.5591</v>
      </c>
      <c r="N3982">
        <v>199.10000000001301</v>
      </c>
      <c r="O3982" s="36">
        <v>23.06400735166989</v>
      </c>
      <c r="Q3982">
        <v>115.30419999999999</v>
      </c>
      <c r="R3982">
        <v>199.10000000001301</v>
      </c>
      <c r="S3982" s="36">
        <v>23.198802690878814</v>
      </c>
      <c r="U3982">
        <v>120.0808</v>
      </c>
      <c r="V3982">
        <v>199.10000000001301</v>
      </c>
      <c r="W3982" s="36">
        <v>23.33875765075091</v>
      </c>
      <c r="Y3982">
        <v>83.43</v>
      </c>
      <c r="Z3982">
        <v>199.10000000001301</v>
      </c>
      <c r="AA3982" s="36">
        <v>22.367363582292334</v>
      </c>
    </row>
    <row r="3983" spans="1:27" x14ac:dyDescent="0.25">
      <c r="A3983">
        <v>96.432599999999994</v>
      </c>
      <c r="B3983">
        <v>199.15000000001399</v>
      </c>
      <c r="C3983" s="36">
        <v>22.685715291244023</v>
      </c>
      <c r="E3983">
        <v>101.12990000000001</v>
      </c>
      <c r="F3983">
        <v>199.15000000001399</v>
      </c>
      <c r="G3983" s="36">
        <v>22.807585864111708</v>
      </c>
      <c r="I3983">
        <v>105.8248</v>
      </c>
      <c r="J3983">
        <v>199.15000000001399</v>
      </c>
      <c r="K3983" s="36">
        <v>22.933096040164241</v>
      </c>
      <c r="M3983">
        <v>110.5591</v>
      </c>
      <c r="N3983">
        <v>199.15000000001399</v>
      </c>
      <c r="O3983" s="36">
        <v>23.063528667387086</v>
      </c>
      <c r="Q3983">
        <v>115.30419999999999</v>
      </c>
      <c r="R3983">
        <v>199.15000000001399</v>
      </c>
      <c r="S3983" s="36">
        <v>23.198303890211609</v>
      </c>
      <c r="U3983">
        <v>120.0808</v>
      </c>
      <c r="V3983">
        <v>199.15000000001399</v>
      </c>
      <c r="W3983" s="36">
        <v>23.338236978607508</v>
      </c>
      <c r="Y3983">
        <v>83.43</v>
      </c>
      <c r="Z3983">
        <v>199.15000000001399</v>
      </c>
      <c r="AA3983" s="36">
        <v>22.366976056406557</v>
      </c>
    </row>
    <row r="3984" spans="1:27" x14ac:dyDescent="0.25">
      <c r="A3984">
        <v>96.432599999999994</v>
      </c>
      <c r="B3984">
        <v>199.20000000001301</v>
      </c>
      <c r="C3984" s="36">
        <v>22.685288559218513</v>
      </c>
      <c r="E3984">
        <v>101.12990000000001</v>
      </c>
      <c r="F3984">
        <v>199.20000000001301</v>
      </c>
      <c r="G3984" s="36">
        <v>22.807143080419479</v>
      </c>
      <c r="I3984">
        <v>105.8248</v>
      </c>
      <c r="J3984">
        <v>199.20000000001301</v>
      </c>
      <c r="K3984" s="36">
        <v>22.932636061686495</v>
      </c>
      <c r="M3984">
        <v>110.5591</v>
      </c>
      <c r="N3984">
        <v>199.20000000001301</v>
      </c>
      <c r="O3984" s="36">
        <v>23.063050061890522</v>
      </c>
      <c r="Q3984">
        <v>115.30419999999999</v>
      </c>
      <c r="R3984">
        <v>199.20000000001301</v>
      </c>
      <c r="S3984" s="36">
        <v>23.197805175956642</v>
      </c>
      <c r="U3984">
        <v>120.0808</v>
      </c>
      <c r="V3984">
        <v>199.20000000001301</v>
      </c>
      <c r="W3984" s="36">
        <v>23.337716401631251</v>
      </c>
      <c r="Y3984">
        <v>83.43</v>
      </c>
      <c r="Z3984">
        <v>199.20000000001301</v>
      </c>
      <c r="AA3984" s="36">
        <v>22.36658857972925</v>
      </c>
    </row>
    <row r="3985" spans="1:27" x14ac:dyDescent="0.25">
      <c r="A3985">
        <v>96.432599999999994</v>
      </c>
      <c r="B3985">
        <v>199.25000000001401</v>
      </c>
      <c r="C3985" s="36">
        <v>22.68486188813754</v>
      </c>
      <c r="E3985">
        <v>101.12990000000001</v>
      </c>
      <c r="F3985">
        <v>199.25000000001401</v>
      </c>
      <c r="G3985" s="36">
        <v>22.806700362901999</v>
      </c>
      <c r="I3985">
        <v>105.8248</v>
      </c>
      <c r="J3985">
        <v>199.25000000001401</v>
      </c>
      <c r="K3985" s="36">
        <v>22.932176155264692</v>
      </c>
      <c r="M3985">
        <v>110.5591</v>
      </c>
      <c r="N3985">
        <v>199.25000000001401</v>
      </c>
      <c r="O3985" s="36">
        <v>23.062571535149761</v>
      </c>
      <c r="Q3985">
        <v>115.30419999999999</v>
      </c>
      <c r="R3985">
        <v>199.25000000001401</v>
      </c>
      <c r="S3985" s="36">
        <v>23.197306548078672</v>
      </c>
      <c r="U3985">
        <v>120.0808</v>
      </c>
      <c r="V3985">
        <v>199.25000000001401</v>
      </c>
      <c r="W3985" s="36">
        <v>23.337195919781074</v>
      </c>
      <c r="Y3985">
        <v>83.43</v>
      </c>
      <c r="Z3985">
        <v>199.25000000001401</v>
      </c>
      <c r="AA3985" s="36">
        <v>22.366201152245985</v>
      </c>
    </row>
    <row r="3986" spans="1:27" x14ac:dyDescent="0.25">
      <c r="A3986">
        <v>96.432599999999994</v>
      </c>
      <c r="B3986">
        <v>199.300000000013</v>
      </c>
      <c r="C3986" s="36">
        <v>22.684435277980921</v>
      </c>
      <c r="E3986">
        <v>101.12990000000001</v>
      </c>
      <c r="F3986">
        <v>199.300000000013</v>
      </c>
      <c r="G3986" s="36">
        <v>22.806257711536265</v>
      </c>
      <c r="I3986">
        <v>105.8248</v>
      </c>
      <c r="J3986">
        <v>199.300000000013</v>
      </c>
      <c r="K3986" s="36">
        <v>22.931716320872496</v>
      </c>
      <c r="M3986">
        <v>110.5591</v>
      </c>
      <c r="N3986">
        <v>199.300000000013</v>
      </c>
      <c r="O3986" s="36">
        <v>23.062093087134471</v>
      </c>
      <c r="Q3986">
        <v>115.30419999999999</v>
      </c>
      <c r="R3986">
        <v>199.300000000013</v>
      </c>
      <c r="S3986" s="36">
        <v>23.196808006542561</v>
      </c>
      <c r="U3986">
        <v>120.0808</v>
      </c>
      <c r="V3986">
        <v>199.300000000013</v>
      </c>
      <c r="W3986" s="36">
        <v>23.336675533016003</v>
      </c>
      <c r="Y3986">
        <v>83.43</v>
      </c>
      <c r="Z3986">
        <v>199.300000000013</v>
      </c>
      <c r="AA3986" s="36">
        <v>22.365813773942413</v>
      </c>
    </row>
    <row r="3987" spans="1:27" x14ac:dyDescent="0.25">
      <c r="A3987">
        <v>96.432599999999994</v>
      </c>
      <c r="B3987">
        <v>199.35000000001301</v>
      </c>
      <c r="C3987" s="36">
        <v>22.68400872872844</v>
      </c>
      <c r="E3987">
        <v>101.12990000000001</v>
      </c>
      <c r="F3987">
        <v>199.35000000001301</v>
      </c>
      <c r="G3987" s="36">
        <v>22.805815126299226</v>
      </c>
      <c r="I3987">
        <v>105.8248</v>
      </c>
      <c r="J3987">
        <v>199.35000000001301</v>
      </c>
      <c r="K3987" s="36">
        <v>22.931256558483522</v>
      </c>
      <c r="M3987">
        <v>110.5591</v>
      </c>
      <c r="N3987">
        <v>199.35000000001301</v>
      </c>
      <c r="O3987" s="36">
        <v>23.061614717814258</v>
      </c>
      <c r="Q3987">
        <v>115.30419999999999</v>
      </c>
      <c r="R3987">
        <v>199.35000000001301</v>
      </c>
      <c r="S3987" s="36">
        <v>23.196309551313117</v>
      </c>
      <c r="U3987">
        <v>120.0808</v>
      </c>
      <c r="V3987">
        <v>199.35000000001301</v>
      </c>
      <c r="W3987" s="36">
        <v>23.336155241295035</v>
      </c>
      <c r="Y3987">
        <v>83.43</v>
      </c>
      <c r="Z3987">
        <v>199.35000000001301</v>
      </c>
      <c r="AA3987" s="36">
        <v>22.36542644480414</v>
      </c>
    </row>
    <row r="3988" spans="1:27" x14ac:dyDescent="0.25">
      <c r="A3988">
        <v>96.432599999999994</v>
      </c>
      <c r="B3988">
        <v>199.40000000001399</v>
      </c>
      <c r="C3988" s="36">
        <v>22.683582240359897</v>
      </c>
      <c r="E3988">
        <v>101.12990000000001</v>
      </c>
      <c r="F3988">
        <v>199.40000000001399</v>
      </c>
      <c r="G3988" s="36">
        <v>22.805372607167875</v>
      </c>
      <c r="I3988">
        <v>105.8248</v>
      </c>
      <c r="J3988">
        <v>199.40000000001399</v>
      </c>
      <c r="K3988" s="36">
        <v>22.930796868071425</v>
      </c>
      <c r="M3988">
        <v>110.5591</v>
      </c>
      <c r="N3988">
        <v>199.40000000001399</v>
      </c>
      <c r="O3988" s="36">
        <v>23.061136427158786</v>
      </c>
      <c r="Q3988">
        <v>115.30419999999999</v>
      </c>
      <c r="R3988">
        <v>199.40000000001399</v>
      </c>
      <c r="S3988" s="36">
        <v>23.195811182355214</v>
      </c>
      <c r="U3988">
        <v>120.0808</v>
      </c>
      <c r="V3988">
        <v>199.40000000001399</v>
      </c>
      <c r="W3988" s="36">
        <v>23.33563504457722</v>
      </c>
      <c r="Y3988">
        <v>83.43</v>
      </c>
      <c r="Z3988">
        <v>199.40000000001399</v>
      </c>
      <c r="AA3988" s="36">
        <v>22.365039164816793</v>
      </c>
    </row>
    <row r="3989" spans="1:27" x14ac:dyDescent="0.25">
      <c r="A3989">
        <v>96.432599999999994</v>
      </c>
      <c r="B3989">
        <v>199.450000000014</v>
      </c>
      <c r="C3989" s="36">
        <v>22.683155812855137</v>
      </c>
      <c r="E3989">
        <v>101.12990000000001</v>
      </c>
      <c r="F3989">
        <v>199.450000000014</v>
      </c>
      <c r="G3989" s="36">
        <v>22.804930154119234</v>
      </c>
      <c r="I3989">
        <v>105.8248</v>
      </c>
      <c r="J3989">
        <v>199.450000000014</v>
      </c>
      <c r="K3989" s="36">
        <v>22.930337249609895</v>
      </c>
      <c r="M3989">
        <v>110.5591</v>
      </c>
      <c r="N3989">
        <v>199.450000000014</v>
      </c>
      <c r="O3989" s="36">
        <v>23.06065821513776</v>
      </c>
      <c r="Q3989">
        <v>115.30419999999999</v>
      </c>
      <c r="R3989">
        <v>199.450000000014</v>
      </c>
      <c r="S3989" s="36">
        <v>23.195312899633763</v>
      </c>
      <c r="U3989">
        <v>120.0808</v>
      </c>
      <c r="V3989">
        <v>199.450000000014</v>
      </c>
      <c r="W3989" s="36">
        <v>23.335114942821654</v>
      </c>
      <c r="Y3989">
        <v>83.43</v>
      </c>
      <c r="Z3989">
        <v>199.450000000014</v>
      </c>
      <c r="AA3989" s="36">
        <v>22.364651933966034</v>
      </c>
    </row>
    <row r="3990" spans="1:27" x14ac:dyDescent="0.25">
      <c r="A3990">
        <v>96.432599999999994</v>
      </c>
      <c r="B3990">
        <v>199.50000000001401</v>
      </c>
      <c r="C3990" s="36">
        <v>22.682729446193981</v>
      </c>
      <c r="E3990">
        <v>101.12990000000001</v>
      </c>
      <c r="F3990">
        <v>199.50000000001401</v>
      </c>
      <c r="G3990" s="36">
        <v>22.804487767130304</v>
      </c>
      <c r="I3990">
        <v>105.8248</v>
      </c>
      <c r="J3990">
        <v>199.50000000001401</v>
      </c>
      <c r="K3990" s="36">
        <v>22.929877703072609</v>
      </c>
      <c r="M3990">
        <v>110.5591</v>
      </c>
      <c r="N3990">
        <v>199.50000000001401</v>
      </c>
      <c r="O3990" s="36">
        <v>23.060180081720858</v>
      </c>
      <c r="Q3990">
        <v>115.30419999999999</v>
      </c>
      <c r="R3990">
        <v>199.50000000001401</v>
      </c>
      <c r="S3990" s="36">
        <v>23.194814703113661</v>
      </c>
      <c r="U3990">
        <v>120.0808</v>
      </c>
      <c r="V3990">
        <v>199.50000000001401</v>
      </c>
      <c r="W3990" s="36">
        <v>23.33459493598744</v>
      </c>
      <c r="Y3990">
        <v>83.43</v>
      </c>
      <c r="Z3990">
        <v>199.50000000001401</v>
      </c>
      <c r="AA3990" s="36">
        <v>22.364264752237492</v>
      </c>
    </row>
    <row r="3991" spans="1:27" x14ac:dyDescent="0.25">
      <c r="A3991">
        <v>96.432599999999994</v>
      </c>
      <c r="B3991">
        <v>199.55000000001399</v>
      </c>
      <c r="C3991" s="36">
        <v>22.682303140356268</v>
      </c>
      <c r="E3991">
        <v>101.12990000000001</v>
      </c>
      <c r="F3991">
        <v>199.55000000001399</v>
      </c>
      <c r="G3991" s="36">
        <v>22.804045446178112</v>
      </c>
      <c r="I3991">
        <v>105.8248</v>
      </c>
      <c r="J3991">
        <v>199.55000000001399</v>
      </c>
      <c r="K3991" s="36">
        <v>22.929418228433278</v>
      </c>
      <c r="M3991">
        <v>110.5591</v>
      </c>
      <c r="N3991">
        <v>199.55000000001399</v>
      </c>
      <c r="O3991" s="36">
        <v>23.059702026877808</v>
      </c>
      <c r="Q3991">
        <v>115.30419999999999</v>
      </c>
      <c r="R3991">
        <v>199.55000000001399</v>
      </c>
      <c r="S3991" s="36">
        <v>23.194316592759854</v>
      </c>
      <c r="U3991">
        <v>120.0808</v>
      </c>
      <c r="V3991">
        <v>199.55000000001399</v>
      </c>
      <c r="W3991" s="36">
        <v>23.334075024033712</v>
      </c>
      <c r="Y3991">
        <v>83.43</v>
      </c>
      <c r="Z3991">
        <v>199.55000000001399</v>
      </c>
      <c r="AA3991" s="36">
        <v>22.363877619616819</v>
      </c>
    </row>
    <row r="3992" spans="1:27" x14ac:dyDescent="0.25">
      <c r="A3992">
        <v>96.432599999999994</v>
      </c>
      <c r="B3992">
        <v>199.60000000001401</v>
      </c>
      <c r="C3992" s="36">
        <v>22.68187689532186</v>
      </c>
      <c r="E3992">
        <v>101.12990000000001</v>
      </c>
      <c r="F3992">
        <v>199.60000000001401</v>
      </c>
      <c r="G3992" s="36">
        <v>22.803603191239702</v>
      </c>
      <c r="I3992">
        <v>105.8248</v>
      </c>
      <c r="J3992">
        <v>199.60000000001401</v>
      </c>
      <c r="K3992" s="36">
        <v>22.92895882566561</v>
      </c>
      <c r="M3992">
        <v>110.5591</v>
      </c>
      <c r="N3992">
        <v>199.60000000001401</v>
      </c>
      <c r="O3992" s="36">
        <v>23.05922405057834</v>
      </c>
      <c r="Q3992">
        <v>115.30419999999999</v>
      </c>
      <c r="R3992">
        <v>199.60000000001401</v>
      </c>
      <c r="S3992" s="36">
        <v>23.193818568537292</v>
      </c>
      <c r="U3992">
        <v>120.0808</v>
      </c>
      <c r="V3992">
        <v>199.60000000001401</v>
      </c>
      <c r="W3992" s="36">
        <v>23.333555206919637</v>
      </c>
      <c r="Y3992">
        <v>83.43</v>
      </c>
      <c r="Z3992">
        <v>199.60000000001401</v>
      </c>
      <c r="AA3992" s="36">
        <v>22.363490536089675</v>
      </c>
    </row>
    <row r="3993" spans="1:27" x14ac:dyDescent="0.25">
      <c r="A3993">
        <v>96.432599999999994</v>
      </c>
      <c r="B3993">
        <v>199.65000000001399</v>
      </c>
      <c r="C3993" s="36">
        <v>22.681450711070614</v>
      </c>
      <c r="E3993">
        <v>101.12990000000001</v>
      </c>
      <c r="F3993">
        <v>199.65000000001399</v>
      </c>
      <c r="G3993" s="36">
        <v>22.803161002292129</v>
      </c>
      <c r="I3993">
        <v>105.8248</v>
      </c>
      <c r="J3993">
        <v>199.65000000001399</v>
      </c>
      <c r="K3993" s="36">
        <v>22.928499494743349</v>
      </c>
      <c r="M3993">
        <v>110.5591</v>
      </c>
      <c r="N3993">
        <v>199.65000000001399</v>
      </c>
      <c r="O3993" s="36">
        <v>23.05874615279221</v>
      </c>
      <c r="Q3993">
        <v>115.30419999999999</v>
      </c>
      <c r="R3993">
        <v>199.65000000001399</v>
      </c>
      <c r="S3993" s="36">
        <v>23.193320630410966</v>
      </c>
      <c r="U3993">
        <v>120.0808</v>
      </c>
      <c r="V3993">
        <v>199.65000000001399</v>
      </c>
      <c r="W3993" s="36">
        <v>23.333035484604409</v>
      </c>
      <c r="Y3993">
        <v>83.43</v>
      </c>
      <c r="Z3993">
        <v>199.65000000001399</v>
      </c>
      <c r="AA3993" s="36">
        <v>22.363103501641731</v>
      </c>
    </row>
    <row r="3994" spans="1:27" x14ac:dyDescent="0.25">
      <c r="A3994">
        <v>96.432599999999994</v>
      </c>
      <c r="B3994">
        <v>199.700000000014</v>
      </c>
      <c r="C3994" s="36">
        <v>22.681024587582403</v>
      </c>
      <c r="E3994">
        <v>101.12990000000001</v>
      </c>
      <c r="F3994">
        <v>199.700000000014</v>
      </c>
      <c r="G3994" s="36">
        <v>22.802718879312454</v>
      </c>
      <c r="I3994">
        <v>105.8248</v>
      </c>
      <c r="J3994">
        <v>199.700000000014</v>
      </c>
      <c r="K3994" s="36">
        <v>22.928040235640243</v>
      </c>
      <c r="M3994">
        <v>110.5591</v>
      </c>
      <c r="N3994">
        <v>199.700000000014</v>
      </c>
      <c r="O3994" s="36">
        <v>23.058268333489199</v>
      </c>
      <c r="Q3994">
        <v>115.30419999999999</v>
      </c>
      <c r="R3994">
        <v>199.700000000014</v>
      </c>
      <c r="S3994" s="36">
        <v>23.192822778345882</v>
      </c>
      <c r="U3994">
        <v>120.0808</v>
      </c>
      <c r="V3994">
        <v>199.700000000014</v>
      </c>
      <c r="W3994" s="36">
        <v>23.332515857047248</v>
      </c>
      <c r="Y3994">
        <v>83.43</v>
      </c>
      <c r="Z3994">
        <v>199.700000000014</v>
      </c>
      <c r="AA3994" s="36">
        <v>22.362716516258651</v>
      </c>
    </row>
    <row r="3995" spans="1:27" x14ac:dyDescent="0.25">
      <c r="A3995">
        <v>96.432599999999994</v>
      </c>
      <c r="B3995">
        <v>199.75000000001401</v>
      </c>
      <c r="C3995" s="36">
        <v>22.680598524837123</v>
      </c>
      <c r="E3995">
        <v>101.12990000000001</v>
      </c>
      <c r="F3995">
        <v>199.75000000001401</v>
      </c>
      <c r="G3995" s="36">
        <v>22.802276822277769</v>
      </c>
      <c r="I3995">
        <v>105.8248</v>
      </c>
      <c r="J3995">
        <v>199.75000000001401</v>
      </c>
      <c r="K3995" s="36">
        <v>22.927581048330051</v>
      </c>
      <c r="M3995">
        <v>110.5591</v>
      </c>
      <c r="N3995">
        <v>199.75000000001401</v>
      </c>
      <c r="O3995" s="36">
        <v>23.057790592639094</v>
      </c>
      <c r="Q3995">
        <v>115.30419999999999</v>
      </c>
      <c r="R3995">
        <v>199.75000000001401</v>
      </c>
      <c r="S3995" s="36">
        <v>23.192325012307062</v>
      </c>
      <c r="U3995">
        <v>120.0808</v>
      </c>
      <c r="V3995">
        <v>199.75000000001401</v>
      </c>
      <c r="W3995" s="36">
        <v>23.331996324207406</v>
      </c>
      <c r="Y3995">
        <v>83.43</v>
      </c>
      <c r="Z3995">
        <v>199.75000000001401</v>
      </c>
      <c r="AA3995" s="36">
        <v>22.362329579926122</v>
      </c>
    </row>
    <row r="3996" spans="1:27" x14ac:dyDescent="0.25">
      <c r="A3996">
        <v>96.432599999999994</v>
      </c>
      <c r="B3996">
        <v>199.80000000001399</v>
      </c>
      <c r="C3996" s="36">
        <v>22.680172522814662</v>
      </c>
      <c r="E3996">
        <v>101.12990000000001</v>
      </c>
      <c r="F3996">
        <v>199.80000000001399</v>
      </c>
      <c r="G3996" s="36">
        <v>22.801834831165152</v>
      </c>
      <c r="I3996">
        <v>105.8248</v>
      </c>
      <c r="J3996">
        <v>199.80000000001399</v>
      </c>
      <c r="K3996" s="36">
        <v>22.927121932786562</v>
      </c>
      <c r="M3996">
        <v>110.5591</v>
      </c>
      <c r="N3996">
        <v>199.80000000001399</v>
      </c>
      <c r="O3996" s="36">
        <v>23.057312930211712</v>
      </c>
      <c r="Q3996">
        <v>115.30419999999999</v>
      </c>
      <c r="R3996">
        <v>199.80000000001399</v>
      </c>
      <c r="S3996" s="36">
        <v>23.191827332259571</v>
      </c>
      <c r="U3996">
        <v>120.0808</v>
      </c>
      <c r="V3996">
        <v>199.80000000001399</v>
      </c>
      <c r="W3996" s="36">
        <v>23.331476886044161</v>
      </c>
      <c r="Y3996">
        <v>83.43</v>
      </c>
      <c r="Z3996">
        <v>199.80000000001399</v>
      </c>
      <c r="AA3996" s="36">
        <v>22.361942692629821</v>
      </c>
    </row>
    <row r="3997" spans="1:27" x14ac:dyDescent="0.25">
      <c r="A3997">
        <v>96.432599999999994</v>
      </c>
      <c r="B3997">
        <v>199.85000000001401</v>
      </c>
      <c r="C3997" s="36">
        <v>22.679746581494925</v>
      </c>
      <c r="E3997">
        <v>101.12990000000001</v>
      </c>
      <c r="F3997">
        <v>199.85000000001401</v>
      </c>
      <c r="G3997" s="36">
        <v>22.801392905951715</v>
      </c>
      <c r="I3997">
        <v>105.8248</v>
      </c>
      <c r="J3997">
        <v>199.85000000001401</v>
      </c>
      <c r="K3997" s="36">
        <v>22.926662888983575</v>
      </c>
      <c r="M3997">
        <v>110.5591</v>
      </c>
      <c r="N3997">
        <v>199.85000000001401</v>
      </c>
      <c r="O3997" s="36">
        <v>23.056835346176879</v>
      </c>
      <c r="Q3997">
        <v>115.30419999999999</v>
      </c>
      <c r="R3997">
        <v>199.85000000001401</v>
      </c>
      <c r="S3997" s="36">
        <v>23.19132973816847</v>
      </c>
      <c r="U3997">
        <v>120.0808</v>
      </c>
      <c r="V3997">
        <v>199.85000000001401</v>
      </c>
      <c r="W3997" s="36">
        <v>23.330957542516824</v>
      </c>
      <c r="Y3997">
        <v>83.43</v>
      </c>
      <c r="Z3997">
        <v>199.85000000001401</v>
      </c>
      <c r="AA3997" s="36">
        <v>22.361555854355451</v>
      </c>
    </row>
    <row r="3998" spans="1:27" x14ac:dyDescent="0.25">
      <c r="A3998">
        <v>96.432599999999994</v>
      </c>
      <c r="B3998">
        <v>199.90000000001399</v>
      </c>
      <c r="C3998" s="36">
        <v>22.679320700857836</v>
      </c>
      <c r="E3998">
        <v>101.12990000000001</v>
      </c>
      <c r="F3998">
        <v>199.90000000001399</v>
      </c>
      <c r="G3998" s="36">
        <v>22.800951046614578</v>
      </c>
      <c r="I3998">
        <v>105.8248</v>
      </c>
      <c r="J3998">
        <v>199.90000000001399</v>
      </c>
      <c r="K3998" s="36">
        <v>22.926203916894892</v>
      </c>
      <c r="M3998">
        <v>110.5591</v>
      </c>
      <c r="N3998">
        <v>199.90000000001399</v>
      </c>
      <c r="O3998" s="36">
        <v>23.056357840504447</v>
      </c>
      <c r="Q3998">
        <v>115.30419999999999</v>
      </c>
      <c r="R3998">
        <v>199.90000000001399</v>
      </c>
      <c r="S3998" s="36">
        <v>23.190832229998865</v>
      </c>
      <c r="U3998">
        <v>120.0808</v>
      </c>
      <c r="V3998">
        <v>199.90000000001399</v>
      </c>
      <c r="W3998" s="36">
        <v>23.330438293584727</v>
      </c>
      <c r="Y3998">
        <v>83.43</v>
      </c>
      <c r="Z3998">
        <v>199.90000000001399</v>
      </c>
      <c r="AA3998" s="36">
        <v>22.361169065088699</v>
      </c>
    </row>
    <row r="3999" spans="1:27" x14ac:dyDescent="0.25">
      <c r="A3999">
        <v>96.432599999999994</v>
      </c>
      <c r="B3999">
        <v>199.950000000014</v>
      </c>
      <c r="C3999" s="36">
        <v>22.678894880883327</v>
      </c>
      <c r="E3999">
        <v>101.12990000000001</v>
      </c>
      <c r="F3999">
        <v>199.950000000014</v>
      </c>
      <c r="G3999" s="36">
        <v>22.800509253130866</v>
      </c>
      <c r="I3999">
        <v>105.8248</v>
      </c>
      <c r="J3999">
        <v>199.950000000014</v>
      </c>
      <c r="K3999" s="36">
        <v>22.925745016494346</v>
      </c>
      <c r="M3999">
        <v>110.5591</v>
      </c>
      <c r="N3999">
        <v>199.950000000014</v>
      </c>
      <c r="O3999" s="36">
        <v>23.055880413164285</v>
      </c>
      <c r="Q3999">
        <v>115.30419999999999</v>
      </c>
      <c r="R3999">
        <v>199.950000000014</v>
      </c>
      <c r="S3999" s="36">
        <v>23.190334807715878</v>
      </c>
      <c r="U3999">
        <v>120.0808</v>
      </c>
      <c r="V3999">
        <v>199.950000000014</v>
      </c>
      <c r="W3999" s="36">
        <v>23.329919139207234</v>
      </c>
      <c r="Y3999">
        <v>83.43</v>
      </c>
      <c r="Z3999">
        <v>199.950000000014</v>
      </c>
      <c r="AA3999" s="36">
        <v>22.360782324815279</v>
      </c>
    </row>
    <row r="4000" spans="1:27" x14ac:dyDescent="0.25">
      <c r="A4000">
        <v>96.432599999999994</v>
      </c>
      <c r="B4000">
        <v>200.00000000001401</v>
      </c>
      <c r="C4000" s="36">
        <v>22.678469121551323</v>
      </c>
      <c r="E4000">
        <v>101.12990000000001</v>
      </c>
      <c r="F4000">
        <v>200.00000000001401</v>
      </c>
      <c r="G4000" s="36">
        <v>22.800067525477729</v>
      </c>
      <c r="I4000">
        <v>105.8248</v>
      </c>
      <c r="J4000">
        <v>200.00000000001401</v>
      </c>
      <c r="K4000" s="36">
        <v>22.925286187755784</v>
      </c>
      <c r="M4000">
        <v>110.5591</v>
      </c>
      <c r="N4000">
        <v>200.00000000001401</v>
      </c>
      <c r="O4000" s="36">
        <v>23.055403064126281</v>
      </c>
      <c r="Q4000">
        <v>115.30419999999999</v>
      </c>
      <c r="R4000">
        <v>200.00000000001401</v>
      </c>
      <c r="S4000" s="36">
        <v>23.189837471284644</v>
      </c>
      <c r="U4000">
        <v>120.0808</v>
      </c>
      <c r="V4000">
        <v>200.00000000001401</v>
      </c>
      <c r="W4000" s="36">
        <v>23.329400079343742</v>
      </c>
      <c r="Y4000">
        <v>83.43</v>
      </c>
      <c r="Z4000">
        <v>200.00000000001401</v>
      </c>
      <c r="AA4000" s="36">
        <v>22.360395633520906</v>
      </c>
    </row>
    <row r="4001" spans="1:27" x14ac:dyDescent="0.25">
      <c r="A4001">
        <v>96.432599999999994</v>
      </c>
      <c r="B4001">
        <v>200.05000000001399</v>
      </c>
      <c r="C4001" s="36">
        <v>22.678043422841789</v>
      </c>
      <c r="E4001">
        <v>101.12990000000001</v>
      </c>
      <c r="F4001">
        <v>200.05000000001399</v>
      </c>
      <c r="G4001" s="36">
        <v>22.799625863632322</v>
      </c>
      <c r="I4001">
        <v>105.8248</v>
      </c>
      <c r="J4001">
        <v>200.05000000001399</v>
      </c>
      <c r="K4001" s="36">
        <v>22.92482743065306</v>
      </c>
      <c r="M4001">
        <v>110.5591</v>
      </c>
      <c r="N4001">
        <v>200.05000000001399</v>
      </c>
      <c r="O4001" s="36">
        <v>23.054925793360344</v>
      </c>
      <c r="Q4001">
        <v>115.30419999999999</v>
      </c>
      <c r="R4001">
        <v>200.05000000001399</v>
      </c>
      <c r="S4001" s="36">
        <v>23.189340220670346</v>
      </c>
      <c r="U4001">
        <v>120.0808</v>
      </c>
      <c r="V4001">
        <v>200.05000000001399</v>
      </c>
      <c r="W4001" s="36">
        <v>23.328881113953663</v>
      </c>
      <c r="Y4001">
        <v>83.43</v>
      </c>
      <c r="Z4001">
        <v>200.05000000001399</v>
      </c>
      <c r="AA4001" s="36">
        <v>22.360008991191293</v>
      </c>
    </row>
    <row r="4002" spans="1:27" x14ac:dyDescent="0.25">
      <c r="A4002">
        <v>96.432599999999994</v>
      </c>
      <c r="B4002">
        <v>200.10000000001401</v>
      </c>
      <c r="C4002" s="36">
        <v>22.677617784734682</v>
      </c>
      <c r="E4002">
        <v>101.12990000000001</v>
      </c>
      <c r="F4002">
        <v>200.10000000001401</v>
      </c>
      <c r="G4002" s="36">
        <v>22.799184267571814</v>
      </c>
      <c r="I4002">
        <v>105.8248</v>
      </c>
      <c r="J4002">
        <v>200.10000000001401</v>
      </c>
      <c r="K4002" s="36">
        <v>22.924368745160045</v>
      </c>
      <c r="M4002">
        <v>110.5591</v>
      </c>
      <c r="N4002">
        <v>200.10000000001401</v>
      </c>
      <c r="O4002" s="36">
        <v>23.054448600836384</v>
      </c>
      <c r="Q4002">
        <v>115.30419999999999</v>
      </c>
      <c r="R4002">
        <v>200.10000000001401</v>
      </c>
      <c r="S4002" s="36">
        <v>23.188843055838159</v>
      </c>
      <c r="U4002">
        <v>120.0808</v>
      </c>
      <c r="V4002">
        <v>200.10000000001401</v>
      </c>
      <c r="W4002" s="36">
        <v>23.328362242996452</v>
      </c>
      <c r="Y4002">
        <v>83.43</v>
      </c>
      <c r="Z4002">
        <v>200.10000000001401</v>
      </c>
      <c r="AA4002" s="36">
        <v>22.359622397812167</v>
      </c>
    </row>
    <row r="4003" spans="1:27" x14ac:dyDescent="0.25">
      <c r="A4003">
        <v>96.432599999999994</v>
      </c>
      <c r="B4003">
        <v>200.15000000001399</v>
      </c>
      <c r="C4003" s="36">
        <v>22.677192207209966</v>
      </c>
      <c r="E4003">
        <v>101.12990000000001</v>
      </c>
      <c r="F4003">
        <v>200.15000000001399</v>
      </c>
      <c r="G4003" s="36">
        <v>22.79874273727339</v>
      </c>
      <c r="I4003">
        <v>105.8248</v>
      </c>
      <c r="J4003">
        <v>200.15000000001399</v>
      </c>
      <c r="K4003" s="36">
        <v>22.923910131250636</v>
      </c>
      <c r="M4003">
        <v>110.5591</v>
      </c>
      <c r="N4003">
        <v>200.15000000001399</v>
      </c>
      <c r="O4003" s="36">
        <v>23.053971486524365</v>
      </c>
      <c r="Q4003">
        <v>115.30419999999999</v>
      </c>
      <c r="R4003">
        <v>200.15000000001399</v>
      </c>
      <c r="S4003" s="36">
        <v>23.188345976753304</v>
      </c>
      <c r="U4003">
        <v>120.0808</v>
      </c>
      <c r="V4003">
        <v>200.15000000001399</v>
      </c>
      <c r="W4003" s="36">
        <v>23.327843466431588</v>
      </c>
      <c r="Y4003">
        <v>83.43</v>
      </c>
      <c r="Z4003">
        <v>200.15000000001399</v>
      </c>
      <c r="AA4003" s="36">
        <v>22.359235853369267</v>
      </c>
    </row>
    <row r="4004" spans="1:27" x14ac:dyDescent="0.25">
      <c r="A4004">
        <v>96.432599999999994</v>
      </c>
      <c r="B4004">
        <v>200.200000000014</v>
      </c>
      <c r="C4004" s="36">
        <v>22.676766690247632</v>
      </c>
      <c r="E4004">
        <v>101.12990000000001</v>
      </c>
      <c r="F4004">
        <v>200.200000000014</v>
      </c>
      <c r="G4004" s="36">
        <v>22.798301272714237</v>
      </c>
      <c r="I4004">
        <v>105.8248</v>
      </c>
      <c r="J4004">
        <v>200.200000000014</v>
      </c>
      <c r="K4004" s="36">
        <v>22.923451588898732</v>
      </c>
      <c r="M4004">
        <v>110.5591</v>
      </c>
      <c r="N4004">
        <v>200.200000000014</v>
      </c>
      <c r="O4004" s="36">
        <v>23.053494450394236</v>
      </c>
      <c r="Q4004">
        <v>115.30419999999999</v>
      </c>
      <c r="R4004">
        <v>200.200000000014</v>
      </c>
      <c r="S4004" s="36">
        <v>23.187848983381016</v>
      </c>
      <c r="U4004">
        <v>120.0808</v>
      </c>
      <c r="V4004">
        <v>200.200000000014</v>
      </c>
      <c r="W4004" s="36">
        <v>23.327324784218572</v>
      </c>
      <c r="Y4004">
        <v>83.43</v>
      </c>
      <c r="Z4004">
        <v>200.200000000014</v>
      </c>
      <c r="AA4004" s="36">
        <v>22.358849357848321</v>
      </c>
    </row>
    <row r="4005" spans="1:27" x14ac:dyDescent="0.25">
      <c r="A4005">
        <v>96.432599999999994</v>
      </c>
      <c r="B4005">
        <v>200.25000000001401</v>
      </c>
      <c r="C4005" s="36">
        <v>22.676341233827674</v>
      </c>
      <c r="E4005">
        <v>101.12990000000001</v>
      </c>
      <c r="F4005">
        <v>200.25000000001401</v>
      </c>
      <c r="G4005" s="36">
        <v>22.797859873871573</v>
      </c>
      <c r="I4005">
        <v>105.8248</v>
      </c>
      <c r="J4005">
        <v>200.25000000001401</v>
      </c>
      <c r="K4005" s="36">
        <v>22.922993118078253</v>
      </c>
      <c r="M4005">
        <v>110.5591</v>
      </c>
      <c r="N4005">
        <v>200.25000000001401</v>
      </c>
      <c r="O4005" s="36">
        <v>23.053017492415982</v>
      </c>
      <c r="Q4005">
        <v>115.30419999999999</v>
      </c>
      <c r="R4005">
        <v>200.25000000001401</v>
      </c>
      <c r="S4005" s="36">
        <v>23.187352075686547</v>
      </c>
      <c r="U4005">
        <v>120.0808</v>
      </c>
      <c r="V4005">
        <v>200.25000000001401</v>
      </c>
      <c r="W4005" s="36">
        <v>23.326806196316937</v>
      </c>
      <c r="Y4005">
        <v>83.43</v>
      </c>
      <c r="Z4005">
        <v>200.25000000001401</v>
      </c>
      <c r="AA4005" s="36">
        <v>22.358462911235083</v>
      </c>
    </row>
    <row r="4006" spans="1:27" x14ac:dyDescent="0.25">
      <c r="A4006">
        <v>96.432599999999994</v>
      </c>
      <c r="B4006">
        <v>200.30000000001399</v>
      </c>
      <c r="C4006" s="36">
        <v>22.675915837930084</v>
      </c>
      <c r="E4006">
        <v>101.12990000000001</v>
      </c>
      <c r="F4006">
        <v>200.30000000001399</v>
      </c>
      <c r="G4006" s="36">
        <v>22.797418540722614</v>
      </c>
      <c r="I4006">
        <v>105.8248</v>
      </c>
      <c r="J4006">
        <v>200.30000000001399</v>
      </c>
      <c r="K4006" s="36">
        <v>22.922534718763142</v>
      </c>
      <c r="M4006">
        <v>110.5591</v>
      </c>
      <c r="N4006">
        <v>200.30000000001399</v>
      </c>
      <c r="O4006" s="36">
        <v>23.0525406125596</v>
      </c>
      <c r="Q4006">
        <v>115.30419999999999</v>
      </c>
      <c r="R4006">
        <v>200.30000000001399</v>
      </c>
      <c r="S4006" s="36">
        <v>23.186855253635184</v>
      </c>
      <c r="U4006">
        <v>120.0808</v>
      </c>
      <c r="V4006">
        <v>200.30000000001399</v>
      </c>
      <c r="W4006" s="36">
        <v>23.326287702686248</v>
      </c>
      <c r="Y4006">
        <v>83.43</v>
      </c>
      <c r="Z4006">
        <v>200.30000000001399</v>
      </c>
      <c r="AA4006" s="36">
        <v>22.358076513515311</v>
      </c>
    </row>
    <row r="4007" spans="1:27" x14ac:dyDescent="0.25">
      <c r="A4007">
        <v>96.432599999999994</v>
      </c>
      <c r="B4007">
        <v>200.35000000001401</v>
      </c>
      <c r="C4007" s="36">
        <v>22.675490502534888</v>
      </c>
      <c r="E4007">
        <v>101.12990000000001</v>
      </c>
      <c r="F4007">
        <v>200.35000000001401</v>
      </c>
      <c r="G4007" s="36">
        <v>22.79697727324459</v>
      </c>
      <c r="I4007">
        <v>105.8248</v>
      </c>
      <c r="J4007">
        <v>200.35000000001401</v>
      </c>
      <c r="K4007" s="36">
        <v>22.922076390927341</v>
      </c>
      <c r="M4007">
        <v>110.5591</v>
      </c>
      <c r="N4007">
        <v>200.35000000001401</v>
      </c>
      <c r="O4007" s="36">
        <v>23.052063810795108</v>
      </c>
      <c r="Q4007">
        <v>115.30419999999999</v>
      </c>
      <c r="R4007">
        <v>200.35000000001401</v>
      </c>
      <c r="S4007" s="36">
        <v>23.186358517192232</v>
      </c>
      <c r="U4007">
        <v>120.0808</v>
      </c>
      <c r="V4007">
        <v>200.35000000001401</v>
      </c>
      <c r="W4007" s="36">
        <v>23.325769303286087</v>
      </c>
      <c r="Y4007">
        <v>83.43</v>
      </c>
      <c r="Z4007">
        <v>200.35000000001401</v>
      </c>
      <c r="AA4007" s="36">
        <v>22.35769016467475</v>
      </c>
    </row>
    <row r="4008" spans="1:27" x14ac:dyDescent="0.25">
      <c r="A4008">
        <v>96.432599999999994</v>
      </c>
      <c r="B4008">
        <v>200.40000000001399</v>
      </c>
      <c r="C4008" s="36">
        <v>22.675065227622106</v>
      </c>
      <c r="E4008">
        <v>101.12990000000001</v>
      </c>
      <c r="F4008">
        <v>200.40000000001399</v>
      </c>
      <c r="G4008" s="36">
        <v>22.796536071414753</v>
      </c>
      <c r="I4008">
        <v>105.8248</v>
      </c>
      <c r="J4008">
        <v>200.40000000001399</v>
      </c>
      <c r="K4008" s="36">
        <v>22.921618134544822</v>
      </c>
      <c r="M4008">
        <v>110.5591</v>
      </c>
      <c r="N4008">
        <v>200.40000000001399</v>
      </c>
      <c r="O4008" s="36">
        <v>23.05158708709255</v>
      </c>
      <c r="Q4008">
        <v>115.30419999999999</v>
      </c>
      <c r="R4008">
        <v>200.40000000001399</v>
      </c>
      <c r="S4008" s="36">
        <v>23.185861866323016</v>
      </c>
      <c r="U4008">
        <v>120.0808</v>
      </c>
      <c r="V4008">
        <v>200.40000000001399</v>
      </c>
      <c r="W4008" s="36">
        <v>23.325250998076086</v>
      </c>
      <c r="Y4008">
        <v>83.43</v>
      </c>
      <c r="Z4008">
        <v>200.40000000001399</v>
      </c>
      <c r="AA4008" s="36">
        <v>22.35730386469918</v>
      </c>
    </row>
    <row r="4009" spans="1:27" x14ac:dyDescent="0.25">
      <c r="A4009">
        <v>96.432599999999994</v>
      </c>
      <c r="B4009">
        <v>200.450000000014</v>
      </c>
      <c r="C4009" s="36">
        <v>22.674640013171775</v>
      </c>
      <c r="E4009">
        <v>101.12990000000001</v>
      </c>
      <c r="F4009">
        <v>200.450000000014</v>
      </c>
      <c r="G4009" s="36">
        <v>22.796094935210359</v>
      </c>
      <c r="I4009">
        <v>105.8248</v>
      </c>
      <c r="J4009">
        <v>200.450000000014</v>
      </c>
      <c r="K4009" s="36">
        <v>22.921159949589562</v>
      </c>
      <c r="M4009">
        <v>110.5591</v>
      </c>
      <c r="N4009">
        <v>200.450000000014</v>
      </c>
      <c r="O4009" s="36">
        <v>23.051110441421972</v>
      </c>
      <c r="Q4009">
        <v>115.30419999999999</v>
      </c>
      <c r="R4009">
        <v>200.450000000014</v>
      </c>
      <c r="S4009" s="36">
        <v>23.185365300992885</v>
      </c>
      <c r="U4009">
        <v>120.0808</v>
      </c>
      <c r="V4009">
        <v>200.450000000014</v>
      </c>
      <c r="W4009" s="36">
        <v>23.324732787015879</v>
      </c>
      <c r="Y4009">
        <v>83.43</v>
      </c>
      <c r="Z4009">
        <v>200.450000000014</v>
      </c>
      <c r="AA4009" s="36">
        <v>22.356917613574367</v>
      </c>
    </row>
    <row r="4010" spans="1:27" x14ac:dyDescent="0.25">
      <c r="A4010">
        <v>96.432599999999994</v>
      </c>
      <c r="B4010">
        <v>200.50000000001401</v>
      </c>
      <c r="C4010" s="36">
        <v>22.674214859163939</v>
      </c>
      <c r="E4010">
        <v>101.12990000000001</v>
      </c>
      <c r="F4010">
        <v>200.50000000001401</v>
      </c>
      <c r="G4010" s="36">
        <v>22.795653864608685</v>
      </c>
      <c r="I4010">
        <v>105.8248</v>
      </c>
      <c r="J4010">
        <v>200.50000000001401</v>
      </c>
      <c r="K4010" s="36">
        <v>22.920701836035558</v>
      </c>
      <c r="M4010">
        <v>110.5591</v>
      </c>
      <c r="N4010">
        <v>200.50000000001401</v>
      </c>
      <c r="O4010" s="36">
        <v>23.050633873753451</v>
      </c>
      <c r="Q4010">
        <v>115.30419999999999</v>
      </c>
      <c r="R4010">
        <v>200.50000000001401</v>
      </c>
      <c r="S4010" s="36">
        <v>23.18486882116721</v>
      </c>
      <c r="U4010">
        <v>120.0808</v>
      </c>
      <c r="V4010">
        <v>200.50000000001401</v>
      </c>
      <c r="W4010" s="36">
        <v>23.324214670065142</v>
      </c>
      <c r="Y4010">
        <v>83.43</v>
      </c>
      <c r="Z4010">
        <v>200.50000000001401</v>
      </c>
      <c r="AA4010" s="36">
        <v>22.356531411286092</v>
      </c>
    </row>
    <row r="4011" spans="1:27" x14ac:dyDescent="0.25">
      <c r="A4011">
        <v>96.432599999999994</v>
      </c>
      <c r="B4011">
        <v>200.55000000001399</v>
      </c>
      <c r="C4011" s="36">
        <v>22.673789765578658</v>
      </c>
      <c r="E4011">
        <v>101.12990000000001</v>
      </c>
      <c r="F4011">
        <v>200.55000000001399</v>
      </c>
      <c r="G4011" s="36">
        <v>22.795212859587007</v>
      </c>
      <c r="I4011">
        <v>105.8248</v>
      </c>
      <c r="J4011">
        <v>200.55000000001399</v>
      </c>
      <c r="K4011" s="36">
        <v>22.92024379385683</v>
      </c>
      <c r="M4011">
        <v>110.5591</v>
      </c>
      <c r="N4011">
        <v>200.55000000001399</v>
      </c>
      <c r="O4011" s="36">
        <v>23.050157384057083</v>
      </c>
      <c r="Q4011">
        <v>115.30419999999999</v>
      </c>
      <c r="R4011">
        <v>200.55000000001399</v>
      </c>
      <c r="S4011" s="36">
        <v>23.184372426811386</v>
      </c>
      <c r="U4011">
        <v>120.0808</v>
      </c>
      <c r="V4011">
        <v>200.55000000001399</v>
      </c>
      <c r="W4011" s="36">
        <v>23.323696647183581</v>
      </c>
      <c r="Y4011">
        <v>83.43</v>
      </c>
      <c r="Z4011">
        <v>200.55000000001399</v>
      </c>
      <c r="AA4011" s="36">
        <v>22.356145257820142</v>
      </c>
    </row>
    <row r="4012" spans="1:27" x14ac:dyDescent="0.25">
      <c r="A4012">
        <v>96.432599999999994</v>
      </c>
      <c r="B4012">
        <v>200.60000000001401</v>
      </c>
      <c r="C4012" s="36">
        <v>22.673364732395996</v>
      </c>
      <c r="E4012">
        <v>101.12990000000001</v>
      </c>
      <c r="F4012">
        <v>200.60000000001401</v>
      </c>
      <c r="G4012" s="36">
        <v>22.794771920122628</v>
      </c>
      <c r="I4012">
        <v>105.8248</v>
      </c>
      <c r="J4012">
        <v>200.60000000001401</v>
      </c>
      <c r="K4012" s="36">
        <v>22.9197858230274</v>
      </c>
      <c r="M4012">
        <v>110.5591</v>
      </c>
      <c r="N4012">
        <v>200.60000000001401</v>
      </c>
      <c r="O4012" s="36">
        <v>23.049680972302976</v>
      </c>
      <c r="Q4012">
        <v>115.30419999999999</v>
      </c>
      <c r="R4012">
        <v>200.60000000001401</v>
      </c>
      <c r="S4012" s="36">
        <v>23.183876117890836</v>
      </c>
      <c r="U4012">
        <v>120.0808</v>
      </c>
      <c r="V4012">
        <v>200.60000000001401</v>
      </c>
      <c r="W4012" s="36">
        <v>23.323178718330919</v>
      </c>
      <c r="Y4012">
        <v>83.43</v>
      </c>
      <c r="Z4012">
        <v>200.60000000001401</v>
      </c>
      <c r="AA4012" s="36">
        <v>22.35575915316231</v>
      </c>
    </row>
    <row r="4013" spans="1:27" x14ac:dyDescent="0.25">
      <c r="A4013">
        <v>96.432599999999994</v>
      </c>
      <c r="B4013">
        <v>200.65000000001399</v>
      </c>
      <c r="C4013" s="36">
        <v>22.672939759596034</v>
      </c>
      <c r="E4013">
        <v>101.12990000000001</v>
      </c>
      <c r="F4013">
        <v>200.65000000001399</v>
      </c>
      <c r="G4013" s="36">
        <v>22.794331046192855</v>
      </c>
      <c r="I4013">
        <v>105.8248</v>
      </c>
      <c r="J4013">
        <v>200.65000000001399</v>
      </c>
      <c r="K4013" s="36">
        <v>22.919327923521308</v>
      </c>
      <c r="M4013">
        <v>110.5591</v>
      </c>
      <c r="N4013">
        <v>200.65000000001399</v>
      </c>
      <c r="O4013" s="36">
        <v>23.049204638461262</v>
      </c>
      <c r="Q4013">
        <v>115.30419999999999</v>
      </c>
      <c r="R4013">
        <v>200.65000000001399</v>
      </c>
      <c r="S4013" s="36">
        <v>23.183379894370994</v>
      </c>
      <c r="U4013">
        <v>120.0808</v>
      </c>
      <c r="V4013">
        <v>200.65000000001399</v>
      </c>
      <c r="W4013" s="36">
        <v>23.32266088346692</v>
      </c>
      <c r="Y4013">
        <v>83.43</v>
      </c>
      <c r="Z4013">
        <v>200.65000000001399</v>
      </c>
      <c r="AA4013" s="36">
        <v>22.355373097298394</v>
      </c>
    </row>
    <row r="4014" spans="1:27" x14ac:dyDescent="0.25">
      <c r="A4014">
        <v>96.432599999999994</v>
      </c>
      <c r="B4014">
        <v>200.700000000014</v>
      </c>
      <c r="C4014" s="36">
        <v>22.672514847158858</v>
      </c>
      <c r="E4014">
        <v>101.12990000000001</v>
      </c>
      <c r="F4014">
        <v>200.700000000014</v>
      </c>
      <c r="G4014" s="36">
        <v>22.79389023777501</v>
      </c>
      <c r="I4014">
        <v>105.8248</v>
      </c>
      <c r="J4014">
        <v>200.700000000014</v>
      </c>
      <c r="K4014" s="36">
        <v>22.918870095312617</v>
      </c>
      <c r="M4014">
        <v>110.5591</v>
      </c>
      <c r="N4014">
        <v>200.700000000014</v>
      </c>
      <c r="O4014" s="36">
        <v>23.048728382502084</v>
      </c>
      <c r="Q4014">
        <v>115.30419999999999</v>
      </c>
      <c r="R4014">
        <v>200.700000000014</v>
      </c>
      <c r="S4014" s="36">
        <v>23.182883756217326</v>
      </c>
      <c r="U4014">
        <v>120.0808</v>
      </c>
      <c r="V4014">
        <v>200.700000000014</v>
      </c>
      <c r="W4014" s="36">
        <v>23.322143142551365</v>
      </c>
      <c r="Y4014">
        <v>83.43</v>
      </c>
      <c r="Z4014">
        <v>200.700000000014</v>
      </c>
      <c r="AA4014" s="36">
        <v>22.354987090214202</v>
      </c>
    </row>
    <row r="4015" spans="1:27" x14ac:dyDescent="0.25">
      <c r="A4015">
        <v>96.432599999999994</v>
      </c>
      <c r="B4015">
        <v>200.75000000001401</v>
      </c>
      <c r="C4015" s="36">
        <v>22.672089995064571</v>
      </c>
      <c r="E4015">
        <v>101.12990000000001</v>
      </c>
      <c r="F4015">
        <v>200.75000000001401</v>
      </c>
      <c r="G4015" s="36">
        <v>22.793449494846435</v>
      </c>
      <c r="I4015">
        <v>105.8248</v>
      </c>
      <c r="J4015">
        <v>200.75000000001401</v>
      </c>
      <c r="K4015" s="36">
        <v>22.918412338375393</v>
      </c>
      <c r="M4015">
        <v>110.5591</v>
      </c>
      <c r="N4015">
        <v>200.75000000001401</v>
      </c>
      <c r="O4015" s="36">
        <v>23.048252204395617</v>
      </c>
      <c r="Q4015">
        <v>115.30419999999999</v>
      </c>
      <c r="R4015">
        <v>200.75000000001401</v>
      </c>
      <c r="S4015" s="36">
        <v>23.182387703395317</v>
      </c>
      <c r="U4015">
        <v>120.0808</v>
      </c>
      <c r="V4015">
        <v>200.75000000001401</v>
      </c>
      <c r="W4015" s="36">
        <v>23.321625495544072</v>
      </c>
      <c r="Y4015">
        <v>83.43</v>
      </c>
      <c r="Z4015">
        <v>200.75000000001401</v>
      </c>
      <c r="AA4015" s="36">
        <v>22.354601131895549</v>
      </c>
    </row>
    <row r="4016" spans="1:27" x14ac:dyDescent="0.25">
      <c r="A4016">
        <v>96.432599999999994</v>
      </c>
      <c r="B4016">
        <v>200.80000000001399</v>
      </c>
      <c r="C4016" s="36">
        <v>22.671665203293283</v>
      </c>
      <c r="E4016">
        <v>101.12990000000001</v>
      </c>
      <c r="F4016">
        <v>200.80000000001399</v>
      </c>
      <c r="G4016" s="36">
        <v>22.793008817384468</v>
      </c>
      <c r="I4016">
        <v>105.8248</v>
      </c>
      <c r="J4016">
        <v>200.80000000001399</v>
      </c>
      <c r="K4016" s="36">
        <v>22.917954652683736</v>
      </c>
      <c r="M4016">
        <v>110.5591</v>
      </c>
      <c r="N4016">
        <v>200.80000000001399</v>
      </c>
      <c r="O4016" s="36">
        <v>23.047776104112035</v>
      </c>
      <c r="Q4016">
        <v>115.30419999999999</v>
      </c>
      <c r="R4016">
        <v>200.80000000001399</v>
      </c>
      <c r="S4016" s="36">
        <v>23.181891735870479</v>
      </c>
      <c r="U4016">
        <v>120.0808</v>
      </c>
      <c r="V4016">
        <v>200.80000000001399</v>
      </c>
      <c r="W4016" s="36">
        <v>23.321107942404876</v>
      </c>
      <c r="Y4016">
        <v>83.43</v>
      </c>
      <c r="Z4016">
        <v>200.80000000001399</v>
      </c>
      <c r="AA4016" s="36">
        <v>22.35421522232825</v>
      </c>
    </row>
    <row r="4017" spans="1:27" x14ac:dyDescent="0.25">
      <c r="A4017">
        <v>96.432599999999994</v>
      </c>
      <c r="B4017">
        <v>200.85000000001401</v>
      </c>
      <c r="C4017" s="36">
        <v>22.671240471825111</v>
      </c>
      <c r="E4017">
        <v>101.12990000000001</v>
      </c>
      <c r="F4017">
        <v>200.85000000001401</v>
      </c>
      <c r="G4017" s="36">
        <v>22.792568205366479</v>
      </c>
      <c r="I4017">
        <v>105.8248</v>
      </c>
      <c r="J4017">
        <v>200.85000000001401</v>
      </c>
      <c r="K4017" s="36">
        <v>22.917497038211742</v>
      </c>
      <c r="M4017">
        <v>110.5591</v>
      </c>
      <c r="N4017">
        <v>200.85000000001401</v>
      </c>
      <c r="O4017" s="36">
        <v>23.047300081621554</v>
      </c>
      <c r="Q4017">
        <v>115.30419999999999</v>
      </c>
      <c r="R4017">
        <v>200.85000000001401</v>
      </c>
      <c r="S4017" s="36">
        <v>23.181395853608336</v>
      </c>
      <c r="U4017">
        <v>120.0808</v>
      </c>
      <c r="V4017">
        <v>200.85000000001401</v>
      </c>
      <c r="W4017" s="36">
        <v>23.32059048309365</v>
      </c>
      <c r="Y4017">
        <v>83.43</v>
      </c>
      <c r="Z4017">
        <v>200.85000000001401</v>
      </c>
      <c r="AA4017" s="36">
        <v>22.353829361498136</v>
      </c>
    </row>
    <row r="4018" spans="1:27" x14ac:dyDescent="0.25">
      <c r="A4018">
        <v>96.432599999999994</v>
      </c>
      <c r="B4018">
        <v>200.90000000001399</v>
      </c>
      <c r="C4018" s="36">
        <v>22.670815800640188</v>
      </c>
      <c r="E4018">
        <v>101.12990000000001</v>
      </c>
      <c r="F4018">
        <v>200.90000000001399</v>
      </c>
      <c r="G4018" s="36">
        <v>22.792127658769836</v>
      </c>
      <c r="I4018">
        <v>105.8248</v>
      </c>
      <c r="J4018">
        <v>200.90000000001399</v>
      </c>
      <c r="K4018" s="36">
        <v>22.917039494933537</v>
      </c>
      <c r="M4018">
        <v>110.5591</v>
      </c>
      <c r="N4018">
        <v>200.90000000001399</v>
      </c>
      <c r="O4018" s="36">
        <v>23.046824136894386</v>
      </c>
      <c r="Q4018">
        <v>115.30419999999999</v>
      </c>
      <c r="R4018">
        <v>200.90000000001399</v>
      </c>
      <c r="S4018" s="36">
        <v>23.180900056574448</v>
      </c>
      <c r="U4018">
        <v>120.0808</v>
      </c>
      <c r="V4018">
        <v>200.90000000001399</v>
      </c>
      <c r="W4018" s="36">
        <v>23.320073117570288</v>
      </c>
      <c r="Y4018">
        <v>83.43</v>
      </c>
      <c r="Z4018">
        <v>200.90000000001399</v>
      </c>
      <c r="AA4018" s="36">
        <v>22.353443549391031</v>
      </c>
    </row>
    <row r="4019" spans="1:27" x14ac:dyDescent="0.25">
      <c r="A4019">
        <v>96.432599999999994</v>
      </c>
      <c r="B4019">
        <v>200.950000000014</v>
      </c>
      <c r="C4019" s="36">
        <v>22.670391189718654</v>
      </c>
      <c r="E4019">
        <v>101.12990000000001</v>
      </c>
      <c r="F4019">
        <v>200.950000000014</v>
      </c>
      <c r="G4019" s="36">
        <v>22.791687177571923</v>
      </c>
      <c r="I4019">
        <v>105.8248</v>
      </c>
      <c r="J4019">
        <v>200.950000000014</v>
      </c>
      <c r="K4019" s="36">
        <v>22.916582022823246</v>
      </c>
      <c r="M4019">
        <v>110.5591</v>
      </c>
      <c r="N4019">
        <v>200.950000000014</v>
      </c>
      <c r="O4019" s="36">
        <v>23.046348269900779</v>
      </c>
      <c r="Q4019">
        <v>115.30419999999999</v>
      </c>
      <c r="R4019">
        <v>200.950000000014</v>
      </c>
      <c r="S4019" s="36">
        <v>23.180404344734384</v>
      </c>
      <c r="U4019">
        <v>120.0808</v>
      </c>
      <c r="V4019">
        <v>200.950000000014</v>
      </c>
      <c r="W4019" s="36">
        <v>23.319555845794724</v>
      </c>
      <c r="Y4019">
        <v>83.43</v>
      </c>
      <c r="Z4019">
        <v>200.950000000014</v>
      </c>
      <c r="AA4019" s="36">
        <v>22.353057785992789</v>
      </c>
    </row>
    <row r="4020" spans="1:27" x14ac:dyDescent="0.25">
      <c r="A4020">
        <v>96.432599999999994</v>
      </c>
      <c r="B4020">
        <v>201.00000000001401</v>
      </c>
      <c r="C4020" s="36">
        <v>22.669966639040666</v>
      </c>
      <c r="E4020">
        <v>101.12990000000001</v>
      </c>
      <c r="F4020">
        <v>201.00000000001401</v>
      </c>
      <c r="G4020" s="36">
        <v>22.791246761750145</v>
      </c>
      <c r="I4020">
        <v>105.8248</v>
      </c>
      <c r="J4020">
        <v>201.00000000001401</v>
      </c>
      <c r="K4020" s="36">
        <v>22.916124621855023</v>
      </c>
      <c r="M4020">
        <v>110.5591</v>
      </c>
      <c r="N4020">
        <v>201.00000000001401</v>
      </c>
      <c r="O4020" s="36">
        <v>23.045872480610988</v>
      </c>
      <c r="Q4020">
        <v>115.30419999999999</v>
      </c>
      <c r="R4020">
        <v>201.00000000001401</v>
      </c>
      <c r="S4020" s="36">
        <v>23.179908718053746</v>
      </c>
      <c r="U4020">
        <v>120.0808</v>
      </c>
      <c r="V4020">
        <v>201.00000000001401</v>
      </c>
      <c r="W4020" s="36">
        <v>23.319038667726904</v>
      </c>
      <c r="Y4020">
        <v>83.43</v>
      </c>
      <c r="Z4020">
        <v>201.00000000001401</v>
      </c>
      <c r="AA4020" s="36">
        <v>22.352672071289241</v>
      </c>
    </row>
    <row r="4021" spans="1:27" x14ac:dyDescent="0.25">
      <c r="A4021">
        <v>96.432599999999994</v>
      </c>
      <c r="B4021">
        <v>201.05000000001399</v>
      </c>
      <c r="C4021" s="36">
        <v>22.669542148586384</v>
      </c>
      <c r="E4021">
        <v>101.12990000000001</v>
      </c>
      <c r="F4021">
        <v>201.05000000001399</v>
      </c>
      <c r="G4021" s="36">
        <v>22.790806411281906</v>
      </c>
      <c r="I4021">
        <v>105.8248</v>
      </c>
      <c r="J4021">
        <v>201.05000000001399</v>
      </c>
      <c r="K4021" s="36">
        <v>22.915667292003032</v>
      </c>
      <c r="M4021">
        <v>110.5591</v>
      </c>
      <c r="N4021">
        <v>201.05000000001399</v>
      </c>
      <c r="O4021" s="36">
        <v>23.045396768995289</v>
      </c>
      <c r="Q4021">
        <v>115.30419999999999</v>
      </c>
      <c r="R4021">
        <v>201.05000000001399</v>
      </c>
      <c r="S4021" s="36">
        <v>23.179413176498162</v>
      </c>
      <c r="U4021">
        <v>120.0808</v>
      </c>
      <c r="V4021">
        <v>201.05000000001399</v>
      </c>
      <c r="W4021" s="36">
        <v>23.318521583326802</v>
      </c>
      <c r="Y4021">
        <v>83.43</v>
      </c>
      <c r="Z4021">
        <v>201.05000000001399</v>
      </c>
      <c r="AA4021" s="36">
        <v>22.352286405266252</v>
      </c>
    </row>
    <row r="4022" spans="1:27" x14ac:dyDescent="0.25">
      <c r="A4022">
        <v>96.432599999999994</v>
      </c>
      <c r="B4022">
        <v>201.10000000001401</v>
      </c>
      <c r="C4022" s="36">
        <v>22.669117718335979</v>
      </c>
      <c r="E4022">
        <v>101.12990000000001</v>
      </c>
      <c r="F4022">
        <v>201.10000000001401</v>
      </c>
      <c r="G4022" s="36">
        <v>22.790366126144633</v>
      </c>
      <c r="I4022">
        <v>105.8248</v>
      </c>
      <c r="J4022">
        <v>201.10000000001401</v>
      </c>
      <c r="K4022" s="36">
        <v>22.915210033241454</v>
      </c>
      <c r="M4022">
        <v>110.5591</v>
      </c>
      <c r="N4022">
        <v>201.10000000001401</v>
      </c>
      <c r="O4022" s="36">
        <v>23.04492113502398</v>
      </c>
      <c r="Q4022">
        <v>115.30419999999999</v>
      </c>
      <c r="R4022">
        <v>201.10000000001401</v>
      </c>
      <c r="S4022" s="36">
        <v>23.178917720033255</v>
      </c>
      <c r="U4022">
        <v>120.0808</v>
      </c>
      <c r="V4022">
        <v>201.10000000001401</v>
      </c>
      <c r="W4022" s="36">
        <v>23.318004592554434</v>
      </c>
      <c r="Y4022">
        <v>83.43</v>
      </c>
      <c r="Z4022">
        <v>201.10000000001401</v>
      </c>
      <c r="AA4022" s="36">
        <v>22.351900787909678</v>
      </c>
    </row>
    <row r="4023" spans="1:27" x14ac:dyDescent="0.25">
      <c r="A4023">
        <v>96.432599999999994</v>
      </c>
      <c r="B4023">
        <v>201.15000000001399</v>
      </c>
      <c r="C4023" s="36">
        <v>22.668693348269638</v>
      </c>
      <c r="E4023">
        <v>101.12990000000001</v>
      </c>
      <c r="F4023">
        <v>201.15000000001399</v>
      </c>
      <c r="G4023" s="36">
        <v>22.789925906315766</v>
      </c>
      <c r="I4023">
        <v>105.8248</v>
      </c>
      <c r="J4023">
        <v>201.15000000001399</v>
      </c>
      <c r="K4023" s="36">
        <v>22.914752845544484</v>
      </c>
      <c r="M4023">
        <v>110.5591</v>
      </c>
      <c r="N4023">
        <v>201.15000000001399</v>
      </c>
      <c r="O4023" s="36">
        <v>23.044445578667379</v>
      </c>
      <c r="Q4023">
        <v>115.30419999999999</v>
      </c>
      <c r="R4023">
        <v>201.15000000001399</v>
      </c>
      <c r="S4023" s="36">
        <v>23.178422348624711</v>
      </c>
      <c r="U4023">
        <v>120.0808</v>
      </c>
      <c r="V4023">
        <v>201.15000000001399</v>
      </c>
      <c r="W4023" s="36">
        <v>23.317487695369838</v>
      </c>
      <c r="Y4023">
        <v>83.43</v>
      </c>
      <c r="Z4023">
        <v>201.15000000001399</v>
      </c>
      <c r="AA4023" s="36">
        <v>22.351515219205378</v>
      </c>
    </row>
    <row r="4024" spans="1:27" x14ac:dyDescent="0.25">
      <c r="A4024">
        <v>96.432599999999994</v>
      </c>
      <c r="B4024">
        <v>201.200000000014</v>
      </c>
      <c r="C4024" s="36">
        <v>22.668269038367551</v>
      </c>
      <c r="E4024">
        <v>101.12990000000001</v>
      </c>
      <c r="F4024">
        <v>201.200000000014</v>
      </c>
      <c r="G4024" s="36">
        <v>22.789485751772748</v>
      </c>
      <c r="I4024">
        <v>105.8248</v>
      </c>
      <c r="J4024">
        <v>201.200000000014</v>
      </c>
      <c r="K4024" s="36">
        <v>22.914295728886334</v>
      </c>
      <c r="M4024">
        <v>110.5591</v>
      </c>
      <c r="N4024">
        <v>201.200000000014</v>
      </c>
      <c r="O4024" s="36">
        <v>23.043970099895812</v>
      </c>
      <c r="Q4024">
        <v>115.30419999999999</v>
      </c>
      <c r="R4024">
        <v>201.200000000014</v>
      </c>
      <c r="S4024" s="36">
        <v>23.177927062238215</v>
      </c>
      <c r="U4024">
        <v>120.0808</v>
      </c>
      <c r="V4024">
        <v>201.200000000014</v>
      </c>
      <c r="W4024" s="36">
        <v>23.316970891733067</v>
      </c>
      <c r="Y4024">
        <v>83.43</v>
      </c>
      <c r="Z4024">
        <v>201.200000000014</v>
      </c>
      <c r="AA4024" s="36">
        <v>22.351129699139236</v>
      </c>
    </row>
    <row r="4025" spans="1:27" x14ac:dyDescent="0.25">
      <c r="A4025">
        <v>96.432599999999994</v>
      </c>
      <c r="B4025">
        <v>201.25000000001401</v>
      </c>
      <c r="C4025" s="36">
        <v>22.66784478860993</v>
      </c>
      <c r="E4025">
        <v>101.12990000000001</v>
      </c>
      <c r="F4025">
        <v>201.25000000001401</v>
      </c>
      <c r="G4025" s="36">
        <v>22.789045662493042</v>
      </c>
      <c r="I4025">
        <v>105.8248</v>
      </c>
      <c r="J4025">
        <v>201.25000000001401</v>
      </c>
      <c r="K4025" s="36">
        <v>22.913838683241224</v>
      </c>
      <c r="M4025">
        <v>110.5591</v>
      </c>
      <c r="N4025">
        <v>201.25000000001401</v>
      </c>
      <c r="O4025" s="36">
        <v>23.043494698679634</v>
      </c>
      <c r="Q4025">
        <v>115.30419999999999</v>
      </c>
      <c r="R4025">
        <v>201.25000000001401</v>
      </c>
      <c r="S4025" s="36">
        <v>23.177431860839473</v>
      </c>
      <c r="U4025">
        <v>120.0808</v>
      </c>
      <c r="V4025">
        <v>201.25000000001401</v>
      </c>
      <c r="W4025" s="36">
        <v>23.316454181604218</v>
      </c>
      <c r="Y4025">
        <v>83.43</v>
      </c>
      <c r="Z4025">
        <v>201.25000000001401</v>
      </c>
      <c r="AA4025" s="36">
        <v>22.35074422769712</v>
      </c>
    </row>
    <row r="4026" spans="1:27" x14ac:dyDescent="0.25">
      <c r="A4026">
        <v>96.432599999999994</v>
      </c>
      <c r="B4026">
        <v>201.30000000001399</v>
      </c>
      <c r="C4026" s="36">
        <v>22.667420598976989</v>
      </c>
      <c r="E4026">
        <v>101.12990000000001</v>
      </c>
      <c r="F4026">
        <v>201.30000000001399</v>
      </c>
      <c r="G4026" s="36">
        <v>22.788605638454126</v>
      </c>
      <c r="I4026">
        <v>105.8248</v>
      </c>
      <c r="J4026">
        <v>201.30000000001399</v>
      </c>
      <c r="K4026" s="36">
        <v>22.913381708583401</v>
      </c>
      <c r="M4026">
        <v>110.5591</v>
      </c>
      <c r="N4026">
        <v>201.30000000001399</v>
      </c>
      <c r="O4026" s="36">
        <v>23.043019374989214</v>
      </c>
      <c r="Q4026">
        <v>115.30419999999999</v>
      </c>
      <c r="R4026">
        <v>201.30000000001399</v>
      </c>
      <c r="S4026" s="36">
        <v>23.176936744394215</v>
      </c>
      <c r="U4026">
        <v>120.0808</v>
      </c>
      <c r="V4026">
        <v>201.30000000001399</v>
      </c>
      <c r="W4026" s="36">
        <v>23.315937564943418</v>
      </c>
      <c r="Y4026">
        <v>83.43</v>
      </c>
      <c r="Z4026">
        <v>201.30000000001399</v>
      </c>
      <c r="AA4026" s="36">
        <v>22.350358804864925</v>
      </c>
    </row>
    <row r="4027" spans="1:27" x14ac:dyDescent="0.25">
      <c r="A4027">
        <v>96.432599999999994</v>
      </c>
      <c r="B4027">
        <v>201.35000000001401</v>
      </c>
      <c r="C4027" s="36">
        <v>22.666996469448947</v>
      </c>
      <c r="E4027">
        <v>101.12990000000001</v>
      </c>
      <c r="F4027">
        <v>201.35000000001401</v>
      </c>
      <c r="G4027" s="36">
        <v>22.788165679633483</v>
      </c>
      <c r="I4027">
        <v>105.8248</v>
      </c>
      <c r="J4027">
        <v>201.35000000001401</v>
      </c>
      <c r="K4027" s="36">
        <v>22.912924804887112</v>
      </c>
      <c r="M4027">
        <v>110.5591</v>
      </c>
      <c r="N4027">
        <v>201.35000000001401</v>
      </c>
      <c r="O4027" s="36">
        <v>23.042544128794933</v>
      </c>
      <c r="Q4027">
        <v>115.30419999999999</v>
      </c>
      <c r="R4027">
        <v>201.35000000001401</v>
      </c>
      <c r="S4027" s="36">
        <v>23.176441712868201</v>
      </c>
      <c r="U4027">
        <v>120.0808</v>
      </c>
      <c r="V4027">
        <v>201.35000000001401</v>
      </c>
      <c r="W4027" s="36">
        <v>23.315421041710799</v>
      </c>
      <c r="Y4027">
        <v>83.43</v>
      </c>
      <c r="Z4027">
        <v>201.35000000001401</v>
      </c>
      <c r="AA4027" s="36">
        <v>22.349973430628541</v>
      </c>
    </row>
    <row r="4028" spans="1:27" x14ac:dyDescent="0.25">
      <c r="A4028">
        <v>96.432599999999994</v>
      </c>
      <c r="B4028">
        <v>201.40000000001399</v>
      </c>
      <c r="C4028" s="36">
        <v>22.666572400006054</v>
      </c>
      <c r="E4028">
        <v>101.12990000000001</v>
      </c>
      <c r="F4028">
        <v>201.40000000001399</v>
      </c>
      <c r="G4028" s="36">
        <v>22.787725786008618</v>
      </c>
      <c r="I4028">
        <v>105.8248</v>
      </c>
      <c r="J4028">
        <v>201.40000000001399</v>
      </c>
      <c r="K4028" s="36">
        <v>22.912467972126635</v>
      </c>
      <c r="M4028">
        <v>110.5591</v>
      </c>
      <c r="N4028">
        <v>201.40000000001399</v>
      </c>
      <c r="O4028" s="36">
        <v>23.042068960067215</v>
      </c>
      <c r="Q4028">
        <v>115.30419999999999</v>
      </c>
      <c r="R4028">
        <v>201.40000000001399</v>
      </c>
      <c r="S4028" s="36">
        <v>23.175946766227213</v>
      </c>
      <c r="U4028">
        <v>120.0808</v>
      </c>
      <c r="V4028">
        <v>201.40000000001399</v>
      </c>
      <c r="W4028" s="36">
        <v>23.314904611866538</v>
      </c>
      <c r="Y4028">
        <v>83.43</v>
      </c>
      <c r="Z4028">
        <v>201.40000000001399</v>
      </c>
      <c r="AA4028" s="36">
        <v>22.349588104973872</v>
      </c>
    </row>
    <row r="4029" spans="1:27" x14ac:dyDescent="0.25">
      <c r="A4029">
        <v>96.432599999999994</v>
      </c>
      <c r="B4029">
        <v>201.450000000014</v>
      </c>
      <c r="C4029" s="36">
        <v>22.666148390628539</v>
      </c>
      <c r="E4029">
        <v>101.12990000000001</v>
      </c>
      <c r="F4029">
        <v>201.450000000014</v>
      </c>
      <c r="G4029" s="36">
        <v>22.787285957557035</v>
      </c>
      <c r="I4029">
        <v>105.8248</v>
      </c>
      <c r="J4029">
        <v>201.450000000014</v>
      </c>
      <c r="K4029" s="36">
        <v>22.912011210276255</v>
      </c>
      <c r="M4029">
        <v>110.5591</v>
      </c>
      <c r="N4029">
        <v>201.450000000014</v>
      </c>
      <c r="O4029" s="36">
        <v>23.041593868776459</v>
      </c>
      <c r="Q4029">
        <v>115.30419999999999</v>
      </c>
      <c r="R4029">
        <v>201.450000000014</v>
      </c>
      <c r="S4029" s="36">
        <v>23.175451904437047</v>
      </c>
      <c r="U4029">
        <v>120.0808</v>
      </c>
      <c r="V4029">
        <v>201.450000000014</v>
      </c>
      <c r="W4029" s="36">
        <v>23.314388275370838</v>
      </c>
      <c r="Y4029">
        <v>83.43</v>
      </c>
      <c r="Z4029">
        <v>201.450000000014</v>
      </c>
      <c r="AA4029" s="36">
        <v>22.34920282788681</v>
      </c>
    </row>
    <row r="4030" spans="1:27" x14ac:dyDescent="0.25">
      <c r="A4030">
        <v>96.432599999999994</v>
      </c>
      <c r="B4030">
        <v>201.50000000001401</v>
      </c>
      <c r="C4030" s="36">
        <v>22.665724441296675</v>
      </c>
      <c r="E4030">
        <v>101.12990000000001</v>
      </c>
      <c r="F4030">
        <v>201.50000000001401</v>
      </c>
      <c r="G4030" s="36">
        <v>22.78684619425626</v>
      </c>
      <c r="I4030">
        <v>105.8248</v>
      </c>
      <c r="J4030">
        <v>201.50000000001401</v>
      </c>
      <c r="K4030" s="36">
        <v>22.911554519310272</v>
      </c>
      <c r="M4030">
        <v>110.5591</v>
      </c>
      <c r="N4030">
        <v>201.50000000001401</v>
      </c>
      <c r="O4030" s="36">
        <v>23.041118854893131</v>
      </c>
      <c r="Q4030">
        <v>115.30419999999999</v>
      </c>
      <c r="R4030">
        <v>201.50000000001401</v>
      </c>
      <c r="S4030" s="36">
        <v>23.174957127463522</v>
      </c>
      <c r="U4030">
        <v>120.0808</v>
      </c>
      <c r="V4030">
        <v>201.50000000001401</v>
      </c>
      <c r="W4030" s="36">
        <v>23.313872032183923</v>
      </c>
      <c r="Y4030">
        <v>83.43</v>
      </c>
      <c r="Z4030">
        <v>201.50000000001401</v>
      </c>
      <c r="AA4030" s="36">
        <v>22.348817599353278</v>
      </c>
    </row>
    <row r="4031" spans="1:27" x14ac:dyDescent="0.25">
      <c r="A4031">
        <v>96.432599999999994</v>
      </c>
      <c r="B4031">
        <v>201.55000000001399</v>
      </c>
      <c r="C4031" s="36">
        <v>22.665300551990725</v>
      </c>
      <c r="E4031">
        <v>101.12990000000001</v>
      </c>
      <c r="F4031">
        <v>201.55000000001399</v>
      </c>
      <c r="G4031" s="36">
        <v>22.786406496083835</v>
      </c>
      <c r="I4031">
        <v>105.8248</v>
      </c>
      <c r="J4031">
        <v>201.55000000001399</v>
      </c>
      <c r="K4031" s="36">
        <v>22.911097899203</v>
      </c>
      <c r="M4031">
        <v>110.5591</v>
      </c>
      <c r="N4031">
        <v>201.55000000001399</v>
      </c>
      <c r="O4031" s="36">
        <v>23.040643918387676</v>
      </c>
      <c r="Q4031">
        <v>115.30419999999999</v>
      </c>
      <c r="R4031">
        <v>201.55000000001399</v>
      </c>
      <c r="S4031" s="36">
        <v>23.174462435272485</v>
      </c>
      <c r="U4031">
        <v>120.0808</v>
      </c>
      <c r="V4031">
        <v>201.55000000001399</v>
      </c>
      <c r="W4031" s="36">
        <v>23.313355882266062</v>
      </c>
      <c r="Y4031">
        <v>83.43</v>
      </c>
      <c r="Z4031">
        <v>201.55000000001399</v>
      </c>
      <c r="AA4031" s="36">
        <v>22.348432419359192</v>
      </c>
    </row>
    <row r="4032" spans="1:27" x14ac:dyDescent="0.25">
      <c r="A4032">
        <v>96.432599999999994</v>
      </c>
      <c r="B4032">
        <v>201.60000000001401</v>
      </c>
      <c r="C4032" s="36">
        <v>22.664876722690966</v>
      </c>
      <c r="E4032">
        <v>101.12990000000001</v>
      </c>
      <c r="F4032">
        <v>201.60000000001401</v>
      </c>
      <c r="G4032" s="36">
        <v>22.785966863017304</v>
      </c>
      <c r="I4032">
        <v>105.8248</v>
      </c>
      <c r="J4032">
        <v>201.60000000001401</v>
      </c>
      <c r="K4032" s="36">
        <v>22.910641349928774</v>
      </c>
      <c r="M4032">
        <v>110.5591</v>
      </c>
      <c r="N4032">
        <v>201.60000000001401</v>
      </c>
      <c r="O4032" s="36">
        <v>23.040169059230578</v>
      </c>
      <c r="Q4032">
        <v>115.30419999999999</v>
      </c>
      <c r="R4032">
        <v>201.60000000001401</v>
      </c>
      <c r="S4032" s="36">
        <v>23.173967827829806</v>
      </c>
      <c r="U4032">
        <v>120.0808</v>
      </c>
      <c r="V4032">
        <v>201.60000000001401</v>
      </c>
      <c r="W4032" s="36">
        <v>23.312839825577523</v>
      </c>
      <c r="Y4032">
        <v>83.43</v>
      </c>
      <c r="Z4032">
        <v>201.60000000001401</v>
      </c>
      <c r="AA4032" s="36">
        <v>22.348047287890477</v>
      </c>
    </row>
    <row r="4033" spans="1:27" x14ac:dyDescent="0.25">
      <c r="A4033">
        <v>96.432599999999994</v>
      </c>
      <c r="B4033">
        <v>201.65000000001399</v>
      </c>
      <c r="C4033" s="36">
        <v>22.664452953377687</v>
      </c>
      <c r="E4033">
        <v>101.12990000000001</v>
      </c>
      <c r="F4033">
        <v>201.65000000001399</v>
      </c>
      <c r="G4033" s="36">
        <v>22.785527295034232</v>
      </c>
      <c r="I4033">
        <v>105.8248</v>
      </c>
      <c r="J4033">
        <v>201.65000000001399</v>
      </c>
      <c r="K4033" s="36">
        <v>22.910184871461933</v>
      </c>
      <c r="M4033">
        <v>110.5591</v>
      </c>
      <c r="N4033">
        <v>201.65000000001399</v>
      </c>
      <c r="O4033" s="36">
        <v>23.039694277392339</v>
      </c>
      <c r="Q4033">
        <v>115.30419999999999</v>
      </c>
      <c r="R4033">
        <v>201.65000000001399</v>
      </c>
      <c r="S4033" s="36">
        <v>23.173473305101375</v>
      </c>
      <c r="U4033">
        <v>120.0808</v>
      </c>
      <c r="V4033">
        <v>201.65000000001399</v>
      </c>
      <c r="W4033" s="36">
        <v>23.312323862078628</v>
      </c>
      <c r="Y4033">
        <v>83.43</v>
      </c>
      <c r="Z4033">
        <v>201.65000000001399</v>
      </c>
      <c r="AA4033" s="36">
        <v>22.347662204933069</v>
      </c>
    </row>
    <row r="4034" spans="1:27" x14ac:dyDescent="0.25">
      <c r="A4034">
        <v>96.432599999999994</v>
      </c>
      <c r="B4034">
        <v>201.700000000014</v>
      </c>
      <c r="C4034" s="36">
        <v>22.664029244031191</v>
      </c>
      <c r="E4034">
        <v>101.12990000000001</v>
      </c>
      <c r="F4034">
        <v>201.700000000014</v>
      </c>
      <c r="G4034" s="36">
        <v>22.785087792112193</v>
      </c>
      <c r="I4034">
        <v>105.8248</v>
      </c>
      <c r="J4034">
        <v>201.700000000014</v>
      </c>
      <c r="K4034" s="36">
        <v>22.909728463776847</v>
      </c>
      <c r="M4034">
        <v>110.5591</v>
      </c>
      <c r="N4034">
        <v>201.700000000014</v>
      </c>
      <c r="O4034" s="36">
        <v>23.039219572843468</v>
      </c>
      <c r="Q4034">
        <v>115.30419999999999</v>
      </c>
      <c r="R4034">
        <v>201.700000000014</v>
      </c>
      <c r="S4034" s="36">
        <v>23.172978867053097</v>
      </c>
      <c r="U4034">
        <v>120.0808</v>
      </c>
      <c r="V4034">
        <v>201.700000000014</v>
      </c>
      <c r="W4034" s="36">
        <v>23.311807991729708</v>
      </c>
      <c r="Y4034">
        <v>83.43</v>
      </c>
      <c r="Z4034">
        <v>201.700000000014</v>
      </c>
      <c r="AA4034" s="36">
        <v>22.347277170472903</v>
      </c>
    </row>
    <row r="4035" spans="1:27" x14ac:dyDescent="0.25">
      <c r="A4035">
        <v>96.432599999999994</v>
      </c>
      <c r="B4035">
        <v>201.75000000001401</v>
      </c>
      <c r="C4035" s="36">
        <v>22.663605594631786</v>
      </c>
      <c r="E4035">
        <v>101.12990000000001</v>
      </c>
      <c r="F4035">
        <v>201.75000000001401</v>
      </c>
      <c r="G4035" s="36">
        <v>22.784648354228771</v>
      </c>
      <c r="I4035">
        <v>105.8248</v>
      </c>
      <c r="J4035">
        <v>201.75000000001401</v>
      </c>
      <c r="K4035" s="36">
        <v>22.909272126847888</v>
      </c>
      <c r="M4035">
        <v>110.5591</v>
      </c>
      <c r="N4035">
        <v>201.75000000001401</v>
      </c>
      <c r="O4035" s="36">
        <v>23.038744945554498</v>
      </c>
      <c r="Q4035">
        <v>115.30419999999999</v>
      </c>
      <c r="R4035">
        <v>201.75000000001401</v>
      </c>
      <c r="S4035" s="36">
        <v>23.172484513650911</v>
      </c>
      <c r="U4035">
        <v>120.0808</v>
      </c>
      <c r="V4035">
        <v>201.75000000001401</v>
      </c>
      <c r="W4035" s="36">
        <v>23.311292214491132</v>
      </c>
      <c r="Y4035">
        <v>83.43</v>
      </c>
      <c r="Z4035">
        <v>201.75000000001401</v>
      </c>
      <c r="AA4035" s="36">
        <v>22.346892184495928</v>
      </c>
    </row>
    <row r="4036" spans="1:27" x14ac:dyDescent="0.25">
      <c r="A4036">
        <v>96.432599999999994</v>
      </c>
      <c r="B4036">
        <v>201.80000000001399</v>
      </c>
      <c r="C4036" s="36">
        <v>22.663182005159786</v>
      </c>
      <c r="E4036">
        <v>101.12990000000001</v>
      </c>
      <c r="F4036">
        <v>201.80000000001399</v>
      </c>
      <c r="G4036" s="36">
        <v>22.784208981361569</v>
      </c>
      <c r="I4036">
        <v>105.8248</v>
      </c>
      <c r="J4036">
        <v>201.80000000001399</v>
      </c>
      <c r="K4036" s="36">
        <v>22.908815860649444</v>
      </c>
      <c r="M4036">
        <v>110.5591</v>
      </c>
      <c r="N4036">
        <v>201.80000000001399</v>
      </c>
      <c r="O4036" s="36">
        <v>23.038270395495989</v>
      </c>
      <c r="Q4036">
        <v>115.30419999999999</v>
      </c>
      <c r="R4036">
        <v>201.80000000001399</v>
      </c>
      <c r="S4036" s="36">
        <v>23.171990244860773</v>
      </c>
      <c r="U4036">
        <v>120.0808</v>
      </c>
      <c r="V4036">
        <v>201.80000000001399</v>
      </c>
      <c r="W4036" s="36">
        <v>23.310776530323292</v>
      </c>
      <c r="Y4036">
        <v>83.43</v>
      </c>
      <c r="Z4036">
        <v>201.80000000001399</v>
      </c>
      <c r="AA4036" s="36">
        <v>22.346507246988089</v>
      </c>
    </row>
    <row r="4037" spans="1:27" x14ac:dyDescent="0.25">
      <c r="A4037">
        <v>96.432599999999994</v>
      </c>
      <c r="B4037">
        <v>201.85000000001401</v>
      </c>
      <c r="C4037" s="36">
        <v>22.662758475595535</v>
      </c>
      <c r="E4037">
        <v>101.12990000000001</v>
      </c>
      <c r="F4037">
        <v>201.85000000001401</v>
      </c>
      <c r="G4037" s="36">
        <v>22.783769673488202</v>
      </c>
      <c r="I4037">
        <v>105.8248</v>
      </c>
      <c r="J4037">
        <v>201.85000000001401</v>
      </c>
      <c r="K4037" s="36">
        <v>22.908359665155924</v>
      </c>
      <c r="M4037">
        <v>110.5591</v>
      </c>
      <c r="N4037">
        <v>201.85000000001401</v>
      </c>
      <c r="O4037" s="36">
        <v>23.037795922638502</v>
      </c>
      <c r="Q4037">
        <v>115.30419999999999</v>
      </c>
      <c r="R4037">
        <v>201.85000000001401</v>
      </c>
      <c r="S4037" s="36">
        <v>23.171496060648654</v>
      </c>
      <c r="U4037">
        <v>120.0808</v>
      </c>
      <c r="V4037">
        <v>201.85000000001401</v>
      </c>
      <c r="W4037" s="36">
        <v>23.310260939186609</v>
      </c>
      <c r="Y4037">
        <v>83.43</v>
      </c>
      <c r="Z4037">
        <v>201.85000000001401</v>
      </c>
      <c r="AA4037" s="36">
        <v>22.346122357935347</v>
      </c>
    </row>
    <row r="4038" spans="1:27" x14ac:dyDescent="0.25">
      <c r="A4038">
        <v>96.432599999999994</v>
      </c>
      <c r="B4038">
        <v>201.90000000001399</v>
      </c>
      <c r="C4038" s="36">
        <v>22.662335005919363</v>
      </c>
      <c r="E4038">
        <v>101.12990000000001</v>
      </c>
      <c r="F4038">
        <v>201.90000000001399</v>
      </c>
      <c r="G4038" s="36">
        <v>22.783330430586286</v>
      </c>
      <c r="I4038">
        <v>105.8248</v>
      </c>
      <c r="J4038">
        <v>201.90000000001399</v>
      </c>
      <c r="K4038" s="36">
        <v>22.907903540341753</v>
      </c>
      <c r="M4038">
        <v>110.5591</v>
      </c>
      <c r="N4038">
        <v>201.90000000001399</v>
      </c>
      <c r="O4038" s="36">
        <v>23.037321526952631</v>
      </c>
      <c r="Q4038">
        <v>115.30419999999999</v>
      </c>
      <c r="R4038">
        <v>201.90000000001399</v>
      </c>
      <c r="S4038" s="36">
        <v>23.171001960980568</v>
      </c>
      <c r="U4038">
        <v>120.0808</v>
      </c>
      <c r="V4038">
        <v>201.90000000001399</v>
      </c>
      <c r="W4038" s="36">
        <v>23.309745441041532</v>
      </c>
      <c r="Y4038">
        <v>83.43</v>
      </c>
      <c r="Z4038">
        <v>201.90000000001399</v>
      </c>
      <c r="AA4038" s="36">
        <v>22.345737517323673</v>
      </c>
    </row>
    <row r="4039" spans="1:27" x14ac:dyDescent="0.25">
      <c r="A4039">
        <v>96.432599999999994</v>
      </c>
      <c r="B4039">
        <v>201.950000000014</v>
      </c>
      <c r="C4039" s="36">
        <v>22.661911596111626</v>
      </c>
      <c r="E4039">
        <v>101.12990000000001</v>
      </c>
      <c r="F4039">
        <v>201.950000000014</v>
      </c>
      <c r="G4039" s="36">
        <v>22.782891252633462</v>
      </c>
      <c r="I4039">
        <v>105.8248</v>
      </c>
      <c r="J4039">
        <v>201.950000000014</v>
      </c>
      <c r="K4039" s="36">
        <v>22.907447486181361</v>
      </c>
      <c r="M4039">
        <v>110.5591</v>
      </c>
      <c r="N4039">
        <v>201.950000000014</v>
      </c>
      <c r="O4039" s="36">
        <v>23.036847208408982</v>
      </c>
      <c r="Q4039">
        <v>115.30419999999999</v>
      </c>
      <c r="R4039">
        <v>201.950000000014</v>
      </c>
      <c r="S4039" s="36">
        <v>23.170507945822525</v>
      </c>
      <c r="U4039">
        <v>120.0808</v>
      </c>
      <c r="V4039">
        <v>201.950000000014</v>
      </c>
      <c r="W4039" s="36">
        <v>23.309230035848529</v>
      </c>
      <c r="Y4039">
        <v>83.43</v>
      </c>
      <c r="Z4039">
        <v>201.950000000014</v>
      </c>
      <c r="AA4039" s="36">
        <v>22.345352725139033</v>
      </c>
    </row>
    <row r="4040" spans="1:27" x14ac:dyDescent="0.25">
      <c r="A4040">
        <v>96.432599999999994</v>
      </c>
      <c r="B4040">
        <v>202.00000000001401</v>
      </c>
      <c r="C4040" s="36">
        <v>22.661488246152683</v>
      </c>
      <c r="E4040">
        <v>101.12990000000001</v>
      </c>
      <c r="F4040">
        <v>202.00000000001401</v>
      </c>
      <c r="G4040" s="36">
        <v>22.782452139607383</v>
      </c>
      <c r="I4040">
        <v>105.8248</v>
      </c>
      <c r="J4040">
        <v>202.00000000001401</v>
      </c>
      <c r="K4040" s="36">
        <v>22.906991502649198</v>
      </c>
      <c r="M4040">
        <v>110.5591</v>
      </c>
      <c r="N4040">
        <v>202.00000000001401</v>
      </c>
      <c r="O4040" s="36">
        <v>23.03637296697817</v>
      </c>
      <c r="Q4040">
        <v>115.30419999999999</v>
      </c>
      <c r="R4040">
        <v>202.00000000001401</v>
      </c>
      <c r="S4040" s="36">
        <v>23.17001401514058</v>
      </c>
      <c r="U4040">
        <v>120.0808</v>
      </c>
      <c r="V4040">
        <v>202.00000000001401</v>
      </c>
      <c r="W4040" s="36">
        <v>23.308714723568109</v>
      </c>
      <c r="Y4040">
        <v>83.43</v>
      </c>
      <c r="Z4040">
        <v>202.00000000001401</v>
      </c>
      <c r="AA4040" s="36">
        <v>22.344967981367407</v>
      </c>
    </row>
    <row r="4041" spans="1:27" x14ac:dyDescent="0.25">
      <c r="A4041">
        <v>96.432599999999994</v>
      </c>
      <c r="B4041">
        <v>202.05000000001399</v>
      </c>
      <c r="C4041" s="36">
        <v>22.661064956022912</v>
      </c>
      <c r="E4041">
        <v>101.12990000000001</v>
      </c>
      <c r="F4041">
        <v>202.05000000001399</v>
      </c>
      <c r="G4041" s="36">
        <v>22.782013091485702</v>
      </c>
      <c r="I4041">
        <v>105.8248</v>
      </c>
      <c r="J4041">
        <v>202.05000000001399</v>
      </c>
      <c r="K4041" s="36">
        <v>22.906535589719738</v>
      </c>
      <c r="M4041">
        <v>110.5591</v>
      </c>
      <c r="N4041">
        <v>202.05000000001399</v>
      </c>
      <c r="O4041" s="36">
        <v>23.035898802630854</v>
      </c>
      <c r="Q4041">
        <v>115.30419999999999</v>
      </c>
      <c r="R4041">
        <v>202.05000000001399</v>
      </c>
      <c r="S4041" s="36">
        <v>23.169520168900789</v>
      </c>
      <c r="U4041">
        <v>120.0808</v>
      </c>
      <c r="V4041">
        <v>202.05000000001399</v>
      </c>
      <c r="W4041" s="36">
        <v>23.308199504160797</v>
      </c>
      <c r="Y4041">
        <v>83.43</v>
      </c>
      <c r="Z4041">
        <v>202.05000000001399</v>
      </c>
      <c r="AA4041" s="36">
        <v>22.344583285994776</v>
      </c>
    </row>
    <row r="4042" spans="1:27" x14ac:dyDescent="0.25">
      <c r="A4042">
        <v>96.432599999999994</v>
      </c>
      <c r="B4042">
        <v>202.10000000001401</v>
      </c>
      <c r="C4042" s="36">
        <v>22.660641725702693</v>
      </c>
      <c r="E4042">
        <v>101.12990000000001</v>
      </c>
      <c r="F4042">
        <v>202.10000000001401</v>
      </c>
      <c r="G4042" s="36">
        <v>22.781574108246105</v>
      </c>
      <c r="I4042">
        <v>105.8248</v>
      </c>
      <c r="J4042">
        <v>202.10000000001401</v>
      </c>
      <c r="K4042" s="36">
        <v>22.906079747367453</v>
      </c>
      <c r="M4042">
        <v>110.5591</v>
      </c>
      <c r="N4042">
        <v>202.10000000001401</v>
      </c>
      <c r="O4042" s="36">
        <v>23.035424715337683</v>
      </c>
      <c r="Q4042">
        <v>115.30419999999999</v>
      </c>
      <c r="R4042">
        <v>202.10000000001401</v>
      </c>
      <c r="S4042" s="36">
        <v>23.169026407069246</v>
      </c>
      <c r="U4042">
        <v>120.0808</v>
      </c>
      <c r="V4042">
        <v>202.10000000001401</v>
      </c>
      <c r="W4042" s="36">
        <v>23.307684377587155</v>
      </c>
      <c r="Y4042">
        <v>83.43</v>
      </c>
      <c r="Z4042">
        <v>202.10000000001401</v>
      </c>
      <c r="AA4042" s="36">
        <v>22.344198639007136</v>
      </c>
    </row>
    <row r="4043" spans="1:27" x14ac:dyDescent="0.25">
      <c r="A4043">
        <v>96.432599999999994</v>
      </c>
      <c r="B4043">
        <v>202.15000000001399</v>
      </c>
      <c r="C4043" s="36">
        <v>22.660218555172417</v>
      </c>
      <c r="E4043">
        <v>101.12990000000001</v>
      </c>
      <c r="F4043">
        <v>202.15000000001399</v>
      </c>
      <c r="G4043" s="36">
        <v>22.781135189866266</v>
      </c>
      <c r="I4043">
        <v>105.8248</v>
      </c>
      <c r="J4043">
        <v>202.15000000001399</v>
      </c>
      <c r="K4043" s="36">
        <v>22.905623975566844</v>
      </c>
      <c r="M4043">
        <v>110.5591</v>
      </c>
      <c r="N4043">
        <v>202.15000000001399</v>
      </c>
      <c r="O4043" s="36">
        <v>23.034950705069338</v>
      </c>
      <c r="Q4043">
        <v>115.30419999999999</v>
      </c>
      <c r="R4043">
        <v>202.15000000001399</v>
      </c>
      <c r="S4043" s="36">
        <v>23.16853272961206</v>
      </c>
      <c r="U4043">
        <v>120.0808</v>
      </c>
      <c r="V4043">
        <v>202.15000000001399</v>
      </c>
      <c r="W4043" s="36">
        <v>23.307169343807757</v>
      </c>
      <c r="Y4043">
        <v>83.43</v>
      </c>
      <c r="Z4043">
        <v>202.15000000001399</v>
      </c>
      <c r="AA4043" s="36">
        <v>22.34381404039048</v>
      </c>
    </row>
    <row r="4044" spans="1:27" x14ac:dyDescent="0.25">
      <c r="A4044">
        <v>96.432599999999994</v>
      </c>
      <c r="B4044">
        <v>202.200000000014</v>
      </c>
      <c r="C4044" s="36">
        <v>22.659795444412495</v>
      </c>
      <c r="E4044">
        <v>101.12990000000001</v>
      </c>
      <c r="F4044">
        <v>202.200000000014</v>
      </c>
      <c r="G4044" s="36">
        <v>22.780696336323892</v>
      </c>
      <c r="I4044">
        <v>105.8248</v>
      </c>
      <c r="J4044">
        <v>202.200000000014</v>
      </c>
      <c r="K4044" s="36">
        <v>22.905168274292421</v>
      </c>
      <c r="M4044">
        <v>110.5591</v>
      </c>
      <c r="N4044">
        <v>202.200000000014</v>
      </c>
      <c r="O4044" s="36">
        <v>23.034476771796516</v>
      </c>
      <c r="Q4044">
        <v>115.30419999999999</v>
      </c>
      <c r="R4044">
        <v>202.200000000014</v>
      </c>
      <c r="S4044" s="36">
        <v>23.16803913649537</v>
      </c>
      <c r="U4044">
        <v>120.0808</v>
      </c>
      <c r="V4044">
        <v>202.200000000014</v>
      </c>
      <c r="W4044" s="36">
        <v>23.306654402783224</v>
      </c>
      <c r="Y4044">
        <v>83.43</v>
      </c>
      <c r="Z4044">
        <v>202.200000000014</v>
      </c>
      <c r="AA4044" s="36">
        <v>22.343429490130816</v>
      </c>
    </row>
    <row r="4045" spans="1:27" x14ac:dyDescent="0.25">
      <c r="A4045">
        <v>96.432599999999994</v>
      </c>
      <c r="B4045">
        <v>202.25000000001401</v>
      </c>
      <c r="C4045" s="36">
        <v>22.659372393403331</v>
      </c>
      <c r="E4045">
        <v>101.12990000000001</v>
      </c>
      <c r="F4045">
        <v>202.25000000001401</v>
      </c>
      <c r="G4045" s="36">
        <v>22.780257547596694</v>
      </c>
      <c r="I4045">
        <v>105.8248</v>
      </c>
      <c r="J4045">
        <v>202.25000000001401</v>
      </c>
      <c r="K4045" s="36">
        <v>22.90471264351871</v>
      </c>
      <c r="M4045">
        <v>110.5591</v>
      </c>
      <c r="N4045">
        <v>202.25000000001401</v>
      </c>
      <c r="O4045" s="36">
        <v>23.034002915489932</v>
      </c>
      <c r="Q4045">
        <v>115.30419999999999</v>
      </c>
      <c r="R4045">
        <v>202.25000000001401</v>
      </c>
      <c r="S4045" s="36">
        <v>23.167545627685321</v>
      </c>
      <c r="U4045">
        <v>120.0808</v>
      </c>
      <c r="V4045">
        <v>202.25000000001401</v>
      </c>
      <c r="W4045" s="36">
        <v>23.306139554474186</v>
      </c>
      <c r="Y4045">
        <v>83.43</v>
      </c>
      <c r="Z4045">
        <v>202.25000000001401</v>
      </c>
      <c r="AA4045" s="36">
        <v>22.343044988214153</v>
      </c>
    </row>
    <row r="4046" spans="1:27" x14ac:dyDescent="0.25">
      <c r="A4046">
        <v>96.432599999999994</v>
      </c>
      <c r="B4046">
        <v>202.30000000001399</v>
      </c>
      <c r="C4046" s="36">
        <v>22.658949402125355</v>
      </c>
      <c r="E4046">
        <v>101.12990000000001</v>
      </c>
      <c r="F4046">
        <v>202.30000000001399</v>
      </c>
      <c r="G4046" s="36">
        <v>22.779818823662389</v>
      </c>
      <c r="I4046">
        <v>105.8248</v>
      </c>
      <c r="J4046">
        <v>202.30000000001399</v>
      </c>
      <c r="K4046" s="36">
        <v>22.904257083220244</v>
      </c>
      <c r="M4046">
        <v>110.5591</v>
      </c>
      <c r="N4046">
        <v>202.30000000001399</v>
      </c>
      <c r="O4046" s="36">
        <v>23.033529136120322</v>
      </c>
      <c r="Q4046">
        <v>115.30419999999999</v>
      </c>
      <c r="R4046">
        <v>202.30000000001399</v>
      </c>
      <c r="S4046" s="36">
        <v>23.167052203148099</v>
      </c>
      <c r="U4046">
        <v>120.0808</v>
      </c>
      <c r="V4046">
        <v>202.30000000001399</v>
      </c>
      <c r="W4046" s="36">
        <v>23.305624798841308</v>
      </c>
      <c r="Y4046">
        <v>83.43</v>
      </c>
      <c r="Z4046">
        <v>202.30000000001399</v>
      </c>
      <c r="AA4046" s="36">
        <v>22.342660534626511</v>
      </c>
    </row>
    <row r="4047" spans="1:27" x14ac:dyDescent="0.25">
      <c r="A4047">
        <v>96.432599999999994</v>
      </c>
      <c r="B4047">
        <v>202.35000000001401</v>
      </c>
      <c r="C4047" s="36">
        <v>22.658526470559</v>
      </c>
      <c r="E4047">
        <v>101.12990000000001</v>
      </c>
      <c r="F4047">
        <v>202.35000000001401</v>
      </c>
      <c r="G4047" s="36">
        <v>22.779380164498718</v>
      </c>
      <c r="I4047">
        <v>105.8248</v>
      </c>
      <c r="J4047">
        <v>202.35000000001401</v>
      </c>
      <c r="K4047" s="36">
        <v>22.903801593371593</v>
      </c>
      <c r="M4047">
        <v>110.5591</v>
      </c>
      <c r="N4047">
        <v>202.35000000001401</v>
      </c>
      <c r="O4047" s="36">
        <v>23.033055433658429</v>
      </c>
      <c r="Q4047">
        <v>115.30419999999999</v>
      </c>
      <c r="R4047">
        <v>202.35000000001401</v>
      </c>
      <c r="S4047" s="36">
        <v>23.166558862849897</v>
      </c>
      <c r="U4047">
        <v>120.0808</v>
      </c>
      <c r="V4047">
        <v>202.35000000001401</v>
      </c>
      <c r="W4047" s="36">
        <v>23.30511013584529</v>
      </c>
      <c r="Y4047">
        <v>83.43</v>
      </c>
      <c r="Z4047">
        <v>202.35000000001401</v>
      </c>
      <c r="AA4047" s="36">
        <v>22.342276129353909</v>
      </c>
    </row>
    <row r="4048" spans="1:27" x14ac:dyDescent="0.25">
      <c r="A4048">
        <v>96.432599999999994</v>
      </c>
      <c r="B4048">
        <v>202.40000000001399</v>
      </c>
      <c r="C4048" s="36">
        <v>22.658103598684715</v>
      </c>
      <c r="E4048">
        <v>101.12990000000001</v>
      </c>
      <c r="F4048">
        <v>202.40000000001399</v>
      </c>
      <c r="G4048" s="36">
        <v>22.778941570083436</v>
      </c>
      <c r="I4048">
        <v>105.8248</v>
      </c>
      <c r="J4048">
        <v>202.40000000001399</v>
      </c>
      <c r="K4048" s="36">
        <v>22.903346173947313</v>
      </c>
      <c r="M4048">
        <v>110.5591</v>
      </c>
      <c r="N4048">
        <v>202.40000000001399</v>
      </c>
      <c r="O4048" s="36">
        <v>23.03258180807503</v>
      </c>
      <c r="Q4048">
        <v>115.30419999999999</v>
      </c>
      <c r="R4048">
        <v>202.40000000001399</v>
      </c>
      <c r="S4048" s="36">
        <v>23.166065606756934</v>
      </c>
      <c r="U4048">
        <v>120.0808</v>
      </c>
      <c r="V4048">
        <v>202.40000000001399</v>
      </c>
      <c r="W4048" s="36">
        <v>23.304595565446839</v>
      </c>
      <c r="Y4048">
        <v>83.43</v>
      </c>
      <c r="Z4048">
        <v>202.40000000001399</v>
      </c>
      <c r="AA4048" s="36">
        <v>22.341891772382379</v>
      </c>
    </row>
    <row r="4049" spans="1:27" x14ac:dyDescent="0.25">
      <c r="A4049">
        <v>96.432599999999994</v>
      </c>
      <c r="B4049">
        <v>202.450000000014</v>
      </c>
      <c r="C4049" s="36">
        <v>22.657680786482949</v>
      </c>
      <c r="E4049">
        <v>101.12990000000001</v>
      </c>
      <c r="F4049">
        <v>202.450000000014</v>
      </c>
      <c r="G4049" s="36">
        <v>22.778503040394291</v>
      </c>
      <c r="I4049">
        <v>105.8248</v>
      </c>
      <c r="J4049">
        <v>202.450000000014</v>
      </c>
      <c r="K4049" s="36">
        <v>22.902890824921997</v>
      </c>
      <c r="M4049">
        <v>110.5591</v>
      </c>
      <c r="N4049">
        <v>202.450000000014</v>
      </c>
      <c r="O4049" s="36">
        <v>23.032108259340909</v>
      </c>
      <c r="Q4049">
        <v>115.30419999999999</v>
      </c>
      <c r="R4049">
        <v>202.450000000014</v>
      </c>
      <c r="S4049" s="36">
        <v>23.165572434835461</v>
      </c>
      <c r="U4049">
        <v>120.0808</v>
      </c>
      <c r="V4049">
        <v>202.450000000014</v>
      </c>
      <c r="W4049" s="36">
        <v>23.304081087606711</v>
      </c>
      <c r="Y4049">
        <v>83.43</v>
      </c>
      <c r="Z4049">
        <v>202.450000000014</v>
      </c>
      <c r="AA4049" s="36">
        <v>22.341507463697962</v>
      </c>
    </row>
    <row r="4050" spans="1:27" x14ac:dyDescent="0.25">
      <c r="A4050">
        <v>96.432599999999994</v>
      </c>
      <c r="B4050">
        <v>202.50000000001401</v>
      </c>
      <c r="C4050" s="36">
        <v>22.657258033934173</v>
      </c>
      <c r="E4050">
        <v>101.12990000000001</v>
      </c>
      <c r="F4050">
        <v>202.50000000001401</v>
      </c>
      <c r="G4050" s="36">
        <v>22.778064575409065</v>
      </c>
      <c r="I4050">
        <v>105.8248</v>
      </c>
      <c r="J4050">
        <v>202.50000000001401</v>
      </c>
      <c r="K4050" s="36">
        <v>22.902435546270244</v>
      </c>
      <c r="M4050">
        <v>110.5591</v>
      </c>
      <c r="N4050">
        <v>202.50000000001401</v>
      </c>
      <c r="O4050" s="36">
        <v>23.031634787426871</v>
      </c>
      <c r="Q4050">
        <v>115.30419999999999</v>
      </c>
      <c r="R4050">
        <v>202.50000000001401</v>
      </c>
      <c r="S4050" s="36">
        <v>23.165079347051734</v>
      </c>
      <c r="U4050">
        <v>120.0808</v>
      </c>
      <c r="V4050">
        <v>202.50000000001401</v>
      </c>
      <c r="W4050" s="36">
        <v>23.303566702285675</v>
      </c>
      <c r="Y4050">
        <v>83.43</v>
      </c>
      <c r="Z4050">
        <v>202.50000000001401</v>
      </c>
      <c r="AA4050" s="36">
        <v>22.341123203286699</v>
      </c>
    </row>
    <row r="4051" spans="1:27" x14ac:dyDescent="0.25">
      <c r="A4051">
        <v>96.432599999999994</v>
      </c>
      <c r="B4051">
        <v>202.55000000001399</v>
      </c>
      <c r="C4051" s="36">
        <v>22.656835341018862</v>
      </c>
      <c r="E4051">
        <v>101.12990000000001</v>
      </c>
      <c r="F4051">
        <v>202.55000000001399</v>
      </c>
      <c r="G4051" s="36">
        <v>22.777626175105542</v>
      </c>
      <c r="I4051">
        <v>105.8248</v>
      </c>
      <c r="J4051">
        <v>202.55000000001399</v>
      </c>
      <c r="K4051" s="36">
        <v>22.90198033796667</v>
      </c>
      <c r="M4051">
        <v>110.5591</v>
      </c>
      <c r="N4051">
        <v>202.55000000001399</v>
      </c>
      <c r="O4051" s="36">
        <v>23.031161392303733</v>
      </c>
      <c r="Q4051">
        <v>115.30419999999999</v>
      </c>
      <c r="R4051">
        <v>202.55000000001399</v>
      </c>
      <c r="S4051" s="36">
        <v>23.164586343372047</v>
      </c>
      <c r="U4051">
        <v>120.0808</v>
      </c>
      <c r="V4051">
        <v>202.55000000001399</v>
      </c>
      <c r="W4051" s="36">
        <v>23.303052409444525</v>
      </c>
      <c r="Y4051">
        <v>83.43</v>
      </c>
      <c r="Z4051">
        <v>202.55000000001399</v>
      </c>
      <c r="AA4051" s="36">
        <v>22.340738991134636</v>
      </c>
    </row>
    <row r="4052" spans="1:27" x14ac:dyDescent="0.25">
      <c r="A4052">
        <v>96.432599999999994</v>
      </c>
      <c r="B4052">
        <v>202.60000000001401</v>
      </c>
      <c r="C4052" s="36">
        <v>22.656412707717504</v>
      </c>
      <c r="E4052">
        <v>101.12990000000001</v>
      </c>
      <c r="F4052">
        <v>202.60000000001401</v>
      </c>
      <c r="G4052" s="36">
        <v>22.777187839461519</v>
      </c>
      <c r="I4052">
        <v>105.8248</v>
      </c>
      <c r="J4052">
        <v>202.60000000001401</v>
      </c>
      <c r="K4052" s="36">
        <v>22.901525199985898</v>
      </c>
      <c r="M4052">
        <v>110.5591</v>
      </c>
      <c r="N4052">
        <v>202.60000000001401</v>
      </c>
      <c r="O4052" s="36">
        <v>23.030688073942343</v>
      </c>
      <c r="Q4052">
        <v>115.30419999999999</v>
      </c>
      <c r="R4052">
        <v>202.60000000001401</v>
      </c>
      <c r="S4052" s="36">
        <v>23.164093423762701</v>
      </c>
      <c r="U4052">
        <v>120.0808</v>
      </c>
      <c r="V4052">
        <v>202.60000000001401</v>
      </c>
      <c r="W4052" s="36">
        <v>23.302538209044098</v>
      </c>
      <c r="Y4052">
        <v>83.43</v>
      </c>
      <c r="Z4052">
        <v>202.60000000001401</v>
      </c>
      <c r="AA4052" s="36">
        <v>22.340354827227831</v>
      </c>
    </row>
    <row r="4053" spans="1:27" x14ac:dyDescent="0.25">
      <c r="A4053">
        <v>96.432599999999994</v>
      </c>
      <c r="B4053">
        <v>202.65000000001399</v>
      </c>
      <c r="C4053" s="36">
        <v>22.65599013401059</v>
      </c>
      <c r="E4053">
        <v>101.12990000000001</v>
      </c>
      <c r="F4053">
        <v>202.65000000001399</v>
      </c>
      <c r="G4053" s="36">
        <v>22.776749568454804</v>
      </c>
      <c r="I4053">
        <v>105.8248</v>
      </c>
      <c r="J4053">
        <v>202.65000000001399</v>
      </c>
      <c r="K4053" s="36">
        <v>22.901070132302575</v>
      </c>
      <c r="M4053">
        <v>110.5591</v>
      </c>
      <c r="N4053">
        <v>202.65000000001399</v>
      </c>
      <c r="O4053" s="36">
        <v>23.030214832313561</v>
      </c>
      <c r="Q4053">
        <v>115.30419999999999</v>
      </c>
      <c r="R4053">
        <v>202.65000000001399</v>
      </c>
      <c r="S4053" s="36">
        <v>23.163600588190032</v>
      </c>
      <c r="U4053">
        <v>120.0808</v>
      </c>
      <c r="V4053">
        <v>202.65000000001399</v>
      </c>
      <c r="W4053" s="36">
        <v>23.302024101045237</v>
      </c>
      <c r="Y4053">
        <v>83.43</v>
      </c>
      <c r="Z4053">
        <v>202.65000000001399</v>
      </c>
      <c r="AA4053" s="36">
        <v>22.33997071155235</v>
      </c>
    </row>
    <row r="4054" spans="1:27" x14ac:dyDescent="0.25">
      <c r="A4054">
        <v>96.432599999999994</v>
      </c>
      <c r="B4054">
        <v>202.700000000014</v>
      </c>
      <c r="C4054" s="36">
        <v>22.655567619878628</v>
      </c>
      <c r="E4054">
        <v>101.12990000000001</v>
      </c>
      <c r="F4054">
        <v>202.700000000014</v>
      </c>
      <c r="G4054" s="36">
        <v>22.776311362063225</v>
      </c>
      <c r="I4054">
        <v>105.8248</v>
      </c>
      <c r="J4054">
        <v>202.700000000014</v>
      </c>
      <c r="K4054" s="36">
        <v>22.900615134891364</v>
      </c>
      <c r="M4054">
        <v>110.5591</v>
      </c>
      <c r="N4054">
        <v>202.700000000014</v>
      </c>
      <c r="O4054" s="36">
        <v>23.029741667388258</v>
      </c>
      <c r="Q4054">
        <v>115.30419999999999</v>
      </c>
      <c r="R4054">
        <v>202.700000000014</v>
      </c>
      <c r="S4054" s="36">
        <v>23.163107836620387</v>
      </c>
      <c r="U4054">
        <v>120.0808</v>
      </c>
      <c r="V4054">
        <v>202.700000000014</v>
      </c>
      <c r="W4054" s="36">
        <v>23.301510085408832</v>
      </c>
      <c r="Y4054">
        <v>83.43</v>
      </c>
      <c r="Z4054">
        <v>202.700000000014</v>
      </c>
      <c r="AA4054" s="36">
        <v>22.339586644094261</v>
      </c>
    </row>
    <row r="4055" spans="1:27" x14ac:dyDescent="0.25">
      <c r="A4055">
        <v>96.432599999999994</v>
      </c>
      <c r="B4055">
        <v>202.75000000001401</v>
      </c>
      <c r="C4055" s="36">
        <v>22.655145165302145</v>
      </c>
      <c r="E4055">
        <v>101.12990000000001</v>
      </c>
      <c r="F4055">
        <v>202.75000000001401</v>
      </c>
      <c r="G4055" s="36">
        <v>22.775873220264607</v>
      </c>
      <c r="I4055">
        <v>105.8248</v>
      </c>
      <c r="J4055">
        <v>202.75000000001401</v>
      </c>
      <c r="K4055" s="36">
        <v>22.900160207726941</v>
      </c>
      <c r="M4055">
        <v>110.5591</v>
      </c>
      <c r="N4055">
        <v>202.75000000001401</v>
      </c>
      <c r="O4055" s="36">
        <v>23.02926857913733</v>
      </c>
      <c r="Q4055">
        <v>115.30419999999999</v>
      </c>
      <c r="R4055">
        <v>202.75000000001401</v>
      </c>
      <c r="S4055" s="36">
        <v>23.16261516902015</v>
      </c>
      <c r="U4055">
        <v>120.0808</v>
      </c>
      <c r="V4055">
        <v>202.75000000001401</v>
      </c>
      <c r="W4055" s="36">
        <v>23.300996162095785</v>
      </c>
      <c r="Y4055">
        <v>83.43</v>
      </c>
      <c r="Z4055">
        <v>202.75000000001401</v>
      </c>
      <c r="AA4055" s="36">
        <v>22.339202624839643</v>
      </c>
    </row>
    <row r="4056" spans="1:27" x14ac:dyDescent="0.25">
      <c r="A4056">
        <v>96.432599999999994</v>
      </c>
      <c r="B4056">
        <v>202.80000000001399</v>
      </c>
      <c r="C4056" s="36">
        <v>22.65472277026166</v>
      </c>
      <c r="E4056">
        <v>101.12990000000001</v>
      </c>
      <c r="F4056">
        <v>202.80000000001399</v>
      </c>
      <c r="G4056" s="36">
        <v>22.775435143036809</v>
      </c>
      <c r="I4056">
        <v>105.8248</v>
      </c>
      <c r="J4056">
        <v>202.80000000001399</v>
      </c>
      <c r="K4056" s="36">
        <v>22.899705350783986</v>
      </c>
      <c r="M4056">
        <v>110.5591</v>
      </c>
      <c r="N4056">
        <v>202.80000000001399</v>
      </c>
      <c r="O4056" s="36">
        <v>23.028795567531688</v>
      </c>
      <c r="Q4056">
        <v>115.30419999999999</v>
      </c>
      <c r="R4056">
        <v>202.80000000001399</v>
      </c>
      <c r="S4056" s="36">
        <v>23.162122585355704</v>
      </c>
      <c r="U4056">
        <v>120.0808</v>
      </c>
      <c r="V4056">
        <v>202.80000000001399</v>
      </c>
      <c r="W4056" s="36">
        <v>23.300482331067027</v>
      </c>
      <c r="Y4056">
        <v>83.43</v>
      </c>
      <c r="Z4056">
        <v>202.80000000001399</v>
      </c>
      <c r="AA4056" s="36">
        <v>22.33881865377457</v>
      </c>
    </row>
    <row r="4057" spans="1:27" x14ac:dyDescent="0.25">
      <c r="A4057">
        <v>96.432599999999994</v>
      </c>
      <c r="B4057">
        <v>202.85000000001401</v>
      </c>
      <c r="C4057" s="36">
        <v>22.65430043473771</v>
      </c>
      <c r="E4057">
        <v>101.12990000000001</v>
      </c>
      <c r="F4057">
        <v>202.85000000001401</v>
      </c>
      <c r="G4057" s="36">
        <v>22.774997130357683</v>
      </c>
      <c r="I4057">
        <v>105.8248</v>
      </c>
      <c r="J4057">
        <v>202.85000000001401</v>
      </c>
      <c r="K4057" s="36">
        <v>22.899250564037207</v>
      </c>
      <c r="M4057">
        <v>110.5591</v>
      </c>
      <c r="N4057">
        <v>202.85000000001401</v>
      </c>
      <c r="O4057" s="36">
        <v>23.02832263254227</v>
      </c>
      <c r="Q4057">
        <v>115.30419999999999</v>
      </c>
      <c r="R4057">
        <v>202.85000000001401</v>
      </c>
      <c r="S4057" s="36">
        <v>23.161630085593469</v>
      </c>
      <c r="U4057">
        <v>120.0808</v>
      </c>
      <c r="V4057">
        <v>202.85000000001401</v>
      </c>
      <c r="W4057" s="36">
        <v>23.29996859228353</v>
      </c>
      <c r="Y4057">
        <v>83.43</v>
      </c>
      <c r="Z4057">
        <v>202.85000000001401</v>
      </c>
      <c r="AA4057" s="36">
        <v>22.33843473088514</v>
      </c>
    </row>
    <row r="4058" spans="1:27" x14ac:dyDescent="0.25">
      <c r="A4058">
        <v>96.432599999999994</v>
      </c>
      <c r="B4058">
        <v>202.90000000001399</v>
      </c>
      <c r="C4058" s="36">
        <v>22.653878158710846</v>
      </c>
      <c r="E4058">
        <v>101.12990000000001</v>
      </c>
      <c r="F4058">
        <v>202.90000000001399</v>
      </c>
      <c r="G4058" s="36">
        <v>22.774559182205103</v>
      </c>
      <c r="I4058">
        <v>105.8248</v>
      </c>
      <c r="J4058">
        <v>202.90000000001399</v>
      </c>
      <c r="K4058" s="36">
        <v>22.898795847461319</v>
      </c>
      <c r="M4058">
        <v>110.5591</v>
      </c>
      <c r="N4058">
        <v>202.90000000001399</v>
      </c>
      <c r="O4058" s="36">
        <v>23.027849774140012</v>
      </c>
      <c r="Q4058">
        <v>115.30419999999999</v>
      </c>
      <c r="R4058">
        <v>202.90000000001399</v>
      </c>
      <c r="S4058" s="36">
        <v>23.161137669699894</v>
      </c>
      <c r="U4058">
        <v>120.0808</v>
      </c>
      <c r="V4058">
        <v>202.90000000001399</v>
      </c>
      <c r="W4058" s="36">
        <v>23.299454945706266</v>
      </c>
      <c r="Y4058">
        <v>83.43</v>
      </c>
      <c r="Z4058">
        <v>202.90000000001399</v>
      </c>
      <c r="AA4058" s="36">
        <v>22.338050856157441</v>
      </c>
    </row>
    <row r="4059" spans="1:27" x14ac:dyDescent="0.25">
      <c r="A4059">
        <v>96.432599999999994</v>
      </c>
      <c r="B4059">
        <v>202.950000000014</v>
      </c>
      <c r="C4059" s="36">
        <v>22.653455942161628</v>
      </c>
      <c r="E4059">
        <v>101.12990000000001</v>
      </c>
      <c r="F4059">
        <v>202.950000000014</v>
      </c>
      <c r="G4059" s="36">
        <v>22.774121298556953</v>
      </c>
      <c r="I4059">
        <v>105.8248</v>
      </c>
      <c r="J4059">
        <v>202.950000000014</v>
      </c>
      <c r="K4059" s="36">
        <v>22.898341201031062</v>
      </c>
      <c r="M4059">
        <v>110.5591</v>
      </c>
      <c r="N4059">
        <v>202.950000000014</v>
      </c>
      <c r="O4059" s="36">
        <v>23.027376992295888</v>
      </c>
      <c r="Q4059">
        <v>115.30419999999999</v>
      </c>
      <c r="R4059">
        <v>202.950000000014</v>
      </c>
      <c r="S4059" s="36">
        <v>23.16064533764143</v>
      </c>
      <c r="U4059">
        <v>120.0808</v>
      </c>
      <c r="V4059">
        <v>202.950000000014</v>
      </c>
      <c r="W4059" s="36">
        <v>23.298941391296264</v>
      </c>
      <c r="Y4059">
        <v>83.43</v>
      </c>
      <c r="Z4059">
        <v>202.950000000014</v>
      </c>
      <c r="AA4059" s="36">
        <v>22.337667029577574</v>
      </c>
    </row>
    <row r="4060" spans="1:27" x14ac:dyDescent="0.25">
      <c r="A4060">
        <v>96.432599999999994</v>
      </c>
      <c r="B4060">
        <v>203.00000000001401</v>
      </c>
      <c r="C4060" s="36">
        <v>22.653033785070622</v>
      </c>
      <c r="E4060">
        <v>101.12990000000001</v>
      </c>
      <c r="F4060">
        <v>203.00000000001401</v>
      </c>
      <c r="G4060" s="36">
        <v>22.773683479391124</v>
      </c>
      <c r="I4060">
        <v>105.8248</v>
      </c>
      <c r="J4060">
        <v>203.00000000001401</v>
      </c>
      <c r="K4060" s="36">
        <v>22.897886624721178</v>
      </c>
      <c r="M4060">
        <v>110.5591</v>
      </c>
      <c r="N4060">
        <v>203.00000000001401</v>
      </c>
      <c r="O4060" s="36">
        <v>23.026904286980876</v>
      </c>
      <c r="Q4060">
        <v>115.30419999999999</v>
      </c>
      <c r="R4060">
        <v>203.00000000001401</v>
      </c>
      <c r="S4060" s="36">
        <v>23.160153089384565</v>
      </c>
      <c r="U4060">
        <v>120.0808</v>
      </c>
      <c r="V4060">
        <v>203.00000000001401</v>
      </c>
      <c r="W4060" s="36">
        <v>23.298427929014554</v>
      </c>
      <c r="Y4060">
        <v>83.43</v>
      </c>
      <c r="Z4060">
        <v>203.00000000001401</v>
      </c>
      <c r="AA4060" s="36">
        <v>22.337283251131655</v>
      </c>
    </row>
    <row r="4061" spans="1:27" x14ac:dyDescent="0.25">
      <c r="A4061">
        <v>96.432599999999994</v>
      </c>
      <c r="B4061">
        <v>203.05000000001399</v>
      </c>
      <c r="C4061" s="36">
        <v>22.65261168741841</v>
      </c>
      <c r="E4061">
        <v>101.12990000000001</v>
      </c>
      <c r="F4061">
        <v>203.05000000001399</v>
      </c>
      <c r="G4061" s="36">
        <v>22.773245724685534</v>
      </c>
      <c r="I4061">
        <v>105.8248</v>
      </c>
      <c r="J4061">
        <v>203.05000000001399</v>
      </c>
      <c r="K4061" s="36">
        <v>22.89743211850643</v>
      </c>
      <c r="M4061">
        <v>110.5591</v>
      </c>
      <c r="N4061">
        <v>203.05000000001399</v>
      </c>
      <c r="O4061" s="36">
        <v>23.026431658165986</v>
      </c>
      <c r="Q4061">
        <v>115.30419999999999</v>
      </c>
      <c r="R4061">
        <v>203.05000000001399</v>
      </c>
      <c r="S4061" s="36">
        <v>23.159660924895796</v>
      </c>
      <c r="U4061">
        <v>120.0808</v>
      </c>
      <c r="V4061">
        <v>203.05000000001399</v>
      </c>
      <c r="W4061" s="36">
        <v>23.29791455882221</v>
      </c>
      <c r="Y4061">
        <v>83.43</v>
      </c>
      <c r="Z4061">
        <v>203.05000000001399</v>
      </c>
      <c r="AA4061" s="36">
        <v>22.336899520805797</v>
      </c>
    </row>
    <row r="4062" spans="1:27" x14ac:dyDescent="0.25">
      <c r="A4062">
        <v>96.432599999999994</v>
      </c>
      <c r="B4062">
        <v>203.10000000001401</v>
      </c>
      <c r="C4062" s="36">
        <v>22.65218964918558</v>
      </c>
      <c r="E4062">
        <v>101.12990000000001</v>
      </c>
      <c r="F4062">
        <v>203.10000000001401</v>
      </c>
      <c r="G4062" s="36">
        <v>22.772808034418098</v>
      </c>
      <c r="I4062">
        <v>105.8248</v>
      </c>
      <c r="J4062">
        <v>203.10000000001401</v>
      </c>
      <c r="K4062" s="36">
        <v>22.896977682361594</v>
      </c>
      <c r="M4062">
        <v>110.5591</v>
      </c>
      <c r="N4062">
        <v>203.10000000001401</v>
      </c>
      <c r="O4062" s="36">
        <v>23.025959105822228</v>
      </c>
      <c r="Q4062">
        <v>115.30419999999999</v>
      </c>
      <c r="R4062">
        <v>203.10000000001401</v>
      </c>
      <c r="S4062" s="36">
        <v>23.159168844141657</v>
      </c>
      <c r="U4062">
        <v>120.0808</v>
      </c>
      <c r="V4062">
        <v>203.10000000001401</v>
      </c>
      <c r="W4062" s="36">
        <v>23.297401280680326</v>
      </c>
      <c r="Y4062">
        <v>83.43</v>
      </c>
      <c r="Z4062">
        <v>203.10000000001401</v>
      </c>
      <c r="AA4062" s="36">
        <v>22.336515838586109</v>
      </c>
    </row>
    <row r="4063" spans="1:27" x14ac:dyDescent="0.25">
      <c r="A4063">
        <v>96.432599999999994</v>
      </c>
      <c r="B4063">
        <v>203.15000000001399</v>
      </c>
      <c r="C4063" s="36">
        <v>22.651767670352729</v>
      </c>
      <c r="E4063">
        <v>101.12990000000001</v>
      </c>
      <c r="F4063">
        <v>203.15000000001399</v>
      </c>
      <c r="G4063" s="36">
        <v>22.772370408566747</v>
      </c>
      <c r="I4063">
        <v>105.8248</v>
      </c>
      <c r="J4063">
        <v>203.15000000001399</v>
      </c>
      <c r="K4063" s="36">
        <v>22.896523316261469</v>
      </c>
      <c r="M4063">
        <v>110.5591</v>
      </c>
      <c r="N4063">
        <v>203.15000000001399</v>
      </c>
      <c r="O4063" s="36">
        <v>23.025486629920643</v>
      </c>
      <c r="Q4063">
        <v>115.30419999999999</v>
      </c>
      <c r="R4063">
        <v>203.15000000001399</v>
      </c>
      <c r="S4063" s="36">
        <v>23.158676847088692</v>
      </c>
      <c r="U4063">
        <v>120.0808</v>
      </c>
      <c r="V4063">
        <v>203.15000000001399</v>
      </c>
      <c r="W4063" s="36">
        <v>23.296888094550017</v>
      </c>
      <c r="Y4063">
        <v>83.43</v>
      </c>
      <c r="Z4063">
        <v>203.15000000001399</v>
      </c>
      <c r="AA4063" s="36">
        <v>22.336132204458739</v>
      </c>
    </row>
    <row r="4064" spans="1:27" x14ac:dyDescent="0.25">
      <c r="A4064">
        <v>96.432599999999994</v>
      </c>
      <c r="B4064">
        <v>203.200000000014</v>
      </c>
      <c r="C4064" s="36">
        <v>22.651345750900472</v>
      </c>
      <c r="E4064">
        <v>101.12990000000001</v>
      </c>
      <c r="F4064">
        <v>203.200000000014</v>
      </c>
      <c r="G4064" s="36">
        <v>22.771932847109429</v>
      </c>
      <c r="I4064">
        <v>105.8248</v>
      </c>
      <c r="J4064">
        <v>203.200000000014</v>
      </c>
      <c r="K4064" s="36">
        <v>22.89606902018085</v>
      </c>
      <c r="M4064">
        <v>110.5591</v>
      </c>
      <c r="N4064">
        <v>203.200000000014</v>
      </c>
      <c r="O4064" s="36">
        <v>23.025014230432284</v>
      </c>
      <c r="Q4064">
        <v>115.30419999999999</v>
      </c>
      <c r="R4064">
        <v>203.200000000014</v>
      </c>
      <c r="S4064" s="36">
        <v>23.158184933703478</v>
      </c>
      <c r="U4064">
        <v>120.0808</v>
      </c>
      <c r="V4064">
        <v>203.200000000014</v>
      </c>
      <c r="W4064" s="36">
        <v>23.296375000392437</v>
      </c>
      <c r="Y4064">
        <v>83.43</v>
      </c>
      <c r="Z4064">
        <v>203.200000000014</v>
      </c>
      <c r="AA4064" s="36">
        <v>22.335748618409809</v>
      </c>
    </row>
    <row r="4065" spans="1:27" x14ac:dyDescent="0.25">
      <c r="A4065">
        <v>96.432599999999994</v>
      </c>
      <c r="B4065">
        <v>203.25000000001401</v>
      </c>
      <c r="C4065" s="36">
        <v>22.650923890809423</v>
      </c>
      <c r="E4065">
        <v>101.12990000000001</v>
      </c>
      <c r="F4065">
        <v>203.25000000001401</v>
      </c>
      <c r="G4065" s="36">
        <v>22.771495350024104</v>
      </c>
      <c r="I4065">
        <v>105.8248</v>
      </c>
      <c r="J4065">
        <v>203.25000000001401</v>
      </c>
      <c r="K4065" s="36">
        <v>22.895614794094566</v>
      </c>
      <c r="M4065">
        <v>110.5591</v>
      </c>
      <c r="N4065">
        <v>203.25000000001401</v>
      </c>
      <c r="O4065" s="36">
        <v>23.024541907328228</v>
      </c>
      <c r="Q4065">
        <v>115.30419999999999</v>
      </c>
      <c r="R4065">
        <v>203.25000000001401</v>
      </c>
      <c r="S4065" s="36">
        <v>23.157693103952592</v>
      </c>
      <c r="U4065">
        <v>120.0808</v>
      </c>
      <c r="V4065">
        <v>203.25000000001401</v>
      </c>
      <c r="W4065" s="36">
        <v>23.29586199816876</v>
      </c>
      <c r="Y4065">
        <v>83.43</v>
      </c>
      <c r="Z4065">
        <v>203.25000000001401</v>
      </c>
      <c r="AA4065" s="36">
        <v>22.335365080425458</v>
      </c>
    </row>
    <row r="4066" spans="1:27" x14ac:dyDescent="0.25">
      <c r="A4066">
        <v>96.432599999999994</v>
      </c>
      <c r="B4066">
        <v>203.30000000001399</v>
      </c>
      <c r="C4066" s="36">
        <v>22.650502090060215</v>
      </c>
      <c r="E4066">
        <v>101.12990000000001</v>
      </c>
      <c r="F4066">
        <v>203.30000000001399</v>
      </c>
      <c r="G4066" s="36">
        <v>22.771057917288729</v>
      </c>
      <c r="I4066">
        <v>105.8248</v>
      </c>
      <c r="J4066">
        <v>203.30000000001399</v>
      </c>
      <c r="K4066" s="36">
        <v>22.895160637977447</v>
      </c>
      <c r="M4066">
        <v>110.5591</v>
      </c>
      <c r="N4066">
        <v>203.30000000001399</v>
      </c>
      <c r="O4066" s="36">
        <v>23.024069660579563</v>
      </c>
      <c r="Q4066">
        <v>115.30419999999999</v>
      </c>
      <c r="R4066">
        <v>203.30000000001399</v>
      </c>
      <c r="S4066" s="36">
        <v>23.157201357802656</v>
      </c>
      <c r="U4066">
        <v>120.0808</v>
      </c>
      <c r="V4066">
        <v>203.30000000001399</v>
      </c>
      <c r="W4066" s="36">
        <v>23.295349087840179</v>
      </c>
      <c r="Y4066">
        <v>83.43</v>
      </c>
      <c r="Z4066">
        <v>203.30000000001399</v>
      </c>
      <c r="AA4066" s="36">
        <v>22.334981590491836</v>
      </c>
    </row>
    <row r="4067" spans="1:27" x14ac:dyDescent="0.25">
      <c r="A4067">
        <v>96.432599999999994</v>
      </c>
      <c r="B4067">
        <v>203.35000000001401</v>
      </c>
      <c r="C4067" s="36">
        <v>22.650080348633487</v>
      </c>
      <c r="E4067">
        <v>101.12990000000001</v>
      </c>
      <c r="F4067">
        <v>203.35000000001401</v>
      </c>
      <c r="G4067" s="36">
        <v>22.770620548881304</v>
      </c>
      <c r="I4067">
        <v>105.8248</v>
      </c>
      <c r="J4067">
        <v>203.35000000001401</v>
      </c>
      <c r="K4067" s="36">
        <v>22.894706551804351</v>
      </c>
      <c r="M4067">
        <v>110.5591</v>
      </c>
      <c r="N4067">
        <v>203.35000000001401</v>
      </c>
      <c r="O4067" s="36">
        <v>23.023597490157396</v>
      </c>
      <c r="Q4067">
        <v>115.30419999999999</v>
      </c>
      <c r="R4067">
        <v>203.35000000001401</v>
      </c>
      <c r="S4067" s="36">
        <v>23.156709695220307</v>
      </c>
      <c r="U4067">
        <v>120.0808</v>
      </c>
      <c r="V4067">
        <v>203.35000000001401</v>
      </c>
      <c r="W4067" s="36">
        <v>23.294836269367931</v>
      </c>
      <c r="Y4067">
        <v>83.43</v>
      </c>
      <c r="Z4067">
        <v>203.35000000001401</v>
      </c>
      <c r="AA4067" s="36">
        <v>22.334598148595095</v>
      </c>
    </row>
    <row r="4068" spans="1:27" x14ac:dyDescent="0.25">
      <c r="A4068">
        <v>96.432599999999994</v>
      </c>
      <c r="B4068">
        <v>203.40000000001399</v>
      </c>
      <c r="C4068" s="36">
        <v>22.649658666509897</v>
      </c>
      <c r="E4068">
        <v>101.12990000000001</v>
      </c>
      <c r="F4068">
        <v>203.40000000001399</v>
      </c>
      <c r="G4068" s="36">
        <v>22.770183244779812</v>
      </c>
      <c r="I4068">
        <v>105.8248</v>
      </c>
      <c r="J4068">
        <v>203.40000000001399</v>
      </c>
      <c r="K4068" s="36">
        <v>22.894252535550137</v>
      </c>
      <c r="M4068">
        <v>110.5591</v>
      </c>
      <c r="N4068">
        <v>203.40000000001399</v>
      </c>
      <c r="O4068" s="36">
        <v>23.023125396032853</v>
      </c>
      <c r="Q4068">
        <v>115.30419999999999</v>
      </c>
      <c r="R4068">
        <v>203.40000000001399</v>
      </c>
      <c r="S4068" s="36">
        <v>23.156218116172191</v>
      </c>
      <c r="U4068">
        <v>120.0808</v>
      </c>
      <c r="V4068">
        <v>203.40000000001399</v>
      </c>
      <c r="W4068" s="36">
        <v>23.294323542713265</v>
      </c>
      <c r="Y4068">
        <v>83.43</v>
      </c>
      <c r="Z4068">
        <v>203.40000000001399</v>
      </c>
      <c r="AA4068" s="36">
        <v>22.334214754721398</v>
      </c>
    </row>
    <row r="4069" spans="1:27" x14ac:dyDescent="0.25">
      <c r="A4069">
        <v>96.432599999999994</v>
      </c>
      <c r="B4069">
        <v>203.450000000014</v>
      </c>
      <c r="C4069" s="36">
        <v>22.649237043670094</v>
      </c>
      <c r="E4069">
        <v>101.12990000000001</v>
      </c>
      <c r="F4069">
        <v>203.450000000014</v>
      </c>
      <c r="G4069" s="36">
        <v>22.769746004962261</v>
      </c>
      <c r="I4069">
        <v>105.8248</v>
      </c>
      <c r="J4069">
        <v>203.450000000014</v>
      </c>
      <c r="K4069" s="36">
        <v>22.893798589189689</v>
      </c>
      <c r="M4069">
        <v>110.5591</v>
      </c>
      <c r="N4069">
        <v>203.450000000014</v>
      </c>
      <c r="O4069" s="36">
        <v>23.022653378177072</v>
      </c>
      <c r="Q4069">
        <v>115.30419999999999</v>
      </c>
      <c r="R4069">
        <v>203.450000000014</v>
      </c>
      <c r="S4069" s="36">
        <v>23.155726620624989</v>
      </c>
      <c r="U4069">
        <v>120.0808</v>
      </c>
      <c r="V4069">
        <v>203.450000000014</v>
      </c>
      <c r="W4069" s="36">
        <v>23.293810907837461</v>
      </c>
      <c r="Y4069">
        <v>83.43</v>
      </c>
      <c r="Z4069">
        <v>203.450000000014</v>
      </c>
      <c r="AA4069" s="36">
        <v>22.333831408856909</v>
      </c>
    </row>
    <row r="4070" spans="1:27" x14ac:dyDescent="0.25">
      <c r="A4070">
        <v>96.432599999999994</v>
      </c>
      <c r="B4070">
        <v>203.50000000001401</v>
      </c>
      <c r="C4070" s="36">
        <v>22.648815480094758</v>
      </c>
      <c r="E4070">
        <v>101.12990000000001</v>
      </c>
      <c r="F4070">
        <v>203.50000000001401</v>
      </c>
      <c r="G4070" s="36">
        <v>22.769308829406665</v>
      </c>
      <c r="I4070">
        <v>105.8248</v>
      </c>
      <c r="J4070">
        <v>203.50000000001401</v>
      </c>
      <c r="K4070" s="36">
        <v>22.893344712697893</v>
      </c>
      <c r="M4070">
        <v>110.5591</v>
      </c>
      <c r="N4070">
        <v>203.50000000001401</v>
      </c>
      <c r="O4070" s="36">
        <v>23.022181436561226</v>
      </c>
      <c r="Q4070">
        <v>115.30419999999999</v>
      </c>
      <c r="R4070">
        <v>203.50000000001401</v>
      </c>
      <c r="S4070" s="36">
        <v>23.155235208545406</v>
      </c>
      <c r="U4070">
        <v>120.0808</v>
      </c>
      <c r="V4070">
        <v>203.50000000001401</v>
      </c>
      <c r="W4070" s="36">
        <v>23.293298364701826</v>
      </c>
      <c r="Y4070">
        <v>83.43</v>
      </c>
      <c r="Z4070">
        <v>203.50000000001401</v>
      </c>
      <c r="AA4070" s="36">
        <v>22.333448110987799</v>
      </c>
    </row>
    <row r="4071" spans="1:27" x14ac:dyDescent="0.25">
      <c r="A4071">
        <v>96.432599999999994</v>
      </c>
      <c r="B4071">
        <v>203.55000000001499</v>
      </c>
      <c r="C4071" s="36">
        <v>22.648393975764552</v>
      </c>
      <c r="E4071">
        <v>101.12990000000001</v>
      </c>
      <c r="F4071">
        <v>203.55000000001499</v>
      </c>
      <c r="G4071" s="36">
        <v>22.768871718091052</v>
      </c>
      <c r="I4071">
        <v>105.8248</v>
      </c>
      <c r="J4071">
        <v>203.55000000001499</v>
      </c>
      <c r="K4071" s="36">
        <v>22.892890906049654</v>
      </c>
      <c r="M4071">
        <v>110.5591</v>
      </c>
      <c r="N4071">
        <v>203.55000000001499</v>
      </c>
      <c r="O4071" s="36">
        <v>23.021709571156475</v>
      </c>
      <c r="Q4071">
        <v>115.30419999999999</v>
      </c>
      <c r="R4071">
        <v>203.55000000001499</v>
      </c>
      <c r="S4071" s="36">
        <v>23.154743879900142</v>
      </c>
      <c r="U4071">
        <v>120.0808</v>
      </c>
      <c r="V4071">
        <v>203.55000000001499</v>
      </c>
      <c r="W4071" s="36">
        <v>23.292785913267686</v>
      </c>
      <c r="Y4071">
        <v>83.43</v>
      </c>
      <c r="Z4071">
        <v>203.55000000001499</v>
      </c>
      <c r="AA4071" s="36">
        <v>22.333064861100244</v>
      </c>
    </row>
    <row r="4072" spans="1:27" x14ac:dyDescent="0.25">
      <c r="A4072">
        <v>96.432599999999994</v>
      </c>
      <c r="B4072">
        <v>203.60000000001401</v>
      </c>
      <c r="C4072" s="36">
        <v>22.647972530660205</v>
      </c>
      <c r="E4072">
        <v>101.12990000000001</v>
      </c>
      <c r="F4072">
        <v>203.60000000001401</v>
      </c>
      <c r="G4072" s="36">
        <v>22.768434670993489</v>
      </c>
      <c r="I4072">
        <v>105.8248</v>
      </c>
      <c r="J4072">
        <v>203.60000000001401</v>
      </c>
      <c r="K4072" s="36">
        <v>22.892437169219924</v>
      </c>
      <c r="M4072">
        <v>110.5591</v>
      </c>
      <c r="N4072">
        <v>203.60000000001401</v>
      </c>
      <c r="O4072" s="36">
        <v>23.02123778193404</v>
      </c>
      <c r="Q4072">
        <v>115.30419999999999</v>
      </c>
      <c r="R4072">
        <v>203.60000000001401</v>
      </c>
      <c r="S4072" s="36">
        <v>23.154252634655979</v>
      </c>
      <c r="U4072">
        <v>120.0808</v>
      </c>
      <c r="V4072">
        <v>203.60000000001401</v>
      </c>
      <c r="W4072" s="36">
        <v>23.292273553496425</v>
      </c>
      <c r="Y4072">
        <v>83.43</v>
      </c>
      <c r="Z4072">
        <v>203.60000000001401</v>
      </c>
      <c r="AA4072" s="36">
        <v>22.332681659180448</v>
      </c>
    </row>
    <row r="4073" spans="1:27" x14ac:dyDescent="0.25">
      <c r="A4073">
        <v>96.432599999999994</v>
      </c>
      <c r="B4073">
        <v>203.65000000001501</v>
      </c>
      <c r="C4073" s="36">
        <v>22.647551144762378</v>
      </c>
      <c r="E4073">
        <v>101.12990000000001</v>
      </c>
      <c r="F4073">
        <v>203.65000000001501</v>
      </c>
      <c r="G4073" s="36">
        <v>22.767997688091995</v>
      </c>
      <c r="I4073">
        <v>105.8248</v>
      </c>
      <c r="J4073">
        <v>203.65000000001501</v>
      </c>
      <c r="K4073" s="36">
        <v>22.891983502183603</v>
      </c>
      <c r="M4073">
        <v>110.5591</v>
      </c>
      <c r="N4073">
        <v>203.65000000001501</v>
      </c>
      <c r="O4073" s="36">
        <v>23.020766068865107</v>
      </c>
      <c r="Q4073">
        <v>115.30419999999999</v>
      </c>
      <c r="R4073">
        <v>203.65000000001501</v>
      </c>
      <c r="S4073" s="36">
        <v>23.153761472779635</v>
      </c>
      <c r="U4073">
        <v>120.0808</v>
      </c>
      <c r="V4073">
        <v>203.65000000001501</v>
      </c>
      <c r="W4073" s="36">
        <v>23.291761285349395</v>
      </c>
      <c r="Y4073">
        <v>83.43</v>
      </c>
      <c r="Z4073">
        <v>203.65000000001501</v>
      </c>
      <c r="AA4073" s="36">
        <v>22.332298505214574</v>
      </c>
    </row>
    <row r="4074" spans="1:27" x14ac:dyDescent="0.25">
      <c r="A4074">
        <v>96.432599999999994</v>
      </c>
      <c r="B4074">
        <v>203.700000000014</v>
      </c>
      <c r="C4074" s="36">
        <v>22.647129818051816</v>
      </c>
      <c r="E4074">
        <v>101.12990000000001</v>
      </c>
      <c r="F4074">
        <v>203.700000000014</v>
      </c>
      <c r="G4074" s="36">
        <v>22.767560769364668</v>
      </c>
      <c r="I4074">
        <v>105.8248</v>
      </c>
      <c r="J4074">
        <v>203.700000000014</v>
      </c>
      <c r="K4074" s="36">
        <v>22.891529904915682</v>
      </c>
      <c r="M4074">
        <v>110.5591</v>
      </c>
      <c r="N4074">
        <v>203.700000000014</v>
      </c>
      <c r="O4074" s="36">
        <v>23.020294431920945</v>
      </c>
      <c r="Q4074">
        <v>115.30419999999999</v>
      </c>
      <c r="R4074">
        <v>203.700000000014</v>
      </c>
      <c r="S4074" s="36">
        <v>23.153270394237936</v>
      </c>
      <c r="U4074">
        <v>120.0808</v>
      </c>
      <c r="V4074">
        <v>203.700000000014</v>
      </c>
      <c r="W4074" s="36">
        <v>23.29124910878804</v>
      </c>
      <c r="Y4074">
        <v>83.43</v>
      </c>
      <c r="Z4074">
        <v>203.700000000014</v>
      </c>
      <c r="AA4074" s="36">
        <v>22.331915399188855</v>
      </c>
    </row>
    <row r="4075" spans="1:27" x14ac:dyDescent="0.25">
      <c r="A4075">
        <v>96.432599999999994</v>
      </c>
      <c r="B4075">
        <v>203.75000000001401</v>
      </c>
      <c r="C4075" s="36">
        <v>22.646708550509217</v>
      </c>
      <c r="E4075">
        <v>101.12990000000001</v>
      </c>
      <c r="F4075">
        <v>203.75000000001401</v>
      </c>
      <c r="G4075" s="36">
        <v>22.767123914789568</v>
      </c>
      <c r="I4075">
        <v>105.8248</v>
      </c>
      <c r="J4075">
        <v>203.75000000001401</v>
      </c>
      <c r="K4075" s="36">
        <v>22.891076377391094</v>
      </c>
      <c r="M4075">
        <v>110.5591</v>
      </c>
      <c r="N4075">
        <v>203.75000000001401</v>
      </c>
      <c r="O4075" s="36">
        <v>23.019822871072765</v>
      </c>
      <c r="Q4075">
        <v>115.30419999999999</v>
      </c>
      <c r="R4075">
        <v>203.75000000001401</v>
      </c>
      <c r="S4075" s="36">
        <v>23.152779398997655</v>
      </c>
      <c r="U4075">
        <v>120.0808</v>
      </c>
      <c r="V4075">
        <v>203.75000000001401</v>
      </c>
      <c r="W4075" s="36">
        <v>23.290737023773776</v>
      </c>
      <c r="Y4075">
        <v>83.43</v>
      </c>
      <c r="Z4075">
        <v>203.75000000001401</v>
      </c>
      <c r="AA4075" s="36">
        <v>22.331532341089464</v>
      </c>
    </row>
    <row r="4076" spans="1:27" x14ac:dyDescent="0.25">
      <c r="A4076">
        <v>96.432599999999994</v>
      </c>
      <c r="B4076">
        <v>203.80000000001499</v>
      </c>
      <c r="C4076" s="36">
        <v>22.646287342115311</v>
      </c>
      <c r="E4076">
        <v>101.12990000000001</v>
      </c>
      <c r="F4076">
        <v>203.80000000001499</v>
      </c>
      <c r="G4076" s="36">
        <v>22.766687124344781</v>
      </c>
      <c r="I4076">
        <v>105.8248</v>
      </c>
      <c r="J4076">
        <v>203.80000000001499</v>
      </c>
      <c r="K4076" s="36">
        <v>22.890622919584828</v>
      </c>
      <c r="M4076">
        <v>110.5591</v>
      </c>
      <c r="N4076">
        <v>203.80000000001499</v>
      </c>
      <c r="O4076" s="36">
        <v>23.019351386291842</v>
      </c>
      <c r="Q4076">
        <v>115.30419999999999</v>
      </c>
      <c r="R4076">
        <v>203.80000000001499</v>
      </c>
      <c r="S4076" s="36">
        <v>23.152288487025622</v>
      </c>
      <c r="U4076">
        <v>120.0808</v>
      </c>
      <c r="V4076">
        <v>203.80000000001499</v>
      </c>
      <c r="W4076" s="36">
        <v>23.290225030268068</v>
      </c>
      <c r="Y4076">
        <v>83.43</v>
      </c>
      <c r="Z4076">
        <v>203.80000000001499</v>
      </c>
      <c r="AA4076" s="36">
        <v>22.331149330902615</v>
      </c>
    </row>
    <row r="4077" spans="1:27" x14ac:dyDescent="0.25">
      <c r="A4077">
        <v>96.432599999999994</v>
      </c>
      <c r="B4077">
        <v>203.850000000015</v>
      </c>
      <c r="C4077" s="36">
        <v>22.645866192850864</v>
      </c>
      <c r="E4077">
        <v>101.12990000000001</v>
      </c>
      <c r="F4077">
        <v>203.850000000015</v>
      </c>
      <c r="G4077" s="36">
        <v>22.766250398008427</v>
      </c>
      <c r="I4077">
        <v>105.8248</v>
      </c>
      <c r="J4077">
        <v>203.850000000015</v>
      </c>
      <c r="K4077" s="36">
        <v>22.890169531471891</v>
      </c>
      <c r="M4077">
        <v>110.5591</v>
      </c>
      <c r="N4077">
        <v>203.850000000015</v>
      </c>
      <c r="O4077" s="36">
        <v>23.018879977549474</v>
      </c>
      <c r="Q4077">
        <v>115.30419999999999</v>
      </c>
      <c r="R4077">
        <v>203.850000000015</v>
      </c>
      <c r="S4077" s="36">
        <v>23.151797658288711</v>
      </c>
      <c r="U4077">
        <v>120.0808</v>
      </c>
      <c r="V4077">
        <v>203.850000000015</v>
      </c>
      <c r="W4077" s="36">
        <v>23.289713128232421</v>
      </c>
      <c r="Y4077">
        <v>83.43</v>
      </c>
      <c r="Z4077">
        <v>203.850000000015</v>
      </c>
      <c r="AA4077" s="36">
        <v>22.330766368614551</v>
      </c>
    </row>
    <row r="4078" spans="1:27" x14ac:dyDescent="0.25">
      <c r="A4078">
        <v>96.432599999999994</v>
      </c>
      <c r="B4078">
        <v>203.90000000001501</v>
      </c>
      <c r="C4078" s="36">
        <v>22.645445102696609</v>
      </c>
      <c r="E4078">
        <v>101.12990000000001</v>
      </c>
      <c r="F4078">
        <v>203.90000000001501</v>
      </c>
      <c r="G4078" s="36">
        <v>22.765813735758616</v>
      </c>
      <c r="I4078">
        <v>105.8248</v>
      </c>
      <c r="J4078">
        <v>203.90000000001501</v>
      </c>
      <c r="K4078" s="36">
        <v>22.889716213027288</v>
      </c>
      <c r="M4078">
        <v>110.5591</v>
      </c>
      <c r="N4078">
        <v>203.90000000001501</v>
      </c>
      <c r="O4078" s="36">
        <v>23.018408644816962</v>
      </c>
      <c r="Q4078">
        <v>115.30419999999999</v>
      </c>
      <c r="R4078">
        <v>203.90000000001501</v>
      </c>
      <c r="S4078" s="36">
        <v>23.151306912753768</v>
      </c>
      <c r="U4078">
        <v>120.0808</v>
      </c>
      <c r="V4078">
        <v>203.90000000001501</v>
      </c>
      <c r="W4078" s="36">
        <v>23.289201317628351</v>
      </c>
      <c r="Y4078">
        <v>83.43</v>
      </c>
      <c r="Z4078">
        <v>203.90000000001501</v>
      </c>
      <c r="AA4078" s="36">
        <v>22.330383454211475</v>
      </c>
    </row>
    <row r="4079" spans="1:27" x14ac:dyDescent="0.25">
      <c r="A4079">
        <v>96.432599999999994</v>
      </c>
      <c r="B4079">
        <v>203.950000000015</v>
      </c>
      <c r="C4079" s="36">
        <v>22.645024071633316</v>
      </c>
      <c r="E4079">
        <v>101.12990000000001</v>
      </c>
      <c r="F4079">
        <v>203.950000000015</v>
      </c>
      <c r="G4079" s="36">
        <v>22.765377137573473</v>
      </c>
      <c r="I4079">
        <v>105.8248</v>
      </c>
      <c r="J4079">
        <v>203.950000000015</v>
      </c>
      <c r="K4079" s="36">
        <v>22.889262964226049</v>
      </c>
      <c r="M4079">
        <v>110.5591</v>
      </c>
      <c r="N4079">
        <v>203.950000000015</v>
      </c>
      <c r="O4079" s="36">
        <v>23.017937388065612</v>
      </c>
      <c r="Q4079">
        <v>115.30419999999999</v>
      </c>
      <c r="R4079">
        <v>203.950000000015</v>
      </c>
      <c r="S4079" s="36">
        <v>23.150816250387699</v>
      </c>
      <c r="U4079">
        <v>120.0808</v>
      </c>
      <c r="V4079">
        <v>203.950000000015</v>
      </c>
      <c r="W4079" s="36">
        <v>23.288689598417395</v>
      </c>
      <c r="Y4079">
        <v>83.43</v>
      </c>
      <c r="Z4079">
        <v>203.950000000015</v>
      </c>
      <c r="AA4079" s="36">
        <v>22.330000587679624</v>
      </c>
    </row>
    <row r="4080" spans="1:27" x14ac:dyDescent="0.25">
      <c r="A4080">
        <v>96.432599999999994</v>
      </c>
      <c r="B4080">
        <v>204.00000000001501</v>
      </c>
      <c r="C4080" s="36">
        <v>22.644603099641756</v>
      </c>
      <c r="E4080">
        <v>101.12990000000001</v>
      </c>
      <c r="F4080">
        <v>204.00000000001501</v>
      </c>
      <c r="G4080" s="36">
        <v>22.764940603431132</v>
      </c>
      <c r="I4080">
        <v>105.8248</v>
      </c>
      <c r="J4080">
        <v>204.00000000001501</v>
      </c>
      <c r="K4080" s="36">
        <v>22.888809785043204</v>
      </c>
      <c r="M4080">
        <v>110.5591</v>
      </c>
      <c r="N4080">
        <v>204.00000000001501</v>
      </c>
      <c r="O4080" s="36">
        <v>23.017466207266772</v>
      </c>
      <c r="Q4080">
        <v>115.30419999999999</v>
      </c>
      <c r="R4080">
        <v>204.00000000001501</v>
      </c>
      <c r="S4080" s="36">
        <v>23.150325671157415</v>
      </c>
      <c r="U4080">
        <v>120.0808</v>
      </c>
      <c r="V4080">
        <v>204.00000000001501</v>
      </c>
      <c r="W4080" s="36">
        <v>23.288177970561122</v>
      </c>
      <c r="Y4080">
        <v>83.43</v>
      </c>
      <c r="Z4080">
        <v>204.00000000001501</v>
      </c>
      <c r="AA4080" s="36">
        <v>22.329617769005232</v>
      </c>
    </row>
    <row r="4081" spans="1:27" x14ac:dyDescent="0.25">
      <c r="A4081">
        <v>96.432599999999994</v>
      </c>
      <c r="B4081">
        <v>204.05000000001499</v>
      </c>
      <c r="C4081" s="36">
        <v>22.644182186702711</v>
      </c>
      <c r="E4081">
        <v>101.12990000000001</v>
      </c>
      <c r="F4081">
        <v>204.05000000001499</v>
      </c>
      <c r="G4081" s="36">
        <v>22.764504133309757</v>
      </c>
      <c r="I4081">
        <v>105.8248</v>
      </c>
      <c r="J4081">
        <v>204.05000000001499</v>
      </c>
      <c r="K4081" s="36">
        <v>22.888356675453814</v>
      </c>
      <c r="M4081">
        <v>110.5591</v>
      </c>
      <c r="N4081">
        <v>204.05000000001499</v>
      </c>
      <c r="O4081" s="36">
        <v>23.016995102391792</v>
      </c>
      <c r="Q4081">
        <v>115.30419999999999</v>
      </c>
      <c r="R4081">
        <v>204.05000000001499</v>
      </c>
      <c r="S4081" s="36">
        <v>23.149835175029843</v>
      </c>
      <c r="U4081">
        <v>120.0808</v>
      </c>
      <c r="V4081">
        <v>204.05000000001499</v>
      </c>
      <c r="W4081" s="36">
        <v>23.287666434021133</v>
      </c>
      <c r="Y4081">
        <v>83.43</v>
      </c>
      <c r="Z4081">
        <v>204.05000000001499</v>
      </c>
      <c r="AA4081" s="36">
        <v>22.329234998174542</v>
      </c>
    </row>
    <row r="4082" spans="1:27" x14ac:dyDescent="0.25">
      <c r="A4082">
        <v>96.432599999999994</v>
      </c>
      <c r="B4082">
        <v>204.100000000015</v>
      </c>
      <c r="C4082" s="36">
        <v>22.64376133279697</v>
      </c>
      <c r="E4082">
        <v>101.12990000000001</v>
      </c>
      <c r="F4082">
        <v>204.100000000015</v>
      </c>
      <c r="G4082" s="36">
        <v>22.764067727187498</v>
      </c>
      <c r="I4082">
        <v>105.8248</v>
      </c>
      <c r="J4082">
        <v>204.100000000015</v>
      </c>
      <c r="K4082" s="36">
        <v>22.887903635432941</v>
      </c>
      <c r="M4082">
        <v>110.5591</v>
      </c>
      <c r="N4082">
        <v>204.100000000015</v>
      </c>
      <c r="O4082" s="36">
        <v>23.01652407341204</v>
      </c>
      <c r="Q4082">
        <v>115.30419999999999</v>
      </c>
      <c r="R4082">
        <v>204.100000000015</v>
      </c>
      <c r="S4082" s="36">
        <v>23.149344761971943</v>
      </c>
      <c r="U4082">
        <v>120.0808</v>
      </c>
      <c r="V4082">
        <v>204.100000000015</v>
      </c>
      <c r="W4082" s="36">
        <v>23.287154988759045</v>
      </c>
      <c r="Y4082">
        <v>83.43</v>
      </c>
      <c r="Z4082">
        <v>204.100000000015</v>
      </c>
      <c r="AA4082" s="36">
        <v>22.328852275173812</v>
      </c>
    </row>
    <row r="4083" spans="1:27" x14ac:dyDescent="0.25">
      <c r="A4083">
        <v>96.432599999999994</v>
      </c>
      <c r="B4083">
        <v>204.15000000001501</v>
      </c>
      <c r="C4083" s="36">
        <v>22.643340537905342</v>
      </c>
      <c r="E4083">
        <v>101.12990000000001</v>
      </c>
      <c r="F4083">
        <v>204.15000000001501</v>
      </c>
      <c r="G4083" s="36">
        <v>22.763631385042544</v>
      </c>
      <c r="I4083">
        <v>105.8248</v>
      </c>
      <c r="J4083">
        <v>204.15000000001501</v>
      </c>
      <c r="K4083" s="36">
        <v>22.887450664955676</v>
      </c>
      <c r="M4083">
        <v>110.5591</v>
      </c>
      <c r="N4083">
        <v>204.15000000001501</v>
      </c>
      <c r="O4083" s="36">
        <v>23.01605312029891</v>
      </c>
      <c r="Q4083">
        <v>115.30419999999999</v>
      </c>
      <c r="R4083">
        <v>204.15000000001501</v>
      </c>
      <c r="S4083" s="36">
        <v>23.148854431950692</v>
      </c>
      <c r="U4083">
        <v>120.0808</v>
      </c>
      <c r="V4083">
        <v>204.15000000001501</v>
      </c>
      <c r="W4083" s="36">
        <v>23.28664363473651</v>
      </c>
      <c r="Y4083">
        <v>83.43</v>
      </c>
      <c r="Z4083">
        <v>204.15000000001501</v>
      </c>
      <c r="AA4083" s="36">
        <v>22.328469599989283</v>
      </c>
    </row>
    <row r="4084" spans="1:27" x14ac:dyDescent="0.25">
      <c r="A4084">
        <v>96.432599999999994</v>
      </c>
      <c r="B4084">
        <v>204.200000000015</v>
      </c>
      <c r="C4084" s="36">
        <v>22.642919802008638</v>
      </c>
      <c r="E4084">
        <v>101.12990000000001</v>
      </c>
      <c r="F4084">
        <v>204.200000000015</v>
      </c>
      <c r="G4084" s="36">
        <v>22.763195106853068</v>
      </c>
      <c r="I4084">
        <v>105.8248</v>
      </c>
      <c r="J4084">
        <v>204.200000000015</v>
      </c>
      <c r="K4084" s="36">
        <v>22.886997763997108</v>
      </c>
      <c r="M4084">
        <v>110.5591</v>
      </c>
      <c r="N4084">
        <v>204.200000000015</v>
      </c>
      <c r="O4084" s="36">
        <v>23.015582243023808</v>
      </c>
      <c r="Q4084">
        <v>115.30419999999999</v>
      </c>
      <c r="R4084">
        <v>204.200000000015</v>
      </c>
      <c r="S4084" s="36">
        <v>23.14836418493309</v>
      </c>
      <c r="U4084">
        <v>120.0808</v>
      </c>
      <c r="V4084">
        <v>204.200000000015</v>
      </c>
      <c r="W4084" s="36">
        <v>23.286132371915205</v>
      </c>
      <c r="Y4084">
        <v>83.43</v>
      </c>
      <c r="Z4084">
        <v>204.200000000015</v>
      </c>
      <c r="AA4084" s="36">
        <v>22.328086972607228</v>
      </c>
    </row>
    <row r="4085" spans="1:27" x14ac:dyDescent="0.25">
      <c r="A4085">
        <v>96.432599999999994</v>
      </c>
      <c r="B4085">
        <v>204.25000000001501</v>
      </c>
      <c r="C4085" s="36">
        <v>22.642499125087678</v>
      </c>
      <c r="E4085">
        <v>101.12990000000001</v>
      </c>
      <c r="F4085">
        <v>204.25000000001501</v>
      </c>
      <c r="G4085" s="36">
        <v>22.762758892597279</v>
      </c>
      <c r="I4085">
        <v>105.8248</v>
      </c>
      <c r="J4085">
        <v>204.25000000001501</v>
      </c>
      <c r="K4085" s="36">
        <v>22.886544932532356</v>
      </c>
      <c r="M4085">
        <v>110.5591</v>
      </c>
      <c r="N4085">
        <v>204.25000000001501</v>
      </c>
      <c r="O4085" s="36">
        <v>23.015111441558158</v>
      </c>
      <c r="Q4085">
        <v>115.30419999999999</v>
      </c>
      <c r="R4085">
        <v>204.25000000001501</v>
      </c>
      <c r="S4085" s="36">
        <v>23.14787402088615</v>
      </c>
      <c r="U4085">
        <v>120.0808</v>
      </c>
      <c r="V4085">
        <v>204.25000000001501</v>
      </c>
      <c r="W4085" s="36">
        <v>23.285621200256823</v>
      </c>
      <c r="Y4085">
        <v>83.43</v>
      </c>
      <c r="Z4085">
        <v>204.25000000001501</v>
      </c>
      <c r="AA4085" s="36">
        <v>22.327704393013907</v>
      </c>
    </row>
    <row r="4086" spans="1:27" x14ac:dyDescent="0.25">
      <c r="A4086">
        <v>96.432599999999994</v>
      </c>
      <c r="B4086">
        <v>204.30000000001499</v>
      </c>
      <c r="C4086" s="36">
        <v>22.642078507123298</v>
      </c>
      <c r="E4086">
        <v>101.12990000000001</v>
      </c>
      <c r="F4086">
        <v>204.30000000001499</v>
      </c>
      <c r="G4086" s="36">
        <v>22.762322742253389</v>
      </c>
      <c r="I4086">
        <v>105.8248</v>
      </c>
      <c r="J4086">
        <v>204.30000000001499</v>
      </c>
      <c r="K4086" s="36">
        <v>22.886092170536543</v>
      </c>
      <c r="M4086">
        <v>110.5591</v>
      </c>
      <c r="N4086">
        <v>204.30000000001499</v>
      </c>
      <c r="O4086" s="36">
        <v>23.014640715873401</v>
      </c>
      <c r="Q4086">
        <v>115.30419999999999</v>
      </c>
      <c r="R4086">
        <v>204.30000000001499</v>
      </c>
      <c r="S4086" s="36">
        <v>23.147383939776923</v>
      </c>
      <c r="U4086">
        <v>120.0808</v>
      </c>
      <c r="V4086">
        <v>204.30000000001499</v>
      </c>
      <c r="W4086" s="36">
        <v>23.2851101197231</v>
      </c>
      <c r="Y4086">
        <v>83.43</v>
      </c>
      <c r="Z4086">
        <v>204.30000000001499</v>
      </c>
      <c r="AA4086" s="36">
        <v>22.327321861195607</v>
      </c>
    </row>
    <row r="4087" spans="1:27" x14ac:dyDescent="0.25">
      <c r="A4087">
        <v>96.432599999999994</v>
      </c>
      <c r="B4087">
        <v>204.350000000015</v>
      </c>
      <c r="C4087" s="36">
        <v>22.641657948096338</v>
      </c>
      <c r="E4087">
        <v>101.12990000000001</v>
      </c>
      <c r="F4087">
        <v>204.350000000015</v>
      </c>
      <c r="G4087" s="36">
        <v>22.761886655799614</v>
      </c>
      <c r="I4087">
        <v>105.8248</v>
      </c>
      <c r="J4087">
        <v>204.350000000015</v>
      </c>
      <c r="K4087" s="36">
        <v>22.885639477984807</v>
      </c>
      <c r="M4087">
        <v>110.5591</v>
      </c>
      <c r="N4087">
        <v>204.350000000015</v>
      </c>
      <c r="O4087" s="36">
        <v>23.014170065940995</v>
      </c>
      <c r="Q4087">
        <v>115.30419999999999</v>
      </c>
      <c r="R4087">
        <v>204.350000000015</v>
      </c>
      <c r="S4087" s="36">
        <v>23.146893941572461</v>
      </c>
      <c r="U4087">
        <v>120.0808</v>
      </c>
      <c r="V4087">
        <v>204.350000000015</v>
      </c>
      <c r="W4087" s="36">
        <v>23.284599130275776</v>
      </c>
      <c r="Y4087">
        <v>83.43</v>
      </c>
      <c r="Z4087">
        <v>204.350000000015</v>
      </c>
      <c r="AA4087" s="36">
        <v>22.326939377138601</v>
      </c>
    </row>
    <row r="4088" spans="1:27" x14ac:dyDescent="0.25">
      <c r="A4088">
        <v>96.432599999999994</v>
      </c>
      <c r="B4088">
        <v>204.40000000001501</v>
      </c>
      <c r="C4088" s="36">
        <v>22.641237447987656</v>
      </c>
      <c r="E4088">
        <v>101.12990000000001</v>
      </c>
      <c r="F4088">
        <v>204.40000000001501</v>
      </c>
      <c r="G4088" s="36">
        <v>22.761450633214192</v>
      </c>
      <c r="I4088">
        <v>105.8248</v>
      </c>
      <c r="J4088">
        <v>204.40000000001501</v>
      </c>
      <c r="K4088" s="36">
        <v>22.885186854852307</v>
      </c>
      <c r="M4088">
        <v>110.5591</v>
      </c>
      <c r="N4088">
        <v>204.40000000001501</v>
      </c>
      <c r="O4088" s="36">
        <v>23.013699491732417</v>
      </c>
      <c r="Q4088">
        <v>115.30419999999999</v>
      </c>
      <c r="R4088">
        <v>204.40000000001501</v>
      </c>
      <c r="S4088" s="36">
        <v>23.146404026239853</v>
      </c>
      <c r="U4088">
        <v>120.0808</v>
      </c>
      <c r="V4088">
        <v>204.40000000001501</v>
      </c>
      <c r="W4088" s="36">
        <v>23.284088231876641</v>
      </c>
      <c r="Y4088">
        <v>83.43</v>
      </c>
      <c r="Z4088">
        <v>204.40000000001501</v>
      </c>
      <c r="AA4088" s="36">
        <v>22.326556940829175</v>
      </c>
    </row>
    <row r="4089" spans="1:27" x14ac:dyDescent="0.25">
      <c r="A4089">
        <v>96.432599999999994</v>
      </c>
      <c r="B4089">
        <v>204.450000000015</v>
      </c>
      <c r="C4089" s="36">
        <v>22.640817006778111</v>
      </c>
      <c r="E4089">
        <v>101.12990000000001</v>
      </c>
      <c r="F4089">
        <v>204.450000000015</v>
      </c>
      <c r="G4089" s="36">
        <v>22.761014674475376</v>
      </c>
      <c r="I4089">
        <v>105.8248</v>
      </c>
      <c r="J4089">
        <v>204.450000000015</v>
      </c>
      <c r="K4089" s="36">
        <v>22.884734301114211</v>
      </c>
      <c r="M4089">
        <v>110.5591</v>
      </c>
      <c r="N4089">
        <v>204.450000000015</v>
      </c>
      <c r="O4089" s="36">
        <v>23.013228993219162</v>
      </c>
      <c r="Q4089">
        <v>115.30419999999999</v>
      </c>
      <c r="R4089">
        <v>204.450000000015</v>
      </c>
      <c r="S4089" s="36">
        <v>23.145914193746201</v>
      </c>
      <c r="U4089">
        <v>120.0808</v>
      </c>
      <c r="V4089">
        <v>204.450000000015</v>
      </c>
      <c r="W4089" s="36">
        <v>23.283577424487497</v>
      </c>
      <c r="Y4089">
        <v>83.43</v>
      </c>
      <c r="Z4089">
        <v>204.450000000015</v>
      </c>
      <c r="AA4089" s="36">
        <v>22.326174552253633</v>
      </c>
    </row>
    <row r="4090" spans="1:27" x14ac:dyDescent="0.25">
      <c r="A4090">
        <v>96.432599999999994</v>
      </c>
      <c r="B4090">
        <v>204.50000000001501</v>
      </c>
      <c r="C4090" s="36">
        <v>22.640396624448577</v>
      </c>
      <c r="E4090">
        <v>101.12990000000001</v>
      </c>
      <c r="F4090">
        <v>204.50000000001501</v>
      </c>
      <c r="G4090" s="36">
        <v>22.760578779561421</v>
      </c>
      <c r="I4090">
        <v>105.8248</v>
      </c>
      <c r="J4090">
        <v>204.50000000001501</v>
      </c>
      <c r="K4090" s="36">
        <v>22.884281816745698</v>
      </c>
      <c r="M4090">
        <v>110.5591</v>
      </c>
      <c r="N4090">
        <v>204.50000000001501</v>
      </c>
      <c r="O4090" s="36">
        <v>23.012758570372743</v>
      </c>
      <c r="Q4090">
        <v>115.30419999999999</v>
      </c>
      <c r="R4090">
        <v>204.50000000001501</v>
      </c>
      <c r="S4090" s="36">
        <v>23.14542444405863</v>
      </c>
      <c r="U4090">
        <v>120.0808</v>
      </c>
      <c r="V4090">
        <v>204.50000000001501</v>
      </c>
      <c r="W4090" s="36">
        <v>23.283066708070169</v>
      </c>
      <c r="Y4090">
        <v>83.43</v>
      </c>
      <c r="Z4090">
        <v>204.50000000001501</v>
      </c>
      <c r="AA4090" s="36">
        <v>22.325792211398259</v>
      </c>
    </row>
    <row r="4091" spans="1:27" x14ac:dyDescent="0.25">
      <c r="A4091">
        <v>96.432599999999994</v>
      </c>
      <c r="B4091">
        <v>204.55000000001499</v>
      </c>
      <c r="C4091" s="36">
        <v>22.639976300979939</v>
      </c>
      <c r="E4091">
        <v>101.12990000000001</v>
      </c>
      <c r="F4091">
        <v>204.55000000001499</v>
      </c>
      <c r="G4091" s="36">
        <v>22.760142948450596</v>
      </c>
      <c r="I4091">
        <v>105.8248</v>
      </c>
      <c r="J4091">
        <v>204.55000000001499</v>
      </c>
      <c r="K4091" s="36">
        <v>22.883829401721972</v>
      </c>
      <c r="M4091">
        <v>110.5591</v>
      </c>
      <c r="N4091">
        <v>204.55000000001499</v>
      </c>
      <c r="O4091" s="36">
        <v>23.012288223164685</v>
      </c>
      <c r="Q4091">
        <v>115.30419999999999</v>
      </c>
      <c r="R4091">
        <v>204.55000000001499</v>
      </c>
      <c r="S4091" s="36">
        <v>23.144934777144286</v>
      </c>
      <c r="U4091">
        <v>120.0808</v>
      </c>
      <c r="V4091">
        <v>204.55000000001499</v>
      </c>
      <c r="W4091" s="36">
        <v>23.28255608258652</v>
      </c>
      <c r="Y4091">
        <v>83.43</v>
      </c>
      <c r="Z4091">
        <v>204.55000000001499</v>
      </c>
      <c r="AA4091" s="36">
        <v>22.325409918249377</v>
      </c>
    </row>
    <row r="4092" spans="1:27" x14ac:dyDescent="0.25">
      <c r="A4092">
        <v>96.432599999999994</v>
      </c>
      <c r="B4092">
        <v>204.600000000015</v>
      </c>
      <c r="C4092" s="36">
        <v>22.639556036353092</v>
      </c>
      <c r="E4092">
        <v>101.12990000000001</v>
      </c>
      <c r="F4092">
        <v>204.600000000015</v>
      </c>
      <c r="G4092" s="36">
        <v>22.759707181121193</v>
      </c>
      <c r="I4092">
        <v>105.8248</v>
      </c>
      <c r="J4092">
        <v>204.600000000015</v>
      </c>
      <c r="K4092" s="36">
        <v>22.883377056018247</v>
      </c>
      <c r="M4092">
        <v>110.5591</v>
      </c>
      <c r="N4092">
        <v>204.600000000015</v>
      </c>
      <c r="O4092" s="36">
        <v>23.011817951566531</v>
      </c>
      <c r="Q4092">
        <v>115.30419999999999</v>
      </c>
      <c r="R4092">
        <v>204.600000000015</v>
      </c>
      <c r="S4092" s="36">
        <v>23.144445192970338</v>
      </c>
      <c r="U4092">
        <v>120.0808</v>
      </c>
      <c r="V4092">
        <v>204.600000000015</v>
      </c>
      <c r="W4092" s="36">
        <v>23.282045547998429</v>
      </c>
      <c r="Y4092">
        <v>83.43</v>
      </c>
      <c r="Z4092">
        <v>204.600000000015</v>
      </c>
      <c r="AA4092" s="36">
        <v>22.325027672793283</v>
      </c>
    </row>
    <row r="4093" spans="1:27" x14ac:dyDescent="0.25">
      <c r="A4093">
        <v>96.432599999999994</v>
      </c>
      <c r="B4093">
        <v>204.65000000001501</v>
      </c>
      <c r="C4093" s="36">
        <v>22.639135830548927</v>
      </c>
      <c r="E4093">
        <v>101.12990000000001</v>
      </c>
      <c r="F4093">
        <v>204.65000000001501</v>
      </c>
      <c r="G4093" s="36">
        <v>22.759271477551497</v>
      </c>
      <c r="I4093">
        <v>105.8248</v>
      </c>
      <c r="J4093">
        <v>204.65000000001501</v>
      </c>
      <c r="K4093" s="36">
        <v>22.882924779609741</v>
      </c>
      <c r="M4093">
        <v>110.5591</v>
      </c>
      <c r="N4093">
        <v>204.65000000001501</v>
      </c>
      <c r="O4093" s="36">
        <v>23.011347755549853</v>
      </c>
      <c r="Q4093">
        <v>115.30419999999999</v>
      </c>
      <c r="R4093">
        <v>204.65000000001501</v>
      </c>
      <c r="S4093" s="36">
        <v>23.143955691503972</v>
      </c>
      <c r="U4093">
        <v>120.0808</v>
      </c>
      <c r="V4093">
        <v>204.65000000001501</v>
      </c>
      <c r="W4093" s="36">
        <v>23.281535104267803</v>
      </c>
      <c r="Y4093">
        <v>83.43</v>
      </c>
      <c r="Z4093">
        <v>204.65000000001501</v>
      </c>
      <c r="AA4093" s="36">
        <v>22.324645475016315</v>
      </c>
    </row>
    <row r="4094" spans="1:27" x14ac:dyDescent="0.25">
      <c r="A4094">
        <v>96.432599999999994</v>
      </c>
      <c r="B4094">
        <v>204.700000000015</v>
      </c>
      <c r="C4094" s="36">
        <v>22.638715683548376</v>
      </c>
      <c r="E4094">
        <v>101.12990000000001</v>
      </c>
      <c r="F4094">
        <v>204.700000000015</v>
      </c>
      <c r="G4094" s="36">
        <v>22.758835837719822</v>
      </c>
      <c r="I4094">
        <v>105.8248</v>
      </c>
      <c r="J4094">
        <v>204.700000000015</v>
      </c>
      <c r="K4094" s="36">
        <v>22.882472572471702</v>
      </c>
      <c r="M4094">
        <v>110.5591</v>
      </c>
      <c r="N4094">
        <v>204.700000000015</v>
      </c>
      <c r="O4094" s="36">
        <v>23.010877635086217</v>
      </c>
      <c r="Q4094">
        <v>115.30419999999999</v>
      </c>
      <c r="R4094">
        <v>204.700000000015</v>
      </c>
      <c r="S4094" s="36">
        <v>23.143466272712402</v>
      </c>
      <c r="U4094">
        <v>120.0808</v>
      </c>
      <c r="V4094">
        <v>204.700000000015</v>
      </c>
      <c r="W4094" s="36">
        <v>23.281024751356579</v>
      </c>
      <c r="Y4094">
        <v>83.43</v>
      </c>
      <c r="Z4094">
        <v>204.700000000015</v>
      </c>
      <c r="AA4094" s="36">
        <v>22.324263324904784</v>
      </c>
    </row>
    <row r="4095" spans="1:27" x14ac:dyDescent="0.25">
      <c r="A4095">
        <v>96.432599999999994</v>
      </c>
      <c r="B4095">
        <v>204.75000000001501</v>
      </c>
      <c r="C4095" s="36">
        <v>22.638295595332348</v>
      </c>
      <c r="E4095">
        <v>101.12990000000001</v>
      </c>
      <c r="F4095">
        <v>204.75000000001501</v>
      </c>
      <c r="G4095" s="36">
        <v>22.758400261604482</v>
      </c>
      <c r="I4095">
        <v>105.8248</v>
      </c>
      <c r="J4095">
        <v>204.75000000001501</v>
      </c>
      <c r="K4095" s="36">
        <v>22.882020434579381</v>
      </c>
      <c r="M4095">
        <v>110.5591</v>
      </c>
      <c r="N4095">
        <v>204.75000000001501</v>
      </c>
      <c r="O4095" s="36">
        <v>23.010407590147235</v>
      </c>
      <c r="Q4095">
        <v>115.30419999999999</v>
      </c>
      <c r="R4095">
        <v>204.75000000001501</v>
      </c>
      <c r="S4095" s="36">
        <v>23.142976936562853</v>
      </c>
      <c r="U4095">
        <v>120.0808</v>
      </c>
      <c r="V4095">
        <v>204.75000000001501</v>
      </c>
      <c r="W4095" s="36">
        <v>23.280514489226718</v>
      </c>
      <c r="Y4095">
        <v>83.43</v>
      </c>
      <c r="Z4095">
        <v>204.75000000001501</v>
      </c>
      <c r="AA4095" s="36">
        <v>22.323881222445028</v>
      </c>
    </row>
    <row r="4096" spans="1:27" x14ac:dyDescent="0.25">
      <c r="A4096">
        <v>96.432599999999994</v>
      </c>
      <c r="B4096">
        <v>204.80000000001499</v>
      </c>
      <c r="C4096" s="36">
        <v>22.637875565881785</v>
      </c>
      <c r="E4096">
        <v>101.12990000000001</v>
      </c>
      <c r="F4096">
        <v>204.80000000001499</v>
      </c>
      <c r="G4096" s="36">
        <v>22.757964749183817</v>
      </c>
      <c r="I4096">
        <v>105.8248</v>
      </c>
      <c r="J4096">
        <v>204.80000000001499</v>
      </c>
      <c r="K4096" s="36">
        <v>22.881568365908052</v>
      </c>
      <c r="M4096">
        <v>110.5591</v>
      </c>
      <c r="N4096">
        <v>204.80000000001499</v>
      </c>
      <c r="O4096" s="36">
        <v>23.009937620704516</v>
      </c>
      <c r="Q4096">
        <v>115.30419999999999</v>
      </c>
      <c r="R4096">
        <v>204.80000000001499</v>
      </c>
      <c r="S4096" s="36">
        <v>23.142487683022583</v>
      </c>
      <c r="U4096">
        <v>120.0808</v>
      </c>
      <c r="V4096">
        <v>204.80000000001499</v>
      </c>
      <c r="W4096" s="36">
        <v>23.280004317840202</v>
      </c>
      <c r="Y4096">
        <v>83.43</v>
      </c>
      <c r="Z4096">
        <v>204.80000000001499</v>
      </c>
      <c r="AA4096" s="36">
        <v>22.323499167623389</v>
      </c>
    </row>
    <row r="4097" spans="1:27" x14ac:dyDescent="0.25">
      <c r="A4097">
        <v>96.432599999999994</v>
      </c>
      <c r="B4097">
        <v>204.850000000015</v>
      </c>
      <c r="C4097" s="36">
        <v>22.63745559517762</v>
      </c>
      <c r="E4097">
        <v>101.12990000000001</v>
      </c>
      <c r="F4097">
        <v>204.850000000015</v>
      </c>
      <c r="G4097" s="36">
        <v>22.757529300436161</v>
      </c>
      <c r="I4097">
        <v>105.8248</v>
      </c>
      <c r="J4097">
        <v>204.850000000015</v>
      </c>
      <c r="K4097" s="36">
        <v>22.881116366432998</v>
      </c>
      <c r="M4097">
        <v>110.5591</v>
      </c>
      <c r="N4097">
        <v>204.850000000015</v>
      </c>
      <c r="O4097" s="36">
        <v>23.009467726729696</v>
      </c>
      <c r="Q4097">
        <v>115.30419999999999</v>
      </c>
      <c r="R4097">
        <v>204.850000000015</v>
      </c>
      <c r="S4097" s="36">
        <v>23.141998512058862</v>
      </c>
      <c r="U4097">
        <v>120.0808</v>
      </c>
      <c r="V4097">
        <v>204.850000000015</v>
      </c>
      <c r="W4097" s="36">
        <v>23.279494237159046</v>
      </c>
      <c r="Y4097">
        <v>83.43</v>
      </c>
      <c r="Z4097">
        <v>204.850000000015</v>
      </c>
      <c r="AA4097" s="36">
        <v>22.3231171604262</v>
      </c>
    </row>
    <row r="4098" spans="1:27" x14ac:dyDescent="0.25">
      <c r="A4098">
        <v>96.432599999999994</v>
      </c>
      <c r="B4098">
        <v>204.90000000001501</v>
      </c>
      <c r="C4098" s="36">
        <v>22.637035683200818</v>
      </c>
      <c r="E4098">
        <v>101.12990000000001</v>
      </c>
      <c r="F4098">
        <v>204.90000000001501</v>
      </c>
      <c r="G4098" s="36">
        <v>22.757093915339869</v>
      </c>
      <c r="I4098">
        <v>105.8248</v>
      </c>
      <c r="J4098">
        <v>204.90000000001501</v>
      </c>
      <c r="K4098" s="36">
        <v>22.880664436129511</v>
      </c>
      <c r="M4098">
        <v>110.5591</v>
      </c>
      <c r="N4098">
        <v>204.90000000001501</v>
      </c>
      <c r="O4098" s="36">
        <v>23.008997908194416</v>
      </c>
      <c r="Q4098">
        <v>115.30419999999999</v>
      </c>
      <c r="R4098">
        <v>204.90000000001501</v>
      </c>
      <c r="S4098" s="36">
        <v>23.141509423638983</v>
      </c>
      <c r="U4098">
        <v>120.0808</v>
      </c>
      <c r="V4098">
        <v>204.90000000001501</v>
      </c>
      <c r="W4098" s="36">
        <v>23.278984247145281</v>
      </c>
      <c r="Y4098">
        <v>83.43</v>
      </c>
      <c r="Z4098">
        <v>204.90000000001501</v>
      </c>
      <c r="AA4098" s="36">
        <v>22.322735200839826</v>
      </c>
    </row>
    <row r="4099" spans="1:27" x14ac:dyDescent="0.25">
      <c r="A4099">
        <v>96.432599999999994</v>
      </c>
      <c r="B4099">
        <v>204.950000000015</v>
      </c>
      <c r="C4099" s="36">
        <v>22.636615829932335</v>
      </c>
      <c r="E4099">
        <v>101.12990000000001</v>
      </c>
      <c r="F4099">
        <v>204.950000000015</v>
      </c>
      <c r="G4099" s="36">
        <v>22.756658593873315</v>
      </c>
      <c r="I4099">
        <v>105.8248</v>
      </c>
      <c r="J4099">
        <v>204.950000000015</v>
      </c>
      <c r="K4099" s="36">
        <v>22.880212574972912</v>
      </c>
      <c r="M4099">
        <v>110.5591</v>
      </c>
      <c r="N4099">
        <v>204.950000000015</v>
      </c>
      <c r="O4099" s="36">
        <v>23.008528165070352</v>
      </c>
      <c r="Q4099">
        <v>115.30419999999999</v>
      </c>
      <c r="R4099">
        <v>204.950000000015</v>
      </c>
      <c r="S4099" s="36">
        <v>23.14102041773026</v>
      </c>
      <c r="U4099">
        <v>120.0808</v>
      </c>
      <c r="V4099">
        <v>204.950000000015</v>
      </c>
      <c r="W4099" s="36">
        <v>23.27847434776098</v>
      </c>
      <c r="Y4099">
        <v>83.43</v>
      </c>
      <c r="Z4099">
        <v>204.950000000015</v>
      </c>
      <c r="AA4099" s="36">
        <v>22.322353288850614</v>
      </c>
    </row>
    <row r="4100" spans="1:27" x14ac:dyDescent="0.25">
      <c r="A4100">
        <v>96.432599999999994</v>
      </c>
      <c r="B4100">
        <v>205.00000000001501</v>
      </c>
      <c r="C4100" s="36">
        <v>22.636196035353148</v>
      </c>
      <c r="E4100">
        <v>101.12990000000001</v>
      </c>
      <c r="F4100">
        <v>205.00000000001501</v>
      </c>
      <c r="G4100" s="36">
        <v>22.75622333601487</v>
      </c>
      <c r="I4100">
        <v>105.8248</v>
      </c>
      <c r="J4100">
        <v>205.00000000001501</v>
      </c>
      <c r="K4100" s="36">
        <v>22.879760782938519</v>
      </c>
      <c r="M4100">
        <v>110.5591</v>
      </c>
      <c r="N4100">
        <v>205.00000000001501</v>
      </c>
      <c r="O4100" s="36">
        <v>23.008058497329181</v>
      </c>
      <c r="Q4100">
        <v>115.30419999999999</v>
      </c>
      <c r="R4100">
        <v>205.00000000001501</v>
      </c>
      <c r="S4100" s="36">
        <v>23.140531494300031</v>
      </c>
      <c r="U4100">
        <v>120.0808</v>
      </c>
      <c r="V4100">
        <v>205.00000000001501</v>
      </c>
      <c r="W4100" s="36">
        <v>23.277964538968227</v>
      </c>
      <c r="Y4100">
        <v>83.43</v>
      </c>
      <c r="Z4100">
        <v>205.00000000001501</v>
      </c>
      <c r="AA4100" s="36">
        <v>22.321971424444929</v>
      </c>
    </row>
    <row r="4101" spans="1:27" x14ac:dyDescent="0.25">
      <c r="A4101">
        <v>96.432599999999994</v>
      </c>
      <c r="B4101">
        <v>205.05000000001499</v>
      </c>
      <c r="C4101" s="36">
        <v>22.635776299444235</v>
      </c>
      <c r="E4101">
        <v>101.12990000000001</v>
      </c>
      <c r="F4101">
        <v>205.05000000001499</v>
      </c>
      <c r="G4101" s="36">
        <v>22.755788141742933</v>
      </c>
      <c r="I4101">
        <v>105.8248</v>
      </c>
      <c r="J4101">
        <v>205.05000000001499</v>
      </c>
      <c r="K4101" s="36">
        <v>22.879309060001681</v>
      </c>
      <c r="M4101">
        <v>110.5591</v>
      </c>
      <c r="N4101">
        <v>205.05000000001499</v>
      </c>
      <c r="O4101" s="36">
        <v>23.007588904942608</v>
      </c>
      <c r="Q4101">
        <v>115.30419999999999</v>
      </c>
      <c r="R4101">
        <v>205.05000000001499</v>
      </c>
      <c r="S4101" s="36">
        <v>23.14004265331565</v>
      </c>
      <c r="U4101">
        <v>120.0808</v>
      </c>
      <c r="V4101">
        <v>205.05000000001499</v>
      </c>
      <c r="W4101" s="36">
        <v>23.277454820729133</v>
      </c>
      <c r="Y4101">
        <v>83.43</v>
      </c>
      <c r="Z4101">
        <v>205.05000000001499</v>
      </c>
      <c r="AA4101" s="36">
        <v>22.321589607609145</v>
      </c>
    </row>
    <row r="4102" spans="1:27" x14ac:dyDescent="0.25">
      <c r="A4102">
        <v>96.432599999999994</v>
      </c>
      <c r="B4102">
        <v>205.100000000015</v>
      </c>
      <c r="C4102" s="36">
        <v>22.635356622186592</v>
      </c>
      <c r="E4102">
        <v>101.12990000000001</v>
      </c>
      <c r="F4102">
        <v>205.100000000015</v>
      </c>
      <c r="G4102" s="36">
        <v>22.755353011035897</v>
      </c>
      <c r="I4102">
        <v>105.8248</v>
      </c>
      <c r="J4102">
        <v>205.100000000015</v>
      </c>
      <c r="K4102" s="36">
        <v>22.878857406137751</v>
      </c>
      <c r="M4102">
        <v>110.5591</v>
      </c>
      <c r="N4102">
        <v>205.100000000015</v>
      </c>
      <c r="O4102" s="36">
        <v>23.007119387882348</v>
      </c>
      <c r="Q4102">
        <v>115.30419999999999</v>
      </c>
      <c r="R4102">
        <v>205.100000000015</v>
      </c>
      <c r="S4102" s="36">
        <v>23.139553894744498</v>
      </c>
      <c r="U4102">
        <v>120.0808</v>
      </c>
      <c r="V4102">
        <v>205.100000000015</v>
      </c>
      <c r="W4102" s="36">
        <v>23.276945193005844</v>
      </c>
      <c r="Y4102">
        <v>83.43</v>
      </c>
      <c r="Z4102">
        <v>205.100000000015</v>
      </c>
      <c r="AA4102" s="36">
        <v>22.321207838329634</v>
      </c>
    </row>
    <row r="4103" spans="1:27" x14ac:dyDescent="0.25">
      <c r="A4103">
        <v>96.432599999999994</v>
      </c>
      <c r="B4103">
        <v>205.15000000001501</v>
      </c>
      <c r="C4103" s="36">
        <v>22.634937003561223</v>
      </c>
      <c r="E4103">
        <v>101.12990000000001</v>
      </c>
      <c r="F4103">
        <v>205.15000000001501</v>
      </c>
      <c r="G4103" s="36">
        <v>22.754917943872179</v>
      </c>
      <c r="I4103">
        <v>105.8248</v>
      </c>
      <c r="J4103">
        <v>205.15000000001501</v>
      </c>
      <c r="K4103" s="36">
        <v>22.878405821322094</v>
      </c>
      <c r="M4103">
        <v>110.5591</v>
      </c>
      <c r="N4103">
        <v>205.15000000001501</v>
      </c>
      <c r="O4103" s="36">
        <v>23.006649946120145</v>
      </c>
      <c r="Q4103">
        <v>115.30419999999999</v>
      </c>
      <c r="R4103">
        <v>205.15000000001501</v>
      </c>
      <c r="S4103" s="36">
        <v>23.13906521855397</v>
      </c>
      <c r="U4103">
        <v>120.0808</v>
      </c>
      <c r="V4103">
        <v>205.15000000001501</v>
      </c>
      <c r="W4103" s="36">
        <v>23.276435655760523</v>
      </c>
      <c r="Y4103">
        <v>83.43</v>
      </c>
      <c r="Z4103">
        <v>205.15000000001501</v>
      </c>
      <c r="AA4103" s="36">
        <v>22.320826116592784</v>
      </c>
    </row>
    <row r="4104" spans="1:27" x14ac:dyDescent="0.25">
      <c r="A4104">
        <v>96.432599999999994</v>
      </c>
      <c r="B4104">
        <v>205.200000000015</v>
      </c>
      <c r="C4104" s="36">
        <v>22.634517443549143</v>
      </c>
      <c r="E4104">
        <v>101.12990000000001</v>
      </c>
      <c r="F4104">
        <v>205.200000000015</v>
      </c>
      <c r="G4104" s="36">
        <v>22.754482940230211</v>
      </c>
      <c r="I4104">
        <v>105.8248</v>
      </c>
      <c r="J4104">
        <v>205.200000000015</v>
      </c>
      <c r="K4104" s="36">
        <v>22.8779543055301</v>
      </c>
      <c r="M4104">
        <v>110.5591</v>
      </c>
      <c r="N4104">
        <v>205.200000000015</v>
      </c>
      <c r="O4104" s="36">
        <v>23.006180579627742</v>
      </c>
      <c r="Q4104">
        <v>115.30419999999999</v>
      </c>
      <c r="R4104">
        <v>205.200000000015</v>
      </c>
      <c r="S4104" s="36">
        <v>23.138576624711494</v>
      </c>
      <c r="U4104">
        <v>120.0808</v>
      </c>
      <c r="V4104">
        <v>205.200000000015</v>
      </c>
      <c r="W4104" s="36">
        <v>23.275926208955362</v>
      </c>
      <c r="Y4104">
        <v>83.43</v>
      </c>
      <c r="Z4104">
        <v>205.200000000015</v>
      </c>
      <c r="AA4104" s="36">
        <v>22.320444442384975</v>
      </c>
    </row>
    <row r="4105" spans="1:27" x14ac:dyDescent="0.25">
      <c r="A4105">
        <v>96.432599999999994</v>
      </c>
      <c r="B4105">
        <v>205.25000000001501</v>
      </c>
      <c r="C4105" s="36">
        <v>22.634097942131369</v>
      </c>
      <c r="E4105">
        <v>101.12990000000001</v>
      </c>
      <c r="F4105">
        <v>205.25000000001501</v>
      </c>
      <c r="G4105" s="36">
        <v>22.754048000088428</v>
      </c>
      <c r="I4105">
        <v>105.8248</v>
      </c>
      <c r="J4105">
        <v>205.25000000001501</v>
      </c>
      <c r="K4105" s="36">
        <v>22.877502858737159</v>
      </c>
      <c r="M4105">
        <v>110.5591</v>
      </c>
      <c r="N4105">
        <v>205.25000000001501</v>
      </c>
      <c r="O4105" s="36">
        <v>23.005711288376911</v>
      </c>
      <c r="Q4105">
        <v>115.30419999999999</v>
      </c>
      <c r="R4105">
        <v>205.25000000001501</v>
      </c>
      <c r="S4105" s="36">
        <v>23.138088113184498</v>
      </c>
      <c r="U4105">
        <v>120.0808</v>
      </c>
      <c r="V4105">
        <v>205.25000000001501</v>
      </c>
      <c r="W4105" s="36">
        <v>23.275416852552574</v>
      </c>
      <c r="Y4105">
        <v>83.43</v>
      </c>
      <c r="Z4105">
        <v>205.25000000001501</v>
      </c>
      <c r="AA4105" s="36">
        <v>22.320062815692609</v>
      </c>
    </row>
    <row r="4106" spans="1:27" x14ac:dyDescent="0.25">
      <c r="A4106">
        <v>96.432599999999994</v>
      </c>
      <c r="B4106">
        <v>205.30000000001499</v>
      </c>
      <c r="C4106" s="36">
        <v>22.633678499288941</v>
      </c>
      <c r="E4106">
        <v>101.12990000000001</v>
      </c>
      <c r="F4106">
        <v>205.30000000001499</v>
      </c>
      <c r="G4106" s="36">
        <v>22.753613123425275</v>
      </c>
      <c r="I4106">
        <v>105.8248</v>
      </c>
      <c r="J4106">
        <v>205.30000000001499</v>
      </c>
      <c r="K4106" s="36">
        <v>22.877051480918688</v>
      </c>
      <c r="M4106">
        <v>110.5591</v>
      </c>
      <c r="N4106">
        <v>205.30000000001499</v>
      </c>
      <c r="O4106" s="36">
        <v>23.005242072339442</v>
      </c>
      <c r="Q4106">
        <v>115.30419999999999</v>
      </c>
      <c r="R4106">
        <v>205.30000000001499</v>
      </c>
      <c r="S4106" s="36">
        <v>23.137599683940447</v>
      </c>
      <c r="U4106">
        <v>120.0808</v>
      </c>
      <c r="V4106">
        <v>205.30000000001499</v>
      </c>
      <c r="W4106" s="36">
        <v>23.274907586514409</v>
      </c>
      <c r="Y4106">
        <v>83.43</v>
      </c>
      <c r="Z4106">
        <v>205.30000000001499</v>
      </c>
      <c r="AA4106" s="36">
        <v>22.319681236502085</v>
      </c>
    </row>
    <row r="4107" spans="1:27" x14ac:dyDescent="0.25">
      <c r="A4107">
        <v>96.432599999999994</v>
      </c>
      <c r="B4107">
        <v>205.350000000015</v>
      </c>
      <c r="C4107" s="36">
        <v>22.633259115002897</v>
      </c>
      <c r="E4107">
        <v>101.12990000000001</v>
      </c>
      <c r="F4107">
        <v>205.350000000015</v>
      </c>
      <c r="G4107" s="36">
        <v>22.753178310219216</v>
      </c>
      <c r="I4107">
        <v>105.8248</v>
      </c>
      <c r="J4107">
        <v>205.350000000015</v>
      </c>
      <c r="K4107" s="36">
        <v>22.876600172050114</v>
      </c>
      <c r="M4107">
        <v>110.5591</v>
      </c>
      <c r="N4107">
        <v>205.350000000015</v>
      </c>
      <c r="O4107" s="36">
        <v>23.004772931487139</v>
      </c>
      <c r="Q4107">
        <v>115.30419999999999</v>
      </c>
      <c r="R4107">
        <v>205.350000000015</v>
      </c>
      <c r="S4107" s="36">
        <v>23.137111336946827</v>
      </c>
      <c r="U4107">
        <v>120.0808</v>
      </c>
      <c r="V4107">
        <v>205.350000000015</v>
      </c>
      <c r="W4107" s="36">
        <v>23.274398410803126</v>
      </c>
      <c r="Y4107">
        <v>83.43</v>
      </c>
      <c r="Z4107">
        <v>205.350000000015</v>
      </c>
      <c r="AA4107" s="36">
        <v>22.319299704799811</v>
      </c>
    </row>
    <row r="4108" spans="1:27" x14ac:dyDescent="0.25">
      <c r="A4108">
        <v>96.432599999999994</v>
      </c>
      <c r="B4108">
        <v>205.40000000001501</v>
      </c>
      <c r="C4108" s="36">
        <v>22.632839789254287</v>
      </c>
      <c r="E4108">
        <v>101.12990000000001</v>
      </c>
      <c r="F4108">
        <v>205.40000000001501</v>
      </c>
      <c r="G4108" s="36">
        <v>22.752743560448728</v>
      </c>
      <c r="I4108">
        <v>105.8248</v>
      </c>
      <c r="J4108">
        <v>205.40000000001501</v>
      </c>
      <c r="K4108" s="36">
        <v>22.876148932106872</v>
      </c>
      <c r="M4108">
        <v>110.5591</v>
      </c>
      <c r="N4108">
        <v>205.40000000001501</v>
      </c>
      <c r="O4108" s="36">
        <v>23.004303865791815</v>
      </c>
      <c r="Q4108">
        <v>115.30419999999999</v>
      </c>
      <c r="R4108">
        <v>205.40000000001501</v>
      </c>
      <c r="S4108" s="36">
        <v>23.136623072171137</v>
      </c>
      <c r="U4108">
        <v>120.0808</v>
      </c>
      <c r="V4108">
        <v>205.40000000001501</v>
      </c>
      <c r="W4108" s="36">
        <v>23.273889325381024</v>
      </c>
      <c r="Y4108">
        <v>83.43</v>
      </c>
      <c r="Z4108">
        <v>205.40000000001501</v>
      </c>
      <c r="AA4108" s="36">
        <v>22.318918220572201</v>
      </c>
    </row>
    <row r="4109" spans="1:27" x14ac:dyDescent="0.25">
      <c r="A4109">
        <v>96.432599999999994</v>
      </c>
      <c r="B4109">
        <v>205.450000000015</v>
      </c>
      <c r="C4109" s="36">
        <v>22.63242052202418</v>
      </c>
      <c r="E4109">
        <v>101.12990000000001</v>
      </c>
      <c r="F4109">
        <v>205.450000000015</v>
      </c>
      <c r="G4109" s="36">
        <v>22.752308874092293</v>
      </c>
      <c r="I4109">
        <v>105.8248</v>
      </c>
      <c r="J4109">
        <v>205.450000000015</v>
      </c>
      <c r="K4109" s="36">
        <v>22.875697761064426</v>
      </c>
      <c r="M4109">
        <v>110.5591</v>
      </c>
      <c r="N4109">
        <v>205.450000000015</v>
      </c>
      <c r="O4109" s="36">
        <v>23.003834875225323</v>
      </c>
      <c r="Q4109">
        <v>115.30419999999999</v>
      </c>
      <c r="R4109">
        <v>205.450000000015</v>
      </c>
      <c r="S4109" s="36">
        <v>23.136134889580902</v>
      </c>
      <c r="U4109">
        <v>120.0808</v>
      </c>
      <c r="V4109">
        <v>205.450000000015</v>
      </c>
      <c r="W4109" s="36">
        <v>23.273380330210426</v>
      </c>
      <c r="Y4109">
        <v>83.43</v>
      </c>
      <c r="Z4109">
        <v>205.450000000015</v>
      </c>
      <c r="AA4109" s="36">
        <v>22.318536783805673</v>
      </c>
    </row>
    <row r="4110" spans="1:27" x14ac:dyDescent="0.25">
      <c r="A4110">
        <v>96.432599999999994</v>
      </c>
      <c r="B4110">
        <v>205.50000000001501</v>
      </c>
      <c r="C4110" s="36">
        <v>22.63200131329365</v>
      </c>
      <c r="E4110">
        <v>101.12990000000001</v>
      </c>
      <c r="F4110">
        <v>205.50000000001501</v>
      </c>
      <c r="G4110" s="36">
        <v>22.75187425112841</v>
      </c>
      <c r="I4110">
        <v>105.8248</v>
      </c>
      <c r="J4110">
        <v>205.50000000001501</v>
      </c>
      <c r="K4110" s="36">
        <v>22.875246658898231</v>
      </c>
      <c r="M4110">
        <v>110.5591</v>
      </c>
      <c r="N4110">
        <v>205.50000000001501</v>
      </c>
      <c r="O4110" s="36">
        <v>23.003365959759506</v>
      </c>
      <c r="Q4110">
        <v>115.30419999999999</v>
      </c>
      <c r="R4110">
        <v>205.50000000001501</v>
      </c>
      <c r="S4110" s="36">
        <v>23.13564678914366</v>
      </c>
      <c r="U4110">
        <v>120.0808</v>
      </c>
      <c r="V4110">
        <v>205.50000000001501</v>
      </c>
      <c r="W4110" s="36">
        <v>23.272871425253673</v>
      </c>
      <c r="Y4110">
        <v>83.43</v>
      </c>
      <c r="Z4110">
        <v>205.50000000001501</v>
      </c>
      <c r="AA4110" s="36">
        <v>22.318155394486659</v>
      </c>
    </row>
    <row r="4111" spans="1:27" x14ac:dyDescent="0.25">
      <c r="A4111">
        <v>96.432599999999994</v>
      </c>
      <c r="B4111">
        <v>205.55000000001499</v>
      </c>
      <c r="C4111" s="36">
        <v>22.631582163043767</v>
      </c>
      <c r="E4111">
        <v>101.12990000000001</v>
      </c>
      <c r="F4111">
        <v>205.55000000001499</v>
      </c>
      <c r="G4111" s="36">
        <v>22.751439691535587</v>
      </c>
      <c r="I4111">
        <v>105.8248</v>
      </c>
      <c r="J4111">
        <v>205.55000000001499</v>
      </c>
      <c r="K4111" s="36">
        <v>22.874795625583779</v>
      </c>
      <c r="M4111">
        <v>110.5591</v>
      </c>
      <c r="N4111">
        <v>205.55000000001499</v>
      </c>
      <c r="O4111" s="36">
        <v>23.002897119366242</v>
      </c>
      <c r="Q4111">
        <v>115.30419999999999</v>
      </c>
      <c r="R4111">
        <v>205.55000000001499</v>
      </c>
      <c r="S4111" s="36">
        <v>23.135158770826987</v>
      </c>
      <c r="U4111">
        <v>120.0808</v>
      </c>
      <c r="V4111">
        <v>205.55000000001499</v>
      </c>
      <c r="W4111" s="36">
        <v>23.272362610473131</v>
      </c>
      <c r="Y4111">
        <v>83.43</v>
      </c>
      <c r="Z4111">
        <v>205.55000000001499</v>
      </c>
      <c r="AA4111" s="36">
        <v>22.317774052601585</v>
      </c>
    </row>
    <row r="4112" spans="1:27" x14ac:dyDescent="0.25">
      <c r="A4112">
        <v>96.432599999999994</v>
      </c>
      <c r="B4112">
        <v>205.600000000015</v>
      </c>
      <c r="C4112" s="36">
        <v>22.631163071255635</v>
      </c>
      <c r="E4112">
        <v>101.12990000000001</v>
      </c>
      <c r="F4112">
        <v>205.600000000015</v>
      </c>
      <c r="G4112" s="36">
        <v>22.751005195292343</v>
      </c>
      <c r="I4112">
        <v>105.8248</v>
      </c>
      <c r="J4112">
        <v>205.600000000015</v>
      </c>
      <c r="K4112" s="36">
        <v>22.874344661096568</v>
      </c>
      <c r="M4112">
        <v>110.5591</v>
      </c>
      <c r="N4112">
        <v>205.600000000015</v>
      </c>
      <c r="O4112" s="36">
        <v>23.002428354017418</v>
      </c>
      <c r="Q4112">
        <v>115.30419999999999</v>
      </c>
      <c r="R4112">
        <v>205.600000000015</v>
      </c>
      <c r="S4112" s="36">
        <v>23.134670834598463</v>
      </c>
      <c r="U4112">
        <v>120.0808</v>
      </c>
      <c r="V4112">
        <v>205.600000000015</v>
      </c>
      <c r="W4112" s="36">
        <v>23.271853885831199</v>
      </c>
      <c r="Y4112">
        <v>83.43</v>
      </c>
      <c r="Z4112">
        <v>205.600000000015</v>
      </c>
      <c r="AA4112" s="36">
        <v>22.31739275813689</v>
      </c>
    </row>
    <row r="4113" spans="1:27" x14ac:dyDescent="0.25">
      <c r="A4113">
        <v>96.432599999999994</v>
      </c>
      <c r="B4113">
        <v>205.65000000001501</v>
      </c>
      <c r="C4113" s="36">
        <v>22.630744037910354</v>
      </c>
      <c r="E4113">
        <v>101.12990000000001</v>
      </c>
      <c r="F4113">
        <v>205.65000000001501</v>
      </c>
      <c r="G4113" s="36">
        <v>22.750570762377208</v>
      </c>
      <c r="I4113">
        <v>105.8248</v>
      </c>
      <c r="J4113">
        <v>205.65000000001501</v>
      </c>
      <c r="K4113" s="36">
        <v>22.873893765412102</v>
      </c>
      <c r="M4113">
        <v>110.5591</v>
      </c>
      <c r="N4113">
        <v>205.65000000001501</v>
      </c>
      <c r="O4113" s="36">
        <v>23.001959663684943</v>
      </c>
      <c r="Q4113">
        <v>115.30419999999999</v>
      </c>
      <c r="R4113">
        <v>205.65000000001501</v>
      </c>
      <c r="S4113" s="36">
        <v>23.134182980425692</v>
      </c>
      <c r="U4113">
        <v>120.0808</v>
      </c>
      <c r="V4113">
        <v>205.65000000001501</v>
      </c>
      <c r="W4113" s="36">
        <v>23.271345251290299</v>
      </c>
      <c r="Y4113">
        <v>83.43</v>
      </c>
      <c r="Z4113">
        <v>205.65000000001501</v>
      </c>
      <c r="AA4113" s="36">
        <v>22.317011511079027</v>
      </c>
    </row>
    <row r="4114" spans="1:27" x14ac:dyDescent="0.25">
      <c r="A4114">
        <v>96.432599999999994</v>
      </c>
      <c r="B4114">
        <v>205.700000000015</v>
      </c>
      <c r="C4114" s="36">
        <v>22.630325062989034</v>
      </c>
      <c r="E4114">
        <v>101.12990000000001</v>
      </c>
      <c r="F4114">
        <v>205.700000000015</v>
      </c>
      <c r="G4114" s="36">
        <v>22.750136392768734</v>
      </c>
      <c r="I4114">
        <v>105.8248</v>
      </c>
      <c r="J4114">
        <v>205.700000000015</v>
      </c>
      <c r="K4114" s="36">
        <v>22.87344293850591</v>
      </c>
      <c r="M4114">
        <v>110.5591</v>
      </c>
      <c r="N4114">
        <v>205.700000000015</v>
      </c>
      <c r="O4114" s="36">
        <v>23.001491048340736</v>
      </c>
      <c r="Q4114">
        <v>115.30419999999999</v>
      </c>
      <c r="R4114">
        <v>205.700000000015</v>
      </c>
      <c r="S4114" s="36">
        <v>23.133695208276304</v>
      </c>
      <c r="U4114">
        <v>120.0808</v>
      </c>
      <c r="V4114">
        <v>205.700000000015</v>
      </c>
      <c r="W4114" s="36">
        <v>23.270836706812879</v>
      </c>
      <c r="Y4114">
        <v>83.43</v>
      </c>
      <c r="Z4114">
        <v>205.700000000015</v>
      </c>
      <c r="AA4114" s="36">
        <v>22.316630311414439</v>
      </c>
    </row>
    <row r="4115" spans="1:27" x14ac:dyDescent="0.25">
      <c r="A4115">
        <v>96.432599999999994</v>
      </c>
      <c r="B4115">
        <v>205.75000000001501</v>
      </c>
      <c r="C4115" s="36">
        <v>22.629906146472795</v>
      </c>
      <c r="E4115">
        <v>101.12990000000001</v>
      </c>
      <c r="F4115">
        <v>205.75000000001501</v>
      </c>
      <c r="G4115" s="36">
        <v>22.749702086445474</v>
      </c>
      <c r="I4115">
        <v>105.8248</v>
      </c>
      <c r="J4115">
        <v>205.75000000001501</v>
      </c>
      <c r="K4115" s="36">
        <v>22.872992180353535</v>
      </c>
      <c r="M4115">
        <v>110.5591</v>
      </c>
      <c r="N4115">
        <v>205.75000000001501</v>
      </c>
      <c r="O4115" s="36">
        <v>23.001022507956744</v>
      </c>
      <c r="Q4115">
        <v>115.30419999999999</v>
      </c>
      <c r="R4115">
        <v>205.75000000001501</v>
      </c>
      <c r="S4115" s="36">
        <v>23.133207518117949</v>
      </c>
      <c r="U4115">
        <v>120.0808</v>
      </c>
      <c r="V4115">
        <v>205.75000000001501</v>
      </c>
      <c r="W4115" s="36">
        <v>23.270328252361406</v>
      </c>
      <c r="Y4115">
        <v>83.43</v>
      </c>
      <c r="Z4115">
        <v>205.75000000001501</v>
      </c>
      <c r="AA4115" s="36">
        <v>22.316249159129587</v>
      </c>
    </row>
    <row r="4116" spans="1:27" x14ac:dyDescent="0.25">
      <c r="A4116">
        <v>96.432599999999994</v>
      </c>
      <c r="B4116">
        <v>205.80000000001499</v>
      </c>
      <c r="C4116" s="36">
        <v>22.629487288342773</v>
      </c>
      <c r="E4116">
        <v>101.12990000000001</v>
      </c>
      <c r="F4116">
        <v>205.80000000001499</v>
      </c>
      <c r="G4116" s="36">
        <v>22.74926784338599</v>
      </c>
      <c r="I4116">
        <v>105.8248</v>
      </c>
      <c r="J4116">
        <v>205.80000000001499</v>
      </c>
      <c r="K4116" s="36">
        <v>22.872541490930523</v>
      </c>
      <c r="M4116">
        <v>110.5591</v>
      </c>
      <c r="N4116">
        <v>205.80000000001499</v>
      </c>
      <c r="O4116" s="36">
        <v>23.000554042504916</v>
      </c>
      <c r="Q4116">
        <v>115.30419999999999</v>
      </c>
      <c r="R4116">
        <v>205.80000000001499</v>
      </c>
      <c r="S4116" s="36">
        <v>23.132719909918293</v>
      </c>
      <c r="U4116">
        <v>120.0808</v>
      </c>
      <c r="V4116">
        <v>205.80000000001499</v>
      </c>
      <c r="W4116" s="36">
        <v>23.269819887898382</v>
      </c>
      <c r="Y4116">
        <v>83.43</v>
      </c>
      <c r="Z4116">
        <v>205.80000000001499</v>
      </c>
      <c r="AA4116" s="36">
        <v>22.315868054210931</v>
      </c>
    </row>
    <row r="4117" spans="1:27" x14ac:dyDescent="0.25">
      <c r="A4117">
        <v>96.432599999999994</v>
      </c>
      <c r="B4117">
        <v>205.850000000015</v>
      </c>
      <c r="C4117" s="36">
        <v>22.629068488580106</v>
      </c>
      <c r="E4117">
        <v>101.12990000000001</v>
      </c>
      <c r="F4117">
        <v>205.850000000015</v>
      </c>
      <c r="G4117" s="36">
        <v>22.748833663568867</v>
      </c>
      <c r="I4117">
        <v>105.8248</v>
      </c>
      <c r="J4117">
        <v>205.850000000015</v>
      </c>
      <c r="K4117" s="36">
        <v>22.872090870212439</v>
      </c>
      <c r="M4117">
        <v>110.5591</v>
      </c>
      <c r="N4117">
        <v>205.850000000015</v>
      </c>
      <c r="O4117" s="36">
        <v>23.000085651957235</v>
      </c>
      <c r="Q4117">
        <v>115.30419999999999</v>
      </c>
      <c r="R4117">
        <v>205.850000000015</v>
      </c>
      <c r="S4117" s="36">
        <v>23.132232383645022</v>
      </c>
      <c r="U4117">
        <v>120.0808</v>
      </c>
      <c r="V4117">
        <v>205.850000000015</v>
      </c>
      <c r="W4117" s="36">
        <v>23.269311613386318</v>
      </c>
      <c r="Y4117">
        <v>83.43</v>
      </c>
      <c r="Z4117">
        <v>205.850000000015</v>
      </c>
      <c r="AA4117" s="36">
        <v>22.31548699664495</v>
      </c>
    </row>
    <row r="4118" spans="1:27" x14ac:dyDescent="0.25">
      <c r="A4118">
        <v>96.432599999999994</v>
      </c>
      <c r="B4118">
        <v>205.90000000001501</v>
      </c>
      <c r="C4118" s="36">
        <v>22.628649747165948</v>
      </c>
      <c r="E4118">
        <v>101.12990000000001</v>
      </c>
      <c r="F4118">
        <v>205.90000000001501</v>
      </c>
      <c r="G4118" s="36">
        <v>22.748399546972692</v>
      </c>
      <c r="I4118">
        <v>105.8248</v>
      </c>
      <c r="J4118">
        <v>205.90000000001501</v>
      </c>
      <c r="K4118" s="36">
        <v>22.871640318174872</v>
      </c>
      <c r="M4118">
        <v>110.5591</v>
      </c>
      <c r="N4118">
        <v>205.90000000001501</v>
      </c>
      <c r="O4118" s="36">
        <v>22.999617336285691</v>
      </c>
      <c r="Q4118">
        <v>115.30419999999999</v>
      </c>
      <c r="R4118">
        <v>205.90000000001501</v>
      </c>
      <c r="S4118" s="36">
        <v>23.131744939265857</v>
      </c>
      <c r="U4118">
        <v>120.0808</v>
      </c>
      <c r="V4118">
        <v>205.90000000001501</v>
      </c>
      <c r="W4118" s="36">
        <v>23.268803428787777</v>
      </c>
      <c r="Y4118">
        <v>83.43</v>
      </c>
      <c r="Z4118">
        <v>205.90000000001501</v>
      </c>
      <c r="AA4118" s="36">
        <v>22.315105986418111</v>
      </c>
    </row>
    <row r="4119" spans="1:27" x14ac:dyDescent="0.25">
      <c r="A4119">
        <v>96.432599999999994</v>
      </c>
      <c r="B4119">
        <v>205.950000000015</v>
      </c>
      <c r="C4119" s="36">
        <v>22.628231064081458</v>
      </c>
      <c r="E4119">
        <v>101.12990000000001</v>
      </c>
      <c r="F4119">
        <v>205.950000000015</v>
      </c>
      <c r="G4119" s="36">
        <v>22.747965493576075</v>
      </c>
      <c r="I4119">
        <v>105.8248</v>
      </c>
      <c r="J4119">
        <v>205.950000000015</v>
      </c>
      <c r="K4119" s="36">
        <v>22.871189834793416</v>
      </c>
      <c r="M4119">
        <v>110.5591</v>
      </c>
      <c r="N4119">
        <v>205.950000000015</v>
      </c>
      <c r="O4119" s="36">
        <v>22.99914909546229</v>
      </c>
      <c r="Q4119">
        <v>115.30419999999999</v>
      </c>
      <c r="R4119">
        <v>205.950000000015</v>
      </c>
      <c r="S4119" s="36">
        <v>23.131257576748514</v>
      </c>
      <c r="U4119">
        <v>120.0808</v>
      </c>
      <c r="V4119">
        <v>205.950000000015</v>
      </c>
      <c r="W4119" s="36">
        <v>23.268295334065318</v>
      </c>
      <c r="Y4119">
        <v>83.43</v>
      </c>
      <c r="Z4119">
        <v>205.950000000015</v>
      </c>
      <c r="AA4119" s="36">
        <v>22.314725023516903</v>
      </c>
    </row>
    <row r="4120" spans="1:27" x14ac:dyDescent="0.25">
      <c r="A4120">
        <v>96.432599999999994</v>
      </c>
      <c r="B4120">
        <v>206.00000000001501</v>
      </c>
      <c r="C4120" s="36">
        <v>22.62781243930781</v>
      </c>
      <c r="E4120">
        <v>101.12990000000001</v>
      </c>
      <c r="F4120">
        <v>206.00000000001501</v>
      </c>
      <c r="G4120" s="36">
        <v>22.747531503357621</v>
      </c>
      <c r="I4120">
        <v>105.8248</v>
      </c>
      <c r="J4120">
        <v>206.00000000001501</v>
      </c>
      <c r="K4120" s="36">
        <v>22.870739420043677</v>
      </c>
      <c r="M4120">
        <v>110.5591</v>
      </c>
      <c r="N4120">
        <v>206.00000000001501</v>
      </c>
      <c r="O4120" s="36">
        <v>22.998680929459056</v>
      </c>
      <c r="Q4120">
        <v>115.30419999999999</v>
      </c>
      <c r="R4120">
        <v>206.00000000001501</v>
      </c>
      <c r="S4120" s="36">
        <v>23.130770296060753</v>
      </c>
      <c r="U4120">
        <v>120.0808</v>
      </c>
      <c r="V4120">
        <v>206.00000000001501</v>
      </c>
      <c r="W4120" s="36">
        <v>23.267787329181552</v>
      </c>
      <c r="Y4120">
        <v>83.43</v>
      </c>
      <c r="Z4120">
        <v>206.00000000001501</v>
      </c>
      <c r="AA4120" s="36">
        <v>22.314344107927813</v>
      </c>
    </row>
    <row r="4121" spans="1:27" x14ac:dyDescent="0.25">
      <c r="A4121">
        <v>96.432599999999994</v>
      </c>
      <c r="B4121">
        <v>206.05000000001499</v>
      </c>
      <c r="C4121" s="36">
        <v>22.627393872826179</v>
      </c>
      <c r="E4121">
        <v>101.12990000000001</v>
      </c>
      <c r="F4121">
        <v>206.05000000001499</v>
      </c>
      <c r="G4121" s="36">
        <v>22.747097576295964</v>
      </c>
      <c r="I4121">
        <v>105.8248</v>
      </c>
      <c r="J4121">
        <v>206.05000000001499</v>
      </c>
      <c r="K4121" s="36">
        <v>22.870289073901279</v>
      </c>
      <c r="M4121">
        <v>110.5591</v>
      </c>
      <c r="N4121">
        <v>206.05000000001499</v>
      </c>
      <c r="O4121" s="36">
        <v>22.99821283824803</v>
      </c>
      <c r="Q4121">
        <v>115.30419999999999</v>
      </c>
      <c r="R4121">
        <v>206.05000000001499</v>
      </c>
      <c r="S4121" s="36">
        <v>23.130283097170334</v>
      </c>
      <c r="U4121">
        <v>120.0808</v>
      </c>
      <c r="V4121">
        <v>206.05000000001499</v>
      </c>
      <c r="W4121" s="36">
        <v>23.267279414099093</v>
      </c>
      <c r="Y4121">
        <v>83.43</v>
      </c>
      <c r="Z4121">
        <v>206.05000000001499</v>
      </c>
      <c r="AA4121" s="36">
        <v>22.313963239637332</v>
      </c>
    </row>
    <row r="4122" spans="1:27" x14ac:dyDescent="0.25">
      <c r="A4122">
        <v>96.432599999999994</v>
      </c>
      <c r="B4122">
        <v>206.100000000015</v>
      </c>
      <c r="C4122" s="36">
        <v>22.626975364617763</v>
      </c>
      <c r="E4122">
        <v>101.12990000000001</v>
      </c>
      <c r="F4122">
        <v>206.100000000015</v>
      </c>
      <c r="G4122" s="36">
        <v>22.746663712369735</v>
      </c>
      <c r="I4122">
        <v>105.8248</v>
      </c>
      <c r="J4122">
        <v>206.100000000015</v>
      </c>
      <c r="K4122" s="36">
        <v>22.86983879634186</v>
      </c>
      <c r="M4122">
        <v>110.5591</v>
      </c>
      <c r="N4122">
        <v>206.100000000015</v>
      </c>
      <c r="O4122" s="36">
        <v>22.997744821801277</v>
      </c>
      <c r="Q4122">
        <v>115.30419999999999</v>
      </c>
      <c r="R4122">
        <v>206.100000000015</v>
      </c>
      <c r="S4122" s="36">
        <v>23.129795980045067</v>
      </c>
      <c r="U4122">
        <v>120.0808</v>
      </c>
      <c r="V4122">
        <v>206.100000000015</v>
      </c>
      <c r="W4122" s="36">
        <v>23.266771588780593</v>
      </c>
      <c r="Y4122">
        <v>83.43</v>
      </c>
      <c r="Z4122">
        <v>206.100000000015</v>
      </c>
      <c r="AA4122" s="36">
        <v>22.313582418631967</v>
      </c>
    </row>
    <row r="4123" spans="1:27" x14ac:dyDescent="0.25">
      <c r="A4123">
        <v>96.432599999999994</v>
      </c>
      <c r="B4123">
        <v>206.15000000001501</v>
      </c>
      <c r="C4123" s="36">
        <v>22.626556914663759</v>
      </c>
      <c r="E4123">
        <v>101.12990000000001</v>
      </c>
      <c r="F4123">
        <v>206.15000000001501</v>
      </c>
      <c r="G4123" s="36">
        <v>22.746229911557588</v>
      </c>
      <c r="I4123">
        <v>105.8248</v>
      </c>
      <c r="J4123">
        <v>206.15000000001501</v>
      </c>
      <c r="K4123" s="36">
        <v>22.869388587341071</v>
      </c>
      <c r="M4123">
        <v>110.5591</v>
      </c>
      <c r="N4123">
        <v>206.15000000001501</v>
      </c>
      <c r="O4123" s="36">
        <v>22.997276880090862</v>
      </c>
      <c r="Q4123">
        <v>115.30419999999999</v>
      </c>
      <c r="R4123">
        <v>206.15000000001501</v>
      </c>
      <c r="S4123" s="36">
        <v>23.129308944652752</v>
      </c>
      <c r="U4123">
        <v>120.0808</v>
      </c>
      <c r="V4123">
        <v>206.15000000001501</v>
      </c>
      <c r="W4123" s="36">
        <v>23.266263853188722</v>
      </c>
      <c r="Y4123">
        <v>83.43</v>
      </c>
      <c r="Z4123">
        <v>206.15000000001501</v>
      </c>
      <c r="AA4123" s="36">
        <v>22.313201644898221</v>
      </c>
    </row>
    <row r="4124" spans="1:27" x14ac:dyDescent="0.25">
      <c r="A4124">
        <v>96.432599999999994</v>
      </c>
      <c r="B4124">
        <v>206.200000000015</v>
      </c>
      <c r="C4124" s="36">
        <v>22.626138522945379</v>
      </c>
      <c r="E4124">
        <v>101.12990000000001</v>
      </c>
      <c r="F4124">
        <v>206.200000000015</v>
      </c>
      <c r="G4124" s="36">
        <v>22.745796173838187</v>
      </c>
      <c r="I4124">
        <v>105.8248</v>
      </c>
      <c r="J4124">
        <v>206.200000000015</v>
      </c>
      <c r="K4124" s="36">
        <v>22.868938446874576</v>
      </c>
      <c r="M4124">
        <v>110.5591</v>
      </c>
      <c r="N4124">
        <v>206.200000000015</v>
      </c>
      <c r="O4124" s="36">
        <v>22.996809013088896</v>
      </c>
      <c r="Q4124">
        <v>115.30419999999999</v>
      </c>
      <c r="R4124">
        <v>206.200000000015</v>
      </c>
      <c r="S4124" s="36">
        <v>23.128821990961228</v>
      </c>
      <c r="U4124">
        <v>120.0808</v>
      </c>
      <c r="V4124">
        <v>206.200000000015</v>
      </c>
      <c r="W4124" s="36">
        <v>23.265756207286184</v>
      </c>
      <c r="Y4124">
        <v>83.43</v>
      </c>
      <c r="Z4124">
        <v>206.200000000015</v>
      </c>
      <c r="AA4124" s="36">
        <v>22.312820918422609</v>
      </c>
    </row>
    <row r="4125" spans="1:27" x14ac:dyDescent="0.25">
      <c r="A4125">
        <v>96.432599999999994</v>
      </c>
      <c r="B4125">
        <v>206.25000000001501</v>
      </c>
      <c r="C4125" s="36">
        <v>22.62572018944384</v>
      </c>
      <c r="E4125">
        <v>101.12990000000001</v>
      </c>
      <c r="F4125">
        <v>206.25000000001501</v>
      </c>
      <c r="G4125" s="36">
        <v>22.745362499190197</v>
      </c>
      <c r="I4125">
        <v>105.8248</v>
      </c>
      <c r="J4125">
        <v>206.25000000001501</v>
      </c>
      <c r="K4125" s="36">
        <v>22.868488374918059</v>
      </c>
      <c r="M4125">
        <v>110.5591</v>
      </c>
      <c r="N4125">
        <v>206.25000000001501</v>
      </c>
      <c r="O4125" s="36">
        <v>22.996341220767476</v>
      </c>
      <c r="Q4125">
        <v>115.30419999999999</v>
      </c>
      <c r="R4125">
        <v>206.25000000001501</v>
      </c>
      <c r="S4125" s="36">
        <v>23.128335118938342</v>
      </c>
      <c r="U4125">
        <v>120.0808</v>
      </c>
      <c r="V4125">
        <v>206.25000000001501</v>
      </c>
      <c r="W4125" s="36">
        <v>23.265248651035701</v>
      </c>
      <c r="Y4125">
        <v>83.43</v>
      </c>
      <c r="Z4125">
        <v>206.25000000001501</v>
      </c>
      <c r="AA4125" s="36">
        <v>22.312440239191652</v>
      </c>
    </row>
    <row r="4126" spans="1:27" x14ac:dyDescent="0.25">
      <c r="A4126">
        <v>96.432599999999994</v>
      </c>
      <c r="B4126">
        <v>206.30000000001499</v>
      </c>
      <c r="C4126" s="36">
        <v>22.625301914140373</v>
      </c>
      <c r="E4126">
        <v>101.12990000000001</v>
      </c>
      <c r="F4126">
        <v>206.30000000001499</v>
      </c>
      <c r="G4126" s="36">
        <v>22.744928887592309</v>
      </c>
      <c r="I4126">
        <v>105.8248</v>
      </c>
      <c r="J4126">
        <v>206.30000000001499</v>
      </c>
      <c r="K4126" s="36">
        <v>22.868038371447206</v>
      </c>
      <c r="M4126">
        <v>110.5591</v>
      </c>
      <c r="N4126">
        <v>206.30000000001499</v>
      </c>
      <c r="O4126" s="36">
        <v>22.995873503098728</v>
      </c>
      <c r="Q4126">
        <v>115.30419999999999</v>
      </c>
      <c r="R4126">
        <v>206.30000000001499</v>
      </c>
      <c r="S4126" s="36">
        <v>23.127848328551977</v>
      </c>
      <c r="U4126">
        <v>120.0808</v>
      </c>
      <c r="V4126">
        <v>206.30000000001499</v>
      </c>
      <c r="W4126" s="36">
        <v>23.26474118440002</v>
      </c>
      <c r="Y4126">
        <v>83.43</v>
      </c>
      <c r="Z4126">
        <v>206.30000000001499</v>
      </c>
      <c r="AA4126" s="36">
        <v>22.312059607191877</v>
      </c>
    </row>
    <row r="4127" spans="1:27" x14ac:dyDescent="0.25">
      <c r="A4127">
        <v>96.432599999999994</v>
      </c>
      <c r="B4127">
        <v>206.350000000015</v>
      </c>
      <c r="C4127" s="36">
        <v>22.624883697016219</v>
      </c>
      <c r="E4127">
        <v>101.12990000000001</v>
      </c>
      <c r="F4127">
        <v>206.350000000015</v>
      </c>
      <c r="G4127" s="36">
        <v>22.744495339023217</v>
      </c>
      <c r="I4127">
        <v>105.8248</v>
      </c>
      <c r="J4127">
        <v>206.350000000015</v>
      </c>
      <c r="K4127" s="36">
        <v>22.867588436437732</v>
      </c>
      <c r="M4127">
        <v>110.5591</v>
      </c>
      <c r="N4127">
        <v>206.350000000015</v>
      </c>
      <c r="O4127" s="36">
        <v>22.995405860054802</v>
      </c>
      <c r="Q4127">
        <v>115.30419999999999</v>
      </c>
      <c r="R4127">
        <v>206.350000000015</v>
      </c>
      <c r="S4127" s="36">
        <v>23.127361619770021</v>
      </c>
      <c r="U4127">
        <v>120.0808</v>
      </c>
      <c r="V4127">
        <v>206.350000000015</v>
      </c>
      <c r="W4127" s="36">
        <v>23.264233807341917</v>
      </c>
      <c r="Y4127">
        <v>83.43</v>
      </c>
      <c r="Z4127">
        <v>206.350000000015</v>
      </c>
      <c r="AA4127" s="36">
        <v>22.311679022409812</v>
      </c>
    </row>
    <row r="4128" spans="1:27" x14ac:dyDescent="0.25">
      <c r="A4128">
        <v>96.432599999999994</v>
      </c>
      <c r="B4128">
        <v>206.40000000001501</v>
      </c>
      <c r="C4128" s="36">
        <v>22.624465538052622</v>
      </c>
      <c r="E4128">
        <v>101.12990000000001</v>
      </c>
      <c r="F4128">
        <v>206.40000000001501</v>
      </c>
      <c r="G4128" s="36">
        <v>22.744061853461627</v>
      </c>
      <c r="I4128">
        <v>105.8248</v>
      </c>
      <c r="J4128">
        <v>206.40000000001501</v>
      </c>
      <c r="K4128" s="36">
        <v>22.86713856986535</v>
      </c>
      <c r="M4128">
        <v>110.5591</v>
      </c>
      <c r="N4128">
        <v>206.40000000001501</v>
      </c>
      <c r="O4128" s="36">
        <v>22.994938291607856</v>
      </c>
      <c r="Q4128">
        <v>115.30419999999999</v>
      </c>
      <c r="R4128">
        <v>206.40000000001501</v>
      </c>
      <c r="S4128" s="36">
        <v>23.126874992560388</v>
      </c>
      <c r="U4128">
        <v>120.0808</v>
      </c>
      <c r="V4128">
        <v>206.40000000001501</v>
      </c>
      <c r="W4128" s="36">
        <v>23.263726519824189</v>
      </c>
      <c r="Y4128">
        <v>83.43</v>
      </c>
      <c r="Z4128">
        <v>206.40000000001501</v>
      </c>
      <c r="AA4128" s="36">
        <v>22.311298484831998</v>
      </c>
    </row>
    <row r="4129" spans="1:27" x14ac:dyDescent="0.25">
      <c r="A4129">
        <v>96.432599999999994</v>
      </c>
      <c r="B4129">
        <v>206.450000000015</v>
      </c>
      <c r="C4129" s="36">
        <v>22.624047437230853</v>
      </c>
      <c r="E4129">
        <v>101.12990000000001</v>
      </c>
      <c r="F4129">
        <v>206.450000000015</v>
      </c>
      <c r="G4129" s="36">
        <v>22.743628430886258</v>
      </c>
      <c r="I4129">
        <v>105.8248</v>
      </c>
      <c r="J4129">
        <v>206.450000000015</v>
      </c>
      <c r="K4129" s="36">
        <v>22.8666887717058</v>
      </c>
      <c r="M4129">
        <v>110.5591</v>
      </c>
      <c r="N4129">
        <v>206.450000000015</v>
      </c>
      <c r="O4129" s="36">
        <v>22.994470797730063</v>
      </c>
      <c r="Q4129">
        <v>115.30419999999999</v>
      </c>
      <c r="R4129">
        <v>206.450000000015</v>
      </c>
      <c r="S4129" s="36">
        <v>23.126388446891017</v>
      </c>
      <c r="U4129">
        <v>120.0808</v>
      </c>
      <c r="V4129">
        <v>206.450000000015</v>
      </c>
      <c r="W4129" s="36">
        <v>23.263219321809661</v>
      </c>
      <c r="Y4129">
        <v>83.43</v>
      </c>
      <c r="Z4129">
        <v>206.450000000015</v>
      </c>
      <c r="AA4129" s="36">
        <v>22.310917994444978</v>
      </c>
    </row>
    <row r="4130" spans="1:27" x14ac:dyDescent="0.25">
      <c r="A4130">
        <v>96.432599999999994</v>
      </c>
      <c r="B4130">
        <v>206.50000000001501</v>
      </c>
      <c r="C4130" s="36">
        <v>22.623629394532166</v>
      </c>
      <c r="E4130">
        <v>101.12990000000001</v>
      </c>
      <c r="F4130">
        <v>206.50000000001501</v>
      </c>
      <c r="G4130" s="36">
        <v>22.743195071275846</v>
      </c>
      <c r="I4130">
        <v>105.8248</v>
      </c>
      <c r="J4130">
        <v>206.50000000001501</v>
      </c>
      <c r="K4130" s="36">
        <v>22.866239041934833</v>
      </c>
      <c r="M4130">
        <v>110.5591</v>
      </c>
      <c r="N4130">
        <v>206.50000000001501</v>
      </c>
      <c r="O4130" s="36">
        <v>22.994003378393618</v>
      </c>
      <c r="Q4130">
        <v>115.30419999999999</v>
      </c>
      <c r="R4130">
        <v>206.50000000001501</v>
      </c>
      <c r="S4130" s="36">
        <v>23.125901982729864</v>
      </c>
      <c r="U4130">
        <v>120.0808</v>
      </c>
      <c r="V4130">
        <v>206.50000000001501</v>
      </c>
      <c r="W4130" s="36">
        <v>23.262712213261189</v>
      </c>
      <c r="Y4130">
        <v>83.43</v>
      </c>
      <c r="Z4130">
        <v>206.50000000001501</v>
      </c>
      <c r="AA4130" s="36">
        <v>22.310537551235313</v>
      </c>
    </row>
    <row r="4131" spans="1:27" x14ac:dyDescent="0.25">
      <c r="A4131">
        <v>96.432599999999994</v>
      </c>
      <c r="B4131">
        <v>206.55000000001499</v>
      </c>
      <c r="C4131" s="36">
        <v>22.623211409937852</v>
      </c>
      <c r="E4131">
        <v>101.12990000000001</v>
      </c>
      <c r="F4131">
        <v>206.55000000001499</v>
      </c>
      <c r="G4131" s="36">
        <v>22.742761774609129</v>
      </c>
      <c r="I4131">
        <v>105.8248</v>
      </c>
      <c r="J4131">
        <v>206.55000000001499</v>
      </c>
      <c r="K4131" s="36">
        <v>22.865789380528206</v>
      </c>
      <c r="M4131">
        <v>110.5591</v>
      </c>
      <c r="N4131">
        <v>206.55000000001499</v>
      </c>
      <c r="O4131" s="36">
        <v>22.993536033570738</v>
      </c>
      <c r="Q4131">
        <v>115.30419999999999</v>
      </c>
      <c r="R4131">
        <v>206.55000000001499</v>
      </c>
      <c r="S4131" s="36">
        <v>23.125415600044903</v>
      </c>
      <c r="U4131">
        <v>120.0808</v>
      </c>
      <c r="V4131">
        <v>206.55000000001499</v>
      </c>
      <c r="W4131" s="36">
        <v>23.262205194141632</v>
      </c>
      <c r="Y4131">
        <v>83.43</v>
      </c>
      <c r="Z4131">
        <v>206.55000000001499</v>
      </c>
      <c r="AA4131" s="36">
        <v>22.310157155189543</v>
      </c>
    </row>
    <row r="4132" spans="1:27" x14ac:dyDescent="0.25">
      <c r="A4132">
        <v>96.432599999999994</v>
      </c>
      <c r="B4132">
        <v>206.600000000015</v>
      </c>
      <c r="C4132" s="36">
        <v>22.622793483429191</v>
      </c>
      <c r="E4132">
        <v>101.12990000000001</v>
      </c>
      <c r="F4132">
        <v>206.600000000015</v>
      </c>
      <c r="G4132" s="36">
        <v>22.742328540864861</v>
      </c>
      <c r="I4132">
        <v>105.8248</v>
      </c>
      <c r="J4132">
        <v>206.600000000015</v>
      </c>
      <c r="K4132" s="36">
        <v>22.865339787461693</v>
      </c>
      <c r="M4132">
        <v>110.5591</v>
      </c>
      <c r="N4132">
        <v>206.600000000015</v>
      </c>
      <c r="O4132" s="36">
        <v>22.993068763233641</v>
      </c>
      <c r="Q4132">
        <v>115.30419999999999</v>
      </c>
      <c r="R4132">
        <v>206.600000000015</v>
      </c>
      <c r="S4132" s="36">
        <v>23.12492929880413</v>
      </c>
      <c r="U4132">
        <v>120.0808</v>
      </c>
      <c r="V4132">
        <v>206.600000000015</v>
      </c>
      <c r="W4132" s="36">
        <v>23.261698264413905</v>
      </c>
      <c r="Y4132">
        <v>83.43</v>
      </c>
      <c r="Z4132">
        <v>206.600000000015</v>
      </c>
      <c r="AA4132" s="36">
        <v>22.309776806294238</v>
      </c>
    </row>
    <row r="4133" spans="1:27" x14ac:dyDescent="0.25">
      <c r="A4133">
        <v>96.432599999999994</v>
      </c>
      <c r="B4133">
        <v>206.65000000001501</v>
      </c>
      <c r="C4133" s="36">
        <v>22.622375614987487</v>
      </c>
      <c r="E4133">
        <v>101.12990000000001</v>
      </c>
      <c r="F4133">
        <v>206.65000000001501</v>
      </c>
      <c r="G4133" s="36">
        <v>22.741895370021812</v>
      </c>
      <c r="I4133">
        <v>105.8248</v>
      </c>
      <c r="J4133">
        <v>206.65000000001501</v>
      </c>
      <c r="K4133" s="36">
        <v>22.864890262711096</v>
      </c>
      <c r="M4133">
        <v>110.5591</v>
      </c>
      <c r="N4133">
        <v>206.65000000001501</v>
      </c>
      <c r="O4133" s="36">
        <v>22.99260156735458</v>
      </c>
      <c r="Q4133">
        <v>115.30419999999999</v>
      </c>
      <c r="R4133">
        <v>206.65000000001501</v>
      </c>
      <c r="S4133" s="36">
        <v>23.124443078975563</v>
      </c>
      <c r="U4133">
        <v>120.0808</v>
      </c>
      <c r="V4133">
        <v>206.65000000001501</v>
      </c>
      <c r="W4133" s="36">
        <v>23.261191424040923</v>
      </c>
      <c r="Y4133">
        <v>83.43</v>
      </c>
      <c r="Z4133">
        <v>206.65000000001501</v>
      </c>
      <c r="AA4133" s="36">
        <v>22.309396504535972</v>
      </c>
    </row>
    <row r="4134" spans="1:27" x14ac:dyDescent="0.25">
      <c r="A4134">
        <v>96.432599999999994</v>
      </c>
      <c r="B4134">
        <v>206.700000000015</v>
      </c>
      <c r="C4134" s="36">
        <v>22.621957804594047</v>
      </c>
      <c r="E4134">
        <v>101.12990000000001</v>
      </c>
      <c r="F4134">
        <v>206.700000000015</v>
      </c>
      <c r="G4134" s="36">
        <v>22.741462262058757</v>
      </c>
      <c r="I4134">
        <v>105.8248</v>
      </c>
      <c r="J4134">
        <v>206.700000000015</v>
      </c>
      <c r="K4134" s="36">
        <v>22.864440806252212</v>
      </c>
      <c r="M4134">
        <v>110.5591</v>
      </c>
      <c r="N4134">
        <v>206.700000000015</v>
      </c>
      <c r="O4134" s="36">
        <v>22.992134445905808</v>
      </c>
      <c r="Q4134">
        <v>115.30419999999999</v>
      </c>
      <c r="R4134">
        <v>206.700000000015</v>
      </c>
      <c r="S4134" s="36">
        <v>23.123956940527243</v>
      </c>
      <c r="U4134">
        <v>120.0808</v>
      </c>
      <c r="V4134">
        <v>206.700000000015</v>
      </c>
      <c r="W4134" s="36">
        <v>23.260684672985636</v>
      </c>
      <c r="Y4134">
        <v>83.43</v>
      </c>
      <c r="Z4134">
        <v>206.700000000015</v>
      </c>
      <c r="AA4134" s="36">
        <v>22.309016249901315</v>
      </c>
    </row>
    <row r="4135" spans="1:27" x14ac:dyDescent="0.25">
      <c r="A4135">
        <v>96.432599999999994</v>
      </c>
      <c r="B4135">
        <v>206.75000000001501</v>
      </c>
      <c r="C4135" s="36">
        <v>22.621540052230181</v>
      </c>
      <c r="E4135">
        <v>101.12990000000001</v>
      </c>
      <c r="F4135">
        <v>206.75000000001501</v>
      </c>
      <c r="G4135" s="36">
        <v>22.741029216954484</v>
      </c>
      <c r="I4135">
        <v>105.8248</v>
      </c>
      <c r="J4135">
        <v>206.75000000001501</v>
      </c>
      <c r="K4135" s="36">
        <v>22.863991418060859</v>
      </c>
      <c r="M4135">
        <v>110.5591</v>
      </c>
      <c r="N4135">
        <v>206.75000000001501</v>
      </c>
      <c r="O4135" s="36">
        <v>22.991667398859608</v>
      </c>
      <c r="Q4135">
        <v>115.30419999999999</v>
      </c>
      <c r="R4135">
        <v>206.75000000001501</v>
      </c>
      <c r="S4135" s="36">
        <v>23.123470883427224</v>
      </c>
      <c r="U4135">
        <v>120.0808</v>
      </c>
      <c r="V4135">
        <v>206.75000000001501</v>
      </c>
      <c r="W4135" s="36">
        <v>23.260178011211018</v>
      </c>
      <c r="Y4135">
        <v>83.43</v>
      </c>
      <c r="Z4135">
        <v>206.75000000001501</v>
      </c>
      <c r="AA4135" s="36">
        <v>22.308636042376854</v>
      </c>
    </row>
    <row r="4136" spans="1:27" x14ac:dyDescent="0.25">
      <c r="A4136">
        <v>96.432599999999994</v>
      </c>
      <c r="B4136">
        <v>206.80000000001499</v>
      </c>
      <c r="C4136" s="36">
        <v>22.621122357877226</v>
      </c>
      <c r="E4136">
        <v>101.12990000000001</v>
      </c>
      <c r="F4136">
        <v>206.80000000001499</v>
      </c>
      <c r="G4136" s="36">
        <v>22.740596234687796</v>
      </c>
      <c r="I4136">
        <v>105.8248</v>
      </c>
      <c r="J4136">
        <v>206.80000000001499</v>
      </c>
      <c r="K4136" s="36">
        <v>22.863542098112873</v>
      </c>
      <c r="M4136">
        <v>110.5591</v>
      </c>
      <c r="N4136">
        <v>206.80000000001499</v>
      </c>
      <c r="O4136" s="36">
        <v>22.991200426188271</v>
      </c>
      <c r="Q4136">
        <v>115.30419999999999</v>
      </c>
      <c r="R4136">
        <v>206.80000000001499</v>
      </c>
      <c r="S4136" s="36">
        <v>23.122984907643584</v>
      </c>
      <c r="U4136">
        <v>120.0808</v>
      </c>
      <c r="V4136">
        <v>206.80000000001499</v>
      </c>
      <c r="W4136" s="36">
        <v>23.259671438680069</v>
      </c>
      <c r="Y4136">
        <v>83.43</v>
      </c>
      <c r="Z4136">
        <v>206.80000000001499</v>
      </c>
      <c r="AA4136" s="36">
        <v>22.308255881949172</v>
      </c>
    </row>
    <row r="4137" spans="1:27" x14ac:dyDescent="0.25">
      <c r="A4137">
        <v>96.432599999999994</v>
      </c>
      <c r="B4137">
        <v>206.850000000015</v>
      </c>
      <c r="C4137" s="36">
        <v>22.620704721516518</v>
      </c>
      <c r="E4137">
        <v>101.12990000000001</v>
      </c>
      <c r="F4137">
        <v>206.850000000015</v>
      </c>
      <c r="G4137" s="36">
        <v>22.740163315237499</v>
      </c>
      <c r="I4137">
        <v>105.8248</v>
      </c>
      <c r="J4137">
        <v>206.850000000015</v>
      </c>
      <c r="K4137" s="36">
        <v>22.863092846384095</v>
      </c>
      <c r="M4137">
        <v>110.5591</v>
      </c>
      <c r="N4137">
        <v>206.850000000015</v>
      </c>
      <c r="O4137" s="36">
        <v>22.990733527864112</v>
      </c>
      <c r="Q4137">
        <v>115.30419999999999</v>
      </c>
      <c r="R4137">
        <v>206.850000000015</v>
      </c>
      <c r="S4137" s="36">
        <v>23.122499013144417</v>
      </c>
      <c r="U4137">
        <v>120.0808</v>
      </c>
      <c r="V4137">
        <v>206.850000000015</v>
      </c>
      <c r="W4137" s="36">
        <v>23.259164955355811</v>
      </c>
      <c r="Y4137">
        <v>83.43</v>
      </c>
      <c r="Z4137">
        <v>206.850000000015</v>
      </c>
      <c r="AA4137" s="36">
        <v>22.307875768604863</v>
      </c>
    </row>
    <row r="4138" spans="1:27" x14ac:dyDescent="0.25">
      <c r="A4138">
        <v>96.432599999999994</v>
      </c>
      <c r="B4138">
        <v>206.90000000001501</v>
      </c>
      <c r="C4138" s="36">
        <v>22.620287143129396</v>
      </c>
      <c r="E4138">
        <v>101.12990000000001</v>
      </c>
      <c r="F4138">
        <v>206.90000000001501</v>
      </c>
      <c r="G4138" s="36">
        <v>22.739730458582425</v>
      </c>
      <c r="I4138">
        <v>105.8248</v>
      </c>
      <c r="J4138">
        <v>206.90000000001501</v>
      </c>
      <c r="K4138" s="36">
        <v>22.862643662850388</v>
      </c>
      <c r="M4138">
        <v>110.5591</v>
      </c>
      <c r="N4138">
        <v>206.90000000001501</v>
      </c>
      <c r="O4138" s="36">
        <v>22.990266703859454</v>
      </c>
      <c r="Q4138">
        <v>115.30419999999999</v>
      </c>
      <c r="R4138">
        <v>206.90000000001501</v>
      </c>
      <c r="S4138" s="36">
        <v>23.12201319989785</v>
      </c>
      <c r="U4138">
        <v>120.0808</v>
      </c>
      <c r="V4138">
        <v>206.90000000001501</v>
      </c>
      <c r="W4138" s="36">
        <v>23.258658561201294</v>
      </c>
      <c r="Y4138">
        <v>83.43</v>
      </c>
      <c r="Z4138">
        <v>206.90000000001501</v>
      </c>
      <c r="AA4138" s="36">
        <v>22.307495702330534</v>
      </c>
    </row>
    <row r="4139" spans="1:27" x14ac:dyDescent="0.25">
      <c r="A4139">
        <v>96.432599999999994</v>
      </c>
      <c r="B4139">
        <v>206.950000000015</v>
      </c>
      <c r="C4139" s="36">
        <v>22.619869622697223</v>
      </c>
      <c r="E4139">
        <v>101.12990000000001</v>
      </c>
      <c r="F4139">
        <v>206.950000000015</v>
      </c>
      <c r="G4139" s="36">
        <v>22.739297664701407</v>
      </c>
      <c r="I4139">
        <v>105.8248</v>
      </c>
      <c r="J4139">
        <v>206.950000000015</v>
      </c>
      <c r="K4139" s="36">
        <v>22.862194547487622</v>
      </c>
      <c r="M4139">
        <v>110.5591</v>
      </c>
      <c r="N4139">
        <v>206.950000000015</v>
      </c>
      <c r="O4139" s="36">
        <v>22.989799954146648</v>
      </c>
      <c r="Q4139">
        <v>115.30419999999999</v>
      </c>
      <c r="R4139">
        <v>206.950000000015</v>
      </c>
      <c r="S4139" s="36">
        <v>23.121527467872014</v>
      </c>
      <c r="U4139">
        <v>120.0808</v>
      </c>
      <c r="V4139">
        <v>206.950000000015</v>
      </c>
      <c r="W4139" s="36">
        <v>23.258152256179589</v>
      </c>
      <c r="Y4139">
        <v>83.43</v>
      </c>
      <c r="Z4139">
        <v>206.950000000015</v>
      </c>
      <c r="AA4139" s="36">
        <v>22.307115683112784</v>
      </c>
    </row>
    <row r="4140" spans="1:27" x14ac:dyDescent="0.25">
      <c r="A4140">
        <v>96.432599999999994</v>
      </c>
      <c r="B4140">
        <v>207.00000000001501</v>
      </c>
      <c r="C4140" s="36">
        <v>22.619452160201362</v>
      </c>
      <c r="E4140">
        <v>101.12990000000001</v>
      </c>
      <c r="F4140">
        <v>207.00000000001501</v>
      </c>
      <c r="G4140" s="36">
        <v>22.738864933573286</v>
      </c>
      <c r="I4140">
        <v>105.8248</v>
      </c>
      <c r="J4140">
        <v>207.00000000001501</v>
      </c>
      <c r="K4140" s="36">
        <v>22.861745500271692</v>
      </c>
      <c r="M4140">
        <v>110.5591</v>
      </c>
      <c r="N4140">
        <v>207.00000000001501</v>
      </c>
      <c r="O4140" s="36">
        <v>22.989333278698048</v>
      </c>
      <c r="Q4140">
        <v>115.30419999999999</v>
      </c>
      <c r="R4140">
        <v>207.00000000001501</v>
      </c>
      <c r="S4140" s="36">
        <v>23.121041817035071</v>
      </c>
      <c r="U4140">
        <v>120.0808</v>
      </c>
      <c r="V4140">
        <v>207.00000000001501</v>
      </c>
      <c r="W4140" s="36">
        <v>23.257646040253793</v>
      </c>
      <c r="Y4140">
        <v>83.43</v>
      </c>
      <c r="Z4140">
        <v>207.00000000001501</v>
      </c>
      <c r="AA4140" s="36">
        <v>22.306735710938224</v>
      </c>
    </row>
    <row r="4141" spans="1:27" x14ac:dyDescent="0.25">
      <c r="A4141">
        <v>96.432599999999994</v>
      </c>
      <c r="B4141">
        <v>207.05000000001499</v>
      </c>
      <c r="C4141" s="36">
        <v>22.61903475562319</v>
      </c>
      <c r="E4141">
        <v>101.12990000000001</v>
      </c>
      <c r="F4141">
        <v>207.05000000001499</v>
      </c>
      <c r="G4141" s="36">
        <v>22.738432265176929</v>
      </c>
      <c r="I4141">
        <v>105.8248</v>
      </c>
      <c r="J4141">
        <v>207.05000000001499</v>
      </c>
      <c r="K4141" s="36">
        <v>22.861296521178495</v>
      </c>
      <c r="M4141">
        <v>110.5591</v>
      </c>
      <c r="N4141">
        <v>207.05000000001499</v>
      </c>
      <c r="O4141" s="36">
        <v>22.988866677486033</v>
      </c>
      <c r="Q4141">
        <v>115.30419999999999</v>
      </c>
      <c r="R4141">
        <v>207.05000000001499</v>
      </c>
      <c r="S4141" s="36">
        <v>23.1205562473552</v>
      </c>
      <c r="U4141">
        <v>120.0808</v>
      </c>
      <c r="V4141">
        <v>207.05000000001499</v>
      </c>
      <c r="W4141" s="36">
        <v>23.257139913387036</v>
      </c>
      <c r="Y4141">
        <v>83.43</v>
      </c>
      <c r="Z4141">
        <v>207.05000000001499</v>
      </c>
      <c r="AA4141" s="36">
        <v>22.306355785793475</v>
      </c>
    </row>
    <row r="4142" spans="1:27" x14ac:dyDescent="0.25">
      <c r="A4142">
        <v>96.432599999999994</v>
      </c>
      <c r="B4142">
        <v>207.100000000015</v>
      </c>
      <c r="C4142" s="36">
        <v>22.618617408944097</v>
      </c>
      <c r="E4142">
        <v>101.12990000000001</v>
      </c>
      <c r="F4142">
        <v>207.100000000015</v>
      </c>
      <c r="G4142" s="36">
        <v>22.737999659491194</v>
      </c>
      <c r="I4142">
        <v>105.8248</v>
      </c>
      <c r="J4142">
        <v>207.100000000015</v>
      </c>
      <c r="K4142" s="36">
        <v>22.860847610183942</v>
      </c>
      <c r="M4142">
        <v>110.5591</v>
      </c>
      <c r="N4142">
        <v>207.100000000015</v>
      </c>
      <c r="O4142" s="36">
        <v>22.988400150482999</v>
      </c>
      <c r="Q4142">
        <v>115.30419999999999</v>
      </c>
      <c r="R4142">
        <v>207.100000000015</v>
      </c>
      <c r="S4142" s="36">
        <v>23.120070758800605</v>
      </c>
      <c r="U4142">
        <v>120.0808</v>
      </c>
      <c r="V4142">
        <v>207.100000000015</v>
      </c>
      <c r="W4142" s="36">
        <v>23.256633875542455</v>
      </c>
      <c r="Y4142">
        <v>83.43</v>
      </c>
      <c r="Z4142">
        <v>207.100000000015</v>
      </c>
      <c r="AA4142" s="36">
        <v>22.305975907665164</v>
      </c>
    </row>
    <row r="4143" spans="1:27" x14ac:dyDescent="0.25">
      <c r="A4143">
        <v>96.432599999999994</v>
      </c>
      <c r="B4143">
        <v>207.15000000001501</v>
      </c>
      <c r="C4143" s="36">
        <v>22.618200120145467</v>
      </c>
      <c r="E4143">
        <v>101.12990000000001</v>
      </c>
      <c r="F4143">
        <v>207.15000000001501</v>
      </c>
      <c r="G4143" s="36">
        <v>22.737567116494972</v>
      </c>
      <c r="I4143">
        <v>105.8248</v>
      </c>
      <c r="J4143">
        <v>207.15000000001501</v>
      </c>
      <c r="K4143" s="36">
        <v>22.860398767263963</v>
      </c>
      <c r="M4143">
        <v>110.5591</v>
      </c>
      <c r="N4143">
        <v>207.15000000001501</v>
      </c>
      <c r="O4143" s="36">
        <v>22.987933697661358</v>
      </c>
      <c r="Q4143">
        <v>115.30419999999999</v>
      </c>
      <c r="R4143">
        <v>207.15000000001501</v>
      </c>
      <c r="S4143" s="36">
        <v>23.119585351339495</v>
      </c>
      <c r="U4143">
        <v>120.0808</v>
      </c>
      <c r="V4143">
        <v>207.15000000001501</v>
      </c>
      <c r="W4143" s="36">
        <v>23.256127926683231</v>
      </c>
      <c r="Y4143">
        <v>83.43</v>
      </c>
      <c r="Z4143">
        <v>207.15000000001501</v>
      </c>
      <c r="AA4143" s="36">
        <v>22.305596076539921</v>
      </c>
    </row>
    <row r="4144" spans="1:27" x14ac:dyDescent="0.25">
      <c r="A4144">
        <v>96.432599999999994</v>
      </c>
      <c r="B4144">
        <v>207.200000000015</v>
      </c>
      <c r="C4144" s="36">
        <v>22.617782889208716</v>
      </c>
      <c r="E4144">
        <v>101.12990000000001</v>
      </c>
      <c r="F4144">
        <v>207.200000000015</v>
      </c>
      <c r="G4144" s="36">
        <v>22.737134636167152</v>
      </c>
      <c r="I4144">
        <v>105.8248</v>
      </c>
      <c r="J4144">
        <v>207.200000000015</v>
      </c>
      <c r="K4144" s="36">
        <v>22.859949992394505</v>
      </c>
      <c r="M4144">
        <v>110.5591</v>
      </c>
      <c r="N4144">
        <v>207.200000000015</v>
      </c>
      <c r="O4144" s="36">
        <v>22.987467318993534</v>
      </c>
      <c r="Q4144">
        <v>115.30419999999999</v>
      </c>
      <c r="R4144">
        <v>207.200000000015</v>
      </c>
      <c r="S4144" s="36">
        <v>23.119100024940121</v>
      </c>
      <c r="U4144">
        <v>120.0808</v>
      </c>
      <c r="V4144">
        <v>207.200000000015</v>
      </c>
      <c r="W4144" s="36">
        <v>23.255622066772553</v>
      </c>
      <c r="Y4144">
        <v>83.43</v>
      </c>
      <c r="Z4144">
        <v>207.200000000015</v>
      </c>
      <c r="AA4144" s="36">
        <v>22.305216292404385</v>
      </c>
    </row>
    <row r="4145" spans="1:27" x14ac:dyDescent="0.25">
      <c r="A4145">
        <v>96.432599999999994</v>
      </c>
      <c r="B4145">
        <v>207.25000000001501</v>
      </c>
      <c r="C4145" s="36">
        <v>22.617365716115248</v>
      </c>
      <c r="E4145">
        <v>101.12990000000001</v>
      </c>
      <c r="F4145">
        <v>207.25000000001501</v>
      </c>
      <c r="G4145" s="36">
        <v>22.736702218486645</v>
      </c>
      <c r="I4145">
        <v>105.8248</v>
      </c>
      <c r="J4145">
        <v>207.25000000001501</v>
      </c>
      <c r="K4145" s="36">
        <v>22.85950128555152</v>
      </c>
      <c r="M4145">
        <v>110.5591</v>
      </c>
      <c r="N4145">
        <v>207.25000000001501</v>
      </c>
      <c r="O4145" s="36">
        <v>22.98700101445197</v>
      </c>
      <c r="Q4145">
        <v>115.30419999999999</v>
      </c>
      <c r="R4145">
        <v>207.25000000001501</v>
      </c>
      <c r="S4145" s="36">
        <v>23.118614779570731</v>
      </c>
      <c r="U4145">
        <v>120.0808</v>
      </c>
      <c r="V4145">
        <v>207.25000000001501</v>
      </c>
      <c r="W4145" s="36">
        <v>23.255116295773647</v>
      </c>
      <c r="Y4145">
        <v>83.43</v>
      </c>
      <c r="Z4145">
        <v>207.25000000001501</v>
      </c>
      <c r="AA4145" s="36">
        <v>22.304836555245192</v>
      </c>
    </row>
    <row r="4146" spans="1:27" x14ac:dyDescent="0.25">
      <c r="A4146">
        <v>96.432599999999994</v>
      </c>
      <c r="B4146">
        <v>207.30000000001499</v>
      </c>
      <c r="C4146" s="36">
        <v>22.616948600846495</v>
      </c>
      <c r="E4146">
        <v>101.12990000000001</v>
      </c>
      <c r="F4146">
        <v>207.30000000001499</v>
      </c>
      <c r="G4146" s="36">
        <v>22.736269863432355</v>
      </c>
      <c r="I4146">
        <v>105.8248</v>
      </c>
      <c r="J4146">
        <v>207.30000000001499</v>
      </c>
      <c r="K4146" s="36">
        <v>22.859052646710985</v>
      </c>
      <c r="M4146">
        <v>110.5591</v>
      </c>
      <c r="N4146">
        <v>207.30000000001499</v>
      </c>
      <c r="O4146" s="36">
        <v>22.986534784009134</v>
      </c>
      <c r="Q4146">
        <v>115.30419999999999</v>
      </c>
      <c r="R4146">
        <v>207.30000000001499</v>
      </c>
      <c r="S4146" s="36">
        <v>23.118129615199614</v>
      </c>
      <c r="U4146">
        <v>120.0808</v>
      </c>
      <c r="V4146">
        <v>207.30000000001499</v>
      </c>
      <c r="W4146" s="36">
        <v>23.254610613649756</v>
      </c>
      <c r="Y4146">
        <v>83.43</v>
      </c>
      <c r="Z4146">
        <v>207.30000000001499</v>
      </c>
      <c r="AA4146" s="36">
        <v>22.304456865048998</v>
      </c>
    </row>
    <row r="4147" spans="1:27" x14ac:dyDescent="0.25">
      <c r="A4147">
        <v>96.432599999999994</v>
      </c>
      <c r="B4147">
        <v>207.350000000015</v>
      </c>
      <c r="C4147" s="36">
        <v>22.616531543383889</v>
      </c>
      <c r="E4147">
        <v>101.12990000000001</v>
      </c>
      <c r="F4147">
        <v>207.350000000015</v>
      </c>
      <c r="G4147" s="36">
        <v>22.735837570983215</v>
      </c>
      <c r="I4147">
        <v>105.8248</v>
      </c>
      <c r="J4147">
        <v>207.350000000015</v>
      </c>
      <c r="K4147" s="36">
        <v>22.858604075848874</v>
      </c>
      <c r="M4147">
        <v>110.5591</v>
      </c>
      <c r="N4147">
        <v>207.350000000015</v>
      </c>
      <c r="O4147" s="36">
        <v>22.986068627637497</v>
      </c>
      <c r="Q4147">
        <v>115.30419999999999</v>
      </c>
      <c r="R4147">
        <v>207.350000000015</v>
      </c>
      <c r="S4147" s="36">
        <v>23.117644531795065</v>
      </c>
      <c r="U4147">
        <v>120.0808</v>
      </c>
      <c r="V4147">
        <v>207.350000000015</v>
      </c>
      <c r="W4147" s="36">
        <v>23.254105020364154</v>
      </c>
      <c r="Y4147">
        <v>83.43</v>
      </c>
      <c r="Z4147">
        <v>207.350000000015</v>
      </c>
      <c r="AA4147" s="36">
        <v>22.304077221802451</v>
      </c>
    </row>
    <row r="4148" spans="1:27" x14ac:dyDescent="0.25">
      <c r="A4148">
        <v>96.432599999999994</v>
      </c>
      <c r="B4148">
        <v>207.40000000001501</v>
      </c>
      <c r="C4148" s="36">
        <v>22.616114543708875</v>
      </c>
      <c r="E4148">
        <v>101.12990000000001</v>
      </c>
      <c r="F4148">
        <v>207.40000000001501</v>
      </c>
      <c r="G4148" s="36">
        <v>22.735405341118163</v>
      </c>
      <c r="I4148">
        <v>105.8248</v>
      </c>
      <c r="J4148">
        <v>207.40000000001501</v>
      </c>
      <c r="K4148" s="36">
        <v>22.85815557294119</v>
      </c>
      <c r="M4148">
        <v>110.5591</v>
      </c>
      <c r="N4148">
        <v>207.40000000001501</v>
      </c>
      <c r="O4148" s="36">
        <v>22.98560254530955</v>
      </c>
      <c r="Q4148">
        <v>115.30419999999999</v>
      </c>
      <c r="R4148">
        <v>207.40000000001501</v>
      </c>
      <c r="S4148" s="36">
        <v>23.117159529325406</v>
      </c>
      <c r="U4148">
        <v>120.0808</v>
      </c>
      <c r="V4148">
        <v>207.40000000001501</v>
      </c>
      <c r="W4148" s="36">
        <v>23.253599515880133</v>
      </c>
      <c r="Y4148">
        <v>83.43</v>
      </c>
      <c r="Z4148">
        <v>207.40000000001501</v>
      </c>
      <c r="AA4148" s="36">
        <v>22.303697625492227</v>
      </c>
    </row>
    <row r="4149" spans="1:27" x14ac:dyDescent="0.25">
      <c r="A4149">
        <v>96.432599999999994</v>
      </c>
      <c r="B4149">
        <v>207.450000000015</v>
      </c>
      <c r="C4149" s="36">
        <v>22.6156976018029</v>
      </c>
      <c r="E4149">
        <v>101.12990000000001</v>
      </c>
      <c r="F4149">
        <v>207.450000000015</v>
      </c>
      <c r="G4149" s="36">
        <v>22.734973173816151</v>
      </c>
      <c r="I4149">
        <v>105.8248</v>
      </c>
      <c r="J4149">
        <v>207.450000000015</v>
      </c>
      <c r="K4149" s="36">
        <v>22.857707137963942</v>
      </c>
      <c r="M4149">
        <v>110.5591</v>
      </c>
      <c r="N4149">
        <v>207.450000000015</v>
      </c>
      <c r="O4149" s="36">
        <v>22.985136536997814</v>
      </c>
      <c r="Q4149">
        <v>115.30419999999999</v>
      </c>
      <c r="R4149">
        <v>207.450000000015</v>
      </c>
      <c r="S4149" s="36">
        <v>23.116674607758974</v>
      </c>
      <c r="U4149">
        <v>120.0808</v>
      </c>
      <c r="V4149">
        <v>207.450000000015</v>
      </c>
      <c r="W4149" s="36">
        <v>23.253094100161018</v>
      </c>
      <c r="Y4149">
        <v>83.43</v>
      </c>
      <c r="Z4149">
        <v>207.450000000015</v>
      </c>
      <c r="AA4149" s="36">
        <v>22.303318076104976</v>
      </c>
    </row>
    <row r="4150" spans="1:27" x14ac:dyDescent="0.25">
      <c r="A4150">
        <v>96.432599999999994</v>
      </c>
      <c r="B4150">
        <v>207.50000000001501</v>
      </c>
      <c r="C4150" s="36">
        <v>22.61528071764743</v>
      </c>
      <c r="E4150">
        <v>101.12990000000001</v>
      </c>
      <c r="F4150">
        <v>207.50000000001501</v>
      </c>
      <c r="G4150" s="36">
        <v>22.734541069056139</v>
      </c>
      <c r="I4150">
        <v>105.8248</v>
      </c>
      <c r="J4150">
        <v>207.50000000001501</v>
      </c>
      <c r="K4150" s="36">
        <v>22.857258770893157</v>
      </c>
      <c r="M4150">
        <v>110.5591</v>
      </c>
      <c r="N4150">
        <v>207.50000000001501</v>
      </c>
      <c r="O4150" s="36">
        <v>22.984670602674811</v>
      </c>
      <c r="Q4150">
        <v>115.30419999999999</v>
      </c>
      <c r="R4150">
        <v>207.50000000001501</v>
      </c>
      <c r="S4150" s="36">
        <v>23.116189767064135</v>
      </c>
      <c r="U4150">
        <v>120.0808</v>
      </c>
      <c r="V4150">
        <v>207.50000000001501</v>
      </c>
      <c r="W4150" s="36">
        <v>23.252588773170149</v>
      </c>
      <c r="Y4150">
        <v>83.43</v>
      </c>
      <c r="Z4150">
        <v>207.50000000001501</v>
      </c>
      <c r="AA4150" s="36">
        <v>22.302938573627383</v>
      </c>
    </row>
    <row r="4151" spans="1:27" x14ac:dyDescent="0.25">
      <c r="A4151">
        <v>96.432599999999994</v>
      </c>
      <c r="B4151">
        <v>207.55000000001499</v>
      </c>
      <c r="C4151" s="36">
        <v>22.614863891223933</v>
      </c>
      <c r="E4151">
        <v>101.12990000000001</v>
      </c>
      <c r="F4151">
        <v>207.55000000001499</v>
      </c>
      <c r="G4151" s="36">
        <v>22.734109026817098</v>
      </c>
      <c r="I4151">
        <v>105.8248</v>
      </c>
      <c r="J4151">
        <v>207.55000000001499</v>
      </c>
      <c r="K4151" s="36">
        <v>22.856810471704872</v>
      </c>
      <c r="M4151">
        <v>110.5591</v>
      </c>
      <c r="N4151">
        <v>207.55000000001499</v>
      </c>
      <c r="O4151" s="36">
        <v>22.984204742313075</v>
      </c>
      <c r="Q4151">
        <v>115.30419999999999</v>
      </c>
      <c r="R4151">
        <v>207.55000000001499</v>
      </c>
      <c r="S4151" s="36">
        <v>23.115705007209268</v>
      </c>
      <c r="U4151">
        <v>120.0808</v>
      </c>
      <c r="V4151">
        <v>207.55000000001499</v>
      </c>
      <c r="W4151" s="36">
        <v>23.252083534870891</v>
      </c>
      <c r="Y4151">
        <v>83.43</v>
      </c>
      <c r="Z4151">
        <v>207.55000000001499</v>
      </c>
      <c r="AA4151" s="36">
        <v>22.302559118046123</v>
      </c>
    </row>
    <row r="4152" spans="1:27" x14ac:dyDescent="0.25">
      <c r="A4152">
        <v>96.432599999999994</v>
      </c>
      <c r="B4152">
        <v>207.600000000015</v>
      </c>
      <c r="C4152" s="36">
        <v>22.614447122513901</v>
      </c>
      <c r="E4152">
        <v>101.12990000000001</v>
      </c>
      <c r="F4152">
        <v>207.600000000015</v>
      </c>
      <c r="G4152" s="36">
        <v>22.733677047078018</v>
      </c>
      <c r="I4152">
        <v>105.8248</v>
      </c>
      <c r="J4152">
        <v>207.600000000015</v>
      </c>
      <c r="K4152" s="36">
        <v>22.856362240375141</v>
      </c>
      <c r="M4152">
        <v>110.5591</v>
      </c>
      <c r="N4152">
        <v>207.600000000015</v>
      </c>
      <c r="O4152" s="36">
        <v>22.98373895588518</v>
      </c>
      <c r="Q4152">
        <v>115.30419999999999</v>
      </c>
      <c r="R4152">
        <v>207.600000000015</v>
      </c>
      <c r="S4152" s="36">
        <v>23.115220328162767</v>
      </c>
      <c r="U4152">
        <v>120.0808</v>
      </c>
      <c r="V4152">
        <v>207.600000000015</v>
      </c>
      <c r="W4152" s="36">
        <v>23.251578385226644</v>
      </c>
      <c r="Y4152">
        <v>83.43</v>
      </c>
      <c r="Z4152">
        <v>207.600000000015</v>
      </c>
      <c r="AA4152" s="36">
        <v>22.302179709347879</v>
      </c>
    </row>
    <row r="4153" spans="1:27" x14ac:dyDescent="0.25">
      <c r="A4153">
        <v>96.432599999999994</v>
      </c>
      <c r="B4153">
        <v>207.65000000001501</v>
      </c>
      <c r="C4153" s="36">
        <v>22.614030411498817</v>
      </c>
      <c r="E4153">
        <v>101.12990000000001</v>
      </c>
      <c r="F4153">
        <v>207.65000000001501</v>
      </c>
      <c r="G4153" s="36">
        <v>22.733245129817888</v>
      </c>
      <c r="I4153">
        <v>105.8248</v>
      </c>
      <c r="J4153">
        <v>207.65000000001501</v>
      </c>
      <c r="K4153" s="36">
        <v>22.855914076880026</v>
      </c>
      <c r="M4153">
        <v>110.5591</v>
      </c>
      <c r="N4153">
        <v>207.65000000001501</v>
      </c>
      <c r="O4153" s="36">
        <v>22.983273243363687</v>
      </c>
      <c r="Q4153">
        <v>115.30419999999999</v>
      </c>
      <c r="R4153">
        <v>207.65000000001501</v>
      </c>
      <c r="S4153" s="36">
        <v>23.114735729893059</v>
      </c>
      <c r="U4153">
        <v>120.0808</v>
      </c>
      <c r="V4153">
        <v>207.65000000001501</v>
      </c>
      <c r="W4153" s="36">
        <v>23.251073324200821</v>
      </c>
      <c r="Y4153">
        <v>83.43</v>
      </c>
      <c r="Z4153">
        <v>207.65000000001501</v>
      </c>
      <c r="AA4153" s="36">
        <v>22.30180034751935</v>
      </c>
    </row>
    <row r="4154" spans="1:27" x14ac:dyDescent="0.25">
      <c r="A4154">
        <v>96.432599999999994</v>
      </c>
      <c r="B4154">
        <v>207.700000000015</v>
      </c>
      <c r="C4154" s="36">
        <v>22.613613758160181</v>
      </c>
      <c r="E4154">
        <v>101.12990000000001</v>
      </c>
      <c r="F4154">
        <v>207.700000000015</v>
      </c>
      <c r="G4154" s="36">
        <v>22.732813275015719</v>
      </c>
      <c r="I4154">
        <v>105.8248</v>
      </c>
      <c r="J4154">
        <v>207.700000000015</v>
      </c>
      <c r="K4154" s="36">
        <v>22.855465981195611</v>
      </c>
      <c r="M4154">
        <v>110.5591</v>
      </c>
      <c r="N4154">
        <v>207.700000000015</v>
      </c>
      <c r="O4154" s="36">
        <v>22.982807604721202</v>
      </c>
      <c r="Q4154">
        <v>115.30419999999999</v>
      </c>
      <c r="R4154">
        <v>207.700000000015</v>
      </c>
      <c r="S4154" s="36">
        <v>23.114251212368583</v>
      </c>
      <c r="U4154">
        <v>120.0808</v>
      </c>
      <c r="V4154">
        <v>207.700000000015</v>
      </c>
      <c r="W4154" s="36">
        <v>23.250568351756872</v>
      </c>
      <c r="Y4154">
        <v>83.43</v>
      </c>
      <c r="Z4154">
        <v>207.700000000015</v>
      </c>
      <c r="AA4154" s="36">
        <v>22.301421032547228</v>
      </c>
    </row>
    <row r="4155" spans="1:27" x14ac:dyDescent="0.25">
      <c r="A4155">
        <v>96.432599999999994</v>
      </c>
      <c r="B4155">
        <v>207.75000000001501</v>
      </c>
      <c r="C4155" s="36">
        <v>22.613197162479509</v>
      </c>
      <c r="E4155">
        <v>101.12990000000001</v>
      </c>
      <c r="F4155">
        <v>207.75000000001501</v>
      </c>
      <c r="G4155" s="36">
        <v>22.732381482650528</v>
      </c>
      <c r="I4155">
        <v>105.8248</v>
      </c>
      <c r="J4155">
        <v>207.75000000001501</v>
      </c>
      <c r="K4155" s="36">
        <v>22.855017953297985</v>
      </c>
      <c r="M4155">
        <v>110.5591</v>
      </c>
      <c r="N4155">
        <v>207.75000000001501</v>
      </c>
      <c r="O4155" s="36">
        <v>22.982342039930327</v>
      </c>
      <c r="Q4155">
        <v>115.30419999999999</v>
      </c>
      <c r="R4155">
        <v>207.75000000001501</v>
      </c>
      <c r="S4155" s="36">
        <v>23.113766775557796</v>
      </c>
      <c r="U4155">
        <v>120.0808</v>
      </c>
      <c r="V4155">
        <v>207.75000000001501</v>
      </c>
      <c r="W4155" s="36">
        <v>23.250063467858258</v>
      </c>
      <c r="Y4155">
        <v>83.43</v>
      </c>
      <c r="Z4155">
        <v>207.75000000001501</v>
      </c>
      <c r="AA4155" s="36">
        <v>22.301041764418226</v>
      </c>
    </row>
    <row r="4156" spans="1:27" x14ac:dyDescent="0.25">
      <c r="A4156">
        <v>96.432599999999994</v>
      </c>
      <c r="B4156">
        <v>207.80000000001601</v>
      </c>
      <c r="C4156" s="36">
        <v>22.612780624438308</v>
      </c>
      <c r="E4156">
        <v>101.12990000000001</v>
      </c>
      <c r="F4156">
        <v>207.80000000001601</v>
      </c>
      <c r="G4156" s="36">
        <v>22.731949752701333</v>
      </c>
      <c r="I4156">
        <v>105.8248</v>
      </c>
      <c r="J4156">
        <v>207.80000000001601</v>
      </c>
      <c r="K4156" s="36">
        <v>22.854569993163249</v>
      </c>
      <c r="M4156">
        <v>110.5591</v>
      </c>
      <c r="N4156">
        <v>207.80000000001601</v>
      </c>
      <c r="O4156" s="36">
        <v>22.98187654896368</v>
      </c>
      <c r="Q4156">
        <v>115.30419999999999</v>
      </c>
      <c r="R4156">
        <v>207.80000000001601</v>
      </c>
      <c r="S4156" s="36">
        <v>23.113282419429169</v>
      </c>
      <c r="U4156">
        <v>120.0808</v>
      </c>
      <c r="V4156">
        <v>207.80000000001601</v>
      </c>
      <c r="W4156" s="36">
        <v>23.249558672468456</v>
      </c>
      <c r="Y4156">
        <v>83.43</v>
      </c>
      <c r="Z4156">
        <v>207.80000000001601</v>
      </c>
      <c r="AA4156" s="36">
        <v>22.300662543119035</v>
      </c>
    </row>
    <row r="4157" spans="1:27" x14ac:dyDescent="0.25">
      <c r="A4157">
        <v>96.432599999999994</v>
      </c>
      <c r="B4157">
        <v>207.850000000015</v>
      </c>
      <c r="C4157" s="36">
        <v>22.612364144018137</v>
      </c>
      <c r="E4157">
        <v>101.12990000000001</v>
      </c>
      <c r="F4157">
        <v>207.850000000015</v>
      </c>
      <c r="G4157" s="36">
        <v>22.731518085147211</v>
      </c>
      <c r="I4157">
        <v>105.8248</v>
      </c>
      <c r="J4157">
        <v>207.850000000015</v>
      </c>
      <c r="K4157" s="36">
        <v>22.854122100767547</v>
      </c>
      <c r="M4157">
        <v>110.5591</v>
      </c>
      <c r="N4157">
        <v>207.850000000015</v>
      </c>
      <c r="O4157" s="36">
        <v>22.981411131793934</v>
      </c>
      <c r="Q4157">
        <v>115.30419999999999</v>
      </c>
      <c r="R4157">
        <v>207.850000000015</v>
      </c>
      <c r="S4157" s="36">
        <v>23.112798143951235</v>
      </c>
      <c r="U4157">
        <v>120.0808</v>
      </c>
      <c r="V4157">
        <v>207.850000000015</v>
      </c>
      <c r="W4157" s="36">
        <v>23.249053965551017</v>
      </c>
      <c r="Y4157">
        <v>83.43</v>
      </c>
      <c r="Z4157">
        <v>207.850000000015</v>
      </c>
      <c r="AA4157" s="36">
        <v>22.3002833686364</v>
      </c>
    </row>
    <row r="4158" spans="1:27" x14ac:dyDescent="0.25">
      <c r="A4158">
        <v>96.432599999999994</v>
      </c>
      <c r="B4158">
        <v>207.90000000001501</v>
      </c>
      <c r="C4158" s="36">
        <v>22.611947721200501</v>
      </c>
      <c r="E4158">
        <v>101.12990000000001</v>
      </c>
      <c r="F4158">
        <v>207.90000000001501</v>
      </c>
      <c r="G4158" s="36">
        <v>22.731086479967182</v>
      </c>
      <c r="I4158">
        <v>105.8248</v>
      </c>
      <c r="J4158">
        <v>207.90000000001501</v>
      </c>
      <c r="K4158" s="36">
        <v>22.853674276086988</v>
      </c>
      <c r="M4158">
        <v>110.5591</v>
      </c>
      <c r="N4158">
        <v>207.90000000001501</v>
      </c>
      <c r="O4158" s="36">
        <v>22.980945788393715</v>
      </c>
      <c r="Q4158">
        <v>115.30419999999999</v>
      </c>
      <c r="R4158">
        <v>207.90000000001501</v>
      </c>
      <c r="S4158" s="36">
        <v>23.112313949092478</v>
      </c>
      <c r="U4158">
        <v>120.0808</v>
      </c>
      <c r="V4158">
        <v>207.90000000001501</v>
      </c>
      <c r="W4158" s="36">
        <v>23.248549347069453</v>
      </c>
      <c r="Y4158">
        <v>83.43</v>
      </c>
      <c r="Z4158">
        <v>207.90000000001501</v>
      </c>
      <c r="AA4158" s="36">
        <v>22.299904240957023</v>
      </c>
    </row>
    <row r="4159" spans="1:27" x14ac:dyDescent="0.25">
      <c r="A4159">
        <v>96.432599999999994</v>
      </c>
      <c r="B4159">
        <v>207.95000000001599</v>
      </c>
      <c r="C4159" s="36">
        <v>22.61153135596696</v>
      </c>
      <c r="E4159">
        <v>101.12990000000001</v>
      </c>
      <c r="F4159">
        <v>207.95000000001599</v>
      </c>
      <c r="G4159" s="36">
        <v>22.730654937140311</v>
      </c>
      <c r="I4159">
        <v>105.8248</v>
      </c>
      <c r="J4159">
        <v>207.95000000001599</v>
      </c>
      <c r="K4159" s="36">
        <v>22.853226519097717</v>
      </c>
      <c r="M4159">
        <v>110.5591</v>
      </c>
      <c r="N4159">
        <v>207.95000000001599</v>
      </c>
      <c r="O4159" s="36">
        <v>22.980480518735696</v>
      </c>
      <c r="Q4159">
        <v>115.30419999999999</v>
      </c>
      <c r="R4159">
        <v>207.95000000001599</v>
      </c>
      <c r="S4159" s="36">
        <v>23.111829834821446</v>
      </c>
      <c r="U4159">
        <v>120.0808</v>
      </c>
      <c r="V4159">
        <v>207.95000000001599</v>
      </c>
      <c r="W4159" s="36">
        <v>23.248044816987321</v>
      </c>
      <c r="Y4159">
        <v>83.43</v>
      </c>
      <c r="Z4159">
        <v>207.95000000001599</v>
      </c>
      <c r="AA4159" s="36">
        <v>22.299525160067628</v>
      </c>
    </row>
    <row r="4160" spans="1:27" x14ac:dyDescent="0.25">
      <c r="A4160">
        <v>96.432599999999994</v>
      </c>
      <c r="B4160">
        <v>208.00000000001501</v>
      </c>
      <c r="C4160" s="36">
        <v>22.611115048299091</v>
      </c>
      <c r="E4160">
        <v>101.12990000000001</v>
      </c>
      <c r="F4160">
        <v>208.00000000001501</v>
      </c>
      <c r="G4160" s="36">
        <v>22.730223456645696</v>
      </c>
      <c r="I4160">
        <v>105.8248</v>
      </c>
      <c r="J4160">
        <v>208.00000000001501</v>
      </c>
      <c r="K4160" s="36">
        <v>22.852778829775932</v>
      </c>
      <c r="M4160">
        <v>110.5591</v>
      </c>
      <c r="N4160">
        <v>208.00000000001501</v>
      </c>
      <c r="O4160" s="36">
        <v>22.980015322792603</v>
      </c>
      <c r="Q4160">
        <v>115.30419999999999</v>
      </c>
      <c r="R4160">
        <v>208.00000000001501</v>
      </c>
      <c r="S4160" s="36">
        <v>23.111345801106719</v>
      </c>
      <c r="U4160">
        <v>120.0808</v>
      </c>
      <c r="V4160">
        <v>208.00000000001501</v>
      </c>
      <c r="W4160" s="36">
        <v>23.247540375268244</v>
      </c>
      <c r="Y4160">
        <v>83.43</v>
      </c>
      <c r="Z4160">
        <v>208.00000000001501</v>
      </c>
      <c r="AA4160" s="36">
        <v>22.299146125954977</v>
      </c>
    </row>
    <row r="4161" spans="1:27" x14ac:dyDescent="0.25">
      <c r="A4161">
        <v>96.432599999999994</v>
      </c>
      <c r="B4161">
        <v>208.05000000001601</v>
      </c>
      <c r="C4161" s="36">
        <v>22.610698798178433</v>
      </c>
      <c r="E4161">
        <v>101.12990000000001</v>
      </c>
      <c r="F4161">
        <v>208.05000000001601</v>
      </c>
      <c r="G4161" s="36">
        <v>22.729792038462396</v>
      </c>
      <c r="I4161">
        <v>105.8248</v>
      </c>
      <c r="J4161">
        <v>208.05000000001601</v>
      </c>
      <c r="K4161" s="36">
        <v>22.852331208097763</v>
      </c>
      <c r="M4161">
        <v>110.5591</v>
      </c>
      <c r="N4161">
        <v>208.05000000001601</v>
      </c>
      <c r="O4161" s="36">
        <v>22.979550200537101</v>
      </c>
      <c r="Q4161">
        <v>115.30419999999999</v>
      </c>
      <c r="R4161">
        <v>208.05000000001601</v>
      </c>
      <c r="S4161" s="36">
        <v>23.110861847916844</v>
      </c>
      <c r="U4161">
        <v>120.0808</v>
      </c>
      <c r="V4161">
        <v>208.05000000001601</v>
      </c>
      <c r="W4161" s="36">
        <v>23.247036021875793</v>
      </c>
      <c r="Y4161">
        <v>83.43</v>
      </c>
      <c r="Z4161">
        <v>208.05000000001601</v>
      </c>
      <c r="AA4161" s="36">
        <v>22.298767138605772</v>
      </c>
    </row>
    <row r="4162" spans="1:27" x14ac:dyDescent="0.25">
      <c r="A4162">
        <v>96.432599999999994</v>
      </c>
      <c r="B4162">
        <v>208.100000000015</v>
      </c>
      <c r="C4162" s="36">
        <v>22.610282605586594</v>
      </c>
      <c r="E4162">
        <v>101.12990000000001</v>
      </c>
      <c r="F4162">
        <v>208.100000000015</v>
      </c>
      <c r="G4162" s="36">
        <v>22.729360682569542</v>
      </c>
      <c r="I4162">
        <v>105.8248</v>
      </c>
      <c r="J4162">
        <v>208.100000000015</v>
      </c>
      <c r="K4162" s="36">
        <v>22.85188365403943</v>
      </c>
      <c r="M4162">
        <v>110.5591</v>
      </c>
      <c r="N4162">
        <v>208.100000000015</v>
      </c>
      <c r="O4162" s="36">
        <v>22.979085151941952</v>
      </c>
      <c r="Q4162">
        <v>115.30419999999999</v>
      </c>
      <c r="R4162">
        <v>208.100000000015</v>
      </c>
      <c r="S4162" s="36">
        <v>23.110377975220459</v>
      </c>
      <c r="U4162">
        <v>120.0808</v>
      </c>
      <c r="V4162">
        <v>208.100000000015</v>
      </c>
      <c r="W4162" s="36">
        <v>23.246531756773649</v>
      </c>
      <c r="Y4162">
        <v>83.43</v>
      </c>
      <c r="Z4162">
        <v>208.100000000015</v>
      </c>
      <c r="AA4162" s="36">
        <v>22.298388198006798</v>
      </c>
    </row>
    <row r="4163" spans="1:27" x14ac:dyDescent="0.25">
      <c r="A4163">
        <v>96.432599999999994</v>
      </c>
      <c r="B4163">
        <v>208.15000000001501</v>
      </c>
      <c r="C4163" s="36">
        <v>22.609866470505132</v>
      </c>
      <c r="E4163">
        <v>101.12990000000001</v>
      </c>
      <c r="F4163">
        <v>208.15000000001501</v>
      </c>
      <c r="G4163" s="36">
        <v>22.728929388946213</v>
      </c>
      <c r="I4163">
        <v>105.8248</v>
      </c>
      <c r="J4163">
        <v>208.15000000001501</v>
      </c>
      <c r="K4163" s="36">
        <v>22.851436167577116</v>
      </c>
      <c r="M4163">
        <v>110.5591</v>
      </c>
      <c r="N4163">
        <v>208.15000000001501</v>
      </c>
      <c r="O4163" s="36">
        <v>22.97862017697987</v>
      </c>
      <c r="Q4163">
        <v>115.30419999999999</v>
      </c>
      <c r="R4163">
        <v>208.15000000001501</v>
      </c>
      <c r="S4163" s="36">
        <v>23.10989418298615</v>
      </c>
      <c r="U4163">
        <v>120.0808</v>
      </c>
      <c r="V4163">
        <v>208.15000000001501</v>
      </c>
      <c r="W4163" s="36">
        <v>23.246027579925439</v>
      </c>
      <c r="Y4163">
        <v>83.43</v>
      </c>
      <c r="Z4163">
        <v>208.15000000001501</v>
      </c>
      <c r="AA4163" s="36">
        <v>22.298009304144777</v>
      </c>
    </row>
    <row r="4164" spans="1:27" x14ac:dyDescent="0.25">
      <c r="A4164">
        <v>96.432599999999994</v>
      </c>
      <c r="B4164">
        <v>208.20000000001599</v>
      </c>
      <c r="C4164" s="36">
        <v>22.609450392915647</v>
      </c>
      <c r="E4164">
        <v>101.12990000000001</v>
      </c>
      <c r="F4164">
        <v>208.20000000001599</v>
      </c>
      <c r="G4164" s="36">
        <v>22.728498157571533</v>
      </c>
      <c r="I4164">
        <v>105.8248</v>
      </c>
      <c r="J4164">
        <v>208.20000000001599</v>
      </c>
      <c r="K4164" s="36">
        <v>22.850988748687037</v>
      </c>
      <c r="M4164">
        <v>110.5591</v>
      </c>
      <c r="N4164">
        <v>208.20000000001599</v>
      </c>
      <c r="O4164" s="36">
        <v>22.97815527562361</v>
      </c>
      <c r="Q4164">
        <v>115.30419999999999</v>
      </c>
      <c r="R4164">
        <v>208.20000000001599</v>
      </c>
      <c r="S4164" s="36">
        <v>23.10941047118256</v>
      </c>
      <c r="U4164">
        <v>120.0808</v>
      </c>
      <c r="V4164">
        <v>208.20000000001599</v>
      </c>
      <c r="W4164" s="36">
        <v>23.245523491294847</v>
      </c>
      <c r="Y4164">
        <v>83.43</v>
      </c>
      <c r="Z4164">
        <v>208.20000000001599</v>
      </c>
      <c r="AA4164" s="36">
        <v>22.297630457006477</v>
      </c>
    </row>
    <row r="4165" spans="1:27" x14ac:dyDescent="0.25">
      <c r="A4165">
        <v>96.432599999999994</v>
      </c>
      <c r="B4165">
        <v>208.250000000016</v>
      </c>
      <c r="C4165" s="36">
        <v>22.609034372799762</v>
      </c>
      <c r="E4165">
        <v>101.12990000000001</v>
      </c>
      <c r="F4165">
        <v>208.250000000016</v>
      </c>
      <c r="G4165" s="36">
        <v>22.728066988424651</v>
      </c>
      <c r="I4165">
        <v>105.8248</v>
      </c>
      <c r="J4165">
        <v>208.250000000016</v>
      </c>
      <c r="K4165" s="36">
        <v>22.850541397345435</v>
      </c>
      <c r="M4165">
        <v>110.5591</v>
      </c>
      <c r="N4165">
        <v>208.250000000016</v>
      </c>
      <c r="O4165" s="36">
        <v>22.977690447845962</v>
      </c>
      <c r="Q4165">
        <v>115.30419999999999</v>
      </c>
      <c r="R4165">
        <v>208.250000000016</v>
      </c>
      <c r="S4165" s="36">
        <v>23.108926839778366</v>
      </c>
      <c r="U4165">
        <v>120.0808</v>
      </c>
      <c r="V4165">
        <v>208.250000000016</v>
      </c>
      <c r="W4165" s="36">
        <v>23.245019490845607</v>
      </c>
      <c r="Y4165">
        <v>83.43</v>
      </c>
      <c r="Z4165">
        <v>208.250000000016</v>
      </c>
      <c r="AA4165" s="36">
        <v>22.297251656578673</v>
      </c>
    </row>
    <row r="4166" spans="1:27" x14ac:dyDescent="0.25">
      <c r="A4166">
        <v>96.432599999999994</v>
      </c>
      <c r="B4166">
        <v>208.30000000001601</v>
      </c>
      <c r="C4166" s="36">
        <v>22.608618410139083</v>
      </c>
      <c r="E4166">
        <v>101.12990000000001</v>
      </c>
      <c r="F4166">
        <v>208.30000000001601</v>
      </c>
      <c r="G4166" s="36">
        <v>22.727635881484701</v>
      </c>
      <c r="I4166">
        <v>105.8248</v>
      </c>
      <c r="J4166">
        <v>208.30000000001601</v>
      </c>
      <c r="K4166" s="36">
        <v>22.850094113528538</v>
      </c>
      <c r="M4166">
        <v>110.5591</v>
      </c>
      <c r="N4166">
        <v>208.30000000001601</v>
      </c>
      <c r="O4166" s="36">
        <v>22.977225693619705</v>
      </c>
      <c r="Q4166">
        <v>115.30419999999999</v>
      </c>
      <c r="R4166">
        <v>208.30000000001601</v>
      </c>
      <c r="S4166" s="36">
        <v>23.108443288742233</v>
      </c>
      <c r="U4166">
        <v>120.0808</v>
      </c>
      <c r="V4166">
        <v>208.30000000001601</v>
      </c>
      <c r="W4166" s="36">
        <v>23.244515578541439</v>
      </c>
      <c r="Y4166">
        <v>83.43</v>
      </c>
      <c r="Z4166">
        <v>208.30000000001601</v>
      </c>
      <c r="AA4166" s="36">
        <v>22.296872902848133</v>
      </c>
    </row>
    <row r="4167" spans="1:27" x14ac:dyDescent="0.25">
      <c r="A4167">
        <v>96.432599999999994</v>
      </c>
      <c r="B4167">
        <v>208.350000000016</v>
      </c>
      <c r="C4167" s="36">
        <v>22.608202504915237</v>
      </c>
      <c r="E4167">
        <v>101.12990000000001</v>
      </c>
      <c r="F4167">
        <v>208.350000000016</v>
      </c>
      <c r="G4167" s="36">
        <v>22.727204836730841</v>
      </c>
      <c r="I4167">
        <v>105.8248</v>
      </c>
      <c r="J4167">
        <v>208.350000000016</v>
      </c>
      <c r="K4167" s="36">
        <v>22.849646897212619</v>
      </c>
      <c r="M4167">
        <v>110.5591</v>
      </c>
      <c r="N4167">
        <v>208.350000000016</v>
      </c>
      <c r="O4167" s="36">
        <v>22.976761012917652</v>
      </c>
      <c r="Q4167">
        <v>115.30419999999999</v>
      </c>
      <c r="R4167">
        <v>208.350000000016</v>
      </c>
      <c r="S4167" s="36">
        <v>23.107959818042865</v>
      </c>
      <c r="U4167">
        <v>120.0808</v>
      </c>
      <c r="V4167">
        <v>208.350000000016</v>
      </c>
      <c r="W4167" s="36">
        <v>23.244011754346101</v>
      </c>
      <c r="Y4167">
        <v>83.43</v>
      </c>
      <c r="Z4167">
        <v>208.350000000016</v>
      </c>
      <c r="AA4167" s="36">
        <v>22.296494195801618</v>
      </c>
    </row>
    <row r="4168" spans="1:27" x14ac:dyDescent="0.25">
      <c r="A4168">
        <v>96.432599999999994</v>
      </c>
      <c r="B4168">
        <v>208.40000000001601</v>
      </c>
      <c r="C4168" s="36">
        <v>22.607786657109855</v>
      </c>
      <c r="E4168">
        <v>101.12990000000001</v>
      </c>
      <c r="F4168">
        <v>208.40000000001601</v>
      </c>
      <c r="G4168" s="36">
        <v>22.72677385414223</v>
      </c>
      <c r="I4168">
        <v>105.8248</v>
      </c>
      <c r="J4168">
        <v>208.40000000001601</v>
      </c>
      <c r="K4168" s="36">
        <v>22.849199748373934</v>
      </c>
      <c r="M4168">
        <v>110.5591</v>
      </c>
      <c r="N4168">
        <v>208.40000000001601</v>
      </c>
      <c r="O4168" s="36">
        <v>22.976296405712617</v>
      </c>
      <c r="Q4168">
        <v>115.30419999999999</v>
      </c>
      <c r="R4168">
        <v>208.40000000001601</v>
      </c>
      <c r="S4168" s="36">
        <v>23.107476427648976</v>
      </c>
      <c r="U4168">
        <v>120.0808</v>
      </c>
      <c r="V4168">
        <v>208.40000000001601</v>
      </c>
      <c r="W4168" s="36">
        <v>23.24350801822338</v>
      </c>
      <c r="Y4168">
        <v>83.43</v>
      </c>
      <c r="Z4168">
        <v>208.40000000001601</v>
      </c>
      <c r="AA4168" s="36">
        <v>22.29611553542593</v>
      </c>
    </row>
    <row r="4169" spans="1:27" x14ac:dyDescent="0.25">
      <c r="A4169">
        <v>96.432599999999994</v>
      </c>
      <c r="B4169">
        <v>208.45000000001599</v>
      </c>
      <c r="C4169" s="36">
        <v>22.607370866704581</v>
      </c>
      <c r="E4169">
        <v>101.12990000000001</v>
      </c>
      <c r="F4169">
        <v>208.45000000001599</v>
      </c>
      <c r="G4169" s="36">
        <v>22.726342933698056</v>
      </c>
      <c r="I4169">
        <v>105.8248</v>
      </c>
      <c r="J4169">
        <v>208.45000000001599</v>
      </c>
      <c r="K4169" s="36">
        <v>22.848752666988769</v>
      </c>
      <c r="M4169">
        <v>110.5591</v>
      </c>
      <c r="N4169">
        <v>208.45000000001599</v>
      </c>
      <c r="O4169" s="36">
        <v>22.975831871977437</v>
      </c>
      <c r="Q4169">
        <v>115.30419999999999</v>
      </c>
      <c r="R4169">
        <v>208.45000000001599</v>
      </c>
      <c r="S4169" s="36">
        <v>23.106993117529303</v>
      </c>
      <c r="U4169">
        <v>120.0808</v>
      </c>
      <c r="V4169">
        <v>208.45000000001599</v>
      </c>
      <c r="W4169" s="36">
        <v>23.243004370137079</v>
      </c>
      <c r="Y4169">
        <v>83.43</v>
      </c>
      <c r="Z4169">
        <v>208.45000000001599</v>
      </c>
      <c r="AA4169" s="36">
        <v>22.295736921707849</v>
      </c>
    </row>
    <row r="4170" spans="1:27" x14ac:dyDescent="0.25">
      <c r="A4170">
        <v>96.432599999999994</v>
      </c>
      <c r="B4170">
        <v>208.500000000016</v>
      </c>
      <c r="C4170" s="36">
        <v>22.606955133681073</v>
      </c>
      <c r="E4170">
        <v>101.12990000000001</v>
      </c>
      <c r="F4170">
        <v>208.500000000016</v>
      </c>
      <c r="G4170" s="36">
        <v>22.725912075377497</v>
      </c>
      <c r="I4170">
        <v>105.8248</v>
      </c>
      <c r="J4170">
        <v>208.500000000016</v>
      </c>
      <c r="K4170" s="36">
        <v>22.848305653033421</v>
      </c>
      <c r="M4170">
        <v>110.5591</v>
      </c>
      <c r="N4170">
        <v>208.500000000016</v>
      </c>
      <c r="O4170" s="36">
        <v>22.975367411684971</v>
      </c>
      <c r="Q4170">
        <v>115.30419999999999</v>
      </c>
      <c r="R4170">
        <v>208.500000000016</v>
      </c>
      <c r="S4170" s="36">
        <v>23.10650988765261</v>
      </c>
      <c r="U4170">
        <v>120.0808</v>
      </c>
      <c r="V4170">
        <v>208.500000000016</v>
      </c>
      <c r="W4170" s="36">
        <v>23.24250081005103</v>
      </c>
      <c r="Y4170">
        <v>83.43</v>
      </c>
      <c r="Z4170">
        <v>208.500000000016</v>
      </c>
      <c r="AA4170" s="36">
        <v>22.295358354634168</v>
      </c>
    </row>
    <row r="4171" spans="1:27" x14ac:dyDescent="0.25">
      <c r="A4171">
        <v>96.432599999999994</v>
      </c>
      <c r="B4171">
        <v>208.55000000001601</v>
      </c>
      <c r="C4171" s="36">
        <v>22.606539458020986</v>
      </c>
      <c r="E4171">
        <v>101.12990000000001</v>
      </c>
      <c r="F4171">
        <v>208.55000000001601</v>
      </c>
      <c r="G4171" s="36">
        <v>22.725481279159759</v>
      </c>
      <c r="I4171">
        <v>105.8248</v>
      </c>
      <c r="J4171">
        <v>208.55000000001601</v>
      </c>
      <c r="K4171" s="36">
        <v>22.847858706484203</v>
      </c>
      <c r="M4171">
        <v>110.5591</v>
      </c>
      <c r="N4171">
        <v>208.55000000001601</v>
      </c>
      <c r="O4171" s="36">
        <v>22.974903024808089</v>
      </c>
      <c r="Q4171">
        <v>115.30419999999999</v>
      </c>
      <c r="R4171">
        <v>208.55000000001601</v>
      </c>
      <c r="S4171" s="36">
        <v>23.106026737987669</v>
      </c>
      <c r="U4171">
        <v>120.0808</v>
      </c>
      <c r="V4171">
        <v>208.55000000001601</v>
      </c>
      <c r="W4171" s="36">
        <v>23.241997337929085</v>
      </c>
      <c r="Y4171">
        <v>83.43</v>
      </c>
      <c r="Z4171">
        <v>208.55000000001601</v>
      </c>
      <c r="AA4171" s="36">
        <v>22.294979834191697</v>
      </c>
    </row>
    <row r="4172" spans="1:27" x14ac:dyDescent="0.25">
      <c r="A4172">
        <v>96.432599999999994</v>
      </c>
      <c r="B4172">
        <v>208.600000000016</v>
      </c>
      <c r="C4172" s="36">
        <v>22.606123839706001</v>
      </c>
      <c r="E4172">
        <v>101.12990000000001</v>
      </c>
      <c r="F4172">
        <v>208.600000000016</v>
      </c>
      <c r="G4172" s="36">
        <v>22.725050545024047</v>
      </c>
      <c r="I4172">
        <v>105.8248</v>
      </c>
      <c r="J4172">
        <v>208.600000000016</v>
      </c>
      <c r="K4172" s="36">
        <v>22.847411827317433</v>
      </c>
      <c r="M4172">
        <v>110.5591</v>
      </c>
      <c r="N4172">
        <v>208.600000000016</v>
      </c>
      <c r="O4172" s="36">
        <v>22.974438711319674</v>
      </c>
      <c r="Q4172">
        <v>115.30419999999999</v>
      </c>
      <c r="R4172">
        <v>208.600000000016</v>
      </c>
      <c r="S4172" s="36">
        <v>23.10554366850328</v>
      </c>
      <c r="U4172">
        <v>120.0808</v>
      </c>
      <c r="V4172">
        <v>208.600000000016</v>
      </c>
      <c r="W4172" s="36">
        <v>23.241493953735123</v>
      </c>
      <c r="Y4172">
        <v>83.43</v>
      </c>
      <c r="Z4172">
        <v>208.600000000016</v>
      </c>
      <c r="AA4172" s="36">
        <v>22.294601360367231</v>
      </c>
    </row>
    <row r="4173" spans="1:27" x14ac:dyDescent="0.25">
      <c r="A4173">
        <v>96.432599999999994</v>
      </c>
      <c r="B4173">
        <v>208.65000000001601</v>
      </c>
      <c r="C4173" s="36">
        <v>22.605708278717795</v>
      </c>
      <c r="E4173">
        <v>101.12990000000001</v>
      </c>
      <c r="F4173">
        <v>208.65000000001601</v>
      </c>
      <c r="G4173" s="36">
        <v>22.724619872949589</v>
      </c>
      <c r="I4173">
        <v>105.8248</v>
      </c>
      <c r="J4173">
        <v>208.65000000001601</v>
      </c>
      <c r="K4173" s="36">
        <v>22.846965015509451</v>
      </c>
      <c r="M4173">
        <v>110.5591</v>
      </c>
      <c r="N4173">
        <v>208.65000000001601</v>
      </c>
      <c r="O4173" s="36">
        <v>22.97397447119263</v>
      </c>
      <c r="Q4173">
        <v>115.30419999999999</v>
      </c>
      <c r="R4173">
        <v>208.65000000001601</v>
      </c>
      <c r="S4173" s="36">
        <v>23.105060679168254</v>
      </c>
      <c r="U4173">
        <v>120.0808</v>
      </c>
      <c r="V4173">
        <v>208.65000000001601</v>
      </c>
      <c r="W4173" s="36">
        <v>23.240990657433048</v>
      </c>
      <c r="Y4173">
        <v>83.43</v>
      </c>
      <c r="Z4173">
        <v>208.65000000001601</v>
      </c>
      <c r="AA4173" s="36">
        <v>22.294222933147591</v>
      </c>
    </row>
    <row r="4174" spans="1:27" x14ac:dyDescent="0.25">
      <c r="A4174">
        <v>96.432599999999994</v>
      </c>
      <c r="B4174">
        <v>208.70000000001599</v>
      </c>
      <c r="C4174" s="36">
        <v>22.605292775038059</v>
      </c>
      <c r="E4174">
        <v>101.12990000000001</v>
      </c>
      <c r="F4174">
        <v>208.70000000001599</v>
      </c>
      <c r="G4174" s="36">
        <v>22.724189262915619</v>
      </c>
      <c r="I4174">
        <v>105.8248</v>
      </c>
      <c r="J4174">
        <v>208.70000000001599</v>
      </c>
      <c r="K4174" s="36">
        <v>22.846518271036604</v>
      </c>
      <c r="M4174">
        <v>110.5591</v>
      </c>
      <c r="N4174">
        <v>208.70000000001599</v>
      </c>
      <c r="O4174" s="36">
        <v>22.973510304399877</v>
      </c>
      <c r="Q4174">
        <v>115.30419999999999</v>
      </c>
      <c r="R4174">
        <v>208.70000000001599</v>
      </c>
      <c r="S4174" s="36">
        <v>23.104577769951426</v>
      </c>
      <c r="U4174">
        <v>120.0808</v>
      </c>
      <c r="V4174">
        <v>208.70000000001599</v>
      </c>
      <c r="W4174" s="36">
        <v>23.240487448986784</v>
      </c>
      <c r="Y4174">
        <v>83.43</v>
      </c>
      <c r="Z4174">
        <v>208.70000000001599</v>
      </c>
      <c r="AA4174" s="36">
        <v>22.293844552519595</v>
      </c>
    </row>
    <row r="4175" spans="1:27" x14ac:dyDescent="0.25">
      <c r="A4175">
        <v>96.432599999999994</v>
      </c>
      <c r="B4175">
        <v>208.750000000016</v>
      </c>
      <c r="C4175" s="36">
        <v>22.604877328648499</v>
      </c>
      <c r="E4175">
        <v>101.12990000000001</v>
      </c>
      <c r="F4175">
        <v>208.750000000016</v>
      </c>
      <c r="G4175" s="36">
        <v>22.723758714901376</v>
      </c>
      <c r="I4175">
        <v>105.8248</v>
      </c>
      <c r="J4175">
        <v>208.750000000016</v>
      </c>
      <c r="K4175" s="36">
        <v>22.846071593875255</v>
      </c>
      <c r="M4175">
        <v>110.5591</v>
      </c>
      <c r="N4175">
        <v>208.750000000016</v>
      </c>
      <c r="O4175" s="36">
        <v>22.973046210914351</v>
      </c>
      <c r="Q4175">
        <v>115.30419999999999</v>
      </c>
      <c r="R4175">
        <v>208.750000000016</v>
      </c>
      <c r="S4175" s="36">
        <v>23.104094940821664</v>
      </c>
      <c r="U4175">
        <v>120.0808</v>
      </c>
      <c r="V4175">
        <v>208.750000000016</v>
      </c>
      <c r="W4175" s="36">
        <v>23.239984328360279</v>
      </c>
      <c r="Y4175">
        <v>83.43</v>
      </c>
      <c r="Z4175">
        <v>208.750000000016</v>
      </c>
      <c r="AA4175" s="36">
        <v>22.293466218470066</v>
      </c>
    </row>
    <row r="4176" spans="1:27" x14ac:dyDescent="0.25">
      <c r="A4176">
        <v>96.432599999999994</v>
      </c>
      <c r="B4176">
        <v>208.80000000001601</v>
      </c>
      <c r="C4176" s="36">
        <v>22.604461939530811</v>
      </c>
      <c r="E4176">
        <v>101.12990000000001</v>
      </c>
      <c r="F4176">
        <v>208.80000000001601</v>
      </c>
      <c r="G4176" s="36">
        <v>22.723328228886121</v>
      </c>
      <c r="I4176">
        <v>105.8248</v>
      </c>
      <c r="J4176">
        <v>208.80000000001601</v>
      </c>
      <c r="K4176" s="36">
        <v>22.845624984001788</v>
      </c>
      <c r="M4176">
        <v>110.5591</v>
      </c>
      <c r="N4176">
        <v>208.80000000001601</v>
      </c>
      <c r="O4176" s="36">
        <v>22.972582190709002</v>
      </c>
      <c r="Q4176">
        <v>115.30419999999999</v>
      </c>
      <c r="R4176">
        <v>208.80000000001601</v>
      </c>
      <c r="S4176" s="36">
        <v>23.103612191747828</v>
      </c>
      <c r="U4176">
        <v>120.0808</v>
      </c>
      <c r="V4176">
        <v>208.80000000001601</v>
      </c>
      <c r="W4176" s="36">
        <v>23.239481295517514</v>
      </c>
      <c r="Y4176">
        <v>83.43</v>
      </c>
      <c r="Z4176">
        <v>208.80000000001601</v>
      </c>
      <c r="AA4176" s="36">
        <v>22.293087930985838</v>
      </c>
    </row>
    <row r="4177" spans="1:27" x14ac:dyDescent="0.25">
      <c r="A4177">
        <v>96.432599999999994</v>
      </c>
      <c r="B4177">
        <v>208.850000000016</v>
      </c>
      <c r="C4177" s="36">
        <v>22.604046607666728</v>
      </c>
      <c r="E4177">
        <v>101.12990000000001</v>
      </c>
      <c r="F4177">
        <v>208.850000000016</v>
      </c>
      <c r="G4177" s="36">
        <v>22.722897804849122</v>
      </c>
      <c r="I4177">
        <v>105.8248</v>
      </c>
      <c r="J4177">
        <v>208.850000000016</v>
      </c>
      <c r="K4177" s="36">
        <v>22.845178441392591</v>
      </c>
      <c r="M4177">
        <v>110.5591</v>
      </c>
      <c r="N4177">
        <v>208.850000000016</v>
      </c>
      <c r="O4177" s="36">
        <v>22.972118243756796</v>
      </c>
      <c r="Q4177">
        <v>115.30419999999999</v>
      </c>
      <c r="R4177">
        <v>208.850000000016</v>
      </c>
      <c r="S4177" s="36">
        <v>23.103129522698822</v>
      </c>
      <c r="U4177">
        <v>120.0808</v>
      </c>
      <c r="V4177">
        <v>208.850000000016</v>
      </c>
      <c r="W4177" s="36">
        <v>23.238978350422489</v>
      </c>
      <c r="Y4177">
        <v>83.43</v>
      </c>
      <c r="Z4177">
        <v>208.850000000016</v>
      </c>
      <c r="AA4177" s="36">
        <v>22.292709690053744</v>
      </c>
    </row>
    <row r="4178" spans="1:27" x14ac:dyDescent="0.25">
      <c r="A4178">
        <v>96.432599999999994</v>
      </c>
      <c r="B4178">
        <v>208.90000000001601</v>
      </c>
      <c r="C4178" s="36">
        <v>22.603631333037978</v>
      </c>
      <c r="E4178">
        <v>101.12990000000001</v>
      </c>
      <c r="F4178">
        <v>208.90000000001601</v>
      </c>
      <c r="G4178" s="36">
        <v>22.722467442769652</v>
      </c>
      <c r="I4178">
        <v>105.8248</v>
      </c>
      <c r="J4178">
        <v>208.90000000001601</v>
      </c>
      <c r="K4178" s="36">
        <v>22.844731966024064</v>
      </c>
      <c r="M4178">
        <v>110.5591</v>
      </c>
      <c r="N4178">
        <v>208.90000000001601</v>
      </c>
      <c r="O4178" s="36">
        <v>22.971654370030716</v>
      </c>
      <c r="Q4178">
        <v>115.30419999999999</v>
      </c>
      <c r="R4178">
        <v>208.90000000001601</v>
      </c>
      <c r="S4178" s="36">
        <v>23.102646933643559</v>
      </c>
      <c r="U4178">
        <v>120.0808</v>
      </c>
      <c r="V4178">
        <v>208.90000000001601</v>
      </c>
      <c r="W4178" s="36">
        <v>23.238475493039218</v>
      </c>
      <c r="Y4178">
        <v>83.43</v>
      </c>
      <c r="Z4178">
        <v>208.90000000001601</v>
      </c>
      <c r="AA4178" s="36">
        <v>22.29233149566063</v>
      </c>
    </row>
    <row r="4179" spans="1:27" x14ac:dyDescent="0.25">
      <c r="A4179">
        <v>96.432599999999994</v>
      </c>
      <c r="B4179">
        <v>208.95000000001599</v>
      </c>
      <c r="C4179" s="36">
        <v>22.603216115626292</v>
      </c>
      <c r="E4179">
        <v>101.12990000000001</v>
      </c>
      <c r="F4179">
        <v>208.95000000001599</v>
      </c>
      <c r="G4179" s="36">
        <v>22.722037142627006</v>
      </c>
      <c r="I4179">
        <v>105.8248</v>
      </c>
      <c r="J4179">
        <v>208.95000000001599</v>
      </c>
      <c r="K4179" s="36">
        <v>22.844285557872624</v>
      </c>
      <c r="M4179">
        <v>110.5591</v>
      </c>
      <c r="N4179">
        <v>208.95000000001599</v>
      </c>
      <c r="O4179" s="36">
        <v>22.971190569503769</v>
      </c>
      <c r="Q4179">
        <v>115.30419999999999</v>
      </c>
      <c r="R4179">
        <v>208.95000000001599</v>
      </c>
      <c r="S4179" s="36">
        <v>23.102164424550967</v>
      </c>
      <c r="U4179">
        <v>120.0808</v>
      </c>
      <c r="V4179">
        <v>208.95000000001599</v>
      </c>
      <c r="W4179" s="36">
        <v>23.237972723331747</v>
      </c>
      <c r="Y4179">
        <v>83.43</v>
      </c>
      <c r="Z4179">
        <v>208.95000000001599</v>
      </c>
      <c r="AA4179" s="36">
        <v>22.291953347793346</v>
      </c>
    </row>
    <row r="4180" spans="1:27" x14ac:dyDescent="0.25">
      <c r="A4180">
        <v>96.432599999999994</v>
      </c>
      <c r="B4180">
        <v>209.000000000016</v>
      </c>
      <c r="C4180" s="36">
        <v>22.602800955413425</v>
      </c>
      <c r="E4180">
        <v>101.12990000000001</v>
      </c>
      <c r="F4180">
        <v>209.000000000016</v>
      </c>
      <c r="G4180" s="36">
        <v>22.721606904400478</v>
      </c>
      <c r="I4180">
        <v>105.8248</v>
      </c>
      <c r="J4180">
        <v>209.000000000016</v>
      </c>
      <c r="K4180" s="36">
        <v>22.843839216914706</v>
      </c>
      <c r="M4180">
        <v>110.5591</v>
      </c>
      <c r="N4180">
        <v>209.000000000016</v>
      </c>
      <c r="O4180" s="36">
        <v>22.970726842148959</v>
      </c>
      <c r="Q4180">
        <v>115.30419999999999</v>
      </c>
      <c r="R4180">
        <v>209.000000000016</v>
      </c>
      <c r="S4180" s="36">
        <v>23.10168199539001</v>
      </c>
      <c r="U4180">
        <v>120.0808</v>
      </c>
      <c r="V4180">
        <v>209.000000000016</v>
      </c>
      <c r="W4180" s="36">
        <v>23.237470041264157</v>
      </c>
      <c r="Y4180">
        <v>83.43</v>
      </c>
      <c r="Z4180">
        <v>209.000000000016</v>
      </c>
      <c r="AA4180" s="36">
        <v>22.29157524643874</v>
      </c>
    </row>
    <row r="4181" spans="1:27" x14ac:dyDescent="0.25">
      <c r="A4181">
        <v>96.432599999999994</v>
      </c>
      <c r="B4181">
        <v>209.05000000001601</v>
      </c>
      <c r="C4181" s="36">
        <v>22.602385852381126</v>
      </c>
      <c r="E4181">
        <v>101.12990000000001</v>
      </c>
      <c r="F4181">
        <v>209.05000000001601</v>
      </c>
      <c r="G4181" s="36">
        <v>22.721176728069388</v>
      </c>
      <c r="I4181">
        <v>105.8248</v>
      </c>
      <c r="J4181">
        <v>209.05000000001601</v>
      </c>
      <c r="K4181" s="36">
        <v>22.843392943126755</v>
      </c>
      <c r="M4181">
        <v>110.5591</v>
      </c>
      <c r="N4181">
        <v>209.05000000001601</v>
      </c>
      <c r="O4181" s="36">
        <v>22.970263187939331</v>
      </c>
      <c r="Q4181">
        <v>115.30419999999999</v>
      </c>
      <c r="R4181">
        <v>209.05000000001601</v>
      </c>
      <c r="S4181" s="36">
        <v>23.101199646129654</v>
      </c>
      <c r="U4181">
        <v>120.0808</v>
      </c>
      <c r="V4181">
        <v>209.05000000001601</v>
      </c>
      <c r="W4181" s="36">
        <v>23.236967446800527</v>
      </c>
      <c r="Y4181">
        <v>83.43</v>
      </c>
      <c r="Z4181">
        <v>209.05000000001601</v>
      </c>
      <c r="AA4181" s="36">
        <v>22.291197191583681</v>
      </c>
    </row>
    <row r="4182" spans="1:27" x14ac:dyDescent="0.25">
      <c r="A4182">
        <v>96.432599999999994</v>
      </c>
      <c r="B4182">
        <v>209.100000000016</v>
      </c>
      <c r="C4182" s="36">
        <v>22.601970806511169</v>
      </c>
      <c r="E4182">
        <v>101.12990000000001</v>
      </c>
      <c r="F4182">
        <v>209.100000000016</v>
      </c>
      <c r="G4182" s="36">
        <v>22.720746613613048</v>
      </c>
      <c r="I4182">
        <v>105.8248</v>
      </c>
      <c r="J4182">
        <v>209.100000000016</v>
      </c>
      <c r="K4182" s="36">
        <v>22.842946736485217</v>
      </c>
      <c r="M4182">
        <v>110.5591</v>
      </c>
      <c r="N4182">
        <v>209.100000000016</v>
      </c>
      <c r="O4182" s="36">
        <v>22.969799606847921</v>
      </c>
      <c r="Q4182">
        <v>115.30419999999999</v>
      </c>
      <c r="R4182">
        <v>209.100000000016</v>
      </c>
      <c r="S4182" s="36">
        <v>23.100717376738892</v>
      </c>
      <c r="U4182">
        <v>120.0808</v>
      </c>
      <c r="V4182">
        <v>209.100000000016</v>
      </c>
      <c r="W4182" s="36">
        <v>23.236464939904987</v>
      </c>
      <c r="Y4182">
        <v>83.43</v>
      </c>
      <c r="Z4182">
        <v>209.100000000016</v>
      </c>
      <c r="AA4182" s="36">
        <v>22.290819183215028</v>
      </c>
    </row>
    <row r="4183" spans="1:27" x14ac:dyDescent="0.25">
      <c r="A4183">
        <v>96.432599999999994</v>
      </c>
      <c r="B4183">
        <v>209.15000000001601</v>
      </c>
      <c r="C4183" s="36">
        <v>22.601555817785329</v>
      </c>
      <c r="E4183">
        <v>101.12990000000001</v>
      </c>
      <c r="F4183">
        <v>209.15000000001601</v>
      </c>
      <c r="G4183" s="36">
        <v>22.720316561010808</v>
      </c>
      <c r="I4183">
        <v>105.8248</v>
      </c>
      <c r="J4183">
        <v>209.15000000001601</v>
      </c>
      <c r="K4183" s="36">
        <v>22.84250059696658</v>
      </c>
      <c r="M4183">
        <v>110.5591</v>
      </c>
      <c r="N4183">
        <v>209.15000000001601</v>
      </c>
      <c r="O4183" s="36">
        <v>22.969336098847798</v>
      </c>
      <c r="Q4183">
        <v>115.30419999999999</v>
      </c>
      <c r="R4183">
        <v>209.15000000001601</v>
      </c>
      <c r="S4183" s="36">
        <v>23.100235187186737</v>
      </c>
      <c r="U4183">
        <v>120.0808</v>
      </c>
      <c r="V4183">
        <v>209.15000000001601</v>
      </c>
      <c r="W4183" s="36">
        <v>23.235962520541673</v>
      </c>
      <c r="Y4183">
        <v>83.43</v>
      </c>
      <c r="Z4183">
        <v>209.15000000001601</v>
      </c>
      <c r="AA4183" s="36">
        <v>22.290441221319664</v>
      </c>
    </row>
    <row r="4184" spans="1:27" x14ac:dyDescent="0.25">
      <c r="A4184">
        <v>96.432599999999994</v>
      </c>
      <c r="B4184">
        <v>209.20000000001599</v>
      </c>
      <c r="C4184" s="36">
        <v>22.601140886185384</v>
      </c>
      <c r="E4184">
        <v>101.12990000000001</v>
      </c>
      <c r="F4184">
        <v>209.20000000001599</v>
      </c>
      <c r="G4184" s="36">
        <v>22.719886570242004</v>
      </c>
      <c r="I4184">
        <v>105.8248</v>
      </c>
      <c r="J4184">
        <v>209.20000000001599</v>
      </c>
      <c r="K4184" s="36">
        <v>22.842054524547315</v>
      </c>
      <c r="M4184">
        <v>110.5591</v>
      </c>
      <c r="N4184">
        <v>209.20000000001599</v>
      </c>
      <c r="O4184" s="36">
        <v>22.968872663912045</v>
      </c>
      <c r="Q4184">
        <v>115.30419999999999</v>
      </c>
      <c r="R4184">
        <v>209.20000000001599</v>
      </c>
      <c r="S4184" s="36">
        <v>23.09975307744222</v>
      </c>
      <c r="U4184">
        <v>120.0808</v>
      </c>
      <c r="V4184">
        <v>209.20000000001599</v>
      </c>
      <c r="W4184" s="36">
        <v>23.23546018867475</v>
      </c>
      <c r="Y4184">
        <v>83.43</v>
      </c>
      <c r="Z4184">
        <v>209.20000000001599</v>
      </c>
      <c r="AA4184" s="36">
        <v>22.290063305884463</v>
      </c>
    </row>
    <row r="4185" spans="1:27" x14ac:dyDescent="0.25">
      <c r="A4185">
        <v>96.432599999999994</v>
      </c>
      <c r="B4185">
        <v>209.250000000016</v>
      </c>
      <c r="C4185" s="36">
        <v>22.600726011693141</v>
      </c>
      <c r="E4185">
        <v>101.12990000000001</v>
      </c>
      <c r="F4185">
        <v>209.250000000016</v>
      </c>
      <c r="G4185" s="36">
        <v>22.719456641285991</v>
      </c>
      <c r="I4185">
        <v>105.8248</v>
      </c>
      <c r="J4185">
        <v>209.250000000016</v>
      </c>
      <c r="K4185" s="36">
        <v>22.841608519203923</v>
      </c>
      <c r="M4185">
        <v>110.5591</v>
      </c>
      <c r="N4185">
        <v>209.250000000016</v>
      </c>
      <c r="O4185" s="36">
        <v>22.968409302013754</v>
      </c>
      <c r="Q4185">
        <v>115.30419999999999</v>
      </c>
      <c r="R4185">
        <v>209.250000000016</v>
      </c>
      <c r="S4185" s="36">
        <v>23.099271047474396</v>
      </c>
      <c r="U4185">
        <v>120.0808</v>
      </c>
      <c r="V4185">
        <v>209.250000000016</v>
      </c>
      <c r="W4185" s="36">
        <v>23.234957944268409</v>
      </c>
      <c r="Y4185">
        <v>83.43</v>
      </c>
      <c r="Z4185">
        <v>209.250000000016</v>
      </c>
      <c r="AA4185" s="36">
        <v>22.289685436896313</v>
      </c>
    </row>
    <row r="4186" spans="1:27" x14ac:dyDescent="0.25">
      <c r="A4186">
        <v>96.432599999999994</v>
      </c>
      <c r="B4186">
        <v>209.30000000001601</v>
      </c>
      <c r="C4186" s="36">
        <v>22.600311194290395</v>
      </c>
      <c r="E4186">
        <v>101.12990000000001</v>
      </c>
      <c r="F4186">
        <v>209.30000000001601</v>
      </c>
      <c r="G4186" s="36">
        <v>22.719026774122138</v>
      </c>
      <c r="I4186">
        <v>105.8248</v>
      </c>
      <c r="J4186">
        <v>209.30000000001601</v>
      </c>
      <c r="K4186" s="36">
        <v>22.841162580912915</v>
      </c>
      <c r="M4186">
        <v>110.5591</v>
      </c>
      <c r="N4186">
        <v>209.30000000001601</v>
      </c>
      <c r="O4186" s="36">
        <v>22.967946013126035</v>
      </c>
      <c r="Q4186">
        <v>115.30419999999999</v>
      </c>
      <c r="R4186">
        <v>209.30000000001601</v>
      </c>
      <c r="S4186" s="36">
        <v>23.098789097252329</v>
      </c>
      <c r="U4186">
        <v>120.0808</v>
      </c>
      <c r="V4186">
        <v>209.30000000001601</v>
      </c>
      <c r="W4186" s="36">
        <v>23.234455787286858</v>
      </c>
      <c r="Y4186">
        <v>83.43</v>
      </c>
      <c r="Z4186">
        <v>209.30000000001601</v>
      </c>
      <c r="AA4186" s="36">
        <v>22.289307614342096</v>
      </c>
    </row>
    <row r="4187" spans="1:27" x14ac:dyDescent="0.25">
      <c r="A4187">
        <v>96.432599999999994</v>
      </c>
      <c r="B4187">
        <v>209.350000000016</v>
      </c>
      <c r="C4187" s="36">
        <v>22.599896433958961</v>
      </c>
      <c r="E4187">
        <v>101.12990000000001</v>
      </c>
      <c r="F4187">
        <v>209.350000000016</v>
      </c>
      <c r="G4187" s="36">
        <v>22.718596968729827</v>
      </c>
      <c r="I4187">
        <v>105.8248</v>
      </c>
      <c r="J4187">
        <v>209.350000000016</v>
      </c>
      <c r="K4187" s="36">
        <v>22.840716709650813</v>
      </c>
      <c r="M4187">
        <v>110.5591</v>
      </c>
      <c r="N4187">
        <v>209.350000000016</v>
      </c>
      <c r="O4187" s="36">
        <v>22.967482797222022</v>
      </c>
      <c r="Q4187">
        <v>115.30419999999999</v>
      </c>
      <c r="R4187">
        <v>209.350000000016</v>
      </c>
      <c r="S4187" s="36">
        <v>23.09830722674511</v>
      </c>
      <c r="U4187">
        <v>120.0808</v>
      </c>
      <c r="V4187">
        <v>209.350000000016</v>
      </c>
      <c r="W4187" s="36">
        <v>23.233953717694344</v>
      </c>
      <c r="Y4187">
        <v>83.43</v>
      </c>
      <c r="Z4187">
        <v>209.350000000016</v>
      </c>
      <c r="AA4187" s="36">
        <v>22.288929838208713</v>
      </c>
    </row>
    <row r="4188" spans="1:27" x14ac:dyDescent="0.25">
      <c r="A4188">
        <v>96.432599999999994</v>
      </c>
      <c r="B4188">
        <v>209.40000000001601</v>
      </c>
      <c r="C4188" s="36">
        <v>22.599481730680662</v>
      </c>
      <c r="E4188">
        <v>101.12990000000001</v>
      </c>
      <c r="F4188">
        <v>209.40000000001601</v>
      </c>
      <c r="G4188" s="36">
        <v>22.718167225088447</v>
      </c>
      <c r="I4188">
        <v>105.8248</v>
      </c>
      <c r="J4188">
        <v>209.40000000001601</v>
      </c>
      <c r="K4188" s="36">
        <v>22.84027090539416</v>
      </c>
      <c r="M4188">
        <v>110.5591</v>
      </c>
      <c r="N4188">
        <v>209.40000000001601</v>
      </c>
      <c r="O4188" s="36">
        <v>22.967019654274857</v>
      </c>
      <c r="Q4188">
        <v>115.30419999999999</v>
      </c>
      <c r="R4188">
        <v>209.40000000001601</v>
      </c>
      <c r="S4188" s="36">
        <v>23.097825435921848</v>
      </c>
      <c r="U4188">
        <v>120.0808</v>
      </c>
      <c r="V4188">
        <v>209.40000000001601</v>
      </c>
      <c r="W4188" s="36">
        <v>23.233451735455116</v>
      </c>
      <c r="Y4188">
        <v>83.43</v>
      </c>
      <c r="Z4188">
        <v>209.40000000001601</v>
      </c>
      <c r="AA4188" s="36">
        <v>22.288552108483074</v>
      </c>
    </row>
    <row r="4189" spans="1:27" x14ac:dyDescent="0.25">
      <c r="A4189">
        <v>96.432599999999994</v>
      </c>
      <c r="B4189">
        <v>209.45000000001599</v>
      </c>
      <c r="C4189" s="36">
        <v>22.59906708443733</v>
      </c>
      <c r="E4189">
        <v>101.12990000000001</v>
      </c>
      <c r="F4189">
        <v>209.45000000001599</v>
      </c>
      <c r="G4189" s="36">
        <v>22.7177375431774</v>
      </c>
      <c r="I4189">
        <v>105.8248</v>
      </c>
      <c r="J4189">
        <v>209.45000000001599</v>
      </c>
      <c r="K4189" s="36">
        <v>22.8398251681195</v>
      </c>
      <c r="M4189">
        <v>110.5591</v>
      </c>
      <c r="N4189">
        <v>209.45000000001599</v>
      </c>
      <c r="O4189" s="36">
        <v>22.966556584257695</v>
      </c>
      <c r="Q4189">
        <v>115.30419999999999</v>
      </c>
      <c r="R4189">
        <v>209.45000000001599</v>
      </c>
      <c r="S4189" s="36">
        <v>23.097343724751678</v>
      </c>
      <c r="U4189">
        <v>120.0808</v>
      </c>
      <c r="V4189">
        <v>209.45000000001599</v>
      </c>
      <c r="W4189" s="36">
        <v>23.232949840533461</v>
      </c>
      <c r="Y4189">
        <v>83.43</v>
      </c>
      <c r="Z4189">
        <v>209.45000000001599</v>
      </c>
      <c r="AA4189" s="36">
        <v>22.288174425152079</v>
      </c>
    </row>
    <row r="4190" spans="1:27" x14ac:dyDescent="0.25">
      <c r="A4190">
        <v>96.432599999999994</v>
      </c>
      <c r="B4190">
        <v>209.500000000016</v>
      </c>
      <c r="C4190" s="36">
        <v>22.598652495210807</v>
      </c>
      <c r="E4190">
        <v>101.12990000000001</v>
      </c>
      <c r="F4190">
        <v>209.500000000016</v>
      </c>
      <c r="G4190" s="36">
        <v>22.71730792297609</v>
      </c>
      <c r="I4190">
        <v>105.8248</v>
      </c>
      <c r="J4190">
        <v>209.500000000016</v>
      </c>
      <c r="K4190" s="36">
        <v>22.839379497803399</v>
      </c>
      <c r="M4190">
        <v>110.5591</v>
      </c>
      <c r="N4190">
        <v>209.500000000016</v>
      </c>
      <c r="O4190" s="36">
        <v>22.966093587143721</v>
      </c>
      <c r="Q4190">
        <v>115.30419999999999</v>
      </c>
      <c r="R4190">
        <v>209.500000000016</v>
      </c>
      <c r="S4190" s="36">
        <v>23.096862093203736</v>
      </c>
      <c r="U4190">
        <v>120.0808</v>
      </c>
      <c r="V4190">
        <v>209.500000000016</v>
      </c>
      <c r="W4190" s="36">
        <v>23.232448032893686</v>
      </c>
      <c r="Y4190">
        <v>83.43</v>
      </c>
      <c r="Z4190">
        <v>209.500000000016</v>
      </c>
      <c r="AA4190" s="36">
        <v>22.287796788202641</v>
      </c>
    </row>
    <row r="4191" spans="1:27" x14ac:dyDescent="0.25">
      <c r="A4191">
        <v>96.432599999999994</v>
      </c>
      <c r="B4191">
        <v>209.55000000001601</v>
      </c>
      <c r="C4191" s="36">
        <v>22.598237962982942</v>
      </c>
      <c r="E4191">
        <v>101.12990000000001</v>
      </c>
      <c r="F4191">
        <v>209.55000000001601</v>
      </c>
      <c r="G4191" s="36">
        <v>22.716878364463948</v>
      </c>
      <c r="I4191">
        <v>105.8248</v>
      </c>
      <c r="J4191">
        <v>209.55000000001601</v>
      </c>
      <c r="K4191" s="36">
        <v>22.838933894422436</v>
      </c>
      <c r="M4191">
        <v>110.5591</v>
      </c>
      <c r="N4191">
        <v>209.55000000001601</v>
      </c>
      <c r="O4191" s="36">
        <v>22.965630662906122</v>
      </c>
      <c r="Q4191">
        <v>115.30419999999999</v>
      </c>
      <c r="R4191">
        <v>209.55000000001601</v>
      </c>
      <c r="S4191" s="36">
        <v>23.0963805412472</v>
      </c>
      <c r="U4191">
        <v>120.0808</v>
      </c>
      <c r="V4191">
        <v>209.55000000001601</v>
      </c>
      <c r="W4191" s="36">
        <v>23.231946312500131</v>
      </c>
      <c r="Y4191">
        <v>83.43</v>
      </c>
      <c r="Z4191">
        <v>209.55000000001601</v>
      </c>
      <c r="AA4191" s="36">
        <v>22.287419197621691</v>
      </c>
    </row>
    <row r="4192" spans="1:27" x14ac:dyDescent="0.25">
      <c r="A4192">
        <v>96.432599999999994</v>
      </c>
      <c r="B4192">
        <v>209.600000000016</v>
      </c>
      <c r="C4192" s="36">
        <v>22.597823487735599</v>
      </c>
      <c r="E4192">
        <v>101.12990000000001</v>
      </c>
      <c r="F4192">
        <v>209.600000000016</v>
      </c>
      <c r="G4192" s="36">
        <v>22.716448867620411</v>
      </c>
      <c r="I4192">
        <v>105.8248</v>
      </c>
      <c r="J4192">
        <v>209.600000000016</v>
      </c>
      <c r="K4192" s="36">
        <v>22.838488357953196</v>
      </c>
      <c r="M4192">
        <v>110.5591</v>
      </c>
      <c r="N4192">
        <v>209.600000000016</v>
      </c>
      <c r="O4192" s="36">
        <v>22.965167811518111</v>
      </c>
      <c r="Q4192">
        <v>115.30419999999999</v>
      </c>
      <c r="R4192">
        <v>209.600000000016</v>
      </c>
      <c r="S4192" s="36">
        <v>23.095899068851253</v>
      </c>
      <c r="U4192">
        <v>120.0808</v>
      </c>
      <c r="V4192">
        <v>209.600000000016</v>
      </c>
      <c r="W4192" s="36">
        <v>23.231444679317136</v>
      </c>
      <c r="Y4192">
        <v>83.43</v>
      </c>
      <c r="Z4192">
        <v>209.600000000016</v>
      </c>
      <c r="AA4192" s="36">
        <v>22.287041653396152</v>
      </c>
    </row>
    <row r="4193" spans="1:27" x14ac:dyDescent="0.25">
      <c r="A4193">
        <v>96.432599999999994</v>
      </c>
      <c r="B4193">
        <v>209.65000000001601</v>
      </c>
      <c r="C4193" s="36">
        <v>22.597409069450645</v>
      </c>
      <c r="E4193">
        <v>101.12990000000001</v>
      </c>
      <c r="F4193">
        <v>209.65000000001601</v>
      </c>
      <c r="G4193" s="36">
        <v>22.716019432424918</v>
      </c>
      <c r="I4193">
        <v>105.8248</v>
      </c>
      <c r="J4193">
        <v>209.65000000001601</v>
      </c>
      <c r="K4193" s="36">
        <v>22.838042888372289</v>
      </c>
      <c r="M4193">
        <v>110.5591</v>
      </c>
      <c r="N4193">
        <v>209.65000000001601</v>
      </c>
      <c r="O4193" s="36">
        <v>22.964705032952899</v>
      </c>
      <c r="Q4193">
        <v>115.30419999999999</v>
      </c>
      <c r="R4193">
        <v>209.65000000001601</v>
      </c>
      <c r="S4193" s="36">
        <v>23.095417675985093</v>
      </c>
      <c r="U4193">
        <v>120.0808</v>
      </c>
      <c r="V4193">
        <v>209.65000000001601</v>
      </c>
      <c r="W4193" s="36">
        <v>23.23094313330909</v>
      </c>
      <c r="Y4193">
        <v>83.43</v>
      </c>
      <c r="Z4193">
        <v>209.65000000001601</v>
      </c>
      <c r="AA4193" s="36">
        <v>22.286664155512952</v>
      </c>
    </row>
    <row r="4194" spans="1:27" x14ac:dyDescent="0.25">
      <c r="A4194">
        <v>96.432599999999994</v>
      </c>
      <c r="B4194">
        <v>209.70000000001599</v>
      </c>
      <c r="C4194" s="36">
        <v>22.59699470810996</v>
      </c>
      <c r="E4194">
        <v>101.12990000000001</v>
      </c>
      <c r="F4194">
        <v>209.70000000001599</v>
      </c>
      <c r="G4194" s="36">
        <v>22.715590058856925</v>
      </c>
      <c r="I4194">
        <v>105.8248</v>
      </c>
      <c r="J4194">
        <v>209.70000000001599</v>
      </c>
      <c r="K4194" s="36">
        <v>22.837597485656325</v>
      </c>
      <c r="M4194">
        <v>110.5591</v>
      </c>
      <c r="N4194">
        <v>209.70000000001599</v>
      </c>
      <c r="O4194" s="36">
        <v>22.96424232718374</v>
      </c>
      <c r="Q4194">
        <v>115.30419999999999</v>
      </c>
      <c r="R4194">
        <v>209.70000000001599</v>
      </c>
      <c r="S4194" s="36">
        <v>23.094936362617958</v>
      </c>
      <c r="U4194">
        <v>120.0808</v>
      </c>
      <c r="V4194">
        <v>209.70000000001599</v>
      </c>
      <c r="W4194" s="36">
        <v>23.230441674440392</v>
      </c>
      <c r="Y4194">
        <v>83.43</v>
      </c>
      <c r="Z4194">
        <v>209.70000000001599</v>
      </c>
      <c r="AA4194" s="36">
        <v>22.286286703959028</v>
      </c>
    </row>
    <row r="4195" spans="1:27" x14ac:dyDescent="0.25">
      <c r="A4195">
        <v>96.432599999999994</v>
      </c>
      <c r="B4195">
        <v>209.750000000016</v>
      </c>
      <c r="C4195" s="36">
        <v>22.59658040369543</v>
      </c>
      <c r="E4195">
        <v>101.12990000000001</v>
      </c>
      <c r="F4195">
        <v>209.750000000016</v>
      </c>
      <c r="G4195" s="36">
        <v>22.715160746895908</v>
      </c>
      <c r="I4195">
        <v>105.8248</v>
      </c>
      <c r="J4195">
        <v>209.750000000016</v>
      </c>
      <c r="K4195" s="36">
        <v>22.837152149781939</v>
      </c>
      <c r="M4195">
        <v>110.5591</v>
      </c>
      <c r="N4195">
        <v>209.750000000016</v>
      </c>
      <c r="O4195" s="36">
        <v>22.963779694183884</v>
      </c>
      <c r="Q4195">
        <v>115.30419999999999</v>
      </c>
      <c r="R4195">
        <v>209.750000000016</v>
      </c>
      <c r="S4195" s="36">
        <v>23.094455128719083</v>
      </c>
      <c r="U4195">
        <v>120.0808</v>
      </c>
      <c r="V4195">
        <v>209.750000000016</v>
      </c>
      <c r="W4195" s="36">
        <v>23.229940302675459</v>
      </c>
      <c r="Y4195">
        <v>83.43</v>
      </c>
      <c r="Z4195">
        <v>209.750000000016</v>
      </c>
      <c r="AA4195" s="36">
        <v>22.285909298721329</v>
      </c>
    </row>
    <row r="4196" spans="1:27" x14ac:dyDescent="0.25">
      <c r="A4196">
        <v>96.432599999999994</v>
      </c>
      <c r="B4196">
        <v>209.80000000001601</v>
      </c>
      <c r="C4196" s="36">
        <v>22.59616615618895</v>
      </c>
      <c r="E4196">
        <v>101.12990000000001</v>
      </c>
      <c r="F4196">
        <v>209.80000000001601</v>
      </c>
      <c r="G4196" s="36">
        <v>22.714731496521331</v>
      </c>
      <c r="I4196">
        <v>105.8248</v>
      </c>
      <c r="J4196">
        <v>209.80000000001601</v>
      </c>
      <c r="K4196" s="36">
        <v>22.836706880725774</v>
      </c>
      <c r="M4196">
        <v>110.5591</v>
      </c>
      <c r="N4196">
        <v>209.80000000001601</v>
      </c>
      <c r="O4196" s="36">
        <v>22.963317133926598</v>
      </c>
      <c r="Q4196">
        <v>115.30419999999999</v>
      </c>
      <c r="R4196">
        <v>209.80000000001601</v>
      </c>
      <c r="S4196" s="36">
        <v>23.093973974257736</v>
      </c>
      <c r="U4196">
        <v>120.0808</v>
      </c>
      <c r="V4196">
        <v>209.80000000001601</v>
      </c>
      <c r="W4196" s="36">
        <v>23.229439017978756</v>
      </c>
      <c r="Y4196">
        <v>83.43</v>
      </c>
      <c r="Z4196">
        <v>209.80000000001601</v>
      </c>
      <c r="AA4196" s="36">
        <v>22.285531939786811</v>
      </c>
    </row>
    <row r="4197" spans="1:27" x14ac:dyDescent="0.25">
      <c r="A4197">
        <v>96.432599999999994</v>
      </c>
      <c r="B4197">
        <v>209.850000000016</v>
      </c>
      <c r="C4197" s="36">
        <v>22.595751965572436</v>
      </c>
      <c r="E4197">
        <v>101.12990000000001</v>
      </c>
      <c r="F4197">
        <v>209.850000000016</v>
      </c>
      <c r="G4197" s="36">
        <v>22.7143023077127</v>
      </c>
      <c r="I4197">
        <v>105.8248</v>
      </c>
      <c r="J4197">
        <v>209.850000000016</v>
      </c>
      <c r="K4197" s="36">
        <v>22.836261678464489</v>
      </c>
      <c r="M4197">
        <v>110.5591</v>
      </c>
      <c r="N4197">
        <v>209.850000000016</v>
      </c>
      <c r="O4197" s="36">
        <v>22.962854646385178</v>
      </c>
      <c r="Q4197">
        <v>115.30419999999999</v>
      </c>
      <c r="R4197">
        <v>209.850000000016</v>
      </c>
      <c r="S4197" s="36">
        <v>23.093492899203202</v>
      </c>
      <c r="U4197">
        <v>120.0808</v>
      </c>
      <c r="V4197">
        <v>209.850000000016</v>
      </c>
      <c r="W4197" s="36">
        <v>23.228937820314741</v>
      </c>
      <c r="Y4197">
        <v>83.43</v>
      </c>
      <c r="Z4197">
        <v>209.850000000016</v>
      </c>
      <c r="AA4197" s="36">
        <v>22.285154627142418</v>
      </c>
    </row>
    <row r="4198" spans="1:27" x14ac:dyDescent="0.25">
      <c r="A4198">
        <v>96.432599999999994</v>
      </c>
      <c r="B4198">
        <v>209.90000000001601</v>
      </c>
      <c r="C4198" s="36">
        <v>22.595337831827795</v>
      </c>
      <c r="E4198">
        <v>101.12990000000001</v>
      </c>
      <c r="F4198">
        <v>209.90000000001601</v>
      </c>
      <c r="G4198" s="36">
        <v>22.713873180449504</v>
      </c>
      <c r="I4198">
        <v>105.8248</v>
      </c>
      <c r="J4198">
        <v>209.90000000001601</v>
      </c>
      <c r="K4198" s="36">
        <v>22.835816542974744</v>
      </c>
      <c r="M4198">
        <v>110.5591</v>
      </c>
      <c r="N4198">
        <v>209.90000000001601</v>
      </c>
      <c r="O4198" s="36">
        <v>22.962392231532924</v>
      </c>
      <c r="Q4198">
        <v>115.30419999999999</v>
      </c>
      <c r="R4198">
        <v>209.90000000001601</v>
      </c>
      <c r="S4198" s="36">
        <v>23.093011903524779</v>
      </c>
      <c r="U4198">
        <v>120.0808</v>
      </c>
      <c r="V4198">
        <v>209.90000000001601</v>
      </c>
      <c r="W4198" s="36">
        <v>23.228436709647919</v>
      </c>
      <c r="Y4198">
        <v>83.43</v>
      </c>
      <c r="Z4198">
        <v>209.90000000001601</v>
      </c>
      <c r="AA4198" s="36">
        <v>22.28477736077512</v>
      </c>
    </row>
    <row r="4199" spans="1:27" x14ac:dyDescent="0.25">
      <c r="A4199">
        <v>96.432599999999994</v>
      </c>
      <c r="B4199">
        <v>209.95000000001599</v>
      </c>
      <c r="C4199" s="36">
        <v>22.594923754936953</v>
      </c>
      <c r="E4199">
        <v>101.12990000000001</v>
      </c>
      <c r="F4199">
        <v>209.95000000001599</v>
      </c>
      <c r="G4199" s="36">
        <v>22.713444114711262</v>
      </c>
      <c r="I4199">
        <v>105.8248</v>
      </c>
      <c r="J4199">
        <v>209.95000000001599</v>
      </c>
      <c r="K4199" s="36">
        <v>22.835371474233231</v>
      </c>
      <c r="M4199">
        <v>110.5591</v>
      </c>
      <c r="N4199">
        <v>209.95000000001599</v>
      </c>
      <c r="O4199" s="36">
        <v>22.961929889343153</v>
      </c>
      <c r="Q4199">
        <v>115.30419999999999</v>
      </c>
      <c r="R4199">
        <v>209.95000000001599</v>
      </c>
      <c r="S4199" s="36">
        <v>23.092530987191786</v>
      </c>
      <c r="U4199">
        <v>120.0808</v>
      </c>
      <c r="V4199">
        <v>209.95000000001599</v>
      </c>
      <c r="W4199" s="36">
        <v>23.227935685942811</v>
      </c>
      <c r="Y4199">
        <v>83.43</v>
      </c>
      <c r="Z4199">
        <v>209.95000000001599</v>
      </c>
      <c r="AA4199" s="36">
        <v>22.284400140671881</v>
      </c>
    </row>
    <row r="4200" spans="1:27" x14ac:dyDescent="0.25">
      <c r="A4200">
        <v>96.432599999999994</v>
      </c>
      <c r="B4200">
        <v>210.000000000016</v>
      </c>
      <c r="C4200" s="36">
        <v>22.59450973488185</v>
      </c>
      <c r="E4200">
        <v>101.12990000000001</v>
      </c>
      <c r="F4200">
        <v>210.000000000016</v>
      </c>
      <c r="G4200" s="36">
        <v>22.713015110477492</v>
      </c>
      <c r="I4200">
        <v>105.8248</v>
      </c>
      <c r="J4200">
        <v>210.000000000016</v>
      </c>
      <c r="K4200" s="36">
        <v>22.83492647221664</v>
      </c>
      <c r="M4200">
        <v>110.5591</v>
      </c>
      <c r="N4200">
        <v>210.000000000016</v>
      </c>
      <c r="O4200" s="36">
        <v>22.961467619789204</v>
      </c>
      <c r="Q4200">
        <v>115.30419999999999</v>
      </c>
      <c r="R4200">
        <v>210.000000000016</v>
      </c>
      <c r="S4200" s="36">
        <v>23.092050150173563</v>
      </c>
      <c r="U4200">
        <v>120.0808</v>
      </c>
      <c r="V4200">
        <v>210.000000000016</v>
      </c>
      <c r="W4200" s="36">
        <v>23.227434749163947</v>
      </c>
      <c r="Y4200">
        <v>83.43</v>
      </c>
      <c r="Z4200">
        <v>210.000000000016</v>
      </c>
      <c r="AA4200" s="36">
        <v>22.284022966819684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B624-D98F-154F-8EDD-F60688D7F0E0}">
  <sheetPr codeName="Tabelle6"/>
  <dimension ref="A1:C10"/>
  <sheetViews>
    <sheetView workbookViewId="0">
      <selection activeCell="G47" sqref="G47"/>
    </sheetView>
  </sheetViews>
  <sheetFormatPr defaultColWidth="11.5703125" defaultRowHeight="15" x14ac:dyDescent="0.25"/>
  <sheetData>
    <row r="1" spans="1:3" x14ac:dyDescent="0.25">
      <c r="A1">
        <v>74.007199999999997</v>
      </c>
      <c r="B1">
        <v>1.4959188407631432E-2</v>
      </c>
      <c r="C1">
        <v>7894.4884469682402</v>
      </c>
    </row>
    <row r="2" spans="1:3" x14ac:dyDescent="0.25">
      <c r="A2">
        <v>74.507199999999997</v>
      </c>
      <c r="B2">
        <v>1.6407891520719833E-2</v>
      </c>
      <c r="C2">
        <v>7888.133675369837</v>
      </c>
    </row>
    <row r="3" spans="1:3" x14ac:dyDescent="0.25">
      <c r="A3">
        <v>75.007300000000001</v>
      </c>
      <c r="B3">
        <v>1.7967918985202853E-2</v>
      </c>
      <c r="C3">
        <v>7881.5129553472434</v>
      </c>
    </row>
    <row r="4" spans="1:3" x14ac:dyDescent="0.25">
      <c r="A4">
        <v>75.507400000000004</v>
      </c>
      <c r="B4">
        <v>1.9644458482783317E-2</v>
      </c>
      <c r="C4">
        <v>7874.828678030749</v>
      </c>
    </row>
    <row r="5" spans="1:3" x14ac:dyDescent="0.25">
      <c r="A5">
        <v>76.007400000000004</v>
      </c>
      <c r="B5">
        <v>2.1442587755927108E-2</v>
      </c>
      <c r="C5">
        <v>7867.9832518410167</v>
      </c>
    </row>
    <row r="6" spans="1:3" x14ac:dyDescent="0.25">
      <c r="A6">
        <v>76.507499999999993</v>
      </c>
      <c r="B6">
        <v>2.3368428844666847E-2</v>
      </c>
      <c r="C6">
        <v>7860.969537475924</v>
      </c>
    </row>
    <row r="7" spans="1:3" x14ac:dyDescent="0.25">
      <c r="A7">
        <v>77.007499999999993</v>
      </c>
      <c r="B7">
        <v>2.5426535570186041E-2</v>
      </c>
      <c r="C7">
        <v>7853.7930635085559</v>
      </c>
    </row>
    <row r="8" spans="1:3" x14ac:dyDescent="0.25">
      <c r="A8">
        <v>77.507599999999996</v>
      </c>
      <c r="B8">
        <v>2.7622946574933329E-2</v>
      </c>
      <c r="C8">
        <v>7846.5465680666866</v>
      </c>
    </row>
    <row r="9" spans="1:3" x14ac:dyDescent="0.25">
      <c r="A9">
        <v>78.0077</v>
      </c>
      <c r="B9">
        <v>2.9962335893382375E-2</v>
      </c>
      <c r="C9">
        <v>7839.0323321988435</v>
      </c>
    </row>
    <row r="10" spans="1:3" x14ac:dyDescent="0.25">
      <c r="A10" s="7">
        <v>78.5077</v>
      </c>
      <c r="B10">
        <v>3.2449084045496561E-2</v>
      </c>
      <c r="C10">
        <v>7831.4526540887418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20FE8-7A5B-7A4A-A005-751F878FE685}">
  <sheetPr codeName="Tabelle3"/>
  <dimension ref="A1:C1676"/>
  <sheetViews>
    <sheetView workbookViewId="0">
      <selection activeCell="H16" sqref="H16"/>
    </sheetView>
  </sheetViews>
  <sheetFormatPr defaultColWidth="11.5703125" defaultRowHeight="15" x14ac:dyDescent="0.25"/>
  <sheetData>
    <row r="1" spans="1:3" x14ac:dyDescent="0.25">
      <c r="A1">
        <v>0.05</v>
      </c>
      <c r="B1">
        <v>4.2730075760343569E-19</v>
      </c>
      <c r="C1">
        <v>3.9320956121395439E-7</v>
      </c>
    </row>
    <row r="2" spans="1:3" x14ac:dyDescent="0.25">
      <c r="A2">
        <v>0.1</v>
      </c>
      <c r="B2">
        <v>4.4762101821245876E-19</v>
      </c>
      <c r="C2">
        <v>3.1456764993681042E-6</v>
      </c>
    </row>
    <row r="3" spans="1:3" x14ac:dyDescent="0.25">
      <c r="A3">
        <v>0.15</v>
      </c>
      <c r="B3">
        <v>4.6889175382359268E-19</v>
      </c>
      <c r="C3">
        <v>1.0616658241727919E-5</v>
      </c>
    </row>
    <row r="4" spans="1:3" x14ac:dyDescent="0.25">
      <c r="A4">
        <v>0.2</v>
      </c>
      <c r="B4">
        <v>4.911566638375696E-19</v>
      </c>
      <c r="C4">
        <v>2.5165412325743712E-5</v>
      </c>
    </row>
    <row r="5" spans="1:3" x14ac:dyDescent="0.25">
      <c r="A5">
        <v>0.25</v>
      </c>
      <c r="B5">
        <v>5.1446142104626818E-19</v>
      </c>
      <c r="C5">
        <v>4.9151196477977833E-5</v>
      </c>
    </row>
    <row r="6" spans="1:3" x14ac:dyDescent="0.25">
      <c r="A6">
        <v>0.3</v>
      </c>
      <c r="B6">
        <v>5.3885375909089656E-19</v>
      </c>
      <c r="C6">
        <v>8.4933268721634322E-5</v>
      </c>
    </row>
    <row r="7" spans="1:3" x14ac:dyDescent="0.25">
      <c r="A7">
        <v>0.35</v>
      </c>
      <c r="B7">
        <v>5.6438356372088781E-19</v>
      </c>
      <c r="C7">
        <v>1.3487088752222429E-4</v>
      </c>
    </row>
    <row r="8" spans="1:3" x14ac:dyDescent="0.25">
      <c r="A8">
        <v>0.4</v>
      </c>
      <c r="B8">
        <v>5.9110296801508605E-19</v>
      </c>
      <c r="C8">
        <v>2.013233119809021E-4</v>
      </c>
    </row>
    <row r="9" spans="1:3" x14ac:dyDescent="0.25">
      <c r="A9">
        <v>0.45</v>
      </c>
      <c r="B9">
        <v>6.190664517337104E-19</v>
      </c>
      <c r="C9">
        <v>2.866498020850068E-4</v>
      </c>
    </row>
    <row r="10" spans="1:3" x14ac:dyDescent="0.25">
      <c r="A10">
        <v>0.5</v>
      </c>
      <c r="B10">
        <v>6.4833094497685492E-19</v>
      </c>
      <c r="C10" s="1">
        <v>3.9320961902533235E-4</v>
      </c>
    </row>
    <row r="11" spans="1:3" x14ac:dyDescent="0.25">
      <c r="A11">
        <v>0.55000000000000004</v>
      </c>
      <c r="B11">
        <v>6.7895593633207472E-19</v>
      </c>
      <c r="C11">
        <v>5.2336202558969798E-4</v>
      </c>
    </row>
    <row r="12" spans="1:3" x14ac:dyDescent="0.25">
      <c r="A12">
        <v>0.6</v>
      </c>
      <c r="B12">
        <v>7.1100358570161199E-19</v>
      </c>
      <c r="C12">
        <v>6.7946628664227772E-4</v>
      </c>
    </row>
    <row r="13" spans="1:3" x14ac:dyDescent="0.25">
      <c r="A13">
        <v>0.65</v>
      </c>
      <c r="B13">
        <v>7.4453884200771819E-19</v>
      </c>
      <c r="C13">
        <v>8.6388166969832744E-4</v>
      </c>
    </row>
    <row r="14" spans="1:3" x14ac:dyDescent="0.25">
      <c r="A14">
        <v>0.7</v>
      </c>
      <c r="B14">
        <v>7.7962956598220786E-19</v>
      </c>
      <c r="C14">
        <v>1.0789674456037324E-3</v>
      </c>
    </row>
    <row r="15" spans="1:3" x14ac:dyDescent="0.25">
      <c r="A15">
        <v>0.75</v>
      </c>
      <c r="B15">
        <v>8.1634665825589276E-19</v>
      </c>
      <c r="C15">
        <v>1.3270828893290011E-3</v>
      </c>
    </row>
    <row r="16" spans="1:3" x14ac:dyDescent="0.25">
      <c r="A16">
        <v>0.8</v>
      </c>
      <c r="B16">
        <v>8.5476419297135697E-19</v>
      </c>
      <c r="C16">
        <v>1.6105872808872079E-3</v>
      </c>
    </row>
    <row r="17" spans="1:3" x14ac:dyDescent="0.25">
      <c r="A17">
        <v>0.85</v>
      </c>
      <c r="B17">
        <v>8.94959557152769E-19</v>
      </c>
      <c r="C17">
        <v>1.9318399063853594E-3</v>
      </c>
    </row>
    <row r="18" spans="1:3" x14ac:dyDescent="0.25">
      <c r="A18">
        <v>0.9</v>
      </c>
      <c r="B18">
        <v>9.3701359607536681E-19</v>
      </c>
      <c r="C18">
        <v>2.293200059218849E-3</v>
      </c>
    </row>
    <row r="19" spans="1:3" x14ac:dyDescent="0.25">
      <c r="A19">
        <v>0.95</v>
      </c>
      <c r="B19">
        <v>9.8101076488756401E-19</v>
      </c>
      <c r="C19">
        <v>2.6970270414184089E-3</v>
      </c>
    </row>
    <row r="20" spans="1:3" x14ac:dyDescent="0.25">
      <c r="A20">
        <v>1</v>
      </c>
      <c r="B20">
        <v>1.0270392867492425E-18</v>
      </c>
      <c r="C20">
        <v>3.1456801651591686E-3</v>
      </c>
    </row>
    <row r="21" spans="1:3" x14ac:dyDescent="0.25">
      <c r="A21">
        <v>1.05</v>
      </c>
      <c r="B21">
        <v>1.0751913177600652E-18</v>
      </c>
      <c r="C21">
        <v>3.6415187544413148E-3</v>
      </c>
    </row>
    <row r="22" spans="1:3" x14ac:dyDescent="0.25">
      <c r="A22">
        <v>1.1000000000000001</v>
      </c>
      <c r="B22">
        <v>1.125563118963633E-18</v>
      </c>
      <c r="C22">
        <v>4.18690214695191E-3</v>
      </c>
    </row>
    <row r="23" spans="1:3" x14ac:dyDescent="0.25">
      <c r="A23">
        <v>1.1499999999999999</v>
      </c>
      <c r="B23">
        <v>1.1782552357245489E-18</v>
      </c>
      <c r="C23">
        <v>4.784189696117421E-3</v>
      </c>
    </row>
    <row r="24" spans="1:3" x14ac:dyDescent="0.25">
      <c r="A24">
        <v>1.2</v>
      </c>
      <c r="B24">
        <v>1.2333726847877447E-18</v>
      </c>
      <c r="C24">
        <v>5.4357407733565694E-3</v>
      </c>
    </row>
    <row r="25" spans="1:3" x14ac:dyDescent="0.25">
      <c r="A25">
        <v>1.25</v>
      </c>
      <c r="B25">
        <v>1.2910251493424938E-18</v>
      </c>
      <c r="C25">
        <v>6.143914770542624E-3</v>
      </c>
    </row>
    <row r="26" spans="1:3" x14ac:dyDescent="0.25">
      <c r="A26">
        <v>1.3</v>
      </c>
      <c r="B26">
        <v>1.3513271824260124E-18</v>
      </c>
      <c r="C26">
        <v>6.9110711026853901E-3</v>
      </c>
    </row>
    <row r="27" spans="1:3" x14ac:dyDescent="0.25">
      <c r="A27">
        <v>1.35</v>
      </c>
      <c r="B27">
        <v>1.414398419016157E-18</v>
      </c>
      <c r="C27">
        <v>7.7395692108419402E-3</v>
      </c>
    </row>
    <row r="28" spans="1:3" x14ac:dyDescent="0.25">
      <c r="A28">
        <v>1.4</v>
      </c>
      <c r="B28">
        <v>1.4803637971764454E-18</v>
      </c>
      <c r="C28">
        <v>8.6317685652654626E-3</v>
      </c>
    </row>
    <row r="29" spans="1:3" x14ac:dyDescent="0.25">
      <c r="A29">
        <v>1.45</v>
      </c>
      <c r="B29">
        <v>1.5493537886312655E-18</v>
      </c>
      <c r="C29">
        <v>9.5900286688025867E-3</v>
      </c>
    </row>
    <row r="30" spans="1:3" x14ac:dyDescent="0.25">
      <c r="A30">
        <v>1.5</v>
      </c>
      <c r="B30">
        <v>1.6215046391657633E-18</v>
      </c>
      <c r="C30">
        <v>1.0616709060547321E-2</v>
      </c>
    </row>
    <row r="31" spans="1:3" x14ac:dyDescent="0.25">
      <c r="A31">
        <v>1.55</v>
      </c>
      <c r="B31">
        <v>1.6969586192591507E-18</v>
      </c>
      <c r="C31">
        <v>1.1714169319763074E-2</v>
      </c>
    </row>
    <row r="32" spans="1:3" x14ac:dyDescent="0.25">
      <c r="A32">
        <v>1.6</v>
      </c>
      <c r="B32">
        <v>1.7758642853787573E-18</v>
      </c>
      <c r="C32">
        <v>1.2884769070080446E-2</v>
      </c>
    </row>
    <row r="33" spans="1:3" x14ac:dyDescent="0.25">
      <c r="A33">
        <v>1.65</v>
      </c>
      <c r="B33">
        <v>1.8583767523783234E-18</v>
      </c>
      <c r="C33">
        <v>1.4130867983981273E-2</v>
      </c>
    </row>
    <row r="34" spans="1:3" x14ac:dyDescent="0.25">
      <c r="A34">
        <v>1.7</v>
      </c>
      <c r="B34">
        <v>1.9446579774619083E-18</v>
      </c>
      <c r="C34">
        <v>1.5454825787578796E-2</v>
      </c>
    </row>
    <row r="35" spans="1:3" x14ac:dyDescent="0.25">
      <c r="A35">
        <v>1.75</v>
      </c>
      <c r="B35">
        <v>2.0348770561953897E-18</v>
      </c>
      <c r="C35">
        <v>1.6859002265702354E-2</v>
      </c>
    </row>
    <row r="36" spans="1:3" x14ac:dyDescent="0.25">
      <c r="A36">
        <v>1.8</v>
      </c>
      <c r="B36">
        <v>2.1292105310642212E-18</v>
      </c>
      <c r="C36">
        <v>1.8345757267297317E-2</v>
      </c>
    </row>
    <row r="37" spans="1:3" x14ac:dyDescent="0.25">
      <c r="A37">
        <v>1.85</v>
      </c>
      <c r="B37">
        <v>2.2278427130990907E-18</v>
      </c>
      <c r="C37">
        <v>1.9917450711149431E-2</v>
      </c>
    </row>
    <row r="38" spans="1:3" x14ac:dyDescent="0.25">
      <c r="A38">
        <v>1.9</v>
      </c>
      <c r="B38">
        <v>2.330966017110793E-18</v>
      </c>
      <c r="C38">
        <v>2.1576442591942035E-2</v>
      </c>
    </row>
    <row r="39" spans="1:3" x14ac:dyDescent="0.25">
      <c r="A39">
        <v>1.95</v>
      </c>
      <c r="B39">
        <v>2.4387813110972613E-18</v>
      </c>
      <c r="C39">
        <v>2.3325092986658493E-2</v>
      </c>
    </row>
    <row r="40" spans="1:3" x14ac:dyDescent="0.25">
      <c r="A40">
        <v>2</v>
      </c>
      <c r="B40">
        <v>2.5514982804104511E-18</v>
      </c>
      <c r="C40">
        <v>2.5165762061336E-2</v>
      </c>
    </row>
    <row r="41" spans="1:3" x14ac:dyDescent="0.25">
      <c r="A41">
        <v>2.0499999999999998</v>
      </c>
      <c r="B41">
        <v>2.6693358072917189E-18</v>
      </c>
      <c r="C41">
        <v>2.7100810078182411E-2</v>
      </c>
    </row>
    <row r="42" spans="1:3" x14ac:dyDescent="0.25">
      <c r="A42">
        <v>2.1</v>
      </c>
      <c r="B42">
        <v>2.7925223664112384E-18</v>
      </c>
      <c r="C42">
        <v>2.913259740306515E-2</v>
      </c>
    </row>
    <row r="43" spans="1:3" x14ac:dyDescent="0.25">
      <c r="A43">
        <v>2.15</v>
      </c>
      <c r="B43">
        <v>2.9212964370721074E-18</v>
      </c>
      <c r="C43">
        <v>3.1263484513380034E-2</v>
      </c>
    </row>
    <row r="44" spans="1:3" x14ac:dyDescent="0.25">
      <c r="A44">
        <v>2.2000000000000002</v>
      </c>
      <c r="B44">
        <v>3.0559069327649437E-18</v>
      </c>
      <c r="C44">
        <v>3.3495832006311989E-2</v>
      </c>
    </row>
    <row r="45" spans="1:3" x14ac:dyDescent="0.25">
      <c r="A45">
        <v>2.25</v>
      </c>
      <c r="B45">
        <v>3.1966136487888495E-18</v>
      </c>
      <c r="C45">
        <v>3.5832000607491574E-2</v>
      </c>
    </row>
    <row r="46" spans="1:3" x14ac:dyDescent="0.25">
      <c r="A46">
        <v>2.2999999999999998</v>
      </c>
      <c r="B46">
        <v>3.3436877286818221E-18</v>
      </c>
      <c r="C46">
        <v>3.8274351180059431E-2</v>
      </c>
    </row>
    <row r="47" spans="1:3" x14ac:dyDescent="0.25">
      <c r="A47">
        <v>2.35</v>
      </c>
      <c r="B47">
        <v>3.4974121502331782E-18</v>
      </c>
      <c r="C47">
        <v>4.0825244734141099E-2</v>
      </c>
    </row>
    <row r="48" spans="1:3" x14ac:dyDescent="0.25">
      <c r="A48">
        <v>2.4</v>
      </c>
      <c r="B48">
        <v>3.6580822318839946E-18</v>
      </c>
      <c r="C48">
        <v>4.3487042436735922E-2</v>
      </c>
    </row>
    <row r="49" spans="1:3" x14ac:dyDescent="0.25">
      <c r="A49">
        <v>2.4500000000000002</v>
      </c>
      <c r="B49">
        <v>3.826006160349907E-18</v>
      </c>
      <c r="C49">
        <v>4.626210562202436E-2</v>
      </c>
    </row>
    <row r="50" spans="1:3" x14ac:dyDescent="0.25">
      <c r="A50">
        <v>2.5</v>
      </c>
      <c r="B50">
        <v>4.0015055403396044E-18</v>
      </c>
      <c r="C50">
        <v>4.9152795802081907E-2</v>
      </c>
    </row>
    <row r="51" spans="1:3" x14ac:dyDescent="0.25">
      <c r="A51">
        <v>2.5499999999999998</v>
      </c>
      <c r="B51">
        <v>4.184915967270503E-18</v>
      </c>
      <c r="C51">
        <v>5.2161474677993314E-2</v>
      </c>
    </row>
    <row r="52" spans="1:3" x14ac:dyDescent="0.25">
      <c r="A52">
        <v>2.6</v>
      </c>
      <c r="B52">
        <v>4.3765876239263375E-18</v>
      </c>
      <c r="C52">
        <v>5.5290504151340888E-2</v>
      </c>
    </row>
    <row r="53" spans="1:3" x14ac:dyDescent="0.25">
      <c r="A53">
        <v>2.65</v>
      </c>
      <c r="B53">
        <v>4.5768859020335333E-18</v>
      </c>
      <c r="C53">
        <v>5.8542246336034796E-2</v>
      </c>
    </row>
    <row r="54" spans="1:3" x14ac:dyDescent="0.25">
      <c r="A54">
        <v>2.7</v>
      </c>
      <c r="B54">
        <v>4.7861920497741526E-18</v>
      </c>
      <c r="C54">
        <v>6.1919063570427431E-2</v>
      </c>
    </row>
    <row r="55" spans="1:3" x14ac:dyDescent="0.25">
      <c r="A55">
        <v>2.75</v>
      </c>
      <c r="B55">
        <v>5.0049038462969629E-18</v>
      </c>
      <c r="C55">
        <v>6.5423318429638194E-2</v>
      </c>
    </row>
    <row r="56" spans="1:3" x14ac:dyDescent="0.25">
      <c r="A56">
        <v>2.8</v>
      </c>
      <c r="B56">
        <v>5.2334363043233492E-18</v>
      </c>
      <c r="C56">
        <v>6.9057373737981556E-2</v>
      </c>
    </row>
    <row r="57" spans="1:3" x14ac:dyDescent="0.25">
      <c r="A57">
        <v>2.85</v>
      </c>
      <c r="B57">
        <v>5.4722224019967173E-18</v>
      </c>
      <c r="C57">
        <v>7.2823592581355984E-2</v>
      </c>
    </row>
    <row r="58" spans="1:3" x14ac:dyDescent="0.25">
      <c r="A58">
        <v>2.9</v>
      </c>
      <c r="B58">
        <v>5.7217138451635165E-18</v>
      </c>
      <c r="C58">
        <v>7.6724338319410418E-2</v>
      </c>
    </row>
    <row r="59" spans="1:3" x14ac:dyDescent="0.25">
      <c r="A59">
        <v>2.95</v>
      </c>
      <c r="B59">
        <v>5.9823818613235486E-18</v>
      </c>
      <c r="C59">
        <v>8.0761974597241368E-2</v>
      </c>
    </row>
    <row r="60" spans="1:3" x14ac:dyDescent="0.25">
      <c r="A60">
        <v>3</v>
      </c>
      <c r="B60">
        <v>6.254718026538515E-18</v>
      </c>
      <c r="C60">
        <v>8.4938865356332452E-2</v>
      </c>
    </row>
    <row r="61" spans="1:3" x14ac:dyDescent="0.25">
      <c r="A61">
        <v>3.05</v>
      </c>
      <c r="B61">
        <v>6.5392351266338525E-18</v>
      </c>
      <c r="C61">
        <v>8.9257374844347856E-2</v>
      </c>
    </row>
    <row r="62" spans="1:3" x14ac:dyDescent="0.25">
      <c r="A62">
        <v>3.1</v>
      </c>
      <c r="B62">
        <v>6.8364680540862712E-18</v>
      </c>
      <c r="C62">
        <v>9.3719867623342293E-2</v>
      </c>
    </row>
    <row r="63" spans="1:3" x14ac:dyDescent="0.25">
      <c r="A63">
        <v>3.15</v>
      </c>
      <c r="B63">
        <v>7.1469747420447878E-18</v>
      </c>
      <c r="C63">
        <v>9.8328708575825929E-2</v>
      </c>
    </row>
    <row r="64" spans="1:3" x14ac:dyDescent="0.25">
      <c r="A64">
        <v>3.2</v>
      </c>
      <c r="B64">
        <v>7.4713371369841324E-18</v>
      </c>
      <c r="C64">
        <v>0.10308626290805081</v>
      </c>
    </row>
    <row r="65" spans="1:3" x14ac:dyDescent="0.25">
      <c r="A65">
        <v>3.25</v>
      </c>
      <c r="B65">
        <v>7.8101622115580645E-18</v>
      </c>
      <c r="C65">
        <v>0.10799489614975621</v>
      </c>
    </row>
    <row r="66" spans="1:3" x14ac:dyDescent="0.25">
      <c r="A66">
        <v>3.3</v>
      </c>
      <c r="B66">
        <v>8.1640830192740522E-18</v>
      </c>
      <c r="C66">
        <v>0.11305697414949729</v>
      </c>
    </row>
    <row r="67" spans="1:3" x14ac:dyDescent="0.25">
      <c r="A67">
        <v>3.35</v>
      </c>
      <c r="B67">
        <v>8.5337597926785606E-18</v>
      </c>
      <c r="C67">
        <v>0.11827486306456826</v>
      </c>
    </row>
    <row r="68" spans="1:3" x14ac:dyDescent="0.25">
      <c r="A68">
        <v>3.4</v>
      </c>
      <c r="B68">
        <v>8.9198810868098484E-18</v>
      </c>
      <c r="C68">
        <v>0.1236509293443897</v>
      </c>
    </row>
    <row r="69" spans="1:3" x14ac:dyDescent="0.25">
      <c r="A69">
        <v>3.45</v>
      </c>
      <c r="B69">
        <v>9.3231649697383188E-18</v>
      </c>
      <c r="C69">
        <v>0.12918753970610372</v>
      </c>
    </row>
    <row r="70" spans="1:3" x14ac:dyDescent="0.25">
      <c r="A70">
        <v>3.5</v>
      </c>
      <c r="B70">
        <v>9.7443602620960928E-18</v>
      </c>
      <c r="C70">
        <v>0.13488706110098864</v>
      </c>
    </row>
    <row r="71" spans="1:3" x14ac:dyDescent="0.25">
      <c r="A71">
        <v>3.55</v>
      </c>
      <c r="B71">
        <v>1.018424782756281E-17</v>
      </c>
      <c r="C71">
        <v>0.1407518606701815</v>
      </c>
    </row>
    <row r="72" spans="1:3" x14ac:dyDescent="0.25">
      <c r="A72">
        <v>3.6</v>
      </c>
      <c r="B72">
        <v>1.0643641916354612E-17</v>
      </c>
      <c r="C72">
        <v>0.14678430568804579</v>
      </c>
    </row>
    <row r="73" spans="1:3" x14ac:dyDescent="0.25">
      <c r="A73">
        <v>3.65</v>
      </c>
      <c r="B73">
        <v>1.1123391563849631E-17</v>
      </c>
      <c r="C73">
        <v>0.15298676349144996</v>
      </c>
    </row>
    <row r="74" spans="1:3" x14ac:dyDescent="0.25">
      <c r="A74">
        <v>3.7</v>
      </c>
      <c r="B74">
        <v>1.1624382046556064E-17</v>
      </c>
      <c r="C74">
        <v>0.15936160139304803</v>
      </c>
    </row>
    <row r="75" spans="1:3" x14ac:dyDescent="0.25">
      <c r="A75">
        <v>3.75</v>
      </c>
      <c r="B75">
        <v>1.2147536397726181E-17</v>
      </c>
      <c r="C75">
        <v>0.16591118657661214</v>
      </c>
    </row>
    <row r="76" spans="1:3" x14ac:dyDescent="0.25">
      <c r="A76">
        <v>3.8</v>
      </c>
      <c r="B76">
        <v>1.2693816985000849E-17</v>
      </c>
      <c r="C76">
        <v>0.17263788597234789</v>
      </c>
    </row>
    <row r="77" spans="1:3" x14ac:dyDescent="0.25">
      <c r="A77">
        <v>3.85</v>
      </c>
      <c r="B77">
        <v>1.3264227152568266E-17</v>
      </c>
      <c r="C77">
        <v>0.17954406611007448</v>
      </c>
    </row>
    <row r="78" spans="1:3" x14ac:dyDescent="0.25">
      <c r="A78">
        <v>3.9</v>
      </c>
      <c r="B78">
        <v>1.3859812930417366E-17</v>
      </c>
      <c r="C78">
        <v>0.18663209294807168</v>
      </c>
    </row>
    <row r="79" spans="1:3" x14ac:dyDescent="0.25">
      <c r="A79">
        <v>3.95</v>
      </c>
      <c r="B79">
        <v>1.4481664813358211E-17</v>
      </c>
      <c r="C79">
        <v>0.19390433167540347</v>
      </c>
    </row>
    <row r="80" spans="1:3" x14ac:dyDescent="0.25">
      <c r="A80">
        <v>4</v>
      </c>
      <c r="B80">
        <v>1.5130919612604461E-17</v>
      </c>
      <c r="C80">
        <v>0.20136314648549083</v>
      </c>
    </row>
    <row r="81" spans="1:3" x14ac:dyDescent="0.25">
      <c r="A81">
        <v>4.05</v>
      </c>
      <c r="B81">
        <v>1.5808762382797711E-17</v>
      </c>
      <c r="C81">
        <v>0.20901090031871886</v>
      </c>
    </row>
    <row r="82" spans="1:3" x14ac:dyDescent="0.25">
      <c r="A82">
        <v>4.0999999999999996</v>
      </c>
      <c r="B82">
        <v>1.6516428427487802E-17</v>
      </c>
      <c r="C82">
        <v>0.21684995457192188</v>
      </c>
    </row>
    <row r="83" spans="1:3" x14ac:dyDescent="0.25">
      <c r="A83">
        <v>4.1500000000000004</v>
      </c>
      <c r="B83">
        <v>1.7255205386185925E-17</v>
      </c>
      <c r="C83">
        <v>0.22488266877260718</v>
      </c>
    </row>
    <row r="84" spans="1:3" x14ac:dyDescent="0.25">
      <c r="A84">
        <v>4.2</v>
      </c>
      <c r="B84">
        <v>1.8026435406232962E-17</v>
      </c>
      <c r="C84">
        <v>0.2331114002159165</v>
      </c>
    </row>
    <row r="85" spans="1:3" x14ac:dyDescent="0.25">
      <c r="A85">
        <v>4.25</v>
      </c>
      <c r="B85">
        <v>1.8831517402855542E-17</v>
      </c>
      <c r="C85">
        <v>0.24153850356236561</v>
      </c>
    </row>
    <row r="86" spans="1:3" x14ac:dyDescent="0.25">
      <c r="A86">
        <v>4.3</v>
      </c>
      <c r="B86">
        <v>1.9671909410901688E-17</v>
      </c>
      <c r="C86">
        <v>0.25016633039458319</v>
      </c>
    </row>
    <row r="87" spans="1:3" x14ac:dyDescent="0.25">
      <c r="A87">
        <v>4.3499999999999996</v>
      </c>
      <c r="B87">
        <v>2.0549131031899082E-17</v>
      </c>
      <c r="C87">
        <v>0.25899722873138092</v>
      </c>
    </row>
    <row r="88" spans="1:3" x14ac:dyDescent="0.25">
      <c r="A88">
        <v>4.4000000000000004</v>
      </c>
      <c r="B88">
        <v>2.1464765980203873E-17</v>
      </c>
      <c r="C88">
        <v>0.26803354249768102</v>
      </c>
    </row>
    <row r="89" spans="1:3" x14ac:dyDescent="0.25">
      <c r="A89">
        <v>4.45</v>
      </c>
      <c r="B89">
        <v>2.2420464732163682E-17</v>
      </c>
      <c r="C89">
        <v>0.27727761094899561</v>
      </c>
    </row>
    <row r="90" spans="1:3" x14ac:dyDescent="0.25">
      <c r="A90">
        <v>4.5</v>
      </c>
      <c r="B90">
        <v>2.3417947282369063E-17</v>
      </c>
      <c r="C90">
        <v>0.28673176804935419</v>
      </c>
    </row>
    <row r="91" spans="1:3" x14ac:dyDescent="0.25">
      <c r="A91">
        <v>4.55</v>
      </c>
      <c r="B91">
        <v>2.4459006011218153E-17</v>
      </c>
      <c r="C91">
        <v>0.29639834180184033</v>
      </c>
    </row>
    <row r="92" spans="1:3" x14ac:dyDescent="0.25">
      <c r="A92">
        <v>4.5999999999999996</v>
      </c>
      <c r="B92">
        <v>2.5545508668190821E-17</v>
      </c>
      <c r="C92">
        <v>0.30627965353101044</v>
      </c>
    </row>
    <row r="93" spans="1:3" x14ac:dyDescent="0.25">
      <c r="A93">
        <v>4.6500000000000004</v>
      </c>
      <c r="B93">
        <v>2.6679401475393362E-17</v>
      </c>
      <c r="C93">
        <v>0.31637801711690128</v>
      </c>
    </row>
    <row r="94" spans="1:3" x14ac:dyDescent="0.25">
      <c r="A94">
        <v>4.7</v>
      </c>
      <c r="B94">
        <v>2.786271235610481E-17</v>
      </c>
      <c r="C94">
        <v>0.32669573818034492</v>
      </c>
    </row>
    <row r="95" spans="1:3" x14ac:dyDescent="0.25">
      <c r="A95">
        <v>4.75</v>
      </c>
      <c r="B95">
        <v>2.9097554293256936E-17</v>
      </c>
      <c r="C95">
        <v>0.33723511321979027</v>
      </c>
    </row>
    <row r="96" spans="1:3" x14ac:dyDescent="0.25">
      <c r="A96">
        <v>4.8</v>
      </c>
      <c r="B96">
        <v>3.0386128822936267E-17</v>
      </c>
      <c r="C96">
        <v>0.34799842869993058</v>
      </c>
    </row>
    <row r="97" spans="1:3" x14ac:dyDescent="0.25">
      <c r="A97">
        <v>4.8499999999999996</v>
      </c>
      <c r="B97">
        <v>3.1730729668230493E-17</v>
      </c>
      <c r="C97">
        <v>0.3589879600927473</v>
      </c>
    </row>
    <row r="98" spans="1:3" x14ac:dyDescent="0.25">
      <c r="A98">
        <v>4.9000000000000004</v>
      </c>
      <c r="B98">
        <v>3.3133746518913893E-17</v>
      </c>
      <c r="C98">
        <v>0.3702059708718809</v>
      </c>
    </row>
    <row r="99" spans="1:3" x14ac:dyDescent="0.25">
      <c r="A99">
        <v>4.95</v>
      </c>
      <c r="B99">
        <v>3.4597668962695769E-17</v>
      </c>
      <c r="C99">
        <v>0.3816547114613999</v>
      </c>
    </row>
    <row r="100" spans="1:3" x14ac:dyDescent="0.25">
      <c r="A100">
        <v>5</v>
      </c>
      <c r="B100">
        <v>3.6125090573959255E-17</v>
      </c>
      <c r="C100">
        <v>0.39333641814039377</v>
      </c>
    </row>
    <row r="101" spans="1:3" x14ac:dyDescent="0.25">
      <c r="A101">
        <v>5.05</v>
      </c>
      <c r="B101">
        <v>3.7718713166165606E-17</v>
      </c>
      <c r="C101">
        <v>0.40525331190494218</v>
      </c>
    </row>
    <row r="102" spans="1:3" x14ac:dyDescent="0.25">
      <c r="A102">
        <v>5.0999999999999996</v>
      </c>
      <c r="B102">
        <v>3.9381351214312119E-17</v>
      </c>
      <c r="C102">
        <v>0.41740759728937121</v>
      </c>
    </row>
    <row r="103" spans="1:3" x14ac:dyDescent="0.25">
      <c r="A103">
        <v>5.15</v>
      </c>
      <c r="B103">
        <v>4.1115936454089522E-17</v>
      </c>
      <c r="C103">
        <v>0.42980146114878259</v>
      </c>
    </row>
    <row r="104" spans="1:3" x14ac:dyDescent="0.25">
      <c r="A104">
        <v>5.2</v>
      </c>
      <c r="B104">
        <v>4.2925522664630052E-17</v>
      </c>
      <c r="C104">
        <v>0.44243707140521848</v>
      </c>
    </row>
    <row r="105" spans="1:3" x14ac:dyDescent="0.25">
      <c r="A105">
        <v>5.25</v>
      </c>
      <c r="B105">
        <v>4.4813290642012686E-17</v>
      </c>
      <c r="C105">
        <v>0.45531657575983447</v>
      </c>
    </row>
    <row r="106" spans="1:3" x14ac:dyDescent="0.25">
      <c r="A106">
        <v>5.3</v>
      </c>
      <c r="B106">
        <v>4.6782553370939579E-17</v>
      </c>
      <c r="C106">
        <v>0.4684421003737807</v>
      </c>
    </row>
    <row r="107" spans="1:3" x14ac:dyDescent="0.25">
      <c r="A107">
        <v>5.35</v>
      </c>
      <c r="B107">
        <v>4.883676140231086E-17</v>
      </c>
      <c r="C107">
        <v>0.48181574852059378</v>
      </c>
    </row>
    <row r="108" spans="1:3" x14ac:dyDescent="0.25">
      <c r="A108">
        <v>5.4</v>
      </c>
      <c r="B108">
        <v>5.0979508444692323E-17</v>
      </c>
      <c r="C108">
        <v>0.49543959921303055</v>
      </c>
    </row>
    <row r="109" spans="1:3" x14ac:dyDescent="0.25">
      <c r="A109">
        <v>5.45</v>
      </c>
      <c r="B109">
        <v>5.3214537177981576E-17</v>
      </c>
      <c r="C109">
        <v>0.50931570580741692</v>
      </c>
    </row>
    <row r="110" spans="1:3" x14ac:dyDescent="0.25">
      <c r="A110">
        <v>5.5</v>
      </c>
      <c r="B110">
        <v>5.5545745297908427E-17</v>
      </c>
      <c r="C110">
        <v>0.52344609458877134</v>
      </c>
    </row>
    <row r="111" spans="1:3" x14ac:dyDescent="0.25">
      <c r="A111">
        <v>5.55</v>
      </c>
      <c r="B111">
        <v>5.7977191800293265E-17</v>
      </c>
      <c r="C111">
        <v>0.53783276333987051</v>
      </c>
    </row>
    <row r="112" spans="1:3" x14ac:dyDescent="0.25">
      <c r="A112">
        <v>5.6</v>
      </c>
      <c r="B112">
        <v>6.0513103514376275E-17</v>
      </c>
      <c r="C112">
        <v>0.55247767989774466</v>
      </c>
    </row>
    <row r="113" spans="1:3" x14ac:dyDescent="0.25">
      <c r="A113">
        <v>5.65</v>
      </c>
      <c r="B113">
        <v>6.3157881894837681E-17</v>
      </c>
      <c r="C113">
        <v>0.56738278070093251</v>
      </c>
    </row>
    <row r="114" spans="1:3" x14ac:dyDescent="0.25">
      <c r="A114">
        <v>5.7</v>
      </c>
      <c r="B114">
        <v>6.5916110082507558E-17</v>
      </c>
      <c r="C114">
        <v>0.58254996933097891</v>
      </c>
    </row>
    <row r="115" spans="1:3" x14ac:dyDescent="0.25">
      <c r="A115">
        <v>5.75</v>
      </c>
      <c r="B115">
        <v>6.8792560244159919E-17</v>
      </c>
      <c r="C115">
        <v>0.59798111505166962</v>
      </c>
    </row>
    <row r="116" spans="1:3" x14ac:dyDescent="0.25">
      <c r="A116">
        <v>5.8</v>
      </c>
      <c r="B116">
        <v>7.1792201202134819E-17</v>
      </c>
      <c r="C116">
        <v>0.61367805134947939</v>
      </c>
    </row>
    <row r="117" spans="1:3" x14ac:dyDescent="0.25">
      <c r="A117">
        <v>5.85</v>
      </c>
      <c r="B117">
        <v>7.4920206364978688E-17</v>
      </c>
      <c r="C117">
        <v>0.62964257447867678</v>
      </c>
    </row>
    <row r="118" spans="1:3" x14ac:dyDescent="0.25">
      <c r="A118">
        <v>5.9</v>
      </c>
      <c r="B118">
        <v>7.818196197069504E-17</v>
      </c>
      <c r="C118">
        <v>0.64587644201459327</v>
      </c>
    </row>
    <row r="119" spans="1:3" x14ac:dyDescent="0.25">
      <c r="A119">
        <v>5.95</v>
      </c>
      <c r="B119">
        <v>8.1583075654609204E-17</v>
      </c>
      <c r="C119">
        <v>0.66238137141842324</v>
      </c>
    </row>
    <row r="120" spans="1:3" x14ac:dyDescent="0.25">
      <c r="A120">
        <v>6</v>
      </c>
      <c r="B120">
        <v>8.5129385354370779E-17</v>
      </c>
      <c r="C120">
        <v>0.67915903861685512</v>
      </c>
    </row>
    <row r="121" spans="1:3" x14ac:dyDescent="0.25">
      <c r="A121">
        <v>6.05</v>
      </c>
      <c r="B121">
        <v>8.8826968564987081E-17</v>
      </c>
      <c r="C121">
        <v>0.69621107659995596</v>
      </c>
    </row>
    <row r="122" spans="1:3" x14ac:dyDescent="0.25">
      <c r="A122">
        <v>6.1</v>
      </c>
      <c r="B122">
        <v>9.2682151957357994E-17</v>
      </c>
      <c r="C122">
        <v>0.71353907404035621</v>
      </c>
    </row>
    <row r="123" spans="1:3" x14ac:dyDescent="0.25">
      <c r="A123">
        <v>6.15</v>
      </c>
      <c r="B123">
        <v>9.6701521374230797E-17</v>
      </c>
      <c r="C123">
        <v>0.73114457393689869</v>
      </c>
    </row>
    <row r="124" spans="1:3" x14ac:dyDescent="0.25">
      <c r="A124">
        <v>6.2</v>
      </c>
      <c r="B124">
        <v>1.0089193221801342E-16</v>
      </c>
      <c r="C124">
        <v>0.74902907228578597</v>
      </c>
    </row>
    <row r="125" spans="1:3" x14ac:dyDescent="0.25">
      <c r="A125">
        <v>6.25</v>
      </c>
      <c r="B125">
        <v>1.0526052024546891E-16</v>
      </c>
      <c r="C125">
        <v>0.76719401678206234</v>
      </c>
    </row>
    <row r="126" spans="1:3" x14ac:dyDescent="0.25">
      <c r="A126">
        <v>6.3</v>
      </c>
      <c r="B126">
        <v>1.0981471278481271E-16</v>
      </c>
      <c r="C126">
        <v>0.785640805554215</v>
      </c>
    </row>
    <row r="127" spans="1:3" x14ac:dyDescent="0.25">
      <c r="A127">
        <v>6.35</v>
      </c>
      <c r="B127">
        <v>1.1456224039136508E-16</v>
      </c>
      <c r="C127">
        <v>0.80437078593453593</v>
      </c>
    </row>
    <row r="128" spans="1:3" x14ac:dyDescent="0.25">
      <c r="A128">
        <v>6.4</v>
      </c>
      <c r="B128">
        <v>1.1951114895846279E-16</v>
      </c>
      <c r="C128">
        <v>0.82338525326771939</v>
      </c>
    </row>
    <row r="129" spans="1:3" x14ac:dyDescent="0.25">
      <c r="A129">
        <v>6.45</v>
      </c>
      <c r="B129">
        <v>1.246698123010089E-16</v>
      </c>
      <c r="C129">
        <v>0.84268544976008208</v>
      </c>
    </row>
    <row r="130" spans="1:3" x14ac:dyDescent="0.25">
      <c r="A130">
        <v>6.5</v>
      </c>
      <c r="B130">
        <v>1.3004694522965237E-16</v>
      </c>
      <c r="C130">
        <v>0.86227256337160663</v>
      </c>
    </row>
    <row r="131" spans="1:3" x14ac:dyDescent="0.25">
      <c r="A131">
        <v>6.55</v>
      </c>
      <c r="B131">
        <v>1.3565161713422862E-16</v>
      </c>
      <c r="C131">
        <v>0.88214772675283681</v>
      </c>
    </row>
    <row r="132" spans="1:3" x14ac:dyDescent="0.25">
      <c r="A132">
        <v>6.6</v>
      </c>
      <c r="B132">
        <v>1.4149326609586344E-16</v>
      </c>
      <c r="C132">
        <v>0.90231201622858437</v>
      </c>
    </row>
    <row r="133" spans="1:3" x14ac:dyDescent="0.25">
      <c r="A133">
        <v>6.65</v>
      </c>
      <c r="B133">
        <v>1.4758171354778772E-16</v>
      </c>
      <c r="C133">
        <v>0.92276645083015296</v>
      </c>
    </row>
    <row r="134" spans="1:3" x14ac:dyDescent="0.25">
      <c r="A134">
        <v>6.7</v>
      </c>
      <c r="B134">
        <v>1.5392717950565172E-16</v>
      </c>
      <c r="C134">
        <v>0.94351199137768782</v>
      </c>
    </row>
    <row r="135" spans="1:3" x14ac:dyDescent="0.25">
      <c r="A135">
        <v>6.75</v>
      </c>
      <c r="B135">
        <v>1.6054029838899673E-16</v>
      </c>
      <c r="C135">
        <v>0.96454953961408696</v>
      </c>
    </row>
    <row r="136" spans="1:3" x14ac:dyDescent="0.25">
      <c r="A136">
        <v>6.8</v>
      </c>
      <c r="B136">
        <v>1.6743213545615825E-16</v>
      </c>
      <c r="C136">
        <v>0.98587993739176405</v>
      </c>
    </row>
    <row r="137" spans="1:3" x14ac:dyDescent="0.25">
      <c r="A137">
        <v>6.85</v>
      </c>
      <c r="B137">
        <v>1.7461420387590102E-16</v>
      </c>
      <c r="C137">
        <v>1.0075039659133374</v>
      </c>
    </row>
    <row r="138" spans="1:3" x14ac:dyDescent="0.25">
      <c r="A138">
        <v>6.9</v>
      </c>
      <c r="B138">
        <v>1.8209848245980442E-16</v>
      </c>
      <c r="C138">
        <v>1.0294223450272766</v>
      </c>
    </row>
    <row r="139" spans="1:3" x14ac:dyDescent="0.25">
      <c r="A139">
        <v>6.95</v>
      </c>
      <c r="B139">
        <v>1.8989743408030038E-16</v>
      </c>
      <c r="C139">
        <v>1.0516357325792647</v>
      </c>
    </row>
    <row r="140" spans="1:3" x14ac:dyDescent="0.25">
      <c r="A140">
        <v>7</v>
      </c>
      <c r="B140">
        <v>1.9802402480033425E-16</v>
      </c>
      <c r="C140">
        <v>1.0741447238199753</v>
      </c>
    </row>
    <row r="141" spans="1:3" x14ac:dyDescent="0.25">
      <c r="A141">
        <v>7.05</v>
      </c>
      <c r="B141">
        <v>2.0649174374133068E-16</v>
      </c>
      <c r="C141">
        <v>1.0969498508697357</v>
      </c>
    </row>
    <row r="142" spans="1:3" x14ac:dyDescent="0.25">
      <c r="A142">
        <v>7.1</v>
      </c>
      <c r="B142">
        <v>2.1531462371736181E-16</v>
      </c>
      <c r="C142">
        <v>1.1200515822405182</v>
      </c>
    </row>
    <row r="143" spans="1:3" x14ac:dyDescent="0.25">
      <c r="A143">
        <v>7.15</v>
      </c>
      <c r="B143">
        <v>2.2450726266428312E-16</v>
      </c>
      <c r="C143">
        <v>1.1434503224153936</v>
      </c>
    </row>
    <row r="144" spans="1:3" x14ac:dyDescent="0.25">
      <c r="A144">
        <v>7.2</v>
      </c>
      <c r="B144">
        <v>2.3408484589368249E-16</v>
      </c>
      <c r="C144">
        <v>1.1671464114856411</v>
      </c>
    </row>
    <row r="145" spans="1:3" x14ac:dyDescent="0.25">
      <c r="A145">
        <v>7.25</v>
      </c>
      <c r="B145">
        <v>2.4406316920269645E-16</v>
      </c>
      <c r="C145">
        <v>1.1911401248454216</v>
      </c>
    </row>
    <row r="146" spans="1:3" x14ac:dyDescent="0.25">
      <c r="A146">
        <v>7.3</v>
      </c>
      <c r="B146">
        <v>2.5445866287164898E-16</v>
      </c>
      <c r="C146">
        <v>1.2154316729437942</v>
      </c>
    </row>
    <row r="147" spans="1:3" x14ac:dyDescent="0.25">
      <c r="A147">
        <v>7.35</v>
      </c>
      <c r="B147">
        <v>2.6528841658289985E-16</v>
      </c>
      <c r="C147">
        <v>1.2400212010940133</v>
      </c>
    </row>
    <row r="148" spans="1:3" x14ac:dyDescent="0.25">
      <c r="A148">
        <v>7.4</v>
      </c>
      <c r="B148">
        <v>2.7657020529532762E-16</v>
      </c>
      <c r="C148">
        <v>1.2649087893393685</v>
      </c>
    </row>
    <row r="149" spans="1:3" x14ac:dyDescent="0.25">
      <c r="A149">
        <v>7.45</v>
      </c>
      <c r="B149">
        <v>2.8832251611014488E-16</v>
      </c>
      <c r="C149">
        <v>1.2900944523754221</v>
      </c>
    </row>
    <row r="150" spans="1:3" x14ac:dyDescent="0.25">
      <c r="A150">
        <v>7.5</v>
      </c>
      <c r="B150">
        <v>3.0056457616514599E-16</v>
      </c>
      <c r="C150">
        <v>1.3155781395276991</v>
      </c>
    </row>
    <row r="151" spans="1:3" x14ac:dyDescent="0.25">
      <c r="A151">
        <v>7.55</v>
      </c>
      <c r="B151">
        <v>3.1331638159574289E-16</v>
      </c>
      <c r="C151">
        <v>1.3413597347843789</v>
      </c>
    </row>
    <row r="152" spans="1:3" x14ac:dyDescent="0.25">
      <c r="A152">
        <v>7.6</v>
      </c>
      <c r="B152">
        <v>3.2659872760252081E-16</v>
      </c>
      <c r="C152">
        <v>1.3674390568830188</v>
      </c>
    </row>
    <row r="153" spans="1:3" x14ac:dyDescent="0.25">
      <c r="A153">
        <v>7.65</v>
      </c>
      <c r="B153">
        <v>3.4043323966658656E-16</v>
      </c>
      <c r="C153">
        <v>1.3938158594505079</v>
      </c>
    </row>
    <row r="154" spans="1:3" x14ac:dyDescent="0.25">
      <c r="A154">
        <v>7.7</v>
      </c>
      <c r="B154">
        <v>3.548424059553872E-16</v>
      </c>
      <c r="C154">
        <v>1.420489831195193</v>
      </c>
    </row>
    <row r="155" spans="1:3" x14ac:dyDescent="0.25">
      <c r="A155">
        <v>7.75</v>
      </c>
      <c r="B155">
        <v>3.6984961096329995E-16</v>
      </c>
      <c r="C155">
        <v>1.4474605961502085</v>
      </c>
    </row>
    <row r="156" spans="1:3" x14ac:dyDescent="0.25">
      <c r="A156">
        <v>7.8</v>
      </c>
      <c r="B156">
        <v>3.8547917043275485E-16</v>
      </c>
      <c r="C156">
        <v>1.4747277139668227</v>
      </c>
    </row>
    <row r="157" spans="1:3" x14ac:dyDescent="0.25">
      <c r="A157">
        <v>7.85</v>
      </c>
      <c r="B157">
        <v>4.0175636760351611E-16</v>
      </c>
      <c r="C157">
        <v>1.5022906802566831</v>
      </c>
    </row>
    <row r="158" spans="1:3" x14ac:dyDescent="0.25">
      <c r="A158">
        <v>7.9</v>
      </c>
      <c r="B158">
        <v>4.187074908393104E-16</v>
      </c>
      <c r="C158">
        <v>1.5301489269816131</v>
      </c>
    </row>
    <row r="159" spans="1:3" x14ac:dyDescent="0.25">
      <c r="A159">
        <v>7.95</v>
      </c>
      <c r="B159">
        <v>4.363598726827261E-16</v>
      </c>
      <c r="C159">
        <v>1.5583018228897951</v>
      </c>
    </row>
    <row r="160" spans="1:3" x14ac:dyDescent="0.25">
      <c r="A160">
        <v>8</v>
      </c>
      <c r="B160">
        <v>4.5474193039142688E-16</v>
      </c>
      <c r="C160">
        <v>1.5867486739968275</v>
      </c>
    </row>
    <row r="161" spans="1:3" x14ac:dyDescent="0.25">
      <c r="A161">
        <v>8.0500000000000007</v>
      </c>
      <c r="B161">
        <v>4.7388320801016723E-16</v>
      </c>
      <c r="C161">
        <v>1.6154887241105043</v>
      </c>
    </row>
    <row r="162" spans="1:3" x14ac:dyDescent="0.25">
      <c r="A162">
        <v>8.1</v>
      </c>
      <c r="B162">
        <v>4.9381442003555931E-16</v>
      </c>
      <c r="C162">
        <v>1.6445211553975398</v>
      </c>
    </row>
    <row r="163" spans="1:3" x14ac:dyDescent="0.25">
      <c r="A163">
        <v>8.15</v>
      </c>
      <c r="B163">
        <v>5.1456749673220193E-16</v>
      </c>
      <c r="C163">
        <v>1.6738450889911956</v>
      </c>
    </row>
    <row r="164" spans="1:3" x14ac:dyDescent="0.25">
      <c r="A164">
        <v>8.1999999999999993</v>
      </c>
      <c r="B164">
        <v>5.3617563116101133E-16</v>
      </c>
      <c r="C164">
        <v>1.7034595856379546</v>
      </c>
    </row>
    <row r="165" spans="1:3" x14ac:dyDescent="0.25">
      <c r="A165">
        <v>8.25</v>
      </c>
      <c r="B165">
        <v>5.5867332798298754E-16</v>
      </c>
      <c r="C165">
        <v>1.7333636463819524</v>
      </c>
    </row>
    <row r="166" spans="1:3" x14ac:dyDescent="0.25">
      <c r="A166">
        <v>8.3000000000000007</v>
      </c>
      <c r="B166">
        <v>5.8209645410342071E-16</v>
      </c>
      <c r="C166">
        <v>1.7635562132855367</v>
      </c>
    </row>
    <row r="167" spans="1:3" x14ac:dyDescent="0.25">
      <c r="A167">
        <v>8.35</v>
      </c>
      <c r="B167">
        <v>6.0648229122443699E-16</v>
      </c>
      <c r="C167">
        <v>1.7940361701844505</v>
      </c>
    </row>
    <row r="168" spans="1:3" x14ac:dyDescent="0.25">
      <c r="A168">
        <v>8.4</v>
      </c>
      <c r="B168">
        <v>6.3186959037579975E-16</v>
      </c>
      <c r="C168">
        <v>1.82480234347609</v>
      </c>
    </row>
    <row r="169" spans="1:3" x14ac:dyDescent="0.25">
      <c r="A169">
        <v>8.4499999999999993</v>
      </c>
      <c r="B169">
        <v>6.5829862849647817E-16</v>
      </c>
      <c r="C169">
        <v>1.8558535029392127</v>
      </c>
    </row>
    <row r="170" spans="1:3" x14ac:dyDescent="0.25">
      <c r="A170">
        <v>8.5</v>
      </c>
      <c r="B170">
        <v>6.8581126714231534E-16</v>
      </c>
      <c r="C170">
        <v>1.887188362583577</v>
      </c>
    </row>
    <row r="171" spans="1:3" x14ac:dyDescent="0.25">
      <c r="A171">
        <v>8.5500000000000007</v>
      </c>
      <c r="B171">
        <v>7.1445101339733433E-16</v>
      </c>
      <c r="C171">
        <v>1.9188055815279361</v>
      </c>
    </row>
    <row r="172" spans="1:3" x14ac:dyDescent="0.25">
      <c r="A172">
        <v>8.6</v>
      </c>
      <c r="B172">
        <v>7.4426308306953374E-16</v>
      </c>
      <c r="C172">
        <v>1.9507037649049075</v>
      </c>
    </row>
    <row r="173" spans="1:3" x14ac:dyDescent="0.25">
      <c r="A173">
        <v>8.65</v>
      </c>
      <c r="B173">
        <v>7.7529446625445618E-16</v>
      </c>
      <c r="C173">
        <v>1.9828814647909165</v>
      </c>
    </row>
    <row r="174" spans="1:3" x14ac:dyDescent="0.25">
      <c r="A174">
        <v>8.6999999999999993</v>
      </c>
      <c r="B174">
        <v>8.0759399535294647E-16</v>
      </c>
      <c r="C174">
        <v>2.0153371811600111</v>
      </c>
    </row>
    <row r="175" spans="1:3" x14ac:dyDescent="0.25">
      <c r="A175">
        <v>8.75</v>
      </c>
      <c r="B175">
        <v>8.4121241563276237E-16</v>
      </c>
      <c r="C175">
        <v>2.0480693628596853</v>
      </c>
    </row>
    <row r="176" spans="1:3" x14ac:dyDescent="0.25">
      <c r="A176">
        <v>8.8000000000000007</v>
      </c>
      <c r="B176">
        <v>8.7620245842638201E-16</v>
      </c>
      <c r="C176">
        <v>2.0810764086074562</v>
      </c>
    </row>
    <row r="177" spans="1:3" x14ac:dyDescent="0.25">
      <c r="A177">
        <v>8.85</v>
      </c>
      <c r="B177">
        <v>9.1261891706123381E-16</v>
      </c>
      <c r="C177">
        <v>2.1143566680065575</v>
      </c>
    </row>
    <row r="178" spans="1:3" x14ac:dyDescent="0.25">
      <c r="A178">
        <v>8.9</v>
      </c>
      <c r="B178">
        <v>9.5051872562151091E-16</v>
      </c>
      <c r="C178">
        <v>2.1479084425792223</v>
      </c>
    </row>
    <row r="179" spans="1:3" x14ac:dyDescent="0.25">
      <c r="A179">
        <v>8.9499999999999993</v>
      </c>
      <c r="B179">
        <v>9.8996104064446902E-16</v>
      </c>
      <c r="C179">
        <v>2.1817299868162889</v>
      </c>
    </row>
    <row r="180" spans="1:3" x14ac:dyDescent="0.25">
      <c r="A180">
        <v>9</v>
      </c>
      <c r="B180">
        <v>1.0310073258575652E-15</v>
      </c>
      <c r="C180">
        <v>2.2158195092415074</v>
      </c>
    </row>
    <row r="181" spans="1:3" x14ac:dyDescent="0.25">
      <c r="A181">
        <v>9.0500000000000007</v>
      </c>
      <c r="B181">
        <v>1.0737214400668987E-15</v>
      </c>
      <c r="C181">
        <v>2.2501751734891484</v>
      </c>
    </row>
    <row r="182" spans="1:3" x14ac:dyDescent="0.25">
      <c r="A182">
        <v>9.1</v>
      </c>
      <c r="B182">
        <v>1.118169728310729E-15</v>
      </c>
      <c r="C182">
        <v>2.2847950993937731</v>
      </c>
    </row>
    <row r="183" spans="1:3" x14ac:dyDescent="0.25">
      <c r="A183">
        <v>9.15</v>
      </c>
      <c r="B183">
        <v>1.1644211163965478E-15</v>
      </c>
      <c r="C183">
        <v>2.3196773640904511</v>
      </c>
    </row>
    <row r="184" spans="1:3" x14ac:dyDescent="0.25">
      <c r="A184">
        <v>9.1999999999999993</v>
      </c>
      <c r="B184">
        <v>1.2125472089435485E-15</v>
      </c>
      <c r="C184">
        <v>2.3548200031243609</v>
      </c>
    </row>
    <row r="185" spans="1:3" x14ac:dyDescent="0.25">
      <c r="A185">
        <v>9.25</v>
      </c>
      <c r="B185">
        <v>1.2626223910575678E-15</v>
      </c>
      <c r="C185">
        <v>2.390221011568427</v>
      </c>
    </row>
    <row r="186" spans="1:3" x14ac:dyDescent="0.25">
      <c r="A186">
        <v>9.3000000000000007</v>
      </c>
      <c r="B186">
        <v>1.3147239337690144E-15</v>
      </c>
      <c r="C186">
        <v>2.4258783451476598</v>
      </c>
    </row>
    <row r="187" spans="1:3" x14ac:dyDescent="0.25">
      <c r="A187">
        <v>9.35</v>
      </c>
      <c r="B187">
        <v>1.3689321033696816E-15</v>
      </c>
      <c r="C187">
        <v>2.4617899213690646</v>
      </c>
    </row>
    <row r="188" spans="1:3" x14ac:dyDescent="0.25">
      <c r="A188">
        <v>9.4</v>
      </c>
      <c r="B188">
        <v>1.4253302747887695E-15</v>
      </c>
      <c r="C188">
        <v>2.4979536206558546</v>
      </c>
    </row>
    <row r="189" spans="1:3" x14ac:dyDescent="0.25">
      <c r="A189">
        <v>9.4499999999999993</v>
      </c>
      <c r="B189">
        <v>1.4840050491531197E-15</v>
      </c>
      <c r="C189">
        <v>2.5343672874849119</v>
      </c>
    </row>
    <row r="190" spans="1:3" x14ac:dyDescent="0.25">
      <c r="A190">
        <v>9.5</v>
      </c>
      <c r="B190">
        <v>1.5450463756824073E-15</v>
      </c>
      <c r="C190">
        <v>2.5710287315261979</v>
      </c>
    </row>
    <row r="191" spans="1:3" x14ac:dyDescent="0.25">
      <c r="A191">
        <v>9.5500000000000007</v>
      </c>
      <c r="B191">
        <v>1.6085476780743394E-15</v>
      </c>
      <c r="C191">
        <v>2.6079357287832159</v>
      </c>
    </row>
    <row r="192" spans="1:3" x14ac:dyDescent="0.25">
      <c r="A192">
        <v>9.6</v>
      </c>
      <c r="B192">
        <v>1.6746059855413863E-15</v>
      </c>
      <c r="C192">
        <v>2.6450860227334356</v>
      </c>
    </row>
    <row r="193" spans="1:3" x14ac:dyDescent="0.25">
      <c r="A193">
        <v>9.65</v>
      </c>
      <c r="B193">
        <v>1.7433220686653015E-15</v>
      </c>
      <c r="C193">
        <v>2.6824773254674388</v>
      </c>
    </row>
    <row r="194" spans="1:3" x14ac:dyDescent="0.25">
      <c r="A194">
        <v>9.6999999999999993</v>
      </c>
      <c r="B194">
        <v>1.8148005802417647E-15</v>
      </c>
      <c r="C194">
        <v>2.7201073188261855</v>
      </c>
    </row>
    <row r="195" spans="1:3" x14ac:dyDescent="0.25">
      <c r="A195">
        <v>9.75</v>
      </c>
      <c r="B195">
        <v>1.8891502012940714E-15</v>
      </c>
      <c r="C195">
        <v>2.7579736555351717</v>
      </c>
    </row>
    <row r="196" spans="1:3" x14ac:dyDescent="0.25">
      <c r="A196">
        <v>9.8000000000000007</v>
      </c>
      <c r="B196">
        <v>1.9664837924396057E-15</v>
      </c>
      <c r="C196">
        <v>2.796073960334664</v>
      </c>
    </row>
    <row r="197" spans="1:3" x14ac:dyDescent="0.25">
      <c r="A197">
        <v>9.85</v>
      </c>
      <c r="B197">
        <v>2.0469185508009273E-15</v>
      </c>
      <c r="C197">
        <v>2.8344058311051841</v>
      </c>
    </row>
    <row r="198" spans="1:3" x14ac:dyDescent="0.25">
      <c r="A198">
        <v>9.9</v>
      </c>
      <c r="B198">
        <v>2.1305761726585657E-15</v>
      </c>
      <c r="C198">
        <v>2.872966839987269</v>
      </c>
    </row>
    <row r="199" spans="1:3" x14ac:dyDescent="0.25">
      <c r="A199">
        <v>9.9499999999999993</v>
      </c>
      <c r="B199">
        <v>2.217583022049924E-15</v>
      </c>
      <c r="C199">
        <v>2.9117545344948579</v>
      </c>
    </row>
    <row r="200" spans="1:3" x14ac:dyDescent="0.25">
      <c r="A200">
        <v>10</v>
      </c>
      <c r="B200">
        <v>2.3080703055263643E-15</v>
      </c>
      <c r="C200">
        <v>2.9507664386215802</v>
      </c>
    </row>
    <row r="201" spans="1:3" x14ac:dyDescent="0.25">
      <c r="A201">
        <v>10.050000000000001</v>
      </c>
      <c r="B201">
        <v>2.4021742532864736E-15</v>
      </c>
      <c r="C201">
        <v>2.9900000539389078</v>
      </c>
    </row>
    <row r="202" spans="1:3" x14ac:dyDescent="0.25">
      <c r="A202">
        <v>10.1</v>
      </c>
      <c r="B202">
        <v>2.50003630691247E-15</v>
      </c>
      <c r="C202">
        <v>3.0294528606859692</v>
      </c>
    </row>
    <row r="203" spans="1:3" x14ac:dyDescent="0.25">
      <c r="A203">
        <v>10.15</v>
      </c>
      <c r="B203">
        <v>2.6018033139439618E-15</v>
      </c>
      <c r="C203">
        <v>3.0691223188496961</v>
      </c>
    </row>
    <row r="204" spans="1:3" x14ac:dyDescent="0.25">
      <c r="A204">
        <v>10.199999999999999</v>
      </c>
      <c r="B204">
        <v>2.7076277295305222E-15</v>
      </c>
      <c r="C204">
        <v>3.1090058692355984</v>
      </c>
    </row>
    <row r="205" spans="1:3" x14ac:dyDescent="0.25">
      <c r="A205">
        <v>10.25</v>
      </c>
      <c r="B205">
        <v>2.8176678254147802E-15</v>
      </c>
      <c r="C205">
        <v>3.1491009345275067</v>
      </c>
    </row>
    <row r="206" spans="1:3" x14ac:dyDescent="0.25">
      <c r="A206">
        <v>10.3</v>
      </c>
      <c r="B206">
        <v>2.9320879065040677E-15</v>
      </c>
      <c r="C206">
        <v>3.1894049203366173</v>
      </c>
    </row>
    <row r="207" spans="1:3" x14ac:dyDescent="0.25">
      <c r="A207">
        <v>10.35</v>
      </c>
      <c r="B207">
        <v>3.0510585352997744E-15</v>
      </c>
      <c r="C207">
        <v>3.2299152162389375</v>
      </c>
    </row>
    <row r="208" spans="1:3" x14ac:dyDescent="0.25">
      <c r="A208">
        <v>10.4</v>
      </c>
      <c r="B208">
        <v>3.174756764460385E-15</v>
      </c>
      <c r="C208">
        <v>3.2706291968003076</v>
      </c>
    </row>
    <row r="209" spans="1:3" x14ac:dyDescent="0.25">
      <c r="A209">
        <v>10.45</v>
      </c>
      <c r="B209">
        <v>3.3033663777862572E-15</v>
      </c>
      <c r="C209">
        <v>3.3115442225894536</v>
      </c>
    </row>
    <row r="210" spans="1:3" x14ac:dyDescent="0.25">
      <c r="A210">
        <v>10.5</v>
      </c>
      <c r="B210">
        <v>3.4370781399219187E-15</v>
      </c>
      <c r="C210">
        <v>3.3526576411773692</v>
      </c>
    </row>
    <row r="211" spans="1:3" x14ac:dyDescent="0.25">
      <c r="A211">
        <v>10.55</v>
      </c>
      <c r="B211">
        <v>3.5760900550825741E-15</v>
      </c>
      <c r="C211">
        <v>3.3939667881241098</v>
      </c>
    </row>
    <row r="212" spans="1:3" x14ac:dyDescent="0.25">
      <c r="A212">
        <v>10.6</v>
      </c>
      <c r="B212">
        <v>3.7206076351222592E-15</v>
      </c>
      <c r="C212">
        <v>3.4354689879509701</v>
      </c>
    </row>
    <row r="213" spans="1:3" x14ac:dyDescent="0.25">
      <c r="A213">
        <v>10.65</v>
      </c>
      <c r="B213">
        <v>3.8708441772719309E-15</v>
      </c>
      <c r="C213">
        <v>3.4771615550993085</v>
      </c>
    </row>
    <row r="214" spans="1:3" x14ac:dyDescent="0.25">
      <c r="A214">
        <v>10.7</v>
      </c>
      <c r="B214">
        <v>4.0270210518851972E-15</v>
      </c>
      <c r="C214">
        <v>3.5190417948743504</v>
      </c>
    </row>
    <row r="215" spans="1:3" x14ac:dyDescent="0.25">
      <c r="A215">
        <v>10.75</v>
      </c>
      <c r="B215">
        <v>4.189368000544927E-15</v>
      </c>
      <c r="C215">
        <v>3.5611070043746498</v>
      </c>
    </row>
    <row r="216" spans="1:3" x14ac:dyDescent="0.25">
      <c r="A216">
        <v>10.8</v>
      </c>
      <c r="B216">
        <v>4.3581234448902979E-15</v>
      </c>
      <c r="C216">
        <v>3.6033544734063141</v>
      </c>
    </row>
    <row r="217" spans="1:3" x14ac:dyDescent="0.25">
      <c r="A217">
        <v>10.85</v>
      </c>
      <c r="B217">
        <v>4.5335348065418405E-15</v>
      </c>
      <c r="C217">
        <v>3.6457814853822463</v>
      </c>
    </row>
    <row r="218" spans="1:3" x14ac:dyDescent="0.25">
      <c r="A218">
        <v>10.9</v>
      </c>
      <c r="B218">
        <v>4.7158588385109654E-15</v>
      </c>
      <c r="C218">
        <v>3.6883853182053712</v>
      </c>
    </row>
    <row r="219" spans="1:3" x14ac:dyDescent="0.25">
      <c r="A219">
        <v>10.95</v>
      </c>
      <c r="B219">
        <v>4.9053619684938864E-15</v>
      </c>
      <c r="C219">
        <v>3.7311632451368753</v>
      </c>
    </row>
    <row r="220" spans="1:3" x14ac:dyDescent="0.25">
      <c r="A220">
        <v>11</v>
      </c>
      <c r="B220">
        <v>5.1023206544669339E-15</v>
      </c>
      <c r="C220">
        <v>3.7741125356482779</v>
      </c>
    </row>
    <row r="221" spans="1:3" x14ac:dyDescent="0.25">
      <c r="A221">
        <v>11.05</v>
      </c>
      <c r="B221">
        <v>5.3070217530081488E-15</v>
      </c>
      <c r="C221">
        <v>3.8172304562572292</v>
      </c>
    </row>
    <row r="222" spans="1:3" x14ac:dyDescent="0.25">
      <c r="A222">
        <v>11.1</v>
      </c>
      <c r="B222">
        <v>5.5197629007912013E-15</v>
      </c>
      <c r="C222">
        <v>3.8605142713477396</v>
      </c>
    </row>
    <row r="223" spans="1:3" x14ac:dyDescent="0.25">
      <c r="A223">
        <v>11.15</v>
      </c>
      <c r="B223">
        <v>5.7408529097074254E-15</v>
      </c>
      <c r="C223">
        <v>3.9039612439738161</v>
      </c>
    </row>
    <row r="224" spans="1:3" x14ac:dyDescent="0.25">
      <c r="A224">
        <v>11.2</v>
      </c>
      <c r="B224">
        <v>5.9706121760894057E-15</v>
      </c>
      <c r="C224">
        <v>3.9475686366465594</v>
      </c>
    </row>
    <row r="225" spans="1:3" x14ac:dyDescent="0.25">
      <c r="A225">
        <v>11.25</v>
      </c>
      <c r="B225">
        <v>6.209373104526803E-15</v>
      </c>
      <c r="C225">
        <v>3.9913337121055483</v>
      </c>
    </row>
    <row r="226" spans="1:3" x14ac:dyDescent="0.25">
      <c r="A226">
        <v>11.3</v>
      </c>
      <c r="B226">
        <v>6.4574805467772611E-15</v>
      </c>
      <c r="C226">
        <v>4.0352537340730965</v>
      </c>
    </row>
    <row r="227" spans="1:3" x14ac:dyDescent="0.25">
      <c r="A227">
        <v>11.35</v>
      </c>
      <c r="B227">
        <v>6.7152922562977392E-15</v>
      </c>
      <c r="C227">
        <v>4.0793259679922036</v>
      </c>
    </row>
    <row r="228" spans="1:3" x14ac:dyDescent="0.25">
      <c r="A228">
        <v>11.4</v>
      </c>
      <c r="B228">
        <v>6.9831793589352895E-15</v>
      </c>
      <c r="C228">
        <v>4.1235476817480263</v>
      </c>
    </row>
    <row r="229" spans="1:3" x14ac:dyDescent="0.25">
      <c r="A229">
        <v>11.45</v>
      </c>
      <c r="B229">
        <v>7.2615268403338981E-15</v>
      </c>
      <c r="C229">
        <v>4.167916146372896</v>
      </c>
    </row>
    <row r="230" spans="1:3" x14ac:dyDescent="0.25">
      <c r="A230">
        <v>11.5</v>
      </c>
      <c r="B230">
        <v>7.5507340506380816E-15</v>
      </c>
      <c r="C230">
        <v>4.2124286367346251</v>
      </c>
    </row>
    <row r="231" spans="1:3" x14ac:dyDescent="0.25">
      <c r="A231">
        <v>11.55</v>
      </c>
      <c r="B231">
        <v>7.8512152270854838E-15</v>
      </c>
      <c r="C231">
        <v>4.2570824322085485</v>
      </c>
    </row>
    <row r="232" spans="1:3" x14ac:dyDescent="0.25">
      <c r="A232">
        <v>11.6</v>
      </c>
      <c r="B232">
        <v>8.1634000351071029E-15</v>
      </c>
      <c r="C232">
        <v>4.301874817332882</v>
      </c>
    </row>
    <row r="233" spans="1:3" x14ac:dyDescent="0.25">
      <c r="A233">
        <v>11.65</v>
      </c>
      <c r="B233">
        <v>8.4877341285712542E-15</v>
      </c>
      <c r="C233">
        <v>4.3468030824475488</v>
      </c>
    </row>
    <row r="234" spans="1:3" x14ac:dyDescent="0.25">
      <c r="A234">
        <v>11.7</v>
      </c>
      <c r="B234">
        <v>8.8246797298287735E-15</v>
      </c>
      <c r="C234">
        <v>4.3918645243176959</v>
      </c>
    </row>
    <row r="235" spans="1:3" x14ac:dyDescent="0.25">
      <c r="A235">
        <v>11.75</v>
      </c>
      <c r="B235">
        <v>9.1747162302404606E-15</v>
      </c>
      <c r="C235">
        <v>4.4370564467385716</v>
      </c>
    </row>
    <row r="236" spans="1:3" x14ac:dyDescent="0.25">
      <c r="A236">
        <v>11.8</v>
      </c>
      <c r="B236">
        <v>9.5383408118872063E-15</v>
      </c>
      <c r="C236">
        <v>4.4823761611277657</v>
      </c>
    </row>
    <row r="237" spans="1:3" x14ac:dyDescent="0.25">
      <c r="A237">
        <v>11.85</v>
      </c>
      <c r="B237">
        <v>9.9160690911914336E-15</v>
      </c>
      <c r="C237">
        <v>4.5278209870978481</v>
      </c>
    </row>
    <row r="238" spans="1:3" x14ac:dyDescent="0.25">
      <c r="A238">
        <v>11.9</v>
      </c>
      <c r="B238">
        <v>1.0308435785197711E-14</v>
      </c>
      <c r="C238">
        <v>4.5733882530148664</v>
      </c>
    </row>
    <row r="239" spans="1:3" x14ac:dyDescent="0.25">
      <c r="A239">
        <v>11.95</v>
      </c>
      <c r="B239">
        <v>1.0715995401287193E-14</v>
      </c>
      <c r="C239">
        <v>4.6190752965416175</v>
      </c>
    </row>
    <row r="240" spans="1:3" x14ac:dyDescent="0.25">
      <c r="A240">
        <v>12</v>
      </c>
      <c r="B240">
        <v>1.1139322951129254E-14</v>
      </c>
      <c r="C240">
        <v>4.6648794651630192</v>
      </c>
    </row>
    <row r="241" spans="1:3" x14ac:dyDescent="0.25">
      <c r="A241">
        <v>12.05</v>
      </c>
      <c r="B241">
        <v>1.1579014689693268E-14</v>
      </c>
      <c r="C241">
        <v>4.7107981166978199</v>
      </c>
    </row>
    <row r="242" spans="1:3" x14ac:dyDescent="0.25">
      <c r="A242">
        <v>12.1</v>
      </c>
      <c r="B242">
        <v>1.2035688880177639E-14</v>
      </c>
      <c r="C242">
        <v>4.7568286197940157</v>
      </c>
    </row>
    <row r="243" spans="1:3" x14ac:dyDescent="0.25">
      <c r="A243">
        <v>12.15</v>
      </c>
      <c r="B243">
        <v>1.2509986585738625E-14</v>
      </c>
      <c r="C243">
        <v>4.8029683544096491</v>
      </c>
    </row>
    <row r="244" spans="1:3" x14ac:dyDescent="0.25">
      <c r="A244">
        <v>12.2</v>
      </c>
      <c r="B244">
        <v>1.3002572488928431E-14</v>
      </c>
      <c r="C244">
        <v>4.8492147122771083</v>
      </c>
    </row>
    <row r="245" spans="1:3" x14ac:dyDescent="0.25">
      <c r="A245">
        <v>12.25</v>
      </c>
      <c r="B245">
        <v>1.351413573978742E-14</v>
      </c>
      <c r="C245">
        <v>4.8955650973538676</v>
      </c>
    </row>
    <row r="246" spans="1:3" x14ac:dyDescent="0.25">
      <c r="A246">
        <v>12.3</v>
      </c>
      <c r="B246">
        <v>1.4045390833559644E-14</v>
      </c>
      <c r="C246">
        <v>4.9420169262575131</v>
      </c>
    </row>
    <row r="247" spans="1:3" x14ac:dyDescent="0.25">
      <c r="A247">
        <v>12.35</v>
      </c>
      <c r="B247">
        <v>1.4597078519039661E-14</v>
      </c>
      <c r="C247">
        <v>4.988567628687588</v>
      </c>
    </row>
    <row r="248" spans="1:3" x14ac:dyDescent="0.25">
      <c r="A248">
        <v>12.4</v>
      </c>
      <c r="B248">
        <v>1.516996673858715E-14</v>
      </c>
      <c r="C248">
        <v>5.0352146478300082</v>
      </c>
    </row>
    <row r="249" spans="1:3" x14ac:dyDescent="0.25">
      <c r="A249">
        <v>12.45</v>
      </c>
      <c r="B249">
        <v>1.5764851600878821E-14</v>
      </c>
      <c r="C249">
        <v>5.0819554407512779</v>
      </c>
    </row>
    <row r="250" spans="1:3" x14ac:dyDescent="0.25">
      <c r="A250">
        <v>12.5</v>
      </c>
      <c r="B250">
        <v>1.6382558387509245E-14</v>
      </c>
      <c r="C250">
        <v>5.1287874787743144</v>
      </c>
    </row>
    <row r="251" spans="1:3" x14ac:dyDescent="0.25">
      <c r="A251">
        <v>12.55</v>
      </c>
      <c r="B251">
        <v>1.7023942594578547E-14</v>
      </c>
      <c r="C251">
        <v>5.1757082478452094</v>
      </c>
    </row>
    <row r="252" spans="1:3" x14ac:dyDescent="0.25">
      <c r="A252">
        <v>12.6</v>
      </c>
      <c r="B252">
        <v>1.7689891010451235E-14</v>
      </c>
      <c r="C252">
        <v>5.2227152488815962</v>
      </c>
    </row>
    <row r="253" spans="1:3" x14ac:dyDescent="0.25">
      <c r="A253">
        <v>12.65</v>
      </c>
      <c r="B253">
        <v>1.8381322830904555E-14</v>
      </c>
      <c r="C253">
        <v>5.2698059981096916</v>
      </c>
    </row>
    <row r="254" spans="1:3" x14ac:dyDescent="0.25">
      <c r="A254">
        <v>12.7</v>
      </c>
      <c r="B254">
        <v>1.9099190812921825E-14</v>
      </c>
      <c r="C254">
        <v>5.3169780273904745</v>
      </c>
    </row>
    <row r="255" spans="1:3" x14ac:dyDescent="0.25">
      <c r="A255">
        <v>12.75</v>
      </c>
      <c r="B255">
        <v>1.9844482468437304E-14</v>
      </c>
      <c r="C255">
        <v>5.3642288845266197</v>
      </c>
    </row>
    <row r="256" spans="1:3" x14ac:dyDescent="0.25">
      <c r="A256">
        <v>12.8</v>
      </c>
      <c r="B256">
        <v>2.0618221299366608E-14</v>
      </c>
      <c r="C256">
        <v>5.411556133564889</v>
      </c>
    </row>
    <row r="257" spans="1:3" x14ac:dyDescent="0.25">
      <c r="A257">
        <v>12.85</v>
      </c>
      <c r="B257">
        <v>2.1421468075315914E-14</v>
      </c>
      <c r="C257">
        <v>5.4589573550768602</v>
      </c>
    </row>
    <row r="258" spans="1:3" x14ac:dyDescent="0.25">
      <c r="A258">
        <v>12.9</v>
      </c>
      <c r="B258">
        <v>2.2255322155397184E-14</v>
      </c>
      <c r="C258">
        <v>5.5064301464350125</v>
      </c>
    </row>
    <row r="259" spans="1:3" x14ac:dyDescent="0.25">
      <c r="A259">
        <v>12.95</v>
      </c>
      <c r="B259">
        <v>2.3120922855624635E-14</v>
      </c>
      <c r="C259">
        <v>5.553972122072679</v>
      </c>
    </row>
    <row r="260" spans="1:3" x14ac:dyDescent="0.25">
      <c r="A260">
        <v>13</v>
      </c>
      <c r="B260">
        <v>2.4019450863424198E-14</v>
      </c>
      <c r="C260">
        <v>5.6015809137314916</v>
      </c>
    </row>
    <row r="261" spans="1:3" x14ac:dyDescent="0.25">
      <c r="A261">
        <v>13.05</v>
      </c>
      <c r="B261">
        <v>2.4952129700823469E-14</v>
      </c>
      <c r="C261">
        <v>5.6492541706995212</v>
      </c>
    </row>
    <row r="262" spans="1:3" x14ac:dyDescent="0.25">
      <c r="A262">
        <v>13.1</v>
      </c>
      <c r="B262">
        <v>2.5920227237951361E-14</v>
      </c>
      <c r="C262">
        <v>5.6969895600366049</v>
      </c>
    </row>
    <row r="263" spans="1:3" x14ac:dyDescent="0.25">
      <c r="A263">
        <v>13.15</v>
      </c>
      <c r="B263">
        <v>2.6925057258527785E-14</v>
      </c>
      <c r="C263">
        <v>5.7447847667880003</v>
      </c>
    </row>
    <row r="264" spans="1:3" x14ac:dyDescent="0.25">
      <c r="A264">
        <v>13.2</v>
      </c>
      <c r="B264">
        <v>2.7967981079066885E-14</v>
      </c>
      <c r="C264">
        <v>5.7926374941869261</v>
      </c>
    </row>
    <row r="265" spans="1:3" x14ac:dyDescent="0.25">
      <c r="A265">
        <v>13.25</v>
      </c>
      <c r="B265">
        <v>2.905040922359451E-14</v>
      </c>
      <c r="C265">
        <v>5.840545463848767</v>
      </c>
    </row>
    <row r="266" spans="1:3" x14ac:dyDescent="0.25">
      <c r="A266">
        <v>13.3</v>
      </c>
      <c r="B266">
        <v>3.0173803155712972E-14</v>
      </c>
      <c r="C266">
        <v>5.888506415949526</v>
      </c>
    </row>
    <row r="267" spans="1:3" x14ac:dyDescent="0.25">
      <c r="A267">
        <v>13.35</v>
      </c>
      <c r="B267">
        <v>3.1339677069926843E-14</v>
      </c>
      <c r="C267">
        <v>5.9365181093979622</v>
      </c>
    </row>
    <row r="268" spans="1:3" x14ac:dyDescent="0.25">
      <c r="A268">
        <v>13.4</v>
      </c>
      <c r="B268">
        <v>3.2549599744194068E-14</v>
      </c>
      <c r="C268">
        <v>5.9845783219981437</v>
      </c>
    </row>
    <row r="269" spans="1:3" x14ac:dyDescent="0.25">
      <c r="A269">
        <v>13.45</v>
      </c>
      <c r="B269">
        <v>3.380519645572522E-14</v>
      </c>
      <c r="C269">
        <v>6.0326848505965893</v>
      </c>
    </row>
    <row r="270" spans="1:3" x14ac:dyDescent="0.25">
      <c r="A270">
        <v>13.5</v>
      </c>
      <c r="B270">
        <v>3.5108150962139321E-14</v>
      </c>
      <c r="C270">
        <v>6.0808355112272148</v>
      </c>
    </row>
    <row r="271" spans="1:3" x14ac:dyDescent="0.25">
      <c r="A271">
        <v>13.55</v>
      </c>
      <c r="B271">
        <v>3.6460207550119319E-14</v>
      </c>
      <c r="C271">
        <v>6.1290281392391135</v>
      </c>
    </row>
    <row r="272" spans="1:3" x14ac:dyDescent="0.25">
      <c r="A272">
        <v>13.6</v>
      </c>
      <c r="B272">
        <v>3.7863173153814938E-14</v>
      </c>
      <c r="C272">
        <v>6.177260589420416</v>
      </c>
    </row>
    <row r="273" spans="1:3" x14ac:dyDescent="0.25">
      <c r="A273">
        <v>13.65</v>
      </c>
      <c r="B273">
        <v>3.9318919545285222E-14</v>
      </c>
      <c r="C273">
        <v>6.2255307361115069</v>
      </c>
    </row>
    <row r="274" spans="1:3" x14ac:dyDescent="0.25">
      <c r="A274">
        <v>13.7</v>
      </c>
      <c r="B274">
        <v>4.0829385599354458E-14</v>
      </c>
      <c r="C274">
        <v>6.2738364733069316</v>
      </c>
    </row>
    <row r="275" spans="1:3" x14ac:dyDescent="0.25">
      <c r="A275">
        <v>13.75</v>
      </c>
      <c r="B275">
        <v>4.2396579635344053E-14</v>
      </c>
      <c r="C275">
        <v>6.3221757147524036</v>
      </c>
    </row>
    <row r="276" spans="1:3" x14ac:dyDescent="0.25">
      <c r="A276">
        <v>13.8</v>
      </c>
      <c r="B276">
        <v>4.4022581838193326E-14</v>
      </c>
      <c r="C276">
        <v>6.3705463940319751</v>
      </c>
    </row>
    <row r="277" spans="1:3" x14ac:dyDescent="0.25">
      <c r="A277">
        <v>13.85</v>
      </c>
      <c r="B277">
        <v>4.5709546761592781E-14</v>
      </c>
      <c r="C277">
        <v>6.4189464646427927</v>
      </c>
    </row>
    <row r="278" spans="1:3" x14ac:dyDescent="0.25">
      <c r="A278">
        <v>13.9</v>
      </c>
      <c r="B278">
        <v>4.7459705915816617E-14</v>
      </c>
      <c r="C278">
        <v>6.4673739000686989</v>
      </c>
    </row>
    <row r="279" spans="1:3" x14ac:dyDescent="0.25">
      <c r="A279">
        <v>13.95</v>
      </c>
      <c r="B279">
        <v>4.9275370443026727E-14</v>
      </c>
      <c r="C279">
        <v>6.515826693842909</v>
      </c>
    </row>
    <row r="280" spans="1:3" x14ac:dyDescent="0.25">
      <c r="A280">
        <v>14</v>
      </c>
      <c r="B280">
        <v>5.1158933882929882E-14</v>
      </c>
      <c r="C280">
        <v>6.5643028595988069</v>
      </c>
    </row>
    <row r="281" spans="1:3" x14ac:dyDescent="0.25">
      <c r="A281">
        <v>14.05</v>
      </c>
      <c r="B281">
        <v>5.3112875031725493E-14</v>
      </c>
      <c r="C281">
        <v>6.612800431120748</v>
      </c>
    </row>
    <row r="282" spans="1:3" x14ac:dyDescent="0.25">
      <c r="A282">
        <v>14.1</v>
      </c>
      <c r="B282">
        <v>5.5139760897408953E-14</v>
      </c>
      <c r="C282">
        <v>6.6613174623809925</v>
      </c>
    </row>
    <row r="283" spans="1:3" x14ac:dyDescent="0.25">
      <c r="A283">
        <v>14.15</v>
      </c>
      <c r="B283">
        <v>5.7242249754575025E-14</v>
      </c>
      <c r="C283">
        <v>6.7098520275760469</v>
      </c>
    </row>
    <row r="284" spans="1:3" x14ac:dyDescent="0.25">
      <c r="A284">
        <v>14.2</v>
      </c>
      <c r="B284">
        <v>5.9423094301953563E-14</v>
      </c>
      <c r="C284">
        <v>6.7584022211471346</v>
      </c>
    </row>
    <row r="285" spans="1:3" x14ac:dyDescent="0.25">
      <c r="A285">
        <v>14.25</v>
      </c>
      <c r="B285">
        <v>6.1685144926051734E-14</v>
      </c>
      <c r="C285">
        <v>6.8069661578039975</v>
      </c>
    </row>
    <row r="286" spans="1:3" x14ac:dyDescent="0.25">
      <c r="A286">
        <v>14.3</v>
      </c>
      <c r="B286">
        <v>6.4031353074328376E-14</v>
      </c>
      <c r="C286">
        <v>6.8555419725338584</v>
      </c>
    </row>
    <row r="287" spans="1:3" x14ac:dyDescent="0.25">
      <c r="A287">
        <v>14.35</v>
      </c>
      <c r="B287">
        <v>6.646477474148269E-14</v>
      </c>
      <c r="C287">
        <v>6.9041278206092507</v>
      </c>
    </row>
    <row r="288" spans="1:3" x14ac:dyDescent="0.25">
      <c r="A288">
        <v>14.4</v>
      </c>
      <c r="B288">
        <v>6.8988574072529509E-14</v>
      </c>
      <c r="C288">
        <v>6.952721877587325</v>
      </c>
    </row>
    <row r="289" spans="1:3" x14ac:dyDescent="0.25">
      <c r="A289">
        <v>14.45</v>
      </c>
      <c r="B289">
        <v>7.1606027086431387E-14</v>
      </c>
      <c r="C289">
        <v>7.0013223393021429</v>
      </c>
    </row>
    <row r="290" spans="1:3" x14ac:dyDescent="0.25">
      <c r="A290">
        <v>14.5</v>
      </c>
      <c r="B290">
        <v>7.4320525524231992E-14</v>
      </c>
      <c r="C290">
        <v>7.0499274218558305</v>
      </c>
    </row>
    <row r="291" spans="1:3" x14ac:dyDescent="0.25">
      <c r="A291">
        <v>14.55</v>
      </c>
      <c r="B291">
        <v>7.713558082568126E-14</v>
      </c>
      <c r="C291">
        <v>7.0985353615975049</v>
      </c>
    </row>
    <row r="292" spans="1:3" x14ac:dyDescent="0.25">
      <c r="A292">
        <v>14.6</v>
      </c>
      <c r="B292">
        <v>8.0054828238540493E-14</v>
      </c>
      <c r="C292">
        <v>7.1471444151027352</v>
      </c>
    </row>
    <row r="293" spans="1:3" x14ac:dyDescent="0.25">
      <c r="A293">
        <v>14.65</v>
      </c>
      <c r="B293">
        <v>8.3082031064842011E-14</v>
      </c>
      <c r="C293">
        <v>7.1957528591407991</v>
      </c>
    </row>
    <row r="294" spans="1:3" x14ac:dyDescent="0.25">
      <c r="A294">
        <v>14.7</v>
      </c>
      <c r="B294">
        <v>8.6221085048516092E-14</v>
      </c>
      <c r="C294">
        <v>7.2443589906493404</v>
      </c>
    </row>
    <row r="295" spans="1:3" x14ac:dyDescent="0.25">
      <c r="A295">
        <v>14.75</v>
      </c>
      <c r="B295">
        <v>8.9476022908965026E-14</v>
      </c>
      <c r="C295">
        <v>7.2929611266826448</v>
      </c>
    </row>
    <row r="296" spans="1:3" x14ac:dyDescent="0.25">
      <c r="A296">
        <v>14.8</v>
      </c>
      <c r="B296">
        <v>9.2851019025258597E-14</v>
      </c>
      <c r="C296">
        <v>7.3415576043815891</v>
      </c>
    </row>
    <row r="297" spans="1:3" x14ac:dyDescent="0.25">
      <c r="A297">
        <v>14.85</v>
      </c>
      <c r="B297">
        <v>9.6350394275818279E-14</v>
      </c>
      <c r="C297">
        <v>7.3901467809161954</v>
      </c>
    </row>
    <row r="298" spans="1:3" x14ac:dyDescent="0.25">
      <c r="A298">
        <v>14.9</v>
      </c>
      <c r="B298">
        <v>9.9978621038583814E-14</v>
      </c>
      <c r="C298">
        <v>7.4387270334362086</v>
      </c>
    </row>
    <row r="299" spans="1:3" x14ac:dyDescent="0.25">
      <c r="A299">
        <v>14.95</v>
      </c>
      <c r="B299">
        <v>1.0374032835679079E-13</v>
      </c>
      <c r="C299">
        <v>7.4872967590133728</v>
      </c>
    </row>
    <row r="300" spans="1:3" x14ac:dyDescent="0.25">
      <c r="A300">
        <v>15</v>
      </c>
      <c r="B300">
        <v>1.0764030727572041E-13</v>
      </c>
      <c r="C300">
        <v>7.5358543745786655</v>
      </c>
    </row>
    <row r="301" spans="1:3" x14ac:dyDescent="0.25">
      <c r="A301">
        <v>15.05</v>
      </c>
      <c r="B301">
        <v>1.1168351635583752E-13</v>
      </c>
      <c r="C301">
        <v>7.5843983168617521</v>
      </c>
    </row>
    <row r="302" spans="1:3" x14ac:dyDescent="0.25">
      <c r="A302">
        <v>15.1</v>
      </c>
      <c r="B302">
        <v>1.1587508736801047E-13</v>
      </c>
      <c r="C302">
        <v>7.6329270423155258</v>
      </c>
    </row>
    <row r="303" spans="1:3" x14ac:dyDescent="0.25">
      <c r="A303">
        <v>15.15</v>
      </c>
      <c r="B303">
        <v>1.2022033117661565E-13</v>
      </c>
      <c r="C303">
        <v>7.6814390270435933</v>
      </c>
    </row>
    <row r="304" spans="1:3" x14ac:dyDescent="0.25">
      <c r="A304">
        <v>15.2</v>
      </c>
      <c r="B304">
        <v>1.2472474381651121E-13</v>
      </c>
      <c r="C304">
        <v>7.7299327667249766</v>
      </c>
    </row>
    <row r="305" spans="1:3" x14ac:dyDescent="0.25">
      <c r="A305">
        <v>15.25</v>
      </c>
      <c r="B305">
        <v>1.2939401277009601E-13</v>
      </c>
      <c r="C305">
        <v>7.7784067765362357</v>
      </c>
    </row>
    <row r="306" spans="1:3" x14ac:dyDescent="0.25">
      <c r="A306">
        <v>15.3</v>
      </c>
      <c r="B306">
        <v>1.342340234508008E-13</v>
      </c>
      <c r="C306">
        <v>7.8268595910644301</v>
      </c>
    </row>
    <row r="307" spans="1:3" x14ac:dyDescent="0.25">
      <c r="A307">
        <v>15.35</v>
      </c>
      <c r="B307">
        <v>1.3925086589959368E-13</v>
      </c>
      <c r="C307">
        <v>7.8752897642166335</v>
      </c>
    </row>
    <row r="308" spans="1:3" x14ac:dyDescent="0.25">
      <c r="A308">
        <v>15.4</v>
      </c>
      <c r="B308">
        <v>1.4445084170128119E-13</v>
      </c>
      <c r="C308">
        <v>7.9236958691343897</v>
      </c>
    </row>
    <row r="309" spans="1:3" x14ac:dyDescent="0.25">
      <c r="A309">
        <v>15.45</v>
      </c>
      <c r="B309">
        <v>1.4984047112755537E-13</v>
      </c>
      <c r="C309">
        <v>7.9720764981035925</v>
      </c>
    </row>
    <row r="310" spans="1:3" x14ac:dyDescent="0.25">
      <c r="A310">
        <v>15.5</v>
      </c>
      <c r="B310">
        <v>1.5542650051403572E-13</v>
      </c>
      <c r="C310">
        <v>8.0204302624477695</v>
      </c>
    </row>
    <row r="311" spans="1:3" x14ac:dyDescent="0.25">
      <c r="A311">
        <v>15.55</v>
      </c>
      <c r="B311">
        <v>1.6121590987864645E-13</v>
      </c>
      <c r="C311">
        <v>8.0687557924369298</v>
      </c>
    </row>
    <row r="312" spans="1:3" x14ac:dyDescent="0.25">
      <c r="A312">
        <v>15.6</v>
      </c>
      <c r="B312">
        <v>1.672159207890425E-13</v>
      </c>
      <c r="C312">
        <v>8.117051737181983</v>
      </c>
    </row>
    <row r="313" spans="1:3" x14ac:dyDescent="0.25">
      <c r="A313">
        <v>15.65</v>
      </c>
      <c r="B313">
        <v>1.7343400448691333E-13</v>
      </c>
      <c r="C313">
        <v>8.1653167645416342</v>
      </c>
    </row>
    <row r="314" spans="1:3" x14ac:dyDescent="0.25">
      <c r="A314">
        <v>15.7</v>
      </c>
      <c r="B314">
        <v>1.7987789027728246E-13</v>
      </c>
      <c r="C314">
        <v>8.2135495609896587</v>
      </c>
    </row>
    <row r="315" spans="1:3" x14ac:dyDescent="0.25">
      <c r="A315">
        <v>15.75</v>
      </c>
      <c r="B315">
        <v>1.8655557419120339E-13</v>
      </c>
      <c r="C315">
        <v>8.2617488315403556</v>
      </c>
    </row>
    <row r="316" spans="1:3" x14ac:dyDescent="0.25">
      <c r="A316">
        <v>15.8</v>
      </c>
      <c r="B316">
        <v>1.9347532793040185E-13</v>
      </c>
      <c r="C316">
        <v>8.3099132996069063</v>
      </c>
    </row>
    <row r="317" spans="1:3" x14ac:dyDescent="0.25">
      <c r="A317">
        <v>15.85</v>
      </c>
      <c r="B317">
        <v>2.0064570810280796E-13</v>
      </c>
      <c r="C317">
        <v>8.3580417069058672</v>
      </c>
    </row>
    <row r="318" spans="1:3" x14ac:dyDescent="0.25">
      <c r="A318">
        <v>15.9</v>
      </c>
      <c r="B318">
        <v>2.0807556575808959E-13</v>
      </c>
      <c r="C318">
        <v>8.406132813334974</v>
      </c>
    </row>
    <row r="319" spans="1:3" x14ac:dyDescent="0.25">
      <c r="A319">
        <v>15.95</v>
      </c>
      <c r="B319">
        <v>2.1577405623260875E-13</v>
      </c>
      <c r="C319">
        <v>8.4541853968542124</v>
      </c>
    </row>
    <row r="320" spans="1:3" x14ac:dyDescent="0.25">
      <c r="A320">
        <v>16</v>
      </c>
      <c r="B320">
        <v>2.2375064931354384E-13</v>
      </c>
      <c r="C320">
        <v>8.5021982533773617</v>
      </c>
    </row>
    <row r="321" spans="1:3" x14ac:dyDescent="0.25">
      <c r="A321">
        <v>16.05</v>
      </c>
      <c r="B321">
        <v>2.320151397321356E-13</v>
      </c>
      <c r="C321">
        <v>8.5501701966346744</v>
      </c>
    </row>
    <row r="322" spans="1:3" x14ac:dyDescent="0.25">
      <c r="A322">
        <v>16.100000000000001</v>
      </c>
      <c r="B322">
        <v>2.4057765799640747E-13</v>
      </c>
      <c r="C322">
        <v>8.5981000580653468</v>
      </c>
    </row>
    <row r="323" spans="1:3" x14ac:dyDescent="0.25">
      <c r="A323">
        <v>16.149999999999999</v>
      </c>
      <c r="B323">
        <v>2.4944868157395885E-13</v>
      </c>
      <c r="C323">
        <v>8.6459866866808248</v>
      </c>
    </row>
    <row r="324" spans="1:3" x14ac:dyDescent="0.25">
      <c r="A324">
        <v>16.2</v>
      </c>
      <c r="B324">
        <v>2.5863904643574216E-13</v>
      </c>
      <c r="C324">
        <v>8.6938289489521861</v>
      </c>
    </row>
    <row r="325" spans="1:3" x14ac:dyDescent="0.25">
      <c r="A325">
        <v>16.25</v>
      </c>
      <c r="B325">
        <v>2.6815995897215942E-13</v>
      </c>
      <c r="C325">
        <v>8.7416257286691064</v>
      </c>
    </row>
    <row r="326" spans="1:3" x14ac:dyDescent="0.25">
      <c r="A326">
        <v>16.3</v>
      </c>
      <c r="B326">
        <v>2.7802300829300008E-13</v>
      </c>
      <c r="C326">
        <v>8.7893759268202611</v>
      </c>
    </row>
    <row r="327" spans="1:3" x14ac:dyDescent="0.25">
      <c r="A327">
        <v>16.350000000000001</v>
      </c>
      <c r="B327">
        <v>2.882401789232414E-13</v>
      </c>
      <c r="C327">
        <v>8.8370784614677298</v>
      </c>
    </row>
    <row r="328" spans="1:3" x14ac:dyDescent="0.25">
      <c r="A328">
        <v>16.399999999999999</v>
      </c>
      <c r="B328">
        <v>2.9882386390700165E-13</v>
      </c>
      <c r="C328">
        <v>8.8847322676040026</v>
      </c>
    </row>
    <row r="329" spans="1:3" x14ac:dyDescent="0.25">
      <c r="A329">
        <v>16.45</v>
      </c>
      <c r="B329">
        <v>3.0978687833229028E-13</v>
      </c>
      <c r="C329">
        <v>8.9323362970320499</v>
      </c>
    </row>
    <row r="330" spans="1:3" x14ac:dyDescent="0.25">
      <c r="A330">
        <v>16.5</v>
      </c>
      <c r="B330">
        <v>3.2114247328971401E-13</v>
      </c>
      <c r="C330">
        <v>8.9798895182221177</v>
      </c>
    </row>
    <row r="331" spans="1:3" x14ac:dyDescent="0.25">
      <c r="A331">
        <v>16.55</v>
      </c>
      <c r="B331">
        <v>3.3290435027845867E-13</v>
      </c>
      <c r="C331">
        <v>9.0273909161869437</v>
      </c>
    </row>
    <row r="332" spans="1:3" x14ac:dyDescent="0.25">
      <c r="A332">
        <v>16.600000000000001</v>
      </c>
      <c r="B332">
        <v>3.4508667607352816E-13</v>
      </c>
      <c r="C332">
        <v>9.0748394923462019</v>
      </c>
    </row>
    <row r="333" spans="1:3" x14ac:dyDescent="0.25">
      <c r="A333">
        <v>16.649999999999999</v>
      </c>
      <c r="B333">
        <v>3.5770409806842419E-13</v>
      </c>
      <c r="C333">
        <v>9.1222342643833336</v>
      </c>
    </row>
    <row r="334" spans="1:3" x14ac:dyDescent="0.25">
      <c r="A334">
        <v>16.7</v>
      </c>
      <c r="B334">
        <v>3.7077176010797931E-13</v>
      </c>
      <c r="C334">
        <v>9.1695742661191897</v>
      </c>
    </row>
    <row r="335" spans="1:3" x14ac:dyDescent="0.25">
      <c r="A335">
        <v>16.75</v>
      </c>
      <c r="B335">
        <v>3.8430531882650883E-13</v>
      </c>
      <c r="C335">
        <v>9.2168585473755265</v>
      </c>
    </row>
    <row r="336" spans="1:3" x14ac:dyDescent="0.25">
      <c r="A336">
        <v>16.8</v>
      </c>
      <c r="B336">
        <v>3.9832096050679715E-13</v>
      </c>
      <c r="C336">
        <v>9.2640861738196207</v>
      </c>
    </row>
    <row r="337" spans="1:3" x14ac:dyDescent="0.25">
      <c r="A337">
        <v>16.850000000000001</v>
      </c>
      <c r="B337">
        <v>4.1283541847600876E-13</v>
      </c>
      <c r="C337">
        <v>9.3112562268506291</v>
      </c>
    </row>
    <row r="338" spans="1:3" x14ac:dyDescent="0.25">
      <c r="A338">
        <v>16.899999999999999</v>
      </c>
      <c r="B338">
        <v>4.2786599105504878E-13</v>
      </c>
      <c r="C338">
        <v>9.3583678034573605</v>
      </c>
    </row>
    <row r="339" spans="1:3" x14ac:dyDescent="0.25">
      <c r="A339">
        <v>16.95</v>
      </c>
      <c r="B339">
        <v>4.4343056007829621E-13</v>
      </c>
      <c r="C339">
        <v>9.4054200160614858</v>
      </c>
    </row>
    <row r="340" spans="1:3" x14ac:dyDescent="0.25">
      <c r="A340">
        <v>17</v>
      </c>
      <c r="B340">
        <v>4.5954761000137487E-13</v>
      </c>
      <c r="C340">
        <v>9.4524119923907346</v>
      </c>
    </row>
    <row r="341" spans="1:3" x14ac:dyDescent="0.25">
      <c r="A341">
        <v>17.05</v>
      </c>
      <c r="B341">
        <v>4.7623624761478508E-13</v>
      </c>
      <c r="C341">
        <v>9.4993428753574491</v>
      </c>
    </row>
    <row r="342" spans="1:3" x14ac:dyDescent="0.25">
      <c r="A342">
        <v>17.100000000000001</v>
      </c>
      <c r="B342">
        <v>4.9351622238214506E-13</v>
      </c>
      <c r="C342">
        <v>9.5462118228749855</v>
      </c>
    </row>
    <row r="343" spans="1:3" x14ac:dyDescent="0.25">
      <c r="A343">
        <v>17.149999999999999</v>
      </c>
      <c r="B343">
        <v>5.1140794742206816E-13</v>
      </c>
      <c r="C343">
        <v>9.5930180077651297</v>
      </c>
    </row>
    <row r="344" spans="1:3" x14ac:dyDescent="0.25">
      <c r="A344">
        <v>17.2</v>
      </c>
      <c r="B344">
        <v>5.2993252115325582E-13</v>
      </c>
      <c r="C344">
        <v>9.6397606175866084</v>
      </c>
    </row>
    <row r="345" spans="1:3" x14ac:dyDescent="0.25">
      <c r="A345">
        <v>17.25</v>
      </c>
      <c r="B345">
        <v>5.4911174962326504E-13</v>
      </c>
      <c r="C345">
        <v>9.6864388545084825</v>
      </c>
    </row>
    <row r="346" spans="1:3" x14ac:dyDescent="0.25">
      <c r="A346">
        <v>17.3</v>
      </c>
      <c r="B346">
        <v>5.6896816954157943E-13</v>
      </c>
      <c r="C346">
        <v>9.7330519351751175</v>
      </c>
    </row>
    <row r="347" spans="1:3" x14ac:dyDescent="0.25">
      <c r="A347">
        <v>17.350000000000001</v>
      </c>
      <c r="B347">
        <v>5.8952507203854871E-13</v>
      </c>
      <c r="C347">
        <v>9.779599090546732</v>
      </c>
    </row>
    <row r="348" spans="1:3" x14ac:dyDescent="0.25">
      <c r="A348">
        <v>17.399999999999999</v>
      </c>
      <c r="B348">
        <v>6.1080652717227839E-13</v>
      </c>
      <c r="C348">
        <v>9.8260795657764337</v>
      </c>
    </row>
    <row r="349" spans="1:3" x14ac:dyDescent="0.25">
      <c r="A349">
        <v>17.45</v>
      </c>
      <c r="B349">
        <v>6.3283740920611983E-13</v>
      </c>
      <c r="C349">
        <v>9.8724926200704228</v>
      </c>
    </row>
    <row r="350" spans="1:3" x14ac:dyDescent="0.25">
      <c r="A350">
        <v>17.5</v>
      </c>
      <c r="B350">
        <v>6.5564342268029756E-13</v>
      </c>
      <c r="C350">
        <v>9.9188375265344568</v>
      </c>
    </row>
    <row r="351" spans="1:3" x14ac:dyDescent="0.25">
      <c r="A351">
        <v>17.55</v>
      </c>
      <c r="B351">
        <v>6.7925112930154255E-13</v>
      </c>
      <c r="C351">
        <v>9.9651135720441903</v>
      </c>
    </row>
    <row r="352" spans="1:3" x14ac:dyDescent="0.25">
      <c r="A352">
        <v>17.600000000000001</v>
      </c>
      <c r="B352">
        <v>7.0368797567571371E-13</v>
      </c>
      <c r="C352">
        <v>10.011320057116695</v>
      </c>
    </row>
    <row r="353" spans="1:3" x14ac:dyDescent="0.25">
      <c r="A353">
        <v>17.649999999999999</v>
      </c>
      <c r="B353">
        <v>7.2898232190881002E-13</v>
      </c>
      <c r="C353">
        <v>10.057456295743087</v>
      </c>
    </row>
    <row r="354" spans="1:3" x14ac:dyDescent="0.25">
      <c r="A354">
        <v>17.7</v>
      </c>
      <c r="B354">
        <v>7.5516347110252051E-13</v>
      </c>
      <c r="C354">
        <v>10.103521615274801</v>
      </c>
    </row>
    <row r="355" spans="1:3" x14ac:dyDescent="0.25">
      <c r="A355">
        <v>17.75</v>
      </c>
      <c r="B355">
        <v>7.8226169977158386E-13</v>
      </c>
      <c r="C355">
        <v>10.149515356280117</v>
      </c>
    </row>
    <row r="356" spans="1:3" x14ac:dyDescent="0.25">
      <c r="A356">
        <v>17.8</v>
      </c>
      <c r="B356">
        <v>8.1030828921040819E-13</v>
      </c>
      <c r="C356">
        <v>10.195436872385239</v>
      </c>
    </row>
    <row r="357" spans="1:3" x14ac:dyDescent="0.25">
      <c r="A357">
        <v>17.850000000000001</v>
      </c>
      <c r="B357">
        <v>8.3933555783779994E-13</v>
      </c>
      <c r="C357">
        <v>10.241285530167286</v>
      </c>
    </row>
    <row r="358" spans="1:3" x14ac:dyDescent="0.25">
      <c r="A358">
        <v>17.899999999999999</v>
      </c>
      <c r="B358">
        <v>8.6937689454915048E-13</v>
      </c>
      <c r="C358">
        <v>10.287060708999773</v>
      </c>
    </row>
    <row r="359" spans="1:3" x14ac:dyDescent="0.25">
      <c r="A359">
        <v>17.95</v>
      </c>
      <c r="B359">
        <v>9.0046679310622676E-13</v>
      </c>
      <c r="C359">
        <v>10.332761800908488</v>
      </c>
    </row>
    <row r="360" spans="1:3" x14ac:dyDescent="0.25">
      <c r="A360">
        <v>18</v>
      </c>
      <c r="B360">
        <v>9.3264088759592837E-13</v>
      </c>
      <c r="C360">
        <v>10.37838821046604</v>
      </c>
    </row>
    <row r="361" spans="1:3" x14ac:dyDescent="0.25">
      <c r="A361">
        <v>18.05</v>
      </c>
      <c r="B361">
        <v>9.6593598898986045E-13</v>
      </c>
      <c r="C361">
        <v>10.42393935462025</v>
      </c>
    </row>
    <row r="362" spans="1:3" x14ac:dyDescent="0.25">
      <c r="A362">
        <v>18.100000000000001</v>
      </c>
      <c r="B362">
        <v>1.0003901228378072E-12</v>
      </c>
      <c r="C362">
        <v>10.469414662556638</v>
      </c>
    </row>
    <row r="363" spans="1:3" x14ac:dyDescent="0.25">
      <c r="A363">
        <v>18.149999999999999</v>
      </c>
      <c r="B363">
        <v>1.0360425681289826E-12</v>
      </c>
      <c r="C363">
        <v>10.514813575608484</v>
      </c>
    </row>
    <row r="364" spans="1:3" x14ac:dyDescent="0.25">
      <c r="A364">
        <v>18.2</v>
      </c>
      <c r="B364">
        <v>1.072933897355861E-12</v>
      </c>
      <c r="C364">
        <v>10.56013554708132</v>
      </c>
    </row>
    <row r="365" spans="1:3" x14ac:dyDescent="0.25">
      <c r="A365">
        <v>18.25</v>
      </c>
      <c r="B365">
        <v>1.1111060178167307E-12</v>
      </c>
      <c r="C365">
        <v>10.60538004212621</v>
      </c>
    </row>
    <row r="366" spans="1:3" x14ac:dyDescent="0.25">
      <c r="A366">
        <v>18.3</v>
      </c>
      <c r="B366">
        <v>1.1506022141935281E-12</v>
      </c>
      <c r="C366">
        <v>10.650546537623878</v>
      </c>
    </row>
    <row r="367" spans="1:3" x14ac:dyDescent="0.25">
      <c r="A367">
        <v>18.350000000000001</v>
      </c>
      <c r="B367">
        <v>1.1914671924432404E-12</v>
      </c>
      <c r="C367">
        <v>10.695634522012575</v>
      </c>
    </row>
    <row r="368" spans="1:3" x14ac:dyDescent="0.25">
      <c r="A368">
        <v>18.399999999999999</v>
      </c>
      <c r="B368">
        <v>1.233747125041826E-12</v>
      </c>
      <c r="C368">
        <v>10.740643495212414</v>
      </c>
    </row>
    <row r="369" spans="1:3" x14ac:dyDescent="0.25">
      <c r="A369">
        <v>18.45</v>
      </c>
      <c r="B369">
        <v>1.2774896976206785E-12</v>
      </c>
      <c r="C369">
        <v>10.78557296845957</v>
      </c>
    </row>
    <row r="370" spans="1:3" x14ac:dyDescent="0.25">
      <c r="A370">
        <v>18.5</v>
      </c>
      <c r="B370">
        <v>1.322744157037357E-12</v>
      </c>
      <c r="C370">
        <v>10.830422464147826</v>
      </c>
    </row>
    <row r="371" spans="1:3" x14ac:dyDescent="0.25">
      <c r="A371">
        <v>18.55</v>
      </c>
      <c r="B371">
        <v>1.369561360922542E-12</v>
      </c>
      <c r="C371">
        <v>10.875191515771629</v>
      </c>
    </row>
    <row r="372" spans="1:3" x14ac:dyDescent="0.25">
      <c r="A372">
        <v>18.600000000000001</v>
      </c>
      <c r="B372">
        <v>1.4179938287474483E-12</v>
      </c>
      <c r="C372">
        <v>10.919879667746503</v>
      </c>
    </row>
    <row r="373" spans="1:3" x14ac:dyDescent="0.25">
      <c r="A373">
        <v>18.649999999999999</v>
      </c>
      <c r="B373">
        <v>1.4680957944563122E-12</v>
      </c>
      <c r="C373">
        <v>10.964486475263328</v>
      </c>
    </row>
    <row r="374" spans="1:3" x14ac:dyDescent="0.25">
      <c r="A374">
        <v>18.7</v>
      </c>
      <c r="B374">
        <v>1.5199232607102571E-12</v>
      </c>
      <c r="C374">
        <v>11.009011504221883</v>
      </c>
    </row>
    <row r="375" spans="1:3" x14ac:dyDescent="0.25">
      <c r="A375">
        <v>18.75</v>
      </c>
      <c r="B375">
        <v>1.573534054790232E-12</v>
      </c>
      <c r="C375">
        <v>11.053454331050343</v>
      </c>
    </row>
    <row r="376" spans="1:3" x14ac:dyDescent="0.25">
      <c r="A376">
        <v>18.8</v>
      </c>
      <c r="B376">
        <v>1.6289878862076481E-12</v>
      </c>
      <c r="C376">
        <v>11.097814542598998</v>
      </c>
    </row>
    <row r="377" spans="1:3" x14ac:dyDescent="0.25">
      <c r="A377">
        <v>18.850000000000001</v>
      </c>
      <c r="B377">
        <v>1.6863464060731814E-12</v>
      </c>
      <c r="C377">
        <v>11.142091736009101</v>
      </c>
    </row>
    <row r="378" spans="1:3" x14ac:dyDescent="0.25">
      <c r="A378">
        <v>18.899999999999999</v>
      </c>
      <c r="B378">
        <v>1.7456732682754522E-12</v>
      </c>
      <c r="C378">
        <v>11.186285518616204</v>
      </c>
    </row>
    <row r="379" spans="1:3" x14ac:dyDescent="0.25">
      <c r="A379">
        <v>18.95</v>
      </c>
      <c r="B379">
        <v>1.8070341925224456E-12</v>
      </c>
      <c r="C379">
        <v>11.230395507776429</v>
      </c>
    </row>
    <row r="380" spans="1:3" x14ac:dyDescent="0.25">
      <c r="A380">
        <v>19</v>
      </c>
      <c r="B380">
        <v>1.8704970293007714E-12</v>
      </c>
      <c r="C380">
        <v>11.274421330782751</v>
      </c>
    </row>
    <row r="381" spans="1:3" x14ac:dyDescent="0.25">
      <c r="A381">
        <v>19.05</v>
      </c>
      <c r="B381">
        <v>1.9361318268084596E-12</v>
      </c>
      <c r="C381">
        <v>11.31836262470679</v>
      </c>
    </row>
    <row r="382" spans="1:3" x14ac:dyDescent="0.25">
      <c r="A382">
        <v>19.100000000000001</v>
      </c>
      <c r="B382">
        <v>2.004010899919443E-12</v>
      </c>
      <c r="C382">
        <v>11.362219036353917</v>
      </c>
    </row>
    <row r="383" spans="1:3" x14ac:dyDescent="0.25">
      <c r="A383">
        <v>19.149999999999999</v>
      </c>
      <c r="B383">
        <v>2.0742089012389769E-12</v>
      </c>
      <c r="C383">
        <v>11.405990222033521</v>
      </c>
    </row>
    <row r="384" spans="1:3" x14ac:dyDescent="0.25">
      <c r="A384">
        <v>19.2</v>
      </c>
      <c r="B384">
        <v>2.1468028943107997E-12</v>
      </c>
      <c r="C384">
        <v>11.449675847508908</v>
      </c>
    </row>
    <row r="385" spans="1:3" x14ac:dyDescent="0.25">
      <c r="A385">
        <v>19.25</v>
      </c>
      <c r="B385">
        <v>2.2218724290393623E-12</v>
      </c>
      <c r="C385">
        <v>11.493275587895363</v>
      </c>
    </row>
    <row r="386" spans="1:3" x14ac:dyDescent="0.25">
      <c r="A386">
        <v>19.3</v>
      </c>
      <c r="B386">
        <v>2.2994996193909992E-12</v>
      </c>
      <c r="C386">
        <v>11.536789127476919</v>
      </c>
    </row>
    <row r="387" spans="1:3" x14ac:dyDescent="0.25">
      <c r="A387">
        <v>19.350000000000001</v>
      </c>
      <c r="B387">
        <v>2.3797692234408268E-12</v>
      </c>
      <c r="C387">
        <v>11.580216159625797</v>
      </c>
    </row>
    <row r="388" spans="1:3" x14ac:dyDescent="0.25">
      <c r="A388">
        <v>19.399999999999999</v>
      </c>
      <c r="B388">
        <v>2.4627687258333151E-12</v>
      </c>
      <c r="C388">
        <v>11.623556386710328</v>
      </c>
    </row>
    <row r="389" spans="1:3" x14ac:dyDescent="0.25">
      <c r="A389">
        <v>19.45</v>
      </c>
      <c r="B389">
        <v>2.548588422726522E-12</v>
      </c>
      <c r="C389">
        <v>11.666809519941914</v>
      </c>
    </row>
    <row r="390" spans="1:3" x14ac:dyDescent="0.25">
      <c r="A390">
        <v>19.5</v>
      </c>
      <c r="B390">
        <v>2.6373215092925082E-12</v>
      </c>
      <c r="C390">
        <v>11.709975279244432</v>
      </c>
    </row>
    <row r="391" spans="1:3" x14ac:dyDescent="0.25">
      <c r="A391">
        <v>19.55</v>
      </c>
      <c r="B391">
        <v>2.7290641698470191E-12</v>
      </c>
      <c r="C391">
        <v>11.753053393219437</v>
      </c>
    </row>
    <row r="392" spans="1:3" x14ac:dyDescent="0.25">
      <c r="A392">
        <v>19.600000000000001</v>
      </c>
      <c r="B392">
        <v>2.8239156706855038E-12</v>
      </c>
      <c r="C392">
        <v>11.796043598933128</v>
      </c>
    </row>
    <row r="393" spans="1:3" x14ac:dyDescent="0.25">
      <c r="A393">
        <v>19.649999999999999</v>
      </c>
      <c r="B393">
        <v>2.921978455703132E-12</v>
      </c>
      <c r="C393">
        <v>11.838945641906284</v>
      </c>
    </row>
    <row r="394" spans="1:3" x14ac:dyDescent="0.25">
      <c r="A394">
        <v>19.7</v>
      </c>
      <c r="B394">
        <v>3.0233582448788779E-12</v>
      </c>
      <c r="C394">
        <v>11.88175927591621</v>
      </c>
    </row>
    <row r="395" spans="1:3" x14ac:dyDescent="0.25">
      <c r="A395">
        <v>19.75</v>
      </c>
      <c r="B395">
        <v>3.1281641357071727E-12</v>
      </c>
      <c r="C395">
        <v>11.92448426293158</v>
      </c>
    </row>
    <row r="396" spans="1:3" x14ac:dyDescent="0.25">
      <c r="A396">
        <v>19.8</v>
      </c>
      <c r="B396">
        <v>3.2365087076608149E-12</v>
      </c>
      <c r="C396">
        <v>11.967120373010996</v>
      </c>
    </row>
    <row r="397" spans="1:3" x14ac:dyDescent="0.25">
      <c r="A397">
        <v>19.850000000000001</v>
      </c>
      <c r="B397">
        <v>3.3485081297732162E-12</v>
      </c>
      <c r="C397">
        <v>12.009667384145837</v>
      </c>
    </row>
    <row r="398" spans="1:3" x14ac:dyDescent="0.25">
      <c r="A398">
        <v>19.899999999999999</v>
      </c>
      <c r="B398">
        <v>3.4642822714293278E-12</v>
      </c>
      <c r="C398">
        <v>12.052125082209743</v>
      </c>
    </row>
    <row r="399" spans="1:3" x14ac:dyDescent="0.25">
      <c r="A399">
        <v>19.95</v>
      </c>
      <c r="B399">
        <v>3.5839548164568789E-12</v>
      </c>
      <c r="C399">
        <v>12.094493260836977</v>
      </c>
    </row>
    <row r="400" spans="1:3" x14ac:dyDescent="0.25">
      <c r="A400">
        <v>20</v>
      </c>
      <c r="B400">
        <v>3.7076533806131897E-12</v>
      </c>
      <c r="C400">
        <v>12.136771721314062</v>
      </c>
    </row>
    <row r="401" spans="1:3" x14ac:dyDescent="0.25">
      <c r="A401">
        <v>20.05</v>
      </c>
      <c r="B401">
        <v>3.8355096325642136E-12</v>
      </c>
      <c r="C401">
        <v>12.178960272435297</v>
      </c>
    </row>
    <row r="402" spans="1:3" x14ac:dyDescent="0.25">
      <c r="A402">
        <v>20.100000000000001</v>
      </c>
      <c r="B402">
        <v>3.9676594184560212E-12</v>
      </c>
      <c r="C402">
        <v>12.221058730462182</v>
      </c>
    </row>
    <row r="403" spans="1:3" x14ac:dyDescent="0.25">
      <c r="A403">
        <v>20.149999999999999</v>
      </c>
      <c r="B403">
        <v>4.1042428901809072E-12</v>
      </c>
      <c r="C403">
        <v>12.263066919013855</v>
      </c>
    </row>
    <row r="404" spans="1:3" x14ac:dyDescent="0.25">
      <c r="A404">
        <v>20.2</v>
      </c>
      <c r="B404">
        <v>4.2454046374438869E-12</v>
      </c>
      <c r="C404">
        <v>12.304984668899193</v>
      </c>
    </row>
    <row r="405" spans="1:3" x14ac:dyDescent="0.25">
      <c r="A405">
        <v>20.25</v>
      </c>
      <c r="B405">
        <v>4.3912938237377282E-12</v>
      </c>
      <c r="C405">
        <v>12.3468118181233</v>
      </c>
    </row>
    <row r="406" spans="1:3" x14ac:dyDescent="0.25">
      <c r="A406">
        <v>20.3</v>
      </c>
      <c r="B406">
        <v>4.5420643263373287E-12</v>
      </c>
      <c r="C406">
        <v>12.388548211692584</v>
      </c>
    </row>
    <row r="407" spans="1:3" x14ac:dyDescent="0.25">
      <c r="A407">
        <v>20.350000000000001</v>
      </c>
      <c r="B407">
        <v>4.6978748804285198E-12</v>
      </c>
      <c r="C407">
        <v>12.4301937015354</v>
      </c>
    </row>
    <row r="408" spans="1:3" x14ac:dyDescent="0.25">
      <c r="A408">
        <v>20.399999999999999</v>
      </c>
      <c r="B408">
        <v>4.8588892274878823E-12</v>
      </c>
      <c r="C408">
        <v>12.471748146466343</v>
      </c>
    </row>
    <row r="409" spans="1:3" x14ac:dyDescent="0.25">
      <c r="A409">
        <v>20.45</v>
      </c>
      <c r="B409">
        <v>5.0252762680341267E-12</v>
      </c>
      <c r="C409">
        <v>12.513211412043493</v>
      </c>
    </row>
    <row r="410" spans="1:3" x14ac:dyDescent="0.25">
      <c r="A410">
        <v>20.5</v>
      </c>
      <c r="B410">
        <v>5.1972102188758035E-12</v>
      </c>
      <c r="C410">
        <v>12.554583370429189</v>
      </c>
    </row>
    <row r="411" spans="1:3" x14ac:dyDescent="0.25">
      <c r="A411">
        <v>20.55</v>
      </c>
      <c r="B411">
        <v>5.374870774980935E-12</v>
      </c>
      <c r="C411">
        <v>12.595863900387975</v>
      </c>
    </row>
    <row r="412" spans="1:3" x14ac:dyDescent="0.25">
      <c r="A412">
        <v>20.6</v>
      </c>
      <c r="B412">
        <v>5.5584432761006819E-12</v>
      </c>
      <c r="C412">
        <v>12.637052887103909</v>
      </c>
    </row>
    <row r="413" spans="1:3" x14ac:dyDescent="0.25">
      <c r="A413">
        <v>20.65</v>
      </c>
      <c r="B413">
        <v>5.7481188782801557E-12</v>
      </c>
      <c r="C413">
        <v>12.678150222155118</v>
      </c>
    </row>
    <row r="414" spans="1:3" x14ac:dyDescent="0.25">
      <c r="A414">
        <v>20.7</v>
      </c>
      <c r="B414">
        <v>5.9440947303946848E-12</v>
      </c>
      <c r="C414">
        <v>12.719155803447352</v>
      </c>
    </row>
    <row r="415" spans="1:3" x14ac:dyDescent="0.25">
      <c r="A415">
        <v>20.75</v>
      </c>
      <c r="B415">
        <v>6.1465741558526931E-12</v>
      </c>
      <c r="C415">
        <v>12.760069534965611</v>
      </c>
    </row>
    <row r="416" spans="1:3" x14ac:dyDescent="0.25">
      <c r="A416">
        <v>20.8</v>
      </c>
      <c r="B416">
        <v>6.3557668396105036E-12</v>
      </c>
      <c r="C416">
        <v>12.800891326831179</v>
      </c>
    </row>
    <row r="417" spans="1:3" x14ac:dyDescent="0.25">
      <c r="A417">
        <v>20.85</v>
      </c>
      <c r="B417">
        <v>6.5718890206484286E-12</v>
      </c>
      <c r="C417">
        <v>12.841621095240477</v>
      </c>
    </row>
    <row r="418" spans="1:3" x14ac:dyDescent="0.25">
      <c r="A418">
        <v>20.9</v>
      </c>
      <c r="B418">
        <v>6.7951636900613304E-12</v>
      </c>
      <c r="C418">
        <v>12.882258762237209</v>
      </c>
    </row>
    <row r="419" spans="1:3" x14ac:dyDescent="0.25">
      <c r="A419">
        <v>20.95</v>
      </c>
      <c r="B419">
        <v>7.0258207949203413E-12</v>
      </c>
      <c r="C419">
        <v>12.922804255684161</v>
      </c>
    </row>
    <row r="420" spans="1:3" x14ac:dyDescent="0.25">
      <c r="A420">
        <v>21</v>
      </c>
      <c r="B420">
        <v>7.2640974480684681E-12</v>
      </c>
      <c r="C420">
        <v>12.963257509234547</v>
      </c>
    </row>
    <row r="421" spans="1:3" x14ac:dyDescent="0.25">
      <c r="A421">
        <v>21.05</v>
      </c>
      <c r="B421">
        <v>7.5102381440142725E-12</v>
      </c>
      <c r="C421">
        <v>13.003618462179027</v>
      </c>
    </row>
    <row r="422" spans="1:3" x14ac:dyDescent="0.25">
      <c r="A422">
        <v>21.1</v>
      </c>
      <c r="B422">
        <v>7.7644949810954586E-12</v>
      </c>
      <c r="C422">
        <v>13.043887059385479</v>
      </c>
    </row>
    <row r="423" spans="1:3" x14ac:dyDescent="0.25">
      <c r="A423">
        <v>21.15</v>
      </c>
      <c r="B423">
        <v>8.0271278900863938E-12</v>
      </c>
      <c r="C423">
        <v>13.084063251211976</v>
      </c>
    </row>
    <row r="424" spans="1:3" x14ac:dyDescent="0.25">
      <c r="A424">
        <v>21.2</v>
      </c>
      <c r="B424">
        <v>8.2984048694285935E-12</v>
      </c>
      <c r="C424">
        <v>13.12414699342427</v>
      </c>
    </row>
    <row r="425" spans="1:3" x14ac:dyDescent="0.25">
      <c r="A425">
        <v>21.25</v>
      </c>
      <c r="B425">
        <v>8.5786022272695375E-12</v>
      </c>
      <c r="C425">
        <v>13.16413824711371</v>
      </c>
    </row>
    <row r="426" spans="1:3" x14ac:dyDescent="0.25">
      <c r="A426">
        <v>21.3</v>
      </c>
      <c r="B426">
        <v>8.8680048304976913E-12</v>
      </c>
      <c r="C426">
        <v>13.204036978616255</v>
      </c>
    </row>
    <row r="427" spans="1:3" x14ac:dyDescent="0.25">
      <c r="A427">
        <v>21.35</v>
      </c>
      <c r="B427">
        <v>9.1669063609689869E-12</v>
      </c>
      <c r="C427">
        <v>13.243843159432179</v>
      </c>
    </row>
    <row r="428" spans="1:3" x14ac:dyDescent="0.25">
      <c r="A428">
        <v>21.4</v>
      </c>
      <c r="B428">
        <v>9.4756095791232227E-12</v>
      </c>
      <c r="C428">
        <v>13.283556766146722</v>
      </c>
    </row>
    <row r="429" spans="1:3" x14ac:dyDescent="0.25">
      <c r="A429">
        <v>21.45</v>
      </c>
      <c r="B429">
        <v>9.7944265951951489E-12</v>
      </c>
      <c r="C429">
        <v>13.323177780351658</v>
      </c>
    </row>
    <row r="430" spans="1:3" x14ac:dyDescent="0.25">
      <c r="A430">
        <v>21.5</v>
      </c>
      <c r="B430">
        <v>1.0123679148231043E-11</v>
      </c>
      <c r="C430">
        <v>13.362706188567808</v>
      </c>
    </row>
    <row r="431" spans="1:3" x14ac:dyDescent="0.25">
      <c r="A431">
        <v>21.55</v>
      </c>
      <c r="B431">
        <v>1.0463698893124227E-11</v>
      </c>
      <c r="C431">
        <v>13.402141982167954</v>
      </c>
    </row>
    <row r="432" spans="1:3" x14ac:dyDescent="0.25">
      <c r="A432">
        <v>21.6</v>
      </c>
      <c r="B432">
        <v>1.0814827695893319E-11</v>
      </c>
      <c r="C432">
        <v>13.441485157301335</v>
      </c>
    </row>
    <row r="433" spans="1:3" x14ac:dyDescent="0.25">
      <c r="A433">
        <v>21.65</v>
      </c>
      <c r="B433">
        <v>1.1177417937428423E-11</v>
      </c>
      <c r="C433">
        <v>13.480735714818204</v>
      </c>
    </row>
    <row r="434" spans="1:3" x14ac:dyDescent="0.25">
      <c r="A434">
        <v>21.7</v>
      </c>
      <c r="B434">
        <v>1.1551832825938422E-11</v>
      </c>
      <c r="C434">
        <v>13.519893660196033</v>
      </c>
    </row>
    <row r="435" spans="1:3" x14ac:dyDescent="0.25">
      <c r="A435">
        <v>21.75</v>
      </c>
      <c r="B435">
        <v>1.1938446718339752E-11</v>
      </c>
      <c r="C435">
        <v>13.558959003465752</v>
      </c>
    </row>
    <row r="436" spans="1:3" x14ac:dyDescent="0.25">
      <c r="A436">
        <v>21.8</v>
      </c>
      <c r="B436">
        <v>1.2337645450829832E-11</v>
      </c>
      <c r="C436">
        <v>13.59793175913949</v>
      </c>
    </row>
    <row r="437" spans="1:3" x14ac:dyDescent="0.25">
      <c r="A437">
        <v>21.85</v>
      </c>
      <c r="B437">
        <v>1.2749826678899456E-11</v>
      </c>
      <c r="C437">
        <v>13.636811946138643</v>
      </c>
    </row>
    <row r="438" spans="1:3" x14ac:dyDescent="0.25">
      <c r="A438">
        <v>21.9</v>
      </c>
      <c r="B438">
        <v>1.3175400227040726E-11</v>
      </c>
      <c r="C438">
        <v>13.675599587723095</v>
      </c>
    </row>
    <row r="439" spans="1:3" x14ac:dyDescent="0.25">
      <c r="A439">
        <v>21.95</v>
      </c>
      <c r="B439">
        <v>1.3614788448415949E-11</v>
      </c>
      <c r="C439">
        <v>13.714294711421266</v>
      </c>
    </row>
    <row r="440" spans="1:3" x14ac:dyDescent="0.25">
      <c r="A440">
        <v>22</v>
      </c>
      <c r="B440">
        <v>1.4068426594760395E-11</v>
      </c>
      <c r="C440">
        <v>13.752897348960461</v>
      </c>
    </row>
    <row r="441" spans="1:3" x14ac:dyDescent="0.25">
      <c r="A441">
        <v>22.05</v>
      </c>
      <c r="B441">
        <v>1.4536763196796975E-11</v>
      </c>
      <c r="C441">
        <v>13.791407536198776</v>
      </c>
    </row>
    <row r="442" spans="1:3" x14ac:dyDescent="0.25">
      <c r="A442">
        <v>22.1</v>
      </c>
      <c r="B442">
        <v>1.5020260455450432E-11</v>
      </c>
      <c r="C442">
        <v>13.829825313057226</v>
      </c>
    </row>
    <row r="443" spans="1:3" x14ac:dyDescent="0.25">
      <c r="A443">
        <v>22.15</v>
      </c>
      <c r="B443">
        <v>1.5519394644153099E-11</v>
      </c>
      <c r="C443">
        <v>13.868150723452915</v>
      </c>
    </row>
    <row r="444" spans="1:3" x14ac:dyDescent="0.25">
      <c r="A444">
        <v>22.2</v>
      </c>
      <c r="B444">
        <v>1.6034656522545917E-11</v>
      </c>
      <c r="C444">
        <v>13.906383815232962</v>
      </c>
    </row>
    <row r="445" spans="1:3" x14ac:dyDescent="0.25">
      <c r="A445">
        <v>22.25</v>
      </c>
      <c r="B445">
        <v>1.6566551761882471E-11</v>
      </c>
      <c r="C445">
        <v>13.944524640109146</v>
      </c>
    </row>
    <row r="446" spans="1:3" x14ac:dyDescent="0.25">
      <c r="A446">
        <v>22.3</v>
      </c>
      <c r="B446">
        <v>1.7115601382453026E-11</v>
      </c>
      <c r="C446">
        <v>13.98257325359331</v>
      </c>
    </row>
    <row r="447" spans="1:3" x14ac:dyDescent="0.25">
      <c r="A447">
        <v>22.35</v>
      </c>
      <c r="B447">
        <v>1.7682342203355667E-11</v>
      </c>
      <c r="C447">
        <v>14.020529714933726</v>
      </c>
    </row>
    <row r="448" spans="1:3" x14ac:dyDescent="0.25">
      <c r="A448">
        <v>22.4</v>
      </c>
      <c r="B448">
        <v>1.8267327304947319E-11</v>
      </c>
      <c r="C448">
        <v>14.058394087051935</v>
      </c>
    </row>
    <row r="449" spans="1:3" x14ac:dyDescent="0.25">
      <c r="A449">
        <v>22.45</v>
      </c>
      <c r="B449">
        <v>1.8871126504316412E-11</v>
      </c>
      <c r="C449">
        <v>14.096166436480585</v>
      </c>
    </row>
    <row r="450" spans="1:3" x14ac:dyDescent="0.25">
      <c r="A450">
        <v>22.5</v>
      </c>
      <c r="B450">
        <v>1.9494326844130834E-11</v>
      </c>
      <c r="C450">
        <v>14.133846833301853</v>
      </c>
    </row>
    <row r="451" spans="1:3" x14ac:dyDescent="0.25">
      <c r="A451">
        <v>22.55</v>
      </c>
      <c r="B451">
        <v>2.0137533095218342E-11</v>
      </c>
      <c r="C451">
        <v>14.171435351086744</v>
      </c>
    </row>
    <row r="452" spans="1:3" x14ac:dyDescent="0.25">
      <c r="A452">
        <v>22.6</v>
      </c>
      <c r="B452">
        <v>2.0801368273251961E-11</v>
      </c>
      <c r="C452">
        <v>14.208932066834956</v>
      </c>
    </row>
    <row r="453" spans="1:3" x14ac:dyDescent="0.25">
      <c r="A453">
        <v>22.65</v>
      </c>
      <c r="B453">
        <v>2.1486474169918164E-11</v>
      </c>
      <c r="C453">
        <v>14.24633706091573</v>
      </c>
    </row>
    <row r="454" spans="1:3" x14ac:dyDescent="0.25">
      <c r="A454">
        <v>22.7</v>
      </c>
      <c r="B454">
        <v>2.2193511898954516E-11</v>
      </c>
      <c r="C454">
        <v>14.283650417009028</v>
      </c>
    </row>
    <row r="455" spans="1:3" x14ac:dyDescent="0.25">
      <c r="A455">
        <v>22.75</v>
      </c>
      <c r="B455">
        <v>2.2923162457461365E-11</v>
      </c>
      <c r="C455">
        <v>14.320872222048045</v>
      </c>
    </row>
    <row r="456" spans="1:3" x14ac:dyDescent="0.25">
      <c r="A456">
        <v>22.8</v>
      </c>
      <c r="B456">
        <v>2.3676127302888068E-11</v>
      </c>
      <c r="C456">
        <v>14.358002566161639</v>
      </c>
    </row>
    <row r="457" spans="1:3" x14ac:dyDescent="0.25">
      <c r="A457">
        <v>22.85</v>
      </c>
      <c r="B457">
        <v>2.4453128946121291E-11</v>
      </c>
      <c r="C457">
        <v>14.395041542618234</v>
      </c>
    </row>
    <row r="458" spans="1:3" x14ac:dyDescent="0.25">
      <c r="A458">
        <v>22.9</v>
      </c>
      <c r="B458">
        <v>2.5254911561099872E-11</v>
      </c>
      <c r="C458">
        <v>14.431989247769851</v>
      </c>
    </row>
    <row r="459" spans="1:3" x14ac:dyDescent="0.25">
      <c r="A459">
        <v>22.95</v>
      </c>
      <c r="B459">
        <v>2.6082241611398371E-11</v>
      </c>
      <c r="C459">
        <v>14.46884578099723</v>
      </c>
    </row>
    <row r="460" spans="1:3" x14ac:dyDescent="0.25">
      <c r="A460">
        <v>23</v>
      </c>
      <c r="B460">
        <v>2.6935908494234241E-11</v>
      </c>
      <c r="C460">
        <v>14.505611244655267</v>
      </c>
    </row>
    <row r="461" spans="1:3" x14ac:dyDescent="0.25">
      <c r="A461">
        <v>23.05</v>
      </c>
      <c r="B461">
        <v>2.7816725202356622E-11</v>
      </c>
      <c r="C461">
        <v>14.542285744019628</v>
      </c>
    </row>
    <row r="462" spans="1:3" x14ac:dyDescent="0.25">
      <c r="A462">
        <v>23.1</v>
      </c>
      <c r="B462">
        <v>2.8725529004297793E-11</v>
      </c>
      <c r="C462">
        <v>14.578869387233361</v>
      </c>
    </row>
    <row r="463" spans="1:3" x14ac:dyDescent="0.25">
      <c r="A463">
        <v>23.15</v>
      </c>
      <c r="B463">
        <v>2.9663182143472357E-11</v>
      </c>
      <c r="C463">
        <v>14.615362285254937</v>
      </c>
    </row>
    <row r="464" spans="1:3" x14ac:dyDescent="0.25">
      <c r="A464">
        <v>23.2</v>
      </c>
      <c r="B464">
        <v>3.0630572556620215E-11</v>
      </c>
      <c r="C464">
        <v>14.651764551806304</v>
      </c>
    </row>
    <row r="465" spans="1:3" x14ac:dyDescent="0.25">
      <c r="A465">
        <v>23.25</v>
      </c>
      <c r="B465">
        <v>3.1628614612113252E-11</v>
      </c>
      <c r="C465">
        <v>14.68807630332198</v>
      </c>
    </row>
    <row r="466" spans="1:3" x14ac:dyDescent="0.25">
      <c r="A466">
        <v>23.3</v>
      </c>
      <c r="B466">
        <v>3.2658249868642631E-11</v>
      </c>
      <c r="C466">
        <v>14.724297658898745</v>
      </c>
    </row>
    <row r="467" spans="1:3" x14ac:dyDescent="0.25">
      <c r="A467">
        <v>23.35</v>
      </c>
      <c r="B467">
        <v>3.3720447854831426E-11</v>
      </c>
      <c r="C467">
        <v>14.760428740245729</v>
      </c>
    </row>
    <row r="468" spans="1:3" x14ac:dyDescent="0.25">
      <c r="A468">
        <v>23.4</v>
      </c>
      <c r="B468">
        <v>3.4816206870320379E-11</v>
      </c>
      <c r="C468">
        <v>14.796469671635464</v>
      </c>
    </row>
    <row r="469" spans="1:3" x14ac:dyDescent="0.25">
      <c r="A469">
        <v>23.45</v>
      </c>
      <c r="B469">
        <v>3.5946554808894309E-11</v>
      </c>
      <c r="C469">
        <v>14.832420579855464</v>
      </c>
    </row>
    <row r="470" spans="1:3" x14ac:dyDescent="0.25">
      <c r="A470">
        <v>23.5</v>
      </c>
      <c r="B470">
        <v>3.7112550004229245E-11</v>
      </c>
      <c r="C470">
        <v>14.868281594160289</v>
      </c>
    </row>
    <row r="471" spans="1:3" x14ac:dyDescent="0.25">
      <c r="A471">
        <v>23.55</v>
      </c>
      <c r="B471">
        <v>3.8315282098852659E-11</v>
      </c>
      <c r="C471">
        <v>14.904052846224326</v>
      </c>
    </row>
    <row r="472" spans="1:3" x14ac:dyDescent="0.25">
      <c r="A472">
        <v>23.6</v>
      </c>
      <c r="B472">
        <v>3.955587293692709E-11</v>
      </c>
      <c r="C472">
        <v>14.939734470095248</v>
      </c>
    </row>
    <row r="473" spans="1:3" x14ac:dyDescent="0.25">
      <c r="A473">
        <v>23.65</v>
      </c>
      <c r="B473">
        <v>4.0835477481486129E-11</v>
      </c>
      <c r="C473">
        <v>14.975326602148099</v>
      </c>
    </row>
    <row r="474" spans="1:3" x14ac:dyDescent="0.25">
      <c r="A474">
        <v>23.7</v>
      </c>
      <c r="B474">
        <v>4.2155284756750085E-11</v>
      </c>
      <c r="C474">
        <v>15.010829381039651</v>
      </c>
    </row>
    <row r="475" spans="1:3" x14ac:dyDescent="0.25">
      <c r="A475">
        <v>23.75</v>
      </c>
      <c r="B475">
        <v>4.3516518816194176E-11</v>
      </c>
      <c r="C475">
        <v>15.04624294766394</v>
      </c>
    </row>
    <row r="476" spans="1:3" x14ac:dyDescent="0.25">
      <c r="A476">
        <v>23.8</v>
      </c>
      <c r="B476">
        <v>4.4920439737026365E-11</v>
      </c>
      <c r="C476">
        <v>15.081567445107781</v>
      </c>
    </row>
    <row r="477" spans="1:3" x14ac:dyDescent="0.25">
      <c r="A477">
        <v>23.85</v>
      </c>
      <c r="B477">
        <v>4.6368344641772354E-11</v>
      </c>
      <c r="C477">
        <v>15.116803018607268</v>
      </c>
    </row>
    <row r="478" spans="1:3" x14ac:dyDescent="0.25">
      <c r="A478">
        <v>23.9</v>
      </c>
      <c r="B478">
        <v>4.7861568747671983E-11</v>
      </c>
      <c r="C478">
        <v>15.151949815504693</v>
      </c>
    </row>
    <row r="479" spans="1:3" x14ac:dyDescent="0.25">
      <c r="A479">
        <v>23.95</v>
      </c>
      <c r="B479">
        <v>4.9401486444606862E-11</v>
      </c>
      <c r="C479">
        <v>15.187007985206137</v>
      </c>
    </row>
    <row r="480" spans="1:3" x14ac:dyDescent="0.25">
      <c r="A480">
        <v>24</v>
      </c>
      <c r="B480">
        <v>5.098951240230508E-11</v>
      </c>
      <c r="C480">
        <v>15.221977679139426</v>
      </c>
    </row>
    <row r="481" spans="1:3" x14ac:dyDescent="0.25">
      <c r="A481">
        <v>24.05</v>
      </c>
      <c r="B481">
        <v>5.2627102707580569E-11</v>
      </c>
      <c r="C481">
        <v>15.256859050712928</v>
      </c>
    </row>
    <row r="482" spans="1:3" x14ac:dyDescent="0.25">
      <c r="A482">
        <v>24.1</v>
      </c>
      <c r="B482">
        <v>5.431575603238284E-11</v>
      </c>
      <c r="C482">
        <v>15.291652255274638</v>
      </c>
    </row>
    <row r="483" spans="1:3" x14ac:dyDescent="0.25">
      <c r="A483">
        <v>24.15</v>
      </c>
      <c r="B483">
        <v>5.6057014833459185E-11</v>
      </c>
      <c r="C483">
        <v>15.326357450072004</v>
      </c>
    </row>
    <row r="484" spans="1:3" x14ac:dyDescent="0.25">
      <c r="A484">
        <v>24.2</v>
      </c>
      <c r="B484">
        <v>5.7852466584441393E-11</v>
      </c>
      <c r="C484">
        <v>15.360974794212146</v>
      </c>
    </row>
    <row r="485" spans="1:3" x14ac:dyDescent="0.25">
      <c r="A485">
        <v>24.25</v>
      </c>
      <c r="B485">
        <v>5.9703745041199535E-11</v>
      </c>
      <c r="C485">
        <v>15.395504448622745</v>
      </c>
    </row>
    <row r="486" spans="1:3" x14ac:dyDescent="0.25">
      <c r="A486">
        <v>24.3</v>
      </c>
      <c r="B486">
        <v>6.1612531541312436E-11</v>
      </c>
      <c r="C486">
        <v>15.429946576013435</v>
      </c>
    </row>
    <row r="487" spans="1:3" x14ac:dyDescent="0.25">
      <c r="A487">
        <v>24.35</v>
      </c>
      <c r="B487">
        <v>6.3580556338539821E-11</v>
      </c>
      <c r="C487">
        <v>15.46430134083748</v>
      </c>
    </row>
    <row r="488" spans="1:3" x14ac:dyDescent="0.25">
      <c r="A488">
        <v>24.4</v>
      </c>
      <c r="B488">
        <v>6.5609599973196164E-11</v>
      </c>
      <c r="C488">
        <v>15.498568909254507</v>
      </c>
    </row>
    <row r="489" spans="1:3" x14ac:dyDescent="0.25">
      <c r="A489">
        <v>24.45</v>
      </c>
      <c r="B489">
        <v>6.7701494679339196E-11</v>
      </c>
      <c r="C489">
        <v>15.532749449093087</v>
      </c>
    </row>
    <row r="490" spans="1:3" x14ac:dyDescent="0.25">
      <c r="A490">
        <v>24.5</v>
      </c>
      <c r="B490">
        <v>6.9858125829731006E-11</v>
      </c>
      <c r="C490">
        <v>15.566843129814389</v>
      </c>
    </row>
    <row r="491" spans="1:3" x14ac:dyDescent="0.25">
      <c r="A491">
        <v>24.55</v>
      </c>
      <c r="B491">
        <v>7.2081433419525862E-11</v>
      </c>
      <c r="C491">
        <v>15.600850122475965</v>
      </c>
    </row>
    <row r="492" spans="1:3" x14ac:dyDescent="0.25">
      <c r="A492">
        <v>24.6</v>
      </c>
      <c r="B492">
        <v>7.4373413589681908E-11</v>
      </c>
      <c r="C492">
        <v>15.634770599696349</v>
      </c>
    </row>
    <row r="493" spans="1:3" x14ac:dyDescent="0.25">
      <c r="A493">
        <v>24.65</v>
      </c>
      <c r="B493">
        <v>7.6736120191116197E-11</v>
      </c>
      <c r="C493">
        <v>15.668604735619674</v>
      </c>
    </row>
    <row r="494" spans="1:3" x14ac:dyDescent="0.25">
      <c r="A494">
        <v>24.7</v>
      </c>
      <c r="B494">
        <v>7.9171666390626236E-11</v>
      </c>
      <c r="C494">
        <v>15.702352705881426</v>
      </c>
    </row>
    <row r="495" spans="1:3" x14ac:dyDescent="0.25">
      <c r="A495">
        <v>24.75</v>
      </c>
      <c r="B495">
        <v>8.16822263196617E-11</v>
      </c>
      <c r="C495">
        <v>15.736014687573986</v>
      </c>
    </row>
    <row r="496" spans="1:3" x14ac:dyDescent="0.25">
      <c r="A496">
        <v>24.8</v>
      </c>
      <c r="B496">
        <v>8.4270036767023507E-11</v>
      </c>
      <c r="C496">
        <v>15.769590859213263</v>
      </c>
    </row>
    <row r="497" spans="1:3" x14ac:dyDescent="0.25">
      <c r="A497">
        <v>24.85</v>
      </c>
      <c r="B497">
        <v>8.6937398916609664E-11</v>
      </c>
      <c r="C497">
        <v>15.803081400705343</v>
      </c>
    </row>
    <row r="498" spans="1:3" x14ac:dyDescent="0.25">
      <c r="A498">
        <v>24.9</v>
      </c>
      <c r="B498">
        <v>8.9686680131355711E-11</v>
      </c>
      <c r="C498">
        <v>15.836486493313936</v>
      </c>
    </row>
    <row r="499" spans="1:3" x14ac:dyDescent="0.25">
      <c r="A499">
        <v>24.95</v>
      </c>
      <c r="B499">
        <v>9.2520315784529657E-11</v>
      </c>
      <c r="C499">
        <v>15.869806319627855</v>
      </c>
    </row>
    <row r="500" spans="1:3" x14ac:dyDescent="0.25">
      <c r="A500">
        <v>25</v>
      </c>
      <c r="B500">
        <v>9.5440811139595483E-11</v>
      </c>
      <c r="C500">
        <v>15.903041063529558</v>
      </c>
    </row>
    <row r="501" spans="1:3" x14ac:dyDescent="0.25">
      <c r="A501">
        <v>25.05</v>
      </c>
      <c r="B501">
        <v>9.8450743279855469E-11</v>
      </c>
      <c r="C501">
        <v>15.936190910163493</v>
      </c>
    </row>
    <row r="502" spans="1:3" x14ac:dyDescent="0.25">
      <c r="A502">
        <v>25.1</v>
      </c>
      <c r="B502">
        <v>1.0155276308914344E-10</v>
      </c>
      <c r="C502">
        <v>15.969256045905476</v>
      </c>
    </row>
    <row r="503" spans="1:3" x14ac:dyDescent="0.25">
      <c r="A503">
        <v>25.15</v>
      </c>
      <c r="B503">
        <v>1.0474959728484805E-10</v>
      </c>
      <c r="C503">
        <v>16.00223665833196</v>
      </c>
    </row>
    <row r="504" spans="1:3" x14ac:dyDescent="0.25">
      <c r="A504">
        <v>25.2</v>
      </c>
      <c r="B504">
        <v>1.0804405050458032E-10</v>
      </c>
      <c r="C504">
        <v>16.03513293619022</v>
      </c>
    </row>
    <row r="505" spans="1:3" x14ac:dyDescent="0.25">
      <c r="A505">
        <v>25.25</v>
      </c>
      <c r="B505">
        <v>1.1143900744784774E-10</v>
      </c>
      <c r="C505">
        <v>16.067945069368665</v>
      </c>
    </row>
    <row r="506" spans="1:3" x14ac:dyDescent="0.25">
      <c r="A506">
        <v>25.3</v>
      </c>
      <c r="B506">
        <v>1.1493743507409622E-10</v>
      </c>
      <c r="C506">
        <v>16.100673248867537</v>
      </c>
    </row>
    <row r="507" spans="1:3" x14ac:dyDescent="0.25">
      <c r="A507">
        <v>25.35</v>
      </c>
      <c r="B507">
        <v>1.1854238485855482E-10</v>
      </c>
      <c r="C507">
        <v>16.133317666770392</v>
      </c>
    </row>
    <row r="508" spans="1:3" x14ac:dyDescent="0.25">
      <c r="A508">
        <v>25.4</v>
      </c>
      <c r="B508">
        <v>1.2225699510731624E-10</v>
      </c>
      <c r="C508">
        <v>16.165878516215617</v>
      </c>
    </row>
    <row r="509" spans="1:3" x14ac:dyDescent="0.25">
      <c r="A509">
        <v>25.45</v>
      </c>
      <c r="B509">
        <v>1.2608449333313908E-10</v>
      </c>
      <c r="C509">
        <v>16.198355991368501</v>
      </c>
    </row>
    <row r="510" spans="1:3" x14ac:dyDescent="0.25">
      <c r="A510">
        <v>25.5</v>
      </c>
      <c r="B510">
        <v>1.3002819869349093E-10</v>
      </c>
      <c r="C510">
        <v>16.230750287393672</v>
      </c>
    </row>
    <row r="511" spans="1:3" x14ac:dyDescent="0.25">
      <c r="A511">
        <v>25.55</v>
      </c>
      <c r="B511">
        <v>1.3409152449237957E-10</v>
      </c>
      <c r="C511">
        <v>16.26306160042807</v>
      </c>
    </row>
    <row r="512" spans="1:3" x14ac:dyDescent="0.25">
      <c r="A512">
        <v>25.6</v>
      </c>
      <c r="B512">
        <v>1.3827798074756756E-10</v>
      </c>
      <c r="C512">
        <v>16.295290127554157</v>
      </c>
    </row>
    <row r="513" spans="1:3" x14ac:dyDescent="0.25">
      <c r="A513">
        <v>25.65</v>
      </c>
      <c r="B513">
        <v>1.4259117682479712E-10</v>
      </c>
      <c r="C513">
        <v>16.327436066773473</v>
      </c>
    </row>
    <row r="514" spans="1:3" x14ac:dyDescent="0.25">
      <c r="A514">
        <v>25.7</v>
      </c>
      <c r="B514">
        <v>1.4703482414067719E-10</v>
      </c>
      <c r="C514">
        <v>16.359499616980891</v>
      </c>
    </row>
    <row r="515" spans="1:3" x14ac:dyDescent="0.25">
      <c r="A515">
        <v>25.75</v>
      </c>
      <c r="B515">
        <v>1.5161273893595995E-10</v>
      </c>
      <c r="C515">
        <v>16.391480977938794</v>
      </c>
    </row>
    <row r="516" spans="1:3" x14ac:dyDescent="0.25">
      <c r="A516">
        <v>25.8</v>
      </c>
      <c r="B516">
        <v>1.5632884512092415E-10</v>
      </c>
      <c r="C516">
        <v>16.423380350252135</v>
      </c>
    </row>
    <row r="517" spans="1:3" x14ac:dyDescent="0.25">
      <c r="A517">
        <v>25.85</v>
      </c>
      <c r="B517">
        <v>1.6118717719467337E-10</v>
      </c>
      <c r="C517">
        <v>16.455197935343275</v>
      </c>
    </row>
    <row r="518" spans="1:3" x14ac:dyDescent="0.25">
      <c r="A518">
        <v>25.9</v>
      </c>
      <c r="B518">
        <v>1.6619188324016432E-10</v>
      </c>
      <c r="C518">
        <v>16.486933935427864</v>
      </c>
    </row>
    <row r="519" spans="1:3" x14ac:dyDescent="0.25">
      <c r="A519">
        <v>25.95</v>
      </c>
      <c r="B519">
        <v>1.71347227996827E-10</v>
      </c>
      <c r="C519">
        <v>16.518588553490545</v>
      </c>
    </row>
    <row r="520" spans="1:3" x14ac:dyDescent="0.25">
      <c r="A520">
        <v>26</v>
      </c>
      <c r="B520">
        <v>1.7665759601271009E-10</v>
      </c>
      <c r="C520">
        <v>16.550161993261277</v>
      </c>
    </row>
    <row r="521" spans="1:3" x14ac:dyDescent="0.25">
      <c r="A521">
        <v>26.05</v>
      </c>
      <c r="B521">
        <v>1.8212749487809299E-10</v>
      </c>
      <c r="C521">
        <v>16.581654459191853</v>
      </c>
    </row>
    <row r="522" spans="1:3" x14ac:dyDescent="0.25">
      <c r="A522">
        <v>26.1</v>
      </c>
      <c r="B522">
        <v>1.8776155854255918E-10</v>
      </c>
      <c r="C522">
        <v>16.613066156432968</v>
      </c>
    </row>
    <row r="523" spans="1:3" x14ac:dyDescent="0.25">
      <c r="A523">
        <v>26.15</v>
      </c>
      <c r="B523">
        <v>1.93564550717616E-10</v>
      </c>
      <c r="C523">
        <v>16.644397290811529</v>
      </c>
    </row>
    <row r="524" spans="1:3" x14ac:dyDescent="0.25">
      <c r="A524">
        <v>26.2</v>
      </c>
      <c r="B524">
        <v>1.9954136836690721E-10</v>
      </c>
      <c r="C524">
        <v>16.675648068808272</v>
      </c>
    </row>
    <row r="525" spans="1:3" x14ac:dyDescent="0.25">
      <c r="A525">
        <v>26.25</v>
      </c>
      <c r="B525">
        <v>2.0569704528621022E-10</v>
      </c>
      <c r="C525">
        <v>16.706818697535709</v>
      </c>
    </row>
    <row r="526" spans="1:3" x14ac:dyDescent="0.25">
      <c r="A526">
        <v>26.3</v>
      </c>
      <c r="B526">
        <v>2.1203675577538005E-10</v>
      </c>
      <c r="C526">
        <v>16.737909384716584</v>
      </c>
    </row>
    <row r="527" spans="1:3" x14ac:dyDescent="0.25">
      <c r="A527">
        <v>26.35</v>
      </c>
      <c r="B527">
        <v>2.1856581840449812E-10</v>
      </c>
      <c r="C527">
        <v>16.768920338662312</v>
      </c>
    </row>
    <row r="528" spans="1:3" x14ac:dyDescent="0.25">
      <c r="A528">
        <v>26.4</v>
      </c>
      <c r="B528">
        <v>2.2528969987653514E-10</v>
      </c>
      <c r="C528">
        <v>16.799851768252203</v>
      </c>
    </row>
    <row r="529" spans="1:3" x14ac:dyDescent="0.25">
      <c r="A529">
        <v>26.45</v>
      </c>
      <c r="B529">
        <v>2.3221401898883737E-10</v>
      </c>
      <c r="C529">
        <v>16.830703882912591</v>
      </c>
    </row>
    <row r="530" spans="1:3" x14ac:dyDescent="0.25">
      <c r="A530">
        <v>26.5</v>
      </c>
      <c r="B530">
        <v>2.3934455069590625E-10</v>
      </c>
      <c r="C530">
        <v>16.8614768925964</v>
      </c>
    </row>
    <row r="531" spans="1:3" x14ac:dyDescent="0.25">
      <c r="A531">
        <v>26.55</v>
      </c>
      <c r="B531">
        <v>2.4668723027585173E-10</v>
      </c>
      <c r="C531">
        <v>16.892171007763391</v>
      </c>
    </row>
    <row r="532" spans="1:3" x14ac:dyDescent="0.25">
      <c r="A532">
        <v>26.6</v>
      </c>
      <c r="B532">
        <v>2.542481576030988E-10</v>
      </c>
      <c r="C532">
        <v>16.922786439359903</v>
      </c>
    </row>
    <row r="533" spans="1:3" x14ac:dyDescent="0.25">
      <c r="A533">
        <v>26.65</v>
      </c>
      <c r="B533">
        <v>2.6203360152989736E-10</v>
      </c>
      <c r="C533">
        <v>16.953323398799913</v>
      </c>
    </row>
    <row r="534" spans="1:3" x14ac:dyDescent="0.25">
      <c r="A534">
        <v>26.7</v>
      </c>
      <c r="B534">
        <v>2.700500043792425E-10</v>
      </c>
      <c r="C534">
        <v>16.983782097945472</v>
      </c>
    </row>
    <row r="535" spans="1:3" x14ac:dyDescent="0.25">
      <c r="A535">
        <v>26.75</v>
      </c>
      <c r="B535">
        <v>2.7830398655194466E-10</v>
      </c>
      <c r="C535">
        <v>17.014162749088115</v>
      </c>
    </row>
    <row r="536" spans="1:3" x14ac:dyDescent="0.25">
      <c r="A536">
        <v>26.8</v>
      </c>
      <c r="B536">
        <v>2.8680235125055756E-10</v>
      </c>
      <c r="C536">
        <v>17.044465564930128</v>
      </c>
    </row>
    <row r="537" spans="1:3" x14ac:dyDescent="0.25">
      <c r="A537">
        <v>26.85</v>
      </c>
      <c r="B537">
        <v>2.9555208932301024E-10</v>
      </c>
      <c r="C537">
        <v>17.074690758566373</v>
      </c>
    </row>
    <row r="538" spans="1:3" x14ac:dyDescent="0.25">
      <c r="A538">
        <v>26.9</v>
      </c>
      <c r="B538">
        <v>3.0456038422879903E-10</v>
      </c>
      <c r="C538">
        <v>17.10483854346629</v>
      </c>
    </row>
    <row r="539" spans="1:3" x14ac:dyDescent="0.25">
      <c r="A539">
        <v>26.95</v>
      </c>
      <c r="B539">
        <v>3.1383461713070158E-10</v>
      </c>
      <c r="C539">
        <v>17.134909133456127</v>
      </c>
    </row>
    <row r="540" spans="1:3" x14ac:dyDescent="0.25">
      <c r="A540">
        <v>27</v>
      </c>
      <c r="B540">
        <v>3.2338237211502176E-10</v>
      </c>
      <c r="C540">
        <v>17.164902742701592</v>
      </c>
    </row>
    <row r="541" spans="1:3" x14ac:dyDescent="0.25">
      <c r="A541">
        <v>27.05</v>
      </c>
      <c r="B541">
        <v>3.3321144154341297E-10</v>
      </c>
      <c r="C541">
        <v>17.19481958569077</v>
      </c>
    </row>
    <row r="542" spans="1:3" x14ac:dyDescent="0.25">
      <c r="A542">
        <v>27.1</v>
      </c>
      <c r="B542">
        <v>3.4332983153949051E-10</v>
      </c>
      <c r="C542">
        <v>17.224659877216983</v>
      </c>
    </row>
    <row r="543" spans="1:3" x14ac:dyDescent="0.25">
      <c r="A543">
        <v>27.15</v>
      </c>
      <c r="B543">
        <v>3.5374576761338895E-10</v>
      </c>
      <c r="C543">
        <v>17.254423832362519</v>
      </c>
    </row>
    <row r="544" spans="1:3" x14ac:dyDescent="0.25">
      <c r="A544">
        <v>27.2</v>
      </c>
      <c r="B544">
        <v>3.6446770042758359E-10</v>
      </c>
      <c r="C544">
        <v>17.284111666481998</v>
      </c>
    </row>
    <row r="545" spans="1:3" x14ac:dyDescent="0.25">
      <c r="A545">
        <v>27.25</v>
      </c>
      <c r="B545">
        <v>3.7550431170735493E-10</v>
      </c>
      <c r="C545">
        <v>17.313723595186577</v>
      </c>
    </row>
    <row r="546" spans="1:3" x14ac:dyDescent="0.25">
      <c r="A546">
        <v>27.3</v>
      </c>
      <c r="B546">
        <v>3.8686452029930328E-10</v>
      </c>
      <c r="C546">
        <v>17.343259834327853</v>
      </c>
    </row>
    <row r="547" spans="1:3" x14ac:dyDescent="0.25">
      <c r="A547">
        <v>27.35</v>
      </c>
      <c r="B547">
        <v>3.9855748838145751E-10</v>
      </c>
      <c r="C547">
        <v>17.372720599982486</v>
      </c>
    </row>
    <row r="548" spans="1:3" x14ac:dyDescent="0.25">
      <c r="A548">
        <v>27.4</v>
      </c>
      <c r="B548">
        <v>4.1059262782856823E-10</v>
      </c>
      <c r="C548">
        <v>17.402106108436822</v>
      </c>
    </row>
    <row r="549" spans="1:3" x14ac:dyDescent="0.25">
      <c r="A549">
        <v>27.45</v>
      </c>
      <c r="B549">
        <v>4.2297960673625026E-10</v>
      </c>
      <c r="C549">
        <v>17.431416576171834</v>
      </c>
    </row>
    <row r="550" spans="1:3" x14ac:dyDescent="0.25">
      <c r="A550">
        <v>27.5</v>
      </c>
      <c r="B550">
        <v>4.3572835610775094E-10</v>
      </c>
      <c r="C550">
        <v>17.460652219848331</v>
      </c>
    </row>
    <row r="551" spans="1:3" x14ac:dyDescent="0.25">
      <c r="A551">
        <v>27.55</v>
      </c>
      <c r="B551">
        <v>4.488490767071545E-10</v>
      </c>
      <c r="C551">
        <v>17.489813256292347</v>
      </c>
    </row>
    <row r="552" spans="1:3" x14ac:dyDescent="0.25">
      <c r="A552">
        <v>27.6</v>
      </c>
      <c r="B552">
        <v>4.6235224608300336E-10</v>
      </c>
      <c r="C552">
        <v>17.518899902480783</v>
      </c>
    </row>
    <row r="553" spans="1:3" x14ac:dyDescent="0.25">
      <c r="A553">
        <v>27.65</v>
      </c>
      <c r="B553">
        <v>4.7624862576629625E-10</v>
      </c>
      <c r="C553">
        <v>17.547912375527403</v>
      </c>
    </row>
    <row r="554" spans="1:3" x14ac:dyDescent="0.25">
      <c r="A554">
        <v>27.7</v>
      </c>
      <c r="B554">
        <v>4.9054926864697631E-10</v>
      </c>
      <c r="C554">
        <v>17.576850892668897</v>
      </c>
    </row>
    <row r="555" spans="1:3" x14ac:dyDescent="0.25">
      <c r="A555">
        <v>27.75</v>
      </c>
      <c r="B555">
        <v>5.0526552653314987E-10</v>
      </c>
      <c r="C555">
        <v>17.605715671251193</v>
      </c>
    </row>
    <row r="556" spans="1:3" x14ac:dyDescent="0.25">
      <c r="A556">
        <v>27.8</v>
      </c>
      <c r="B556">
        <v>5.2040905789723897E-10</v>
      </c>
      <c r="C556">
        <v>17.634506928716206</v>
      </c>
    </row>
    <row r="557" spans="1:3" x14ac:dyDescent="0.25">
      <c r="A557">
        <v>27.85</v>
      </c>
      <c r="B557">
        <v>5.3599183581352958E-10</v>
      </c>
      <c r="C557">
        <v>17.663224882588469</v>
      </c>
    </row>
    <row r="558" spans="1:3" x14ac:dyDescent="0.25">
      <c r="A558">
        <v>27.9</v>
      </c>
      <c r="B558">
        <v>5.5202615609154923E-10</v>
      </c>
      <c r="C558">
        <v>17.691869750462345</v>
      </c>
    </row>
    <row r="559" spans="1:3" x14ac:dyDescent="0.25">
      <c r="A559">
        <v>27.95</v>
      </c>
      <c r="B559">
        <v>5.6852464560983511E-10</v>
      </c>
      <c r="C559">
        <v>17.720441749989089</v>
      </c>
    </row>
    <row r="560" spans="1:3" x14ac:dyDescent="0.25">
      <c r="A560">
        <v>28</v>
      </c>
      <c r="B560">
        <v>5.8550027085481026E-10</v>
      </c>
      <c r="C560">
        <v>17.748941098864499</v>
      </c>
    </row>
    <row r="561" spans="1:3" x14ac:dyDescent="0.25">
      <c r="A561">
        <v>28.05</v>
      </c>
      <c r="B561">
        <v>6.0296634666952406E-10</v>
      </c>
      <c r="C561">
        <v>17.777368014816549</v>
      </c>
    </row>
    <row r="562" spans="1:3" x14ac:dyDescent="0.25">
      <c r="A562">
        <v>28.1</v>
      </c>
      <c r="B562">
        <v>6.2093654521711345E-10</v>
      </c>
      <c r="C562">
        <v>17.805722715593159</v>
      </c>
    </row>
    <row r="563" spans="1:3" x14ac:dyDescent="0.25">
      <c r="A563">
        <v>28.15</v>
      </c>
      <c r="B563">
        <v>6.3942490516402545E-10</v>
      </c>
      <c r="C563">
        <v>17.834005418950415</v>
      </c>
    </row>
    <row r="564" spans="1:3" x14ac:dyDescent="0.25">
      <c r="A564">
        <v>28.2</v>
      </c>
      <c r="B564">
        <v>6.5844584108804289E-10</v>
      </c>
      <c r="C564">
        <v>17.862216342640938</v>
      </c>
    </row>
    <row r="565" spans="1:3" x14ac:dyDescent="0.25">
      <c r="A565">
        <v>28.25</v>
      </c>
      <c r="B565">
        <v>6.7801415311639034E-10</v>
      </c>
      <c r="C565">
        <v>17.890355704402108</v>
      </c>
    </row>
    <row r="566" spans="1:3" x14ac:dyDescent="0.25">
      <c r="A566">
        <v>28.3</v>
      </c>
      <c r="B566">
        <v>6.9814503679913119E-10</v>
      </c>
      <c r="C566">
        <v>17.918423721945079</v>
      </c>
    </row>
    <row r="567" spans="1:3" x14ac:dyDescent="0.25">
      <c r="A567">
        <v>28.35</v>
      </c>
      <c r="B567">
        <v>7.1885409322342428E-10</v>
      </c>
      <c r="C567">
        <v>17.946420612943587</v>
      </c>
    </row>
    <row r="568" spans="1:3" x14ac:dyDescent="0.25">
      <c r="A568">
        <v>28.4</v>
      </c>
      <c r="B568">
        <v>7.4015733937409445E-10</v>
      </c>
      <c r="C568">
        <v>17.974346595022865</v>
      </c>
    </row>
    <row r="569" spans="1:3" x14ac:dyDescent="0.25">
      <c r="A569">
        <v>28.45</v>
      </c>
      <c r="B569">
        <v>7.6207121874620615E-10</v>
      </c>
      <c r="C569">
        <v>18.002201885749106</v>
      </c>
    </row>
    <row r="570" spans="1:3" x14ac:dyDescent="0.25">
      <c r="A570">
        <v>28.5</v>
      </c>
      <c r="B570">
        <v>7.8461261221553419E-10</v>
      </c>
      <c r="C570">
        <v>18.029986702618992</v>
      </c>
    </row>
    <row r="571" spans="1:3" x14ac:dyDescent="0.25">
      <c r="A571">
        <v>28.55</v>
      </c>
      <c r="B571">
        <v>8.077988491726345E-10</v>
      </c>
      <c r="C571">
        <v>18.057701263049125</v>
      </c>
    </row>
    <row r="572" spans="1:3" x14ac:dyDescent="0.25">
      <c r="A572">
        <v>28.6</v>
      </c>
      <c r="B572">
        <v>8.3164771892683417E-10</v>
      </c>
      <c r="C572">
        <v>18.085345784366041</v>
      </c>
    </row>
    <row r="573" spans="1:3" x14ac:dyDescent="0.25">
      <c r="A573">
        <v>28.65</v>
      </c>
      <c r="B573">
        <v>8.5617748238613594E-10</v>
      </c>
      <c r="C573">
        <v>18.112920483796152</v>
      </c>
    </row>
    <row r="574" spans="1:3" x14ac:dyDescent="0.25">
      <c r="A574">
        <v>28.7</v>
      </c>
      <c r="B574">
        <v>8.8140688401933958E-10</v>
      </c>
      <c r="C574">
        <v>18.140425578456</v>
      </c>
    </row>
    <row r="575" spans="1:3" x14ac:dyDescent="0.25">
      <c r="A575">
        <v>28.75</v>
      </c>
      <c r="B575">
        <v>9.0735516410697718E-10</v>
      </c>
      <c r="C575">
        <v>18.167861285342553</v>
      </c>
    </row>
    <row r="576" spans="1:3" x14ac:dyDescent="0.25">
      <c r="A576">
        <v>28.8</v>
      </c>
      <c r="B576">
        <v>9.340420712874714E-10</v>
      </c>
      <c r="C576">
        <v>18.195227821323851</v>
      </c>
    </row>
    <row r="577" spans="1:3" x14ac:dyDescent="0.25">
      <c r="A577">
        <v>28.85</v>
      </c>
      <c r="B577">
        <v>9.6148787540538126E-10</v>
      </c>
      <c r="C577">
        <v>18.222525403129605</v>
      </c>
    </row>
    <row r="578" spans="1:3" x14ac:dyDescent="0.25">
      <c r="A578">
        <v>28.9</v>
      </c>
      <c r="B578">
        <v>9.8971338066846373E-10</v>
      </c>
      <c r="C578">
        <v>18.249754247342203</v>
      </c>
    </row>
    <row r="579" spans="1:3" x14ac:dyDescent="0.25">
      <c r="A579">
        <v>28.95</v>
      </c>
      <c r="B579">
        <v>1.0187399391207013E-9</v>
      </c>
      <c r="C579">
        <v>18.276914570387746</v>
      </c>
    </row>
    <row r="580" spans="1:3" x14ac:dyDescent="0.25">
      <c r="A580">
        <v>29</v>
      </c>
      <c r="B580">
        <v>1.0485894644383799E-9</v>
      </c>
      <c r="C580">
        <v>18.304006588527066</v>
      </c>
    </row>
    <row r="581" spans="1:3" x14ac:dyDescent="0.25">
      <c r="A581">
        <v>29.05</v>
      </c>
      <c r="B581">
        <v>1.079284446056507E-9</v>
      </c>
      <c r="C581">
        <v>18.331030517847438</v>
      </c>
    </row>
    <row r="582" spans="1:3" x14ac:dyDescent="0.25">
      <c r="A582">
        <v>29.1</v>
      </c>
      <c r="B582">
        <v>1.1108479636330938E-9</v>
      </c>
      <c r="C582">
        <v>18.357986574253847</v>
      </c>
    </row>
    <row r="583" spans="1:3" x14ac:dyDescent="0.25">
      <c r="A583">
        <v>29.15</v>
      </c>
      <c r="B583">
        <v>1.143303701858951E-9</v>
      </c>
      <c r="C583">
        <v>18.384874973460875</v>
      </c>
    </row>
    <row r="584" spans="1:3" x14ac:dyDescent="0.25">
      <c r="A584">
        <v>29.2</v>
      </c>
      <c r="B584">
        <v>1.1766759656206225E-9</v>
      </c>
      <c r="C584">
        <v>18.411695930984337</v>
      </c>
    </row>
    <row r="585" spans="1:3" x14ac:dyDescent="0.25">
      <c r="A585">
        <v>29.25</v>
      </c>
      <c r="B585">
        <v>1.2109896955246783E-9</v>
      </c>
      <c r="C585">
        <v>18.438449662133468</v>
      </c>
    </row>
    <row r="586" spans="1:3" x14ac:dyDescent="0.25">
      <c r="A586">
        <v>29.3</v>
      </c>
      <c r="B586">
        <v>1.2462704837911623E-9</v>
      </c>
      <c r="C586">
        <v>18.465136382003042</v>
      </c>
    </row>
    <row r="587" spans="1:3" x14ac:dyDescent="0.25">
      <c r="A587">
        <v>29.35</v>
      </c>
      <c r="B587">
        <v>1.2825445905247598E-9</v>
      </c>
      <c r="C587">
        <v>18.491756305465618</v>
      </c>
    </row>
    <row r="588" spans="1:3" x14ac:dyDescent="0.25">
      <c r="A588">
        <v>29.4</v>
      </c>
      <c r="B588">
        <v>1.3198389603719968E-9</v>
      </c>
      <c r="C588">
        <v>18.518309647164042</v>
      </c>
    </row>
    <row r="589" spans="1:3" x14ac:dyDescent="0.25">
      <c r="A589">
        <v>29.45</v>
      </c>
      <c r="B589">
        <v>1.3581812395731441E-9</v>
      </c>
      <c r="C589">
        <v>18.544796621503977</v>
      </c>
    </row>
    <row r="590" spans="1:3" x14ac:dyDescent="0.25">
      <c r="A590">
        <v>29.5</v>
      </c>
      <c r="B590">
        <v>1.3975997934176182E-9</v>
      </c>
      <c r="C590">
        <v>18.571217442646766</v>
      </c>
    </row>
    <row r="591" spans="1:3" x14ac:dyDescent="0.25">
      <c r="A591">
        <v>29.55</v>
      </c>
      <c r="B591">
        <v>1.4381237241119316E-9</v>
      </c>
      <c r="C591">
        <v>18.59757232450211</v>
      </c>
    </row>
    <row r="592" spans="1:3" x14ac:dyDescent="0.25">
      <c r="A592">
        <v>29.6</v>
      </c>
      <c r="B592">
        <v>1.4797828890693357E-9</v>
      </c>
      <c r="C592">
        <v>18.623861480721327</v>
      </c>
    </row>
    <row r="593" spans="1:3" x14ac:dyDescent="0.25">
      <c r="A593">
        <v>29.65</v>
      </c>
      <c r="B593">
        <v>1.5226079196305791E-9</v>
      </c>
      <c r="C593">
        <v>18.650085124690364</v>
      </c>
    </row>
    <row r="594" spans="1:3" x14ac:dyDescent="0.25">
      <c r="A594">
        <v>29.7</v>
      </c>
      <c r="B594">
        <v>1.5666302402252738E-9</v>
      </c>
      <c r="C594">
        <v>18.67624346952303</v>
      </c>
    </row>
    <row r="595" spans="1:3" x14ac:dyDescent="0.25">
      <c r="A595">
        <v>29.75</v>
      </c>
      <c r="B595">
        <v>1.6118820879837574E-9</v>
      </c>
      <c r="C595">
        <v>18.702336728054515</v>
      </c>
    </row>
    <row r="596" spans="1:3" x14ac:dyDescent="0.25">
      <c r="A596">
        <v>29.8</v>
      </c>
      <c r="B596">
        <v>1.6583965328092965E-9</v>
      </c>
      <c r="C596">
        <v>18.728365112835043</v>
      </c>
    </row>
    <row r="597" spans="1:3" x14ac:dyDescent="0.25">
      <c r="A597">
        <v>29.85</v>
      </c>
      <c r="B597">
        <v>1.7062074979209217E-9</v>
      </c>
      <c r="C597">
        <v>18.754328836123243</v>
      </c>
    </row>
    <row r="598" spans="1:3" x14ac:dyDescent="0.25">
      <c r="A598">
        <v>29.9</v>
      </c>
      <c r="B598">
        <v>1.755349780877253E-9</v>
      </c>
      <c r="C598">
        <v>18.780228109880259</v>
      </c>
    </row>
    <row r="599" spans="1:3" x14ac:dyDescent="0.25">
      <c r="A599">
        <v>29.95</v>
      </c>
      <c r="B599">
        <v>1.8058590750917872E-9</v>
      </c>
      <c r="C599">
        <v>18.806063145763581</v>
      </c>
    </row>
    <row r="600" spans="1:3" x14ac:dyDescent="0.25">
      <c r="A600">
        <v>30</v>
      </c>
      <c r="B600">
        <v>1.8577719918507602E-9</v>
      </c>
      <c r="C600">
        <v>18.831834155121051</v>
      </c>
    </row>
    <row r="601" spans="1:3" x14ac:dyDescent="0.25">
      <c r="A601">
        <v>30.05</v>
      </c>
      <c r="B601">
        <v>1.9111260828442644E-9</v>
      </c>
      <c r="C601">
        <v>18.857541348985105</v>
      </c>
    </row>
    <row r="602" spans="1:3" x14ac:dyDescent="0.25">
      <c r="A602">
        <v>30.1</v>
      </c>
      <c r="B602">
        <v>1.9659598632221769E-9</v>
      </c>
      <c r="C602">
        <v>18.883184938067071</v>
      </c>
    </row>
    <row r="603" spans="1:3" x14ac:dyDescent="0.25">
      <c r="A603">
        <v>30.15</v>
      </c>
      <c r="B603">
        <v>2.0223128351862825E-9</v>
      </c>
      <c r="C603">
        <v>18.908765132751512</v>
      </c>
    </row>
    <row r="604" spans="1:3" x14ac:dyDescent="0.25">
      <c r="A604">
        <v>30.2</v>
      </c>
      <c r="B604">
        <v>2.0802255121302478E-9</v>
      </c>
      <c r="C604">
        <v>18.934282143090883</v>
      </c>
    </row>
    <row r="605" spans="1:3" x14ac:dyDescent="0.25">
      <c r="A605">
        <v>30.25</v>
      </c>
      <c r="B605">
        <v>2.1397394433396419E-9</v>
      </c>
      <c r="C605">
        <v>18.959736178800163</v>
      </c>
    </row>
    <row r="606" spans="1:3" x14ac:dyDescent="0.25">
      <c r="A606">
        <v>30.3</v>
      </c>
      <c r="B606">
        <v>2.2008972392638815E-9</v>
      </c>
      <c r="C606">
        <v>18.98512744925149</v>
      </c>
    </row>
    <row r="607" spans="1:3" x14ac:dyDescent="0.25">
      <c r="A607">
        <v>30.35</v>
      </c>
      <c r="B607">
        <v>2.2637425973728618E-9</v>
      </c>
      <c r="C607">
        <v>19.010456163469108</v>
      </c>
    </row>
    <row r="608" spans="1:3" x14ac:dyDescent="0.25">
      <c r="A608">
        <v>30.4</v>
      </c>
      <c r="B608">
        <v>2.3283203286109637E-9</v>
      </c>
      <c r="C608">
        <v>19.035722530124552</v>
      </c>
    </row>
    <row r="609" spans="1:3" x14ac:dyDescent="0.25">
      <c r="A609">
        <v>30.45</v>
      </c>
      <c r="B609">
        <v>2.3946763844610502E-9</v>
      </c>
      <c r="C609">
        <v>19.060926757531295</v>
      </c>
    </row>
    <row r="610" spans="1:3" x14ac:dyDescent="0.25">
      <c r="A610">
        <v>30.5</v>
      </c>
      <c r="B610">
        <v>2.462857884632247E-9</v>
      </c>
      <c r="C610">
        <v>19.086069053640507</v>
      </c>
    </row>
    <row r="611" spans="1:3" x14ac:dyDescent="0.25">
      <c r="A611">
        <v>30.55</v>
      </c>
      <c r="B611">
        <v>2.532913145384495E-9</v>
      </c>
      <c r="C611">
        <v>19.111149626035875</v>
      </c>
    </row>
    <row r="612" spans="1:3" x14ac:dyDescent="0.25">
      <c r="A612">
        <v>30.6</v>
      </c>
      <c r="B612">
        <v>2.6048917085038888E-9</v>
      </c>
      <c r="C612">
        <v>19.136168681929274</v>
      </c>
    </row>
    <row r="613" spans="1:3" x14ac:dyDescent="0.25">
      <c r="A613">
        <v>30.65</v>
      </c>
      <c r="B613">
        <v>2.6788443709430128E-9</v>
      </c>
      <c r="C613">
        <v>19.161126428156255</v>
      </c>
    </row>
    <row r="614" spans="1:3" x14ac:dyDescent="0.25">
      <c r="A614">
        <v>30.7</v>
      </c>
      <c r="B614">
        <v>2.754823215140027E-9</v>
      </c>
      <c r="C614">
        <v>19.186023071171615</v>
      </c>
    </row>
    <row r="615" spans="1:3" x14ac:dyDescent="0.25">
      <c r="A615">
        <v>30.75</v>
      </c>
      <c r="B615">
        <v>2.8328816400318631E-9</v>
      </c>
      <c r="C615">
        <v>19.210858817045157</v>
      </c>
    </row>
    <row r="616" spans="1:3" x14ac:dyDescent="0.25">
      <c r="A616">
        <v>30.8</v>
      </c>
      <c r="B616">
        <v>2.9130743927757589E-9</v>
      </c>
      <c r="C616">
        <v>19.23563387145736</v>
      </c>
    </row>
    <row r="617" spans="1:3" x14ac:dyDescent="0.25">
      <c r="A617">
        <v>30.85</v>
      </c>
      <c r="B617">
        <v>2.9954576011949236E-9</v>
      </c>
      <c r="C617">
        <v>19.260348439695569</v>
      </c>
    </row>
    <row r="618" spans="1:3" x14ac:dyDescent="0.25">
      <c r="A618">
        <v>30.9</v>
      </c>
      <c r="B618">
        <v>3.0800888069632245E-9</v>
      </c>
      <c r="C618">
        <v>19.285002726649719</v>
      </c>
    </row>
    <row r="619" spans="1:3" x14ac:dyDescent="0.25">
      <c r="A619">
        <v>30.95</v>
      </c>
      <c r="B619">
        <v>3.1670269995452693E-9</v>
      </c>
      <c r="C619">
        <v>19.309596936808617</v>
      </c>
    </row>
    <row r="620" spans="1:3" x14ac:dyDescent="0.25">
      <c r="A620">
        <v>31</v>
      </c>
      <c r="B620">
        <v>3.2563326509077299E-9</v>
      </c>
      <c r="C620">
        <v>19.334131274255995</v>
      </c>
    </row>
    <row r="621" spans="1:3" x14ac:dyDescent="0.25">
      <c r="A621">
        <v>31.05</v>
      </c>
      <c r="B621">
        <v>3.3480677510182061E-9</v>
      </c>
      <c r="C621">
        <v>19.358605942666944</v>
      </c>
    </row>
    <row r="622" spans="1:3" x14ac:dyDescent="0.25">
      <c r="A622">
        <v>31.1</v>
      </c>
      <c r="B622">
        <v>3.442295844148832E-9</v>
      </c>
      <c r="C622">
        <v>19.383021145304152</v>
      </c>
    </row>
    <row r="623" spans="1:3" x14ac:dyDescent="0.25">
      <c r="A623">
        <v>31.15</v>
      </c>
      <c r="B623">
        <v>3.5390820660013015E-9</v>
      </c>
      <c r="C623">
        <v>19.407377085014431</v>
      </c>
    </row>
    <row r="624" spans="1:3" x14ac:dyDescent="0.25">
      <c r="A624">
        <v>31.2</v>
      </c>
      <c r="B624">
        <v>3.6384931816709433E-9</v>
      </c>
      <c r="C624">
        <v>19.431673964225293</v>
      </c>
    </row>
    <row r="625" spans="1:3" x14ac:dyDescent="0.25">
      <c r="A625">
        <v>31.25</v>
      </c>
      <c r="B625">
        <v>3.7405976244676412E-9</v>
      </c>
      <c r="C625">
        <v>19.455911984941508</v>
      </c>
    </row>
    <row r="626" spans="1:3" x14ac:dyDescent="0.25">
      <c r="A626">
        <v>31.3</v>
      </c>
      <c r="B626">
        <v>3.84546553561155E-9</v>
      </c>
      <c r="C626">
        <v>19.480091348741855</v>
      </c>
    </row>
    <row r="627" spans="1:3" x14ac:dyDescent="0.25">
      <c r="A627">
        <v>31.35</v>
      </c>
      <c r="B627">
        <v>3.9531688048224133E-9</v>
      </c>
      <c r="C627">
        <v>19.504212256775915</v>
      </c>
    </row>
    <row r="628" spans="1:3" x14ac:dyDescent="0.25">
      <c r="A628">
        <v>31.4</v>
      </c>
      <c r="B628">
        <v>4.0637811118209773E-9</v>
      </c>
      <c r="C628">
        <v>19.528274909761016</v>
      </c>
    </row>
    <row r="629" spans="1:3" x14ac:dyDescent="0.25">
      <c r="A629">
        <v>31.45</v>
      </c>
      <c r="B629">
        <v>4.1773779687618142E-9</v>
      </c>
      <c r="C629">
        <v>19.552279507979062</v>
      </c>
    </row>
    <row r="630" spans="1:3" x14ac:dyDescent="0.25">
      <c r="A630">
        <v>31.5</v>
      </c>
      <c r="B630">
        <v>4.2940367636173752E-9</v>
      </c>
      <c r="C630">
        <v>19.576226251273809</v>
      </c>
    </row>
    <row r="631" spans="1:3" x14ac:dyDescent="0.25">
      <c r="A631">
        <v>31.55</v>
      </c>
      <c r="B631">
        <v>4.4138368045327983E-9</v>
      </c>
      <c r="C631">
        <v>19.600115339047626</v>
      </c>
    </row>
    <row r="632" spans="1:3" x14ac:dyDescent="0.25">
      <c r="A632">
        <v>31.6</v>
      </c>
      <c r="B632">
        <v>4.536859365172147E-9</v>
      </c>
      <c r="C632">
        <v>19.623946970259119</v>
      </c>
    </row>
    <row r="633" spans="1:3" x14ac:dyDescent="0.25">
      <c r="A633">
        <v>31.65</v>
      </c>
      <c r="B633">
        <v>4.6631877310769643E-9</v>
      </c>
      <c r="C633">
        <v>19.647721343420042</v>
      </c>
    </row>
    <row r="634" spans="1:3" x14ac:dyDescent="0.25">
      <c r="A634">
        <v>31.7</v>
      </c>
      <c r="B634">
        <v>4.7929072470575983E-9</v>
      </c>
      <c r="C634">
        <v>19.671438656592859</v>
      </c>
    </row>
    <row r="635" spans="1:3" x14ac:dyDescent="0.25">
      <c r="A635">
        <v>31.75</v>
      </c>
      <c r="B635">
        <v>4.9261053656397332E-9</v>
      </c>
      <c r="C635">
        <v>19.695099107388089</v>
      </c>
    </row>
    <row r="636" spans="1:3" x14ac:dyDescent="0.25">
      <c r="A636">
        <v>31.8</v>
      </c>
      <c r="B636">
        <v>5.0628716965873845E-9</v>
      </c>
      <c r="C636">
        <v>19.718702892961861</v>
      </c>
    </row>
    <row r="637" spans="1:3" x14ac:dyDescent="0.25">
      <c r="A637">
        <v>31.85</v>
      </c>
      <c r="B637">
        <v>5.2032980575251989E-9</v>
      </c>
      <c r="C637">
        <v>19.742250210013388</v>
      </c>
    </row>
    <row r="638" spans="1:3" x14ac:dyDescent="0.25">
      <c r="A638">
        <v>31.9</v>
      </c>
      <c r="B638">
        <v>5.3474785256826512E-9</v>
      </c>
      <c r="C638">
        <v>19.765741254782697</v>
      </c>
    </row>
    <row r="639" spans="1:3" x14ac:dyDescent="0.25">
      <c r="A639">
        <v>31.95</v>
      </c>
      <c r="B639">
        <v>5.4955094907833923E-9</v>
      </c>
      <c r="C639">
        <v>19.789176223048191</v>
      </c>
    </row>
    <row r="640" spans="1:3" x14ac:dyDescent="0.25">
      <c r="A640">
        <v>32</v>
      </c>
      <c r="B640">
        <v>5.6474897091036684E-9</v>
      </c>
      <c r="C640">
        <v>19.812555310124722</v>
      </c>
    </row>
    <row r="641" spans="1:3" x14ac:dyDescent="0.25">
      <c r="A641">
        <v>32.049999999999997</v>
      </c>
      <c r="B641">
        <v>5.8035203587235298E-9</v>
      </c>
      <c r="C641">
        <v>19.835878710861046</v>
      </c>
    </row>
    <row r="642" spans="1:3" x14ac:dyDescent="0.25">
      <c r="A642">
        <v>32.1</v>
      </c>
      <c r="B642">
        <v>5.9637050959959387E-9</v>
      </c>
      <c r="C642">
        <v>19.859146619638064</v>
      </c>
    </row>
    <row r="643" spans="1:3" x14ac:dyDescent="0.25">
      <c r="A643">
        <v>32.15</v>
      </c>
      <c r="B643">
        <v>6.1281501132585863E-9</v>
      </c>
      <c r="C643">
        <v>19.882359230366561</v>
      </c>
    </row>
    <row r="644" spans="1:3" x14ac:dyDescent="0.25">
      <c r="A644">
        <v>32.200000000000003</v>
      </c>
      <c r="B644">
        <v>6.2969641978139058E-9</v>
      </c>
      <c r="C644">
        <v>19.905516736485385</v>
      </c>
    </row>
    <row r="645" spans="1:3" x14ac:dyDescent="0.25">
      <c r="A645">
        <v>32.25</v>
      </c>
      <c r="B645">
        <v>6.4702587922035497E-9</v>
      </c>
      <c r="C645">
        <v>19.928619330959481</v>
      </c>
    </row>
    <row r="646" spans="1:3" x14ac:dyDescent="0.25">
      <c r="A646">
        <v>32.299999999999997</v>
      </c>
      <c r="B646">
        <v>6.6481480558035565E-9</v>
      </c>
      <c r="C646">
        <v>19.951667206278145</v>
      </c>
    </row>
    <row r="647" spans="1:3" x14ac:dyDescent="0.25">
      <c r="A647">
        <v>32.35</v>
      </c>
      <c r="B647">
        <v>6.8307489277675518E-9</v>
      </c>
      <c r="C647">
        <v>19.974660554453084</v>
      </c>
    </row>
    <row r="648" spans="1:3" x14ac:dyDescent="0.25">
      <c r="A648">
        <v>32.4</v>
      </c>
      <c r="B648">
        <v>7.0181811913455536E-9</v>
      </c>
      <c r="C648">
        <v>19.997599567016827</v>
      </c>
    </row>
    <row r="649" spans="1:3" x14ac:dyDescent="0.25">
      <c r="A649">
        <v>32.450000000000003</v>
      </c>
      <c r="B649">
        <v>7.2105675396056487E-9</v>
      </c>
      <c r="C649">
        <v>20.020484435021107</v>
      </c>
    </row>
    <row r="650" spans="1:3" x14ac:dyDescent="0.25">
      <c r="A650">
        <v>32.5</v>
      </c>
      <c r="B650">
        <v>7.4080336425886669E-9</v>
      </c>
      <c r="C650">
        <v>20.043315349035073</v>
      </c>
    </row>
    <row r="651" spans="1:3" x14ac:dyDescent="0.25">
      <c r="A651">
        <v>32.549999999999997</v>
      </c>
      <c r="B651">
        <v>7.6107082159229992E-9</v>
      </c>
      <c r="C651">
        <v>20.066092499143952</v>
      </c>
    </row>
    <row r="652" spans="1:3" x14ac:dyDescent="0.25">
      <c r="A652">
        <v>32.6</v>
      </c>
      <c r="B652">
        <v>7.8187230909311704E-9</v>
      </c>
      <c r="C652">
        <v>20.088816074947456</v>
      </c>
    </row>
    <row r="653" spans="1:3" x14ac:dyDescent="0.25">
      <c r="A653">
        <v>32.65</v>
      </c>
      <c r="B653">
        <v>8.0322132862570002E-9</v>
      </c>
      <c r="C653">
        <v>20.111486265558391</v>
      </c>
    </row>
    <row r="654" spans="1:3" x14ac:dyDescent="0.25">
      <c r="A654">
        <v>32.700000000000003</v>
      </c>
      <c r="B654">
        <v>8.2513170810445068E-9</v>
      </c>
      <c r="C654">
        <v>20.13410325960124</v>
      </c>
    </row>
    <row r="655" spans="1:3" x14ac:dyDescent="0.25">
      <c r="A655">
        <v>32.75</v>
      </c>
      <c r="B655">
        <v>8.4761760897004524E-9</v>
      </c>
      <c r="C655">
        <v>20.156667245210937</v>
      </c>
    </row>
    <row r="656" spans="1:3" x14ac:dyDescent="0.25">
      <c r="A656">
        <v>32.799999999999997</v>
      </c>
      <c r="B656">
        <v>8.7069353382714358E-9</v>
      </c>
      <c r="C656">
        <v>20.179178410031462</v>
      </c>
    </row>
    <row r="657" spans="1:3" x14ac:dyDescent="0.25">
      <c r="A657">
        <v>32.85</v>
      </c>
      <c r="B657">
        <v>8.9437433424691531E-9</v>
      </c>
      <c r="C657">
        <v>20.20163694121478</v>
      </c>
    </row>
    <row r="658" spans="1:3" x14ac:dyDescent="0.25">
      <c r="A658">
        <v>32.9</v>
      </c>
      <c r="B658">
        <v>9.186752187375975E-9</v>
      </c>
      <c r="C658">
        <v>20.224043025419547</v>
      </c>
    </row>
    <row r="659" spans="1:3" x14ac:dyDescent="0.25">
      <c r="A659">
        <v>32.950000000000003</v>
      </c>
      <c r="B659">
        <v>9.4361176088651431E-9</v>
      </c>
      <c r="C659">
        <v>20.246396848810033</v>
      </c>
    </row>
    <row r="660" spans="1:3" x14ac:dyDescent="0.25">
      <c r="A660">
        <v>33</v>
      </c>
      <c r="B660">
        <v>9.691999076770007E-9</v>
      </c>
      <c r="C660">
        <v>20.26869859705517</v>
      </c>
    </row>
    <row r="661" spans="1:3" x14ac:dyDescent="0.25">
      <c r="A661">
        <v>33.049999999999997</v>
      </c>
      <c r="B661">
        <v>9.9545598798366875E-9</v>
      </c>
      <c r="C661">
        <v>20.290948455327328</v>
      </c>
    </row>
    <row r="662" spans="1:3" x14ac:dyDescent="0.25">
      <c r="A662">
        <v>33.1</v>
      </c>
      <c r="B662">
        <v>1.0223967212496339E-8</v>
      </c>
      <c r="C662">
        <v>20.313146608301505</v>
      </c>
    </row>
    <row r="663" spans="1:3" x14ac:dyDescent="0.25">
      <c r="A663">
        <v>33.15</v>
      </c>
      <c r="B663">
        <v>1.0500392263493511E-8</v>
      </c>
      <c r="C663">
        <v>20.335293240154432</v>
      </c>
    </row>
    <row r="664" spans="1:3" x14ac:dyDescent="0.25">
      <c r="A664">
        <v>33.200000000000003</v>
      </c>
      <c r="B664">
        <v>1.0784010306406E-8</v>
      </c>
      <c r="C664">
        <v>20.357388534563551</v>
      </c>
    </row>
    <row r="665" spans="1:3" x14ac:dyDescent="0.25">
      <c r="A665">
        <v>33.25</v>
      </c>
      <c r="B665">
        <v>1.1075000792096695E-8</v>
      </c>
      <c r="C665">
        <v>20.379432674706301</v>
      </c>
    </row>
    <row r="666" spans="1:3" x14ac:dyDescent="0.25">
      <c r="A666">
        <v>33.299999999999997</v>
      </c>
      <c r="B666">
        <v>1.1373547443132044E-8</v>
      </c>
      <c r="C666">
        <v>20.401425843259311</v>
      </c>
    </row>
    <row r="667" spans="1:3" x14ac:dyDescent="0.25">
      <c r="A667">
        <v>33.35</v>
      </c>
      <c r="B667">
        <v>1.1679838350209366E-8</v>
      </c>
      <c r="C667">
        <v>20.423368222397695</v>
      </c>
    </row>
    <row r="668" spans="1:3" x14ac:dyDescent="0.25">
      <c r="A668">
        <v>33.4</v>
      </c>
      <c r="B668">
        <v>1.1994066070631182E-8</v>
      </c>
      <c r="C668">
        <v>20.445259993794231</v>
      </c>
    </row>
    <row r="669" spans="1:3" x14ac:dyDescent="0.25">
      <c r="A669">
        <v>33.450000000000003</v>
      </c>
      <c r="B669">
        <v>1.2316427728866468E-8</v>
      </c>
      <c r="C669">
        <v>20.467101338618878</v>
      </c>
    </row>
    <row r="670" spans="1:3" x14ac:dyDescent="0.25">
      <c r="A670">
        <v>33.5</v>
      </c>
      <c r="B670">
        <v>1.2647125119241466E-8</v>
      </c>
      <c r="C670">
        <v>20.488892437538112</v>
      </c>
    </row>
    <row r="671" spans="1:3" x14ac:dyDescent="0.25">
      <c r="A671">
        <v>33.549999999999997</v>
      </c>
      <c r="B671">
        <v>1.2986364810800661E-8</v>
      </c>
      <c r="C671">
        <v>20.510633470714282</v>
      </c>
    </row>
    <row r="672" spans="1:3" x14ac:dyDescent="0.25">
      <c r="A672">
        <v>33.6</v>
      </c>
      <c r="B672">
        <v>1.3334358254381015E-8</v>
      </c>
      <c r="C672">
        <v>20.532324617803031</v>
      </c>
    </row>
    <row r="673" spans="1:3" x14ac:dyDescent="0.25">
      <c r="A673">
        <v>33.65</v>
      </c>
      <c r="B673">
        <v>1.3691321891943522E-8</v>
      </c>
      <c r="C673">
        <v>20.553966057961308</v>
      </c>
    </row>
    <row r="674" spans="1:3" x14ac:dyDescent="0.25">
      <c r="A674">
        <v>33.700000000000003</v>
      </c>
      <c r="B674">
        <v>1.405747726820432E-8</v>
      </c>
      <c r="C674">
        <v>20.575557969834136</v>
      </c>
    </row>
    <row r="675" spans="1:3" x14ac:dyDescent="0.25">
      <c r="A675">
        <v>33.75</v>
      </c>
      <c r="B675">
        <v>1.4433051144612951E-8</v>
      </c>
      <c r="C675">
        <v>20.597100531562685</v>
      </c>
    </row>
    <row r="676" spans="1:3" x14ac:dyDescent="0.25">
      <c r="A676">
        <v>33.799999999999997</v>
      </c>
      <c r="B676">
        <v>1.4818275615721114E-8</v>
      </c>
      <c r="C676">
        <v>20.618593920781858</v>
      </c>
    </row>
    <row r="677" spans="1:3" x14ac:dyDescent="0.25">
      <c r="A677">
        <v>33.85</v>
      </c>
      <c r="B677">
        <v>1.5213388227990147E-8</v>
      </c>
      <c r="C677">
        <v>20.640038314619972</v>
      </c>
    </row>
    <row r="678" spans="1:3" x14ac:dyDescent="0.25">
      <c r="A678">
        <v>33.9</v>
      </c>
      <c r="B678">
        <v>1.5618632101083976E-8</v>
      </c>
      <c r="C678">
        <v>20.661433889698309</v>
      </c>
    </row>
    <row r="679" spans="1:3" x14ac:dyDescent="0.25">
      <c r="A679">
        <v>33.950000000000003</v>
      </c>
      <c r="B679">
        <v>1.6034256051695263E-8</v>
      </c>
      <c r="C679">
        <v>20.682780822131011</v>
      </c>
    </row>
    <row r="680" spans="1:3" x14ac:dyDescent="0.25">
      <c r="A680">
        <v>34</v>
      </c>
      <c r="B680">
        <v>1.6460514719955418E-8</v>
      </c>
      <c r="C680">
        <v>20.704079287524792</v>
      </c>
    </row>
    <row r="681" spans="1:3" x14ac:dyDescent="0.25">
      <c r="A681">
        <v>34.049999999999997</v>
      </c>
      <c r="B681">
        <v>1.6897668698476243E-8</v>
      </c>
      <c r="C681">
        <v>20.725329460978699</v>
      </c>
    </row>
    <row r="682" spans="1:3" x14ac:dyDescent="0.25">
      <c r="A682">
        <v>34.1</v>
      </c>
      <c r="B682">
        <v>1.7345984664076011E-8</v>
      </c>
      <c r="C682">
        <v>20.746531517084076</v>
      </c>
    </row>
    <row r="683" spans="1:3" x14ac:dyDescent="0.25">
      <c r="A683">
        <v>34.15</v>
      </c>
      <c r="B683">
        <v>1.7805735512241023E-8</v>
      </c>
      <c r="C683">
        <v>20.767685629924379</v>
      </c>
    </row>
    <row r="684" spans="1:3" x14ac:dyDescent="0.25">
      <c r="A684">
        <v>34.200000000000003</v>
      </c>
      <c r="B684">
        <v>1.8277200494374214E-8</v>
      </c>
      <c r="C684">
        <v>20.788791973075043</v>
      </c>
    </row>
    <row r="685" spans="1:3" x14ac:dyDescent="0.25">
      <c r="A685">
        <v>34.25</v>
      </c>
      <c r="B685">
        <v>1.876066535788676E-8</v>
      </c>
      <c r="C685">
        <v>20.809850719603496</v>
      </c>
    </row>
    <row r="686" spans="1:3" x14ac:dyDescent="0.25">
      <c r="A686">
        <v>34.299999999999997</v>
      </c>
      <c r="B686">
        <v>1.9256422489184221E-8</v>
      </c>
      <c r="C686">
        <v>20.830862042069125</v>
      </c>
    </row>
    <row r="687" spans="1:3" x14ac:dyDescent="0.25">
      <c r="A687">
        <v>34.35</v>
      </c>
      <c r="B687">
        <v>1.976477105960535E-8</v>
      </c>
      <c r="C687">
        <v>20.851826112523252</v>
      </c>
    </row>
    <row r="688" spans="1:3" x14ac:dyDescent="0.25">
      <c r="A688">
        <v>34.4</v>
      </c>
      <c r="B688">
        <v>2.0286017174368425E-8</v>
      </c>
      <c r="C688">
        <v>20.872743102509176</v>
      </c>
    </row>
    <row r="689" spans="1:3" x14ac:dyDescent="0.25">
      <c r="A689">
        <v>34.450000000000003</v>
      </c>
      <c r="B689">
        <v>2.0820474024582454E-8</v>
      </c>
      <c r="C689">
        <v>20.893613183062318</v>
      </c>
    </row>
    <row r="690" spans="1:3" x14ac:dyDescent="0.25">
      <c r="A690">
        <v>34.5</v>
      </c>
      <c r="B690">
        <v>2.1368462042382916E-8</v>
      </c>
      <c r="C690">
        <v>20.914436524710172</v>
      </c>
    </row>
    <row r="691" spans="1:3" x14ac:dyDescent="0.25">
      <c r="A691">
        <v>34.549999999999997</v>
      </c>
      <c r="B691">
        <v>2.1930309059249655E-8</v>
      </c>
      <c r="C691">
        <v>20.935213297472618</v>
      </c>
    </row>
    <row r="692" spans="1:3" x14ac:dyDescent="0.25">
      <c r="A692">
        <v>34.6</v>
      </c>
      <c r="B692">
        <v>2.2506350467568757E-8</v>
      </c>
      <c r="C692">
        <v>20.955943670861924</v>
      </c>
    </row>
    <row r="693" spans="1:3" x14ac:dyDescent="0.25">
      <c r="A693">
        <v>34.65</v>
      </c>
      <c r="B693">
        <v>2.3096929385499549E-8</v>
      </c>
      <c r="C693">
        <v>20.976627813882981</v>
      </c>
    </row>
    <row r="694" spans="1:3" x14ac:dyDescent="0.25">
      <c r="A694">
        <v>34.700000000000003</v>
      </c>
      <c r="B694">
        <v>2.3702396825208296E-8</v>
      </c>
      <c r="C694">
        <v>20.997265895033628</v>
      </c>
    </row>
    <row r="695" spans="1:3" x14ac:dyDescent="0.25">
      <c r="A695">
        <v>34.75</v>
      </c>
      <c r="B695">
        <v>2.4323111864533364E-8</v>
      </c>
      <c r="C695">
        <v>21.01785808230461</v>
      </c>
    </row>
    <row r="696" spans="1:3" x14ac:dyDescent="0.25">
      <c r="A696">
        <v>34.799999999999997</v>
      </c>
      <c r="B696">
        <v>2.4959441822146332E-8</v>
      </c>
      <c r="C696">
        <v>21.038404543180185</v>
      </c>
    </row>
    <row r="697" spans="1:3" x14ac:dyDescent="0.25">
      <c r="A697">
        <v>34.85</v>
      </c>
      <c r="B697">
        <v>2.5611762436273483E-8</v>
      </c>
      <c r="C697">
        <v>21.058905444638199</v>
      </c>
    </row>
    <row r="698" spans="1:3" x14ac:dyDescent="0.25">
      <c r="A698">
        <v>34.9</v>
      </c>
      <c r="B698">
        <v>2.628045804704702E-8</v>
      </c>
      <c r="C698">
        <v>21.079360953150516</v>
      </c>
    </row>
    <row r="699" spans="1:3" x14ac:dyDescent="0.25">
      <c r="A699">
        <v>34.950000000000003</v>
      </c>
      <c r="B699">
        <v>2.6965921782550946E-8</v>
      </c>
      <c r="C699">
        <v>21.099771234683228</v>
      </c>
    </row>
    <row r="700" spans="1:3" x14ac:dyDescent="0.25">
      <c r="A700">
        <v>35</v>
      </c>
      <c r="B700">
        <v>2.7668555748634422E-8</v>
      </c>
      <c r="C700">
        <v>21.120136454697203</v>
      </c>
    </row>
    <row r="701" spans="1:3" x14ac:dyDescent="0.25">
      <c r="A701">
        <v>35.049999999999997</v>
      </c>
      <c r="B701">
        <v>2.8388771222558949E-8</v>
      </c>
      <c r="C701">
        <v>21.140456778148319</v>
      </c>
    </row>
    <row r="702" spans="1:3" x14ac:dyDescent="0.25">
      <c r="A702">
        <v>35.1</v>
      </c>
      <c r="B702">
        <v>2.9126988850553682E-8</v>
      </c>
      <c r="C702">
        <v>21.16073236948802</v>
      </c>
    </row>
    <row r="703" spans="1:3" x14ac:dyDescent="0.25">
      <c r="A703">
        <v>35.15</v>
      </c>
      <c r="B703">
        <v>2.9883638849352039E-8</v>
      </c>
      <c r="C703">
        <v>21.180963392663621</v>
      </c>
    </row>
    <row r="704" spans="1:3" x14ac:dyDescent="0.25">
      <c r="A704">
        <v>35.200000000000003</v>
      </c>
      <c r="B704">
        <v>3.0659161211780046E-8</v>
      </c>
      <c r="C704">
        <v>21.201150011118873</v>
      </c>
    </row>
    <row r="705" spans="1:3" x14ac:dyDescent="0.25">
      <c r="A705">
        <v>35.25</v>
      </c>
      <c r="B705">
        <v>3.1454005916476113E-8</v>
      </c>
      <c r="C705">
        <v>21.221292387794442</v>
      </c>
    </row>
    <row r="706" spans="1:3" x14ac:dyDescent="0.25">
      <c r="A706">
        <v>35.299999999999997</v>
      </c>
      <c r="B706">
        <v>3.2268633141814413E-8</v>
      </c>
      <c r="C706">
        <v>21.24139068512839</v>
      </c>
    </row>
    <row r="707" spans="1:3" x14ac:dyDescent="0.25">
      <c r="A707">
        <v>35.35</v>
      </c>
      <c r="B707">
        <v>3.3103513484113664E-8</v>
      </c>
      <c r="C707">
        <v>21.261445065056698</v>
      </c>
    </row>
    <row r="708" spans="1:3" x14ac:dyDescent="0.25">
      <c r="A708">
        <v>35.4</v>
      </c>
      <c r="B708">
        <v>3.3959128180207405E-8</v>
      </c>
      <c r="C708">
        <v>21.281455689013839</v>
      </c>
    </row>
    <row r="709" spans="1:3" x14ac:dyDescent="0.25">
      <c r="A709">
        <v>35.450000000000003</v>
      </c>
      <c r="B709">
        <v>3.4835969334456202E-8</v>
      </c>
      <c r="C709">
        <v>21.301422717933377</v>
      </c>
    </row>
    <row r="710" spans="1:3" x14ac:dyDescent="0.25">
      <c r="A710">
        <v>35.5</v>
      </c>
      <c r="B710">
        <v>3.5734540150286165E-8</v>
      </c>
      <c r="C710">
        <v>21.321346312248476</v>
      </c>
    </row>
    <row r="711" spans="1:3" x14ac:dyDescent="0.25">
      <c r="A711">
        <v>35.549999999999997</v>
      </c>
      <c r="B711">
        <v>3.665535516633324E-8</v>
      </c>
      <c r="C711">
        <v>21.341226631892649</v>
      </c>
    </row>
    <row r="712" spans="1:3" x14ac:dyDescent="0.25">
      <c r="A712">
        <v>35.6</v>
      </c>
      <c r="B712">
        <v>3.7598940497280006E-8</v>
      </c>
      <c r="C712">
        <v>21.361063836300296</v>
      </c>
    </row>
    <row r="713" spans="1:3" x14ac:dyDescent="0.25">
      <c r="A713">
        <v>35.65</v>
      </c>
      <c r="B713">
        <v>3.8565834079470857E-8</v>
      </c>
      <c r="C713">
        <v>21.380858084407365</v>
      </c>
    </row>
    <row r="714" spans="1:3" x14ac:dyDescent="0.25">
      <c r="A714">
        <v>35.700000000000003</v>
      </c>
      <c r="B714">
        <v>3.9556585921389779E-8</v>
      </c>
      <c r="C714">
        <v>21.400609534652027</v>
      </c>
    </row>
    <row r="715" spans="1:3" x14ac:dyDescent="0.25">
      <c r="A715">
        <v>35.75</v>
      </c>
      <c r="B715">
        <v>4.0571758359094354E-8</v>
      </c>
      <c r="C715">
        <v>21.420318344975417</v>
      </c>
    </row>
    <row r="716" spans="1:3" x14ac:dyDescent="0.25">
      <c r="A716">
        <v>35.799999999999997</v>
      </c>
      <c r="B716">
        <v>4.1611926316690715E-8</v>
      </c>
      <c r="C716">
        <v>21.439984672822327</v>
      </c>
    </row>
    <row r="717" spans="1:3" x14ac:dyDescent="0.25">
      <c r="A717">
        <v>35.85</v>
      </c>
      <c r="B717">
        <v>4.2677677571945114E-8</v>
      </c>
      <c r="C717">
        <v>21.459608675141851</v>
      </c>
    </row>
    <row r="718" spans="1:3" x14ac:dyDescent="0.25">
      <c r="A718">
        <v>35.9</v>
      </c>
      <c r="B718">
        <v>4.3769613027123318E-8</v>
      </c>
      <c r="C718">
        <v>21.479190508388296</v>
      </c>
    </row>
    <row r="719" spans="1:3" x14ac:dyDescent="0.25">
      <c r="A719">
        <v>35.950000000000003</v>
      </c>
      <c r="B719">
        <v>4.4888346985151525E-8</v>
      </c>
      <c r="C719">
        <v>21.498730328521763</v>
      </c>
    </row>
    <row r="720" spans="1:3" x14ac:dyDescent="0.25">
      <c r="A720">
        <v>36</v>
      </c>
      <c r="B720">
        <v>4.6034507431197454E-8</v>
      </c>
      <c r="C720">
        <v>21.518228291009027</v>
      </c>
    </row>
    <row r="721" spans="1:3" x14ac:dyDescent="0.25">
      <c r="A721">
        <v>36.049999999999997</v>
      </c>
      <c r="B721">
        <v>4.7208736319766377E-8</v>
      </c>
      <c r="C721">
        <v>21.537684550824412</v>
      </c>
    </row>
    <row r="722" spans="1:3" x14ac:dyDescent="0.25">
      <c r="A722">
        <v>36.1</v>
      </c>
      <c r="B722">
        <v>4.8411689867412977E-8</v>
      </c>
      <c r="C722">
        <v>21.557099262450357</v>
      </c>
    </row>
    <row r="723" spans="1:3" x14ac:dyDescent="0.25">
      <c r="A723">
        <v>36.15</v>
      </c>
      <c r="B723">
        <v>4.964403885117025E-8</v>
      </c>
      <c r="C723">
        <v>21.576472579878569</v>
      </c>
    </row>
    <row r="724" spans="1:3" x14ac:dyDescent="0.25">
      <c r="A724">
        <v>36.200000000000003</v>
      </c>
      <c r="B724">
        <v>5.0906468912796376E-8</v>
      </c>
      <c r="C724">
        <v>21.595804656610543</v>
      </c>
    </row>
    <row r="725" spans="1:3" x14ac:dyDescent="0.25">
      <c r="A725">
        <v>36.25</v>
      </c>
      <c r="B725">
        <v>5.2199680868943838E-8</v>
      </c>
      <c r="C725">
        <v>21.61509564565867</v>
      </c>
    </row>
    <row r="726" spans="1:3" x14ac:dyDescent="0.25">
      <c r="A726">
        <v>36.299999999999997</v>
      </c>
      <c r="B726">
        <v>5.3524391027357853E-8</v>
      </c>
      <c r="C726">
        <v>21.634345699547065</v>
      </c>
    </row>
    <row r="727" spans="1:3" x14ac:dyDescent="0.25">
      <c r="A727">
        <v>36.35</v>
      </c>
      <c r="B727">
        <v>5.4881331509209933E-8</v>
      </c>
      <c r="C727">
        <v>21.653554970312264</v>
      </c>
    </row>
    <row r="728" spans="1:3" x14ac:dyDescent="0.25">
      <c r="A728">
        <v>36.4</v>
      </c>
      <c r="B728">
        <v>5.6271250577678073E-8</v>
      </c>
      <c r="C728">
        <v>21.672723609504416</v>
      </c>
    </row>
    <row r="729" spans="1:3" x14ac:dyDescent="0.25">
      <c r="A729">
        <v>36.450000000000003</v>
      </c>
      <c r="B729">
        <v>5.7694912972879279E-8</v>
      </c>
      <c r="C729">
        <v>21.691851768187977</v>
      </c>
    </row>
    <row r="730" spans="1:3" x14ac:dyDescent="0.25">
      <c r="A730">
        <v>36.5</v>
      </c>
      <c r="B730">
        <v>5.9153100253274881E-8</v>
      </c>
      <c r="C730">
        <v>21.710939596942772</v>
      </c>
    </row>
    <row r="731" spans="1:3" x14ac:dyDescent="0.25">
      <c r="A731">
        <v>36.549999999999997</v>
      </c>
      <c r="B731">
        <v>6.0646611143654332E-8</v>
      </c>
      <c r="C731">
        <v>21.729987245864876</v>
      </c>
    </row>
    <row r="732" spans="1:3" x14ac:dyDescent="0.25">
      <c r="A732">
        <v>36.6</v>
      </c>
      <c r="B732">
        <v>6.2176261889821115E-8</v>
      </c>
      <c r="C732">
        <v>21.748994864567536</v>
      </c>
    </row>
    <row r="733" spans="1:3" x14ac:dyDescent="0.25">
      <c r="A733">
        <v>36.65</v>
      </c>
      <c r="B733">
        <v>6.3742886620095086E-8</v>
      </c>
      <c r="C733">
        <v>21.767962602182312</v>
      </c>
    </row>
    <row r="734" spans="1:3" x14ac:dyDescent="0.25">
      <c r="A734">
        <v>36.700000000000003</v>
      </c>
      <c r="B734">
        <v>6.5347337713749191E-8</v>
      </c>
      <c r="C734">
        <v>21.78689060735983</v>
      </c>
    </row>
    <row r="735" spans="1:3" x14ac:dyDescent="0.25">
      <c r="A735">
        <v>36.75</v>
      </c>
      <c r="B735">
        <v>6.6990486176507673E-8</v>
      </c>
      <c r="C735">
        <v>21.805779028270972</v>
      </c>
    </row>
    <row r="736" spans="1:3" x14ac:dyDescent="0.25">
      <c r="A736">
        <v>36.799999999999997</v>
      </c>
      <c r="B736">
        <v>6.8673222023226246E-8</v>
      </c>
      <c r="C736">
        <v>21.824628012607697</v>
      </c>
    </row>
    <row r="737" spans="1:3" x14ac:dyDescent="0.25">
      <c r="A737">
        <v>36.85</v>
      </c>
      <c r="B737">
        <v>7.0396454667877071E-8</v>
      </c>
      <c r="C737">
        <v>21.8434377075843</v>
      </c>
    </row>
    <row r="738" spans="1:3" x14ac:dyDescent="0.25">
      <c r="A738">
        <v>36.9</v>
      </c>
      <c r="B738">
        <v>7.2161113320972845E-8</v>
      </c>
      <c r="C738">
        <v>21.862208259938221</v>
      </c>
    </row>
    <row r="739" spans="1:3" x14ac:dyDescent="0.25">
      <c r="A739">
        <v>36.950000000000003</v>
      </c>
      <c r="B739">
        <v>7.3968147394552005E-8</v>
      </c>
      <c r="C739">
        <v>21.880939815931203</v>
      </c>
    </row>
    <row r="740" spans="1:3" x14ac:dyDescent="0.25">
      <c r="A740">
        <v>37</v>
      </c>
      <c r="B740">
        <v>7.5818526914865066E-8</v>
      </c>
      <c r="C740">
        <v>21.899632521350267</v>
      </c>
    </row>
    <row r="741" spans="1:3" x14ac:dyDescent="0.25">
      <c r="A741">
        <v>37.049999999999997</v>
      </c>
      <c r="B741">
        <v>7.7713242942883335E-8</v>
      </c>
      <c r="C741">
        <v>21.918286521508907</v>
      </c>
    </row>
    <row r="742" spans="1:3" x14ac:dyDescent="0.25">
      <c r="A742">
        <v>37.1</v>
      </c>
      <c r="B742">
        <v>7.9653308002780463E-8</v>
      </c>
      <c r="C742">
        <v>21.936901961247983</v>
      </c>
    </row>
    <row r="743" spans="1:3" x14ac:dyDescent="0.25">
      <c r="A743">
        <v>37.15</v>
      </c>
      <c r="B743">
        <v>8.1639756518513227E-8</v>
      </c>
      <c r="C743">
        <v>21.955478984937031</v>
      </c>
    </row>
    <row r="744" spans="1:3" x14ac:dyDescent="0.25">
      <c r="A744">
        <v>37.200000000000003</v>
      </c>
      <c r="B744">
        <v>8.367364525864394E-8</v>
      </c>
      <c r="C744">
        <v>21.974017736475094</v>
      </c>
    </row>
    <row r="745" spans="1:3" x14ac:dyDescent="0.25">
      <c r="A745">
        <v>37.25</v>
      </c>
      <c r="B745">
        <v>8.5756053789551158E-8</v>
      </c>
      <c r="C745">
        <v>21.992518359292063</v>
      </c>
    </row>
    <row r="746" spans="1:3" x14ac:dyDescent="0.25">
      <c r="A746">
        <v>37.299999999999997</v>
      </c>
      <c r="B746">
        <v>8.7888084937165127E-8</v>
      </c>
      <c r="C746">
        <v>22.010980996349634</v>
      </c>
    </row>
    <row r="747" spans="1:3" x14ac:dyDescent="0.25">
      <c r="A747">
        <v>37.35</v>
      </c>
      <c r="B747">
        <v>9.0070865257380582E-8</v>
      </c>
      <c r="C747">
        <v>22.029405790142505</v>
      </c>
    </row>
    <row r="748" spans="1:3" x14ac:dyDescent="0.25">
      <c r="A748">
        <v>37.4</v>
      </c>
      <c r="B748">
        <v>9.2305545515293523E-8</v>
      </c>
      <c r="C748">
        <v>22.047792882699493</v>
      </c>
    </row>
    <row r="749" spans="1:3" x14ac:dyDescent="0.25">
      <c r="A749">
        <v>37.450000000000003</v>
      </c>
      <c r="B749">
        <v>9.4593301173408951E-8</v>
      </c>
      <c r="C749">
        <v>22.066142415584622</v>
      </c>
    </row>
    <row r="750" spans="1:3" x14ac:dyDescent="0.25">
      <c r="A750">
        <v>37.5</v>
      </c>
      <c r="B750">
        <v>9.693533288897794E-8</v>
      </c>
      <c r="C750">
        <v>22.084454529898409</v>
      </c>
    </row>
    <row r="751" spans="1:3" x14ac:dyDescent="0.25">
      <c r="A751">
        <v>37.549999999999997</v>
      </c>
      <c r="B751">
        <v>9.933286702061714E-8</v>
      </c>
      <c r="C751">
        <v>22.102729366278847</v>
      </c>
    </row>
    <row r="752" spans="1:3" x14ac:dyDescent="0.25">
      <c r="A752">
        <v>37.6</v>
      </c>
      <c r="B752">
        <v>1.0178715614436892E-7</v>
      </c>
      <c r="C752">
        <v>22.120967064902736</v>
      </c>
    </row>
    <row r="753" spans="1:3" x14ac:dyDescent="0.25">
      <c r="A753">
        <v>37.65</v>
      </c>
      <c r="B753">
        <v>1.0429947957935662E-7</v>
      </c>
      <c r="C753">
        <v>22.139167765486672</v>
      </c>
    </row>
    <row r="754" spans="1:3" x14ac:dyDescent="0.25">
      <c r="A754">
        <v>37.700000000000003</v>
      </c>
      <c r="B754">
        <v>1.0687114392320881E-7</v>
      </c>
      <c r="C754">
        <v>22.157331607288427</v>
      </c>
    </row>
    <row r="755" spans="1:3" x14ac:dyDescent="0.25">
      <c r="A755">
        <v>37.75</v>
      </c>
      <c r="B755">
        <v>1.0950348359740685E-7</v>
      </c>
      <c r="C755">
        <v>22.175458729107998</v>
      </c>
    </row>
    <row r="756" spans="1:3" x14ac:dyDescent="0.25">
      <c r="A756">
        <v>37.799999999999997</v>
      </c>
      <c r="B756">
        <v>1.1219786140272548E-7</v>
      </c>
      <c r="C756">
        <v>22.193549269288855</v>
      </c>
    </row>
    <row r="757" spans="1:3" x14ac:dyDescent="0.25">
      <c r="A757">
        <v>37.85</v>
      </c>
      <c r="B757">
        <v>1.1495566908494051E-7</v>
      </c>
      <c r="C757">
        <v>22.211603365719121</v>
      </c>
    </row>
    <row r="758" spans="1:3" x14ac:dyDescent="0.25">
      <c r="A758">
        <v>37.9</v>
      </c>
      <c r="B758">
        <v>1.177783279109717E-7</v>
      </c>
      <c r="C758">
        <v>22.229621155832856</v>
      </c>
    </row>
    <row r="759" spans="1:3" x14ac:dyDescent="0.25">
      <c r="A759">
        <v>37.950000000000003</v>
      </c>
      <c r="B759">
        <v>1.2066728925563274E-7</v>
      </c>
      <c r="C759">
        <v>22.247602776611107</v>
      </c>
    </row>
    <row r="760" spans="1:3" x14ac:dyDescent="0.25">
      <c r="A760">
        <v>38</v>
      </c>
      <c r="B760">
        <v>1.236240351991786E-7</v>
      </c>
      <c r="C760">
        <v>22.26554836458337</v>
      </c>
    </row>
    <row r="761" spans="1:3" x14ac:dyDescent="0.25">
      <c r="A761">
        <v>38.049999999999997</v>
      </c>
      <c r="B761">
        <v>1.266500791358084E-7</v>
      </c>
      <c r="C761">
        <v>22.283458055828575</v>
      </c>
    </row>
    <row r="762" spans="1:3" x14ac:dyDescent="0.25">
      <c r="A762">
        <v>38.1</v>
      </c>
      <c r="B762">
        <v>1.2974696639332937E-7</v>
      </c>
      <c r="C762">
        <v>22.301331985976539</v>
      </c>
    </row>
    <row r="763" spans="1:3" x14ac:dyDescent="0.25">
      <c r="A763">
        <v>38.15</v>
      </c>
      <c r="B763">
        <v>1.3291627486415173E-7</v>
      </c>
      <c r="C763">
        <v>22.319170290209012</v>
      </c>
    </row>
    <row r="764" spans="1:3" x14ac:dyDescent="0.25">
      <c r="A764">
        <v>38.200000000000003</v>
      </c>
      <c r="B764">
        <v>1.3615961564780892E-7</v>
      </c>
      <c r="C764">
        <v>22.336973103261066</v>
      </c>
    </row>
    <row r="765" spans="1:3" x14ac:dyDescent="0.25">
      <c r="A765">
        <v>38.25</v>
      </c>
      <c r="B765">
        <v>1.3947863370519068E-7</v>
      </c>
      <c r="C765">
        <v>22.354740559422297</v>
      </c>
    </row>
    <row r="766" spans="1:3" x14ac:dyDescent="0.25">
      <c r="A766">
        <v>38.299999999999997</v>
      </c>
      <c r="B766">
        <v>1.4287500852468518E-7</v>
      </c>
      <c r="C766">
        <v>22.372472792538058</v>
      </c>
    </row>
    <row r="767" spans="1:3" x14ac:dyDescent="0.25">
      <c r="A767">
        <v>38.35</v>
      </c>
      <c r="B767">
        <v>1.4635045480042225E-7</v>
      </c>
      <c r="C767">
        <v>22.390169936010818</v>
      </c>
    </row>
    <row r="768" spans="1:3" x14ac:dyDescent="0.25">
      <c r="A768">
        <v>38.4</v>
      </c>
      <c r="B768">
        <v>1.49906723122827E-7</v>
      </c>
      <c r="C768">
        <v>22.407832122801278</v>
      </c>
    </row>
    <row r="769" spans="1:3" x14ac:dyDescent="0.25">
      <c r="A769">
        <v>38.450000000000003</v>
      </c>
      <c r="B769">
        <v>1.5354560068166604E-7</v>
      </c>
      <c r="C769">
        <v>22.425459485429801</v>
      </c>
    </row>
    <row r="770" spans="1:3" x14ac:dyDescent="0.25">
      <c r="A770">
        <v>38.5</v>
      </c>
      <c r="B770">
        <v>1.5726891198181585E-7</v>
      </c>
      <c r="C770">
        <v>22.443052155977576</v>
      </c>
    </row>
    <row r="771" spans="1:3" x14ac:dyDescent="0.25">
      <c r="A771">
        <v>38.549999999999997</v>
      </c>
      <c r="B771">
        <v>1.6107851957193794E-7</v>
      </c>
      <c r="C771">
        <v>22.460610266087986</v>
      </c>
    </row>
    <row r="772" spans="1:3" x14ac:dyDescent="0.25">
      <c r="A772">
        <v>38.6</v>
      </c>
      <c r="B772">
        <v>1.6497632478628636E-7</v>
      </c>
      <c r="C772">
        <v>22.478133946967834</v>
      </c>
    </row>
    <row r="773" spans="1:3" x14ac:dyDescent="0.25">
      <c r="A773">
        <v>38.65</v>
      </c>
      <c r="B773">
        <v>1.6896426849985942E-7</v>
      </c>
      <c r="C773">
        <v>22.495623329388664</v>
      </c>
    </row>
    <row r="774" spans="1:3" x14ac:dyDescent="0.25">
      <c r="A774">
        <v>38.700000000000003</v>
      </c>
      <c r="B774">
        <v>1.7304433189710232E-7</v>
      </c>
      <c r="C774">
        <v>22.513078543688046</v>
      </c>
    </row>
    <row r="775" spans="1:3" x14ac:dyDescent="0.25">
      <c r="A775">
        <v>38.75</v>
      </c>
      <c r="B775">
        <v>1.7721853725439034E-7</v>
      </c>
      <c r="C775">
        <v>22.530499719770887</v>
      </c>
    </row>
    <row r="776" spans="1:3" x14ac:dyDescent="0.25">
      <c r="A776">
        <v>38.799999999999997</v>
      </c>
      <c r="B776">
        <v>1.8148894873651695E-7</v>
      </c>
      <c r="C776">
        <v>22.547886987110704</v>
      </c>
    </row>
    <row r="777" spans="1:3" x14ac:dyDescent="0.25">
      <c r="A777">
        <v>38.85</v>
      </c>
      <c r="B777">
        <v>1.8585767320739954E-7</v>
      </c>
      <c r="C777">
        <v>22.565240474751079</v>
      </c>
    </row>
    <row r="778" spans="1:3" x14ac:dyDescent="0.25">
      <c r="A778">
        <v>38.9</v>
      </c>
      <c r="B778">
        <v>1.9032686105524741E-7</v>
      </c>
      <c r="C778">
        <v>22.582560311306672</v>
      </c>
    </row>
    <row r="779" spans="1:3" x14ac:dyDescent="0.25">
      <c r="A779">
        <v>38.950000000000003</v>
      </c>
      <c r="B779">
        <v>1.9489870703241166E-7</v>
      </c>
      <c r="C779">
        <v>22.599846624964851</v>
      </c>
    </row>
    <row r="780" spans="1:3" x14ac:dyDescent="0.25">
      <c r="A780">
        <v>39</v>
      </c>
      <c r="B780">
        <v>1.9957545111016649E-7</v>
      </c>
      <c r="C780">
        <v>22.617099543486823</v>
      </c>
    </row>
    <row r="781" spans="1:3" x14ac:dyDescent="0.25">
      <c r="A781">
        <v>39.049999999999997</v>
      </c>
      <c r="B781">
        <v>2.0435937934864046E-7</v>
      </c>
      <c r="C781">
        <v>22.634319194209009</v>
      </c>
    </row>
    <row r="782" spans="1:3" x14ac:dyDescent="0.25">
      <c r="A782">
        <v>39.1</v>
      </c>
      <c r="B782">
        <v>2.0925282478216039E-7</v>
      </c>
      <c r="C782">
        <v>22.651505704044396</v>
      </c>
    </row>
    <row r="783" spans="1:3" x14ac:dyDescent="0.25">
      <c r="A783">
        <v>39.15</v>
      </c>
      <c r="B783">
        <v>2.1425816832024443E-7</v>
      </c>
      <c r="C783">
        <v>22.668659199483823</v>
      </c>
    </row>
    <row r="784" spans="1:3" x14ac:dyDescent="0.25">
      <c r="A784">
        <v>39.200000000000003</v>
      </c>
      <c r="B784">
        <v>2.1937783966448493E-7</v>
      </c>
      <c r="C784">
        <v>22.685779806597289</v>
      </c>
    </row>
    <row r="785" spans="1:3" x14ac:dyDescent="0.25">
      <c r="A785">
        <v>39.25</v>
      </c>
      <c r="B785">
        <v>2.2461431824159263E-7</v>
      </c>
      <c r="C785">
        <v>22.702867651035398</v>
      </c>
    </row>
    <row r="786" spans="1:3" x14ac:dyDescent="0.25">
      <c r="A786">
        <v>39.299999999999997</v>
      </c>
      <c r="B786">
        <v>2.2997013415283531E-7</v>
      </c>
      <c r="C786">
        <v>22.719922858030561</v>
      </c>
    </row>
    <row r="787" spans="1:3" x14ac:dyDescent="0.25">
      <c r="A787">
        <v>39.35</v>
      </c>
      <c r="B787">
        <v>2.354478691401486E-7</v>
      </c>
      <c r="C787">
        <v>22.736945552398442</v>
      </c>
    </row>
    <row r="788" spans="1:3" x14ac:dyDescent="0.25">
      <c r="A788">
        <v>39.4</v>
      </c>
      <c r="B788">
        <v>2.4105015756917728E-7</v>
      </c>
      <c r="C788">
        <v>22.753935858539169</v>
      </c>
    </row>
    <row r="789" spans="1:3" x14ac:dyDescent="0.25">
      <c r="A789">
        <v>39.450000000000003</v>
      </c>
      <c r="B789">
        <v>2.4677968742949702E-7</v>
      </c>
      <c r="C789">
        <v>22.77089390043885</v>
      </c>
    </row>
    <row r="790" spans="1:3" x14ac:dyDescent="0.25">
      <c r="A790">
        <v>39.5</v>
      </c>
      <c r="B790">
        <v>2.5263920135231407E-7</v>
      </c>
      <c r="C790">
        <v>22.787819801670828</v>
      </c>
    </row>
    <row r="791" spans="1:3" x14ac:dyDescent="0.25">
      <c r="A791">
        <v>39.549999999999997</v>
      </c>
      <c r="B791">
        <v>2.5863149764589159E-7</v>
      </c>
      <c r="C791">
        <v>22.804713685396887</v>
      </c>
    </row>
    <row r="792" spans="1:3" x14ac:dyDescent="0.25">
      <c r="A792">
        <v>39.6</v>
      </c>
      <c r="B792">
        <v>2.6475943134899954E-7</v>
      </c>
      <c r="C792">
        <v>22.821575674368979</v>
      </c>
    </row>
    <row r="793" spans="1:3" x14ac:dyDescent="0.25">
      <c r="A793">
        <v>39.65</v>
      </c>
      <c r="B793">
        <v>2.7102591530264822E-7</v>
      </c>
      <c r="C793">
        <v>22.838405890930112</v>
      </c>
    </row>
    <row r="794" spans="1:3" x14ac:dyDescent="0.25">
      <c r="A794">
        <v>39.700000000000003</v>
      </c>
      <c r="B794">
        <v>2.7743392124040849E-7</v>
      </c>
      <c r="C794">
        <v>22.855204457016043</v>
      </c>
    </row>
    <row r="795" spans="1:3" x14ac:dyDescent="0.25">
      <c r="A795">
        <v>39.75</v>
      </c>
      <c r="B795">
        <v>2.8398648089760297E-7</v>
      </c>
      <c r="C795">
        <v>22.871971494156504</v>
      </c>
    </row>
    <row r="796" spans="1:3" x14ac:dyDescent="0.25">
      <c r="A796">
        <v>39.799999999999997</v>
      </c>
      <c r="B796">
        <v>2.9068668713964425E-7</v>
      </c>
      <c r="C796">
        <v>22.888707123476529</v>
      </c>
    </row>
    <row r="797" spans="1:3" x14ac:dyDescent="0.25">
      <c r="A797">
        <v>39.85</v>
      </c>
      <c r="B797">
        <v>2.9753769510984096E-7</v>
      </c>
      <c r="C797">
        <v>22.905411465697874</v>
      </c>
    </row>
    <row r="798" spans="1:3" x14ac:dyDescent="0.25">
      <c r="A798">
        <v>39.9</v>
      </c>
      <c r="B798">
        <v>3.0454272339696319E-7</v>
      </c>
      <c r="C798">
        <v>22.92208464114038</v>
      </c>
    </row>
    <row r="799" spans="1:3" x14ac:dyDescent="0.25">
      <c r="A799">
        <v>39.950000000000003</v>
      </c>
      <c r="B799">
        <v>3.1170505522284551E-7</v>
      </c>
      <c r="C799">
        <v>22.938726769723282</v>
      </c>
    </row>
    <row r="800" spans="1:3" x14ac:dyDescent="0.25">
      <c r="A800">
        <v>40</v>
      </c>
      <c r="B800">
        <v>3.1902803965038864E-7</v>
      </c>
      <c r="C800">
        <v>22.955337970966529</v>
      </c>
    </row>
    <row r="801" spans="1:3" x14ac:dyDescent="0.25">
      <c r="A801">
        <v>40.049999999999997</v>
      </c>
      <c r="B801">
        <v>3.265150928122123E-7</v>
      </c>
      <c r="C801">
        <v>22.971918363992341</v>
      </c>
    </row>
    <row r="802" spans="1:3" x14ac:dyDescent="0.25">
      <c r="A802">
        <v>40.1</v>
      </c>
      <c r="B802">
        <v>3.3416969916032677E-7</v>
      </c>
      <c r="C802">
        <v>22.988468067526298</v>
      </c>
    </row>
    <row r="803" spans="1:3" x14ac:dyDescent="0.25">
      <c r="A803">
        <v>40.15</v>
      </c>
      <c r="B803">
        <v>3.4199541273710279E-7</v>
      </c>
      <c r="C803">
        <v>23.004987199898913</v>
      </c>
    </row>
    <row r="804" spans="1:3" x14ac:dyDescent="0.25">
      <c r="A804">
        <v>40.200000000000003</v>
      </c>
      <c r="B804">
        <v>3.4999585846789168E-7</v>
      </c>
      <c r="C804">
        <v>23.021475879046889</v>
      </c>
    </row>
    <row r="805" spans="1:3" x14ac:dyDescent="0.25">
      <c r="A805">
        <v>40.25</v>
      </c>
      <c r="B805">
        <v>3.5817473347561207E-7</v>
      </c>
      <c r="C805">
        <v>23.037934222514572</v>
      </c>
    </row>
    <row r="806" spans="1:3" x14ac:dyDescent="0.25">
      <c r="A806">
        <v>40.299999999999997</v>
      </c>
      <c r="B806">
        <v>3.6653580841763159E-7</v>
      </c>
      <c r="C806">
        <v>23.054362347455189</v>
      </c>
    </row>
    <row r="807" spans="1:3" x14ac:dyDescent="0.25">
      <c r="A807">
        <v>40.35</v>
      </c>
      <c r="B807">
        <v>3.7508292884529725E-7</v>
      </c>
      <c r="C807">
        <v>23.070760370632339</v>
      </c>
    </row>
    <row r="808" spans="1:3" x14ac:dyDescent="0.25">
      <c r="A808">
        <v>40.4</v>
      </c>
      <c r="B808">
        <v>3.8382001658643766E-7</v>
      </c>
      <c r="C808">
        <v>23.08712840842125</v>
      </c>
    </row>
    <row r="809" spans="1:3" x14ac:dyDescent="0.25">
      <c r="A809">
        <v>40.450000000000003</v>
      </c>
      <c r="B809">
        <v>3.9275107115118552E-7</v>
      </c>
      <c r="C809">
        <v>23.103466576810231</v>
      </c>
    </row>
    <row r="810" spans="1:3" x14ac:dyDescent="0.25">
      <c r="A810">
        <v>40.5</v>
      </c>
      <c r="B810">
        <v>4.0188017116149205E-7</v>
      </c>
      <c r="C810">
        <v>23.119774991401989</v>
      </c>
    </row>
    <row r="811" spans="1:3" x14ac:dyDescent="0.25">
      <c r="A811">
        <v>40.549999999999997</v>
      </c>
      <c r="B811">
        <v>4.1121147580464879E-7</v>
      </c>
      <c r="C811">
        <v>23.136053767414996</v>
      </c>
    </row>
    <row r="812" spans="1:3" x14ac:dyDescent="0.25">
      <c r="A812">
        <v>40.6</v>
      </c>
      <c r="B812">
        <v>4.2074922631121224E-7</v>
      </c>
      <c r="C812">
        <v>23.152303019684869</v>
      </c>
    </row>
    <row r="813" spans="1:3" x14ac:dyDescent="0.25">
      <c r="A813">
        <v>40.65</v>
      </c>
      <c r="B813">
        <v>4.3049774745767766E-7</v>
      </c>
      <c r="C813">
        <v>23.168522862665796</v>
      </c>
    </row>
    <row r="814" spans="1:3" x14ac:dyDescent="0.25">
      <c r="A814">
        <v>40.700000000000003</v>
      </c>
      <c r="B814">
        <v>4.4046144909426574E-7</v>
      </c>
      <c r="C814">
        <v>23.18471341043173</v>
      </c>
    </row>
    <row r="815" spans="1:3" x14ac:dyDescent="0.25">
      <c r="A815">
        <v>40.75</v>
      </c>
      <c r="B815">
        <v>4.5064482769821074E-7</v>
      </c>
      <c r="C815">
        <v>23.200874776677914</v>
      </c>
    </row>
    <row r="816" spans="1:3" x14ac:dyDescent="0.25">
      <c r="A816">
        <v>40.799999999999997</v>
      </c>
      <c r="B816">
        <v>4.6105246795290859E-7</v>
      </c>
      <c r="C816">
        <v>23.217007074722186</v>
      </c>
    </row>
    <row r="817" spans="1:3" x14ac:dyDescent="0.25">
      <c r="A817">
        <v>40.85</v>
      </c>
      <c r="B817">
        <v>4.7168904435331447E-7</v>
      </c>
      <c r="C817">
        <v>23.233110417506353</v>
      </c>
    </row>
    <row r="818" spans="1:3" x14ac:dyDescent="0.25">
      <c r="A818">
        <v>40.9</v>
      </c>
      <c r="B818">
        <v>4.8255932283799688E-7</v>
      </c>
      <c r="C818">
        <v>23.249184917597525</v>
      </c>
    </row>
    <row r="819" spans="1:3" x14ac:dyDescent="0.25">
      <c r="A819">
        <v>40.950000000000003</v>
      </c>
      <c r="B819">
        <v>4.9366816244819187E-7</v>
      </c>
      <c r="C819">
        <v>23.265230687189543</v>
      </c>
    </row>
    <row r="820" spans="1:3" x14ac:dyDescent="0.25">
      <c r="A820">
        <v>41</v>
      </c>
      <c r="B820">
        <v>5.0502051701430917E-7</v>
      </c>
      <c r="C820">
        <v>23.28124783810431</v>
      </c>
    </row>
    <row r="821" spans="1:3" x14ac:dyDescent="0.25">
      <c r="A821">
        <v>41.05</v>
      </c>
      <c r="B821">
        <v>5.1662143687024197E-7</v>
      </c>
      <c r="C821">
        <v>23.297236481793067</v>
      </c>
    </row>
    <row r="822" spans="1:3" x14ac:dyDescent="0.25">
      <c r="A822">
        <v>41.1</v>
      </c>
      <c r="B822">
        <v>5.2847607059592285E-7</v>
      </c>
      <c r="C822">
        <v>23.313196729337847</v>
      </c>
    </row>
    <row r="823" spans="1:3" x14ac:dyDescent="0.25">
      <c r="A823">
        <v>41.15</v>
      </c>
      <c r="B823">
        <v>5.405896667885223E-7</v>
      </c>
      <c r="C823">
        <v>23.329128691452933</v>
      </c>
    </row>
    <row r="824" spans="1:3" x14ac:dyDescent="0.25">
      <c r="A824">
        <v>41.2</v>
      </c>
      <c r="B824">
        <v>5.5296757586269051E-7</v>
      </c>
      <c r="C824">
        <v>23.345032478485976</v>
      </c>
    </row>
    <row r="825" spans="1:3" x14ac:dyDescent="0.25">
      <c r="A825">
        <v>41.25</v>
      </c>
      <c r="B825">
        <v>5.656152518803028E-7</v>
      </c>
      <c r="C825">
        <v>23.360908200419519</v>
      </c>
    </row>
    <row r="826" spans="1:3" x14ac:dyDescent="0.25">
      <c r="A826">
        <v>41.3</v>
      </c>
      <c r="B826">
        <v>5.7853825441008498E-7</v>
      </c>
      <c r="C826">
        <v>23.376755966872345</v>
      </c>
    </row>
    <row r="827" spans="1:3" x14ac:dyDescent="0.25">
      <c r="A827">
        <v>41.35</v>
      </c>
      <c r="B827">
        <v>5.9174225041759025E-7</v>
      </c>
      <c r="C827">
        <v>23.392575887100783</v>
      </c>
    </row>
    <row r="828" spans="1:3" x14ac:dyDescent="0.25">
      <c r="A828">
        <v>41.4</v>
      </c>
      <c r="B828">
        <v>6.0523301618595365E-7</v>
      </c>
      <c r="C828">
        <v>23.408368070000066</v>
      </c>
    </row>
    <row r="829" spans="1:3" x14ac:dyDescent="0.25">
      <c r="A829">
        <v>41.45</v>
      </c>
      <c r="B829">
        <v>6.1901643926783673E-7</v>
      </c>
      <c r="C829">
        <v>23.424132624105766</v>
      </c>
    </row>
    <row r="830" spans="1:3" x14ac:dyDescent="0.25">
      <c r="A830">
        <v>41.5</v>
      </c>
      <c r="B830">
        <v>6.3309852046905821E-7</v>
      </c>
      <c r="C830">
        <v>23.439869657594983</v>
      </c>
    </row>
    <row r="831" spans="1:3" x14ac:dyDescent="0.25">
      <c r="A831">
        <v>41.55</v>
      </c>
      <c r="B831">
        <v>6.4748537586431754E-7</v>
      </c>
      <c r="C831">
        <v>23.455579278287903</v>
      </c>
    </row>
    <row r="832" spans="1:3" x14ac:dyDescent="0.25">
      <c r="A832">
        <v>41.6</v>
      </c>
      <c r="B832">
        <v>6.6218323884550655E-7</v>
      </c>
      <c r="C832">
        <v>23.471261593649039</v>
      </c>
    </row>
    <row r="833" spans="1:3" x14ac:dyDescent="0.25">
      <c r="A833">
        <v>41.65</v>
      </c>
      <c r="B833">
        <v>6.7719846220302849E-7</v>
      </c>
      <c r="C833">
        <v>23.486916710788492</v>
      </c>
    </row>
    <row r="834" spans="1:3" x14ac:dyDescent="0.25">
      <c r="A834">
        <v>41.7</v>
      </c>
      <c r="B834">
        <v>6.9253752024063823E-7</v>
      </c>
      <c r="C834">
        <v>23.502544736463491</v>
      </c>
    </row>
    <row r="835" spans="1:3" x14ac:dyDescent="0.25">
      <c r="A835">
        <v>41.75</v>
      </c>
      <c r="B835">
        <v>7.082070109242567E-7</v>
      </c>
      <c r="C835">
        <v>23.518145777079585</v>
      </c>
    </row>
    <row r="836" spans="1:3" x14ac:dyDescent="0.25">
      <c r="A836">
        <v>41.8</v>
      </c>
      <c r="B836">
        <v>7.2421365806520214E-7</v>
      </c>
      <c r="C836">
        <v>23.533719938692073</v>
      </c>
    </row>
    <row r="837" spans="1:3" x14ac:dyDescent="0.25">
      <c r="A837">
        <v>41.85</v>
      </c>
      <c r="B837">
        <v>7.4056431353841002E-7</v>
      </c>
      <c r="C837">
        <v>23.549267327007318</v>
      </c>
    </row>
    <row r="838" spans="1:3" x14ac:dyDescent="0.25">
      <c r="A838">
        <v>41.9</v>
      </c>
      <c r="B838">
        <v>7.572659595360446E-7</v>
      </c>
      <c r="C838">
        <v>23.564788047384042</v>
      </c>
    </row>
    <row r="839" spans="1:3" x14ac:dyDescent="0.25">
      <c r="A839">
        <v>41.95</v>
      </c>
      <c r="B839">
        <v>7.7432571085703135E-7</v>
      </c>
      <c r="C839">
        <v>23.580282204834742</v>
      </c>
    </row>
    <row r="840" spans="1:3" x14ac:dyDescent="0.25">
      <c r="A840">
        <v>42</v>
      </c>
      <c r="B840">
        <v>7.9175081723304055E-7</v>
      </c>
      <c r="C840">
        <v>23.595749904027084</v>
      </c>
    </row>
    <row r="841" spans="1:3" x14ac:dyDescent="0.25">
      <c r="A841">
        <v>42.05</v>
      </c>
      <c r="B841">
        <v>8.0954866569136732E-7</v>
      </c>
      <c r="C841">
        <v>23.611191249285007</v>
      </c>
    </row>
    <row r="842" spans="1:3" x14ac:dyDescent="0.25">
      <c r="A842">
        <v>42.1</v>
      </c>
      <c r="B842">
        <v>8.2772678295527125E-7</v>
      </c>
      <c r="C842">
        <v>23.626606344590297</v>
      </c>
    </row>
    <row r="843" spans="1:3" x14ac:dyDescent="0.25">
      <c r="A843">
        <v>42.15</v>
      </c>
      <c r="B843">
        <v>8.4629283788229272E-7</v>
      </c>
      <c r="C843">
        <v>23.641995293583786</v>
      </c>
    </row>
    <row r="844" spans="1:3" x14ac:dyDescent="0.25">
      <c r="A844">
        <v>42.2</v>
      </c>
      <c r="B844">
        <v>8.652546439410193E-7</v>
      </c>
      <c r="C844">
        <v>23.657358199566747</v>
      </c>
    </row>
    <row r="845" spans="1:3" x14ac:dyDescent="0.25">
      <c r="A845">
        <v>42.25</v>
      </c>
      <c r="B845">
        <v>8.8462016172689227E-7</v>
      </c>
      <c r="C845">
        <v>23.67269516550224</v>
      </c>
    </row>
    <row r="846" spans="1:3" x14ac:dyDescent="0.25">
      <c r="A846">
        <v>42.3</v>
      </c>
      <c r="B846">
        <v>9.0439750151757092E-7</v>
      </c>
      <c r="C846">
        <v>23.68800629401629</v>
      </c>
    </row>
    <row r="847" spans="1:3" x14ac:dyDescent="0.25">
      <c r="A847">
        <v>42.35</v>
      </c>
      <c r="B847">
        <v>9.245949258683621E-7</v>
      </c>
      <c r="C847">
        <v>23.703291687399386</v>
      </c>
    </row>
    <row r="848" spans="1:3" x14ac:dyDescent="0.25">
      <c r="A848">
        <v>42.4</v>
      </c>
      <c r="B848">
        <v>9.4522085224833969E-7</v>
      </c>
      <c r="C848">
        <v>23.718551447607794</v>
      </c>
    </row>
    <row r="849" spans="1:3" x14ac:dyDescent="0.25">
      <c r="A849">
        <v>42.45</v>
      </c>
      <c r="B849">
        <v>9.6628385571759292E-7</v>
      </c>
      <c r="C849">
        <v>23.733785676264734</v>
      </c>
    </row>
    <row r="850" spans="1:3" x14ac:dyDescent="0.25">
      <c r="A850">
        <v>42.5</v>
      </c>
      <c r="B850">
        <v>9.877926716463127E-7</v>
      </c>
      <c r="C850">
        <v>23.748994474661814</v>
      </c>
    </row>
    <row r="851" spans="1:3" x14ac:dyDescent="0.25">
      <c r="A851">
        <v>42.55</v>
      </c>
      <c r="B851">
        <v>1.0097561984761233E-6</v>
      </c>
      <c r="C851">
        <v>23.764177943760306</v>
      </c>
    </row>
    <row r="852" spans="1:3" x14ac:dyDescent="0.25">
      <c r="A852">
        <v>42.6</v>
      </c>
      <c r="B852">
        <v>1.0321835005243514E-6</v>
      </c>
      <c r="C852">
        <v>23.779336184192548</v>
      </c>
    </row>
    <row r="853" spans="1:3" x14ac:dyDescent="0.25">
      <c r="A853">
        <v>42.65</v>
      </c>
      <c r="B853">
        <v>1.0550838108317929E-6</v>
      </c>
      <c r="C853">
        <v>23.794469296263106</v>
      </c>
    </row>
    <row r="854" spans="1:3" x14ac:dyDescent="0.25">
      <c r="A854">
        <v>42.7</v>
      </c>
      <c r="B854">
        <v>1.078466534054462E-6</v>
      </c>
      <c r="C854">
        <v>23.809577379950213</v>
      </c>
    </row>
    <row r="855" spans="1:3" x14ac:dyDescent="0.25">
      <c r="A855">
        <v>42.75</v>
      </c>
      <c r="B855">
        <v>1.1023412494000812E-6</v>
      </c>
      <c r="C855">
        <v>23.824660534906947</v>
      </c>
    </row>
    <row r="856" spans="1:3" x14ac:dyDescent="0.25">
      <c r="A856">
        <v>42.8</v>
      </c>
      <c r="B856">
        <v>1.1267177136097444E-6</v>
      </c>
      <c r="C856">
        <v>23.83971886046271</v>
      </c>
    </row>
    <row r="857" spans="1:3" x14ac:dyDescent="0.25">
      <c r="A857">
        <v>42.85</v>
      </c>
      <c r="B857">
        <v>1.1516058639854738E-6</v>
      </c>
      <c r="C857">
        <v>23.854752455624336</v>
      </c>
    </row>
    <row r="858" spans="1:3" x14ac:dyDescent="0.25">
      <c r="A858">
        <v>42.9</v>
      </c>
      <c r="B858">
        <v>1.1770158214642414E-6</v>
      </c>
      <c r="C858">
        <v>23.869761419077598</v>
      </c>
    </row>
    <row r="859" spans="1:3" x14ac:dyDescent="0.25">
      <c r="A859">
        <v>42.95</v>
      </c>
      <c r="B859">
        <v>1.2029578937390375E-6</v>
      </c>
      <c r="C859">
        <v>23.88474584918832</v>
      </c>
    </row>
    <row r="860" spans="1:3" x14ac:dyDescent="0.25">
      <c r="A860">
        <v>43</v>
      </c>
      <c r="B860">
        <v>1.2294425784276876E-6</v>
      </c>
      <c r="C860">
        <v>23.899705844003797</v>
      </c>
    </row>
    <row r="861" spans="1:3" x14ac:dyDescent="0.25">
      <c r="A861">
        <v>43.05</v>
      </c>
      <c r="B861">
        <v>1.2564805662899423E-6</v>
      </c>
      <c r="C861">
        <v>23.914641501253996</v>
      </c>
    </row>
    <row r="862" spans="1:3" x14ac:dyDescent="0.25">
      <c r="A862">
        <v>43.1</v>
      </c>
      <c r="B862">
        <v>1.2840827444936017E-6</v>
      </c>
      <c r="C862">
        <v>23.92955291835294</v>
      </c>
    </row>
    <row r="863" spans="1:3" x14ac:dyDescent="0.25">
      <c r="A863">
        <v>43.15</v>
      </c>
      <c r="B863">
        <v>1.3122601999302017E-6</v>
      </c>
      <c r="C863">
        <v>23.944440192399899</v>
      </c>
    </row>
    <row r="864" spans="1:3" x14ac:dyDescent="0.25">
      <c r="A864">
        <v>43.2</v>
      </c>
      <c r="B864">
        <v>1.3410242225809862E-6</v>
      </c>
      <c r="C864">
        <v>23.959303420180799</v>
      </c>
    </row>
    <row r="865" spans="1:3" x14ac:dyDescent="0.25">
      <c r="A865">
        <v>43.25</v>
      </c>
      <c r="B865">
        <v>1.3703863089337968E-6</v>
      </c>
      <c r="C865">
        <v>23.97414269816942</v>
      </c>
    </row>
    <row r="866" spans="1:3" x14ac:dyDescent="0.25">
      <c r="A866">
        <v>43.3</v>
      </c>
      <c r="B866">
        <v>1.4003581654515284E-6</v>
      </c>
      <c r="C866">
        <v>23.988958122528601</v>
      </c>
    </row>
    <row r="867" spans="1:3" x14ac:dyDescent="0.25">
      <c r="A867">
        <v>43.35</v>
      </c>
      <c r="B867">
        <v>1.4309517120928478E-6</v>
      </c>
      <c r="C867">
        <v>24.003749789111652</v>
      </c>
    </row>
    <row r="868" spans="1:3" x14ac:dyDescent="0.25">
      <c r="A868">
        <v>43.4</v>
      </c>
      <c r="B868">
        <v>1.4621790858858544E-6</v>
      </c>
      <c r="C868">
        <v>24.01851779346368</v>
      </c>
    </row>
    <row r="869" spans="1:3" x14ac:dyDescent="0.25">
      <c r="A869">
        <v>43.45</v>
      </c>
      <c r="B869">
        <v>1.4940526445553067E-6</v>
      </c>
      <c r="C869">
        <v>24.033262230822629</v>
      </c>
    </row>
    <row r="870" spans="1:3" x14ac:dyDescent="0.25">
      <c r="A870">
        <v>43.5</v>
      </c>
      <c r="B870">
        <v>1.5265849702041962E-6</v>
      </c>
      <c r="C870">
        <v>24.047983196120779</v>
      </c>
    </row>
    <row r="871" spans="1:3" x14ac:dyDescent="0.25">
      <c r="A871">
        <v>43.55</v>
      </c>
      <c r="B871">
        <v>1.5597888730503214E-6</v>
      </c>
      <c r="C871">
        <v>24.062680783985872</v>
      </c>
    </row>
    <row r="872" spans="1:3" x14ac:dyDescent="0.25">
      <c r="A872">
        <v>43.6</v>
      </c>
      <c r="B872">
        <v>1.5936773952184965E-6</v>
      </c>
      <c r="C872">
        <v>24.077355088742408</v>
      </c>
    </row>
    <row r="873" spans="1:3" x14ac:dyDescent="0.25">
      <c r="A873">
        <v>43.65</v>
      </c>
      <c r="B873">
        <v>1.6282638145892789E-6</v>
      </c>
      <c r="C873">
        <v>24.092006204413007</v>
      </c>
    </row>
    <row r="874" spans="1:3" x14ac:dyDescent="0.25">
      <c r="A874">
        <v>43.7</v>
      </c>
      <c r="B874">
        <v>1.6635616487047266E-6</v>
      </c>
      <c r="C874">
        <v>24.106634224719514</v>
      </c>
    </row>
    <row r="875" spans="1:3" x14ac:dyDescent="0.25">
      <c r="A875">
        <v>43.75</v>
      </c>
      <c r="B875">
        <v>1.6995846587321222E-6</v>
      </c>
      <c r="C875">
        <v>24.121239243084343</v>
      </c>
    </row>
    <row r="876" spans="1:3" x14ac:dyDescent="0.25">
      <c r="A876">
        <v>43.8</v>
      </c>
      <c r="B876">
        <v>1.7363468534861376E-6</v>
      </c>
      <c r="C876">
        <v>24.135821352631723</v>
      </c>
    </row>
    <row r="877" spans="1:3" x14ac:dyDescent="0.25">
      <c r="A877">
        <v>43.85</v>
      </c>
      <c r="B877">
        <v>1.7738624935104984E-6</v>
      </c>
      <c r="C877">
        <v>24.150380646188943</v>
      </c>
    </row>
    <row r="878" spans="1:3" x14ac:dyDescent="0.25">
      <c r="A878">
        <v>43.9</v>
      </c>
      <c r="B878">
        <v>1.8121460952196126E-6</v>
      </c>
      <c r="C878">
        <v>24.164917216287574</v>
      </c>
    </row>
    <row r="879" spans="1:3" x14ac:dyDescent="0.25">
      <c r="A879">
        <v>43.95</v>
      </c>
      <c r="B879">
        <v>1.851212435101025E-6</v>
      </c>
      <c r="C879">
        <v>24.179431155164757</v>
      </c>
    </row>
    <row r="880" spans="1:3" x14ac:dyDescent="0.25">
      <c r="A880">
        <v>44</v>
      </c>
      <c r="B880">
        <v>1.8910765539795709E-6</v>
      </c>
      <c r="C880">
        <v>24.193922554764416</v>
      </c>
    </row>
    <row r="881" spans="1:3" x14ac:dyDescent="0.25">
      <c r="A881">
        <v>44.05</v>
      </c>
      <c r="B881">
        <v>1.9317537613437338E-6</v>
      </c>
      <c r="C881">
        <v>24.208391506738504</v>
      </c>
    </row>
    <row r="882" spans="1:3" x14ac:dyDescent="0.25">
      <c r="A882">
        <v>44.1</v>
      </c>
      <c r="B882">
        <v>1.9732596397352573E-6</v>
      </c>
      <c r="C882">
        <v>24.222838102448243</v>
      </c>
    </row>
    <row r="883" spans="1:3" x14ac:dyDescent="0.25">
      <c r="A883">
        <v>44.15</v>
      </c>
      <c r="B883">
        <v>2.0156100492026575E-6</v>
      </c>
      <c r="C883">
        <v>24.237262432965345</v>
      </c>
    </row>
    <row r="884" spans="1:3" x14ac:dyDescent="0.25">
      <c r="A884">
        <v>44.2</v>
      </c>
      <c r="B884">
        <v>2.0588211318193606E-6</v>
      </c>
      <c r="C884">
        <v>24.251664589073282</v>
      </c>
    </row>
    <row r="885" spans="1:3" x14ac:dyDescent="0.25">
      <c r="A885">
        <v>44.25</v>
      </c>
      <c r="B885">
        <v>2.1029093162674669E-6</v>
      </c>
      <c r="C885">
        <v>24.266044661268467</v>
      </c>
    </row>
    <row r="886" spans="1:3" x14ac:dyDescent="0.25">
      <c r="A886">
        <v>44.3</v>
      </c>
      <c r="B886">
        <v>2.1478913224877134E-6</v>
      </c>
      <c r="C886">
        <v>24.280402739761467</v>
      </c>
    </row>
    <row r="887" spans="1:3" x14ac:dyDescent="0.25">
      <c r="A887">
        <v>44.35</v>
      </c>
      <c r="B887">
        <v>2.1937841663966418E-6</v>
      </c>
      <c r="C887">
        <v>24.29473891447828</v>
      </c>
    </row>
    <row r="888" spans="1:3" x14ac:dyDescent="0.25">
      <c r="A888">
        <v>44.4</v>
      </c>
      <c r="B888">
        <v>2.2406051646716695E-6</v>
      </c>
      <c r="C888">
        <v>24.309053275061515</v>
      </c>
    </row>
    <row r="889" spans="1:3" x14ac:dyDescent="0.25">
      <c r="A889">
        <v>44.45</v>
      </c>
      <c r="B889">
        <v>2.288371939604906E-6</v>
      </c>
      <c r="C889">
        <v>24.323345910871666</v>
      </c>
    </row>
    <row r="890" spans="1:3" x14ac:dyDescent="0.25">
      <c r="A890">
        <v>44.5</v>
      </c>
      <c r="B890">
        <v>2.3371024240266794E-6</v>
      </c>
      <c r="C890">
        <v>24.337616910988128</v>
      </c>
    </row>
    <row r="891" spans="1:3" x14ac:dyDescent="0.25">
      <c r="A891">
        <v>44.55</v>
      </c>
      <c r="B891">
        <v>2.3868148662993301E-6</v>
      </c>
      <c r="C891">
        <v>24.351866364210792</v>
      </c>
    </row>
    <row r="892" spans="1:3" x14ac:dyDescent="0.25">
      <c r="A892">
        <v>44.6</v>
      </c>
      <c r="B892">
        <v>2.437527835382483E-6</v>
      </c>
      <c r="C892">
        <v>24.366094359060806</v>
      </c>
    </row>
    <row r="893" spans="1:3" x14ac:dyDescent="0.25">
      <c r="A893">
        <v>44.65</v>
      </c>
      <c r="B893">
        <v>2.4892602259703847E-6</v>
      </c>
      <c r="C893">
        <v>24.380300983782053</v>
      </c>
    </row>
    <row r="894" spans="1:3" x14ac:dyDescent="0.25">
      <c r="A894">
        <v>44.7</v>
      </c>
      <c r="B894">
        <v>2.5420312637022208E-6</v>
      </c>
      <c r="C894">
        <v>24.394486326342303</v>
      </c>
    </row>
    <row r="895" spans="1:3" x14ac:dyDescent="0.25">
      <c r="A895">
        <v>44.75</v>
      </c>
      <c r="B895">
        <v>2.595860510446447E-6</v>
      </c>
      <c r="C895">
        <v>24.40865047443441</v>
      </c>
    </row>
    <row r="896" spans="1:3" x14ac:dyDescent="0.25">
      <c r="A896">
        <v>44.8</v>
      </c>
      <c r="B896">
        <v>2.6507678696597678E-6</v>
      </c>
      <c r="C896">
        <v>24.422793515477419</v>
      </c>
    </row>
    <row r="897" spans="1:3" x14ac:dyDescent="0.25">
      <c r="A897">
        <v>44.85</v>
      </c>
      <c r="B897">
        <v>2.7067735918218211E-6</v>
      </c>
      <c r="C897">
        <v>24.436915536617878</v>
      </c>
    </row>
    <row r="898" spans="1:3" x14ac:dyDescent="0.25">
      <c r="A898">
        <v>44.9</v>
      </c>
      <c r="B898">
        <v>2.7638982799464845E-6</v>
      </c>
      <c r="C898">
        <v>24.451016624730936</v>
      </c>
    </row>
    <row r="899" spans="1:3" x14ac:dyDescent="0.25">
      <c r="A899">
        <v>44.95</v>
      </c>
      <c r="B899">
        <v>2.822162895170509E-6</v>
      </c>
      <c r="C899">
        <v>24.465096866421611</v>
      </c>
    </row>
    <row r="900" spans="1:3" x14ac:dyDescent="0.25">
      <c r="A900">
        <v>45</v>
      </c>
      <c r="B900">
        <v>2.8815887624206456E-6</v>
      </c>
      <c r="C900">
        <v>24.479156348025867</v>
      </c>
    </row>
    <row r="901" spans="1:3" x14ac:dyDescent="0.25">
      <c r="A901">
        <v>45.05</v>
      </c>
      <c r="B901">
        <v>2.9421975761599792E-6</v>
      </c>
      <c r="C901">
        <v>24.493195155611907</v>
      </c>
    </row>
    <row r="902" spans="1:3" x14ac:dyDescent="0.25">
      <c r="A902">
        <v>45.1</v>
      </c>
      <c r="B902">
        <v>3.0040114062145188E-6</v>
      </c>
      <c r="C902">
        <v>24.507213374981266</v>
      </c>
    </row>
    <row r="903" spans="1:3" x14ac:dyDescent="0.25">
      <c r="A903">
        <v>45.15</v>
      </c>
      <c r="B903">
        <v>3.0670527036809369E-6</v>
      </c>
      <c r="C903">
        <v>24.521211091670015</v>
      </c>
    </row>
    <row r="904" spans="1:3" x14ac:dyDescent="0.25">
      <c r="A904">
        <v>45.2</v>
      </c>
      <c r="B904">
        <v>3.1313443069163605E-6</v>
      </c>
      <c r="C904">
        <v>24.535188390949902</v>
      </c>
    </row>
    <row r="905" spans="1:3" x14ac:dyDescent="0.25">
      <c r="A905">
        <v>45.25</v>
      </c>
      <c r="B905">
        <v>3.1969094476112875E-6</v>
      </c>
      <c r="C905">
        <v>24.549145357829534</v>
      </c>
    </row>
    <row r="906" spans="1:3" x14ac:dyDescent="0.25">
      <c r="A906">
        <v>45.3</v>
      </c>
      <c r="B906">
        <v>3.2637717569463967E-6</v>
      </c>
      <c r="C906">
        <v>24.563082077055583</v>
      </c>
    </row>
    <row r="907" spans="1:3" x14ac:dyDescent="0.25">
      <c r="A907">
        <v>45.35</v>
      </c>
      <c r="B907">
        <v>3.3319552718343746E-6</v>
      </c>
      <c r="C907">
        <v>24.57699863311392</v>
      </c>
    </row>
    <row r="908" spans="1:3" x14ac:dyDescent="0.25">
      <c r="A908">
        <v>45.4</v>
      </c>
      <c r="B908">
        <v>3.4014844412477641E-6</v>
      </c>
      <c r="C908">
        <v>24.590895110230701</v>
      </c>
    </row>
    <row r="909" spans="1:3" x14ac:dyDescent="0.25">
      <c r="A909">
        <v>45.45</v>
      </c>
      <c r="B909">
        <v>3.4723841326335574E-6</v>
      </c>
      <c r="C909">
        <v>24.60477159237357</v>
      </c>
    </row>
    <row r="910" spans="1:3" x14ac:dyDescent="0.25">
      <c r="A910">
        <v>45.5</v>
      </c>
      <c r="B910">
        <v>3.5446796384158222E-6</v>
      </c>
      <c r="C910">
        <v>24.618628163252932</v>
      </c>
    </row>
    <row r="911" spans="1:3" x14ac:dyDescent="0.25">
      <c r="A911">
        <v>45.55</v>
      </c>
      <c r="B911">
        <v>3.6183966825872606E-6</v>
      </c>
      <c r="C911">
        <v>24.632464906322838</v>
      </c>
    </row>
    <row r="912" spans="1:3" x14ac:dyDescent="0.25">
      <c r="A912">
        <v>45.6</v>
      </c>
      <c r="B912">
        <v>3.6935614273905229E-6</v>
      </c>
      <c r="C912">
        <v>24.646281904782398</v>
      </c>
    </row>
    <row r="913" spans="1:3" x14ac:dyDescent="0.25">
      <c r="A913">
        <v>45.65</v>
      </c>
      <c r="B913">
        <v>3.7702004800906621E-6</v>
      </c>
      <c r="C913">
        <v>24.660079241576728</v>
      </c>
    </row>
    <row r="914" spans="1:3" x14ac:dyDescent="0.25">
      <c r="A914">
        <v>45.7</v>
      </c>
      <c r="B914">
        <v>3.8483408998393007E-6</v>
      </c>
      <c r="C914">
        <v>24.673856999398158</v>
      </c>
    </row>
    <row r="915" spans="1:3" x14ac:dyDescent="0.25">
      <c r="A915">
        <v>45.75</v>
      </c>
      <c r="B915">
        <v>3.9280102046319964E-6</v>
      </c>
      <c r="C915">
        <v>24.68761526068737</v>
      </c>
    </row>
    <row r="916" spans="1:3" x14ac:dyDescent="0.25">
      <c r="A916">
        <v>45.8</v>
      </c>
      <c r="B916">
        <v>4.0092363783594402E-6</v>
      </c>
      <c r="C916">
        <v>24.701354107634597</v>
      </c>
    </row>
    <row r="917" spans="1:3" x14ac:dyDescent="0.25">
      <c r="A917">
        <v>45.85</v>
      </c>
      <c r="B917">
        <v>4.0920478779538174E-6</v>
      </c>
      <c r="C917">
        <v>24.715073622180572</v>
      </c>
    </row>
    <row r="918" spans="1:3" x14ac:dyDescent="0.25">
      <c r="A918">
        <v>45.9</v>
      </c>
      <c r="B918">
        <v>4.1764736406311986E-6</v>
      </c>
      <c r="C918">
        <v>24.728773886017827</v>
      </c>
    </row>
    <row r="919" spans="1:3" x14ac:dyDescent="0.25">
      <c r="A919">
        <v>45.95</v>
      </c>
      <c r="B919">
        <v>4.2625430912311765E-6</v>
      </c>
      <c r="C919">
        <v>24.742454980591727</v>
      </c>
    </row>
    <row r="920" spans="1:3" x14ac:dyDescent="0.25">
      <c r="A920">
        <v>46</v>
      </c>
      <c r="B920">
        <v>4.3502861496546397E-6</v>
      </c>
      <c r="C920">
        <v>24.75611698710161</v>
      </c>
    </row>
    <row r="921" spans="1:3" x14ac:dyDescent="0.25">
      <c r="A921">
        <v>46.05</v>
      </c>
      <c r="B921">
        <v>4.4397332384010071E-6</v>
      </c>
      <c r="C921">
        <v>24.769759986501903</v>
      </c>
    </row>
    <row r="922" spans="1:3" x14ac:dyDescent="0.25">
      <c r="A922">
        <v>46.1</v>
      </c>
      <c r="B922">
        <v>4.5309152902056684E-6</v>
      </c>
      <c r="C922">
        <v>24.783384059503188</v>
      </c>
    </row>
    <row r="923" spans="1:3" x14ac:dyDescent="0.25">
      <c r="A923">
        <v>46.15</v>
      </c>
      <c r="B923">
        <v>4.6238637557790626E-6</v>
      </c>
      <c r="C923">
        <v>24.796989286573478</v>
      </c>
    </row>
    <row r="924" spans="1:3" x14ac:dyDescent="0.25">
      <c r="A924">
        <v>46.2</v>
      </c>
      <c r="B924">
        <v>4.7186106116482433E-6</v>
      </c>
      <c r="C924">
        <v>24.810575747939016</v>
      </c>
    </row>
    <row r="925" spans="1:3" x14ac:dyDescent="0.25">
      <c r="A925">
        <v>46.25</v>
      </c>
      <c r="B925">
        <v>4.8151883681022193E-6</v>
      </c>
      <c r="C925">
        <v>24.8241435235857</v>
      </c>
    </row>
    <row r="926" spans="1:3" x14ac:dyDescent="0.25">
      <c r="A926">
        <v>46.3</v>
      </c>
      <c r="B926">
        <v>4.9136300772420536E-6</v>
      </c>
      <c r="C926">
        <v>24.837692693259978</v>
      </c>
    </row>
    <row r="927" spans="1:3" x14ac:dyDescent="0.25">
      <c r="A927">
        <v>46.35</v>
      </c>
      <c r="B927">
        <v>5.0139693411368926E-6</v>
      </c>
      <c r="C927">
        <v>24.851223336470039</v>
      </c>
    </row>
    <row r="928" spans="1:3" x14ac:dyDescent="0.25">
      <c r="A928">
        <v>46.4</v>
      </c>
      <c r="B928">
        <v>5.1162403200870572E-6</v>
      </c>
      <c r="C928">
        <v>24.864735532486819</v>
      </c>
    </row>
    <row r="929" spans="1:3" x14ac:dyDescent="0.25">
      <c r="A929">
        <v>46.45</v>
      </c>
      <c r="B929">
        <v>5.2204777409953929E-6</v>
      </c>
      <c r="C929">
        <v>24.878229360345223</v>
      </c>
    </row>
    <row r="930" spans="1:3" x14ac:dyDescent="0.25">
      <c r="A930">
        <v>46.5</v>
      </c>
      <c r="B930">
        <v>5.3267169058478639E-6</v>
      </c>
      <c r="C930">
        <v>24.891704898845056</v>
      </c>
    </row>
    <row r="931" spans="1:3" x14ac:dyDescent="0.25">
      <c r="A931">
        <v>46.55</v>
      </c>
      <c r="B931">
        <v>5.4349937003047558E-6</v>
      </c>
      <c r="C931">
        <v>24.905162226552182</v>
      </c>
    </row>
    <row r="932" spans="1:3" x14ac:dyDescent="0.25">
      <c r="A932">
        <v>46.6</v>
      </c>
      <c r="B932">
        <v>5.5453446024034874E-6</v>
      </c>
      <c r="C932">
        <v>24.918601421799682</v>
      </c>
    </row>
    <row r="933" spans="1:3" x14ac:dyDescent="0.25">
      <c r="A933">
        <v>46.65</v>
      </c>
      <c r="B933">
        <v>5.6578066913742362E-6</v>
      </c>
      <c r="C933">
        <v>24.932022562688772</v>
      </c>
    </row>
    <row r="934" spans="1:3" x14ac:dyDescent="0.25">
      <c r="A934">
        <v>46.7</v>
      </c>
      <c r="B934">
        <v>5.7724176565695921E-6</v>
      </c>
      <c r="C934">
        <v>24.945425727089972</v>
      </c>
    </row>
    <row r="935" spans="1:3" x14ac:dyDescent="0.25">
      <c r="A935">
        <v>46.75</v>
      </c>
      <c r="B935">
        <v>5.8892158065094702E-6</v>
      </c>
      <c r="C935">
        <v>24.958810992644203</v>
      </c>
    </row>
    <row r="936" spans="1:3" x14ac:dyDescent="0.25">
      <c r="A936">
        <v>46.8</v>
      </c>
      <c r="B936">
        <v>6.0082400780423443E-6</v>
      </c>
      <c r="C936">
        <v>24.972178436763734</v>
      </c>
    </row>
    <row r="937" spans="1:3" x14ac:dyDescent="0.25">
      <c r="A937">
        <v>46.85</v>
      </c>
      <c r="B937">
        <v>6.1295300456240718E-6</v>
      </c>
      <c r="C937">
        <v>24.985528136633398</v>
      </c>
    </row>
    <row r="938" spans="1:3" x14ac:dyDescent="0.25">
      <c r="A938">
        <v>46.9</v>
      </c>
      <c r="B938">
        <v>6.2531259307154957E-6</v>
      </c>
      <c r="C938">
        <v>24.998860169211532</v>
      </c>
    </row>
    <row r="939" spans="1:3" x14ac:dyDescent="0.25">
      <c r="A939">
        <v>46.95</v>
      </c>
      <c r="B939">
        <v>6.3790686113002404E-6</v>
      </c>
      <c r="C939">
        <v>25.012174611231096</v>
      </c>
    </row>
    <row r="940" spans="1:3" x14ac:dyDescent="0.25">
      <c r="A940">
        <v>47</v>
      </c>
      <c r="B940">
        <v>6.5073996315233857E-6</v>
      </c>
      <c r="C940">
        <v>25.025471539200659</v>
      </c>
    </row>
    <row r="941" spans="1:3" x14ac:dyDescent="0.25">
      <c r="A941">
        <v>47.05</v>
      </c>
      <c r="B941">
        <v>6.6381612114530358E-6</v>
      </c>
      <c r="C941">
        <v>25.038751029405638</v>
      </c>
    </row>
    <row r="942" spans="1:3" x14ac:dyDescent="0.25">
      <c r="A942">
        <v>47.1</v>
      </c>
      <c r="B942">
        <v>6.7713962569652805E-6</v>
      </c>
      <c r="C942">
        <v>25.052013157909013</v>
      </c>
    </row>
    <row r="943" spans="1:3" x14ac:dyDescent="0.25">
      <c r="A943">
        <v>47.15</v>
      </c>
      <c r="B943">
        <v>6.9071483697542294E-6</v>
      </c>
      <c r="C943">
        <v>25.065258000552731</v>
      </c>
    </row>
    <row r="944" spans="1:3" x14ac:dyDescent="0.25">
      <c r="A944">
        <v>47.2</v>
      </c>
      <c r="B944">
        <v>7.0454618574682235E-6</v>
      </c>
      <c r="C944">
        <v>25.07848563295849</v>
      </c>
    </row>
    <row r="945" spans="1:3" x14ac:dyDescent="0.25">
      <c r="A945">
        <v>47.25</v>
      </c>
      <c r="B945">
        <v>7.186381743973566E-6</v>
      </c>
      <c r="C945">
        <v>25.091696130528923</v>
      </c>
    </row>
    <row r="946" spans="1:3" x14ac:dyDescent="0.25">
      <c r="A946">
        <v>47.3</v>
      </c>
      <c r="B946">
        <v>7.3299537797469343E-6</v>
      </c>
      <c r="C946">
        <v>25.104889568448527</v>
      </c>
    </row>
    <row r="947" spans="1:3" x14ac:dyDescent="0.25">
      <c r="A947">
        <v>47.35</v>
      </c>
      <c r="B947">
        <v>7.476224452397814E-6</v>
      </c>
      <c r="C947">
        <v>25.118066021684836</v>
      </c>
    </row>
    <row r="948" spans="1:3" x14ac:dyDescent="0.25">
      <c r="A948">
        <v>47.4</v>
      </c>
      <c r="B948">
        <v>7.625240997322201E-6</v>
      </c>
      <c r="C948">
        <v>25.131225564989265</v>
      </c>
    </row>
    <row r="949" spans="1:3" x14ac:dyDescent="0.25">
      <c r="A949">
        <v>47.45</v>
      </c>
      <c r="B949">
        <v>7.7770514084889823E-6</v>
      </c>
      <c r="C949">
        <v>25.14436827289828</v>
      </c>
    </row>
    <row r="950" spans="1:3" x14ac:dyDescent="0.25">
      <c r="A950">
        <v>47.5</v>
      </c>
      <c r="B950">
        <v>7.93170444936004E-6</v>
      </c>
      <c r="C950">
        <v>25.157494219734403</v>
      </c>
    </row>
    <row r="951" spans="1:3" x14ac:dyDescent="0.25">
      <c r="A951">
        <v>47.55</v>
      </c>
      <c r="B951">
        <v>8.0892496639457147E-6</v>
      </c>
      <c r="C951">
        <v>25.170603479607102</v>
      </c>
    </row>
    <row r="952" spans="1:3" x14ac:dyDescent="0.25">
      <c r="A952">
        <v>47.6</v>
      </c>
      <c r="B952">
        <v>8.2497373879966141E-6</v>
      </c>
      <c r="C952">
        <v>25.183696126414041</v>
      </c>
    </row>
    <row r="953" spans="1:3" x14ac:dyDescent="0.25">
      <c r="A953">
        <v>47.65</v>
      </c>
      <c r="B953">
        <v>8.4132187603332893E-6</v>
      </c>
      <c r="C953">
        <v>25.19677223384187</v>
      </c>
    </row>
    <row r="954" spans="1:3" x14ac:dyDescent="0.25">
      <c r="A954">
        <v>47.7</v>
      </c>
      <c r="B954">
        <v>8.5797457343150525E-6</v>
      </c>
      <c r="C954">
        <v>25.209831875367357</v>
      </c>
    </row>
    <row r="955" spans="1:3" x14ac:dyDescent="0.25">
      <c r="A955">
        <v>47.75</v>
      </c>
      <c r="B955">
        <v>8.7493710894493189E-6</v>
      </c>
      <c r="C955">
        <v>25.222875124258337</v>
      </c>
    </row>
    <row r="956" spans="1:3" x14ac:dyDescent="0.25">
      <c r="A956">
        <v>47.8</v>
      </c>
      <c r="B956">
        <v>8.9221484431426117E-6</v>
      </c>
      <c r="C956">
        <v>25.235902053574769</v>
      </c>
    </row>
    <row r="957" spans="1:3" x14ac:dyDescent="0.25">
      <c r="A957">
        <v>47.85</v>
      </c>
      <c r="B957">
        <v>9.098132262594909E-6</v>
      </c>
      <c r="C957">
        <v>25.2489127361697</v>
      </c>
    </row>
    <row r="958" spans="1:3" x14ac:dyDescent="0.25">
      <c r="A958">
        <v>47.9</v>
      </c>
      <c r="B958">
        <v>9.2773778768382925E-6</v>
      </c>
      <c r="C958">
        <v>25.261907244690263</v>
      </c>
    </row>
    <row r="959" spans="1:3" x14ac:dyDescent="0.25">
      <c r="A959">
        <v>47.95</v>
      </c>
      <c r="B959">
        <v>9.459941488921596E-6</v>
      </c>
      <c r="C959">
        <v>25.274885651578714</v>
      </c>
    </row>
    <row r="960" spans="1:3" x14ac:dyDescent="0.25">
      <c r="A960">
        <v>48</v>
      </c>
      <c r="B960">
        <v>9.6458801882422158E-6</v>
      </c>
      <c r="C960">
        <v>25.287848029073348</v>
      </c>
    </row>
    <row r="961" spans="1:3" x14ac:dyDescent="0.25">
      <c r="A961">
        <v>48.05</v>
      </c>
      <c r="B961">
        <v>9.8352519630267146E-6</v>
      </c>
      <c r="C961">
        <v>25.300794449209555</v>
      </c>
    </row>
    <row r="962" spans="1:3" x14ac:dyDescent="0.25">
      <c r="A962">
        <v>48.1</v>
      </c>
      <c r="B962">
        <v>1.0028115712960987E-5</v>
      </c>
      <c r="C962">
        <v>25.313724983820755</v>
      </c>
    </row>
    <row r="963" spans="1:3" x14ac:dyDescent="0.25">
      <c r="A963">
        <v>48.15</v>
      </c>
      <c r="B963">
        <v>1.0224531261972249E-5</v>
      </c>
      <c r="C963">
        <v>25.32663970453946</v>
      </c>
    </row>
    <row r="964" spans="1:3" x14ac:dyDescent="0.25">
      <c r="A964">
        <v>48.2</v>
      </c>
      <c r="B964">
        <v>1.0424559371163437E-5</v>
      </c>
      <c r="C964">
        <v>25.339538682798135</v>
      </c>
    </row>
    <row r="965" spans="1:3" x14ac:dyDescent="0.25">
      <c r="A965">
        <v>48.25</v>
      </c>
      <c r="B965">
        <v>1.0628261751902034E-5</v>
      </c>
      <c r="C965">
        <v>25.352421989830297</v>
      </c>
    </row>
    <row r="966" spans="1:3" x14ac:dyDescent="0.25">
      <c r="A966">
        <v>48.3</v>
      </c>
      <c r="B966">
        <v>1.0835701079064083E-5</v>
      </c>
      <c r="C966">
        <v>25.365289696671372</v>
      </c>
    </row>
    <row r="967" spans="1:3" x14ac:dyDescent="0.25">
      <c r="A967">
        <v>48.35</v>
      </c>
      <c r="B967">
        <v>1.1046941004435788E-5</v>
      </c>
      <c r="C967">
        <v>25.378141874159756</v>
      </c>
    </row>
    <row r="968" spans="1:3" x14ac:dyDescent="0.25">
      <c r="A968">
        <v>48.4</v>
      </c>
      <c r="B968">
        <v>1.1262046170272625E-5</v>
      </c>
      <c r="C968">
        <v>25.390978592937756</v>
      </c>
    </row>
    <row r="969" spans="1:3" x14ac:dyDescent="0.25">
      <c r="A969">
        <v>48.45</v>
      </c>
      <c r="B969">
        <v>1.1481082223019025E-5</v>
      </c>
      <c r="C969">
        <v>25.403799923452528</v>
      </c>
    </row>
    <row r="970" spans="1:3" x14ac:dyDescent="0.25">
      <c r="A970">
        <v>48.5</v>
      </c>
      <c r="B970">
        <v>1.1704115827188949E-5</v>
      </c>
      <c r="C970">
        <v>25.416605935957037</v>
      </c>
    </row>
    <row r="971" spans="1:3" x14ac:dyDescent="0.25">
      <c r="A971">
        <v>48.55</v>
      </c>
      <c r="B971">
        <v>1.1931214679409068E-5</v>
      </c>
      <c r="C971">
        <v>25.429396700511099</v>
      </c>
    </row>
    <row r="972" spans="1:3" x14ac:dyDescent="0.25">
      <c r="A972">
        <v>48.6</v>
      </c>
      <c r="B972">
        <v>1.2162447522626234E-5</v>
      </c>
      <c r="C972">
        <v>25.442172286982249</v>
      </c>
    </row>
    <row r="973" spans="1:3" x14ac:dyDescent="0.25">
      <c r="A973">
        <v>48.65</v>
      </c>
      <c r="B973">
        <v>1.2397884160480202E-5</v>
      </c>
      <c r="C973">
        <v>25.454932765046671</v>
      </c>
    </row>
    <row r="974" spans="1:3" x14ac:dyDescent="0.25">
      <c r="A974">
        <v>48.7</v>
      </c>
      <c r="B974">
        <v>1.2637595471843708E-5</v>
      </c>
      <c r="C974">
        <v>25.467678204190207</v>
      </c>
    </row>
    <row r="975" spans="1:3" x14ac:dyDescent="0.25">
      <c r="A975">
        <v>48.75</v>
      </c>
      <c r="B975">
        <v>1.2881653425530635E-5</v>
      </c>
      <c r="C975">
        <v>25.480408673709366</v>
      </c>
    </row>
    <row r="976" spans="1:3" x14ac:dyDescent="0.25">
      <c r="A976">
        <v>48.8</v>
      </c>
      <c r="B976">
        <v>1.3130131095174399E-5</v>
      </c>
      <c r="C976">
        <v>25.493124242712096</v>
      </c>
    </row>
    <row r="977" spans="1:3" x14ac:dyDescent="0.25">
      <c r="A977">
        <v>48.85</v>
      </c>
      <c r="B977">
        <v>1.3383102674277514E-5</v>
      </c>
      <c r="C977">
        <v>25.505824980118916</v>
      </c>
    </row>
    <row r="978" spans="1:3" x14ac:dyDescent="0.25">
      <c r="A978">
        <v>48.9</v>
      </c>
      <c r="B978">
        <v>1.3640643491433734E-5</v>
      </c>
      <c r="C978">
        <v>25.518510954663615</v>
      </c>
    </row>
    <row r="979" spans="1:3" x14ac:dyDescent="0.25">
      <c r="A979">
        <v>48.95</v>
      </c>
      <c r="B979">
        <v>1.3902830025725296E-5</v>
      </c>
      <c r="C979">
        <v>25.531182234894441</v>
      </c>
    </row>
    <row r="980" spans="1:3" x14ac:dyDescent="0.25">
      <c r="A980">
        <v>49</v>
      </c>
      <c r="B980">
        <v>1.4169739922294944E-5</v>
      </c>
      <c r="C980">
        <v>25.543838889174936</v>
      </c>
    </row>
    <row r="981" spans="1:3" x14ac:dyDescent="0.25">
      <c r="A981">
        <v>49.05</v>
      </c>
      <c r="B981">
        <v>1.444145200809603E-5</v>
      </c>
      <c r="C981">
        <v>25.556480985684775</v>
      </c>
    </row>
    <row r="982" spans="1:3" x14ac:dyDescent="0.25">
      <c r="A982">
        <v>49.1</v>
      </c>
      <c r="B982">
        <v>1.4718046307821036E-5</v>
      </c>
      <c r="C982">
        <v>25.569108592420779</v>
      </c>
    </row>
    <row r="983" spans="1:3" x14ac:dyDescent="0.25">
      <c r="A983">
        <v>49.15</v>
      </c>
      <c r="B983">
        <v>1.4999604060010143E-5</v>
      </c>
      <c r="C983">
        <v>25.581721777197878</v>
      </c>
    </row>
    <row r="984" spans="1:3" x14ac:dyDescent="0.25">
      <c r="A984">
        <v>49.2</v>
      </c>
      <c r="B984">
        <v>1.5286207733341958E-5</v>
      </c>
      <c r="C984">
        <v>25.594320607649912</v>
      </c>
    </row>
    <row r="985" spans="1:3" x14ac:dyDescent="0.25">
      <c r="A985">
        <v>49.25</v>
      </c>
      <c r="B985">
        <v>1.5577941043107283E-5</v>
      </c>
      <c r="C985">
        <v>25.606905151230656</v>
      </c>
    </row>
    <row r="986" spans="1:3" x14ac:dyDescent="0.25">
      <c r="A986">
        <v>49.3</v>
      </c>
      <c r="B986">
        <v>1.5874888967867591E-5</v>
      </c>
      <c r="C986">
        <v>25.619475475214699</v>
      </c>
    </row>
    <row r="987" spans="1:3" x14ac:dyDescent="0.25">
      <c r="A987">
        <v>49.35</v>
      </c>
      <c r="B987">
        <v>1.6177137766299926E-5</v>
      </c>
      <c r="C987">
        <v>25.632031646698287</v>
      </c>
    </row>
    <row r="988" spans="1:3" x14ac:dyDescent="0.25">
      <c r="A988">
        <v>49.4</v>
      </c>
      <c r="B988">
        <v>1.6484774994229229E-5</v>
      </c>
      <c r="C988">
        <v>25.644573732600385</v>
      </c>
    </row>
    <row r="989" spans="1:3" x14ac:dyDescent="0.25">
      <c r="A989">
        <v>49.45</v>
      </c>
      <c r="B989">
        <v>1.6797889521850413E-5</v>
      </c>
      <c r="C989">
        <v>25.657101799663408</v>
      </c>
    </row>
    <row r="990" spans="1:3" x14ac:dyDescent="0.25">
      <c r="A990">
        <v>49.5</v>
      </c>
      <c r="B990">
        <v>1.7116571551140929E-5</v>
      </c>
      <c r="C990">
        <v>25.669615914454273</v>
      </c>
    </row>
    <row r="991" spans="1:3" x14ac:dyDescent="0.25">
      <c r="A991">
        <v>49.55</v>
      </c>
      <c r="B991">
        <v>1.744091263346572E-5</v>
      </c>
      <c r="C991">
        <v>25.682116143365171</v>
      </c>
    </row>
    <row r="992" spans="1:3" x14ac:dyDescent="0.25">
      <c r="A992">
        <v>49.6</v>
      </c>
      <c r="B992">
        <v>1.7771005687376056E-5</v>
      </c>
      <c r="C992">
        <v>25.694602552614594</v>
      </c>
    </row>
    <row r="993" spans="1:3" x14ac:dyDescent="0.25">
      <c r="A993">
        <v>49.65</v>
      </c>
      <c r="B993">
        <v>1.8106945016603656E-5</v>
      </c>
      <c r="C993">
        <v>25.707075208248099</v>
      </c>
    </row>
    <row r="994" spans="1:3" x14ac:dyDescent="0.25">
      <c r="A994">
        <v>49.7</v>
      </c>
      <c r="B994">
        <v>1.8448826328251914E-5</v>
      </c>
      <c r="C994">
        <v>25.719534176139327</v>
      </c>
    </row>
    <row r="995" spans="1:3" x14ac:dyDescent="0.25">
      <c r="A995">
        <v>49.75</v>
      </c>
      <c r="B995">
        <v>1.8796746751185479E-5</v>
      </c>
      <c r="C995">
        <v>25.731979521990759</v>
      </c>
    </row>
    <row r="996" spans="1:3" x14ac:dyDescent="0.25">
      <c r="A996">
        <v>49.8</v>
      </c>
      <c r="B996">
        <v>1.9150804854619561E-5</v>
      </c>
      <c r="C996">
        <v>25.744411311334744</v>
      </c>
    </row>
    <row r="997" spans="1:3" x14ac:dyDescent="0.25">
      <c r="A997">
        <v>49.85</v>
      </c>
      <c r="B997">
        <v>1.9511100666911242E-5</v>
      </c>
      <c r="C997">
        <v>25.756829609534254</v>
      </c>
    </row>
    <row r="998" spans="1:3" x14ac:dyDescent="0.25">
      <c r="A998">
        <v>49.9</v>
      </c>
      <c r="B998">
        <v>1.9877735694553488E-5</v>
      </c>
      <c r="C998">
        <v>25.769234481783855</v>
      </c>
    </row>
    <row r="999" spans="1:3" x14ac:dyDescent="0.25">
      <c r="A999">
        <v>49.95</v>
      </c>
      <c r="B999">
        <v>2.0250812941373673E-5</v>
      </c>
      <c r="C999">
        <v>25.781625993110517</v>
      </c>
    </row>
    <row r="1000" spans="1:3" x14ac:dyDescent="0.25">
      <c r="A1000">
        <v>50</v>
      </c>
      <c r="B1000">
        <v>2.0630436927938624E-5</v>
      </c>
      <c r="C1000">
        <v>25.79400420837456</v>
      </c>
    </row>
    <row r="1001" spans="1:3" x14ac:dyDescent="0.25">
      <c r="A1001">
        <v>50.05</v>
      </c>
      <c r="B1001">
        <v>2.1016713711167338E-5</v>
      </c>
      <c r="C1001">
        <v>25.806369192270495</v>
      </c>
    </row>
    <row r="1002" spans="1:3" x14ac:dyDescent="0.25">
      <c r="A1002">
        <v>50.1</v>
      </c>
      <c r="B1002">
        <v>2.1409750904152339E-5</v>
      </c>
      <c r="C1002">
        <v>25.81872100932782</v>
      </c>
    </row>
    <row r="1003" spans="1:3" x14ac:dyDescent="0.25">
      <c r="A1003">
        <v>50.15</v>
      </c>
      <c r="B1003">
        <v>2.1809657696192488E-5</v>
      </c>
      <c r="C1003">
        <v>25.831059723912023</v>
      </c>
    </row>
    <row r="1004" spans="1:3" x14ac:dyDescent="0.25">
      <c r="A1004">
        <v>50.2</v>
      </c>
      <c r="B1004">
        <v>2.2216544873037896E-5</v>
      </c>
      <c r="C1004">
        <v>25.843385400225408</v>
      </c>
    </row>
    <row r="1005" spans="1:3" x14ac:dyDescent="0.25">
      <c r="A1005">
        <v>50.25</v>
      </c>
      <c r="B1005">
        <v>2.2630524837348669E-5</v>
      </c>
      <c r="C1005">
        <v>25.855698102307848</v>
      </c>
    </row>
    <row r="1006" spans="1:3" x14ac:dyDescent="0.25">
      <c r="A1006">
        <v>50.3</v>
      </c>
      <c r="B1006">
        <v>2.3051711629369009E-5</v>
      </c>
      <c r="C1006">
        <v>25.867997894037739</v>
      </c>
    </row>
    <row r="1007" spans="1:3" x14ac:dyDescent="0.25">
      <c r="A1007">
        <v>50.35</v>
      </c>
      <c r="B1007">
        <v>2.3480220947818867E-5</v>
      </c>
      <c r="C1007">
        <v>25.880284839132912</v>
      </c>
    </row>
    <row r="1008" spans="1:3" x14ac:dyDescent="0.25">
      <c r="A1008">
        <v>50.4</v>
      </c>
      <c r="B1008">
        <v>2.3916170171003288E-5</v>
      </c>
      <c r="C1008">
        <v>25.892559001151355</v>
      </c>
    </row>
    <row r="1009" spans="1:3" x14ac:dyDescent="0.25">
      <c r="A1009">
        <v>50.45</v>
      </c>
      <c r="B1009">
        <v>2.4359678378142362E-5</v>
      </c>
      <c r="C1009">
        <v>25.904820443492149</v>
      </c>
    </row>
    <row r="1010" spans="1:3" x14ac:dyDescent="0.25">
      <c r="A1010">
        <v>50.5</v>
      </c>
      <c r="B1010">
        <v>2.4810866370922823E-5</v>
      </c>
      <c r="C1010">
        <v>25.917069229396247</v>
      </c>
    </row>
    <row r="1011" spans="1:3" x14ac:dyDescent="0.25">
      <c r="A1011">
        <v>50.55</v>
      </c>
      <c r="B1011">
        <v>2.5269856695272907E-5</v>
      </c>
      <c r="C1011">
        <v>25.929305421947475</v>
      </c>
    </row>
    <row r="1012" spans="1:3" x14ac:dyDescent="0.25">
      <c r="A1012">
        <v>50.6</v>
      </c>
      <c r="B1012">
        <v>2.5736773663361588E-5</v>
      </c>
      <c r="C1012">
        <v>25.941529084073146</v>
      </c>
    </row>
    <row r="1013" spans="1:3" x14ac:dyDescent="0.25">
      <c r="A1013">
        <v>50.65</v>
      </c>
      <c r="B1013">
        <v>2.6211743375824537E-5</v>
      </c>
      <c r="C1013">
        <v>25.953740278545119</v>
      </c>
    </row>
    <row r="1014" spans="1:3" x14ac:dyDescent="0.25">
      <c r="A1014">
        <v>50.7</v>
      </c>
      <c r="B1014">
        <v>2.669489374421763E-5</v>
      </c>
      <c r="C1014">
        <v>25.965939067980486</v>
      </c>
    </row>
    <row r="1015" spans="1:3" x14ac:dyDescent="0.25">
      <c r="A1015">
        <v>50.75</v>
      </c>
      <c r="B1015">
        <v>2.718635451370009E-5</v>
      </c>
      <c r="C1015">
        <v>25.978125514842528</v>
      </c>
    </row>
    <row r="1016" spans="1:3" x14ac:dyDescent="0.25">
      <c r="A1016">
        <v>50.8</v>
      </c>
      <c r="B1016">
        <v>2.7686257285948594E-5</v>
      </c>
      <c r="C1016">
        <v>25.990299681441353</v>
      </c>
    </row>
    <row r="1017" spans="1:3" x14ac:dyDescent="0.25">
      <c r="A1017">
        <v>50.85</v>
      </c>
      <c r="B1017">
        <v>2.8194735542303834E-5</v>
      </c>
      <c r="C1017">
        <v>26.002461629935006</v>
      </c>
    </row>
    <row r="1018" spans="1:3" x14ac:dyDescent="0.25">
      <c r="A1018">
        <v>50.9</v>
      </c>
      <c r="B1018">
        <v>2.8711924667150445E-5</v>
      </c>
      <c r="C1018">
        <v>26.01461142233007</v>
      </c>
    </row>
    <row r="1019" spans="1:3" x14ac:dyDescent="0.25">
      <c r="A1019">
        <v>50.95</v>
      </c>
      <c r="B1019">
        <v>2.923796197153436E-5</v>
      </c>
      <c r="C1019">
        <v>26.026749120482592</v>
      </c>
    </row>
    <row r="1020" spans="1:3" x14ac:dyDescent="0.25">
      <c r="A1020">
        <v>51</v>
      </c>
      <c r="B1020">
        <v>2.9772986717014778E-5</v>
      </c>
      <c r="C1020">
        <v>26.038874786098873</v>
      </c>
    </row>
    <row r="1021" spans="1:3" x14ac:dyDescent="0.25">
      <c r="A1021">
        <v>51.05</v>
      </c>
      <c r="B1021">
        <v>3.0317140139757208E-5</v>
      </c>
      <c r="C1021">
        <v>26.050988480736301</v>
      </c>
    </row>
    <row r="1022" spans="1:3" x14ac:dyDescent="0.25">
      <c r="A1022">
        <v>51.1</v>
      </c>
      <c r="B1022">
        <v>3.0870565474865108E-5</v>
      </c>
      <c r="C1022">
        <v>26.063090265804199</v>
      </c>
    </row>
    <row r="1023" spans="1:3" x14ac:dyDescent="0.25">
      <c r="A1023">
        <v>51.15</v>
      </c>
      <c r="B1023">
        <v>3.1433407980953907E-5</v>
      </c>
      <c r="C1023">
        <v>26.07518020256456</v>
      </c>
    </row>
    <row r="1024" spans="1:3" x14ac:dyDescent="0.25">
      <c r="A1024">
        <v>51.2</v>
      </c>
      <c r="B1024">
        <v>3.2005814964968092E-5</v>
      </c>
      <c r="C1024">
        <v>26.08725835213297</v>
      </c>
    </row>
    <row r="1025" spans="1:3" x14ac:dyDescent="0.25">
      <c r="A1025">
        <v>51.25</v>
      </c>
      <c r="B1025">
        <v>3.2587935807243326E-5</v>
      </c>
      <c r="C1025">
        <v>26.099324775479296</v>
      </c>
    </row>
    <row r="1026" spans="1:3" x14ac:dyDescent="0.25">
      <c r="A1026">
        <v>51.3</v>
      </c>
      <c r="B1026">
        <v>3.3179921986814845E-5</v>
      </c>
      <c r="C1026">
        <v>26.111379533428597</v>
      </c>
    </row>
    <row r="1027" spans="1:3" x14ac:dyDescent="0.25">
      <c r="A1027">
        <v>51.35</v>
      </c>
      <c r="B1027">
        <v>3.3781927106973495E-5</v>
      </c>
      <c r="C1027">
        <v>26.123422686661897</v>
      </c>
    </row>
    <row r="1028" spans="1:3" x14ac:dyDescent="0.25">
      <c r="A1028">
        <v>51.4</v>
      </c>
      <c r="B1028">
        <v>3.4394106921071135E-5</v>
      </c>
      <c r="C1028">
        <v>26.135454295716958</v>
      </c>
    </row>
    <row r="1029" spans="1:3" x14ac:dyDescent="0.25">
      <c r="A1029">
        <v>51.45</v>
      </c>
      <c r="B1029">
        <v>3.5016619358577037E-5</v>
      </c>
      <c r="C1029">
        <v>26.147474420989141</v>
      </c>
    </row>
    <row r="1030" spans="1:3" x14ac:dyDescent="0.25">
      <c r="A1030">
        <v>51.5</v>
      </c>
      <c r="B1030">
        <v>3.5649624551386713E-5</v>
      </c>
      <c r="C1030">
        <v>26.159483122732137</v>
      </c>
    </row>
    <row r="1031" spans="1:3" x14ac:dyDescent="0.25">
      <c r="A1031">
        <v>51.55</v>
      </c>
      <c r="B1031">
        <v>3.6293284860384778E-5</v>
      </c>
      <c r="C1031">
        <v>26.171480461058799</v>
      </c>
    </row>
    <row r="1032" spans="1:3" x14ac:dyDescent="0.25">
      <c r="A1032">
        <v>51.6</v>
      </c>
      <c r="B1032">
        <v>3.6947764902262274E-5</v>
      </c>
      <c r="C1032">
        <v>26.183466495941936</v>
      </c>
    </row>
    <row r="1033" spans="1:3" x14ac:dyDescent="0.25">
      <c r="A1033">
        <v>51.65</v>
      </c>
      <c r="B1033">
        <v>3.7613231576592098E-5</v>
      </c>
      <c r="C1033">
        <v>26.195441287215154</v>
      </c>
    </row>
    <row r="1034" spans="1:3" x14ac:dyDescent="0.25">
      <c r="A1034">
        <v>51.7</v>
      </c>
      <c r="B1034">
        <v>3.828985409316193E-5</v>
      </c>
      <c r="C1034">
        <v>26.207404894573486</v>
      </c>
    </row>
    <row r="1035" spans="1:3" x14ac:dyDescent="0.25">
      <c r="A1035">
        <v>51.75</v>
      </c>
      <c r="B1035">
        <v>3.8977803999567311E-5</v>
      </c>
      <c r="C1035">
        <v>26.219357377574394</v>
      </c>
    </row>
    <row r="1036" spans="1:3" x14ac:dyDescent="0.25">
      <c r="A1036">
        <v>51.8</v>
      </c>
      <c r="B1036">
        <v>3.9677255209065842E-5</v>
      </c>
      <c r="C1036">
        <v>26.231298795638395</v>
      </c>
    </row>
    <row r="1037" spans="1:3" x14ac:dyDescent="0.25">
      <c r="A1037">
        <v>51.85</v>
      </c>
      <c r="B1037">
        <v>4.0388384028694573E-5</v>
      </c>
      <c r="C1037">
        <v>26.243229208049911</v>
      </c>
    </row>
    <row r="1038" spans="1:3" x14ac:dyDescent="0.25">
      <c r="A1038">
        <v>51.9</v>
      </c>
      <c r="B1038">
        <v>4.1111369187650848E-5</v>
      </c>
      <c r="C1038">
        <v>26.255148673958001</v>
      </c>
    </row>
    <row r="1039" spans="1:3" x14ac:dyDescent="0.25">
      <c r="A1039">
        <v>51.95</v>
      </c>
      <c r="B1039">
        <v>4.1846391865939327E-5</v>
      </c>
      <c r="C1039">
        <v>26.267057252377235</v>
      </c>
    </row>
    <row r="1040" spans="1:3" x14ac:dyDescent="0.25">
      <c r="A1040">
        <v>52</v>
      </c>
      <c r="B1040">
        <v>4.2593635723286401E-5</v>
      </c>
      <c r="C1040">
        <v>26.278955002188322</v>
      </c>
    </row>
    <row r="1041" spans="1:3" x14ac:dyDescent="0.25">
      <c r="A1041">
        <v>52.05</v>
      </c>
      <c r="B1041">
        <v>4.335328692832242E-5</v>
      </c>
      <c r="C1041">
        <v>26.290841982139025</v>
      </c>
    </row>
    <row r="1042" spans="1:3" x14ac:dyDescent="0.25">
      <c r="A1042">
        <v>52.1</v>
      </c>
      <c r="B1042">
        <v>4.4125534188034676E-5</v>
      </c>
      <c r="C1042">
        <v>26.302718250844865</v>
      </c>
    </row>
    <row r="1043" spans="1:3" x14ac:dyDescent="0.25">
      <c r="A1043">
        <v>52.15</v>
      </c>
      <c r="B1043">
        <v>4.4910568777490793E-5</v>
      </c>
      <c r="C1043">
        <v>26.314583866789924</v>
      </c>
    </row>
    <row r="1044" spans="1:3" x14ac:dyDescent="0.25">
      <c r="A1044">
        <v>52.2</v>
      </c>
      <c r="B1044">
        <v>4.570858456983628E-5</v>
      </c>
      <c r="C1044">
        <v>26.326438888327527</v>
      </c>
    </row>
    <row r="1045" spans="1:3" x14ac:dyDescent="0.25">
      <c r="A1045">
        <v>52.25</v>
      </c>
      <c r="B1045">
        <v>4.6519778066564939E-5</v>
      </c>
      <c r="C1045">
        <v>26.338283373681111</v>
      </c>
    </row>
    <row r="1046" spans="1:3" x14ac:dyDescent="0.25">
      <c r="A1046">
        <v>52.3</v>
      </c>
      <c r="B1046">
        <v>4.7344348428065689E-5</v>
      </c>
      <c r="C1046">
        <v>26.350117380944944</v>
      </c>
    </row>
    <row r="1047" spans="1:3" x14ac:dyDescent="0.25">
      <c r="A1047">
        <v>52.35</v>
      </c>
      <c r="B1047">
        <v>4.8182497504446677E-5</v>
      </c>
      <c r="C1047">
        <v>26.361940968084841</v>
      </c>
    </row>
    <row r="1048" spans="1:3" x14ac:dyDescent="0.25">
      <c r="A1048">
        <v>52.4</v>
      </c>
      <c r="B1048">
        <v>4.9034429866636365E-5</v>
      </c>
      <c r="C1048">
        <v>26.373754192939018</v>
      </c>
    </row>
    <row r="1049" spans="1:3" x14ac:dyDescent="0.25">
      <c r="A1049">
        <v>52.45</v>
      </c>
      <c r="B1049">
        <v>4.9900352837765773E-5</v>
      </c>
      <c r="C1049">
        <v>26.385557113218781</v>
      </c>
    </row>
    <row r="1050" spans="1:3" x14ac:dyDescent="0.25">
      <c r="A1050">
        <v>52.5</v>
      </c>
      <c r="B1050">
        <v>5.0780476524831386E-5</v>
      </c>
      <c r="C1050">
        <v>26.397349786509267</v>
      </c>
    </row>
    <row r="1051" spans="1:3" x14ac:dyDescent="0.25">
      <c r="A1051">
        <v>52.55</v>
      </c>
      <c r="B1051">
        <v>5.1675013850639828E-5</v>
      </c>
      <c r="C1051">
        <v>26.409132270270241</v>
      </c>
    </row>
    <row r="1052" spans="1:3" x14ac:dyDescent="0.25">
      <c r="A1052">
        <v>52.6</v>
      </c>
      <c r="B1052">
        <v>5.2584180586037826E-5</v>
      </c>
      <c r="C1052">
        <v>26.420904621836833</v>
      </c>
    </row>
    <row r="1053" spans="1:3" x14ac:dyDescent="0.25">
      <c r="A1053">
        <v>52.65</v>
      </c>
      <c r="B1053">
        <v>5.3508195382424903E-5</v>
      </c>
      <c r="C1053">
        <v>26.432666898420273</v>
      </c>
    </row>
    <row r="1054" spans="1:3" x14ac:dyDescent="0.25">
      <c r="A1054">
        <v>52.7</v>
      </c>
      <c r="B1054">
        <v>5.4447279804554772E-5</v>
      </c>
      <c r="C1054">
        <v>26.444419157108655</v>
      </c>
    </row>
    <row r="1055" spans="1:3" x14ac:dyDescent="0.25">
      <c r="A1055">
        <v>52.75</v>
      </c>
      <c r="B1055">
        <v>5.5401658363623215E-5</v>
      </c>
      <c r="C1055">
        <v>26.456161454867605</v>
      </c>
    </row>
    <row r="1056" spans="1:3" x14ac:dyDescent="0.25">
      <c r="A1056">
        <v>52.8</v>
      </c>
      <c r="B1056">
        <v>5.6371558550644958E-5</v>
      </c>
      <c r="C1056">
        <v>26.467893848541202</v>
      </c>
    </row>
    <row r="1057" spans="1:3" x14ac:dyDescent="0.25">
      <c r="A1057">
        <v>52.85</v>
      </c>
      <c r="B1057">
        <v>5.7357210870121386E-5</v>
      </c>
      <c r="C1057">
        <v>26.479616394852464</v>
      </c>
    </row>
    <row r="1058" spans="1:3" x14ac:dyDescent="0.25">
      <c r="A1058">
        <v>52.9</v>
      </c>
      <c r="B1058">
        <v>5.8358848873998511E-5</v>
      </c>
      <c r="C1058">
        <v>26.491329150404326</v>
      </c>
    </row>
    <row r="1059" spans="1:3" x14ac:dyDescent="0.25">
      <c r="A1059">
        <v>52.95</v>
      </c>
      <c r="B1059">
        <v>5.9376709195919319E-5</v>
      </c>
      <c r="C1059">
        <v>26.503032171680218</v>
      </c>
    </row>
    <row r="1060" spans="1:3" x14ac:dyDescent="0.25">
      <c r="A1060">
        <v>53</v>
      </c>
      <c r="B1060">
        <v>6.0411031585768358E-5</v>
      </c>
      <c r="C1060">
        <v>26.514725515044855</v>
      </c>
    </row>
    <row r="1061" spans="1:3" x14ac:dyDescent="0.25">
      <c r="A1061">
        <v>53.05</v>
      </c>
      <c r="B1061">
        <v>6.1462058944513213E-5</v>
      </c>
      <c r="C1061">
        <v>26.526409236744968</v>
      </c>
    </row>
    <row r="1062" spans="1:3" x14ac:dyDescent="0.25">
      <c r="A1062">
        <v>53.1</v>
      </c>
      <c r="B1062">
        <v>6.2530037359341057E-5</v>
      </c>
      <c r="C1062">
        <v>26.538083392910004</v>
      </c>
    </row>
    <row r="1063" spans="1:3" x14ac:dyDescent="0.25">
      <c r="A1063">
        <v>53.15</v>
      </c>
      <c r="B1063">
        <v>6.3615216139093121E-5</v>
      </c>
      <c r="C1063">
        <v>26.549748039552945</v>
      </c>
    </row>
    <row r="1064" spans="1:3" x14ac:dyDescent="0.25">
      <c r="A1064">
        <v>53.2</v>
      </c>
      <c r="B1064">
        <v>6.4717847849997902E-5</v>
      </c>
      <c r="C1064">
        <v>26.561403232570854</v>
      </c>
    </row>
    <row r="1065" spans="1:3" x14ac:dyDescent="0.25">
      <c r="A1065">
        <v>53.25</v>
      </c>
      <c r="B1065">
        <v>6.5838188351704488E-5</v>
      </c>
      <c r="C1065">
        <v>26.573049027745839</v>
      </c>
    </row>
    <row r="1066" spans="1:3" x14ac:dyDescent="0.25">
      <c r="A1066">
        <v>53.3</v>
      </c>
      <c r="B1066">
        <v>6.6976496833616515E-5</v>
      </c>
      <c r="C1066">
        <v>26.584685480745541</v>
      </c>
    </row>
    <row r="1067" spans="1:3" x14ac:dyDescent="0.25">
      <c r="A1067">
        <v>53.35</v>
      </c>
      <c r="B1067">
        <v>6.8133035851529095E-5</v>
      </c>
      <c r="C1067">
        <v>26.596312647123948</v>
      </c>
    </row>
    <row r="1068" spans="1:3" x14ac:dyDescent="0.25">
      <c r="A1068">
        <v>53.4</v>
      </c>
      <c r="B1068">
        <v>6.9308071364566892E-5</v>
      </c>
      <c r="C1068">
        <v>26.607930582322222</v>
      </c>
    </row>
    <row r="1069" spans="1:3" x14ac:dyDescent="0.25">
      <c r="A1069">
        <v>53.45</v>
      </c>
      <c r="B1069">
        <v>7.0501872772429396E-5</v>
      </c>
      <c r="C1069">
        <v>26.619539341669181</v>
      </c>
    </row>
    <row r="1070" spans="1:3" x14ac:dyDescent="0.25">
      <c r="A1070">
        <v>53.5</v>
      </c>
      <c r="B1070">
        <v>7.1714712952939224E-5</v>
      </c>
      <c r="C1070">
        <v>26.631138980382232</v>
      </c>
    </row>
    <row r="1071" spans="1:3" x14ac:dyDescent="0.25">
      <c r="A1071">
        <v>53.55</v>
      </c>
      <c r="B1071">
        <v>7.2946868299898117E-5</v>
      </c>
      <c r="C1071">
        <v>26.642729553567996</v>
      </c>
    </row>
    <row r="1072" spans="1:3" x14ac:dyDescent="0.25">
      <c r="A1072">
        <v>53.6</v>
      </c>
      <c r="B1072">
        <v>7.4198618761250581E-5</v>
      </c>
      <c r="C1072">
        <v>26.654311116222971</v>
      </c>
    </row>
    <row r="1073" spans="1:3" x14ac:dyDescent="0.25">
      <c r="A1073">
        <v>53.65</v>
      </c>
      <c r="B1073">
        <v>7.547024787755398E-5</v>
      </c>
      <c r="C1073">
        <v>26.665883723234273</v>
      </c>
    </row>
    <row r="1074" spans="1:3" x14ac:dyDescent="0.25">
      <c r="A1074">
        <v>53.7</v>
      </c>
      <c r="B1074">
        <v>7.6762042820761336E-5</v>
      </c>
      <c r="C1074">
        <v>26.677447429380411</v>
      </c>
    </row>
    <row r="1075" spans="1:3" x14ac:dyDescent="0.25">
      <c r="A1075">
        <v>53.75</v>
      </c>
      <c r="B1075">
        <v>7.8074294433311701E-5</v>
      </c>
      <c r="C1075">
        <v>26.689002289331864</v>
      </c>
    </row>
    <row r="1076" spans="1:3" x14ac:dyDescent="0.25">
      <c r="A1076">
        <v>53.8</v>
      </c>
      <c r="B1076">
        <v>7.9407297267533811E-5</v>
      </c>
      <c r="C1076">
        <v>26.700548357651947</v>
      </c>
    </row>
    <row r="1077" spans="1:3" x14ac:dyDescent="0.25">
      <c r="A1077">
        <v>53.85</v>
      </c>
      <c r="B1077">
        <v>8.0761349625361223E-5</v>
      </c>
      <c r="C1077">
        <v>26.71208568879727</v>
      </c>
    </row>
    <row r="1078" spans="1:3" x14ac:dyDescent="0.25">
      <c r="A1078">
        <v>53.9</v>
      </c>
      <c r="B1078">
        <v>8.2136753598360297E-5</v>
      </c>
      <c r="C1078">
        <v>26.723614337118725</v>
      </c>
    </row>
    <row r="1079" spans="1:3" x14ac:dyDescent="0.25">
      <c r="A1079">
        <v>53.95</v>
      </c>
      <c r="B1079">
        <v>8.3533815108073378E-5</v>
      </c>
      <c r="C1079">
        <v>26.735134356861984</v>
      </c>
    </row>
    <row r="1080" spans="1:3" x14ac:dyDescent="0.25">
      <c r="A1080">
        <v>54</v>
      </c>
      <c r="B1080">
        <v>8.4952843946676496E-5</v>
      </c>
      <c r="C1080">
        <v>26.746645802168221</v>
      </c>
    </row>
    <row r="1081" spans="1:3" x14ac:dyDescent="0.25">
      <c r="A1081">
        <v>54.05</v>
      </c>
      <c r="B1081">
        <v>8.6394153817952678E-5</v>
      </c>
      <c r="C1081">
        <v>26.758148727074886</v>
      </c>
    </row>
    <row r="1082" spans="1:3" x14ac:dyDescent="0.25">
      <c r="A1082">
        <v>54.1</v>
      </c>
      <c r="B1082">
        <v>8.7858062378582929E-5</v>
      </c>
      <c r="C1082">
        <v>26.769643185516291</v>
      </c>
    </row>
    <row r="1083" spans="1:3" x14ac:dyDescent="0.25">
      <c r="A1083">
        <v>54.15</v>
      </c>
      <c r="B1083">
        <v>8.9344891279752398E-5</v>
      </c>
      <c r="C1083">
        <v>26.781129231324428</v>
      </c>
    </row>
    <row r="1084" spans="1:3" x14ac:dyDescent="0.25">
      <c r="A1084">
        <v>54.2</v>
      </c>
      <c r="B1084">
        <v>9.0854966209077991E-5</v>
      </c>
      <c r="C1084">
        <v>26.792606918229517</v>
      </c>
    </row>
    <row r="1085" spans="1:3" x14ac:dyDescent="0.25">
      <c r="A1085">
        <v>54.25</v>
      </c>
      <c r="B1085">
        <v>9.2388616932852363E-5</v>
      </c>
      <c r="C1085">
        <v>26.804076299860789</v>
      </c>
    </row>
    <row r="1086" spans="1:3" x14ac:dyDescent="0.25">
      <c r="A1086">
        <v>54.3</v>
      </c>
      <c r="B1086">
        <v>9.3946177338609277E-5</v>
      </c>
      <c r="C1086">
        <v>26.815537429747135</v>
      </c>
    </row>
    <row r="1087" spans="1:3" x14ac:dyDescent="0.25">
      <c r="A1087">
        <v>54.35</v>
      </c>
      <c r="B1087">
        <v>9.5527985478008424E-5</v>
      </c>
      <c r="C1087">
        <v>26.826990361317772</v>
      </c>
    </row>
    <row r="1088" spans="1:3" x14ac:dyDescent="0.25">
      <c r="A1088">
        <v>54.4</v>
      </c>
      <c r="B1088">
        <v>9.7134383610042083E-5</v>
      </c>
      <c r="C1088">
        <v>26.838435147902995</v>
      </c>
    </row>
    <row r="1089" spans="1:3" x14ac:dyDescent="0.25">
      <c r="A1089">
        <v>54.45</v>
      </c>
      <c r="B1089">
        <v>9.8765718244562479E-5</v>
      </c>
      <c r="C1089">
        <v>26.849871842734792</v>
      </c>
    </row>
    <row r="1090" spans="1:3" x14ac:dyDescent="0.25">
      <c r="A1090">
        <v>54.5</v>
      </c>
      <c r="B1090">
        <v>1.0042234018613349E-4</v>
      </c>
      <c r="C1090">
        <v>26.861300498947482</v>
      </c>
    </row>
    <row r="1091" spans="1:3" x14ac:dyDescent="0.25">
      <c r="A1091">
        <v>54.55</v>
      </c>
      <c r="B1091">
        <v>1.0210460457820356E-4</v>
      </c>
      <c r="C1091">
        <v>26.872721169578529</v>
      </c>
    </row>
    <row r="1092" spans="1:3" x14ac:dyDescent="0.25">
      <c r="A1092">
        <v>54.6</v>
      </c>
      <c r="B1092">
        <v>1.0381287094760333E-4</v>
      </c>
      <c r="C1092">
        <v>26.884133907569076</v>
      </c>
    </row>
    <row r="1093" spans="1:3" x14ac:dyDescent="0.25">
      <c r="A1093">
        <v>54.65</v>
      </c>
      <c r="B1093">
        <v>1.0554750324936603E-4</v>
      </c>
      <c r="C1093">
        <v>26.895538765764741</v>
      </c>
    </row>
    <row r="1094" spans="1:3" x14ac:dyDescent="0.25">
      <c r="A1094">
        <v>54.7</v>
      </c>
      <c r="B1094">
        <v>1.0730886991187425E-4</v>
      </c>
      <c r="C1094">
        <v>26.90693579691618</v>
      </c>
    </row>
    <row r="1095" spans="1:3" x14ac:dyDescent="0.25">
      <c r="A1095">
        <v>54.75</v>
      </c>
      <c r="B1095">
        <v>1.0909734388233099E-4</v>
      </c>
      <c r="C1095">
        <v>26.918325053679769</v>
      </c>
    </row>
    <row r="1096" spans="1:3" x14ac:dyDescent="0.25">
      <c r="A1096">
        <v>54.8</v>
      </c>
      <c r="B1096">
        <v>1.1091330267255651E-4</v>
      </c>
      <c r="C1096">
        <v>26.92970658861838</v>
      </c>
    </row>
    <row r="1097" spans="1:3" x14ac:dyDescent="0.25">
      <c r="A1097">
        <v>54.85</v>
      </c>
      <c r="B1097">
        <v>1.1275712840511121E-4</v>
      </c>
      <c r="C1097">
        <v>26.941080454201934</v>
      </c>
    </row>
    <row r="1098" spans="1:3" x14ac:dyDescent="0.25">
      <c r="A1098">
        <v>54.9</v>
      </c>
      <c r="B1098">
        <v>1.1462920785974443E-4</v>
      </c>
      <c r="C1098">
        <v>26.952446702808153</v>
      </c>
    </row>
    <row r="1099" spans="1:3" x14ac:dyDescent="0.25">
      <c r="A1099">
        <v>54.95</v>
      </c>
      <c r="B1099">
        <v>1.1652993252017059E-4</v>
      </c>
      <c r="C1099">
        <v>26.963805386723077</v>
      </c>
    </row>
    <row r="1100" spans="1:3" x14ac:dyDescent="0.25">
      <c r="A1100">
        <v>55</v>
      </c>
      <c r="B1100">
        <v>1.1845969862117378E-4</v>
      </c>
      <c r="C1100">
        <v>26.975156558141919</v>
      </c>
    </row>
    <row r="1101" spans="1:3" x14ac:dyDescent="0.25">
      <c r="A1101">
        <v>55.05</v>
      </c>
      <c r="B1101">
        <v>1.2041890719603658E-4</v>
      </c>
      <c r="C1101">
        <v>26.986500269169603</v>
      </c>
    </row>
    <row r="1102" spans="1:3" x14ac:dyDescent="0.25">
      <c r="A1102">
        <v>55.1</v>
      </c>
      <c r="B1102">
        <v>1.2240796412430112E-4</v>
      </c>
      <c r="C1102">
        <v>26.997836571821452</v>
      </c>
    </row>
    <row r="1103" spans="1:3" x14ac:dyDescent="0.25">
      <c r="A1103">
        <v>55.15</v>
      </c>
      <c r="B1103">
        <v>1.2442728017985331E-4</v>
      </c>
      <c r="C1103">
        <v>27.009165518023835</v>
      </c>
    </row>
    <row r="1104" spans="1:3" x14ac:dyDescent="0.25">
      <c r="A1104">
        <v>55.2</v>
      </c>
      <c r="B1104">
        <v>1.2647727107933926E-4</v>
      </c>
      <c r="C1104">
        <v>27.020487159614838</v>
      </c>
    </row>
    <row r="1105" spans="1:3" x14ac:dyDescent="0.25">
      <c r="A1105">
        <v>55.25</v>
      </c>
      <c r="B1105">
        <v>1.2855835753090782E-4</v>
      </c>
      <c r="C1105">
        <v>27.031801548344976</v>
      </c>
    </row>
    <row r="1106" spans="1:3" x14ac:dyDescent="0.25">
      <c r="A1106">
        <v>55.3</v>
      </c>
      <c r="B1106">
        <v>1.3067096528328353E-4</v>
      </c>
      <c r="C1106">
        <v>27.043108735877695</v>
      </c>
    </row>
    <row r="1107" spans="1:3" x14ac:dyDescent="0.25">
      <c r="A1107">
        <v>55.35</v>
      </c>
      <c r="B1107">
        <v>1.328155251751664E-4</v>
      </c>
      <c r="C1107">
        <v>27.054408773790176</v>
      </c>
    </row>
    <row r="1108" spans="1:3" x14ac:dyDescent="0.25">
      <c r="A1108">
        <v>55.4</v>
      </c>
      <c r="B1108">
        <v>1.3499247318496136E-4</v>
      </c>
      <c r="C1108">
        <v>27.065701713573915</v>
      </c>
    </row>
    <row r="1109" spans="1:3" x14ac:dyDescent="0.25">
      <c r="A1109">
        <v>55.45</v>
      </c>
      <c r="B1109">
        <v>1.372022504808369E-4</v>
      </c>
      <c r="C1109">
        <v>27.076987606635363</v>
      </c>
    </row>
    <row r="1110" spans="1:3" x14ac:dyDescent="0.25">
      <c r="A1110">
        <v>55.5</v>
      </c>
      <c r="B1110">
        <v>1.3944530347111161E-4</v>
      </c>
      <c r="C1110">
        <v>27.088266504296616</v>
      </c>
    </row>
    <row r="1111" spans="1:3" x14ac:dyDescent="0.25">
      <c r="A1111">
        <v>55.55</v>
      </c>
      <c r="B1111">
        <v>1.4172208385497138E-4</v>
      </c>
      <c r="C1111">
        <v>27.099538457796047</v>
      </c>
    </row>
    <row r="1112" spans="1:3" x14ac:dyDescent="0.25">
      <c r="A1112">
        <v>55.6</v>
      </c>
      <c r="B1112">
        <v>1.4403304867351399E-4</v>
      </c>
      <c r="C1112">
        <v>27.110803518288911</v>
      </c>
    </row>
    <row r="1113" spans="1:3" x14ac:dyDescent="0.25">
      <c r="A1113">
        <v>55.65</v>
      </c>
      <c r="B1113">
        <v>1.4637866036112024E-4</v>
      </c>
      <c r="C1113">
        <v>27.12206173684805</v>
      </c>
    </row>
    <row r="1114" spans="1:3" x14ac:dyDescent="0.25">
      <c r="A1114">
        <v>55.7</v>
      </c>
      <c r="B1114">
        <v>1.487593867971595E-4</v>
      </c>
      <c r="C1114">
        <v>27.133313164464482</v>
      </c>
    </row>
    <row r="1115" spans="1:3" x14ac:dyDescent="0.25">
      <c r="A1115">
        <v>55.75</v>
      </c>
      <c r="B1115">
        <v>1.5117570135801735E-4</v>
      </c>
      <c r="C1115">
        <v>27.144557852048067</v>
      </c>
    </row>
    <row r="1116" spans="1:3" x14ac:dyDescent="0.25">
      <c r="A1116">
        <v>55.8</v>
      </c>
      <c r="B1116">
        <v>1.536280829694559E-4</v>
      </c>
      <c r="C1116">
        <v>27.155795850428227</v>
      </c>
    </row>
    <row r="1117" spans="1:3" x14ac:dyDescent="0.25">
      <c r="A1117">
        <v>55.85</v>
      </c>
      <c r="B1117">
        <v>1.5611701615930005E-4</v>
      </c>
      <c r="C1117">
        <v>27.167027210354348</v>
      </c>
    </row>
    <row r="1118" spans="1:3" x14ac:dyDescent="0.25">
      <c r="A1118">
        <v>55.9</v>
      </c>
      <c r="B1118">
        <v>1.5864299111045108E-4</v>
      </c>
      <c r="C1118">
        <v>27.178251982496729</v>
      </c>
    </row>
    <row r="1119" spans="1:3" x14ac:dyDescent="0.25">
      <c r="A1119">
        <v>55.95</v>
      </c>
      <c r="B1119">
        <v>1.612065037142288E-4</v>
      </c>
      <c r="C1119">
        <v>27.189470217446946</v>
      </c>
    </row>
    <row r="1120" spans="1:3" x14ac:dyDescent="0.25">
      <c r="A1120">
        <v>56</v>
      </c>
      <c r="B1120">
        <v>1.638080556240396E-4</v>
      </c>
      <c r="C1120">
        <v>27.200681965718665</v>
      </c>
    </row>
    <row r="1121" spans="1:3" x14ac:dyDescent="0.25">
      <c r="A1121">
        <v>56.05</v>
      </c>
      <c r="B1121">
        <v>1.6644815430937287E-4</v>
      </c>
      <c r="C1121">
        <v>27.211887277748232</v>
      </c>
    </row>
    <row r="1122" spans="1:3" x14ac:dyDescent="0.25">
      <c r="A1122">
        <v>56.1</v>
      </c>
      <c r="B1122">
        <v>1.6912731311012158E-4</v>
      </c>
      <c r="C1122">
        <v>27.223086203895221</v>
      </c>
    </row>
    <row r="1123" spans="1:3" x14ac:dyDescent="0.25">
      <c r="A1123">
        <v>56.15</v>
      </c>
      <c r="B1123">
        <v>1.7184605129122845E-4</v>
      </c>
      <c r="C1123">
        <v>27.23427879444316</v>
      </c>
    </row>
    <row r="1124" spans="1:3" x14ac:dyDescent="0.25">
      <c r="A1124">
        <v>56.2</v>
      </c>
      <c r="B1124">
        <v>1.7460489409765935E-4</v>
      </c>
      <c r="C1124">
        <v>27.245465099600128</v>
      </c>
    </row>
    <row r="1125" spans="1:3" x14ac:dyDescent="0.25">
      <c r="A1125">
        <v>56.25</v>
      </c>
      <c r="B1125">
        <v>1.7740437280969876E-4</v>
      </c>
      <c r="C1125">
        <v>27.256645169499407</v>
      </c>
    </row>
    <row r="1126" spans="1:3" x14ac:dyDescent="0.25">
      <c r="A1126">
        <v>56.3</v>
      </c>
      <c r="B1126">
        <v>1.8024502479857291E-4</v>
      </c>
      <c r="C1126">
        <v>27.267819054200068</v>
      </c>
    </row>
    <row r="1127" spans="1:3" x14ac:dyDescent="0.25">
      <c r="A1127">
        <v>56.35</v>
      </c>
      <c r="B1127">
        <v>1.8312739358239012E-4</v>
      </c>
      <c r="C1127">
        <v>27.278986803687619</v>
      </c>
    </row>
    <row r="1128" spans="1:3" x14ac:dyDescent="0.25">
      <c r="A1128">
        <v>56.4</v>
      </c>
      <c r="B1128">
        <v>1.8605202888241049E-4</v>
      </c>
      <c r="C1128">
        <v>27.290148467874626</v>
      </c>
    </row>
    <row r="1129" spans="1:3" x14ac:dyDescent="0.25">
      <c r="A1129">
        <v>56.45</v>
      </c>
      <c r="B1129">
        <v>1.8901948667963218E-4</v>
      </c>
      <c r="C1129">
        <v>27.301304096601346</v>
      </c>
    </row>
    <row r="1130" spans="1:3" x14ac:dyDescent="0.25">
      <c r="A1130">
        <v>56.5</v>
      </c>
      <c r="B1130">
        <v>1.9203032927170302E-4</v>
      </c>
      <c r="C1130">
        <v>27.312453739636364</v>
      </c>
    </row>
    <row r="1131" spans="1:3" x14ac:dyDescent="0.25">
      <c r="A1131">
        <v>56.55</v>
      </c>
      <c r="B1131">
        <v>1.9508512533014877E-4</v>
      </c>
      <c r="C1131">
        <v>27.323597446677127</v>
      </c>
    </row>
    <row r="1132" spans="1:3" x14ac:dyDescent="0.25">
      <c r="A1132">
        <v>56.6</v>
      </c>
      <c r="B1132">
        <v>1.9818444995792282E-4</v>
      </c>
      <c r="C1132">
        <v>27.334735267350698</v>
      </c>
    </row>
    <row r="1133" spans="1:3" x14ac:dyDescent="0.25">
      <c r="A1133">
        <v>56.65</v>
      </c>
      <c r="B1133">
        <v>2.0132888474727411E-4</v>
      </c>
      <c r="C1133">
        <v>27.345867251214315</v>
      </c>
    </row>
    <row r="1134" spans="1:3" x14ac:dyDescent="0.25">
      <c r="A1134">
        <v>56.7</v>
      </c>
      <c r="B1134">
        <v>2.0451901783793169E-4</v>
      </c>
      <c r="C1134">
        <v>27.356993447755904</v>
      </c>
    </row>
    <row r="1135" spans="1:3" x14ac:dyDescent="0.25">
      <c r="A1135">
        <v>56.75</v>
      </c>
      <c r="B1135">
        <v>2.0775544397560634E-4</v>
      </c>
      <c r="C1135">
        <v>27.36811390639496</v>
      </c>
    </row>
    <row r="1136" spans="1:3" x14ac:dyDescent="0.25">
      <c r="A1136">
        <v>56.8</v>
      </c>
      <c r="B1136">
        <v>2.1103876457080883E-4</v>
      </c>
      <c r="C1136">
        <v>27.379228676482818</v>
      </c>
    </row>
    <row r="1137" spans="1:3" x14ac:dyDescent="0.25">
      <c r="A1137">
        <v>56.85</v>
      </c>
      <c r="B1137">
        <v>2.1436958775798069E-4</v>
      </c>
      <c r="C1137">
        <v>27.390337807303581</v>
      </c>
    </row>
    <row r="1138" spans="1:3" x14ac:dyDescent="0.25">
      <c r="A1138">
        <v>56.9</v>
      </c>
      <c r="B1138">
        <v>2.1774852845493731E-4</v>
      </c>
      <c r="C1138">
        <v>27.401441348074535</v>
      </c>
    </row>
    <row r="1139" spans="1:3" x14ac:dyDescent="0.25">
      <c r="A1139">
        <v>56.95</v>
      </c>
      <c r="B1139">
        <v>2.2117620842262691E-4</v>
      </c>
      <c r="C1139">
        <v>27.41253934794684</v>
      </c>
    </row>
    <row r="1140" spans="1:3" x14ac:dyDescent="0.25">
      <c r="A1140">
        <v>57</v>
      </c>
      <c r="B1140">
        <v>2.2465325632519559E-4</v>
      </c>
      <c r="C1140">
        <v>27.423631856006203</v>
      </c>
    </row>
    <row r="1141" spans="1:3" x14ac:dyDescent="0.25">
      <c r="A1141">
        <v>57.05</v>
      </c>
      <c r="B1141">
        <v>2.2818030779036486E-4</v>
      </c>
      <c r="C1141">
        <v>27.434718921273248</v>
      </c>
    </row>
    <row r="1142" spans="1:3" x14ac:dyDescent="0.25">
      <c r="A1142">
        <v>57.1</v>
      </c>
      <c r="B1142">
        <v>2.3175800547011718E-4</v>
      </c>
      <c r="C1142">
        <v>27.445800592704487</v>
      </c>
    </row>
    <row r="1143" spans="1:3" x14ac:dyDescent="0.25">
      <c r="A1143">
        <v>57.15</v>
      </c>
      <c r="B1143">
        <v>2.3538699910168566E-4</v>
      </c>
      <c r="C1143">
        <v>27.456876919192588</v>
      </c>
    </row>
    <row r="1144" spans="1:3" x14ac:dyDescent="0.25">
      <c r="A1144">
        <v>57.2</v>
      </c>
      <c r="B1144">
        <v>2.3906794556884992E-4</v>
      </c>
      <c r="C1144">
        <v>27.467947949567243</v>
      </c>
    </row>
    <row r="1145" spans="1:3" x14ac:dyDescent="0.25">
      <c r="A1145">
        <v>57.25</v>
      </c>
      <c r="B1145">
        <v>2.4280150896353859E-4</v>
      </c>
      <c r="C1145">
        <v>27.479013732595586</v>
      </c>
    </row>
    <row r="1146" spans="1:3" x14ac:dyDescent="0.25">
      <c r="A1146">
        <v>57.3</v>
      </c>
      <c r="B1146">
        <v>2.4658836064772978E-4</v>
      </c>
      <c r="C1146">
        <v>27.490074316982916</v>
      </c>
    </row>
    <row r="1147" spans="1:3" x14ac:dyDescent="0.25">
      <c r="A1147">
        <v>57.35</v>
      </c>
      <c r="B1147">
        <v>2.5042917931565389E-4</v>
      </c>
      <c r="C1147">
        <v>27.501129751373288</v>
      </c>
    </row>
    <row r="1148" spans="1:3" x14ac:dyDescent="0.25">
      <c r="A1148">
        <v>57.4</v>
      </c>
      <c r="B1148">
        <v>2.543246510562953E-4</v>
      </c>
      <c r="C1148">
        <v>27.512180084350014</v>
      </c>
    </row>
    <row r="1149" spans="1:3" x14ac:dyDescent="0.25">
      <c r="A1149">
        <v>57.45</v>
      </c>
      <c r="B1149">
        <v>2.5827546941619052E-4</v>
      </c>
      <c r="C1149">
        <v>27.523225364436417</v>
      </c>
    </row>
    <row r="1150" spans="1:3" x14ac:dyDescent="0.25">
      <c r="A1150">
        <v>57.5</v>
      </c>
      <c r="B1150">
        <v>2.6228233546252253E-4</v>
      </c>
      <c r="C1150">
        <v>27.534265640096336</v>
      </c>
    </row>
    <row r="1151" spans="1:3" x14ac:dyDescent="0.25">
      <c r="A1151">
        <v>57.55</v>
      </c>
      <c r="B1151">
        <v>2.6634595784650879E-4</v>
      </c>
      <c r="C1151">
        <v>27.545300959734742</v>
      </c>
    </row>
    <row r="1152" spans="1:3" x14ac:dyDescent="0.25">
      <c r="A1152">
        <v>57.6</v>
      </c>
      <c r="B1152">
        <v>2.7046705286708E-4</v>
      </c>
      <c r="C1152">
        <v>27.55633137169842</v>
      </c>
    </row>
    <row r="1153" spans="1:3" x14ac:dyDescent="0.25">
      <c r="A1153">
        <v>57.65</v>
      </c>
      <c r="B1153">
        <v>2.7464634453484534E-4</v>
      </c>
      <c r="C1153">
        <v>27.567356924276414</v>
      </c>
    </row>
    <row r="1154" spans="1:3" x14ac:dyDescent="0.25">
      <c r="A1154">
        <v>57.7</v>
      </c>
      <c r="B1154">
        <v>2.7888456463635646E-4</v>
      </c>
      <c r="C1154">
        <v>27.578377665700749</v>
      </c>
    </row>
    <row r="1155" spans="1:3" x14ac:dyDescent="0.25">
      <c r="A1155">
        <v>57.75</v>
      </c>
      <c r="B1155">
        <v>2.8318245279864037E-4</v>
      </c>
      <c r="C1155">
        <v>27.58939364414703</v>
      </c>
    </row>
    <row r="1156" spans="1:3" x14ac:dyDescent="0.25">
      <c r="A1156">
        <v>57.8</v>
      </c>
      <c r="B1156">
        <v>2.8754075655403223E-4</v>
      </c>
      <c r="C1156">
        <v>27.600404907734941</v>
      </c>
    </row>
    <row r="1157" spans="1:3" x14ac:dyDescent="0.25">
      <c r="A1157">
        <v>57.85</v>
      </c>
      <c r="B1157">
        <v>2.9196023140527999E-4</v>
      </c>
      <c r="C1157">
        <v>27.611411504528945</v>
      </c>
    </row>
    <row r="1158" spans="1:3" x14ac:dyDescent="0.25">
      <c r="A1158">
        <v>57.9</v>
      </c>
      <c r="B1158">
        <v>2.9644164089092832E-4</v>
      </c>
      <c r="C1158">
        <v>27.622413482538839</v>
      </c>
    </row>
    <row r="1159" spans="1:3" x14ac:dyDescent="0.25">
      <c r="A1159">
        <v>57.95</v>
      </c>
      <c r="B1159">
        <v>3.0098575665098441E-4</v>
      </c>
      <c r="C1159">
        <v>27.633410889720327</v>
      </c>
    </row>
    <row r="1160" spans="1:3" x14ac:dyDescent="0.25">
      <c r="A1160">
        <v>58</v>
      </c>
      <c r="B1160">
        <v>3.0559335849285335E-4</v>
      </c>
      <c r="C1160">
        <v>27.644403773975654</v>
      </c>
    </row>
    <row r="1161" spans="1:3" x14ac:dyDescent="0.25">
      <c r="A1161">
        <v>58.05</v>
      </c>
      <c r="B1161">
        <v>3.1026523445754984E-4</v>
      </c>
      <c r="C1161">
        <v>27.655392183154227</v>
      </c>
    </row>
    <row r="1162" spans="1:3" x14ac:dyDescent="0.25">
      <c r="A1162">
        <v>58.1</v>
      </c>
      <c r="B1162">
        <v>3.1500218088617718E-4</v>
      </c>
      <c r="C1162">
        <v>27.66637616505308</v>
      </c>
    </row>
    <row r="1163" spans="1:3" x14ac:dyDescent="0.25">
      <c r="A1163">
        <v>58.15</v>
      </c>
      <c r="B1163">
        <v>3.1980500248667102E-4</v>
      </c>
      <c r="C1163">
        <v>27.677355767417616</v>
      </c>
    </row>
    <row r="1164" spans="1:3" x14ac:dyDescent="0.25">
      <c r="A1164">
        <v>58.2</v>
      </c>
      <c r="B1164">
        <v>3.2467451240081308E-4</v>
      </c>
      <c r="C1164">
        <v>27.688331037942138</v>
      </c>
    </row>
    <row r="1165" spans="1:3" x14ac:dyDescent="0.25">
      <c r="A1165">
        <v>58.25</v>
      </c>
      <c r="B1165">
        <v>3.2961153227150411E-4</v>
      </c>
      <c r="C1165">
        <v>27.699302024270359</v>
      </c>
    </row>
    <row r="1166" spans="1:3" x14ac:dyDescent="0.25">
      <c r="A1166">
        <v>58.3</v>
      </c>
      <c r="B1166">
        <v>3.3461689231029546E-4</v>
      </c>
      <c r="C1166">
        <v>27.710268773996226</v>
      </c>
    </row>
    <row r="1167" spans="1:3" x14ac:dyDescent="0.25">
      <c r="A1167">
        <v>58.35</v>
      </c>
      <c r="B1167">
        <v>3.3969143136517913E-4</v>
      </c>
      <c r="C1167">
        <v>27.721231334664171</v>
      </c>
    </row>
    <row r="1168" spans="1:3" x14ac:dyDescent="0.25">
      <c r="A1168">
        <v>58.4</v>
      </c>
      <c r="B1168">
        <v>3.4483599698862679E-4</v>
      </c>
      <c r="C1168">
        <v>27.732189753770029</v>
      </c>
    </row>
    <row r="1169" spans="1:3" x14ac:dyDescent="0.25">
      <c r="A1169">
        <v>58.45</v>
      </c>
      <c r="B1169">
        <v>3.5005144550588851E-4</v>
      </c>
      <c r="C1169">
        <v>27.743144078761397</v>
      </c>
    </row>
    <row r="1170" spans="1:3" x14ac:dyDescent="0.25">
      <c r="A1170">
        <v>58.5</v>
      </c>
      <c r="B1170">
        <v>3.5533864208352986E-4</v>
      </c>
      <c r="C1170">
        <v>27.754094357038333</v>
      </c>
    </row>
    <row r="1171" spans="1:3" x14ac:dyDescent="0.25">
      <c r="A1171">
        <v>58.55</v>
      </c>
      <c r="B1171">
        <v>3.6069846079821947E-4</v>
      </c>
      <c r="C1171">
        <v>27.765040635954001</v>
      </c>
    </row>
    <row r="1172" spans="1:3" x14ac:dyDescent="0.25">
      <c r="A1172">
        <v>58.6</v>
      </c>
      <c r="B1172">
        <v>3.6613178470575947E-4</v>
      </c>
      <c r="C1172">
        <v>27.775982962815</v>
      </c>
    </row>
    <row r="1173" spans="1:3" x14ac:dyDescent="0.25">
      <c r="A1173">
        <v>58.65</v>
      </c>
      <c r="B1173">
        <v>3.7163950591034568E-4</v>
      </c>
      <c r="C1173">
        <v>27.786921384882277</v>
      </c>
    </row>
    <row r="1174" spans="1:3" x14ac:dyDescent="0.25">
      <c r="A1174">
        <v>58.7</v>
      </c>
      <c r="B1174">
        <v>3.7722252563407677E-4</v>
      </c>
      <c r="C1174">
        <v>27.797855949371506</v>
      </c>
    </row>
    <row r="1175" spans="1:3" x14ac:dyDescent="0.25">
      <c r="A1175">
        <v>58.75</v>
      </c>
      <c r="B1175">
        <v>3.8288175428668477E-4</v>
      </c>
      <c r="C1175">
        <v>27.808786703453727</v>
      </c>
    </row>
    <row r="1176" spans="1:3" x14ac:dyDescent="0.25">
      <c r="A1176">
        <v>58.8</v>
      </c>
      <c r="B1176">
        <v>3.8861811153549771E-4</v>
      </c>
      <c r="C1176">
        <v>27.81971369425592</v>
      </c>
    </row>
    <row r="1177" spans="1:3" x14ac:dyDescent="0.25">
      <c r="A1177">
        <v>58.85</v>
      </c>
      <c r="B1177">
        <v>3.9443252637563363E-4</v>
      </c>
      <c r="C1177">
        <v>27.830636968861633</v>
      </c>
    </row>
    <row r="1178" spans="1:3" x14ac:dyDescent="0.25">
      <c r="A1178">
        <v>58.9</v>
      </c>
      <c r="B1178">
        <v>4.0032593720040462E-4</v>
      </c>
      <c r="C1178">
        <v>27.841556574311511</v>
      </c>
    </row>
    <row r="1179" spans="1:3" x14ac:dyDescent="0.25">
      <c r="A1179">
        <v>58.95</v>
      </c>
      <c r="B1179">
        <v>4.0629929187195076E-4</v>
      </c>
      <c r="C1179">
        <v>27.852472557603896</v>
      </c>
    </row>
    <row r="1180" spans="1:3" x14ac:dyDescent="0.25">
      <c r="A1180">
        <v>59</v>
      </c>
      <c r="B1180">
        <v>4.1235354779208319E-4</v>
      </c>
      <c r="C1180">
        <v>27.863384965695484</v>
      </c>
    </row>
    <row r="1181" spans="1:3" x14ac:dyDescent="0.25">
      <c r="A1181">
        <v>59.05</v>
      </c>
      <c r="B1181">
        <v>4.1848967197333854E-4</v>
      </c>
      <c r="C1181">
        <v>27.874293845501747</v>
      </c>
    </row>
    <row r="1182" spans="1:3" x14ac:dyDescent="0.25">
      <c r="A1182">
        <v>59.1</v>
      </c>
      <c r="B1182">
        <v>4.2470864111024675E-4</v>
      </c>
      <c r="C1182">
        <v>27.88519924389767</v>
      </c>
    </row>
    <row r="1183" spans="1:3" x14ac:dyDescent="0.25">
      <c r="A1183">
        <v>59.15</v>
      </c>
      <c r="B1183">
        <v>4.3101144165079327E-4</v>
      </c>
      <c r="C1183">
        <v>27.896101207718175</v>
      </c>
    </row>
    <row r="1184" spans="1:3" x14ac:dyDescent="0.25">
      <c r="A1184">
        <v>59.2</v>
      </c>
      <c r="B1184">
        <v>4.3739906986808613E-4</v>
      </c>
      <c r="C1184">
        <v>27.906999783758955</v>
      </c>
    </row>
    <row r="1185" spans="1:3" x14ac:dyDescent="0.25">
      <c r="A1185">
        <v>59.25</v>
      </c>
      <c r="B1185">
        <v>4.4387253193222445E-4</v>
      </c>
      <c r="C1185">
        <v>27.91789501877679</v>
      </c>
    </row>
    <row r="1186" spans="1:3" x14ac:dyDescent="0.25">
      <c r="A1186">
        <v>59.3</v>
      </c>
      <c r="B1186">
        <v>4.50432843982348E-4</v>
      </c>
      <c r="C1186">
        <v>27.928786959490196</v>
      </c>
    </row>
    <row r="1187" spans="1:3" x14ac:dyDescent="0.25">
      <c r="A1187">
        <v>59.35</v>
      </c>
      <c r="B1187">
        <v>4.570810321988848E-4</v>
      </c>
      <c r="C1187">
        <v>27.939675652580171</v>
      </c>
    </row>
    <row r="1188" spans="1:3" x14ac:dyDescent="0.25">
      <c r="A1188">
        <v>59.4</v>
      </c>
      <c r="B1188">
        <v>4.6381813287597407E-4</v>
      </c>
      <c r="C1188">
        <v>27.950561144690539</v>
      </c>
    </row>
    <row r="1189" spans="1:3" x14ac:dyDescent="0.25">
      <c r="A1189">
        <v>59.45</v>
      </c>
      <c r="B1189">
        <v>4.7064519249407656E-4</v>
      </c>
      <c r="C1189">
        <v>27.961443482428688</v>
      </c>
    </row>
    <row r="1190" spans="1:3" x14ac:dyDescent="0.25">
      <c r="A1190">
        <v>59.5</v>
      </c>
      <c r="B1190">
        <v>4.7756326779275463E-4</v>
      </c>
      <c r="C1190">
        <v>27.972322712366072</v>
      </c>
    </row>
    <row r="1191" spans="1:3" x14ac:dyDescent="0.25">
      <c r="A1191">
        <v>59.55</v>
      </c>
      <c r="B1191">
        <v>4.8457342584362688E-4</v>
      </c>
      <c r="C1191">
        <v>27.983198881038835</v>
      </c>
    </row>
    <row r="1192" spans="1:3" x14ac:dyDescent="0.25">
      <c r="A1192">
        <v>59.6</v>
      </c>
      <c r="B1192">
        <v>4.9167674412348974E-4</v>
      </c>
      <c r="C1192">
        <v>27.994072034948335</v>
      </c>
    </row>
    <row r="1193" spans="1:3" x14ac:dyDescent="0.25">
      <c r="A1193">
        <v>59.65</v>
      </c>
      <c r="B1193">
        <v>4.9887431058759423E-4</v>
      </c>
      <c r="C1193">
        <v>28.004942220561791</v>
      </c>
    </row>
    <row r="1194" spans="1:3" x14ac:dyDescent="0.25">
      <c r="A1194">
        <v>59.7</v>
      </c>
      <c r="B1194">
        <v>5.0616722374309162E-4</v>
      </c>
      <c r="C1194">
        <v>28.01580948431279</v>
      </c>
    </row>
    <row r="1195" spans="1:3" x14ac:dyDescent="0.25">
      <c r="A1195">
        <v>59.75</v>
      </c>
      <c r="B1195">
        <v>5.135565927226254E-4</v>
      </c>
      <c r="C1195">
        <v>28.02667387260195</v>
      </c>
    </row>
    <row r="1196" spans="1:3" x14ac:dyDescent="0.25">
      <c r="A1196">
        <v>59.8</v>
      </c>
      <c r="B1196">
        <v>5.210435373580694E-4</v>
      </c>
      <c r="C1196">
        <v>28.037535431797409</v>
      </c>
    </row>
    <row r="1197" spans="1:3" x14ac:dyDescent="0.25">
      <c r="A1197">
        <v>59.85</v>
      </c>
      <c r="B1197">
        <v>5.2862918825442092E-4</v>
      </c>
      <c r="C1197">
        <v>28.04839420823545</v>
      </c>
    </row>
    <row r="1198" spans="1:3" x14ac:dyDescent="0.25">
      <c r="A1198">
        <v>59.9</v>
      </c>
      <c r="B1198">
        <v>5.3631468686381265E-4</v>
      </c>
      <c r="C1198">
        <v>28.059250248221058</v>
      </c>
    </row>
    <row r="1199" spans="1:3" x14ac:dyDescent="0.25">
      <c r="A1199">
        <v>59.95</v>
      </c>
      <c r="B1199">
        <v>5.4410118555968195E-4</v>
      </c>
      <c r="C1199">
        <v>28.070103598028517</v>
      </c>
    </row>
    <row r="1200" spans="1:3" x14ac:dyDescent="0.25">
      <c r="A1200">
        <v>60</v>
      </c>
      <c r="B1200">
        <v>5.5198984771105133E-4</v>
      </c>
      <c r="C1200">
        <v>28.080954303901944</v>
      </c>
    </row>
    <row r="1201" spans="1:3" x14ac:dyDescent="0.25">
      <c r="A1201">
        <v>60.05</v>
      </c>
      <c r="B1201">
        <v>5.5998184775694199E-4</v>
      </c>
      <c r="C1201">
        <v>28.091802412055955</v>
      </c>
    </row>
    <row r="1202" spans="1:3" x14ac:dyDescent="0.25">
      <c r="A1202">
        <v>60.1</v>
      </c>
      <c r="B1202">
        <v>5.6807837128090366E-4</v>
      </c>
      <c r="C1202">
        <v>28.102647968676187</v>
      </c>
    </row>
    <row r="1203" spans="1:3" x14ac:dyDescent="0.25">
      <c r="A1203">
        <v>60.15</v>
      </c>
      <c r="B1203">
        <v>5.7628061508565556E-4</v>
      </c>
      <c r="C1203">
        <v>28.113491019919728</v>
      </c>
    </row>
    <row r="1204" spans="1:3" x14ac:dyDescent="0.25">
      <c r="A1204">
        <v>60.2</v>
      </c>
      <c r="B1204">
        <v>5.8458978726783843E-4</v>
      </c>
      <c r="C1204">
        <v>28.124331611916006</v>
      </c>
    </row>
    <row r="1205" spans="1:3" x14ac:dyDescent="0.25">
      <c r="A1205">
        <v>60.25</v>
      </c>
      <c r="B1205">
        <v>5.9300710729287293E-4</v>
      </c>
      <c r="C1205">
        <v>28.135169790767115</v>
      </c>
    </row>
    <row r="1206" spans="1:3" x14ac:dyDescent="0.25">
      <c r="A1206">
        <v>60.3</v>
      </c>
      <c r="B1206">
        <v>6.015338060699094E-4</v>
      </c>
      <c r="C1206">
        <v>28.146005602548431</v>
      </c>
    </row>
    <row r="1207" spans="1:3" x14ac:dyDescent="0.25">
      <c r="A1207">
        <v>60.35</v>
      </c>
      <c r="B1207">
        <v>6.1017112602687238E-4</v>
      </c>
      <c r="C1207">
        <v>28.156839093309308</v>
      </c>
    </row>
    <row r="1208" spans="1:3" x14ac:dyDescent="0.25">
      <c r="A1208">
        <v>60.4</v>
      </c>
      <c r="B1208">
        <v>6.1892032118559214E-4</v>
      </c>
      <c r="C1208">
        <v>28.167670309073507</v>
      </c>
    </row>
    <row r="1209" spans="1:3" x14ac:dyDescent="0.25">
      <c r="A1209">
        <v>60.45</v>
      </c>
      <c r="B1209">
        <v>6.2778265723701808E-4</v>
      </c>
      <c r="C1209">
        <v>28.178499295839863</v>
      </c>
    </row>
    <row r="1210" spans="1:3" x14ac:dyDescent="0.25">
      <c r="A1210">
        <v>60.5</v>
      </c>
      <c r="B1210">
        <v>6.3675941161650312E-4</v>
      </c>
      <c r="C1210">
        <v>28.189326099582814</v>
      </c>
    </row>
    <row r="1211" spans="1:3" x14ac:dyDescent="0.25">
      <c r="A1211">
        <v>60.55</v>
      </c>
      <c r="B1211">
        <v>6.4585187357917007E-4</v>
      </c>
      <c r="C1211">
        <v>28.200150766252989</v>
      </c>
    </row>
    <row r="1212" spans="1:3" x14ac:dyDescent="0.25">
      <c r="A1212">
        <v>60.6</v>
      </c>
      <c r="B1212">
        <v>6.5506134427532035E-4</v>
      </c>
      <c r="C1212">
        <v>28.210973341777787</v>
      </c>
    </row>
    <row r="1213" spans="1:3" x14ac:dyDescent="0.25">
      <c r="A1213">
        <v>60.65</v>
      </c>
      <c r="B1213">
        <v>6.6438913682592238E-4</v>
      </c>
      <c r="C1213">
        <v>28.221793872061966</v>
      </c>
    </row>
    <row r="1214" spans="1:3" x14ac:dyDescent="0.25">
      <c r="A1214">
        <v>60.7</v>
      </c>
      <c r="B1214">
        <v>6.7383657639813531E-4</v>
      </c>
      <c r="C1214">
        <v>28.232612402988153</v>
      </c>
    </row>
    <row r="1215" spans="1:3" x14ac:dyDescent="0.25">
      <c r="A1215">
        <v>60.75</v>
      </c>
      <c r="B1215">
        <v>6.8340500028089195E-4</v>
      </c>
      <c r="C1215">
        <v>28.24342898041758</v>
      </c>
    </row>
    <row r="1216" spans="1:3" x14ac:dyDescent="0.25">
      <c r="A1216">
        <v>60.8</v>
      </c>
      <c r="B1216">
        <v>6.9309575796051262E-4</v>
      </c>
      <c r="C1216">
        <v>28.254243650190418</v>
      </c>
    </row>
    <row r="1217" spans="1:3" x14ac:dyDescent="0.25">
      <c r="A1217">
        <v>60.85</v>
      </c>
      <c r="B1217">
        <v>7.0291021119635441E-4</v>
      </c>
      <c r="C1217">
        <v>28.265056458126548</v>
      </c>
    </row>
    <row r="1218" spans="1:3" x14ac:dyDescent="0.25">
      <c r="A1218">
        <v>60.9</v>
      </c>
      <c r="B1218">
        <v>7.1284973409648606E-4</v>
      </c>
      <c r="C1218">
        <v>28.275867450026123</v>
      </c>
    </row>
    <row r="1219" spans="1:3" x14ac:dyDescent="0.25">
      <c r="A1219">
        <v>60.95</v>
      </c>
      <c r="B1219">
        <v>7.2291571319338919E-4</v>
      </c>
      <c r="C1219">
        <v>28.286676671669955</v>
      </c>
    </row>
    <row r="1220" spans="1:3" x14ac:dyDescent="0.25">
      <c r="A1220">
        <v>61</v>
      </c>
      <c r="B1220">
        <v>7.3310954751966992E-4</v>
      </c>
      <c r="C1220">
        <v>28.297484168820318</v>
      </c>
    </row>
    <row r="1221" spans="1:3" x14ac:dyDescent="0.25">
      <c r="A1221">
        <v>61.05</v>
      </c>
      <c r="B1221">
        <v>7.4343264868377502E-4</v>
      </c>
      <c r="C1221">
        <v>28.308289987221436</v>
      </c>
    </row>
    <row r="1222" spans="1:3" x14ac:dyDescent="0.25">
      <c r="A1222">
        <v>61.1</v>
      </c>
      <c r="B1222">
        <v>7.5388644094571966E-4</v>
      </c>
      <c r="C1222">
        <v>28.31909417260005</v>
      </c>
    </row>
    <row r="1223" spans="1:3" x14ac:dyDescent="0.25">
      <c r="A1223">
        <v>61.15</v>
      </c>
      <c r="B1223">
        <v>7.6447236129279872E-4</v>
      </c>
      <c r="C1223">
        <v>28.329896770665947</v>
      </c>
    </row>
    <row r="1224" spans="1:3" x14ac:dyDescent="0.25">
      <c r="A1224">
        <v>61.2</v>
      </c>
      <c r="B1224">
        <v>7.7519185951529102E-4</v>
      </c>
      <c r="C1224">
        <v>28.340697827112642</v>
      </c>
    </row>
    <row r="1225" spans="1:3" x14ac:dyDescent="0.25">
      <c r="A1225">
        <v>61.25</v>
      </c>
      <c r="B1225">
        <v>7.8604639828214521E-4</v>
      </c>
      <c r="C1225">
        <v>28.351497387617854</v>
      </c>
    </row>
    <row r="1226" spans="1:3" x14ac:dyDescent="0.25">
      <c r="A1226">
        <v>61.3</v>
      </c>
      <c r="B1226">
        <v>7.9703745321664163E-4</v>
      </c>
      <c r="C1226">
        <v>28.362295497844165</v>
      </c>
    </row>
    <row r="1227" spans="1:3" x14ac:dyDescent="0.25">
      <c r="A1227">
        <v>61.35</v>
      </c>
      <c r="B1227">
        <v>8.0816651297201591E-4</v>
      </c>
      <c r="C1227">
        <v>28.373092203439569</v>
      </c>
    </row>
    <row r="1228" spans="1:3" x14ac:dyDescent="0.25">
      <c r="A1228">
        <v>61.4</v>
      </c>
      <c r="B1228">
        <v>8.1943507930704615E-4</v>
      </c>
      <c r="C1228">
        <v>28.383887550038018</v>
      </c>
    </row>
    <row r="1229" spans="1:3" x14ac:dyDescent="0.25">
      <c r="A1229">
        <v>61.45</v>
      </c>
      <c r="B1229">
        <v>8.3084466716159351E-4</v>
      </c>
      <c r="C1229">
        <v>28.394681583259985</v>
      </c>
    </row>
    <row r="1230" spans="1:3" x14ac:dyDescent="0.25">
      <c r="A1230">
        <v>61.5</v>
      </c>
      <c r="B1230">
        <v>8.4239680473208905E-4</v>
      </c>
      <c r="C1230">
        <v>28.405474348713128</v>
      </c>
    </row>
    <row r="1231" spans="1:3" x14ac:dyDescent="0.25">
      <c r="A1231">
        <v>61.55</v>
      </c>
      <c r="B1231">
        <v>8.5409303354696024E-4</v>
      </c>
      <c r="C1231">
        <v>28.416265891992811</v>
      </c>
    </row>
    <row r="1232" spans="1:3" x14ac:dyDescent="0.25">
      <c r="A1232">
        <v>61.6</v>
      </c>
      <c r="B1232">
        <v>8.6593490854198541E-4</v>
      </c>
      <c r="C1232">
        <v>28.427056258682686</v>
      </c>
    </row>
    <row r="1233" spans="1:3" x14ac:dyDescent="0.25">
      <c r="A1233">
        <v>61.65</v>
      </c>
      <c r="B1233">
        <v>8.7792399813557296E-4</v>
      </c>
      <c r="C1233">
        <v>28.437845494355233</v>
      </c>
    </row>
    <row r="1234" spans="1:3" x14ac:dyDescent="0.25">
      <c r="A1234">
        <v>61.7</v>
      </c>
      <c r="B1234">
        <v>8.9006188430396538E-4</v>
      </c>
      <c r="C1234">
        <v>28.448633644572396</v>
      </c>
    </row>
    <row r="1235" spans="1:3" x14ac:dyDescent="0.25">
      <c r="A1235">
        <v>61.75</v>
      </c>
      <c r="B1235">
        <v>9.0235016265633285E-4</v>
      </c>
      <c r="C1235">
        <v>28.459420754886157</v>
      </c>
    </row>
    <row r="1236" spans="1:3" x14ac:dyDescent="0.25">
      <c r="A1236">
        <v>61.8</v>
      </c>
      <c r="B1236">
        <v>9.1479044250979721E-4</v>
      </c>
      <c r="C1236">
        <v>28.470206870839146</v>
      </c>
    </row>
    <row r="1237" spans="1:3" x14ac:dyDescent="0.25">
      <c r="A1237">
        <v>61.85</v>
      </c>
      <c r="B1237">
        <v>9.2738434696432528E-4</v>
      </c>
      <c r="C1237">
        <v>28.480992037965052</v>
      </c>
    </row>
    <row r="1238" spans="1:3" x14ac:dyDescent="0.25">
      <c r="A1238">
        <v>61.9</v>
      </c>
      <c r="B1238">
        <v>9.4013351297751442E-4</v>
      </c>
      <c r="C1238">
        <v>28.491776301785215</v>
      </c>
    </row>
    <row r="1239" spans="1:3" x14ac:dyDescent="0.25">
      <c r="A1239">
        <v>61.95</v>
      </c>
      <c r="B1239">
        <v>9.5303959143926142E-4</v>
      </c>
      <c r="C1239">
        <v>28.502559707826073</v>
      </c>
    </row>
    <row r="1240" spans="1:3" x14ac:dyDescent="0.25">
      <c r="A1240">
        <v>62</v>
      </c>
      <c r="B1240">
        <v>9.6610424724629914E-4</v>
      </c>
      <c r="C1240">
        <v>28.513342301594065</v>
      </c>
    </row>
    <row r="1241" spans="1:3" x14ac:dyDescent="0.25">
      <c r="A1241">
        <v>62.05</v>
      </c>
      <c r="B1241">
        <v>9.7932915937659778E-4</v>
      </c>
      <c r="C1241">
        <v>28.524124128593471</v>
      </c>
    </row>
    <row r="1242" spans="1:3" x14ac:dyDescent="0.25">
      <c r="A1242">
        <v>62.1</v>
      </c>
      <c r="B1242">
        <v>9.9271602096361196E-4</v>
      </c>
      <c r="C1242">
        <v>28.534905234322665</v>
      </c>
    </row>
    <row r="1243" spans="1:3" x14ac:dyDescent="0.25">
      <c r="A1243">
        <v>62.15</v>
      </c>
      <c r="B1243">
        <v>1.0062665393703839E-3</v>
      </c>
      <c r="C1243">
        <v>28.545685664274682</v>
      </c>
    </row>
    <row r="1244" spans="1:3" x14ac:dyDescent="0.25">
      <c r="A1244">
        <v>62.2</v>
      </c>
      <c r="B1244">
        <v>1.01998243626348E-3</v>
      </c>
      <c r="C1244">
        <v>28.556465463937855</v>
      </c>
    </row>
    <row r="1245" spans="1:3" x14ac:dyDescent="0.25">
      <c r="A1245">
        <v>62.25</v>
      </c>
      <c r="B1245">
        <v>1.0338654476867546E-3</v>
      </c>
      <c r="C1245">
        <v>28.567244678796264</v>
      </c>
    </row>
    <row r="1246" spans="1:3" x14ac:dyDescent="0.25">
      <c r="A1246">
        <v>62.3</v>
      </c>
      <c r="B1246">
        <v>1.0479173241349454E-3</v>
      </c>
      <c r="C1246">
        <v>28.57802335433049</v>
      </c>
    </row>
    <row r="1247" spans="1:3" x14ac:dyDescent="0.25">
      <c r="A1247">
        <v>62.35</v>
      </c>
      <c r="B1247">
        <v>1.0621398306270686E-3</v>
      </c>
      <c r="C1247">
        <v>28.588801536018039</v>
      </c>
    </row>
    <row r="1248" spans="1:3" x14ac:dyDescent="0.25">
      <c r="A1248">
        <v>62.4</v>
      </c>
      <c r="B1248">
        <v>1.076534746779625E-3</v>
      </c>
      <c r="C1248">
        <v>28.599579269334111</v>
      </c>
    </row>
    <row r="1249" spans="1:3" x14ac:dyDescent="0.25">
      <c r="A1249">
        <v>62.45</v>
      </c>
      <c r="B1249">
        <v>1.0911038668796056E-3</v>
      </c>
      <c r="C1249">
        <v>28.610356599751924</v>
      </c>
    </row>
    <row r="1250" spans="1:3" x14ac:dyDescent="0.25">
      <c r="A1250">
        <v>62.5</v>
      </c>
      <c r="B1250">
        <v>1.105848999957275E-3</v>
      </c>
      <c r="C1250">
        <v>28.62113357274356</v>
      </c>
    </row>
    <row r="1251" spans="1:3" x14ac:dyDescent="0.25">
      <c r="A1251">
        <v>62.55</v>
      </c>
      <c r="B1251">
        <v>1.1207719698587463E-3</v>
      </c>
      <c r="C1251">
        <v>28.631910233780449</v>
      </c>
    </row>
    <row r="1252" spans="1:3" x14ac:dyDescent="0.25">
      <c r="A1252">
        <v>62.6</v>
      </c>
      <c r="B1252">
        <v>1.135874615318315E-3</v>
      </c>
      <c r="C1252">
        <v>28.642686628333863</v>
      </c>
    </row>
    <row r="1253" spans="1:3" x14ac:dyDescent="0.25">
      <c r="A1253">
        <v>62.65</v>
      </c>
      <c r="B1253">
        <v>1.1511587900305549E-3</v>
      </c>
      <c r="C1253">
        <v>28.653462801875683</v>
      </c>
    </row>
    <row r="1254" spans="1:3" x14ac:dyDescent="0.25">
      <c r="A1254">
        <v>62.7</v>
      </c>
      <c r="B1254">
        <v>1.1666263627221733E-3</v>
      </c>
      <c r="C1254">
        <v>28.664238799878841</v>
      </c>
    </row>
    <row r="1255" spans="1:3" x14ac:dyDescent="0.25">
      <c r="A1255">
        <v>62.75</v>
      </c>
      <c r="B1255">
        <v>1.1822792172236033E-3</v>
      </c>
      <c r="C1255">
        <v>28.675014667817941</v>
      </c>
    </row>
    <row r="1256" spans="1:3" x14ac:dyDescent="0.25">
      <c r="A1256">
        <v>62.8</v>
      </c>
      <c r="B1256">
        <v>1.1981192525403329E-3</v>
      </c>
      <c r="C1256">
        <v>28.685790451169972</v>
      </c>
    </row>
    <row r="1257" spans="1:3" x14ac:dyDescent="0.25">
      <c r="A1257">
        <v>62.85</v>
      </c>
      <c r="B1257">
        <v>1.2141483829239638E-3</v>
      </c>
      <c r="C1257">
        <v>28.696566195414629</v>
      </c>
    </row>
    <row r="1258" spans="1:3" x14ac:dyDescent="0.25">
      <c r="A1258">
        <v>62.9</v>
      </c>
      <c r="B1258">
        <v>1.2303685379429655E-3</v>
      </c>
      <c r="C1258">
        <v>28.707341946035253</v>
      </c>
    </row>
    <row r="1259" spans="1:3" x14ac:dyDescent="0.25">
      <c r="A1259">
        <v>62.95</v>
      </c>
      <c r="B1259">
        <v>1.2467816625531701E-3</v>
      </c>
      <c r="C1259">
        <v>28.718117748519116</v>
      </c>
    </row>
    <row r="1260" spans="1:3" x14ac:dyDescent="0.25">
      <c r="A1260">
        <v>63</v>
      </c>
      <c r="B1260">
        <v>1.2633897171679296E-3</v>
      </c>
      <c r="C1260">
        <v>28.728893648358149</v>
      </c>
    </row>
    <row r="1261" spans="1:3" x14ac:dyDescent="0.25">
      <c r="A1261">
        <v>63.05</v>
      </c>
      <c r="B1261">
        <v>1.2801946777279904E-3</v>
      </c>
      <c r="C1261">
        <v>28.739669691049595</v>
      </c>
    </row>
    <row r="1262" spans="1:3" x14ac:dyDescent="0.25">
      <c r="A1262">
        <v>63.1</v>
      </c>
      <c r="B1262">
        <v>1.2971985357710272E-3</v>
      </c>
      <c r="C1262">
        <v>28.750445922096418</v>
      </c>
    </row>
    <row r="1263" spans="1:3" x14ac:dyDescent="0.25">
      <c r="A1263">
        <v>63.15</v>
      </c>
      <c r="B1263">
        <v>1.3144032985008493E-3</v>
      </c>
      <c r="C1263">
        <v>28.761222387008125</v>
      </c>
    </row>
    <row r="1264" spans="1:3" x14ac:dyDescent="0.25">
      <c r="A1264">
        <v>63.2</v>
      </c>
      <c r="B1264">
        <v>1.3318109888562748E-3</v>
      </c>
      <c r="C1264">
        <v>28.771999131301179</v>
      </c>
    </row>
    <row r="1265" spans="1:3" x14ac:dyDescent="0.25">
      <c r="A1265">
        <v>63.25</v>
      </c>
      <c r="B1265">
        <v>1.3494236455796468E-3</v>
      </c>
      <c r="C1265">
        <v>28.782776200499658</v>
      </c>
    </row>
    <row r="1266" spans="1:3" x14ac:dyDescent="0.25">
      <c r="A1266">
        <v>63.3</v>
      </c>
      <c r="B1266">
        <v>1.3672433232849942E-3</v>
      </c>
      <c r="C1266">
        <v>28.793553640135897</v>
      </c>
    </row>
    <row r="1267" spans="1:3" x14ac:dyDescent="0.25">
      <c r="A1267">
        <v>63.35</v>
      </c>
      <c r="B1267">
        <v>1.3852720925258209E-3</v>
      </c>
      <c r="C1267">
        <v>28.804331495751015</v>
      </c>
    </row>
    <row r="1268" spans="1:3" x14ac:dyDescent="0.25">
      <c r="A1268">
        <v>63.4</v>
      </c>
      <c r="B1268">
        <v>1.4035120398625095E-3</v>
      </c>
      <c r="C1268">
        <v>28.815109812895578</v>
      </c>
    </row>
    <row r="1269" spans="1:3" x14ac:dyDescent="0.25">
      <c r="A1269">
        <v>63.45</v>
      </c>
      <c r="B1269">
        <v>1.4219652679293509E-3</v>
      </c>
      <c r="C1269">
        <v>28.825888637130095</v>
      </c>
    </row>
    <row r="1270" spans="1:3" x14ac:dyDescent="0.25">
      <c r="A1270">
        <v>63.5</v>
      </c>
      <c r="B1270">
        <v>1.4406338955011582E-3</v>
      </c>
      <c r="C1270">
        <v>28.836668014025765</v>
      </c>
    </row>
    <row r="1271" spans="1:3" x14ac:dyDescent="0.25">
      <c r="A1271">
        <v>63.55</v>
      </c>
      <c r="B1271">
        <v>1.4595200575594836E-3</v>
      </c>
      <c r="C1271">
        <v>28.847447989164991</v>
      </c>
    </row>
    <row r="1272" spans="1:3" x14ac:dyDescent="0.25">
      <c r="A1272">
        <v>63.6</v>
      </c>
      <c r="B1272">
        <v>1.478625905358416E-3</v>
      </c>
      <c r="C1272">
        <v>28.858228608141935</v>
      </c>
    </row>
    <row r="1273" spans="1:3" x14ac:dyDescent="0.25">
      <c r="A1273">
        <v>63.65</v>
      </c>
      <c r="B1273">
        <v>1.4979536064899314E-3</v>
      </c>
      <c r="C1273">
        <v>28.869009916563222</v>
      </c>
    </row>
    <row r="1274" spans="1:3" x14ac:dyDescent="0.25">
      <c r="A1274">
        <v>63.7</v>
      </c>
      <c r="B1274">
        <v>1.5175053449488314E-3</v>
      </c>
      <c r="C1274">
        <v>28.879791960048554</v>
      </c>
    </row>
    <row r="1275" spans="1:3" x14ac:dyDescent="0.25">
      <c r="A1275">
        <v>63.75</v>
      </c>
      <c r="B1275">
        <v>1.5372833211972001E-3</v>
      </c>
      <c r="C1275">
        <v>28.890574784231156</v>
      </c>
    </row>
    <row r="1276" spans="1:3" x14ac:dyDescent="0.25">
      <c r="A1276">
        <v>63.8</v>
      </c>
      <c r="B1276">
        <v>1.557289752228442E-3</v>
      </c>
      <c r="C1276">
        <v>28.901358434758585</v>
      </c>
    </row>
    <row r="1277" spans="1:3" x14ac:dyDescent="0.25">
      <c r="A1277">
        <v>63.85</v>
      </c>
      <c r="B1277">
        <v>1.5775268716308089E-3</v>
      </c>
      <c r="C1277">
        <v>28.912142957293195</v>
      </c>
    </row>
    <row r="1278" spans="1:3" x14ac:dyDescent="0.25">
      <c r="A1278">
        <v>63.9</v>
      </c>
      <c r="B1278">
        <v>1.5979969296504631E-3</v>
      </c>
      <c r="C1278">
        <v>28.922928397512806</v>
      </c>
    </row>
    <row r="1279" spans="1:3" x14ac:dyDescent="0.25">
      <c r="A1279">
        <v>63.95</v>
      </c>
      <c r="B1279">
        <v>1.6187021932540569E-3</v>
      </c>
      <c r="C1279">
        <v>28.933714801111304</v>
      </c>
    </row>
    <row r="1280" spans="1:3" x14ac:dyDescent="0.25">
      <c r="A1280">
        <v>64</v>
      </c>
      <c r="B1280">
        <v>1.6396449461907928E-3</v>
      </c>
      <c r="C1280">
        <v>28.94450221379924</v>
      </c>
    </row>
    <row r="1281" spans="1:3" x14ac:dyDescent="0.25">
      <c r="A1281">
        <v>64.05</v>
      </c>
      <c r="B1281">
        <v>1.6608274890539938E-3</v>
      </c>
      <c r="C1281">
        <v>28.955290681304458</v>
      </c>
    </row>
    <row r="1282" spans="1:3" x14ac:dyDescent="0.25">
      <c r="A1282">
        <v>64.099999999999994</v>
      </c>
      <c r="B1282">
        <v>1.6822521393421261E-3</v>
      </c>
      <c r="C1282">
        <v>28.96608024937272</v>
      </c>
    </row>
    <row r="1283" spans="1:3" x14ac:dyDescent="0.25">
      <c r="A1283">
        <v>64.150000000000006</v>
      </c>
      <c r="B1283">
        <v>1.7039212315193091E-3</v>
      </c>
      <c r="C1283">
        <v>28.976870963768281</v>
      </c>
    </row>
    <row r="1284" spans="1:3" x14ac:dyDescent="0.25">
      <c r="A1284">
        <v>64.2</v>
      </c>
      <c r="B1284">
        <v>1.7258371170752497E-3</v>
      </c>
      <c r="C1284">
        <v>28.987662870274526</v>
      </c>
    </row>
    <row r="1285" spans="1:3" x14ac:dyDescent="0.25">
      <c r="A1285">
        <v>64.25</v>
      </c>
      <c r="B1285">
        <v>1.748002164584674E-3</v>
      </c>
      <c r="C1285">
        <v>28.9984560146946</v>
      </c>
    </row>
    <row r="1286" spans="1:3" x14ac:dyDescent="0.25">
      <c r="A1286">
        <v>64.3</v>
      </c>
      <c r="B1286">
        <v>1.7704187597661447E-3</v>
      </c>
      <c r="C1286">
        <v>29.009250442852021</v>
      </c>
    </row>
    <row r="1287" spans="1:3" x14ac:dyDescent="0.25">
      <c r="A1287">
        <v>64.349999999999994</v>
      </c>
      <c r="B1287">
        <v>1.7930893055403188E-3</v>
      </c>
      <c r="C1287">
        <v>29.02004620059126</v>
      </c>
    </row>
    <row r="1288" spans="1:3" x14ac:dyDescent="0.25">
      <c r="A1288">
        <v>64.400000000000006</v>
      </c>
      <c r="B1288">
        <v>1.8160162220876238E-3</v>
      </c>
      <c r="C1288">
        <v>29.030843333778403</v>
      </c>
    </row>
    <row r="1289" spans="1:3" x14ac:dyDescent="0.25">
      <c r="A1289">
        <v>64.45</v>
      </c>
      <c r="B1289">
        <v>1.8392019469053052E-3</v>
      </c>
      <c r="C1289">
        <v>29.041641888301751</v>
      </c>
    </row>
    <row r="1290" spans="1:3" x14ac:dyDescent="0.25">
      <c r="A1290">
        <v>64.5</v>
      </c>
      <c r="B1290">
        <v>1.8626489348639247E-3</v>
      </c>
      <c r="C1290">
        <v>29.052441910072517</v>
      </c>
    </row>
    <row r="1291" spans="1:3" x14ac:dyDescent="0.25">
      <c r="A1291">
        <v>64.55</v>
      </c>
      <c r="B1291">
        <v>1.8863596582631766E-3</v>
      </c>
      <c r="C1291">
        <v>29.063243445025307</v>
      </c>
    </row>
    <row r="1292" spans="1:3" x14ac:dyDescent="0.25">
      <c r="A1292">
        <v>64.599999999999994</v>
      </c>
      <c r="B1292">
        <v>1.910336606887093E-3</v>
      </c>
      <c r="C1292">
        <v>29.074046539118843</v>
      </c>
    </row>
    <row r="1293" spans="1:3" x14ac:dyDescent="0.25">
      <c r="A1293">
        <v>64.650000000000006</v>
      </c>
      <c r="B1293">
        <v>1.9345822880586273E-3</v>
      </c>
      <c r="C1293">
        <v>29.084851238336615</v>
      </c>
    </row>
    <row r="1294" spans="1:3" x14ac:dyDescent="0.25">
      <c r="A1294">
        <v>64.7</v>
      </c>
      <c r="B1294">
        <v>1.9590992266935213E-3</v>
      </c>
      <c r="C1294">
        <v>29.095657588687462</v>
      </c>
    </row>
    <row r="1295" spans="1:3" x14ac:dyDescent="0.25">
      <c r="A1295">
        <v>64.75</v>
      </c>
      <c r="B1295">
        <v>1.9838899653536021E-3</v>
      </c>
      <c r="C1295">
        <v>29.106465636206146</v>
      </c>
    </row>
    <row r="1296" spans="1:3" x14ac:dyDescent="0.25">
      <c r="A1296">
        <v>64.8</v>
      </c>
      <c r="B1296">
        <v>2.0089570642993159E-3</v>
      </c>
      <c r="C1296">
        <v>29.117275426954084</v>
      </c>
    </row>
    <row r="1297" spans="1:3" x14ac:dyDescent="0.25">
      <c r="A1297">
        <v>64.849999999999994</v>
      </c>
      <c r="B1297">
        <v>2.0343031015416109E-3</v>
      </c>
      <c r="C1297">
        <v>29.128087007019985</v>
      </c>
    </row>
    <row r="1298" spans="1:3" x14ac:dyDescent="0.25">
      <c r="A1298">
        <v>64.900000000000006</v>
      </c>
      <c r="B1298">
        <v>2.0599306728931268E-3</v>
      </c>
      <c r="C1298">
        <v>29.138900422520365</v>
      </c>
    </row>
    <row r="1299" spans="1:3" x14ac:dyDescent="0.25">
      <c r="A1299">
        <v>64.95</v>
      </c>
      <c r="B1299">
        <v>2.0858423920186251E-3</v>
      </c>
      <c r="C1299">
        <v>29.149715719600305</v>
      </c>
    </row>
    <row r="1300" spans="1:3" x14ac:dyDescent="0.25">
      <c r="A1300">
        <v>65</v>
      </c>
      <c r="B1300">
        <v>2.1120408904847831E-3</v>
      </c>
      <c r="C1300">
        <v>29.160532944433982</v>
      </c>
    </row>
    <row r="1301" spans="1:3" x14ac:dyDescent="0.25">
      <c r="A1301">
        <v>65.05</v>
      </c>
      <c r="B1301">
        <v>2.1385288178091774E-3</v>
      </c>
      <c r="C1301">
        <v>29.171352143225462</v>
      </c>
    </row>
    <row r="1302" spans="1:3" x14ac:dyDescent="0.25">
      <c r="A1302">
        <v>65.099999999999994</v>
      </c>
      <c r="B1302">
        <v>2.1653088415085342E-3</v>
      </c>
      <c r="C1302">
        <v>29.182173362209198</v>
      </c>
    </row>
    <row r="1303" spans="1:3" x14ac:dyDescent="0.25">
      <c r="A1303">
        <v>65.150000000000006</v>
      </c>
      <c r="B1303">
        <v>2.192383647146271E-3</v>
      </c>
      <c r="C1303">
        <v>29.192996647650666</v>
      </c>
    </row>
    <row r="1304" spans="1:3" x14ac:dyDescent="0.25">
      <c r="A1304">
        <v>65.2</v>
      </c>
      <c r="B1304">
        <v>2.2197559383791863E-3</v>
      </c>
      <c r="C1304">
        <v>29.203822045847165</v>
      </c>
    </row>
    <row r="1305" spans="1:3" x14ac:dyDescent="0.25">
      <c r="A1305">
        <v>65.25</v>
      </c>
      <c r="B1305">
        <v>2.2474284370034604E-3</v>
      </c>
      <c r="C1305">
        <v>29.214649603128258</v>
      </c>
    </row>
    <row r="1306" spans="1:3" x14ac:dyDescent="0.25">
      <c r="A1306">
        <v>65.3</v>
      </c>
      <c r="B1306">
        <v>2.2754038829997996E-3</v>
      </c>
      <c r="C1306">
        <v>29.225479365856579</v>
      </c>
    </row>
    <row r="1307" spans="1:3" x14ac:dyDescent="0.25">
      <c r="A1307">
        <v>65.349999999999994</v>
      </c>
      <c r="B1307">
        <v>2.3036850345777909E-3</v>
      </c>
      <c r="C1307">
        <v>29.236311380428418</v>
      </c>
    </row>
    <row r="1308" spans="1:3" x14ac:dyDescent="0.25">
      <c r="A1308">
        <v>65.400000000000006</v>
      </c>
      <c r="B1308">
        <v>2.3322746682194685E-3</v>
      </c>
      <c r="C1308">
        <v>29.247145693274348</v>
      </c>
    </row>
    <row r="1309" spans="1:3" x14ac:dyDescent="0.25">
      <c r="A1309">
        <v>65.45</v>
      </c>
      <c r="B1309">
        <v>2.3611755787219827E-3</v>
      </c>
      <c r="C1309">
        <v>29.257982350859951</v>
      </c>
    </row>
    <row r="1310" spans="1:3" x14ac:dyDescent="0.25">
      <c r="A1310">
        <v>65.5</v>
      </c>
      <c r="B1310">
        <v>2.3903905792395362E-3</v>
      </c>
      <c r="C1310">
        <v>29.26882139968631</v>
      </c>
    </row>
    <row r="1311" spans="1:3" x14ac:dyDescent="0.25">
      <c r="A1311">
        <v>65.55</v>
      </c>
      <c r="B1311">
        <v>2.4199225013243745E-3</v>
      </c>
      <c r="C1311">
        <v>29.279662886290954</v>
      </c>
    </row>
    <row r="1312" spans="1:3" x14ac:dyDescent="0.25">
      <c r="A1312">
        <v>65.599999999999994</v>
      </c>
      <c r="B1312">
        <v>2.4497741949669571E-3</v>
      </c>
      <c r="C1312">
        <v>29.290506857248179</v>
      </c>
    </row>
    <row r="1313" spans="1:3" x14ac:dyDescent="0.25">
      <c r="A1313">
        <v>65.650000000000006</v>
      </c>
      <c r="B1313">
        <v>2.4799485286352528E-3</v>
      </c>
      <c r="C1313">
        <v>29.301353359169934</v>
      </c>
    </row>
    <row r="1314" spans="1:3" x14ac:dyDescent="0.25">
      <c r="A1314">
        <v>65.7</v>
      </c>
      <c r="B1314">
        <v>2.510448389313108E-3</v>
      </c>
      <c r="C1314">
        <v>29.312202438706429</v>
      </c>
    </row>
    <row r="1315" spans="1:3" x14ac:dyDescent="0.25">
      <c r="A1315">
        <v>65.75</v>
      </c>
      <c r="B1315">
        <v>2.5412766825378044E-3</v>
      </c>
      <c r="C1315">
        <v>29.323054142546724</v>
      </c>
    </row>
    <row r="1316" spans="1:3" x14ac:dyDescent="0.25">
      <c r="A1316">
        <v>65.8</v>
      </c>
      <c r="B1316">
        <v>2.5724363324365986E-3</v>
      </c>
      <c r="C1316">
        <v>29.33390851741958</v>
      </c>
    </row>
    <row r="1317" spans="1:3" x14ac:dyDescent="0.25">
      <c r="A1317">
        <v>65.849999999999994</v>
      </c>
      <c r="B1317">
        <v>2.6039302817624324E-3</v>
      </c>
      <c r="C1317">
        <v>29.344765610093791</v>
      </c>
    </row>
    <row r="1318" spans="1:3" x14ac:dyDescent="0.25">
      <c r="A1318">
        <v>65.900000000000006</v>
      </c>
      <c r="B1318">
        <v>2.6357614919286444E-3</v>
      </c>
      <c r="C1318">
        <v>29.355625467379248</v>
      </c>
    </row>
    <row r="1319" spans="1:3" x14ac:dyDescent="0.25">
      <c r="A1319">
        <v>65.95</v>
      </c>
      <c r="B1319">
        <v>2.6679329430427403E-3</v>
      </c>
      <c r="C1319">
        <v>29.366488136127288</v>
      </c>
    </row>
    <row r="1320" spans="1:3" x14ac:dyDescent="0.25">
      <c r="A1320">
        <v>66</v>
      </c>
      <c r="B1320">
        <v>2.7004476339392725E-3</v>
      </c>
      <c r="C1320">
        <v>29.377353663231613</v>
      </c>
    </row>
    <row r="1321" spans="1:3" x14ac:dyDescent="0.25">
      <c r="A1321">
        <v>66.05</v>
      </c>
      <c r="B1321">
        <v>2.7333085822116589E-3</v>
      </c>
      <c r="C1321">
        <v>29.388222095628706</v>
      </c>
    </row>
    <row r="1322" spans="1:3" x14ac:dyDescent="0.25">
      <c r="A1322">
        <v>66.099999999999994</v>
      </c>
      <c r="B1322">
        <v>2.7665188242430722E-3</v>
      </c>
      <c r="C1322">
        <v>29.399093480298831</v>
      </c>
    </row>
    <row r="1323" spans="1:3" x14ac:dyDescent="0.25">
      <c r="A1323">
        <v>66.150000000000006</v>
      </c>
      <c r="B1323">
        <v>2.8000814152363313E-3</v>
      </c>
      <c r="C1323">
        <v>29.409967864266353</v>
      </c>
    </row>
    <row r="1324" spans="1:3" x14ac:dyDescent="0.25">
      <c r="A1324">
        <v>66.2</v>
      </c>
      <c r="B1324">
        <v>2.833999429242734E-3</v>
      </c>
      <c r="C1324">
        <v>29.420845294600664</v>
      </c>
    </row>
    <row r="1325" spans="1:3" x14ac:dyDescent="0.25">
      <c r="A1325">
        <v>66.25</v>
      </c>
      <c r="B1325">
        <v>2.8682759591899744E-3</v>
      </c>
      <c r="C1325">
        <v>29.43172581841683</v>
      </c>
    </row>
    <row r="1326" spans="1:3" x14ac:dyDescent="0.25">
      <c r="A1326">
        <v>66.3</v>
      </c>
      <c r="B1326">
        <v>2.9029141169089234E-3</v>
      </c>
      <c r="C1326">
        <v>29.442609482876197</v>
      </c>
    </row>
    <row r="1327" spans="1:3" x14ac:dyDescent="0.25">
      <c r="A1327">
        <v>66.349999999999994</v>
      </c>
      <c r="B1327">
        <v>2.9379170331594365E-3</v>
      </c>
      <c r="C1327">
        <v>29.453496335187104</v>
      </c>
    </row>
    <row r="1328" spans="1:3" x14ac:dyDescent="0.25">
      <c r="A1328">
        <v>66.400000000000006</v>
      </c>
      <c r="B1328">
        <v>2.9732878576550553E-3</v>
      </c>
      <c r="C1328">
        <v>29.464386422605649</v>
      </c>
    </row>
    <row r="1329" spans="1:3" x14ac:dyDescent="0.25">
      <c r="A1329">
        <v>66.45</v>
      </c>
      <c r="B1329">
        <v>3.0090297590866801E-3</v>
      </c>
      <c r="C1329">
        <v>29.475279792436261</v>
      </c>
    </row>
    <row r="1330" spans="1:3" x14ac:dyDescent="0.25">
      <c r="A1330">
        <v>66.5</v>
      </c>
      <c r="B1330">
        <v>3.0451459251451536E-3</v>
      </c>
      <c r="C1330">
        <v>29.486176492032484</v>
      </c>
    </row>
    <row r="1331" spans="1:3" x14ac:dyDescent="0.25">
      <c r="A1331">
        <v>66.55</v>
      </c>
      <c r="B1331">
        <v>3.0816395625427513E-3</v>
      </c>
      <c r="C1331">
        <v>29.497076568797596</v>
      </c>
    </row>
    <row r="1332" spans="1:3" x14ac:dyDescent="0.25">
      <c r="A1332">
        <v>66.599999999999994</v>
      </c>
      <c r="B1332">
        <v>3.1185138970335584E-3</v>
      </c>
      <c r="C1332">
        <v>29.50798007018545</v>
      </c>
    </row>
    <row r="1333" spans="1:3" x14ac:dyDescent="0.25">
      <c r="A1333">
        <v>66.650000000000006</v>
      </c>
      <c r="B1333">
        <v>3.1557721734327571E-3</v>
      </c>
      <c r="C1333">
        <v>29.518887043700918</v>
      </c>
    </row>
    <row r="1334" spans="1:3" x14ac:dyDescent="0.25">
      <c r="A1334">
        <v>66.7</v>
      </c>
      <c r="B1334">
        <v>3.1934176556347167E-3</v>
      </c>
      <c r="C1334">
        <v>29.529797536900908</v>
      </c>
    </row>
    <row r="1335" spans="1:3" x14ac:dyDescent="0.25">
      <c r="A1335">
        <v>66.75</v>
      </c>
      <c r="B1335">
        <v>3.231453626630069E-3</v>
      </c>
      <c r="C1335">
        <v>29.540711597394733</v>
      </c>
    </row>
    <row r="1336" spans="1:3" x14ac:dyDescent="0.25">
      <c r="A1336">
        <v>66.8</v>
      </c>
      <c r="B1336">
        <v>3.2698833885215143E-3</v>
      </c>
      <c r="C1336">
        <v>29.551629272845183</v>
      </c>
    </row>
    <row r="1337" spans="1:3" x14ac:dyDescent="0.25">
      <c r="A1337">
        <v>66.849999999999994</v>
      </c>
      <c r="B1337">
        <v>3.3087102625385173E-3</v>
      </c>
      <c r="C1337">
        <v>29.562550610968923</v>
      </c>
    </row>
    <row r="1338" spans="1:3" x14ac:dyDescent="0.25">
      <c r="A1338">
        <v>66.900000000000006</v>
      </c>
      <c r="B1338">
        <v>3.3479375890508238E-3</v>
      </c>
      <c r="C1338">
        <v>29.573475659537309</v>
      </c>
    </row>
    <row r="1339" spans="1:3" x14ac:dyDescent="0.25">
      <c r="A1339">
        <v>66.95</v>
      </c>
      <c r="B1339">
        <v>3.3875687275807475E-3</v>
      </c>
      <c r="C1339">
        <v>29.584404466377194</v>
      </c>
    </row>
    <row r="1340" spans="1:3" x14ac:dyDescent="0.25">
      <c r="A1340">
        <v>67</v>
      </c>
      <c r="B1340">
        <v>3.4276070568143536E-3</v>
      </c>
      <c r="C1340">
        <v>29.595337079371582</v>
      </c>
    </row>
    <row r="1341" spans="1:3" x14ac:dyDescent="0.25">
      <c r="A1341">
        <v>67.05</v>
      </c>
      <c r="B1341">
        <v>3.4680559746113246E-3</v>
      </c>
      <c r="C1341">
        <v>29.606273546460198</v>
      </c>
    </row>
    <row r="1342" spans="1:3" x14ac:dyDescent="0.25">
      <c r="A1342">
        <v>67.099999999999994</v>
      </c>
      <c r="B1342">
        <v>3.5089188980136497E-3</v>
      </c>
      <c r="C1342">
        <v>29.617213915640505</v>
      </c>
    </row>
    <row r="1343" spans="1:3" x14ac:dyDescent="0.25">
      <c r="A1343">
        <v>67.150000000000006</v>
      </c>
      <c r="B1343">
        <v>3.5501992632531025E-3</v>
      </c>
      <c r="C1343">
        <v>29.628158234968147</v>
      </c>
    </row>
    <row r="1344" spans="1:3" x14ac:dyDescent="0.25">
      <c r="A1344">
        <v>67.2</v>
      </c>
      <c r="B1344">
        <v>3.5919005257573806E-3</v>
      </c>
      <c r="C1344">
        <v>29.639106552557855</v>
      </c>
    </row>
    <row r="1345" spans="1:3" x14ac:dyDescent="0.25">
      <c r="A1345">
        <v>67.25</v>
      </c>
      <c r="B1345">
        <v>3.6340261601551294E-3</v>
      </c>
      <c r="C1345">
        <v>29.650058916584108</v>
      </c>
    </row>
    <row r="1346" spans="1:3" x14ac:dyDescent="0.25">
      <c r="A1346">
        <v>67.3</v>
      </c>
      <c r="B1346">
        <v>3.6765796602795464E-3</v>
      </c>
      <c r="C1346">
        <v>29.66101537528192</v>
      </c>
    </row>
    <row r="1347" spans="1:3" x14ac:dyDescent="0.25">
      <c r="A1347">
        <v>67.349999999999994</v>
      </c>
      <c r="B1347">
        <v>3.7195645391707951E-3</v>
      </c>
      <c r="C1347">
        <v>29.671975976947387</v>
      </c>
    </row>
    <row r="1348" spans="1:3" x14ac:dyDescent="0.25">
      <c r="A1348">
        <v>67.400000000000006</v>
      </c>
      <c r="B1348">
        <v>3.7629843290770959E-3</v>
      </c>
      <c r="C1348">
        <v>29.682940769938732</v>
      </c>
    </row>
    <row r="1349" spans="1:3" x14ac:dyDescent="0.25">
      <c r="A1349">
        <v>67.45</v>
      </c>
      <c r="B1349">
        <v>3.8068425814544553E-3</v>
      </c>
      <c r="C1349">
        <v>29.693909802676764</v>
      </c>
    </row>
    <row r="1350" spans="1:3" x14ac:dyDescent="0.25">
      <c r="A1350">
        <v>67.5</v>
      </c>
      <c r="B1350">
        <v>3.8511428669652167E-3</v>
      </c>
      <c r="C1350">
        <v>29.704883123645814</v>
      </c>
    </row>
    <row r="1351" spans="1:3" x14ac:dyDescent="0.25">
      <c r="A1351">
        <v>67.55</v>
      </c>
      <c r="B1351">
        <v>3.8958887754751178E-3</v>
      </c>
      <c r="C1351">
        <v>29.715860781394326</v>
      </c>
    </row>
    <row r="1352" spans="1:3" x14ac:dyDescent="0.25">
      <c r="A1352">
        <v>67.599999999999994</v>
      </c>
      <c r="B1352">
        <v>3.9410839160491087E-3</v>
      </c>
      <c r="C1352">
        <v>29.726842824535705</v>
      </c>
    </row>
    <row r="1353" spans="1:3" x14ac:dyDescent="0.25">
      <c r="A1353">
        <v>67.650000000000006</v>
      </c>
      <c r="B1353">
        <v>3.9867319169457852E-3</v>
      </c>
      <c r="C1353">
        <v>29.737829301749123</v>
      </c>
    </row>
    <row r="1354" spans="1:3" x14ac:dyDescent="0.25">
      <c r="A1354">
        <v>67.7</v>
      </c>
      <c r="B1354">
        <v>4.0328364256103956E-3</v>
      </c>
      <c r="C1354">
        <v>29.748820261780047</v>
      </c>
    </row>
    <row r="1355" spans="1:3" x14ac:dyDescent="0.25">
      <c r="A1355">
        <v>67.75</v>
      </c>
      <c r="B1355">
        <v>4.0794011086666311E-3</v>
      </c>
      <c r="C1355">
        <v>29.759815753441263</v>
      </c>
    </row>
    <row r="1356" spans="1:3" x14ac:dyDescent="0.25">
      <c r="A1356">
        <v>67.8</v>
      </c>
      <c r="B1356">
        <v>4.1264296519068211E-3</v>
      </c>
      <c r="C1356">
        <v>29.770815825613454</v>
      </c>
    </row>
    <row r="1357" spans="1:3" x14ac:dyDescent="0.25">
      <c r="A1357">
        <v>67.849999999999994</v>
      </c>
      <c r="B1357">
        <v>4.1739257602808975E-3</v>
      </c>
      <c r="C1357">
        <v>29.781820527246058</v>
      </c>
    </row>
    <row r="1358" spans="1:3" x14ac:dyDescent="0.25">
      <c r="A1358">
        <v>67.900000000000006</v>
      </c>
      <c r="B1358">
        <v>4.2218931578838379E-3</v>
      </c>
      <c r="C1358">
        <v>29.792829907358009</v>
      </c>
    </row>
    <row r="1359" spans="1:3" x14ac:dyDescent="0.25">
      <c r="A1359">
        <v>67.95</v>
      </c>
      <c r="B1359">
        <v>4.2703355879416946E-3</v>
      </c>
      <c r="C1359">
        <v>29.803844015038376</v>
      </c>
    </row>
    <row r="1360" spans="1:3" x14ac:dyDescent="0.25">
      <c r="A1360">
        <v>68</v>
      </c>
      <c r="B1360">
        <v>4.31925681279629E-3</v>
      </c>
      <c r="C1360">
        <v>29.814862899447451</v>
      </c>
    </row>
    <row r="1361" spans="1:3" x14ac:dyDescent="0.25">
      <c r="A1361">
        <v>68.05</v>
      </c>
      <c r="B1361">
        <v>4.3686606138883255E-3</v>
      </c>
      <c r="C1361">
        <v>29.825886609817175</v>
      </c>
    </row>
    <row r="1362" spans="1:3" x14ac:dyDescent="0.25">
      <c r="A1362">
        <v>68.099999999999994</v>
      </c>
      <c r="B1362">
        <v>4.4185507917391138E-3</v>
      </c>
      <c r="C1362">
        <v>29.836915195452125</v>
      </c>
    </row>
    <row r="1363" spans="1:3" x14ac:dyDescent="0.25">
      <c r="A1363">
        <v>68.150000000000006</v>
      </c>
      <c r="B1363">
        <v>4.4689311659308244E-3</v>
      </c>
      <c r="C1363">
        <v>29.847948705730197</v>
      </c>
    </row>
    <row r="1364" spans="1:3" x14ac:dyDescent="0.25">
      <c r="A1364">
        <v>68.2</v>
      </c>
      <c r="B1364">
        <v>4.5198055750851982E-3</v>
      </c>
      <c r="C1364">
        <v>29.858987190103516</v>
      </c>
    </row>
    <row r="1365" spans="1:3" x14ac:dyDescent="0.25">
      <c r="A1365">
        <v>68.25</v>
      </c>
      <c r="B1365">
        <v>4.571177876840889E-3</v>
      </c>
      <c r="C1365">
        <v>29.870030698099068</v>
      </c>
    </row>
    <row r="1366" spans="1:3" x14ac:dyDescent="0.25">
      <c r="A1366">
        <v>68.3</v>
      </c>
      <c r="B1366">
        <v>4.6230519478291637E-3</v>
      </c>
      <c r="C1366">
        <v>29.881079279319604</v>
      </c>
    </row>
    <row r="1367" spans="1:3" x14ac:dyDescent="0.25">
      <c r="A1367">
        <v>68.349999999999994</v>
      </c>
      <c r="B1367">
        <v>4.6754316836481831E-3</v>
      </c>
      <c r="C1367">
        <v>29.89213298344432</v>
      </c>
    </row>
    <row r="1368" spans="1:3" x14ac:dyDescent="0.25">
      <c r="A1368">
        <v>68.400000000000006</v>
      </c>
      <c r="B1368">
        <v>4.7283209988356915E-3</v>
      </c>
      <c r="C1368">
        <v>29.903191860229846</v>
      </c>
    </row>
    <row r="1369" spans="1:3" x14ac:dyDescent="0.25">
      <c r="A1369">
        <v>68.45</v>
      </c>
      <c r="B1369">
        <v>4.7817238268401969E-3</v>
      </c>
      <c r="C1369">
        <v>29.914255959510765</v>
      </c>
    </row>
    <row r="1370" spans="1:3" x14ac:dyDescent="0.25">
      <c r="A1370">
        <v>68.5</v>
      </c>
      <c r="B1370">
        <v>4.8356441199906399E-3</v>
      </c>
      <c r="C1370">
        <v>29.925325331200732</v>
      </c>
    </row>
    <row r="1371" spans="1:3" x14ac:dyDescent="0.25">
      <c r="A1371">
        <v>68.55</v>
      </c>
      <c r="B1371">
        <v>4.8900858494644326E-3</v>
      </c>
      <c r="C1371">
        <v>29.936400025293068</v>
      </c>
    </row>
    <row r="1372" spans="1:3" x14ac:dyDescent="0.25">
      <c r="A1372">
        <v>68.599999999999994</v>
      </c>
      <c r="B1372">
        <v>4.9450530052539722E-3</v>
      </c>
      <c r="C1372">
        <v>29.947480091861586</v>
      </c>
    </row>
    <row r="1373" spans="1:3" x14ac:dyDescent="0.25">
      <c r="A1373">
        <v>68.650000000000006</v>
      </c>
      <c r="B1373">
        <v>5.0005495961315746E-3</v>
      </c>
      <c r="C1373">
        <v>29.958565581061588</v>
      </c>
    </row>
    <row r="1374" spans="1:3" x14ac:dyDescent="0.25">
      <c r="A1374">
        <v>68.7</v>
      </c>
      <c r="B1374">
        <v>5.0565796496127354E-3</v>
      </c>
      <c r="C1374">
        <v>29.969656543130341</v>
      </c>
    </row>
    <row r="1375" spans="1:3" x14ac:dyDescent="0.25">
      <c r="A1375">
        <v>68.75</v>
      </c>
      <c r="B1375">
        <v>5.1131472119179599E-3</v>
      </c>
      <c r="C1375">
        <v>29.980753028388254</v>
      </c>
    </row>
    <row r="1376" spans="1:3" x14ac:dyDescent="0.25">
      <c r="A1376">
        <v>68.8</v>
      </c>
      <c r="B1376">
        <v>5.1702563479328074E-3</v>
      </c>
      <c r="C1376">
        <v>29.991855087239536</v>
      </c>
    </row>
    <row r="1377" spans="1:3" x14ac:dyDescent="0.25">
      <c r="A1377">
        <v>68.849999999999994</v>
      </c>
      <c r="B1377">
        <v>5.227911141166392E-3</v>
      </c>
      <c r="C1377">
        <v>30.002962770172971</v>
      </c>
    </row>
    <row r="1378" spans="1:3" x14ac:dyDescent="0.25">
      <c r="A1378">
        <v>68.900000000000006</v>
      </c>
      <c r="B1378">
        <v>5.2861156937082637E-3</v>
      </c>
      <c r="C1378">
        <v>30.014076127762905</v>
      </c>
    </row>
    <row r="1379" spans="1:3" x14ac:dyDescent="0.25">
      <c r="A1379">
        <v>68.95</v>
      </c>
      <c r="B1379">
        <v>5.3448741261835405E-3</v>
      </c>
      <c r="C1379">
        <v>30.025195210669935</v>
      </c>
    </row>
    <row r="1380" spans="1:3" x14ac:dyDescent="0.25">
      <c r="A1380">
        <v>69</v>
      </c>
      <c r="B1380">
        <v>5.4041905777065646E-3</v>
      </c>
      <c r="C1380">
        <v>30.036320069641853</v>
      </c>
    </row>
    <row r="1381" spans="1:3" x14ac:dyDescent="0.25">
      <c r="A1381">
        <v>69.05</v>
      </c>
      <c r="B1381">
        <v>5.4640692058327486E-3</v>
      </c>
      <c r="C1381">
        <v>30.047450755514344</v>
      </c>
    </row>
    <row r="1382" spans="1:3" x14ac:dyDescent="0.25">
      <c r="A1382">
        <v>69.099999999999994</v>
      </c>
      <c r="B1382">
        <v>5.5245141865087602E-3</v>
      </c>
      <c r="C1382">
        <v>30.058587319212101</v>
      </c>
    </row>
    <row r="1383" spans="1:3" x14ac:dyDescent="0.25">
      <c r="A1383">
        <v>69.150000000000006</v>
      </c>
      <c r="B1383">
        <v>5.5855297140211292E-3</v>
      </c>
      <c r="C1383">
        <v>30.069729811749376</v>
      </c>
    </row>
    <row r="1384" spans="1:3" x14ac:dyDescent="0.25">
      <c r="A1384">
        <v>69.2</v>
      </c>
      <c r="B1384">
        <v>5.647120000942956E-3</v>
      </c>
      <c r="C1384">
        <v>30.080878284231037</v>
      </c>
    </row>
    <row r="1385" spans="1:3" x14ac:dyDescent="0.25">
      <c r="A1385">
        <v>69.25</v>
      </c>
      <c r="B1385">
        <v>5.7092892780791901E-3</v>
      </c>
      <c r="C1385">
        <v>30.092032787853334</v>
      </c>
    </row>
    <row r="1386" spans="1:3" x14ac:dyDescent="0.25">
      <c r="A1386">
        <v>69.3</v>
      </c>
      <c r="B1386">
        <v>5.7720417944099505E-3</v>
      </c>
      <c r="C1386">
        <v>30.103193373904816</v>
      </c>
    </row>
    <row r="1387" spans="1:3" x14ac:dyDescent="0.25">
      <c r="A1387">
        <v>69.349999999999994</v>
      </c>
      <c r="B1387">
        <v>5.8353818170322367E-3</v>
      </c>
      <c r="C1387">
        <v>30.114360093767107</v>
      </c>
    </row>
    <row r="1388" spans="1:3" x14ac:dyDescent="0.25">
      <c r="A1388">
        <v>69.400000000000006</v>
      </c>
      <c r="B1388">
        <v>5.8993136310999117E-3</v>
      </c>
      <c r="C1388">
        <v>30.125532998915947</v>
      </c>
    </row>
    <row r="1389" spans="1:3" x14ac:dyDescent="0.25">
      <c r="A1389">
        <v>69.45</v>
      </c>
      <c r="B1389">
        <v>5.9638415397618386E-3</v>
      </c>
      <c r="C1389">
        <v>30.136712140921809</v>
      </c>
    </row>
    <row r="1390" spans="1:3" x14ac:dyDescent="0.25">
      <c r="A1390">
        <v>69.5</v>
      </c>
      <c r="B1390">
        <v>6.0289698640984459E-3</v>
      </c>
      <c r="C1390">
        <v>30.147897571451054</v>
      </c>
    </row>
    <row r="1391" spans="1:3" x14ac:dyDescent="0.25">
      <c r="A1391">
        <v>69.55</v>
      </c>
      <c r="B1391">
        <v>6.0947029430563592E-3</v>
      </c>
      <c r="C1391">
        <v>30.159089342266601</v>
      </c>
    </row>
    <row r="1392" spans="1:3" x14ac:dyDescent="0.25">
      <c r="A1392">
        <v>69.599999999999994</v>
      </c>
      <c r="B1392">
        <v>6.161045133381335E-3</v>
      </c>
      <c r="C1392">
        <v>30.170287505229052</v>
      </c>
    </row>
    <row r="1393" spans="1:3" x14ac:dyDescent="0.25">
      <c r="A1393">
        <v>69.650000000000006</v>
      </c>
      <c r="B1393">
        <v>6.2280008095494483E-3</v>
      </c>
      <c r="C1393">
        <v>30.181492112297196</v>
      </c>
    </row>
    <row r="1394" spans="1:3" x14ac:dyDescent="0.25">
      <c r="A1394">
        <v>69.7</v>
      </c>
      <c r="B1394">
        <v>6.2955743636963456E-3</v>
      </c>
      <c r="C1394">
        <v>30.192703215529363</v>
      </c>
    </row>
    <row r="1395" spans="1:3" x14ac:dyDescent="0.25">
      <c r="A1395">
        <v>69.75</v>
      </c>
      <c r="B1395">
        <v>6.363770205544933E-3</v>
      </c>
      <c r="C1395">
        <v>30.203920867083959</v>
      </c>
    </row>
    <row r="1396" spans="1:3" x14ac:dyDescent="0.25">
      <c r="A1396">
        <v>69.8</v>
      </c>
      <c r="B1396">
        <v>6.432592762331036E-3</v>
      </c>
      <c r="C1396">
        <v>30.215145119220558</v>
      </c>
    </row>
    <row r="1397" spans="1:3" x14ac:dyDescent="0.25">
      <c r="A1397">
        <v>69.849999999999994</v>
      </c>
      <c r="B1397">
        <v>6.5020464787273816E-3</v>
      </c>
      <c r="C1397">
        <v>30.226376024300819</v>
      </c>
    </row>
    <row r="1398" spans="1:3" x14ac:dyDescent="0.25">
      <c r="A1398">
        <v>69.900000000000006</v>
      </c>
      <c r="B1398">
        <v>6.5721358167657E-3</v>
      </c>
      <c r="C1398">
        <v>30.237613634789263</v>
      </c>
    </row>
    <row r="1399" spans="1:3" x14ac:dyDescent="0.25">
      <c r="A1399">
        <v>69.95</v>
      </c>
      <c r="B1399">
        <v>6.6428652557569334E-3</v>
      </c>
      <c r="C1399">
        <v>30.248858003254348</v>
      </c>
    </row>
    <row r="1400" spans="1:3" x14ac:dyDescent="0.25">
      <c r="A1400">
        <v>70</v>
      </c>
      <c r="B1400">
        <v>6.7142392922097888E-3</v>
      </c>
      <c r="C1400">
        <v>30.260109182369238</v>
      </c>
    </row>
    <row r="1401" spans="1:3" x14ac:dyDescent="0.25">
      <c r="A1401">
        <v>70.05</v>
      </c>
      <c r="B1401">
        <v>6.7862624397472537E-3</v>
      </c>
      <c r="C1401">
        <v>30.271367224912883</v>
      </c>
    </row>
    <row r="1402" spans="1:3" x14ac:dyDescent="0.25">
      <c r="A1402">
        <v>70.099999999999994</v>
      </c>
      <c r="B1402">
        <v>6.8589392290213276E-3</v>
      </c>
      <c r="C1402">
        <v>30.28263218377089</v>
      </c>
    </row>
    <row r="1403" spans="1:3" x14ac:dyDescent="0.25">
      <c r="A1403">
        <v>70.150000000000006</v>
      </c>
      <c r="B1403">
        <v>6.9322742076259195E-3</v>
      </c>
      <c r="C1403">
        <v>30.293904111936349</v>
      </c>
    </row>
    <row r="1404" spans="1:3" x14ac:dyDescent="0.25">
      <c r="A1404">
        <v>70.2</v>
      </c>
      <c r="B1404">
        <v>7.0062719400077519E-3</v>
      </c>
      <c r="C1404">
        <v>30.305183062510906</v>
      </c>
    </row>
    <row r="1405" spans="1:3" x14ac:dyDescent="0.25">
      <c r="A1405">
        <v>70.25</v>
      </c>
      <c r="B1405">
        <v>7.0809370073755783E-3</v>
      </c>
      <c r="C1405">
        <v>30.316469088705773</v>
      </c>
    </row>
    <row r="1406" spans="1:3" x14ac:dyDescent="0.25">
      <c r="A1406">
        <v>70.3</v>
      </c>
      <c r="B1406">
        <v>7.1562740076073486E-3</v>
      </c>
      <c r="C1406">
        <v>30.3277622438424</v>
      </c>
    </row>
    <row r="1407" spans="1:3" x14ac:dyDescent="0.25">
      <c r="A1407">
        <v>70.349999999999994</v>
      </c>
      <c r="B1407">
        <v>7.2322875551555279E-3</v>
      </c>
      <c r="C1407">
        <v>30.339062581353787</v>
      </c>
    </row>
    <row r="1408" spans="1:3" x14ac:dyDescent="0.25">
      <c r="A1408">
        <v>70.400000000000006</v>
      </c>
      <c r="B1408">
        <v>7.3089822809505288E-3</v>
      </c>
      <c r="C1408">
        <v>30.350370154785161</v>
      </c>
    </row>
    <row r="1409" spans="1:3" x14ac:dyDescent="0.25">
      <c r="A1409">
        <v>70.45</v>
      </c>
      <c r="B1409">
        <v>7.3863628323021808E-3</v>
      </c>
      <c r="C1409">
        <v>30.361685017795075</v>
      </c>
    </row>
    <row r="1410" spans="1:3" x14ac:dyDescent="0.25">
      <c r="A1410">
        <v>70.5</v>
      </c>
      <c r="B1410">
        <v>7.4644338727993791E-3</v>
      </c>
      <c r="C1410">
        <v>30.373007224156325</v>
      </c>
    </row>
    <row r="1411" spans="1:3" x14ac:dyDescent="0.25">
      <c r="A1411">
        <v>70.55</v>
      </c>
      <c r="B1411">
        <v>7.5432000822077258E-3</v>
      </c>
      <c r="C1411">
        <v>30.384336827756954</v>
      </c>
    </row>
    <row r="1412" spans="1:3" x14ac:dyDescent="0.25">
      <c r="A1412">
        <v>70.599999999999994</v>
      </c>
      <c r="B1412">
        <v>7.6226661563652395E-3</v>
      </c>
      <c r="C1412">
        <v>30.395673882601294</v>
      </c>
    </row>
    <row r="1413" spans="1:3" x14ac:dyDescent="0.25">
      <c r="A1413">
        <v>70.650000000000006</v>
      </c>
      <c r="B1413">
        <v>7.702836807076203E-3</v>
      </c>
      <c r="C1413">
        <v>30.407018442810767</v>
      </c>
    </row>
    <row r="1414" spans="1:3" x14ac:dyDescent="0.25">
      <c r="A1414">
        <v>70.7</v>
      </c>
      <c r="B1414">
        <v>7.7837167620028935E-3</v>
      </c>
      <c r="C1414">
        <v>30.418370562625071</v>
      </c>
    </row>
    <row r="1415" spans="1:3" x14ac:dyDescent="0.25">
      <c r="A1415">
        <v>70.75</v>
      </c>
      <c r="B1415">
        <v>7.8653107645556292E-3</v>
      </c>
      <c r="C1415">
        <v>30.429730296403044</v>
      </c>
    </row>
    <row r="1416" spans="1:3" x14ac:dyDescent="0.25">
      <c r="A1416">
        <v>70.8</v>
      </c>
      <c r="B1416">
        <v>7.9476235737806194E-3</v>
      </c>
      <c r="C1416">
        <v>30.44109769862375</v>
      </c>
    </row>
    <row r="1417" spans="1:3" x14ac:dyDescent="0.25">
      <c r="A1417">
        <v>70.849999999999994</v>
      </c>
      <c r="B1417">
        <v>8.0306599642459529E-3</v>
      </c>
      <c r="C1417">
        <v>30.452472823887451</v>
      </c>
    </row>
    <row r="1418" spans="1:3" x14ac:dyDescent="0.25">
      <c r="A1418">
        <v>70.900000000000006</v>
      </c>
      <c r="B1418">
        <v>8.1144247259256237E-3</v>
      </c>
      <c r="C1418">
        <v>30.46385572691656</v>
      </c>
    </row>
    <row r="1419" spans="1:3" x14ac:dyDescent="0.25">
      <c r="A1419">
        <v>70.95</v>
      </c>
      <c r="B1419">
        <v>8.1989226640814764E-3</v>
      </c>
      <c r="C1419">
        <v>30.475246462556825</v>
      </c>
    </row>
    <row r="1420" spans="1:3" x14ac:dyDescent="0.25">
      <c r="A1420">
        <v>71</v>
      </c>
      <c r="B1420">
        <v>8.2841585991433753E-3</v>
      </c>
      <c r="C1420">
        <v>30.486645085778093</v>
      </c>
    </row>
    <row r="1421" spans="1:3" x14ac:dyDescent="0.25">
      <c r="A1421">
        <v>71.05</v>
      </c>
      <c r="B1421">
        <v>8.3701373665871874E-3</v>
      </c>
      <c r="C1421">
        <v>30.498051651675588</v>
      </c>
    </row>
    <row r="1422" spans="1:3" x14ac:dyDescent="0.25">
      <c r="A1422">
        <v>71.099999999999994</v>
      </c>
      <c r="B1422">
        <v>8.4568638168108449E-3</v>
      </c>
      <c r="C1422">
        <v>30.509466215470852</v>
      </c>
    </row>
    <row r="1423" spans="1:3" x14ac:dyDescent="0.25">
      <c r="A1423">
        <v>71.150000000000006</v>
      </c>
      <c r="B1423">
        <v>8.5443428150084703E-3</v>
      </c>
      <c r="C1423">
        <v>30.520888832512647</v>
      </c>
    </row>
    <row r="1424" spans="1:3" x14ac:dyDescent="0.25">
      <c r="A1424">
        <v>71.2</v>
      </c>
      <c r="B1424">
        <v>8.6325792410423194E-3</v>
      </c>
      <c r="C1424">
        <v>30.532319558278292</v>
      </c>
    </row>
    <row r="1425" spans="1:3" x14ac:dyDescent="0.25">
      <c r="A1425">
        <v>71.25</v>
      </c>
      <c r="B1425">
        <v>8.7215779893129886E-3</v>
      </c>
      <c r="C1425">
        <v>30.543758448374398</v>
      </c>
    </row>
    <row r="1426" spans="1:3" x14ac:dyDescent="0.25">
      <c r="A1426">
        <v>71.3</v>
      </c>
      <c r="B1426">
        <v>8.8113439686273581E-3</v>
      </c>
      <c r="C1426">
        <v>30.555205558538155</v>
      </c>
    </row>
    <row r="1427" spans="1:3" x14ac:dyDescent="0.25">
      <c r="A1427">
        <v>71.349999999999994</v>
      </c>
      <c r="B1427">
        <v>8.9018821020646604E-3</v>
      </c>
      <c r="C1427">
        <v>30.566660944638244</v>
      </c>
    </row>
    <row r="1428" spans="1:3" x14ac:dyDescent="0.25">
      <c r="A1428">
        <v>71.400000000000006</v>
      </c>
      <c r="B1428">
        <v>8.9931973268404849E-3</v>
      </c>
      <c r="C1428">
        <v>30.578124662676032</v>
      </c>
    </row>
    <row r="1429" spans="1:3" x14ac:dyDescent="0.25">
      <c r="A1429">
        <v>71.45</v>
      </c>
      <c r="B1429">
        <v>9.0852945941686455E-3</v>
      </c>
      <c r="C1429">
        <v>30.589596768786521</v>
      </c>
    </row>
    <row r="1430" spans="1:3" x14ac:dyDescent="0.25">
      <c r="A1430">
        <v>71.5</v>
      </c>
      <c r="B1430">
        <v>9.1781788691213343E-3</v>
      </c>
      <c r="C1430">
        <v>30.60107731923954</v>
      </c>
    </row>
    <row r="1431" spans="1:3" x14ac:dyDescent="0.25">
      <c r="A1431">
        <v>71.55</v>
      </c>
      <c r="B1431">
        <v>9.2718551304868599E-3</v>
      </c>
      <c r="C1431">
        <v>30.612566370440732</v>
      </c>
    </row>
    <row r="1432" spans="1:3" x14ac:dyDescent="0.25">
      <c r="A1432">
        <v>71.599999999999994</v>
      </c>
      <c r="B1432">
        <v>9.3663283706256033E-3</v>
      </c>
      <c r="C1432">
        <v>30.624063978932725</v>
      </c>
    </row>
    <row r="1433" spans="1:3" x14ac:dyDescent="0.25">
      <c r="A1433">
        <v>71.650000000000006</v>
      </c>
      <c r="B1433">
        <v>9.46160359532385E-3</v>
      </c>
      <c r="C1433">
        <v>30.635570201396163</v>
      </c>
    </row>
    <row r="1434" spans="1:3" x14ac:dyDescent="0.25">
      <c r="A1434">
        <v>71.7</v>
      </c>
      <c r="B1434">
        <v>9.5576858236454745E-3</v>
      </c>
      <c r="C1434">
        <v>30.647085094650862</v>
      </c>
    </row>
    <row r="1435" spans="1:3" x14ac:dyDescent="0.25">
      <c r="A1435">
        <v>71.75</v>
      </c>
      <c r="B1435">
        <v>9.6545800877818472E-3</v>
      </c>
      <c r="C1435">
        <v>30.65860871565684</v>
      </c>
    </row>
    <row r="1436" spans="1:3" x14ac:dyDescent="0.25">
      <c r="A1436">
        <v>71.8</v>
      </c>
      <c r="B1436">
        <v>9.7522914328993827E-3</v>
      </c>
      <c r="C1436">
        <v>30.670141121515556</v>
      </c>
    </row>
    <row r="1437" spans="1:3" x14ac:dyDescent="0.25">
      <c r="A1437">
        <v>71.849999999999994</v>
      </c>
      <c r="B1437">
        <v>9.8508249169852544E-3</v>
      </c>
      <c r="C1437">
        <v>30.68168236947098</v>
      </c>
    </row>
    <row r="1438" spans="1:3" x14ac:dyDescent="0.25">
      <c r="A1438">
        <v>71.900000000000006</v>
      </c>
      <c r="B1438">
        <v>9.9501856106909529E-3</v>
      </c>
      <c r="C1438">
        <v>30.693232516910626</v>
      </c>
    </row>
    <row r="1439" spans="1:3" x14ac:dyDescent="0.25">
      <c r="A1439">
        <v>71.95</v>
      </c>
      <c r="B1439">
        <v>1.0050378597173691E-2</v>
      </c>
      <c r="C1439">
        <v>30.704791621366816</v>
      </c>
    </row>
    <row r="1440" spans="1:3" x14ac:dyDescent="0.25">
      <c r="A1440">
        <v>72</v>
      </c>
      <c r="B1440">
        <v>1.0151408971936057E-2</v>
      </c>
      <c r="C1440">
        <v>30.716359740517788</v>
      </c>
    </row>
    <row r="1441" spans="1:3" x14ac:dyDescent="0.25">
      <c r="A1441">
        <v>72.05</v>
      </c>
      <c r="B1441">
        <v>1.0253281842663241E-2</v>
      </c>
      <c r="C1441">
        <v>30.727936932188786</v>
      </c>
    </row>
    <row r="1442" spans="1:3" x14ac:dyDescent="0.25">
      <c r="A1442">
        <v>72.099999999999994</v>
      </c>
      <c r="B1442">
        <v>1.0356002329058431E-2</v>
      </c>
      <c r="C1442">
        <v>30.739523254353305</v>
      </c>
    </row>
    <row r="1443" spans="1:3" x14ac:dyDescent="0.25">
      <c r="A1443">
        <v>72.150000000000006</v>
      </c>
      <c r="B1443">
        <v>1.0459575562676064E-2</v>
      </c>
      <c r="C1443">
        <v>30.751118765134159</v>
      </c>
    </row>
    <row r="1444" spans="1:3" x14ac:dyDescent="0.25">
      <c r="A1444">
        <v>72.2</v>
      </c>
      <c r="B1444">
        <v>1.0564006686752893E-2</v>
      </c>
      <c r="C1444">
        <v>30.762723522804762</v>
      </c>
    </row>
    <row r="1445" spans="1:3" x14ac:dyDescent="0.25">
      <c r="A1445">
        <v>72.25</v>
      </c>
      <c r="B1445">
        <v>1.0669300856037294E-2</v>
      </c>
      <c r="C1445">
        <v>30.774337585790146</v>
      </c>
    </row>
    <row r="1446" spans="1:3" x14ac:dyDescent="0.25">
      <c r="A1446">
        <v>72.3</v>
      </c>
      <c r="B1446">
        <v>1.077546323661616E-2</v>
      </c>
      <c r="C1446">
        <v>30.785961012668324</v>
      </c>
    </row>
    <row r="1447" spans="1:3" x14ac:dyDescent="0.25">
      <c r="A1447">
        <v>72.349999999999994</v>
      </c>
      <c r="B1447">
        <v>1.0882499005739909E-2</v>
      </c>
      <c r="C1447">
        <v>30.797593862171297</v>
      </c>
    </row>
    <row r="1448" spans="1:3" x14ac:dyDescent="0.25">
      <c r="A1448">
        <v>72.400000000000006</v>
      </c>
      <c r="B1448">
        <v>1.0990413351645408E-2</v>
      </c>
      <c r="C1448">
        <v>30.80923619318645</v>
      </c>
    </row>
    <row r="1449" spans="1:3" x14ac:dyDescent="0.25">
      <c r="A1449">
        <v>72.45</v>
      </c>
      <c r="B1449">
        <v>1.1099211473376638E-2</v>
      </c>
      <c r="C1449">
        <v>30.820888064757526</v>
      </c>
    </row>
    <row r="1450" spans="1:3" x14ac:dyDescent="0.25">
      <c r="A1450">
        <v>72.5</v>
      </c>
      <c r="B1450">
        <v>1.1208898580603636E-2</v>
      </c>
      <c r="C1450">
        <v>30.832549536086077</v>
      </c>
    </row>
    <row r="1451" spans="1:3" x14ac:dyDescent="0.25">
      <c r="A1451">
        <v>72.55</v>
      </c>
      <c r="B1451">
        <v>1.1319479893439026E-2</v>
      </c>
      <c r="C1451">
        <v>30.844220666532436</v>
      </c>
    </row>
    <row r="1452" spans="1:3" x14ac:dyDescent="0.25">
      <c r="A1452">
        <v>72.599999999999994</v>
      </c>
      <c r="B1452">
        <v>1.1430960642252639E-2</v>
      </c>
      <c r="C1452">
        <v>30.855901515617187</v>
      </c>
    </row>
    <row r="1453" spans="1:3" x14ac:dyDescent="0.25">
      <c r="A1453">
        <v>72.650000000000006</v>
      </c>
      <c r="B1453">
        <v>1.1543346067484032E-2</v>
      </c>
      <c r="C1453">
        <v>30.86759214302219</v>
      </c>
    </row>
    <row r="1454" spans="1:3" x14ac:dyDescent="0.25">
      <c r="A1454">
        <v>72.7</v>
      </c>
      <c r="B1454">
        <v>1.1656641419452803E-2</v>
      </c>
      <c r="C1454">
        <v>30.879292608591918</v>
      </c>
    </row>
    <row r="1455" spans="1:3" x14ac:dyDescent="0.25">
      <c r="A1455">
        <v>72.75</v>
      </c>
      <c r="B1455">
        <v>1.1770851958167152E-2</v>
      </c>
      <c r="C1455">
        <v>30.891002972334743</v>
      </c>
    </row>
    <row r="1456" spans="1:3" x14ac:dyDescent="0.25">
      <c r="A1456">
        <v>72.8</v>
      </c>
      <c r="B1456">
        <v>1.188598295312999E-2</v>
      </c>
      <c r="C1456">
        <v>30.902723294424085</v>
      </c>
    </row>
    <row r="1457" spans="1:3" x14ac:dyDescent="0.25">
      <c r="A1457">
        <v>72.849999999999994</v>
      </c>
      <c r="B1457">
        <v>1.2002039683143216E-2</v>
      </c>
      <c r="C1457">
        <v>30.914453635199742</v>
      </c>
    </row>
    <row r="1458" spans="1:3" x14ac:dyDescent="0.25">
      <c r="A1458">
        <v>72.900000000000006</v>
      </c>
      <c r="B1458">
        <v>1.2119027436109864E-2</v>
      </c>
      <c r="C1458">
        <v>30.926194055169159</v>
      </c>
    </row>
    <row r="1459" spans="1:3" x14ac:dyDescent="0.25">
      <c r="A1459">
        <v>72.95</v>
      </c>
      <c r="B1459">
        <v>1.2236951508834016E-2</v>
      </c>
      <c r="C1459">
        <v>30.937944615008654</v>
      </c>
    </row>
    <row r="1460" spans="1:3" x14ac:dyDescent="0.25">
      <c r="A1460">
        <v>73</v>
      </c>
      <c r="B1460">
        <v>1.235581720681902E-2</v>
      </c>
      <c r="C1460">
        <v>30.949705375564797</v>
      </c>
    </row>
    <row r="1461" spans="1:3" x14ac:dyDescent="0.25">
      <c r="A1461">
        <v>73.05</v>
      </c>
      <c r="B1461">
        <v>1.2475629844063243E-2</v>
      </c>
      <c r="C1461">
        <v>30.961476397855591</v>
      </c>
    </row>
    <row r="1462" spans="1:3" x14ac:dyDescent="0.25">
      <c r="A1462">
        <v>73.099999999999994</v>
      </c>
      <c r="B1462">
        <v>1.2596394742853989E-2</v>
      </c>
      <c r="C1462">
        <v>30.973257743071862</v>
      </c>
    </row>
    <row r="1463" spans="1:3" x14ac:dyDescent="0.25">
      <c r="A1463">
        <v>73.150000000000006</v>
      </c>
      <c r="B1463">
        <v>1.2718117233559281E-2</v>
      </c>
      <c r="C1463">
        <v>30.985049472578545</v>
      </c>
    </row>
    <row r="1464" spans="1:3" x14ac:dyDescent="0.25">
      <c r="A1464">
        <v>73.2</v>
      </c>
      <c r="B1464">
        <v>1.2840802654417477E-2</v>
      </c>
      <c r="C1464">
        <v>30.996851647915918</v>
      </c>
    </row>
    <row r="1465" spans="1:3" x14ac:dyDescent="0.25">
      <c r="A1465">
        <v>73.25</v>
      </c>
      <c r="B1465">
        <v>1.2964456351325159E-2</v>
      </c>
      <c r="C1465">
        <v>31.008664330801132</v>
      </c>
    </row>
    <row r="1466" spans="1:3" x14ac:dyDescent="0.25">
      <c r="A1466">
        <v>73.3</v>
      </c>
      <c r="B1466">
        <v>1.3089083677622538E-2</v>
      </c>
      <c r="C1466">
        <v>31.020487583129238</v>
      </c>
    </row>
    <row r="1467" spans="1:3" x14ac:dyDescent="0.25">
      <c r="A1467">
        <v>73.349999999999994</v>
      </c>
      <c r="B1467">
        <v>1.3214689993877113E-2</v>
      </c>
      <c r="C1467">
        <v>31.032321466974807</v>
      </c>
    </row>
    <row r="1468" spans="1:3" x14ac:dyDescent="0.25">
      <c r="A1468">
        <v>73.400000000000006</v>
      </c>
      <c r="B1468">
        <v>1.3341280667665162E-2</v>
      </c>
      <c r="C1468">
        <v>31.044166044593226</v>
      </c>
    </row>
    <row r="1469" spans="1:3" x14ac:dyDescent="0.25">
      <c r="A1469">
        <v>73.45</v>
      </c>
      <c r="B1469">
        <v>1.3468861073351058E-2</v>
      </c>
      <c r="C1469">
        <v>31.056021378421885</v>
      </c>
    </row>
    <row r="1470" spans="1:3" x14ac:dyDescent="0.25">
      <c r="A1470">
        <v>73.5</v>
      </c>
      <c r="B1470">
        <v>1.3597436591864935E-2</v>
      </c>
      <c r="C1470">
        <v>31.067887531081723</v>
      </c>
    </row>
    <row r="1471" spans="1:3" x14ac:dyDescent="0.25">
      <c r="A1471">
        <v>73.55</v>
      </c>
      <c r="B1471">
        <v>1.3727012610477837E-2</v>
      </c>
      <c r="C1471">
        <v>31.079764565378586</v>
      </c>
    </row>
    <row r="1472" spans="1:3" x14ac:dyDescent="0.25">
      <c r="A1472">
        <v>73.599999999999994</v>
      </c>
      <c r="B1472">
        <v>1.3857594522575173E-2</v>
      </c>
      <c r="C1472">
        <v>31.091652544304473</v>
      </c>
    </row>
    <row r="1473" spans="1:3" x14ac:dyDescent="0.25">
      <c r="A1473">
        <v>73.650000000000006</v>
      </c>
      <c r="B1473">
        <v>1.3989187727427986E-2</v>
      </c>
      <c r="C1473">
        <v>31.103551531039116</v>
      </c>
    </row>
    <row r="1474" spans="1:3" x14ac:dyDescent="0.25">
      <c r="A1474">
        <v>73.7</v>
      </c>
      <c r="B1474">
        <v>1.4121797629962112E-2</v>
      </c>
      <c r="C1474">
        <v>31.115461588951245</v>
      </c>
    </row>
    <row r="1475" spans="1:3" x14ac:dyDescent="0.25">
      <c r="A1475">
        <v>73.75</v>
      </c>
      <c r="B1475">
        <v>1.4255429640525669E-2</v>
      </c>
      <c r="C1475">
        <v>31.127382781600044</v>
      </c>
    </row>
    <row r="1476" spans="1:3" x14ac:dyDescent="0.25">
      <c r="A1476">
        <v>73.8</v>
      </c>
      <c r="B1476">
        <v>1.4390089174654076E-2</v>
      </c>
      <c r="C1476">
        <v>31.139315172736652</v>
      </c>
    </row>
    <row r="1477" spans="1:3" x14ac:dyDescent="0.25">
      <c r="A1477">
        <v>73.849999999999994</v>
      </c>
      <c r="B1477">
        <v>1.4525781652833377E-2</v>
      </c>
      <c r="C1477">
        <v>31.151258826305416</v>
      </c>
    </row>
    <row r="1478" spans="1:3" x14ac:dyDescent="0.25">
      <c r="A1478">
        <v>73.900000000000006</v>
      </c>
      <c r="B1478">
        <v>1.4662512500261481E-2</v>
      </c>
      <c r="C1478">
        <v>31.163213806445484</v>
      </c>
    </row>
    <row r="1479" spans="1:3" x14ac:dyDescent="0.25">
      <c r="A1479">
        <v>73.95</v>
      </c>
      <c r="B1479">
        <v>1.4800287146607175E-2</v>
      </c>
      <c r="C1479">
        <v>31.175180177492162</v>
      </c>
    </row>
    <row r="1480" spans="1:3" x14ac:dyDescent="0.25">
      <c r="A1480">
        <v>74</v>
      </c>
      <c r="B1480">
        <v>1.4939111025767624E-2</v>
      </c>
      <c r="C1480">
        <v>31.187158003978432</v>
      </c>
    </row>
    <row r="1481" spans="1:3" x14ac:dyDescent="0.25">
      <c r="A1481">
        <v>74.05</v>
      </c>
      <c r="B1481">
        <v>1.5078989575623402E-2</v>
      </c>
      <c r="C1481">
        <v>31.199147350636395</v>
      </c>
    </row>
    <row r="1482" spans="1:3" x14ac:dyDescent="0.25">
      <c r="A1482">
        <v>74.099999999999994</v>
      </c>
      <c r="B1482">
        <v>1.5219928237791796E-2</v>
      </c>
      <c r="C1482">
        <v>31.211148282398696</v>
      </c>
    </row>
    <row r="1483" spans="1:3" x14ac:dyDescent="0.25">
      <c r="A1483">
        <v>74.150000000000006</v>
      </c>
      <c r="B1483">
        <v>1.536193245737809E-2</v>
      </c>
      <c r="C1483">
        <v>31.223160864400164</v>
      </c>
    </row>
    <row r="1484" spans="1:3" x14ac:dyDescent="0.25">
      <c r="A1484">
        <v>74.2</v>
      </c>
      <c r="B1484">
        <v>1.5505007682724713E-2</v>
      </c>
      <c r="C1484">
        <v>31.235185161979075</v>
      </c>
    </row>
    <row r="1485" spans="1:3" x14ac:dyDescent="0.25">
      <c r="A1485">
        <v>74.25</v>
      </c>
      <c r="B1485">
        <v>1.5649159365158798E-2</v>
      </c>
      <c r="C1485">
        <v>31.247221240678876</v>
      </c>
    </row>
    <row r="1486" spans="1:3" x14ac:dyDescent="0.25">
      <c r="A1486">
        <v>74.3</v>
      </c>
      <c r="B1486">
        <v>1.5794392958737417E-2</v>
      </c>
      <c r="C1486">
        <v>31.259269166249574</v>
      </c>
    </row>
    <row r="1487" spans="1:3" x14ac:dyDescent="0.25">
      <c r="A1487">
        <v>74.349999999999994</v>
      </c>
      <c r="B1487">
        <v>1.5940713919991009E-2</v>
      </c>
      <c r="C1487">
        <v>31.271329004649317</v>
      </c>
    </row>
    <row r="1488" spans="1:3" x14ac:dyDescent="0.25">
      <c r="A1488">
        <v>74.400000000000006</v>
      </c>
      <c r="B1488">
        <v>1.6088127707664931E-2</v>
      </c>
      <c r="C1488">
        <v>31.283400822045834</v>
      </c>
    </row>
    <row r="1489" spans="1:3" x14ac:dyDescent="0.25">
      <c r="A1489">
        <v>74.45</v>
      </c>
      <c r="B1489">
        <v>1.6236639782458845E-2</v>
      </c>
      <c r="C1489">
        <v>31.295484684818135</v>
      </c>
    </row>
    <row r="1490" spans="1:3" x14ac:dyDescent="0.25">
      <c r="A1490">
        <v>74.5</v>
      </c>
      <c r="B1490">
        <v>1.6386255606764551E-2</v>
      </c>
      <c r="C1490">
        <v>31.307580659557914</v>
      </c>
    </row>
    <row r="1491" spans="1:3" x14ac:dyDescent="0.25">
      <c r="A1491">
        <v>74.55</v>
      </c>
      <c r="B1491">
        <v>1.6536980644401587E-2</v>
      </c>
      <c r="C1491">
        <v>31.319688813071231</v>
      </c>
    </row>
    <row r="1492" spans="1:3" x14ac:dyDescent="0.25">
      <c r="A1492">
        <v>74.599999999999994</v>
      </c>
      <c r="B1492">
        <v>1.6688820360351044E-2</v>
      </c>
      <c r="C1492">
        <v>31.331809212380115</v>
      </c>
    </row>
    <row r="1493" spans="1:3" x14ac:dyDescent="0.25">
      <c r="A1493">
        <v>74.650000000000006</v>
      </c>
      <c r="B1493">
        <v>1.6841780220487483E-2</v>
      </c>
      <c r="C1493">
        <v>31.343941924723914</v>
      </c>
    </row>
    <row r="1494" spans="1:3" x14ac:dyDescent="0.25">
      <c r="A1494">
        <v>74.7</v>
      </c>
      <c r="B1494">
        <v>1.6995865691308797E-2</v>
      </c>
      <c r="C1494">
        <v>31.356087017561187</v>
      </c>
    </row>
    <row r="1495" spans="1:3" x14ac:dyDescent="0.25">
      <c r="A1495">
        <v>74.75</v>
      </c>
      <c r="B1495">
        <v>1.7151082239664613E-2</v>
      </c>
      <c r="C1495">
        <v>31.368244558571106</v>
      </c>
    </row>
    <row r="1496" spans="1:3" x14ac:dyDescent="0.25">
      <c r="A1496">
        <v>74.8</v>
      </c>
      <c r="B1496">
        <v>1.7307435332482333E-2</v>
      </c>
      <c r="C1496">
        <v>31.380414615655205</v>
      </c>
    </row>
    <row r="1497" spans="1:3" x14ac:dyDescent="0.25">
      <c r="A1497">
        <v>74.849999999999994</v>
      </c>
      <c r="B1497">
        <v>1.7464930436491603E-2</v>
      </c>
      <c r="C1497">
        <v>31.392597256938885</v>
      </c>
    </row>
    <row r="1498" spans="1:3" x14ac:dyDescent="0.25">
      <c r="A1498">
        <v>74.900000000000006</v>
      </c>
      <c r="B1498">
        <v>1.7623573017946891E-2</v>
      </c>
      <c r="C1498">
        <v>31.404792550773209</v>
      </c>
    </row>
    <row r="1499" spans="1:3" x14ac:dyDescent="0.25">
      <c r="A1499">
        <v>74.95</v>
      </c>
      <c r="B1499">
        <v>1.778336854234799E-2</v>
      </c>
      <c r="C1499">
        <v>31.417000565736402</v>
      </c>
    </row>
    <row r="1500" spans="1:3" x14ac:dyDescent="0.25">
      <c r="A1500">
        <v>75</v>
      </c>
      <c r="B1500">
        <v>1.7944322474159193E-2</v>
      </c>
      <c r="C1500">
        <v>31.429221370635666</v>
      </c>
    </row>
    <row r="1501" spans="1:3" x14ac:dyDescent="0.25">
      <c r="A1501">
        <v>75.05</v>
      </c>
      <c r="B1501">
        <v>1.8106440276526119E-2</v>
      </c>
      <c r="C1501">
        <v>31.441455034508664</v>
      </c>
    </row>
    <row r="1502" spans="1:3" x14ac:dyDescent="0.25">
      <c r="A1502">
        <v>75.099999999999994</v>
      </c>
      <c r="B1502">
        <v>1.8269727410991029E-2</v>
      </c>
      <c r="C1502">
        <v>31.45370162662541</v>
      </c>
    </row>
    <row r="1503" spans="1:3" x14ac:dyDescent="0.25">
      <c r="A1503">
        <v>75.150000000000006</v>
      </c>
      <c r="B1503">
        <v>1.8434189337206267E-2</v>
      </c>
      <c r="C1503">
        <v>31.465961216489781</v>
      </c>
    </row>
    <row r="1504" spans="1:3" x14ac:dyDescent="0.25">
      <c r="A1504">
        <v>75.2</v>
      </c>
      <c r="B1504">
        <v>1.8599831512645774E-2</v>
      </c>
      <c r="C1504">
        <v>31.478233873841397</v>
      </c>
    </row>
    <row r="1505" spans="1:3" x14ac:dyDescent="0.25">
      <c r="A1505">
        <v>75.25</v>
      </c>
      <c r="B1505">
        <v>1.8766659392315217E-2</v>
      </c>
      <c r="C1505">
        <v>31.490519668657193</v>
      </c>
    </row>
    <row r="1506" spans="1:3" x14ac:dyDescent="0.25">
      <c r="A1506">
        <v>75.3</v>
      </c>
      <c r="B1506">
        <v>1.8934678428459917E-2</v>
      </c>
      <c r="C1506">
        <v>31.502818671153282</v>
      </c>
    </row>
    <row r="1507" spans="1:3" x14ac:dyDescent="0.25">
      <c r="A1507">
        <v>75.349999999999994</v>
      </c>
      <c r="B1507">
        <v>1.9103894070271257E-2</v>
      </c>
      <c r="C1507">
        <v>31.515130951786588</v>
      </c>
    </row>
    <row r="1508" spans="1:3" x14ac:dyDescent="0.25">
      <c r="A1508">
        <v>75.400000000000006</v>
      </c>
      <c r="B1508">
        <v>1.9274311763591338E-2</v>
      </c>
      <c r="C1508">
        <v>31.527456581256651</v>
      </c>
    </row>
    <row r="1509" spans="1:3" x14ac:dyDescent="0.25">
      <c r="A1509">
        <v>75.45</v>
      </c>
      <c r="B1509">
        <v>1.9445936950615691E-2</v>
      </c>
      <c r="C1509">
        <v>31.539795630507452</v>
      </c>
    </row>
    <row r="1510" spans="1:3" x14ac:dyDescent="0.25">
      <c r="A1510">
        <v>75.5</v>
      </c>
      <c r="B1510">
        <v>1.9618775069594748E-2</v>
      </c>
      <c r="C1510">
        <v>31.552148170729009</v>
      </c>
    </row>
    <row r="1511" spans="1:3" x14ac:dyDescent="0.25">
      <c r="A1511">
        <v>75.55</v>
      </c>
      <c r="B1511">
        <v>1.9792831554533114E-2</v>
      </c>
      <c r="C1511">
        <v>31.564514273359514</v>
      </c>
    </row>
    <row r="1512" spans="1:3" x14ac:dyDescent="0.25">
      <c r="A1512">
        <v>75.599999999999994</v>
      </c>
      <c r="B1512">
        <v>1.9968111834887402E-2</v>
      </c>
      <c r="C1512">
        <v>31.57689401008674</v>
      </c>
    </row>
    <row r="1513" spans="1:3" x14ac:dyDescent="0.25">
      <c r="A1513">
        <v>75.650000000000006</v>
      </c>
      <c r="B1513">
        <v>2.0144621335262403E-2</v>
      </c>
      <c r="C1513">
        <v>31.58928745285009</v>
      </c>
    </row>
    <row r="1514" spans="1:3" x14ac:dyDescent="0.25">
      <c r="A1514">
        <v>75.7</v>
      </c>
      <c r="B1514">
        <v>2.0322365475105339E-2</v>
      </c>
      <c r="C1514">
        <v>31.601694673842427</v>
      </c>
    </row>
    <row r="1515" spans="1:3" x14ac:dyDescent="0.25">
      <c r="A1515">
        <v>75.75</v>
      </c>
      <c r="B1515">
        <v>2.0501349668398977E-2</v>
      </c>
      <c r="C1515">
        <v>31.614115745511874</v>
      </c>
    </row>
    <row r="1516" spans="1:3" x14ac:dyDescent="0.25">
      <c r="A1516">
        <v>75.8</v>
      </c>
      <c r="B1516">
        <v>2.0681579323352593E-2</v>
      </c>
      <c r="C1516">
        <v>31.626550740563612</v>
      </c>
    </row>
    <row r="1517" spans="1:3" x14ac:dyDescent="0.25">
      <c r="A1517">
        <v>75.849999999999994</v>
      </c>
      <c r="B1517">
        <v>2.0863059842091563E-2</v>
      </c>
      <c r="C1517">
        <v>31.638999731961881</v>
      </c>
    </row>
    <row r="1518" spans="1:3" x14ac:dyDescent="0.25">
      <c r="A1518">
        <v>75.900000000000006</v>
      </c>
      <c r="B1518">
        <v>2.1045796620345374E-2</v>
      </c>
      <c r="C1518">
        <v>31.65146279293176</v>
      </c>
    </row>
    <row r="1519" spans="1:3" x14ac:dyDescent="0.25">
      <c r="A1519">
        <v>75.95</v>
      </c>
      <c r="B1519">
        <v>2.122979504713382E-2</v>
      </c>
      <c r="C1519">
        <v>31.663939996961066</v>
      </c>
    </row>
    <row r="1520" spans="1:3" x14ac:dyDescent="0.25">
      <c r="A1520">
        <v>76</v>
      </c>
      <c r="B1520">
        <v>2.1415060504452025E-2</v>
      </c>
      <c r="C1520">
        <v>31.676431417802426</v>
      </c>
    </row>
    <row r="1521" spans="1:3" x14ac:dyDescent="0.25">
      <c r="A1521">
        <v>76.05</v>
      </c>
      <c r="B1521">
        <v>2.1601598366953537E-2</v>
      </c>
      <c r="C1521">
        <v>31.688937129474937</v>
      </c>
    </row>
    <row r="1522" spans="1:3" x14ac:dyDescent="0.25">
      <c r="A1522">
        <v>76.099999999999994</v>
      </c>
      <c r="B1522">
        <v>2.1789414001632024E-2</v>
      </c>
      <c r="C1522">
        <v>31.701457206266259</v>
      </c>
    </row>
    <row r="1523" spans="1:3" x14ac:dyDescent="0.25">
      <c r="A1523">
        <v>76.150000000000006</v>
      </c>
      <c r="B1523">
        <v>2.1978512767501495E-2</v>
      </c>
      <c r="C1523">
        <v>31.713991722734665</v>
      </c>
    </row>
    <row r="1524" spans="1:3" x14ac:dyDescent="0.25">
      <c r="A1524">
        <v>76.2</v>
      </c>
      <c r="B1524">
        <v>2.2168900015274755E-2</v>
      </c>
      <c r="C1524">
        <v>31.726540753710751</v>
      </c>
    </row>
    <row r="1525" spans="1:3" x14ac:dyDescent="0.25">
      <c r="A1525">
        <v>76.25</v>
      </c>
      <c r="B1525">
        <v>2.2360581087040837E-2</v>
      </c>
      <c r="C1525">
        <v>31.739104374299639</v>
      </c>
    </row>
    <row r="1526" spans="1:3" x14ac:dyDescent="0.25">
      <c r="A1526">
        <v>76.3</v>
      </c>
      <c r="B1526">
        <v>2.2553561315940523E-2</v>
      </c>
      <c r="C1526">
        <v>31.75168265988286</v>
      </c>
    </row>
    <row r="1527" spans="1:3" x14ac:dyDescent="0.25">
      <c r="A1527">
        <v>76.349999999999994</v>
      </c>
      <c r="B1527">
        <v>2.2747846025840561E-2</v>
      </c>
      <c r="C1527">
        <v>31.764275686120392</v>
      </c>
    </row>
    <row r="1528" spans="1:3" x14ac:dyDescent="0.25">
      <c r="A1528">
        <v>76.400000000000006</v>
      </c>
      <c r="B1528">
        <v>2.2943440531006509E-2</v>
      </c>
      <c r="C1528">
        <v>31.776883528952734</v>
      </c>
    </row>
    <row r="1529" spans="1:3" x14ac:dyDescent="0.25">
      <c r="A1529">
        <v>76.45</v>
      </c>
      <c r="B1529">
        <v>2.3140350135773865E-2</v>
      </c>
      <c r="C1529">
        <v>31.789506264602771</v>
      </c>
    </row>
    <row r="1530" spans="1:3" x14ac:dyDescent="0.25">
      <c r="A1530">
        <v>76.5</v>
      </c>
      <c r="B1530">
        <v>2.3338580134218322E-2</v>
      </c>
      <c r="C1530">
        <v>31.802143969578143</v>
      </c>
    </row>
    <row r="1531" spans="1:3" x14ac:dyDescent="0.25">
      <c r="A1531">
        <v>76.55</v>
      </c>
      <c r="B1531">
        <v>2.353813580982405E-2</v>
      </c>
      <c r="C1531">
        <v>31.814796720672916</v>
      </c>
    </row>
    <row r="1532" spans="1:3" x14ac:dyDescent="0.25">
      <c r="A1532">
        <v>76.599999999999994</v>
      </c>
      <c r="B1532">
        <v>2.3739022435150997E-2</v>
      </c>
      <c r="C1532">
        <v>31.827464594969982</v>
      </c>
    </row>
    <row r="1533" spans="1:3" x14ac:dyDescent="0.25">
      <c r="A1533">
        <v>76.650000000000006</v>
      </c>
      <c r="B1533">
        <v>2.39412452715007E-2</v>
      </c>
      <c r="C1533">
        <v>31.840147669843049</v>
      </c>
    </row>
    <row r="1534" spans="1:3" x14ac:dyDescent="0.25">
      <c r="A1534">
        <v>76.7</v>
      </c>
      <c r="B1534">
        <v>2.4144809568580495E-2</v>
      </c>
      <c r="C1534">
        <v>31.852846022958662</v>
      </c>
    </row>
    <row r="1535" spans="1:3" x14ac:dyDescent="0.25">
      <c r="A1535">
        <v>76.75</v>
      </c>
      <c r="B1535">
        <v>2.43497205641671E-2</v>
      </c>
      <c r="C1535">
        <v>31.865559732278552</v>
      </c>
    </row>
    <row r="1536" spans="1:3" x14ac:dyDescent="0.25">
      <c r="A1536">
        <v>76.8</v>
      </c>
      <c r="B1536">
        <v>2.4555983483768147E-2</v>
      </c>
      <c r="C1536">
        <v>31.878288876061525</v>
      </c>
    </row>
    <row r="1537" spans="1:3" x14ac:dyDescent="0.25">
      <c r="A1537">
        <v>76.849999999999994</v>
      </c>
      <c r="B1537">
        <v>2.4763603540282852E-2</v>
      </c>
      <c r="C1537">
        <v>31.891033532865805</v>
      </c>
    </row>
    <row r="1538" spans="1:3" x14ac:dyDescent="0.25">
      <c r="A1538">
        <v>76.900000000000006</v>
      </c>
      <c r="B1538">
        <v>2.4972585933661383E-2</v>
      </c>
      <c r="C1538">
        <v>31.903793781551176</v>
      </c>
    </row>
    <row r="1539" spans="1:3" x14ac:dyDescent="0.25">
      <c r="A1539">
        <v>76.95</v>
      </c>
      <c r="B1539">
        <v>2.5182935850562645E-2</v>
      </c>
      <c r="C1539">
        <v>31.916569701281119</v>
      </c>
    </row>
    <row r="1540" spans="1:3" x14ac:dyDescent="0.25">
      <c r="A1540">
        <v>77</v>
      </c>
      <c r="B1540">
        <v>2.5394658464011496E-2</v>
      </c>
      <c r="C1540">
        <v>31.92936137152499</v>
      </c>
    </row>
    <row r="1541" spans="1:3" x14ac:dyDescent="0.25">
      <c r="A1541">
        <v>77.05</v>
      </c>
      <c r="B1541">
        <v>2.5607758933054163E-2</v>
      </c>
      <c r="C1541">
        <v>31.942168872060364</v>
      </c>
    </row>
    <row r="1542" spans="1:3" x14ac:dyDescent="0.25">
      <c r="A1542">
        <v>77.099999999999994</v>
      </c>
      <c r="B1542">
        <v>2.582224240241271E-2</v>
      </c>
      <c r="C1542">
        <v>31.95499228297529</v>
      </c>
    </row>
    <row r="1543" spans="1:3" x14ac:dyDescent="0.25">
      <c r="A1543">
        <v>77.150000000000006</v>
      </c>
      <c r="B1543">
        <v>2.6038114002138377E-2</v>
      </c>
      <c r="C1543">
        <v>31.967831684670358</v>
      </c>
    </row>
    <row r="1544" spans="1:3" x14ac:dyDescent="0.25">
      <c r="A1544">
        <v>77.2</v>
      </c>
      <c r="B1544">
        <v>2.625537884726354E-2</v>
      </c>
      <c r="C1544">
        <v>31.980687157861198</v>
      </c>
    </row>
    <row r="1545" spans="1:3" x14ac:dyDescent="0.25">
      <c r="A1545">
        <v>77.25</v>
      </c>
      <c r="B1545">
        <v>2.647404203745302E-2</v>
      </c>
      <c r="C1545">
        <v>31.993558783580564</v>
      </c>
    </row>
    <row r="1546" spans="1:3" x14ac:dyDescent="0.25">
      <c r="A1546">
        <v>77.3</v>
      </c>
      <c r="B1546">
        <v>2.6694108656653788E-2</v>
      </c>
      <c r="C1546">
        <v>32.006446643180851</v>
      </c>
    </row>
    <row r="1547" spans="1:3" x14ac:dyDescent="0.25">
      <c r="A1547">
        <v>77.349999999999994</v>
      </c>
      <c r="B1547">
        <v>2.6915583772743879E-2</v>
      </c>
      <c r="C1547">
        <v>32.01935081833625</v>
      </c>
    </row>
    <row r="1548" spans="1:3" x14ac:dyDescent="0.25">
      <c r="A1548">
        <v>77.400000000000006</v>
      </c>
      <c r="B1548">
        <v>2.7138472437180192E-2</v>
      </c>
      <c r="C1548">
        <v>32.032271391045192</v>
      </c>
    </row>
    <row r="1549" spans="1:3" x14ac:dyDescent="0.25">
      <c r="A1549">
        <v>77.45</v>
      </c>
      <c r="B1549">
        <v>2.736277968464499E-2</v>
      </c>
      <c r="C1549">
        <v>32.045208443632688</v>
      </c>
    </row>
    <row r="1550" spans="1:3" x14ac:dyDescent="0.25">
      <c r="A1550">
        <v>77.5</v>
      </c>
      <c r="B1550">
        <v>2.7588510532692026E-2</v>
      </c>
      <c r="C1550">
        <v>32.058162058752707</v>
      </c>
    </row>
    <row r="1551" spans="1:3" x14ac:dyDescent="0.25">
      <c r="A1551">
        <v>77.55</v>
      </c>
      <c r="B1551">
        <v>2.7815669981390959E-2</v>
      </c>
      <c r="C1551">
        <v>32.071132319390593</v>
      </c>
    </row>
    <row r="1552" spans="1:3" x14ac:dyDescent="0.25">
      <c r="A1552">
        <v>77.599999999999994</v>
      </c>
      <c r="B1552">
        <v>2.8044263012971228E-2</v>
      </c>
      <c r="C1552">
        <v>32.084119308865326</v>
      </c>
    </row>
    <row r="1553" spans="1:3" x14ac:dyDescent="0.25">
      <c r="A1553">
        <v>77.650000000000006</v>
      </c>
      <c r="B1553">
        <v>2.8274294591464889E-2</v>
      </c>
      <c r="C1553">
        <v>32.097123110832236</v>
      </c>
    </row>
    <row r="1554" spans="1:3" x14ac:dyDescent="0.25">
      <c r="A1554">
        <v>77.7</v>
      </c>
      <c r="B1554">
        <v>2.8505769662348249E-2</v>
      </c>
      <c r="C1554">
        <v>32.110143809285297</v>
      </c>
    </row>
    <row r="1555" spans="1:3" x14ac:dyDescent="0.25">
      <c r="A1555">
        <v>77.75</v>
      </c>
      <c r="B1555">
        <v>2.8738693152183224E-2</v>
      </c>
      <c r="C1555">
        <v>32.123181488559538</v>
      </c>
    </row>
    <row r="1556" spans="1:3" x14ac:dyDescent="0.25">
      <c r="A1556">
        <v>77.8</v>
      </c>
      <c r="B1556">
        <v>2.8973069968257138E-2</v>
      </c>
      <c r="C1556">
        <v>32.136236233333634</v>
      </c>
    </row>
    <row r="1557" spans="1:3" x14ac:dyDescent="0.25">
      <c r="A1557">
        <v>77.849999999999994</v>
      </c>
      <c r="B1557">
        <v>2.9208904998222068E-2</v>
      </c>
      <c r="C1557">
        <v>32.14930812863247</v>
      </c>
    </row>
    <row r="1558" spans="1:3" x14ac:dyDescent="0.25">
      <c r="A1558">
        <v>77.900000000000006</v>
      </c>
      <c r="B1558">
        <v>2.9446203109733279E-2</v>
      </c>
      <c r="C1558">
        <v>32.162397259829483</v>
      </c>
    </row>
    <row r="1559" spans="1:3" x14ac:dyDescent="0.25">
      <c r="A1559">
        <v>77.95</v>
      </c>
      <c r="B1559">
        <v>2.9684969150086546E-2</v>
      </c>
      <c r="C1559">
        <v>32.175503712649338</v>
      </c>
    </row>
    <row r="1560" spans="1:3" x14ac:dyDescent="0.25">
      <c r="A1560">
        <v>78</v>
      </c>
      <c r="B1560">
        <v>2.9925207945855355E-2</v>
      </c>
      <c r="C1560">
        <v>32.188627573170535</v>
      </c>
    </row>
    <row r="1561" spans="1:3" x14ac:dyDescent="0.25">
      <c r="A1561">
        <v>78.05</v>
      </c>
      <c r="B1561">
        <v>3.0166924302526658E-2</v>
      </c>
      <c r="C1561">
        <v>32.201768927827899</v>
      </c>
    </row>
    <row r="1562" spans="1:3" x14ac:dyDescent="0.25">
      <c r="A1562">
        <v>78.099999999999994</v>
      </c>
      <c r="B1562">
        <v>3.0410123004136241E-2</v>
      </c>
      <c r="C1562">
        <v>32.214927863415255</v>
      </c>
    </row>
    <row r="1563" spans="1:3" x14ac:dyDescent="0.25">
      <c r="A1563">
        <v>78.150000000000006</v>
      </c>
      <c r="B1563">
        <v>3.0654808812903358E-2</v>
      </c>
      <c r="C1563">
        <v>32.228104467087988</v>
      </c>
    </row>
    <row r="1564" spans="1:3" x14ac:dyDescent="0.25">
      <c r="A1564">
        <v>78.2</v>
      </c>
      <c r="B1564">
        <v>3.0900986468864345E-2</v>
      </c>
      <c r="C1564">
        <v>32.241298826365735</v>
      </c>
    </row>
    <row r="1565" spans="1:3" x14ac:dyDescent="0.25">
      <c r="A1565">
        <v>78.25</v>
      </c>
      <c r="B1565">
        <v>3.1148660689506242E-2</v>
      </c>
      <c r="C1565">
        <v>32.254511029135116</v>
      </c>
    </row>
    <row r="1566" spans="1:3" x14ac:dyDescent="0.25">
      <c r="A1566">
        <v>78.3</v>
      </c>
      <c r="B1566">
        <v>3.1397836169399104E-2</v>
      </c>
      <c r="C1566">
        <v>32.267741163652317</v>
      </c>
    </row>
    <row r="1567" spans="1:3" x14ac:dyDescent="0.25">
      <c r="A1567">
        <v>78.349999999999994</v>
      </c>
      <c r="B1567">
        <v>3.1648517579828013E-2</v>
      </c>
      <c r="C1567">
        <v>32.280989318545828</v>
      </c>
    </row>
    <row r="1568" spans="1:3" x14ac:dyDescent="0.25">
      <c r="A1568">
        <v>78.400000000000006</v>
      </c>
      <c r="B1568">
        <v>3.1900709568424529E-2</v>
      </c>
      <c r="C1568">
        <v>32.294255582819318</v>
      </c>
    </row>
    <row r="1569" spans="1:3" x14ac:dyDescent="0.25">
      <c r="A1569">
        <v>78.45</v>
      </c>
      <c r="B1569">
        <v>3.2154416758797183E-2</v>
      </c>
      <c r="C1569">
        <v>32.307540045854154</v>
      </c>
    </row>
    <row r="1570" spans="1:3" x14ac:dyDescent="0.25">
      <c r="A1570">
        <v>78.5</v>
      </c>
      <c r="B1570">
        <v>3.2409643750162163E-2</v>
      </c>
      <c r="C1570">
        <v>32.320842797412169</v>
      </c>
    </row>
    <row r="1571" spans="1:3" x14ac:dyDescent="0.25">
      <c r="A1571">
        <v>78.55</v>
      </c>
      <c r="B1571">
        <v>3.2666395116972786E-2</v>
      </c>
      <c r="C1571">
        <v>32.334163927638897</v>
      </c>
    </row>
    <row r="1572" spans="1:3" x14ac:dyDescent="0.25">
      <c r="A1572">
        <v>78.599999999999994</v>
      </c>
      <c r="B1572">
        <v>3.2924675408548806E-2</v>
      </c>
      <c r="C1572">
        <v>32.347503527065797</v>
      </c>
    </row>
    <row r="1573" spans="1:3" x14ac:dyDescent="0.25">
      <c r="A1573">
        <v>78.650000000000006</v>
      </c>
      <c r="B1573">
        <v>3.3184489148705296E-2</v>
      </c>
      <c r="C1573">
        <v>32.360861686613575</v>
      </c>
    </row>
    <row r="1574" spans="1:3" x14ac:dyDescent="0.25">
      <c r="A1574">
        <v>78.7</v>
      </c>
      <c r="B1574">
        <v>3.3445840835380637E-2</v>
      </c>
      <c r="C1574">
        <v>32.374238497594725</v>
      </c>
    </row>
    <row r="1575" spans="1:3" x14ac:dyDescent="0.25">
      <c r="A1575">
        <v>78.75</v>
      </c>
      <c r="B1575">
        <v>3.3708734940264988E-2</v>
      </c>
      <c r="C1575">
        <v>32.387634051716518</v>
      </c>
    </row>
    <row r="1576" spans="1:3" x14ac:dyDescent="0.25">
      <c r="A1576">
        <v>78.8</v>
      </c>
      <c r="B1576">
        <v>3.397317590842748E-2</v>
      </c>
      <c r="C1576">
        <v>32.401048441084086</v>
      </c>
    </row>
    <row r="1577" spans="1:3" x14ac:dyDescent="0.25">
      <c r="A1577">
        <v>78.849999999999994</v>
      </c>
      <c r="B1577">
        <v>3.4239168157943499E-2</v>
      </c>
      <c r="C1577">
        <v>32.414481758203046</v>
      </c>
    </row>
    <row r="1578" spans="1:3" x14ac:dyDescent="0.25">
      <c r="A1578">
        <v>78.900000000000006</v>
      </c>
      <c r="B1578">
        <v>3.4506716079521625E-2</v>
      </c>
      <c r="C1578">
        <v>32.427934095982721</v>
      </c>
    </row>
    <row r="1579" spans="1:3" x14ac:dyDescent="0.25">
      <c r="A1579">
        <v>78.95</v>
      </c>
      <c r="B1579">
        <v>3.4775824036129895E-2</v>
      </c>
      <c r="C1579">
        <v>32.441405547738917</v>
      </c>
    </row>
    <row r="1580" spans="1:3" x14ac:dyDescent="0.25">
      <c r="A1580">
        <v>79</v>
      </c>
      <c r="B1580">
        <v>3.5046496362622519E-2</v>
      </c>
      <c r="C1580">
        <v>32.454896207197173</v>
      </c>
    </row>
    <row r="1581" spans="1:3" x14ac:dyDescent="0.25">
      <c r="A1581">
        <v>79.05</v>
      </c>
      <c r="B1581">
        <v>3.5318737365365629E-2</v>
      </c>
      <c r="C1581">
        <v>32.468406168495449</v>
      </c>
    </row>
    <row r="1582" spans="1:3" x14ac:dyDescent="0.25">
      <c r="A1582">
        <v>79.099999999999994</v>
      </c>
      <c r="B1582">
        <v>3.5592551321863154E-2</v>
      </c>
      <c r="C1582">
        <v>32.481935526187613</v>
      </c>
    </row>
    <row r="1583" spans="1:3" x14ac:dyDescent="0.25">
      <c r="A1583">
        <v>79.150000000000006</v>
      </c>
      <c r="B1583">
        <v>3.5867942480382456E-2</v>
      </c>
      <c r="C1583">
        <v>32.495484375245994</v>
      </c>
    </row>
    <row r="1584" spans="1:3" x14ac:dyDescent="0.25">
      <c r="A1584">
        <v>79.2</v>
      </c>
      <c r="B1584">
        <v>3.6144915059579563E-2</v>
      </c>
      <c r="C1584">
        <v>32.509052811065075</v>
      </c>
    </row>
    <row r="1585" spans="1:3" x14ac:dyDescent="0.25">
      <c r="A1585">
        <v>79.25</v>
      </c>
      <c r="B1585">
        <v>3.6423473248124873E-2</v>
      </c>
      <c r="C1585">
        <v>32.522640929464039</v>
      </c>
    </row>
    <row r="1586" spans="1:3" x14ac:dyDescent="0.25">
      <c r="A1586">
        <v>79.3</v>
      </c>
      <c r="B1586">
        <v>3.6703621204328019E-2</v>
      </c>
      <c r="C1586">
        <v>32.536248826690368</v>
      </c>
    </row>
    <row r="1587" spans="1:3" x14ac:dyDescent="0.25">
      <c r="A1587">
        <v>79.349999999999994</v>
      </c>
      <c r="B1587">
        <v>3.6985363055763117E-2</v>
      </c>
      <c r="C1587">
        <v>32.549876599422774</v>
      </c>
    </row>
    <row r="1588" spans="1:3" x14ac:dyDescent="0.25">
      <c r="A1588">
        <v>79.400000000000006</v>
      </c>
      <c r="B1588">
        <v>3.7268702898893863E-2</v>
      </c>
      <c r="C1588">
        <v>32.563524344774578</v>
      </c>
    </row>
    <row r="1589" spans="1:3" x14ac:dyDescent="0.25">
      <c r="A1589">
        <v>79.45</v>
      </c>
      <c r="B1589">
        <v>3.7553644798698195E-2</v>
      </c>
      <c r="C1589">
        <v>32.577192160296676</v>
      </c>
    </row>
    <row r="1590" spans="1:3" x14ac:dyDescent="0.25">
      <c r="A1590">
        <v>79.5</v>
      </c>
      <c r="B1590">
        <v>3.784019278829389E-2</v>
      </c>
      <c r="C1590">
        <v>32.590880143981138</v>
      </c>
    </row>
    <row r="1591" spans="1:3" x14ac:dyDescent="0.25">
      <c r="A1591">
        <v>79.55</v>
      </c>
      <c r="B1591">
        <v>3.8128350868563206E-2</v>
      </c>
      <c r="C1591">
        <v>32.604588394264191</v>
      </c>
    </row>
    <row r="1592" spans="1:3" x14ac:dyDescent="0.25">
      <c r="A1592">
        <v>79.599999999999994</v>
      </c>
      <c r="B1592">
        <v>3.8418123007778165E-2</v>
      </c>
      <c r="C1592">
        <v>32.618317010029664</v>
      </c>
    </row>
    <row r="1593" spans="1:3" x14ac:dyDescent="0.25">
      <c r="A1593">
        <v>79.650000000000006</v>
      </c>
      <c r="B1593">
        <v>3.8709513141225754E-2</v>
      </c>
      <c r="C1593">
        <v>32.63206609061244</v>
      </c>
    </row>
    <row r="1594" spans="1:3" x14ac:dyDescent="0.25">
      <c r="A1594">
        <v>79.7</v>
      </c>
      <c r="B1594">
        <v>3.9002525170832976E-2</v>
      </c>
      <c r="C1594">
        <v>32.645835735801541</v>
      </c>
    </row>
    <row r="1595" spans="1:3" x14ac:dyDescent="0.25">
      <c r="A1595">
        <v>79.75</v>
      </c>
      <c r="B1595">
        <v>3.929716296479277E-2</v>
      </c>
      <c r="C1595">
        <v>32.659626045843723</v>
      </c>
    </row>
    <row r="1596" spans="1:3" x14ac:dyDescent="0.25">
      <c r="A1596">
        <v>79.8</v>
      </c>
      <c r="B1596">
        <v>3.9593430357189319E-2</v>
      </c>
      <c r="C1596">
        <v>32.673437121446931</v>
      </c>
    </row>
    <row r="1597" spans="1:3" x14ac:dyDescent="0.25">
      <c r="A1597">
        <v>79.849999999999994</v>
      </c>
      <c r="B1597">
        <v>3.9891331147623998E-2</v>
      </c>
      <c r="C1597">
        <v>32.687269063783525</v>
      </c>
    </row>
    <row r="1598" spans="1:3" x14ac:dyDescent="0.25">
      <c r="A1598">
        <v>79.900000000000006</v>
      </c>
      <c r="B1598">
        <v>4.0190869100841513E-2</v>
      </c>
      <c r="C1598">
        <v>32.701121974494015</v>
      </c>
    </row>
    <row r="1599" spans="1:3" x14ac:dyDescent="0.25">
      <c r="A1599">
        <v>79.95</v>
      </c>
      <c r="B1599">
        <v>4.049204794635592E-2</v>
      </c>
      <c r="C1599">
        <v>32.714995955690398</v>
      </c>
    </row>
    <row r="1600" spans="1:3" x14ac:dyDescent="0.25">
      <c r="A1600">
        <v>80</v>
      </c>
      <c r="B1600">
        <v>4.0794871378077739E-2</v>
      </c>
      <c r="C1600">
        <v>32.728891109959704</v>
      </c>
    </row>
    <row r="1601" spans="1:3" x14ac:dyDescent="0.25">
      <c r="A1601">
        <v>80.05</v>
      </c>
      <c r="B1601">
        <v>4.1099343053940585E-2</v>
      </c>
      <c r="C1601">
        <v>32.742807540367714</v>
      </c>
    </row>
    <row r="1602" spans="1:3" x14ac:dyDescent="0.25">
      <c r="A1602">
        <v>80.099999999999994</v>
      </c>
      <c r="B1602">
        <v>4.1405466595528524E-2</v>
      </c>
      <c r="C1602">
        <v>32.75674535046236</v>
      </c>
    </row>
    <row r="1603" spans="1:3" x14ac:dyDescent="0.25">
      <c r="A1603">
        <v>80.150000000000006</v>
      </c>
      <c r="B1603">
        <v>4.1713245587703902E-2</v>
      </c>
      <c r="C1603">
        <v>32.770704644277437</v>
      </c>
    </row>
    <row r="1604" spans="1:3" x14ac:dyDescent="0.25">
      <c r="A1604">
        <v>80.2</v>
      </c>
      <c r="B1604">
        <v>4.2022683578235021E-2</v>
      </c>
      <c r="C1604">
        <v>32.78468552633629</v>
      </c>
    </row>
    <row r="1605" spans="1:3" x14ac:dyDescent="0.25">
      <c r="A1605">
        <v>80.25</v>
      </c>
      <c r="B1605">
        <v>4.2333784077425281E-2</v>
      </c>
      <c r="C1605">
        <v>32.798688101655394</v>
      </c>
    </row>
    <row r="1606" spans="1:3" x14ac:dyDescent="0.25">
      <c r="A1606">
        <v>80.3</v>
      </c>
      <c r="B1606">
        <v>4.2646550557741789E-2</v>
      </c>
      <c r="C1606">
        <v>32.81271247574815</v>
      </c>
    </row>
    <row r="1607" spans="1:3" x14ac:dyDescent="0.25">
      <c r="A1607">
        <v>80.349999999999994</v>
      </c>
      <c r="B1607">
        <v>4.2960986453444948E-2</v>
      </c>
      <c r="C1607">
        <v>32.826758754628706</v>
      </c>
    </row>
    <row r="1608" spans="1:3" x14ac:dyDescent="0.25">
      <c r="A1608">
        <v>80.400000000000006</v>
      </c>
      <c r="B1608">
        <v>4.3277095160218652E-2</v>
      </c>
      <c r="C1608">
        <v>32.840827044815576</v>
      </c>
    </row>
    <row r="1609" spans="1:3" x14ac:dyDescent="0.25">
      <c r="A1609">
        <v>80.45</v>
      </c>
      <c r="B1609">
        <v>4.3594880034800491E-2</v>
      </c>
      <c r="C1609">
        <v>32.85491745333556</v>
      </c>
    </row>
    <row r="1610" spans="1:3" x14ac:dyDescent="0.25">
      <c r="A1610">
        <v>80.5</v>
      </c>
      <c r="B1610">
        <v>4.3914344394613482E-2</v>
      </c>
      <c r="C1610">
        <v>32.869030087727488</v>
      </c>
    </row>
    <row r="1611" spans="1:3" x14ac:dyDescent="0.25">
      <c r="A1611">
        <v>80.55</v>
      </c>
      <c r="B1611">
        <v>4.4235491517397564E-2</v>
      </c>
      <c r="C1611">
        <v>32.883165056046245</v>
      </c>
    </row>
    <row r="1612" spans="1:3" x14ac:dyDescent="0.25">
      <c r="A1612">
        <v>80.599999999999994</v>
      </c>
      <c r="B1612">
        <v>4.4558324640842181E-2</v>
      </c>
      <c r="C1612">
        <v>32.897322466866534</v>
      </c>
    </row>
    <row r="1613" spans="1:3" x14ac:dyDescent="0.25">
      <c r="A1613">
        <v>80.650000000000006</v>
      </c>
      <c r="B1613">
        <v>4.4882846962219496E-2</v>
      </c>
      <c r="C1613">
        <v>32.911502429286905</v>
      </c>
    </row>
    <row r="1614" spans="1:3" x14ac:dyDescent="0.25">
      <c r="A1614">
        <v>80.7</v>
      </c>
      <c r="B1614">
        <v>4.5209061638017932E-2</v>
      </c>
      <c r="C1614">
        <v>32.925705052933694</v>
      </c>
    </row>
    <row r="1615" spans="1:3" x14ac:dyDescent="0.25">
      <c r="A1615">
        <v>80.75</v>
      </c>
      <c r="B1615">
        <v>4.5536971783577358E-2</v>
      </c>
      <c r="C1615">
        <v>32.939930447965061</v>
      </c>
    </row>
    <row r="1616" spans="1:3" x14ac:dyDescent="0.25">
      <c r="A1616">
        <v>80.8</v>
      </c>
      <c r="B1616">
        <v>4.5866580472724128E-2</v>
      </c>
      <c r="C1616">
        <v>32.954178725074982</v>
      </c>
    </row>
    <row r="1617" spans="1:3" x14ac:dyDescent="0.25">
      <c r="A1617">
        <v>80.849999999999994</v>
      </c>
      <c r="B1617">
        <v>4.6197890737407356E-2</v>
      </c>
      <c r="C1617">
        <v>32.968449995497409</v>
      </c>
    </row>
    <row r="1618" spans="1:3" x14ac:dyDescent="0.25">
      <c r="A1618">
        <v>80.900000000000006</v>
      </c>
      <c r="B1618">
        <v>4.6530905567336099E-2</v>
      </c>
      <c r="C1618">
        <v>32.982744371010263</v>
      </c>
    </row>
    <row r="1619" spans="1:3" x14ac:dyDescent="0.25">
      <c r="A1619">
        <v>80.95</v>
      </c>
      <c r="B1619">
        <v>4.686562790961691E-2</v>
      </c>
      <c r="C1619">
        <v>32.997061963939728</v>
      </c>
    </row>
    <row r="1620" spans="1:3" x14ac:dyDescent="0.25">
      <c r="A1620">
        <v>81</v>
      </c>
      <c r="B1620">
        <v>4.7202060668393192E-2</v>
      </c>
      <c r="C1620">
        <v>33.01140288716438</v>
      </c>
    </row>
    <row r="1621" spans="1:3" x14ac:dyDescent="0.25">
      <c r="A1621">
        <v>81.05</v>
      </c>
      <c r="B1621">
        <v>4.7540206704484632E-2</v>
      </c>
      <c r="C1621">
        <v>33.025767254119266</v>
      </c>
    </row>
    <row r="1622" spans="1:3" x14ac:dyDescent="0.25">
      <c r="A1622">
        <v>81.099999999999994</v>
      </c>
      <c r="B1622">
        <v>4.7880068835027975E-2</v>
      </c>
      <c r="C1622">
        <v>33.040155178800426</v>
      </c>
    </row>
    <row r="1623" spans="1:3" x14ac:dyDescent="0.25">
      <c r="A1623">
        <v>81.150000000000006</v>
      </c>
      <c r="B1623">
        <v>4.822164983311885E-2</v>
      </c>
      <c r="C1623">
        <v>33.054566775768919</v>
      </c>
    </row>
    <row r="1624" spans="1:3" x14ac:dyDescent="0.25">
      <c r="A1624">
        <v>81.2</v>
      </c>
      <c r="B1624">
        <v>4.8564952427454171E-2</v>
      </c>
      <c r="C1624">
        <v>33.069002160155421</v>
      </c>
    </row>
    <row r="1625" spans="1:3" x14ac:dyDescent="0.25">
      <c r="A1625">
        <v>81.25</v>
      </c>
      <c r="B1625">
        <v>4.8909979301976436E-2</v>
      </c>
      <c r="C1625">
        <v>33.083461447664313</v>
      </c>
    </row>
    <row r="1626" spans="1:3" x14ac:dyDescent="0.25">
      <c r="A1626">
        <v>81.3</v>
      </c>
      <c r="B1626">
        <v>4.9256733095518319E-2</v>
      </c>
      <c r="C1626">
        <v>33.097944754578322</v>
      </c>
    </row>
    <row r="1627" spans="1:3" x14ac:dyDescent="0.25">
      <c r="A1627">
        <v>81.349999999999994</v>
      </c>
      <c r="B1627">
        <v>4.9605216401448708E-2</v>
      </c>
      <c r="C1627">
        <v>33.112452197762863</v>
      </c>
    </row>
    <row r="1628" spans="1:3" x14ac:dyDescent="0.25">
      <c r="A1628">
        <v>81.400000000000006</v>
      </c>
      <c r="B1628">
        <v>4.9955431767320028E-2</v>
      </c>
      <c r="C1628">
        <v>33.126983894670431</v>
      </c>
    </row>
    <row r="1629" spans="1:3" x14ac:dyDescent="0.25">
      <c r="A1629">
        <v>81.45</v>
      </c>
      <c r="B1629">
        <v>5.0307381694516123E-2</v>
      </c>
      <c r="C1629">
        <v>33.141539963345465</v>
      </c>
    </row>
    <row r="1630" spans="1:3" x14ac:dyDescent="0.25">
      <c r="A1630">
        <v>81.5</v>
      </c>
      <c r="B1630">
        <v>5.0661068637902477E-2</v>
      </c>
      <c r="C1630">
        <v>33.156120522428367</v>
      </c>
    </row>
    <row r="1631" spans="1:3" x14ac:dyDescent="0.25">
      <c r="A1631">
        <v>81.55</v>
      </c>
      <c r="B1631">
        <v>5.1016495005476566E-2</v>
      </c>
      <c r="C1631">
        <v>33.170725691160598</v>
      </c>
    </row>
    <row r="1632" spans="1:3" x14ac:dyDescent="0.25">
      <c r="A1632">
        <v>81.599999999999994</v>
      </c>
      <c r="B1632">
        <v>5.1373663158020069E-2</v>
      </c>
      <c r="C1632">
        <v>33.185355589389175</v>
      </c>
    </row>
    <row r="1633" spans="1:3" x14ac:dyDescent="0.25">
      <c r="A1633">
        <v>81.650000000000006</v>
      </c>
      <c r="B1633">
        <v>5.173257540875234E-2</v>
      </c>
      <c r="C1633">
        <v>33.200010337571115</v>
      </c>
    </row>
    <row r="1634" spans="1:3" x14ac:dyDescent="0.25">
      <c r="A1634">
        <v>81.7</v>
      </c>
      <c r="B1634">
        <v>5.2093234022984734E-2</v>
      </c>
      <c r="C1634">
        <v>33.214690056778551</v>
      </c>
    </row>
    <row r="1635" spans="1:3" x14ac:dyDescent="0.25">
      <c r="A1635">
        <v>81.75</v>
      </c>
      <c r="B1635">
        <v>5.2455641217777328E-2</v>
      </c>
      <c r="C1635">
        <v>33.22939486870321</v>
      </c>
    </row>
    <row r="1636" spans="1:3" x14ac:dyDescent="0.25">
      <c r="A1636">
        <v>81.8</v>
      </c>
      <c r="B1636">
        <v>5.2819799161596008E-2</v>
      </c>
      <c r="C1636">
        <v>33.244124895661336</v>
      </c>
    </row>
    <row r="1637" spans="1:3" x14ac:dyDescent="0.25">
      <c r="A1637">
        <v>81.849999999999994</v>
      </c>
      <c r="B1637">
        <v>5.3185709973971478E-2</v>
      </c>
      <c r="C1637">
        <v>33.258880260598531</v>
      </c>
    </row>
    <row r="1638" spans="1:3" x14ac:dyDescent="0.25">
      <c r="A1638">
        <v>81.900000000000006</v>
      </c>
      <c r="B1638">
        <v>5.3553375725159807E-2</v>
      </c>
      <c r="C1638">
        <v>33.273661087094688</v>
      </c>
    </row>
    <row r="1639" spans="1:3" x14ac:dyDescent="0.25">
      <c r="A1639">
        <v>81.95</v>
      </c>
      <c r="B1639">
        <v>5.3922798435803845E-2</v>
      </c>
      <c r="C1639">
        <v>33.288467499368821</v>
      </c>
    </row>
    <row r="1640" spans="1:3" x14ac:dyDescent="0.25">
      <c r="A1640">
        <v>82</v>
      </c>
      <c r="B1640">
        <v>5.4293980076597324E-2</v>
      </c>
      <c r="C1640">
        <v>33.303299622284186</v>
      </c>
    </row>
    <row r="1641" spans="1:3" x14ac:dyDescent="0.25">
      <c r="A1641">
        <v>82.05</v>
      </c>
      <c r="B1641">
        <v>5.4666922567949409E-2</v>
      </c>
      <c r="C1641">
        <v>33.318157581353105</v>
      </c>
    </row>
    <row r="1642" spans="1:3" x14ac:dyDescent="0.25">
      <c r="A1642">
        <v>82.1</v>
      </c>
      <c r="B1642">
        <v>5.5041627779651325E-2</v>
      </c>
      <c r="C1642">
        <v>33.333041502742311</v>
      </c>
    </row>
    <row r="1643" spans="1:3" x14ac:dyDescent="0.25">
      <c r="A1643">
        <v>82.15</v>
      </c>
      <c r="B1643">
        <v>5.5418097530544698E-2</v>
      </c>
      <c r="C1643">
        <v>33.347951513277948</v>
      </c>
    </row>
    <row r="1644" spans="1:3" x14ac:dyDescent="0.25">
      <c r="A1644">
        <v>82.2</v>
      </c>
      <c r="B1644">
        <v>5.5796333588190972E-2</v>
      </c>
      <c r="C1644">
        <v>33.362887740450596</v>
      </c>
    </row>
    <row r="1645" spans="1:3" x14ac:dyDescent="0.25">
      <c r="A1645">
        <v>82.25</v>
      </c>
      <c r="B1645">
        <v>5.6176337668543519E-2</v>
      </c>
      <c r="C1645">
        <v>33.377850312420684</v>
      </c>
    </row>
    <row r="1646" spans="1:3" x14ac:dyDescent="0.25">
      <c r="A1646">
        <v>82.3</v>
      </c>
      <c r="B1646">
        <v>5.6558111435620506E-2</v>
      </c>
      <c r="C1646">
        <v>33.392839358023579</v>
      </c>
    </row>
    <row r="1647" spans="1:3" x14ac:dyDescent="0.25">
      <c r="A1647">
        <v>82.35</v>
      </c>
      <c r="B1647">
        <v>5.6941656501179931E-2</v>
      </c>
      <c r="C1647">
        <v>33.407855006775122</v>
      </c>
    </row>
    <row r="1648" spans="1:3" x14ac:dyDescent="0.25">
      <c r="A1648">
        <v>82.4</v>
      </c>
      <c r="B1648">
        <v>5.7326974424396548E-2</v>
      </c>
      <c r="C1648">
        <v>33.42289738887667</v>
      </c>
    </row>
    <row r="1649" spans="1:3" x14ac:dyDescent="0.25">
      <c r="A1649">
        <v>82.45</v>
      </c>
      <c r="B1649">
        <v>5.7714066711539946E-2</v>
      </c>
      <c r="C1649">
        <v>33.437966635220775</v>
      </c>
    </row>
    <row r="1650" spans="1:3" x14ac:dyDescent="0.25">
      <c r="A1650">
        <v>82.5</v>
      </c>
      <c r="B1650">
        <v>5.8102934815655607E-2</v>
      </c>
      <c r="C1650">
        <v>33.453062877396562</v>
      </c>
    </row>
    <row r="1651" spans="1:3" x14ac:dyDescent="0.25">
      <c r="A1651">
        <v>82.55</v>
      </c>
      <c r="B1651">
        <v>5.8493580136246767E-2</v>
      </c>
      <c r="C1651">
        <v>33.46818624769503</v>
      </c>
    </row>
    <row r="1652" spans="1:3" x14ac:dyDescent="0.25">
      <c r="A1652">
        <v>82.6</v>
      </c>
      <c r="B1652">
        <v>5.8886004018958694E-2</v>
      </c>
      <c r="C1652">
        <v>33.483336879114958</v>
      </c>
    </row>
    <row r="1653" spans="1:3" x14ac:dyDescent="0.25">
      <c r="A1653">
        <v>82.65</v>
      </c>
      <c r="B1653">
        <v>5.9280207755264859E-2</v>
      </c>
      <c r="C1653">
        <v>33.498514905368125</v>
      </c>
    </row>
    <row r="1654" spans="1:3" x14ac:dyDescent="0.25">
      <c r="A1654">
        <v>82.7</v>
      </c>
      <c r="B1654">
        <v>5.9676192582154577E-2</v>
      </c>
      <c r="C1654">
        <v>33.513720460885281</v>
      </c>
    </row>
    <row r="1655" spans="1:3" x14ac:dyDescent="0.25">
      <c r="A1655">
        <v>82.75</v>
      </c>
      <c r="B1655">
        <v>6.007395968182374E-2</v>
      </c>
      <c r="C1655">
        <v>33.528953680821743</v>
      </c>
    </row>
    <row r="1656" spans="1:3" x14ac:dyDescent="0.25">
      <c r="A1656">
        <v>82.8</v>
      </c>
      <c r="B1656">
        <v>6.0473510181366416E-2</v>
      </c>
      <c r="C1656">
        <v>33.544214701063026</v>
      </c>
    </row>
    <row r="1657" spans="1:3" x14ac:dyDescent="0.25">
      <c r="A1657">
        <v>82.85</v>
      </c>
      <c r="B1657">
        <v>6.0874845152469097E-2</v>
      </c>
      <c r="C1657">
        <v>33.559503658230774</v>
      </c>
    </row>
    <row r="1658" spans="1:3" x14ac:dyDescent="0.25">
      <c r="A1658">
        <v>82.9</v>
      </c>
      <c r="B1658">
        <v>6.1277965611107023E-2</v>
      </c>
      <c r="C1658">
        <v>33.574820689688757</v>
      </c>
    </row>
    <row r="1659" spans="1:3" x14ac:dyDescent="0.25">
      <c r="A1659">
        <v>82.95</v>
      </c>
      <c r="B1659">
        <v>6.168287251724202E-2</v>
      </c>
      <c r="C1659">
        <v>33.59016593354842</v>
      </c>
    </row>
    <row r="1660" spans="1:3" x14ac:dyDescent="0.25">
      <c r="A1660">
        <v>83</v>
      </c>
      <c r="B1660">
        <v>6.2089566774523694E-2</v>
      </c>
      <c r="C1660">
        <v>33.605539528675251</v>
      </c>
    </row>
    <row r="1661" spans="1:3" x14ac:dyDescent="0.25">
      <c r="A1661">
        <v>83.05</v>
      </c>
      <c r="B1661">
        <v>6.2498049229991574E-2</v>
      </c>
      <c r="C1661">
        <v>33.620941614694573</v>
      </c>
    </row>
    <row r="1662" spans="1:3" x14ac:dyDescent="0.25">
      <c r="A1662">
        <v>83.1</v>
      </c>
      <c r="B1662">
        <v>6.2908320673780063E-2</v>
      </c>
      <c r="C1662">
        <v>33.636372331997606</v>
      </c>
    </row>
    <row r="1663" spans="1:3" x14ac:dyDescent="0.25">
      <c r="A1663">
        <v>83.15</v>
      </c>
      <c r="B1663">
        <v>6.3320381838825629E-2</v>
      </c>
      <c r="C1663">
        <v>33.651831821747841</v>
      </c>
    </row>
    <row r="1664" spans="1:3" x14ac:dyDescent="0.25">
      <c r="A1664">
        <v>83.2</v>
      </c>
      <c r="B1664">
        <v>6.3734233400575685E-2</v>
      </c>
      <c r="C1664">
        <v>33.667320225886947</v>
      </c>
    </row>
    <row r="1665" spans="1:3" x14ac:dyDescent="0.25">
      <c r="A1665">
        <v>83.25</v>
      </c>
      <c r="B1665">
        <v>6.4149875976700882E-2</v>
      </c>
      <c r="C1665">
        <v>33.682837687141273</v>
      </c>
    </row>
    <row r="1666" spans="1:3" x14ac:dyDescent="0.25">
      <c r="A1666">
        <v>83.3</v>
      </c>
      <c r="B1666">
        <v>6.456731012680865E-2</v>
      </c>
      <c r="C1666">
        <v>33.69838434902799</v>
      </c>
    </row>
    <row r="1667" spans="1:3" x14ac:dyDescent="0.25">
      <c r="A1667">
        <v>83.35</v>
      </c>
      <c r="B1667">
        <v>6.4986536352159549E-2</v>
      </c>
      <c r="C1667">
        <v>33.713960355861502</v>
      </c>
    </row>
    <row r="1668" spans="1:3" x14ac:dyDescent="0.25">
      <c r="A1668">
        <v>83.4</v>
      </c>
      <c r="B1668">
        <v>6.5407555095386039E-2</v>
      </c>
      <c r="C1668">
        <v>33.729565852760068</v>
      </c>
    </row>
    <row r="1669" spans="1:3" x14ac:dyDescent="0.25">
      <c r="A1669">
        <v>83.45</v>
      </c>
      <c r="B1669">
        <v>6.5830366740213239E-2</v>
      </c>
      <c r="C1669">
        <v>33.745200985651906</v>
      </c>
    </row>
    <row r="1670" spans="1:3" x14ac:dyDescent="0.25">
      <c r="A1670">
        <v>83.5</v>
      </c>
      <c r="B1670">
        <v>6.6254971611182961E-2</v>
      </c>
      <c r="C1670">
        <v>33.760865901282095</v>
      </c>
    </row>
    <row r="1671" spans="1:3" x14ac:dyDescent="0.25">
      <c r="A1671">
        <v>83.55</v>
      </c>
      <c r="B1671">
        <v>6.6681369973379423E-2</v>
      </c>
      <c r="C1671">
        <v>33.776560747219122</v>
      </c>
    </row>
    <row r="1672" spans="1:3" x14ac:dyDescent="0.25">
      <c r="A1672">
        <v>83.6</v>
      </c>
      <c r="B1672">
        <v>6.7109562032157705E-2</v>
      </c>
      <c r="C1672">
        <v>33.792285671861343</v>
      </c>
    </row>
    <row r="1673" spans="1:3" x14ac:dyDescent="0.25">
      <c r="A1673">
        <v>83.65</v>
      </c>
      <c r="B1673">
        <v>6.7539547932874977E-2</v>
      </c>
      <c r="C1673">
        <v>33.80804082444412</v>
      </c>
    </row>
    <row r="1674" spans="1:3" x14ac:dyDescent="0.25">
      <c r="A1674">
        <v>83.7</v>
      </c>
      <c r="B1674">
        <v>6.7971327760623576E-2</v>
      </c>
      <c r="C1674">
        <v>33.823826355046165</v>
      </c>
    </row>
    <row r="1675" spans="1:3" x14ac:dyDescent="0.25">
      <c r="A1675">
        <v>83.75</v>
      </c>
      <c r="B1675">
        <v>6.8404901539967825E-2</v>
      </c>
      <c r="C1675">
        <v>33.839642414596796</v>
      </c>
    </row>
    <row r="1676" spans="1:3" x14ac:dyDescent="0.25">
      <c r="A1676">
        <v>83.805800000000005</v>
      </c>
      <c r="B1676">
        <v>6.8890887999999997E-2</v>
      </c>
      <c r="C1676">
        <v>33.857329369607065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057E-D82E-914A-96EC-C15E649562E9}">
  <sheetPr codeName="Tabelle4"/>
  <dimension ref="A1:C1676"/>
  <sheetViews>
    <sheetView workbookViewId="0">
      <selection activeCell="D1" sqref="D1:AA1676 A1677:AA1047540"/>
    </sheetView>
  </sheetViews>
  <sheetFormatPr defaultColWidth="11.5703125" defaultRowHeight="15" x14ac:dyDescent="0.25"/>
  <sheetData>
    <row r="1" spans="1:3" x14ac:dyDescent="0.25">
      <c r="A1">
        <v>0.05</v>
      </c>
      <c r="B1">
        <v>4.2730075760343569E-19</v>
      </c>
      <c r="C1">
        <v>1.829725807071099E-11</v>
      </c>
    </row>
    <row r="2" spans="1:3" x14ac:dyDescent="0.25">
      <c r="A2">
        <v>0.1</v>
      </c>
      <c r="B2">
        <v>4.4762101821245876E-19</v>
      </c>
      <c r="C2">
        <v>1.4637806467209364E-10</v>
      </c>
    </row>
    <row r="3" spans="1:3" x14ac:dyDescent="0.25">
      <c r="A3">
        <v>0.15</v>
      </c>
      <c r="B3">
        <v>4.6889175382359268E-19</v>
      </c>
      <c r="C3">
        <v>4.940259689712809E-10</v>
      </c>
    </row>
    <row r="4" spans="1:3" x14ac:dyDescent="0.25">
      <c r="A4">
        <v>0.2</v>
      </c>
      <c r="B4">
        <v>4.911566638375696E-19</v>
      </c>
      <c r="C4">
        <v>1.1710245218957193E-9</v>
      </c>
    </row>
    <row r="5" spans="1:3" x14ac:dyDescent="0.25">
      <c r="A5">
        <v>0.25</v>
      </c>
      <c r="B5">
        <v>5.1446142104626818E-19</v>
      </c>
      <c r="C5">
        <v>2.2871572782317348E-9</v>
      </c>
    </row>
    <row r="6" spans="1:3" x14ac:dyDescent="0.25">
      <c r="A6">
        <v>0.3</v>
      </c>
      <c r="B6">
        <v>5.3885375909089656E-19</v>
      </c>
      <c r="C6">
        <v>3.952207800185274E-9</v>
      </c>
    </row>
    <row r="7" spans="1:3" x14ac:dyDescent="0.25">
      <c r="A7">
        <v>0.35</v>
      </c>
      <c r="B7">
        <v>5.6438356372088781E-19</v>
      </c>
      <c r="C7">
        <v>6.2759596628920687E-9</v>
      </c>
    </row>
    <row r="8" spans="1:3" x14ac:dyDescent="0.25">
      <c r="A8">
        <v>0.4</v>
      </c>
      <c r="B8">
        <v>5.9110296801508605E-19</v>
      </c>
      <c r="C8">
        <v>9.3681964623647658E-9</v>
      </c>
    </row>
    <row r="9" spans="1:3" x14ac:dyDescent="0.25">
      <c r="A9">
        <v>0.45</v>
      </c>
      <c r="B9">
        <v>6.190664517337104E-19</v>
      </c>
      <c r="C9">
        <v>1.3338701826364306E-8</v>
      </c>
    </row>
    <row r="10" spans="1:3" x14ac:dyDescent="0.25">
      <c r="A10">
        <v>0.5</v>
      </c>
      <c r="B10">
        <v>6.4833094497685492E-19</v>
      </c>
      <c r="C10" s="1">
        <v>1.8297259428682519E-8</v>
      </c>
    </row>
    <row r="11" spans="1:3" x14ac:dyDescent="0.25">
      <c r="A11">
        <v>0.55000000000000004</v>
      </c>
      <c r="B11">
        <v>6.7895593633207472E-19</v>
      </c>
      <c r="C11">
        <v>2.4353653007324905E-8</v>
      </c>
    </row>
    <row r="12" spans="1:3" x14ac:dyDescent="0.25">
      <c r="A12">
        <v>0.6</v>
      </c>
      <c r="B12">
        <v>7.1100358570161199E-19</v>
      </c>
      <c r="C12">
        <v>3.1617666387077935E-8</v>
      </c>
    </row>
    <row r="13" spans="1:3" x14ac:dyDescent="0.25">
      <c r="A13">
        <v>0.65</v>
      </c>
      <c r="B13">
        <v>7.4453884200771819E-19</v>
      </c>
      <c r="C13">
        <v>4.0199083506952195E-8</v>
      </c>
    </row>
    <row r="14" spans="1:3" x14ac:dyDescent="0.25">
      <c r="A14">
        <v>0.7</v>
      </c>
      <c r="B14">
        <v>7.7962956598220786E-19</v>
      </c>
      <c r="C14">
        <v>5.0207688452984666E-8</v>
      </c>
    </row>
    <row r="15" spans="1:3" x14ac:dyDescent="0.25">
      <c r="A15">
        <v>0.75</v>
      </c>
      <c r="B15">
        <v>8.1634665825589276E-19</v>
      </c>
      <c r="C15">
        <v>6.1753265496890973E-8</v>
      </c>
    </row>
    <row r="16" spans="1:3" x14ac:dyDescent="0.25">
      <c r="A16">
        <v>0.8</v>
      </c>
      <c r="B16">
        <v>8.5476419297135697E-19</v>
      </c>
      <c r="C16">
        <v>7.494559914105411E-8</v>
      </c>
    </row>
    <row r="17" spans="1:3" x14ac:dyDescent="0.25">
      <c r="A17">
        <v>0.85</v>
      </c>
      <c r="B17">
        <v>8.94959557152769E-19</v>
      </c>
      <c r="C17">
        <v>8.989447417033324E-8</v>
      </c>
    </row>
    <row r="18" spans="1:3" x14ac:dyDescent="0.25">
      <c r="A18">
        <v>0.9</v>
      </c>
      <c r="B18">
        <v>9.3701359607536681E-19</v>
      </c>
      <c r="C18">
        <v>1.067096757111877E-7</v>
      </c>
    </row>
    <row r="19" spans="1:3" x14ac:dyDescent="0.25">
      <c r="A19">
        <v>0.95</v>
      </c>
      <c r="B19">
        <v>9.8101076488756401E-19</v>
      </c>
      <c r="C19">
        <v>1.2550098929859679E-7</v>
      </c>
    </row>
    <row r="20" spans="1:3" x14ac:dyDescent="0.25">
      <c r="A20">
        <v>1</v>
      </c>
      <c r="B20">
        <v>1.0270392867492425E-18</v>
      </c>
      <c r="C20">
        <v>1.4637820095126469E-7</v>
      </c>
    </row>
    <row r="21" spans="1:3" x14ac:dyDescent="0.25">
      <c r="A21">
        <v>1.05</v>
      </c>
      <c r="B21">
        <v>1.0751913177600652E-18</v>
      </c>
      <c r="C21">
        <v>1.6945109725559972E-7</v>
      </c>
    </row>
    <row r="22" spans="1:3" x14ac:dyDescent="0.25">
      <c r="A22">
        <v>1.1000000000000001</v>
      </c>
      <c r="B22">
        <v>1.125563118963633E-18</v>
      </c>
      <c r="C22">
        <v>1.948294654589536E-7</v>
      </c>
    </row>
    <row r="23" spans="1:3" x14ac:dyDescent="0.25">
      <c r="A23">
        <v>1.1499999999999999</v>
      </c>
      <c r="B23">
        <v>1.1782552357245489E-18</v>
      </c>
      <c r="C23">
        <v>2.2262309357260765E-7</v>
      </c>
    </row>
    <row r="24" spans="1:3" x14ac:dyDescent="0.25">
      <c r="A24">
        <v>1.2</v>
      </c>
      <c r="B24">
        <v>1.2333726847877447E-18</v>
      </c>
      <c r="C24">
        <v>2.5294177048500461E-7</v>
      </c>
    </row>
    <row r="25" spans="1:3" x14ac:dyDescent="0.25">
      <c r="A25">
        <v>1.25</v>
      </c>
      <c r="B25">
        <v>1.2910251493424938E-18</v>
      </c>
      <c r="C25">
        <v>2.858952860856798E-7</v>
      </c>
    </row>
    <row r="26" spans="1:3" x14ac:dyDescent="0.25">
      <c r="A26">
        <v>1.3</v>
      </c>
      <c r="B26">
        <v>1.3513271824260124E-18</v>
      </c>
      <c r="C26">
        <v>3.215934314004296E-7</v>
      </c>
    </row>
    <row r="27" spans="1:3" x14ac:dyDescent="0.25">
      <c r="A27">
        <v>1.35</v>
      </c>
      <c r="B27">
        <v>1.414398419016157E-18</v>
      </c>
      <c r="C27">
        <v>3.6014599873817015E-7</v>
      </c>
    </row>
    <row r="28" spans="1:3" x14ac:dyDescent="0.25">
      <c r="A28">
        <v>1.4</v>
      </c>
      <c r="B28">
        <v>1.4803637971764454E-18</v>
      </c>
      <c r="C28">
        <v>4.0166278184996674E-7</v>
      </c>
    </row>
    <row r="29" spans="1:3" x14ac:dyDescent="0.25">
      <c r="A29">
        <v>1.45</v>
      </c>
      <c r="B29">
        <v>1.5493537886312655E-18</v>
      </c>
      <c r="C29">
        <v>4.462535761007701E-7</v>
      </c>
    </row>
    <row r="30" spans="1:3" x14ac:dyDescent="0.25">
      <c r="A30">
        <v>1.5</v>
      </c>
      <c r="B30">
        <v>1.6215046391657633E-18</v>
      </c>
      <c r="C30">
        <v>4.9402817865426709E-7</v>
      </c>
    </row>
    <row r="31" spans="1:3" x14ac:dyDescent="0.25">
      <c r="A31">
        <v>1.55</v>
      </c>
      <c r="B31">
        <v>1.6969586192591507E-18</v>
      </c>
      <c r="C31">
        <v>5.450963886714355E-7</v>
      </c>
    </row>
    <row r="32" spans="1:3" x14ac:dyDescent="0.25">
      <c r="A32">
        <v>1.6</v>
      </c>
      <c r="B32">
        <v>1.7758642853787573E-18</v>
      </c>
      <c r="C32">
        <v>5.9956800752319927E-7</v>
      </c>
    </row>
    <row r="33" spans="1:3" x14ac:dyDescent="0.25">
      <c r="A33">
        <v>1.65</v>
      </c>
      <c r="B33">
        <v>1.8583767523783234E-18</v>
      </c>
      <c r="C33">
        <v>6.5755283901771335E-7</v>
      </c>
    </row>
    <row r="34" spans="1:3" x14ac:dyDescent="0.25">
      <c r="A34">
        <v>1.7</v>
      </c>
      <c r="B34">
        <v>1.9446579774619083E-18</v>
      </c>
      <c r="C34">
        <v>7.191606896427889E-7</v>
      </c>
    </row>
    <row r="35" spans="1:3" x14ac:dyDescent="0.25">
      <c r="A35">
        <v>1.75</v>
      </c>
      <c r="B35">
        <v>2.0348770561953897E-18</v>
      </c>
      <c r="C35">
        <v>7.8450136882388486E-7</v>
      </c>
    </row>
    <row r="36" spans="1:3" x14ac:dyDescent="0.25">
      <c r="A36">
        <v>1.8</v>
      </c>
      <c r="B36">
        <v>2.1292105310642212E-18</v>
      </c>
      <c r="C36">
        <v>8.5368468919821621E-7</v>
      </c>
    </row>
    <row r="37" spans="1:3" x14ac:dyDescent="0.25">
      <c r="A37">
        <v>1.85</v>
      </c>
      <c r="B37">
        <v>2.2278427130990907E-18</v>
      </c>
      <c r="C37">
        <v>9.2682046690544083E-7</v>
      </c>
    </row>
    <row r="38" spans="1:3" x14ac:dyDescent="0.25">
      <c r="A38">
        <v>1.9</v>
      </c>
      <c r="B38">
        <v>2.330966017110793E-18</v>
      </c>
      <c r="C38">
        <v>1.0040185218953763E-6</v>
      </c>
    </row>
    <row r="39" spans="1:3" x14ac:dyDescent="0.25">
      <c r="A39">
        <v>1.95</v>
      </c>
      <c r="B39">
        <v>2.4387813110972613E-18</v>
      </c>
      <c r="C39">
        <v>1.0853886782533414E-6</v>
      </c>
    </row>
    <row r="40" spans="1:3" x14ac:dyDescent="0.25">
      <c r="A40">
        <v>2</v>
      </c>
      <c r="B40">
        <v>2.5514982804104511E-18</v>
      </c>
      <c r="C40">
        <v>1.1710407645434891E-6</v>
      </c>
    </row>
    <row r="41" spans="1:3" x14ac:dyDescent="0.25">
      <c r="A41">
        <v>2.0499999999999998</v>
      </c>
      <c r="B41">
        <v>2.6693358072917189E-18</v>
      </c>
      <c r="C41">
        <v>1.2610846141706716E-6</v>
      </c>
    </row>
    <row r="42" spans="1:3" x14ac:dyDescent="0.25">
      <c r="A42">
        <v>2.1</v>
      </c>
      <c r="B42">
        <v>2.7925223664112384E-18</v>
      </c>
      <c r="C42">
        <v>1.3556300657613476E-6</v>
      </c>
    </row>
    <row r="43" spans="1:3" x14ac:dyDescent="0.25">
      <c r="A43">
        <v>2.15</v>
      </c>
      <c r="B43">
        <v>2.9212964370721074E-18</v>
      </c>
      <c r="C43">
        <v>1.4547869635639093E-6</v>
      </c>
    </row>
    <row r="44" spans="1:3" x14ac:dyDescent="0.25">
      <c r="A44">
        <v>2.2000000000000002</v>
      </c>
      <c r="B44">
        <v>3.0559069327649437E-18</v>
      </c>
      <c r="C44">
        <v>1.5586651578690329E-6</v>
      </c>
    </row>
    <row r="45" spans="1:3" x14ac:dyDescent="0.25">
      <c r="A45">
        <v>2.25</v>
      </c>
      <c r="B45">
        <v>3.1966136487888495E-18</v>
      </c>
      <c r="C45">
        <v>1.6673745054503124E-6</v>
      </c>
    </row>
    <row r="46" spans="1:3" x14ac:dyDescent="0.25">
      <c r="A46">
        <v>2.2999999999999998</v>
      </c>
      <c r="B46">
        <v>3.3436877286818221E-18</v>
      </c>
      <c r="C46">
        <v>1.7810248700257392E-6</v>
      </c>
    </row>
    <row r="47" spans="1:3" x14ac:dyDescent="0.25">
      <c r="A47">
        <v>2.35</v>
      </c>
      <c r="B47">
        <v>3.4974121502331782E-18</v>
      </c>
      <c r="C47">
        <v>1.8997261227402006E-6</v>
      </c>
    </row>
    <row r="48" spans="1:3" x14ac:dyDescent="0.25">
      <c r="A48">
        <v>2.4</v>
      </c>
      <c r="B48">
        <v>3.6580822318839946E-18</v>
      </c>
      <c r="C48">
        <v>2.0235881426692369E-6</v>
      </c>
    </row>
    <row r="49" spans="1:3" x14ac:dyDescent="0.25">
      <c r="A49">
        <v>2.4500000000000002</v>
      </c>
      <c r="B49">
        <v>3.826006160349907E-18</v>
      </c>
      <c r="C49">
        <v>2.152720817344292E-6</v>
      </c>
    </row>
    <row r="50" spans="1:3" x14ac:dyDescent="0.25">
      <c r="A50">
        <v>2.5</v>
      </c>
      <c r="B50">
        <v>4.0015055403396044E-18</v>
      </c>
      <c r="C50">
        <v>2.2872340432989228E-6</v>
      </c>
    </row>
    <row r="51" spans="1:3" x14ac:dyDescent="0.25">
      <c r="A51">
        <v>2.5499999999999998</v>
      </c>
      <c r="B51">
        <v>4.184915967270503E-18</v>
      </c>
      <c r="C51">
        <v>2.4272377266357559E-6</v>
      </c>
    </row>
    <row r="52" spans="1:3" x14ac:dyDescent="0.25">
      <c r="A52">
        <v>2.6</v>
      </c>
      <c r="B52">
        <v>4.3765876239263375E-18</v>
      </c>
      <c r="C52">
        <v>2.5728417836130259E-6</v>
      </c>
    </row>
    <row r="53" spans="1:3" x14ac:dyDescent="0.25">
      <c r="A53">
        <v>2.65</v>
      </c>
      <c r="B53">
        <v>4.5768859020335333E-18</v>
      </c>
      <c r="C53">
        <v>2.7241561412492049E-6</v>
      </c>
    </row>
    <row r="54" spans="1:3" x14ac:dyDescent="0.25">
      <c r="A54">
        <v>2.7</v>
      </c>
      <c r="B54">
        <v>4.7861920497741526E-18</v>
      </c>
      <c r="C54">
        <v>2.8812907379431356E-6</v>
      </c>
    </row>
    <row r="55" spans="1:3" x14ac:dyDescent="0.25">
      <c r="A55">
        <v>2.75</v>
      </c>
      <c r="B55">
        <v>5.0049038462969629E-18</v>
      </c>
      <c r="C55">
        <v>3.044355524106218E-6</v>
      </c>
    </row>
    <row r="56" spans="1:3" x14ac:dyDescent="0.25">
      <c r="A56">
        <v>2.8</v>
      </c>
      <c r="B56">
        <v>5.2334363043233492E-18</v>
      </c>
      <c r="C56">
        <v>3.2134604628018117E-6</v>
      </c>
    </row>
    <row r="57" spans="1:3" x14ac:dyDescent="0.25">
      <c r="A57">
        <v>2.85</v>
      </c>
      <c r="B57">
        <v>5.4722224019967173E-18</v>
      </c>
      <c r="C57">
        <v>3.3887155303851824E-6</v>
      </c>
    </row>
    <row r="58" spans="1:3" x14ac:dyDescent="0.25">
      <c r="A58">
        <v>2.9</v>
      </c>
      <c r="B58">
        <v>5.7217138451635165E-18</v>
      </c>
      <c r="C58">
        <v>3.5702307171356312E-6</v>
      </c>
    </row>
    <row r="59" spans="1:3" x14ac:dyDescent="0.25">
      <c r="A59">
        <v>2.95</v>
      </c>
      <c r="B59">
        <v>5.9823818613235486E-18</v>
      </c>
      <c r="C59">
        <v>3.7581160278692382E-6</v>
      </c>
    </row>
    <row r="60" spans="1:3" x14ac:dyDescent="0.25">
      <c r="A60">
        <v>3</v>
      </c>
      <c r="B60">
        <v>6.254718026538515E-18</v>
      </c>
      <c r="C60">
        <v>3.9524814825190798E-6</v>
      </c>
    </row>
    <row r="61" spans="1:3" x14ac:dyDescent="0.25">
      <c r="A61">
        <v>3.05</v>
      </c>
      <c r="B61">
        <v>6.5392351266338525E-18</v>
      </c>
      <c r="C61">
        <v>4.1534371166646654E-6</v>
      </c>
    </row>
    <row r="62" spans="1:3" x14ac:dyDescent="0.25">
      <c r="A62">
        <v>3.1</v>
      </c>
      <c r="B62">
        <v>6.8364680540862712E-18</v>
      </c>
      <c r="C62">
        <v>4.3610929819905681E-6</v>
      </c>
    </row>
    <row r="63" spans="1:3" x14ac:dyDescent="0.25">
      <c r="A63">
        <v>3.15</v>
      </c>
      <c r="B63">
        <v>7.1469747420447878E-18</v>
      </c>
      <c r="C63">
        <v>4.5755591466480002E-6</v>
      </c>
    </row>
    <row r="64" spans="1:3" x14ac:dyDescent="0.25">
      <c r="A64">
        <v>3.2</v>
      </c>
      <c r="B64">
        <v>7.4713371369841324E-18</v>
      </c>
      <c r="C64">
        <v>4.7969456954901382E-6</v>
      </c>
    </row>
    <row r="65" spans="1:3" x14ac:dyDescent="0.25">
      <c r="A65">
        <v>3.25</v>
      </c>
      <c r="B65">
        <v>7.8101622115580645E-18</v>
      </c>
      <c r="C65">
        <v>5.0253627301456425E-6</v>
      </c>
    </row>
    <row r="66" spans="1:3" x14ac:dyDescent="0.25">
      <c r="A66">
        <v>3.3</v>
      </c>
      <c r="B66">
        <v>8.1640830192740522E-18</v>
      </c>
      <c r="C66">
        <v>5.2609203688898472E-6</v>
      </c>
    </row>
    <row r="67" spans="1:3" x14ac:dyDescent="0.25">
      <c r="A67">
        <v>3.35</v>
      </c>
      <c r="B67">
        <v>8.5337597926785606E-18</v>
      </c>
      <c r="C67">
        <v>5.5037287462677228E-6</v>
      </c>
    </row>
    <row r="68" spans="1:3" x14ac:dyDescent="0.25">
      <c r="A68">
        <v>3.4</v>
      </c>
      <c r="B68">
        <v>8.9198810868098484E-18</v>
      </c>
      <c r="C68">
        <v>5.7538980124160576E-6</v>
      </c>
    </row>
    <row r="69" spans="1:3" x14ac:dyDescent="0.25">
      <c r="A69">
        <v>3.45</v>
      </c>
      <c r="B69">
        <v>9.3231649697383188E-18</v>
      </c>
      <c r="C69">
        <v>6.011538332026749E-6</v>
      </c>
    </row>
    <row r="70" spans="1:3" x14ac:dyDescent="0.25">
      <c r="A70">
        <v>3.5</v>
      </c>
      <c r="B70">
        <v>9.7443602620960928E-18</v>
      </c>
      <c r="C70">
        <v>6.2767598828864256E-6</v>
      </c>
    </row>
    <row r="71" spans="1:3" x14ac:dyDescent="0.25">
      <c r="A71">
        <v>3.55</v>
      </c>
      <c r="B71">
        <v>1.018424782756281E-17</v>
      </c>
      <c r="C71">
        <v>6.5496728539225576E-6</v>
      </c>
    </row>
    <row r="72" spans="1:3" x14ac:dyDescent="0.25">
      <c r="A72">
        <v>3.6</v>
      </c>
      <c r="B72">
        <v>1.0643641916354612E-17</v>
      </c>
      <c r="C72">
        <v>6.830387442678574E-6</v>
      </c>
    </row>
    <row r="73" spans="1:3" x14ac:dyDescent="0.25">
      <c r="A73">
        <v>3.65</v>
      </c>
      <c r="B73">
        <v>1.1123391563849631E-17</v>
      </c>
      <c r="C73">
        <v>7.1190138521377248E-6</v>
      </c>
    </row>
    <row r="74" spans="1:3" x14ac:dyDescent="0.25">
      <c r="A74">
        <v>3.7</v>
      </c>
      <c r="B74">
        <v>1.1624382046556064E-17</v>
      </c>
      <c r="C74">
        <v>7.4156622868067775E-6</v>
      </c>
    </row>
    <row r="75" spans="1:3" x14ac:dyDescent="0.25">
      <c r="A75">
        <v>3.75</v>
      </c>
      <c r="B75">
        <v>1.2147536397726181E-17</v>
      </c>
      <c r="C75">
        <v>7.7204429479692453E-6</v>
      </c>
    </row>
    <row r="76" spans="1:3" x14ac:dyDescent="0.25">
      <c r="A76">
        <v>3.8</v>
      </c>
      <c r="B76">
        <v>1.2693816985000849E-17</v>
      </c>
      <c r="C76">
        <v>8.0334660280118426E-6</v>
      </c>
    </row>
    <row r="77" spans="1:3" x14ac:dyDescent="0.25">
      <c r="A77">
        <v>3.85</v>
      </c>
      <c r="B77">
        <v>1.3264227152568266E-17</v>
      </c>
      <c r="C77">
        <v>8.3548417037259845E-6</v>
      </c>
    </row>
    <row r="78" spans="1:3" x14ac:dyDescent="0.25">
      <c r="A78">
        <v>3.9</v>
      </c>
      <c r="B78">
        <v>1.3859812930417366E-17</v>
      </c>
      <c r="C78">
        <v>8.6846801284821591E-6</v>
      </c>
    </row>
    <row r="79" spans="1:3" x14ac:dyDescent="0.25">
      <c r="A79">
        <v>3.95</v>
      </c>
      <c r="B79">
        <v>1.4481664813358211E-17</v>
      </c>
      <c r="C79">
        <v>9.0230914231754925E-6</v>
      </c>
    </row>
    <row r="80" spans="1:3" x14ac:dyDescent="0.25">
      <c r="A80">
        <v>4</v>
      </c>
      <c r="B80">
        <v>1.5130919612604461E-17</v>
      </c>
      <c r="C80">
        <v>9.370185665838957E-6</v>
      </c>
    </row>
    <row r="81" spans="1:3" x14ac:dyDescent="0.25">
      <c r="A81">
        <v>4.05</v>
      </c>
      <c r="B81">
        <v>1.5808762382797711E-17</v>
      </c>
      <c r="C81">
        <v>9.726072879821574E-6</v>
      </c>
    </row>
    <row r="82" spans="1:3" x14ac:dyDescent="0.25">
      <c r="A82">
        <v>4.0999999999999996</v>
      </c>
      <c r="B82">
        <v>1.6516428427487802E-17</v>
      </c>
      <c r="C82">
        <v>1.0090863020431206E-5</v>
      </c>
    </row>
    <row r="83" spans="1:3" x14ac:dyDescent="0.25">
      <c r="A83">
        <v>4.1500000000000004</v>
      </c>
      <c r="B83">
        <v>1.7255205386185925E-17</v>
      </c>
      <c r="C83">
        <v>1.0464665959942709E-5</v>
      </c>
    </row>
    <row r="84" spans="1:3" x14ac:dyDescent="0.25">
      <c r="A84">
        <v>4.2</v>
      </c>
      <c r="B84">
        <v>1.8026435406232962E-17</v>
      </c>
      <c r="C84">
        <v>1.0847591470878561E-5</v>
      </c>
    </row>
    <row r="85" spans="1:3" x14ac:dyDescent="0.25">
      <c r="A85">
        <v>4.25</v>
      </c>
      <c r="B85">
        <v>1.8831517402855542E-17</v>
      </c>
      <c r="C85">
        <v>1.123974920747065E-5</v>
      </c>
    </row>
    <row r="86" spans="1:3" x14ac:dyDescent="0.25">
      <c r="A86">
        <v>4.3</v>
      </c>
      <c r="B86">
        <v>1.9671909410901688E-17</v>
      </c>
      <c r="C86">
        <v>1.1641248685221061E-5</v>
      </c>
    </row>
    <row r="87" spans="1:3" x14ac:dyDescent="0.25">
      <c r="A87">
        <v>4.3499999999999996</v>
      </c>
      <c r="B87">
        <v>2.0549131031899082E-17</v>
      </c>
      <c r="C87">
        <v>1.2052199258483863E-5</v>
      </c>
    </row>
    <row r="88" spans="1:3" x14ac:dyDescent="0.25">
      <c r="A88">
        <v>4.4000000000000004</v>
      </c>
      <c r="B88">
        <v>2.1464765980203873E-17</v>
      </c>
      <c r="C88">
        <v>1.2472710095999786E-5</v>
      </c>
    </row>
    <row r="89" spans="1:3" x14ac:dyDescent="0.25">
      <c r="A89">
        <v>4.45</v>
      </c>
      <c r="B89">
        <v>2.2420464732163682E-17</v>
      </c>
      <c r="C89">
        <v>1.2902890154323E-5</v>
      </c>
    </row>
    <row r="90" spans="1:3" x14ac:dyDescent="0.25">
      <c r="A90">
        <v>4.5</v>
      </c>
      <c r="B90">
        <v>2.3417947282369063E-17</v>
      </c>
      <c r="C90">
        <v>1.3342848149088507E-5</v>
      </c>
    </row>
    <row r="91" spans="1:3" x14ac:dyDescent="0.25">
      <c r="A91">
        <v>4.55</v>
      </c>
      <c r="B91">
        <v>2.4459006011218153E-17</v>
      </c>
      <c r="C91">
        <v>1.3792692524081706E-5</v>
      </c>
    </row>
    <row r="92" spans="1:3" x14ac:dyDescent="0.25">
      <c r="A92">
        <v>4.5999999999999996</v>
      </c>
      <c r="B92">
        <v>2.5545508668190821E-17</v>
      </c>
      <c r="C92">
        <v>1.4252531418075477E-5</v>
      </c>
    </row>
    <row r="93" spans="1:3" x14ac:dyDescent="0.25">
      <c r="A93">
        <v>4.6500000000000004</v>
      </c>
      <c r="B93">
        <v>2.6679401475393362E-17</v>
      </c>
      <c r="C93">
        <v>1.4722472629421999E-5</v>
      </c>
    </row>
    <row r="94" spans="1:3" x14ac:dyDescent="0.25">
      <c r="A94">
        <v>4.7</v>
      </c>
      <c r="B94">
        <v>2.786271235610481E-17</v>
      </c>
      <c r="C94">
        <v>1.5202623578385501E-5</v>
      </c>
    </row>
    <row r="95" spans="1:3" x14ac:dyDescent="0.25">
      <c r="A95">
        <v>4.75</v>
      </c>
      <c r="B95">
        <v>2.9097554293256936E-17</v>
      </c>
      <c r="C95">
        <v>1.5693091267225531E-5</v>
      </c>
    </row>
    <row r="96" spans="1:3" x14ac:dyDescent="0.25">
      <c r="A96">
        <v>4.8</v>
      </c>
      <c r="B96">
        <v>3.0386128822936267E-17</v>
      </c>
      <c r="C96">
        <v>1.6193982238044449E-5</v>
      </c>
    </row>
    <row r="97" spans="1:3" x14ac:dyDescent="0.25">
      <c r="A97">
        <v>4.8499999999999996</v>
      </c>
      <c r="B97">
        <v>3.1730729668230493E-17</v>
      </c>
      <c r="C97">
        <v>1.6705402528427423E-5</v>
      </c>
    </row>
    <row r="98" spans="1:3" x14ac:dyDescent="0.25">
      <c r="A98">
        <v>4.9000000000000004</v>
      </c>
      <c r="B98">
        <v>3.3133746518913893E-17</v>
      </c>
      <c r="C98">
        <v>1.7227457624917266E-5</v>
      </c>
    </row>
    <row r="99" spans="1:3" x14ac:dyDescent="0.25">
      <c r="A99">
        <v>4.95</v>
      </c>
      <c r="B99">
        <v>3.4597668962695769E-17</v>
      </c>
      <c r="C99">
        <v>1.7760252414373504E-5</v>
      </c>
    </row>
    <row r="100" spans="1:3" x14ac:dyDescent="0.25">
      <c r="A100">
        <v>5</v>
      </c>
      <c r="B100">
        <v>3.6125090573959255E-17</v>
      </c>
      <c r="C100">
        <v>1.8303891133282303E-5</v>
      </c>
    </row>
    <row r="101" spans="1:3" x14ac:dyDescent="0.25">
      <c r="A101">
        <v>5.05</v>
      </c>
      <c r="B101">
        <v>3.7718713166165606E-17</v>
      </c>
      <c r="C101">
        <v>1.8858477315088663E-5</v>
      </c>
    </row>
    <row r="102" spans="1:3" x14ac:dyDescent="0.25">
      <c r="A102">
        <v>5.0999999999999996</v>
      </c>
      <c r="B102">
        <v>3.9381351214312119E-17</v>
      </c>
      <c r="C102">
        <v>1.9424113735640137E-5</v>
      </c>
    </row>
    <row r="103" spans="1:3" x14ac:dyDescent="0.25">
      <c r="A103">
        <v>5.15</v>
      </c>
      <c r="B103">
        <v>4.1115936454089522E-17</v>
      </c>
      <c r="C103">
        <v>2.0000902356833723E-5</v>
      </c>
    </row>
    <row r="104" spans="1:3" x14ac:dyDescent="0.25">
      <c r="A104">
        <v>5.2</v>
      </c>
      <c r="B104">
        <v>4.2925522664630052E-17</v>
      </c>
      <c r="C104">
        <v>2.05889442685758E-5</v>
      </c>
    </row>
    <row r="105" spans="1:3" x14ac:dyDescent="0.25">
      <c r="A105">
        <v>5.25</v>
      </c>
      <c r="B105">
        <v>4.4813290642012686E-17</v>
      </c>
      <c r="C105">
        <v>2.1188339629165233E-5</v>
      </c>
    </row>
    <row r="106" spans="1:3" x14ac:dyDescent="0.25">
      <c r="A106">
        <v>5.3</v>
      </c>
      <c r="B106">
        <v>4.6782553370939579E-17</v>
      </c>
      <c r="C106">
        <v>2.1799187604224852E-5</v>
      </c>
    </row>
    <row r="107" spans="1:3" x14ac:dyDescent="0.25">
      <c r="A107">
        <v>5.35</v>
      </c>
      <c r="B107">
        <v>4.883676140231086E-17</v>
      </c>
      <c r="C107">
        <v>2.2421586304311115E-5</v>
      </c>
    </row>
    <row r="108" spans="1:3" x14ac:dyDescent="0.25">
      <c r="A108">
        <v>5.4</v>
      </c>
      <c r="B108">
        <v>5.0979508444692323E-17</v>
      </c>
      <c r="C108">
        <v>2.3055632721338642E-5</v>
      </c>
    </row>
    <row r="109" spans="1:3" x14ac:dyDescent="0.25">
      <c r="A109">
        <v>5.45</v>
      </c>
      <c r="B109">
        <v>5.3214537177981576E-17</v>
      </c>
      <c r="C109">
        <v>2.3701422663961226E-5</v>
      </c>
    </row>
    <row r="110" spans="1:3" x14ac:dyDescent="0.25">
      <c r="A110">
        <v>5.5</v>
      </c>
      <c r="B110">
        <v>5.5545745297908427E-17</v>
      </c>
      <c r="C110">
        <v>2.4359050692061695E-5</v>
      </c>
    </row>
    <row r="111" spans="1:3" x14ac:dyDescent="0.25">
      <c r="A111">
        <v>5.55</v>
      </c>
      <c r="B111">
        <v>5.7977191800293265E-17</v>
      </c>
      <c r="C111">
        <v>2.5028610050496571E-5</v>
      </c>
    </row>
    <row r="112" spans="1:3" x14ac:dyDescent="0.25">
      <c r="A112">
        <v>5.6</v>
      </c>
      <c r="B112">
        <v>6.0513103514376275E-17</v>
      </c>
      <c r="C112">
        <v>2.5710192602258069E-5</v>
      </c>
    </row>
    <row r="113" spans="1:3" x14ac:dyDescent="0.25">
      <c r="A113">
        <v>5.65</v>
      </c>
      <c r="B113">
        <v>6.3157881894837681E-17</v>
      </c>
      <c r="C113">
        <v>2.6403888761207524E-5</v>
      </c>
    </row>
    <row r="114" spans="1:3" x14ac:dyDescent="0.25">
      <c r="A114">
        <v>5.7</v>
      </c>
      <c r="B114">
        <v>6.5916110082507558E-17</v>
      </c>
      <c r="C114">
        <v>2.7109787424542156E-5</v>
      </c>
    </row>
    <row r="115" spans="1:3" x14ac:dyDescent="0.25">
      <c r="A115">
        <v>5.75</v>
      </c>
      <c r="B115">
        <v>6.8792560244159919E-17</v>
      </c>
      <c r="C115">
        <v>2.7827975905157019E-5</v>
      </c>
    </row>
    <row r="116" spans="1:3" x14ac:dyDescent="0.25">
      <c r="A116">
        <v>5.8</v>
      </c>
      <c r="B116">
        <v>7.1792201202134819E-17</v>
      </c>
      <c r="C116">
        <v>2.8558539864063633E-5</v>
      </c>
    </row>
    <row r="117" spans="1:3" x14ac:dyDescent="0.25">
      <c r="A117">
        <v>5.85</v>
      </c>
      <c r="B117">
        <v>7.4920206364978688E-17</v>
      </c>
      <c r="C117">
        <v>2.9301563243024987E-5</v>
      </c>
    </row>
    <row r="118" spans="1:3" x14ac:dyDescent="0.25">
      <c r="A118">
        <v>5.9</v>
      </c>
      <c r="B118">
        <v>7.818196197069504E-17</v>
      </c>
      <c r="C118">
        <v>3.0057128197569334E-5</v>
      </c>
    </row>
    <row r="119" spans="1:3" x14ac:dyDescent="0.25">
      <c r="A119">
        <v>5.95</v>
      </c>
      <c r="B119">
        <v>8.1583075654609204E-17</v>
      </c>
      <c r="C119">
        <v>3.0825315030539894E-5</v>
      </c>
    </row>
    <row r="120" spans="1:3" x14ac:dyDescent="0.25">
      <c r="A120">
        <v>6</v>
      </c>
      <c r="B120">
        <v>8.5129385354370779E-17</v>
      </c>
      <c r="C120">
        <v>3.1606202126331984E-5</v>
      </c>
    </row>
    <row r="121" spans="1:3" x14ac:dyDescent="0.25">
      <c r="A121">
        <v>6.05</v>
      </c>
      <c r="B121">
        <v>8.8826968564987081E-17</v>
      </c>
      <c r="C121">
        <v>3.2399865885978051E-5</v>
      </c>
    </row>
    <row r="122" spans="1:3" x14ac:dyDescent="0.25">
      <c r="A122">
        <v>6.1</v>
      </c>
      <c r="B122">
        <v>9.2682151957357994E-17</v>
      </c>
      <c r="C122">
        <v>3.3206380663220712E-5</v>
      </c>
    </row>
    <row r="123" spans="1:3" x14ac:dyDescent="0.25">
      <c r="A123">
        <v>6.15</v>
      </c>
      <c r="B123">
        <v>9.6701521374230797E-17</v>
      </c>
      <c r="C123">
        <v>3.4025818701720906E-5</v>
      </c>
    </row>
    <row r="124" spans="1:3" x14ac:dyDescent="0.25">
      <c r="A124">
        <v>6.2</v>
      </c>
      <c r="B124">
        <v>1.0089193221801342E-16</v>
      </c>
      <c r="C124">
        <v>3.4858250073542126E-5</v>
      </c>
    </row>
    <row r="125" spans="1:3" x14ac:dyDescent="0.25">
      <c r="A125">
        <v>6.25</v>
      </c>
      <c r="B125">
        <v>1.0526052024546891E-16</v>
      </c>
      <c r="C125">
        <v>3.5703742619041707E-5</v>
      </c>
    </row>
    <row r="126" spans="1:3" x14ac:dyDescent="0.25">
      <c r="A126">
        <v>6.3</v>
      </c>
      <c r="B126">
        <v>1.0981471278481271E-16</v>
      </c>
      <c r="C126">
        <v>3.6562361888299167E-5</v>
      </c>
    </row>
    <row r="127" spans="1:3" x14ac:dyDescent="0.25">
      <c r="A127">
        <v>6.35</v>
      </c>
      <c r="B127">
        <v>1.1456224039136508E-16</v>
      </c>
      <c r="C127">
        <v>3.7434171084202721E-5</v>
      </c>
    </row>
    <row r="128" spans="1:3" x14ac:dyDescent="0.25">
      <c r="A128">
        <v>6.4</v>
      </c>
      <c r="B128">
        <v>1.1951114895846279E-16</v>
      </c>
      <c r="C128">
        <v>3.831923100731031E-5</v>
      </c>
    </row>
    <row r="129" spans="1:3" x14ac:dyDescent="0.25">
      <c r="A129">
        <v>6.45</v>
      </c>
      <c r="B129">
        <v>1.246698123010089E-16</v>
      </c>
      <c r="C129">
        <v>3.9217600002594437E-5</v>
      </c>
    </row>
    <row r="130" spans="1:3" x14ac:dyDescent="0.25">
      <c r="A130">
        <v>6.5</v>
      </c>
      <c r="B130">
        <v>1.3004694522965237E-16</v>
      </c>
      <c r="C130">
        <v>4.01293339081736E-5</v>
      </c>
    </row>
    <row r="131" spans="1:3" x14ac:dyDescent="0.25">
      <c r="A131">
        <v>6.55</v>
      </c>
      <c r="B131">
        <v>1.3565161713422862E-16</v>
      </c>
      <c r="C131">
        <v>4.1054486006123899E-5</v>
      </c>
    </row>
    <row r="132" spans="1:3" x14ac:dyDescent="0.25">
      <c r="A132">
        <v>6.6</v>
      </c>
      <c r="B132">
        <v>1.4149326609586344E-16</v>
      </c>
      <c r="C132">
        <v>4.1993106975462094E-5</v>
      </c>
    </row>
    <row r="133" spans="1:3" x14ac:dyDescent="0.25">
      <c r="A133">
        <v>6.65</v>
      </c>
      <c r="B133">
        <v>1.4758171354778772E-16</v>
      </c>
      <c r="C133">
        <v>4.294524484737831E-5</v>
      </c>
    </row>
    <row r="134" spans="1:3" x14ac:dyDescent="0.25">
      <c r="A134">
        <v>6.7</v>
      </c>
      <c r="B134">
        <v>1.5392717950565172E-16</v>
      </c>
      <c r="C134">
        <v>4.391094496279402E-5</v>
      </c>
    </row>
    <row r="135" spans="1:3" x14ac:dyDescent="0.25">
      <c r="A135">
        <v>6.75</v>
      </c>
      <c r="B135">
        <v>1.6054029838899673E-16</v>
      </c>
      <c r="C135">
        <v>4.4890249932310361E-5</v>
      </c>
    </row>
    <row r="136" spans="1:3" x14ac:dyDescent="0.25">
      <c r="A136">
        <v>6.8</v>
      </c>
      <c r="B136">
        <v>1.6743213545615825E-16</v>
      </c>
      <c r="C136">
        <v>4.5883199598608299E-5</v>
      </c>
    </row>
    <row r="137" spans="1:3" x14ac:dyDescent="0.25">
      <c r="A137">
        <v>6.85</v>
      </c>
      <c r="B137">
        <v>1.7461420387590102E-16</v>
      </c>
      <c r="C137">
        <v>4.6889831001348129E-5</v>
      </c>
    </row>
    <row r="138" spans="1:3" x14ac:dyDescent="0.25">
      <c r="A138">
        <v>6.9</v>
      </c>
      <c r="B138">
        <v>1.8209848245980442E-16</v>
      </c>
      <c r="C138">
        <v>4.7910178344618154E-5</v>
      </c>
    </row>
    <row r="139" spans="1:3" x14ac:dyDescent="0.25">
      <c r="A139">
        <v>6.95</v>
      </c>
      <c r="B139">
        <v>1.8989743408030038E-16</v>
      </c>
      <c r="C139">
        <v>4.8944272966966126E-5</v>
      </c>
    </row>
    <row r="140" spans="1:3" x14ac:dyDescent="0.25">
      <c r="A140">
        <v>7</v>
      </c>
      <c r="B140">
        <v>1.9802402480033425E-16</v>
      </c>
      <c r="C140">
        <v>4.9992143314046088E-5</v>
      </c>
    </row>
    <row r="141" spans="1:3" x14ac:dyDescent="0.25">
      <c r="A141">
        <v>7.05</v>
      </c>
      <c r="B141">
        <v>2.0649174374133068E-16</v>
      </c>
      <c r="C141">
        <v>5.1053814913902987E-5</v>
      </c>
    </row>
    <row r="142" spans="1:3" x14ac:dyDescent="0.25">
      <c r="A142">
        <v>7.1</v>
      </c>
      <c r="B142">
        <v>2.1531462371736181E-16</v>
      </c>
      <c r="C142">
        <v>5.2129310354913923E-5</v>
      </c>
    </row>
    <row r="143" spans="1:3" x14ac:dyDescent="0.25">
      <c r="A143">
        <v>7.15</v>
      </c>
      <c r="B143">
        <v>2.2450726266428312E-16</v>
      </c>
      <c r="C143">
        <v>5.3218649266393725E-5</v>
      </c>
    </row>
    <row r="144" spans="1:3" x14ac:dyDescent="0.25">
      <c r="A144">
        <v>7.2</v>
      </c>
      <c r="B144">
        <v>2.3408484589368249E-16</v>
      </c>
      <c r="C144">
        <v>5.4321848301872626E-5</v>
      </c>
    </row>
    <row r="145" spans="1:3" x14ac:dyDescent="0.25">
      <c r="A145">
        <v>7.25</v>
      </c>
      <c r="B145">
        <v>2.4406316920269645E-16</v>
      </c>
      <c r="C145">
        <v>5.5438921125041781E-5</v>
      </c>
    </row>
    <row r="146" spans="1:3" x14ac:dyDescent="0.25">
      <c r="A146">
        <v>7.3</v>
      </c>
      <c r="B146">
        <v>2.5445866287164898E-16</v>
      </c>
      <c r="C146">
        <v>5.6569878398356127E-5</v>
      </c>
    </row>
    <row r="147" spans="1:3" x14ac:dyDescent="0.25">
      <c r="A147">
        <v>7.35</v>
      </c>
      <c r="B147">
        <v>2.6528841658289985E-16</v>
      </c>
      <c r="C147">
        <v>5.7714727774292474E-5</v>
      </c>
    </row>
    <row r="148" spans="1:3" x14ac:dyDescent="0.25">
      <c r="A148">
        <v>7.4</v>
      </c>
      <c r="B148">
        <v>2.7657020529532762E-16</v>
      </c>
      <c r="C148">
        <v>5.8873473889226488E-5</v>
      </c>
    </row>
    <row r="149" spans="1:3" x14ac:dyDescent="0.25">
      <c r="A149">
        <v>7.45</v>
      </c>
      <c r="B149">
        <v>2.8832251611014488E-16</v>
      </c>
      <c r="C149">
        <v>6.0046118359923554E-5</v>
      </c>
    </row>
    <row r="150" spans="1:3" x14ac:dyDescent="0.25">
      <c r="A150">
        <v>7.5</v>
      </c>
      <c r="B150">
        <v>3.0056457616514599E-16</v>
      </c>
      <c r="C150">
        <v>6.1232659782598387E-5</v>
      </c>
    </row>
    <row r="151" spans="1:3" x14ac:dyDescent="0.25">
      <c r="A151">
        <v>7.55</v>
      </c>
      <c r="B151">
        <v>3.1331638159574289E-16</v>
      </c>
      <c r="C151">
        <v>6.2433093734522833E-5</v>
      </c>
    </row>
    <row r="152" spans="1:3" x14ac:dyDescent="0.25">
      <c r="A152">
        <v>7.6</v>
      </c>
      <c r="B152">
        <v>3.2659872760252081E-16</v>
      </c>
      <c r="C152">
        <v>6.3647412778136266E-5</v>
      </c>
    </row>
    <row r="153" spans="1:3" x14ac:dyDescent="0.25">
      <c r="A153">
        <v>7.65</v>
      </c>
      <c r="B153">
        <v>3.4043323966658656E-16</v>
      </c>
      <c r="C153">
        <v>6.4875606467621421E-5</v>
      </c>
    </row>
    <row r="154" spans="1:3" x14ac:dyDescent="0.25">
      <c r="A154">
        <v>7.7</v>
      </c>
      <c r="B154">
        <v>3.548424059553872E-16</v>
      </c>
      <c r="C154">
        <v>6.6117661357896918E-5</v>
      </c>
    </row>
    <row r="155" spans="1:3" x14ac:dyDescent="0.25">
      <c r="A155">
        <v>7.75</v>
      </c>
      <c r="B155">
        <v>3.6984961096329995E-16</v>
      </c>
      <c r="C155">
        <v>6.7373561015980193E-5</v>
      </c>
    </row>
    <row r="156" spans="1:3" x14ac:dyDescent="0.25">
      <c r="A156">
        <v>7.8</v>
      </c>
      <c r="B156">
        <v>3.8547917043275485E-16</v>
      </c>
      <c r="C156">
        <v>6.8643286034666682E-5</v>
      </c>
    </row>
    <row r="157" spans="1:3" x14ac:dyDescent="0.25">
      <c r="A157">
        <v>7.85</v>
      </c>
      <c r="B157">
        <v>4.0175636760351611E-16</v>
      </c>
      <c r="C157">
        <v>6.9926814048473101E-5</v>
      </c>
    </row>
    <row r="158" spans="1:3" x14ac:dyDescent="0.25">
      <c r="A158">
        <v>7.9</v>
      </c>
      <c r="B158">
        <v>4.187074908393104E-16</v>
      </c>
      <c r="C158">
        <v>7.1224119751781389E-5</v>
      </c>
    </row>
    <row r="159" spans="1:3" x14ac:dyDescent="0.25">
      <c r="A159">
        <v>7.95</v>
      </c>
      <c r="B159">
        <v>4.363598726827261E-16</v>
      </c>
      <c r="C159">
        <v>7.253517491913008E-5</v>
      </c>
    </row>
    <row r="160" spans="1:3" x14ac:dyDescent="0.25">
      <c r="A160">
        <v>8</v>
      </c>
      <c r="B160">
        <v>4.5474193039142688E-16</v>
      </c>
      <c r="C160">
        <v>7.3859948427582251E-5</v>
      </c>
    </row>
    <row r="161" spans="1:3" x14ac:dyDescent="0.25">
      <c r="A161">
        <v>8.0500000000000007</v>
      </c>
      <c r="B161">
        <v>4.7388320801016723E-16</v>
      </c>
      <c r="C161">
        <v>7.5198406281116694E-5</v>
      </c>
    </row>
    <row r="162" spans="1:3" x14ac:dyDescent="0.25">
      <c r="A162">
        <v>8.1</v>
      </c>
      <c r="B162">
        <v>4.9381442003555931E-16</v>
      </c>
      <c r="C162">
        <v>7.6550511636959461E-5</v>
      </c>
    </row>
    <row r="163" spans="1:3" x14ac:dyDescent="0.25">
      <c r="A163">
        <v>8.15</v>
      </c>
      <c r="B163">
        <v>5.1456749673220193E-16</v>
      </c>
      <c r="C163">
        <v>7.7916224833808137E-5</v>
      </c>
    </row>
    <row r="164" spans="1:3" x14ac:dyDescent="0.25">
      <c r="A164">
        <v>8.1999999999999993</v>
      </c>
      <c r="B164">
        <v>5.3617563116101133E-16</v>
      </c>
      <c r="C164">
        <v>7.9295503421860655E-5</v>
      </c>
    </row>
    <row r="165" spans="1:3" x14ac:dyDescent="0.25">
      <c r="A165">
        <v>8.25</v>
      </c>
      <c r="B165">
        <v>5.5867332798298754E-16</v>
      </c>
      <c r="C165">
        <v>8.0688302194591925E-5</v>
      </c>
    </row>
    <row r="166" spans="1:3" x14ac:dyDescent="0.25">
      <c r="A166">
        <v>8.3000000000000007</v>
      </c>
      <c r="B166">
        <v>5.8209645410342071E-16</v>
      </c>
      <c r="C166">
        <v>8.2094573222199135E-5</v>
      </c>
    </row>
    <row r="167" spans="1:3" x14ac:dyDescent="0.25">
      <c r="A167">
        <v>8.35</v>
      </c>
      <c r="B167">
        <v>6.0648229122443699E-16</v>
      </c>
      <c r="C167">
        <v>8.3514265886648433E-5</v>
      </c>
    </row>
    <row r="168" spans="1:3" x14ac:dyDescent="0.25">
      <c r="A168">
        <v>8.4</v>
      </c>
      <c r="B168">
        <v>6.3186959037579975E-16</v>
      </c>
      <c r="C168">
        <v>8.4947326918249604E-5</v>
      </c>
    </row>
    <row r="169" spans="1:3" x14ac:dyDescent="0.25">
      <c r="A169">
        <v>8.4499999999999993</v>
      </c>
      <c r="B169">
        <v>6.5829862849647817E-16</v>
      </c>
      <c r="C169">
        <v>8.6393700433684222E-5</v>
      </c>
    </row>
    <row r="170" spans="1:3" x14ac:dyDescent="0.25">
      <c r="A170">
        <v>8.5</v>
      </c>
      <c r="B170">
        <v>6.8581126714231534E-16</v>
      </c>
      <c r="C170">
        <v>8.7853327975415476E-5</v>
      </c>
    </row>
    <row r="171" spans="1:3" x14ac:dyDescent="0.25">
      <c r="A171">
        <v>8.5500000000000007</v>
      </c>
      <c r="B171">
        <v>7.1445101339733433E-16</v>
      </c>
      <c r="C171">
        <v>8.9326148552408267E-5</v>
      </c>
    </row>
    <row r="172" spans="1:3" x14ac:dyDescent="0.25">
      <c r="A172">
        <v>8.6</v>
      </c>
      <c r="B172">
        <v>7.4426308306953374E-16</v>
      </c>
      <c r="C172">
        <v>9.0812098682089529E-5</v>
      </c>
    </row>
    <row r="173" spans="1:3" x14ac:dyDescent="0.25">
      <c r="A173">
        <v>8.65</v>
      </c>
      <c r="B173">
        <v>7.7529446625445618E-16</v>
      </c>
      <c r="C173">
        <v>9.2311112433464995E-5</v>
      </c>
    </row>
    <row r="174" spans="1:3" x14ac:dyDescent="0.25">
      <c r="A174">
        <v>8.6999999999999993</v>
      </c>
      <c r="B174">
        <v>8.0759399535294647E-16</v>
      </c>
      <c r="C174">
        <v>9.3823121471338629E-5</v>
      </c>
    </row>
    <row r="175" spans="1:3" x14ac:dyDescent="0.25">
      <c r="A175">
        <v>8.75</v>
      </c>
      <c r="B175">
        <v>8.4121241563276237E-16</v>
      </c>
      <c r="C175">
        <v>9.534805510154443E-5</v>
      </c>
    </row>
    <row r="176" spans="1:3" x14ac:dyDescent="0.25">
      <c r="A176">
        <v>8.8000000000000007</v>
      </c>
      <c r="B176">
        <v>8.7620245842638201E-16</v>
      </c>
      <c r="C176">
        <v>9.6885840317137886E-5</v>
      </c>
    </row>
    <row r="177" spans="1:3" x14ac:dyDescent="0.25">
      <c r="A177">
        <v>8.85</v>
      </c>
      <c r="B177">
        <v>9.1261891706123381E-16</v>
      </c>
      <c r="C177">
        <v>9.8436401845464989E-5</v>
      </c>
    </row>
    <row r="178" spans="1:3" x14ac:dyDescent="0.25">
      <c r="A178">
        <v>8.9</v>
      </c>
      <c r="B178">
        <v>9.5051872562151091E-16</v>
      </c>
      <c r="C178">
        <v>9.9999662196042361E-5</v>
      </c>
    </row>
    <row r="179" spans="1:3" x14ac:dyDescent="0.25">
      <c r="A179">
        <v>8.9499999999999993</v>
      </c>
      <c r="B179">
        <v>9.8996104064446902E-16</v>
      </c>
      <c r="C179">
        <v>1.0157554170918913E-4</v>
      </c>
    </row>
    <row r="180" spans="1:3" x14ac:dyDescent="0.25">
      <c r="A180">
        <v>9</v>
      </c>
      <c r="B180">
        <v>1.0310073258575652E-15</v>
      </c>
      <c r="C180">
        <v>1.0316395860533267E-4</v>
      </c>
    </row>
    <row r="181" spans="1:3" x14ac:dyDescent="0.25">
      <c r="A181">
        <v>9.0500000000000007</v>
      </c>
      <c r="B181">
        <v>1.0737214400668987E-15</v>
      </c>
      <c r="C181">
        <v>1.0476482903492612E-4</v>
      </c>
    </row>
    <row r="182" spans="1:3" x14ac:dyDescent="0.25">
      <c r="A182">
        <v>9.1</v>
      </c>
      <c r="B182">
        <v>1.118169728310729E-15</v>
      </c>
      <c r="C182">
        <v>1.0637806712892486E-4</v>
      </c>
    </row>
    <row r="183" spans="1:3" x14ac:dyDescent="0.25">
      <c r="A183">
        <v>9.15</v>
      </c>
      <c r="B183">
        <v>1.1644211163965478E-15</v>
      </c>
      <c r="C183">
        <v>1.0800358504973956E-4</v>
      </c>
    </row>
    <row r="184" spans="1:3" x14ac:dyDescent="0.25">
      <c r="A184">
        <v>9.1999999999999993</v>
      </c>
      <c r="B184">
        <v>1.2125472089435485E-15</v>
      </c>
      <c r="C184">
        <v>1.0964129304261993E-4</v>
      </c>
    </row>
    <row r="185" spans="1:3" x14ac:dyDescent="0.25">
      <c r="A185">
        <v>9.25</v>
      </c>
      <c r="B185">
        <v>1.2626223910575678E-15</v>
      </c>
      <c r="C185">
        <v>1.1129109948740394E-4</v>
      </c>
    </row>
    <row r="186" spans="1:3" x14ac:dyDescent="0.25">
      <c r="A186">
        <v>9.3000000000000007</v>
      </c>
      <c r="B186">
        <v>1.3147239337690144E-15</v>
      </c>
      <c r="C186">
        <v>1.1295291095057401E-4</v>
      </c>
    </row>
    <row r="187" spans="1:3" x14ac:dyDescent="0.25">
      <c r="A187">
        <v>9.35</v>
      </c>
      <c r="B187">
        <v>1.3689321033696816E-15</v>
      </c>
      <c r="C187">
        <v>1.1462663223756285E-4</v>
      </c>
    </row>
    <row r="188" spans="1:3" x14ac:dyDescent="0.25">
      <c r="A188">
        <v>9.4</v>
      </c>
      <c r="B188">
        <v>1.4253302747887695E-15</v>
      </c>
      <c r="C188">
        <v>1.1631216644525563E-4</v>
      </c>
    </row>
    <row r="189" spans="1:3" x14ac:dyDescent="0.25">
      <c r="A189">
        <v>9.4499999999999993</v>
      </c>
      <c r="B189">
        <v>1.4840050491531197E-15</v>
      </c>
      <c r="C189">
        <v>1.1800941501463488E-4</v>
      </c>
    </row>
    <row r="190" spans="1:3" x14ac:dyDescent="0.25">
      <c r="A190">
        <v>9.5</v>
      </c>
      <c r="B190">
        <v>1.5450463756824073E-15</v>
      </c>
      <c r="C190">
        <v>1.197182777835119E-4</v>
      </c>
    </row>
    <row r="191" spans="1:3" x14ac:dyDescent="0.25">
      <c r="A191">
        <v>9.5500000000000007</v>
      </c>
      <c r="B191">
        <v>1.6085476780743394E-15</v>
      </c>
      <c r="C191">
        <v>1.2143865303930099E-4</v>
      </c>
    </row>
    <row r="192" spans="1:3" x14ac:dyDescent="0.25">
      <c r="A192">
        <v>9.6</v>
      </c>
      <c r="B192">
        <v>1.6746059855413863E-15</v>
      </c>
      <c r="C192">
        <v>1.2317043757178501E-4</v>
      </c>
    </row>
    <row r="193" spans="1:3" x14ac:dyDescent="0.25">
      <c r="A193">
        <v>9.65</v>
      </c>
      <c r="B193">
        <v>1.7433220686653015E-15</v>
      </c>
      <c r="C193">
        <v>1.2491352672581765E-4</v>
      </c>
    </row>
    <row r="194" spans="1:3" x14ac:dyDescent="0.25">
      <c r="A194">
        <v>9.6999999999999993</v>
      </c>
      <c r="B194">
        <v>1.8148005802417647E-15</v>
      </c>
      <c r="C194">
        <v>1.2666781445393307E-4</v>
      </c>
    </row>
    <row r="195" spans="1:3" x14ac:dyDescent="0.25">
      <c r="A195">
        <v>9.75</v>
      </c>
      <c r="B195">
        <v>1.8891502012940714E-15</v>
      </c>
      <c r="C195">
        <v>1.2843319336880508E-4</v>
      </c>
    </row>
    <row r="196" spans="1:3" x14ac:dyDescent="0.25">
      <c r="A196">
        <v>9.8000000000000007</v>
      </c>
      <c r="B196">
        <v>1.9664837924396057E-15</v>
      </c>
      <c r="C196">
        <v>1.302095547955205E-4</v>
      </c>
    </row>
    <row r="197" spans="1:3" x14ac:dyDescent="0.25">
      <c r="A197">
        <v>9.85</v>
      </c>
      <c r="B197">
        <v>2.0469185508009273E-15</v>
      </c>
      <c r="C197">
        <v>1.3199678882362686E-4</v>
      </c>
    </row>
    <row r="198" spans="1:3" x14ac:dyDescent="0.25">
      <c r="A198">
        <v>9.9</v>
      </c>
      <c r="B198">
        <v>2.1305761726585657E-15</v>
      </c>
      <c r="C198">
        <v>1.3379478435890892E-4</v>
      </c>
    </row>
    <row r="199" spans="1:3" x14ac:dyDescent="0.25">
      <c r="A199">
        <v>9.9499999999999993</v>
      </c>
      <c r="B199">
        <v>2.217583022049924E-15</v>
      </c>
      <c r="C199">
        <v>1.3560342917486495E-4</v>
      </c>
    </row>
    <row r="200" spans="1:3" x14ac:dyDescent="0.25">
      <c r="A200">
        <v>10</v>
      </c>
      <c r="B200">
        <v>2.3080703055263643E-15</v>
      </c>
      <c r="C200">
        <v>1.3742260996385121E-4</v>
      </c>
    </row>
    <row r="201" spans="1:3" x14ac:dyDescent="0.25">
      <c r="A201">
        <v>10.050000000000001</v>
      </c>
      <c r="B201">
        <v>2.4021742532864736E-15</v>
      </c>
      <c r="C201">
        <v>1.392522123878408E-4</v>
      </c>
    </row>
    <row r="202" spans="1:3" x14ac:dyDescent="0.25">
      <c r="A202">
        <v>10.1</v>
      </c>
      <c r="B202">
        <v>2.50003630691247E-15</v>
      </c>
      <c r="C202">
        <v>1.4109212112879476E-4</v>
      </c>
    </row>
    <row r="203" spans="1:3" x14ac:dyDescent="0.25">
      <c r="A203">
        <v>10.15</v>
      </c>
      <c r="B203">
        <v>2.6018033139439618E-15</v>
      </c>
      <c r="C203">
        <v>1.4294221993857862E-4</v>
      </c>
    </row>
    <row r="204" spans="1:3" x14ac:dyDescent="0.25">
      <c r="A204">
        <v>10.199999999999999</v>
      </c>
      <c r="B204">
        <v>2.7076277295305222E-15</v>
      </c>
      <c r="C204">
        <v>1.4480239168844158E-4</v>
      </c>
    </row>
    <row r="205" spans="1:3" x14ac:dyDescent="0.25">
      <c r="A205">
        <v>10.25</v>
      </c>
      <c r="B205">
        <v>2.8176678254147802E-15</v>
      </c>
      <c r="C205">
        <v>1.4667251841797742E-4</v>
      </c>
    </row>
    <row r="206" spans="1:3" x14ac:dyDescent="0.25">
      <c r="A206">
        <v>10.3</v>
      </c>
      <c r="B206">
        <v>2.9320879065040677E-15</v>
      </c>
      <c r="C206">
        <v>1.4855248138358906E-4</v>
      </c>
    </row>
    <row r="207" spans="1:3" x14ac:dyDescent="0.25">
      <c r="A207">
        <v>10.35</v>
      </c>
      <c r="B207">
        <v>3.0510585352997744E-15</v>
      </c>
      <c r="C207">
        <v>1.5044216110640812E-4</v>
      </c>
    </row>
    <row r="208" spans="1:3" x14ac:dyDescent="0.25">
      <c r="A208">
        <v>10.4</v>
      </c>
      <c r="B208">
        <v>3.174756764460385E-15</v>
      </c>
      <c r="C208">
        <v>1.5234143741963679E-4</v>
      </c>
    </row>
    <row r="209" spans="1:3" x14ac:dyDescent="0.25">
      <c r="A209">
        <v>10.45</v>
      </c>
      <c r="B209">
        <v>3.3033663777862572E-15</v>
      </c>
      <c r="C209">
        <v>1.542501895153303E-4</v>
      </c>
    </row>
    <row r="210" spans="1:3" x14ac:dyDescent="0.25">
      <c r="A210">
        <v>10.5</v>
      </c>
      <c r="B210">
        <v>3.4370781399219187E-15</v>
      </c>
      <c r="C210">
        <v>1.5616829599054158E-4</v>
      </c>
    </row>
    <row r="211" spans="1:3" x14ac:dyDescent="0.25">
      <c r="A211">
        <v>10.55</v>
      </c>
      <c r="B211">
        <v>3.5760900550825741E-15</v>
      </c>
      <c r="C211">
        <v>1.5809563489288094E-4</v>
      </c>
    </row>
    <row r="212" spans="1:3" x14ac:dyDescent="0.25">
      <c r="A212">
        <v>10.6</v>
      </c>
      <c r="B212">
        <v>3.7206076351222592E-15</v>
      </c>
      <c r="C212">
        <v>1.6003208376539214E-4</v>
      </c>
    </row>
    <row r="213" spans="1:3" x14ac:dyDescent="0.25">
      <c r="A213">
        <v>10.65</v>
      </c>
      <c r="B213">
        <v>3.8708441772719309E-15</v>
      </c>
      <c r="C213">
        <v>1.619775196908087E-4</v>
      </c>
    </row>
    <row r="214" spans="1:3" x14ac:dyDescent="0.25">
      <c r="A214">
        <v>10.7</v>
      </c>
      <c r="B214">
        <v>4.0270210518851972E-15</v>
      </c>
      <c r="C214">
        <v>1.6393181933510909E-4</v>
      </c>
    </row>
    <row r="215" spans="1:3" x14ac:dyDescent="0.25">
      <c r="A215">
        <v>10.75</v>
      </c>
      <c r="B215">
        <v>4.189368000544927E-15</v>
      </c>
      <c r="C215">
        <v>1.6589485899040561E-4</v>
      </c>
    </row>
    <row r="216" spans="1:3" x14ac:dyDescent="0.25">
      <c r="A216">
        <v>10.8</v>
      </c>
      <c r="B216">
        <v>4.3581234448902979E-15</v>
      </c>
      <c r="C216">
        <v>1.6786651461712341E-4</v>
      </c>
    </row>
    <row r="217" spans="1:3" x14ac:dyDescent="0.25">
      <c r="A217">
        <v>10.85</v>
      </c>
      <c r="B217">
        <v>4.5335348065418405E-15</v>
      </c>
      <c r="C217">
        <v>1.6984666188548276E-4</v>
      </c>
    </row>
    <row r="218" spans="1:3" x14ac:dyDescent="0.25">
      <c r="A218">
        <v>10.9</v>
      </c>
      <c r="B218">
        <v>4.7158588385109654E-15</v>
      </c>
      <c r="C218">
        <v>1.718351762162359E-4</v>
      </c>
    </row>
    <row r="219" spans="1:3" x14ac:dyDescent="0.25">
      <c r="A219">
        <v>10.95</v>
      </c>
      <c r="B219">
        <v>4.9053619684938864E-15</v>
      </c>
      <c r="C219">
        <v>1.7383193282070777E-4</v>
      </c>
    </row>
    <row r="220" spans="1:3" x14ac:dyDescent="0.25">
      <c r="A220">
        <v>11</v>
      </c>
      <c r="B220">
        <v>5.1023206544669339E-15</v>
      </c>
      <c r="C220">
        <v>1.7583680674008518E-4</v>
      </c>
    </row>
    <row r="221" spans="1:3" x14ac:dyDescent="0.25">
      <c r="A221">
        <v>11.05</v>
      </c>
      <c r="B221">
        <v>5.3070217530081488E-15</v>
      </c>
      <c r="C221">
        <v>1.7784967288394705E-4</v>
      </c>
    </row>
    <row r="222" spans="1:3" x14ac:dyDescent="0.25">
      <c r="A222">
        <v>11.1</v>
      </c>
      <c r="B222">
        <v>5.5197629007912013E-15</v>
      </c>
      <c r="C222">
        <v>1.7987040606807632E-4</v>
      </c>
    </row>
    <row r="223" spans="1:3" x14ac:dyDescent="0.25">
      <c r="A223">
        <v>11.15</v>
      </c>
      <c r="B223">
        <v>5.7408529097074254E-15</v>
      </c>
      <c r="C223">
        <v>1.8189888105149481E-4</v>
      </c>
    </row>
    <row r="224" spans="1:3" x14ac:dyDescent="0.25">
      <c r="A224">
        <v>11.2</v>
      </c>
      <c r="B224">
        <v>5.9706121760894057E-15</v>
      </c>
      <c r="C224">
        <v>1.8393497257273526E-4</v>
      </c>
    </row>
    <row r="225" spans="1:3" x14ac:dyDescent="0.25">
      <c r="A225">
        <v>11.25</v>
      </c>
      <c r="B225">
        <v>6.209373104526803E-15</v>
      </c>
      <c r="C225">
        <v>1.8597855538537899E-4</v>
      </c>
    </row>
    <row r="226" spans="1:3" x14ac:dyDescent="0.25">
      <c r="A226">
        <v>11.3</v>
      </c>
      <c r="B226">
        <v>6.4574805467772611E-15</v>
      </c>
      <c r="C226">
        <v>1.8802950429280308E-4</v>
      </c>
    </row>
    <row r="227" spans="1:3" x14ac:dyDescent="0.25">
      <c r="A227">
        <v>11.35</v>
      </c>
      <c r="B227">
        <v>6.7152922562977392E-15</v>
      </c>
      <c r="C227">
        <v>1.9008769418216514E-4</v>
      </c>
    </row>
    <row r="228" spans="1:3" x14ac:dyDescent="0.25">
      <c r="A228">
        <v>11.4</v>
      </c>
      <c r="B228">
        <v>6.9831793589352895E-15</v>
      </c>
      <c r="C228">
        <v>1.9215300005762901E-4</v>
      </c>
    </row>
    <row r="229" spans="1:3" x14ac:dyDescent="0.25">
      <c r="A229">
        <v>11.45</v>
      </c>
      <c r="B229">
        <v>7.2615268403338981E-15</v>
      </c>
      <c r="C229">
        <v>1.9422529707282206E-4</v>
      </c>
    </row>
    <row r="230" spans="1:3" x14ac:dyDescent="0.25">
      <c r="A230">
        <v>11.5</v>
      </c>
      <c r="B230">
        <v>7.5507340506380816E-15</v>
      </c>
      <c r="C230">
        <v>1.9630446056251866E-4</v>
      </c>
    </row>
    <row r="231" spans="1:3" x14ac:dyDescent="0.25">
      <c r="A231">
        <v>11.55</v>
      </c>
      <c r="B231">
        <v>7.8512152270854838E-15</v>
      </c>
      <c r="C231">
        <v>1.9839036607357158E-4</v>
      </c>
    </row>
    <row r="232" spans="1:3" x14ac:dyDescent="0.25">
      <c r="A232">
        <v>11.6</v>
      </c>
      <c r="B232">
        <v>8.1634000351071029E-15</v>
      </c>
      <c r="C232">
        <v>2.0048288939506561E-4</v>
      </c>
    </row>
    <row r="233" spans="1:3" x14ac:dyDescent="0.25">
      <c r="A233">
        <v>11.65</v>
      </c>
      <c r="B233">
        <v>8.4877341285712542E-15</v>
      </c>
      <c r="C233">
        <v>2.0258190658770697E-4</v>
      </c>
    </row>
    <row r="234" spans="1:3" x14ac:dyDescent="0.25">
      <c r="A234">
        <v>11.7</v>
      </c>
      <c r="B234">
        <v>8.8246797298287735E-15</v>
      </c>
      <c r="C234">
        <v>2.046872940125029E-4</v>
      </c>
    </row>
    <row r="235" spans="1:3" x14ac:dyDescent="0.25">
      <c r="A235">
        <v>11.75</v>
      </c>
      <c r="B235">
        <v>9.1747162302404606E-15</v>
      </c>
      <c r="C235">
        <v>2.0679892835857481E-4</v>
      </c>
    </row>
    <row r="236" spans="1:3" x14ac:dyDescent="0.25">
      <c r="A236">
        <v>11.8</v>
      </c>
      <c r="B236">
        <v>9.5383408118872063E-15</v>
      </c>
      <c r="C236">
        <v>2.0891668667038995E-4</v>
      </c>
    </row>
    <row r="237" spans="1:3" x14ac:dyDescent="0.25">
      <c r="A237">
        <v>11.85</v>
      </c>
      <c r="B237">
        <v>9.9160690911914336E-15</v>
      </c>
      <c r="C237">
        <v>2.1104044637408075E-4</v>
      </c>
    </row>
    <row r="238" spans="1:3" x14ac:dyDescent="0.25">
      <c r="A238">
        <v>11.9</v>
      </c>
      <c r="B238">
        <v>1.0308435785197711E-14</v>
      </c>
      <c r="C238">
        <v>2.1317008530310978E-4</v>
      </c>
    </row>
    <row r="239" spans="1:3" x14ac:dyDescent="0.25">
      <c r="A239">
        <v>11.95</v>
      </c>
      <c r="B239">
        <v>1.0715995401287193E-14</v>
      </c>
      <c r="C239">
        <v>2.1530548172323102E-4</v>
      </c>
    </row>
    <row r="240" spans="1:3" x14ac:dyDescent="0.25">
      <c r="A240">
        <v>12</v>
      </c>
      <c r="B240">
        <v>1.1139322951129254E-14</v>
      </c>
      <c r="C240">
        <v>2.1744651435662093E-4</v>
      </c>
    </row>
    <row r="241" spans="1:3" x14ac:dyDescent="0.25">
      <c r="A241">
        <v>12.05</v>
      </c>
      <c r="B241">
        <v>1.1579014689693268E-14</v>
      </c>
      <c r="C241">
        <v>2.1959306240537543E-4</v>
      </c>
    </row>
    <row r="242" spans="1:3" x14ac:dyDescent="0.25">
      <c r="A242">
        <v>12.1</v>
      </c>
      <c r="B242">
        <v>1.2035688880177639E-14</v>
      </c>
      <c r="C242">
        <v>2.2174500557425598E-4</v>
      </c>
    </row>
    <row r="243" spans="1:3" x14ac:dyDescent="0.25">
      <c r="A243">
        <v>12.15</v>
      </c>
      <c r="B243">
        <v>1.2509986585738625E-14</v>
      </c>
      <c r="C243">
        <v>2.2390222409275387E-4</v>
      </c>
    </row>
    <row r="244" spans="1:3" x14ac:dyDescent="0.25">
      <c r="A244">
        <v>12.2</v>
      </c>
      <c r="B244">
        <v>1.3002572488928431E-14</v>
      </c>
      <c r="C244">
        <v>2.2606459873639664E-4</v>
      </c>
    </row>
    <row r="245" spans="1:3" x14ac:dyDescent="0.25">
      <c r="A245">
        <v>12.25</v>
      </c>
      <c r="B245">
        <v>1.351413573978742E-14</v>
      </c>
      <c r="C245">
        <v>2.2823201084742155E-4</v>
      </c>
    </row>
    <row r="246" spans="1:3" x14ac:dyDescent="0.25">
      <c r="A246">
        <v>12.3</v>
      </c>
      <c r="B246">
        <v>1.4045390833559644E-14</v>
      </c>
      <c r="C246">
        <v>2.3040434235472443E-4</v>
      </c>
    </row>
    <row r="247" spans="1:3" x14ac:dyDescent="0.25">
      <c r="A247">
        <v>12.35</v>
      </c>
      <c r="B247">
        <v>1.4597078519039661E-14</v>
      </c>
      <c r="C247">
        <v>2.325814757932004E-4</v>
      </c>
    </row>
    <row r="248" spans="1:3" x14ac:dyDescent="0.25">
      <c r="A248">
        <v>12.4</v>
      </c>
      <c r="B248">
        <v>1.516996673858715E-14</v>
      </c>
      <c r="C248">
        <v>2.3476329432227421E-4</v>
      </c>
    </row>
    <row r="249" spans="1:3" x14ac:dyDescent="0.25">
      <c r="A249">
        <v>12.45</v>
      </c>
      <c r="B249">
        <v>1.5764851600878821E-14</v>
      </c>
      <c r="C249">
        <v>2.3694968174396122E-4</v>
      </c>
    </row>
    <row r="250" spans="1:3" x14ac:dyDescent="0.25">
      <c r="A250">
        <v>12.5</v>
      </c>
      <c r="B250">
        <v>1.6382558387509245E-14</v>
      </c>
      <c r="C250">
        <v>2.3914052252007971E-4</v>
      </c>
    </row>
    <row r="251" spans="1:3" x14ac:dyDescent="0.25">
      <c r="A251">
        <v>12.55</v>
      </c>
      <c r="B251">
        <v>1.7023942594578547E-14</v>
      </c>
      <c r="C251">
        <v>2.4133570178903944E-4</v>
      </c>
    </row>
    <row r="252" spans="1:3" x14ac:dyDescent="0.25">
      <c r="A252">
        <v>12.6</v>
      </c>
      <c r="B252">
        <v>1.7689891010451235E-14</v>
      </c>
      <c r="C252">
        <v>2.4353510538178394E-4</v>
      </c>
    </row>
    <row r="253" spans="1:3" x14ac:dyDescent="0.25">
      <c r="A253">
        <v>12.65</v>
      </c>
      <c r="B253">
        <v>1.8381322830904555E-14</v>
      </c>
      <c r="C253">
        <v>2.4573861983720859E-4</v>
      </c>
    </row>
    <row r="254" spans="1:3" x14ac:dyDescent="0.25">
      <c r="A254">
        <v>12.7</v>
      </c>
      <c r="B254">
        <v>1.9099190812921825E-14</v>
      </c>
      <c r="C254">
        <v>2.4794613241707364E-4</v>
      </c>
    </row>
    <row r="255" spans="1:3" x14ac:dyDescent="0.25">
      <c r="A255">
        <v>12.75</v>
      </c>
      <c r="B255">
        <v>1.9844482468437304E-14</v>
      </c>
      <c r="C255">
        <v>2.5015753112003243E-4</v>
      </c>
    </row>
    <row r="256" spans="1:3" x14ac:dyDescent="0.25">
      <c r="A256">
        <v>12.8</v>
      </c>
      <c r="B256">
        <v>2.0618221299366608E-14</v>
      </c>
      <c r="C256">
        <v>2.5237270469544816E-4</v>
      </c>
    </row>
    <row r="257" spans="1:3" x14ac:dyDescent="0.25">
      <c r="A257">
        <v>12.85</v>
      </c>
      <c r="B257">
        <v>2.1421468075315914E-14</v>
      </c>
      <c r="C257">
        <v>2.5459154265620727E-4</v>
      </c>
    </row>
    <row r="258" spans="1:3" x14ac:dyDescent="0.25">
      <c r="A258">
        <v>12.9</v>
      </c>
      <c r="B258">
        <v>2.2255322155397184E-14</v>
      </c>
      <c r="C258">
        <v>2.5681393529132252E-4</v>
      </c>
    </row>
    <row r="259" spans="1:3" x14ac:dyDescent="0.25">
      <c r="A259">
        <v>12.95</v>
      </c>
      <c r="B259">
        <v>2.3120922855624635E-14</v>
      </c>
      <c r="C259">
        <v>2.5903977367778972E-4</v>
      </c>
    </row>
    <row r="260" spans="1:3" x14ac:dyDescent="0.25">
      <c r="A260">
        <v>13</v>
      </c>
      <c r="B260">
        <v>2.4019450863424198E-14</v>
      </c>
      <c r="C260">
        <v>2.6126894969186583E-4</v>
      </c>
    </row>
    <row r="261" spans="1:3" x14ac:dyDescent="0.25">
      <c r="A261">
        <v>13.05</v>
      </c>
      <c r="B261">
        <v>2.4952129700823469E-14</v>
      </c>
      <c r="C261">
        <v>2.6350135601991805E-4</v>
      </c>
    </row>
    <row r="262" spans="1:3" x14ac:dyDescent="0.25">
      <c r="A262">
        <v>13.1</v>
      </c>
      <c r="B262">
        <v>2.5920227237951361E-14</v>
      </c>
      <c r="C262">
        <v>2.6573688616868382E-4</v>
      </c>
    </row>
    <row r="263" spans="1:3" x14ac:dyDescent="0.25">
      <c r="A263">
        <v>13.15</v>
      </c>
      <c r="B263">
        <v>2.6925057258527785E-14</v>
      </c>
      <c r="C263">
        <v>2.6797543447498962E-4</v>
      </c>
    </row>
    <row r="264" spans="1:3" x14ac:dyDescent="0.25">
      <c r="A264">
        <v>13.2</v>
      </c>
      <c r="B264">
        <v>2.7967981079066885E-14</v>
      </c>
      <c r="C264">
        <v>2.7021689611495659E-4</v>
      </c>
    </row>
    <row r="265" spans="1:3" x14ac:dyDescent="0.25">
      <c r="A265">
        <v>13.25</v>
      </c>
      <c r="B265">
        <v>2.905040922359451E-14</v>
      </c>
      <c r="C265">
        <v>2.7246116711282677E-4</v>
      </c>
    </row>
    <row r="266" spans="1:3" x14ac:dyDescent="0.25">
      <c r="A266">
        <v>13.3</v>
      </c>
      <c r="B266">
        <v>3.0173803155712972E-14</v>
      </c>
      <c r="C266">
        <v>2.747081443490546E-4</v>
      </c>
    </row>
    <row r="267" spans="1:3" x14ac:dyDescent="0.25">
      <c r="A267">
        <v>13.35</v>
      </c>
      <c r="B267">
        <v>3.1339677069926843E-14</v>
      </c>
      <c r="C267">
        <v>2.7695772556811566E-4</v>
      </c>
    </row>
    <row r="268" spans="1:3" x14ac:dyDescent="0.25">
      <c r="A268">
        <v>13.4</v>
      </c>
      <c r="B268">
        <v>3.2549599744194068E-14</v>
      </c>
      <c r="C268">
        <v>2.7920980938586827E-4</v>
      </c>
    </row>
    <row r="269" spans="1:3" x14ac:dyDescent="0.25">
      <c r="A269">
        <v>13.45</v>
      </c>
      <c r="B269">
        <v>3.380519645572522E-14</v>
      </c>
      <c r="C269">
        <v>2.8146429529620718E-4</v>
      </c>
    </row>
    <row r="270" spans="1:3" x14ac:dyDescent="0.25">
      <c r="A270">
        <v>13.5</v>
      </c>
      <c r="B270">
        <v>3.5108150962139321E-14</v>
      </c>
      <c r="C270">
        <v>2.8372108367761417E-4</v>
      </c>
    </row>
    <row r="271" spans="1:3" x14ac:dyDescent="0.25">
      <c r="A271">
        <v>13.55</v>
      </c>
      <c r="B271">
        <v>3.6460207550119319E-14</v>
      </c>
      <c r="C271">
        <v>2.8598007579892115E-4</v>
      </c>
    </row>
    <row r="272" spans="1:3" x14ac:dyDescent="0.25">
      <c r="A272">
        <v>13.6</v>
      </c>
      <c r="B272">
        <v>3.7863173153814938E-14</v>
      </c>
      <c r="C272">
        <v>2.8824117382488944E-4</v>
      </c>
    </row>
    <row r="273" spans="1:3" x14ac:dyDescent="0.25">
      <c r="A273">
        <v>13.65</v>
      </c>
      <c r="B273">
        <v>3.9318919545285222E-14</v>
      </c>
      <c r="C273">
        <v>2.9050428082129961E-4</v>
      </c>
    </row>
    <row r="274" spans="1:3" x14ac:dyDescent="0.25">
      <c r="A274">
        <v>13.7</v>
      </c>
      <c r="B274">
        <v>4.0829385599354458E-14</v>
      </c>
      <c r="C274">
        <v>2.9276930075952299E-4</v>
      </c>
    </row>
    <row r="275" spans="1:3" x14ac:dyDescent="0.25">
      <c r="A275">
        <v>13.75</v>
      </c>
      <c r="B275">
        <v>4.2396579635344053E-14</v>
      </c>
      <c r="C275">
        <v>2.9503613852086376E-4</v>
      </c>
    </row>
    <row r="276" spans="1:3" x14ac:dyDescent="0.25">
      <c r="A276">
        <v>13.8</v>
      </c>
      <c r="B276">
        <v>4.4022581838193326E-14</v>
      </c>
      <c r="C276">
        <v>2.973046999004537E-4</v>
      </c>
    </row>
    <row r="277" spans="1:3" x14ac:dyDescent="0.25">
      <c r="A277">
        <v>13.85</v>
      </c>
      <c r="B277">
        <v>4.5709546761592781E-14</v>
      </c>
      <c r="C277">
        <v>2.9957489161056835E-4</v>
      </c>
    </row>
    <row r="278" spans="1:3" x14ac:dyDescent="0.25">
      <c r="A278">
        <v>13.9</v>
      </c>
      <c r="B278">
        <v>4.7459705915816617E-14</v>
      </c>
      <c r="C278">
        <v>3.0184662128389817E-4</v>
      </c>
    </row>
    <row r="279" spans="1:3" x14ac:dyDescent="0.25">
      <c r="A279">
        <v>13.95</v>
      </c>
      <c r="B279">
        <v>4.9275370443026727E-14</v>
      </c>
      <c r="C279">
        <v>3.0411979747631284E-4</v>
      </c>
    </row>
    <row r="280" spans="1:3" x14ac:dyDescent="0.25">
      <c r="A280">
        <v>14</v>
      </c>
      <c r="B280">
        <v>5.1158933882929882E-14</v>
      </c>
      <c r="C280">
        <v>3.0639432966907663E-4</v>
      </c>
    </row>
    <row r="281" spans="1:3" x14ac:dyDescent="0.25">
      <c r="A281">
        <v>14.05</v>
      </c>
      <c r="B281">
        <v>5.3112875031725493E-14</v>
      </c>
      <c r="C281">
        <v>3.0867012827107289E-4</v>
      </c>
    </row>
    <row r="282" spans="1:3" x14ac:dyDescent="0.25">
      <c r="A282">
        <v>14.1</v>
      </c>
      <c r="B282">
        <v>5.5139760897408953E-14</v>
      </c>
      <c r="C282">
        <v>3.1094710462038105E-4</v>
      </c>
    </row>
    <row r="283" spans="1:3" x14ac:dyDescent="0.25">
      <c r="A283">
        <v>14.15</v>
      </c>
      <c r="B283">
        <v>5.7242249754575025E-14</v>
      </c>
      <c r="C283">
        <v>3.1322517098583501E-4</v>
      </c>
    </row>
    <row r="284" spans="1:3" x14ac:dyDescent="0.25">
      <c r="A284">
        <v>14.2</v>
      </c>
      <c r="B284">
        <v>5.9423094301953563E-14</v>
      </c>
      <c r="C284">
        <v>3.1550424056784546E-4</v>
      </c>
    </row>
    <row r="285" spans="1:3" x14ac:dyDescent="0.25">
      <c r="A285">
        <v>14.25</v>
      </c>
      <c r="B285">
        <v>6.1685144926051734E-14</v>
      </c>
      <c r="C285">
        <v>3.1778422749938217E-4</v>
      </c>
    </row>
    <row r="286" spans="1:3" x14ac:dyDescent="0.25">
      <c r="A286">
        <v>14.3</v>
      </c>
      <c r="B286">
        <v>6.4031353074328376E-14</v>
      </c>
      <c r="C286">
        <v>3.2006504684626663E-4</v>
      </c>
    </row>
    <row r="287" spans="1:3" x14ac:dyDescent="0.25">
      <c r="A287">
        <v>14.35</v>
      </c>
      <c r="B287">
        <v>6.646477474148269E-14</v>
      </c>
      <c r="C287">
        <v>3.2234661460742311E-4</v>
      </c>
    </row>
    <row r="288" spans="1:3" x14ac:dyDescent="0.25">
      <c r="A288">
        <v>14.4</v>
      </c>
      <c r="B288">
        <v>6.8988574072529509E-14</v>
      </c>
      <c r="C288">
        <v>3.2462884771472945E-4</v>
      </c>
    </row>
    <row r="289" spans="1:3" x14ac:dyDescent="0.25">
      <c r="A289">
        <v>14.45</v>
      </c>
      <c r="B289">
        <v>7.1606027086431387E-14</v>
      </c>
      <c r="C289">
        <v>3.2691166403254937E-4</v>
      </c>
    </row>
    <row r="290" spans="1:3" x14ac:dyDescent="0.25">
      <c r="A290">
        <v>14.5</v>
      </c>
      <c r="B290">
        <v>7.4320525524231992E-14</v>
      </c>
      <c r="C290">
        <v>3.2919498235721699E-4</v>
      </c>
    </row>
    <row r="291" spans="1:3" x14ac:dyDescent="0.25">
      <c r="A291">
        <v>14.55</v>
      </c>
      <c r="B291">
        <v>7.713558082568126E-14</v>
      </c>
      <c r="C291">
        <v>3.3147872241595335E-4</v>
      </c>
    </row>
    <row r="292" spans="1:3" x14ac:dyDescent="0.25">
      <c r="A292">
        <v>14.6</v>
      </c>
      <c r="B292">
        <v>8.0054828238540493E-14</v>
      </c>
      <c r="C292">
        <v>3.3376280486581238E-4</v>
      </c>
    </row>
    <row r="293" spans="1:3" x14ac:dyDescent="0.25">
      <c r="A293">
        <v>14.65</v>
      </c>
      <c r="B293">
        <v>8.3082031064842011E-14</v>
      </c>
      <c r="C293">
        <v>3.3604715129206494E-4</v>
      </c>
    </row>
    <row r="294" spans="1:3" x14ac:dyDescent="0.25">
      <c r="A294">
        <v>14.7</v>
      </c>
      <c r="B294">
        <v>8.6221085048516092E-14</v>
      </c>
      <c r="C294">
        <v>3.3833168420692911E-4</v>
      </c>
    </row>
    <row r="295" spans="1:3" x14ac:dyDescent="0.25">
      <c r="A295">
        <v>14.75</v>
      </c>
      <c r="B295">
        <v>8.9476022908965026E-14</v>
      </c>
      <c r="C295">
        <v>3.4061632704707683E-4</v>
      </c>
    </row>
    <row r="296" spans="1:3" x14ac:dyDescent="0.25">
      <c r="A296">
        <v>14.8</v>
      </c>
      <c r="B296">
        <v>9.2851019025258597E-14</v>
      </c>
      <c r="C296">
        <v>3.4290100417215319E-4</v>
      </c>
    </row>
    <row r="297" spans="1:3" x14ac:dyDescent="0.25">
      <c r="A297">
        <v>14.85</v>
      </c>
      <c r="B297">
        <v>9.6350394275818279E-14</v>
      </c>
      <c r="C297">
        <v>3.4518564086202525E-4</v>
      </c>
    </row>
    <row r="298" spans="1:3" x14ac:dyDescent="0.25">
      <c r="A298">
        <v>14.9</v>
      </c>
      <c r="B298">
        <v>9.9978621038583814E-14</v>
      </c>
      <c r="C298">
        <v>3.4747016331440606E-4</v>
      </c>
    </row>
    <row r="299" spans="1:3" x14ac:dyDescent="0.25">
      <c r="A299">
        <v>14.95</v>
      </c>
      <c r="B299">
        <v>1.0374032835679079E-13</v>
      </c>
      <c r="C299">
        <v>3.4975449864209791E-4</v>
      </c>
    </row>
    <row r="300" spans="1:3" x14ac:dyDescent="0.25">
      <c r="A300">
        <v>15</v>
      </c>
      <c r="B300">
        <v>1.0764030727572041E-13</v>
      </c>
      <c r="C300">
        <v>3.5203857487000576E-4</v>
      </c>
    </row>
    <row r="301" spans="1:3" x14ac:dyDescent="0.25">
      <c r="A301">
        <v>15.05</v>
      </c>
      <c r="B301">
        <v>1.1168351635583752E-13</v>
      </c>
      <c r="C301">
        <v>3.543223209322497E-4</v>
      </c>
    </row>
    <row r="302" spans="1:3" x14ac:dyDescent="0.25">
      <c r="A302">
        <v>15.1</v>
      </c>
      <c r="B302">
        <v>1.1587508736801047E-13</v>
      </c>
      <c r="C302">
        <v>3.5660566666860023E-4</v>
      </c>
    </row>
    <row r="303" spans="1:3" x14ac:dyDescent="0.25">
      <c r="A303">
        <v>15.15</v>
      </c>
      <c r="B303">
        <v>1.2022033117661565E-13</v>
      </c>
      <c r="C303">
        <v>3.5888854282104091E-4</v>
      </c>
    </row>
    <row r="304" spans="1:3" x14ac:dyDescent="0.25">
      <c r="A304">
        <v>15.2</v>
      </c>
      <c r="B304">
        <v>1.2472474381651121E-13</v>
      </c>
      <c r="C304">
        <v>3.6117088103021397E-4</v>
      </c>
    </row>
    <row r="305" spans="1:3" x14ac:dyDescent="0.25">
      <c r="A305">
        <v>15.25</v>
      </c>
      <c r="B305">
        <v>1.2939401277009601E-13</v>
      </c>
      <c r="C305">
        <v>3.6345261383174325E-4</v>
      </c>
    </row>
    <row r="306" spans="1:3" x14ac:dyDescent="0.25">
      <c r="A306">
        <v>15.3</v>
      </c>
      <c r="B306">
        <v>1.342340234508008E-13</v>
      </c>
      <c r="C306">
        <v>3.6573367465213763E-4</v>
      </c>
    </row>
    <row r="307" spans="1:3" x14ac:dyDescent="0.25">
      <c r="A307">
        <v>15.35</v>
      </c>
      <c r="B307">
        <v>1.3925086589959368E-13</v>
      </c>
      <c r="C307">
        <v>3.680139978045376E-4</v>
      </c>
    </row>
    <row r="308" spans="1:3" x14ac:dyDescent="0.25">
      <c r="A308">
        <v>15.4</v>
      </c>
      <c r="B308">
        <v>1.4445084170128119E-13</v>
      </c>
      <c r="C308">
        <v>3.7029351848469198E-4</v>
      </c>
    </row>
    <row r="309" spans="1:3" x14ac:dyDescent="0.25">
      <c r="A309">
        <v>15.45</v>
      </c>
      <c r="B309">
        <v>1.4984047112755537E-13</v>
      </c>
      <c r="C309">
        <v>3.7257217276672665E-4</v>
      </c>
    </row>
    <row r="310" spans="1:3" x14ac:dyDescent="0.25">
      <c r="A310">
        <v>15.5</v>
      </c>
      <c r="B310">
        <v>1.5542650051403572E-13</v>
      </c>
      <c r="C310">
        <v>3.7484989759814611E-4</v>
      </c>
    </row>
    <row r="311" spans="1:3" x14ac:dyDescent="0.25">
      <c r="A311">
        <v>15.55</v>
      </c>
      <c r="B311">
        <v>1.6121590987864645E-13</v>
      </c>
      <c r="C311">
        <v>3.7712663079555683E-4</v>
      </c>
    </row>
    <row r="312" spans="1:3" x14ac:dyDescent="0.25">
      <c r="A312">
        <v>15.6</v>
      </c>
      <c r="B312">
        <v>1.672159207890425E-13</v>
      </c>
      <c r="C312">
        <v>3.7940231103973009E-4</v>
      </c>
    </row>
    <row r="313" spans="1:3" x14ac:dyDescent="0.25">
      <c r="A313">
        <v>15.65</v>
      </c>
      <c r="B313">
        <v>1.7343400448691333E-13</v>
      </c>
      <c r="C313">
        <v>3.816768778712373E-4</v>
      </c>
    </row>
    <row r="314" spans="1:3" x14ac:dyDescent="0.25">
      <c r="A314">
        <v>15.7</v>
      </c>
      <c r="B314">
        <v>1.7987789027728246E-13</v>
      </c>
      <c r="C314">
        <v>3.8395027168426047E-4</v>
      </c>
    </row>
    <row r="315" spans="1:3" x14ac:dyDescent="0.25">
      <c r="A315">
        <v>15.75</v>
      </c>
      <c r="B315">
        <v>1.8655557419120339E-13</v>
      </c>
      <c r="C315">
        <v>3.8622243372309246E-4</v>
      </c>
    </row>
    <row r="316" spans="1:3" x14ac:dyDescent="0.25">
      <c r="A316">
        <v>15.8</v>
      </c>
      <c r="B316">
        <v>1.9347532793040185E-13</v>
      </c>
      <c r="C316">
        <v>3.8849330607553954E-4</v>
      </c>
    </row>
    <row r="317" spans="1:3" x14ac:dyDescent="0.25">
      <c r="A317">
        <v>15.85</v>
      </c>
      <c r="B317">
        <v>2.0064570810280796E-13</v>
      </c>
      <c r="C317">
        <v>3.9076283166845498E-4</v>
      </c>
    </row>
    <row r="318" spans="1:3" x14ac:dyDescent="0.25">
      <c r="A318">
        <v>15.9</v>
      </c>
      <c r="B318">
        <v>2.0807556575808959E-13</v>
      </c>
      <c r="C318">
        <v>3.9303095426204335E-4</v>
      </c>
    </row>
    <row r="319" spans="1:3" x14ac:dyDescent="0.25">
      <c r="A319">
        <v>15.95</v>
      </c>
      <c r="B319">
        <v>2.1577405623260875E-13</v>
      </c>
      <c r="C319">
        <v>3.9529761844432144E-4</v>
      </c>
    </row>
    <row r="320" spans="1:3" x14ac:dyDescent="0.25">
      <c r="A320">
        <v>16</v>
      </c>
      <c r="B320">
        <v>2.2375064931354384E-13</v>
      </c>
      <c r="C320">
        <v>3.9756276962605826E-4</v>
      </c>
    </row>
    <row r="321" spans="1:3" x14ac:dyDescent="0.25">
      <c r="A321">
        <v>16.05</v>
      </c>
      <c r="B321">
        <v>2.320151397321356E-13</v>
      </c>
      <c r="C321">
        <v>3.9982635403438714E-4</v>
      </c>
    </row>
    <row r="322" spans="1:3" x14ac:dyDescent="0.25">
      <c r="A322">
        <v>16.100000000000001</v>
      </c>
      <c r="B322">
        <v>2.4057765799640747E-13</v>
      </c>
      <c r="C322">
        <v>4.0208831870779739E-4</v>
      </c>
    </row>
    <row r="323" spans="1:3" x14ac:dyDescent="0.25">
      <c r="A323">
        <v>16.149999999999999</v>
      </c>
      <c r="B323">
        <v>2.4944868157395885E-13</v>
      </c>
      <c r="C323">
        <v>4.0434861148977707E-4</v>
      </c>
    </row>
    <row r="324" spans="1:3" x14ac:dyDescent="0.25">
      <c r="A324">
        <v>16.2</v>
      </c>
      <c r="B324">
        <v>2.5863904643574216E-13</v>
      </c>
      <c r="C324">
        <v>4.0660718102357218E-4</v>
      </c>
    </row>
    <row r="325" spans="1:3" x14ac:dyDescent="0.25">
      <c r="A325">
        <v>16.25</v>
      </c>
      <c r="B325">
        <v>2.6815995897215942E-13</v>
      </c>
      <c r="C325">
        <v>4.0886397674563601E-4</v>
      </c>
    </row>
    <row r="326" spans="1:3" x14ac:dyDescent="0.25">
      <c r="A326">
        <v>16.3</v>
      </c>
      <c r="B326">
        <v>2.7802300829300008E-13</v>
      </c>
      <c r="C326">
        <v>4.1111894888006684E-4</v>
      </c>
    </row>
    <row r="327" spans="1:3" x14ac:dyDescent="0.25">
      <c r="A327">
        <v>16.350000000000001</v>
      </c>
      <c r="B327">
        <v>2.882401789232414E-13</v>
      </c>
      <c r="C327">
        <v>4.1337204843277446E-4</v>
      </c>
    </row>
    <row r="328" spans="1:3" x14ac:dyDescent="0.25">
      <c r="A328">
        <v>16.399999999999999</v>
      </c>
      <c r="B328">
        <v>2.9882386390700165E-13</v>
      </c>
      <c r="C328">
        <v>4.1562322718484483E-4</v>
      </c>
    </row>
    <row r="329" spans="1:3" x14ac:dyDescent="0.25">
      <c r="A329">
        <v>16.45</v>
      </c>
      <c r="B329">
        <v>3.0978687833229028E-13</v>
      </c>
      <c r="C329">
        <v>4.1787243768696654E-4</v>
      </c>
    </row>
    <row r="330" spans="1:3" x14ac:dyDescent="0.25">
      <c r="A330">
        <v>16.5</v>
      </c>
      <c r="B330">
        <v>3.2114247328971401E-13</v>
      </c>
      <c r="C330">
        <v>4.2011963325278912E-4</v>
      </c>
    </row>
    <row r="331" spans="1:3" x14ac:dyDescent="0.25">
      <c r="A331">
        <v>16.55</v>
      </c>
      <c r="B331">
        <v>3.3290435027845867E-13</v>
      </c>
      <c r="C331">
        <v>4.2236476795313614E-4</v>
      </c>
    </row>
    <row r="332" spans="1:3" x14ac:dyDescent="0.25">
      <c r="A332">
        <v>16.600000000000001</v>
      </c>
      <c r="B332">
        <v>3.4508667607352816E-13</v>
      </c>
      <c r="C332">
        <v>4.246077966097123E-4</v>
      </c>
    </row>
    <row r="333" spans="1:3" x14ac:dyDescent="0.25">
      <c r="A333">
        <v>16.649999999999999</v>
      </c>
      <c r="B333">
        <v>3.5770409806842419E-13</v>
      </c>
      <c r="C333">
        <v>4.26848674788473E-4</v>
      </c>
    </row>
    <row r="334" spans="1:3" x14ac:dyDescent="0.25">
      <c r="A334">
        <v>16.7</v>
      </c>
      <c r="B334">
        <v>3.7077176010797931E-13</v>
      </c>
      <c r="C334">
        <v>4.2908735879376519E-4</v>
      </c>
    </row>
    <row r="335" spans="1:3" x14ac:dyDescent="0.25">
      <c r="A335">
        <v>16.75</v>
      </c>
      <c r="B335">
        <v>3.8430531882650883E-13</v>
      </c>
      <c r="C335">
        <v>4.3132380566200294E-4</v>
      </c>
    </row>
    <row r="336" spans="1:3" x14ac:dyDescent="0.25">
      <c r="A336">
        <v>16.8</v>
      </c>
      <c r="B336">
        <v>3.9832096050679715E-13</v>
      </c>
      <c r="C336">
        <v>4.335579731544657E-4</v>
      </c>
    </row>
    <row r="337" spans="1:3" x14ac:dyDescent="0.25">
      <c r="A337">
        <v>16.850000000000001</v>
      </c>
      <c r="B337">
        <v>4.1283541847600876E-13</v>
      </c>
      <c r="C337">
        <v>4.3578981975204322E-4</v>
      </c>
    </row>
    <row r="338" spans="1:3" x14ac:dyDescent="0.25">
      <c r="A338">
        <v>16.899999999999999</v>
      </c>
      <c r="B338">
        <v>4.2786599105504878E-13</v>
      </c>
      <c r="C338">
        <v>4.3801930464864512E-4</v>
      </c>
    </row>
    <row r="339" spans="1:3" x14ac:dyDescent="0.25">
      <c r="A339">
        <v>16.95</v>
      </c>
      <c r="B339">
        <v>4.4343056007829621E-13</v>
      </c>
      <c r="C339">
        <v>4.402463877439462E-4</v>
      </c>
    </row>
    <row r="340" spans="1:3" x14ac:dyDescent="0.25">
      <c r="A340">
        <v>17</v>
      </c>
      <c r="B340">
        <v>4.5954761000137487E-13</v>
      </c>
      <c r="C340">
        <v>4.4247102963751391E-4</v>
      </c>
    </row>
    <row r="341" spans="1:3" x14ac:dyDescent="0.25">
      <c r="A341">
        <v>17.05</v>
      </c>
      <c r="B341">
        <v>4.7623624761478508E-13</v>
      </c>
      <c r="C341">
        <v>4.4469319162319899E-4</v>
      </c>
    </row>
    <row r="342" spans="1:3" x14ac:dyDescent="0.25">
      <c r="A342">
        <v>17.100000000000001</v>
      </c>
      <c r="B342">
        <v>4.9351622238214506E-13</v>
      </c>
      <c r="C342">
        <v>4.4691283568063796E-4</v>
      </c>
    </row>
    <row r="343" spans="1:3" x14ac:dyDescent="0.25">
      <c r="A343">
        <v>17.149999999999999</v>
      </c>
      <c r="B343">
        <v>5.1140794742206816E-13</v>
      </c>
      <c r="C343">
        <v>4.4912992447096982E-4</v>
      </c>
    </row>
    <row r="344" spans="1:3" x14ac:dyDescent="0.25">
      <c r="A344">
        <v>17.2</v>
      </c>
      <c r="B344">
        <v>5.2993252115325582E-13</v>
      </c>
      <c r="C344">
        <v>4.5134442132891214E-4</v>
      </c>
    </row>
    <row r="345" spans="1:3" x14ac:dyDescent="0.25">
      <c r="A345">
        <v>17.25</v>
      </c>
      <c r="B345">
        <v>5.4911174962326504E-13</v>
      </c>
      <c r="C345">
        <v>4.5355629025690952E-4</v>
      </c>
    </row>
    <row r="346" spans="1:3" x14ac:dyDescent="0.25">
      <c r="A346">
        <v>17.3</v>
      </c>
      <c r="B346">
        <v>5.6896816954157943E-13</v>
      </c>
      <c r="C346">
        <v>4.5576549591889055E-4</v>
      </c>
    </row>
    <row r="347" spans="1:3" x14ac:dyDescent="0.25">
      <c r="A347">
        <v>17.350000000000001</v>
      </c>
      <c r="B347">
        <v>5.8952507203854871E-13</v>
      </c>
      <c r="C347">
        <v>4.5797200363290416E-4</v>
      </c>
    </row>
    <row r="348" spans="1:3" x14ac:dyDescent="0.25">
      <c r="A348">
        <v>17.399999999999999</v>
      </c>
      <c r="B348">
        <v>6.1080652717227839E-13</v>
      </c>
      <c r="C348">
        <v>4.6017577936543667E-4</v>
      </c>
    </row>
    <row r="349" spans="1:3" x14ac:dyDescent="0.25">
      <c r="A349">
        <v>17.45</v>
      </c>
      <c r="B349">
        <v>6.3283740920611983E-13</v>
      </c>
      <c r="C349">
        <v>4.6237678972496334E-4</v>
      </c>
    </row>
    <row r="350" spans="1:3" x14ac:dyDescent="0.25">
      <c r="A350">
        <v>17.5</v>
      </c>
      <c r="B350">
        <v>6.5564342268029756E-13</v>
      </c>
      <c r="C350">
        <v>4.6457500195484693E-4</v>
      </c>
    </row>
    <row r="351" spans="1:3" x14ac:dyDescent="0.25">
      <c r="A351">
        <v>17.55</v>
      </c>
      <c r="B351">
        <v>6.7925112930154255E-13</v>
      </c>
      <c r="C351">
        <v>4.6677038392736275E-4</v>
      </c>
    </row>
    <row r="352" spans="1:3" x14ac:dyDescent="0.25">
      <c r="A352">
        <v>17.600000000000001</v>
      </c>
      <c r="B352">
        <v>7.0368797567571371E-13</v>
      </c>
      <c r="C352">
        <v>4.6896290413776922E-4</v>
      </c>
    </row>
    <row r="353" spans="1:3" x14ac:dyDescent="0.25">
      <c r="A353">
        <v>17.649999999999999</v>
      </c>
      <c r="B353">
        <v>7.2898232190881002E-13</v>
      </c>
      <c r="C353">
        <v>4.7115253169657768E-4</v>
      </c>
    </row>
    <row r="354" spans="1:3" x14ac:dyDescent="0.25">
      <c r="A354">
        <v>17.7</v>
      </c>
      <c r="B354">
        <v>7.5516347110252051E-13</v>
      </c>
      <c r="C354">
        <v>4.7333923632431269E-4</v>
      </c>
    </row>
    <row r="355" spans="1:3" x14ac:dyDescent="0.25">
      <c r="A355">
        <v>17.75</v>
      </c>
      <c r="B355">
        <v>7.8226169977158386E-13</v>
      </c>
      <c r="C355">
        <v>4.7552298834488757E-4</v>
      </c>
    </row>
    <row r="356" spans="1:3" x14ac:dyDescent="0.25">
      <c r="A356">
        <v>17.8</v>
      </c>
      <c r="B356">
        <v>8.1030828921040819E-13</v>
      </c>
      <c r="C356">
        <v>4.7770375867828177E-4</v>
      </c>
    </row>
    <row r="357" spans="1:3" x14ac:dyDescent="0.25">
      <c r="A357">
        <v>17.850000000000001</v>
      </c>
      <c r="B357">
        <v>8.3933555783779994E-13</v>
      </c>
      <c r="C357">
        <v>4.7988151883559919E-4</v>
      </c>
    </row>
    <row r="358" spans="1:3" x14ac:dyDescent="0.25">
      <c r="A358">
        <v>17.899999999999999</v>
      </c>
      <c r="B358">
        <v>8.6937689454915048E-13</v>
      </c>
      <c r="C358">
        <v>4.8205624091195778E-4</v>
      </c>
    </row>
    <row r="359" spans="1:3" x14ac:dyDescent="0.25">
      <c r="A359">
        <v>17.95</v>
      </c>
      <c r="B359">
        <v>9.0046679310622676E-13</v>
      </c>
      <c r="C359">
        <v>4.8422789757983066E-4</v>
      </c>
    </row>
    <row r="360" spans="1:3" x14ac:dyDescent="0.25">
      <c r="A360">
        <v>18</v>
      </c>
      <c r="B360">
        <v>9.3264088759592837E-13</v>
      </c>
      <c r="C360">
        <v>4.8639646208420515E-4</v>
      </c>
    </row>
    <row r="361" spans="1:3" x14ac:dyDescent="0.25">
      <c r="A361">
        <v>18.05</v>
      </c>
      <c r="B361">
        <v>9.6593598898986045E-13</v>
      </c>
      <c r="C361">
        <v>4.8856190823465847E-4</v>
      </c>
    </row>
    <row r="362" spans="1:3" x14ac:dyDescent="0.25">
      <c r="A362">
        <v>18.100000000000001</v>
      </c>
      <c r="B362">
        <v>1.0003901228378072E-12</v>
      </c>
      <c r="C362">
        <v>4.9072421039902557E-4</v>
      </c>
    </row>
    <row r="363" spans="1:3" x14ac:dyDescent="0.25">
      <c r="A363">
        <v>18.149999999999999</v>
      </c>
      <c r="B363">
        <v>1.0360425681289826E-12</v>
      </c>
      <c r="C363">
        <v>4.9288334349926685E-4</v>
      </c>
    </row>
    <row r="364" spans="1:3" x14ac:dyDescent="0.25">
      <c r="A364">
        <v>18.2</v>
      </c>
      <c r="B364">
        <v>1.072933897355861E-12</v>
      </c>
      <c r="C364">
        <v>4.950392830033862E-4</v>
      </c>
    </row>
    <row r="365" spans="1:3" x14ac:dyDescent="0.25">
      <c r="A365">
        <v>18.25</v>
      </c>
      <c r="B365">
        <v>1.1111060178167307E-12</v>
      </c>
      <c r="C365">
        <v>4.9719200491957346E-4</v>
      </c>
    </row>
    <row r="366" spans="1:3" x14ac:dyDescent="0.25">
      <c r="A366">
        <v>18.3</v>
      </c>
      <c r="B366">
        <v>1.1506022141935281E-12</v>
      </c>
      <c r="C366">
        <v>4.9934148579090874E-4</v>
      </c>
    </row>
    <row r="367" spans="1:3" x14ac:dyDescent="0.25">
      <c r="A367">
        <v>18.350000000000001</v>
      </c>
      <c r="B367">
        <v>1.1914671924432404E-12</v>
      </c>
      <c r="C367">
        <v>5.0148770268739992E-4</v>
      </c>
    </row>
    <row r="368" spans="1:3" x14ac:dyDescent="0.25">
      <c r="A368">
        <v>18.399999999999999</v>
      </c>
      <c r="B368">
        <v>1.233747125041826E-12</v>
      </c>
      <c r="C368">
        <v>5.036306332025269E-4</v>
      </c>
    </row>
    <row r="369" spans="1:3" x14ac:dyDescent="0.25">
      <c r="A369">
        <v>18.45</v>
      </c>
      <c r="B369">
        <v>1.2774896976206785E-12</v>
      </c>
      <c r="C369">
        <v>5.0577025544560684E-4</v>
      </c>
    </row>
    <row r="370" spans="1:3" x14ac:dyDescent="0.25">
      <c r="A370">
        <v>18.5</v>
      </c>
      <c r="B370">
        <v>1.322744157037357E-12</v>
      </c>
      <c r="C370">
        <v>5.0790654803448674E-4</v>
      </c>
    </row>
    <row r="371" spans="1:3" x14ac:dyDescent="0.25">
      <c r="A371">
        <v>18.55</v>
      </c>
      <c r="B371">
        <v>1.369561360922542E-12</v>
      </c>
      <c r="C371">
        <v>5.1003949009295992E-4</v>
      </c>
    </row>
    <row r="372" spans="1:3" x14ac:dyDescent="0.25">
      <c r="A372">
        <v>18.600000000000001</v>
      </c>
      <c r="B372">
        <v>1.4179938287474483E-12</v>
      </c>
      <c r="C372">
        <v>5.1216906124248248E-4</v>
      </c>
    </row>
    <row r="373" spans="1:3" x14ac:dyDescent="0.25">
      <c r="A373">
        <v>18.649999999999999</v>
      </c>
      <c r="B373">
        <v>1.4680957944563122E-12</v>
      </c>
      <c r="C373">
        <v>5.1429524159546109E-4</v>
      </c>
    </row>
    <row r="374" spans="1:3" x14ac:dyDescent="0.25">
      <c r="A374">
        <v>18.7</v>
      </c>
      <c r="B374">
        <v>1.5199232607102571E-12</v>
      </c>
      <c r="C374">
        <v>5.1641801175222911E-4</v>
      </c>
    </row>
    <row r="375" spans="1:3" x14ac:dyDescent="0.25">
      <c r="A375">
        <v>18.75</v>
      </c>
      <c r="B375">
        <v>1.573534054790232E-12</v>
      </c>
      <c r="C375">
        <v>5.1853735279273167E-4</v>
      </c>
    </row>
    <row r="376" spans="1:3" x14ac:dyDescent="0.25">
      <c r="A376">
        <v>18.8</v>
      </c>
      <c r="B376">
        <v>1.6289878862076481E-12</v>
      </c>
      <c r="C376">
        <v>5.2065324627163312E-4</v>
      </c>
    </row>
    <row r="377" spans="1:3" x14ac:dyDescent="0.25">
      <c r="A377">
        <v>18.850000000000001</v>
      </c>
      <c r="B377">
        <v>1.6863464060731814E-12</v>
      </c>
      <c r="C377">
        <v>5.2276567421230189E-4</v>
      </c>
    </row>
    <row r="378" spans="1:3" x14ac:dyDescent="0.25">
      <c r="A378">
        <v>18.899999999999999</v>
      </c>
      <c r="B378">
        <v>1.7456732682754522E-12</v>
      </c>
      <c r="C378">
        <v>5.2487461910238008E-4</v>
      </c>
    </row>
    <row r="379" spans="1:3" x14ac:dyDescent="0.25">
      <c r="A379">
        <v>18.95</v>
      </c>
      <c r="B379">
        <v>1.8070341925224456E-12</v>
      </c>
      <c r="C379">
        <v>5.2698006388577257E-4</v>
      </c>
    </row>
    <row r="380" spans="1:3" x14ac:dyDescent="0.25">
      <c r="A380">
        <v>19</v>
      </c>
      <c r="B380">
        <v>1.8704970293007714E-12</v>
      </c>
      <c r="C380">
        <v>5.2908199195883467E-4</v>
      </c>
    </row>
    <row r="381" spans="1:3" x14ac:dyDescent="0.25">
      <c r="A381">
        <v>19.05</v>
      </c>
      <c r="B381">
        <v>1.9361318268084596E-12</v>
      </c>
      <c r="C381">
        <v>5.3118038716305912E-4</v>
      </c>
    </row>
    <row r="382" spans="1:3" x14ac:dyDescent="0.25">
      <c r="A382">
        <v>19.100000000000001</v>
      </c>
      <c r="B382">
        <v>2.004010899919443E-12</v>
      </c>
      <c r="C382">
        <v>5.3327523378308408E-4</v>
      </c>
    </row>
    <row r="383" spans="1:3" x14ac:dyDescent="0.25">
      <c r="A383">
        <v>19.149999999999999</v>
      </c>
      <c r="B383">
        <v>2.0742089012389769E-12</v>
      </c>
      <c r="C383">
        <v>5.3536651653607673E-4</v>
      </c>
    </row>
    <row r="384" spans="1:3" x14ac:dyDescent="0.25">
      <c r="A384">
        <v>19.2</v>
      </c>
      <c r="B384">
        <v>2.1468028943107997E-12</v>
      </c>
      <c r="C384">
        <v>5.374542205694757E-4</v>
      </c>
    </row>
    <row r="385" spans="1:3" x14ac:dyDescent="0.25">
      <c r="A385">
        <v>19.25</v>
      </c>
      <c r="B385">
        <v>2.2218724290393623E-12</v>
      </c>
      <c r="C385">
        <v>5.395383314563011E-4</v>
      </c>
    </row>
    <row r="386" spans="1:3" x14ac:dyDescent="0.25">
      <c r="A386">
        <v>19.3</v>
      </c>
      <c r="B386">
        <v>2.2994996193909992E-12</v>
      </c>
      <c r="C386">
        <v>5.4161883518674691E-4</v>
      </c>
    </row>
    <row r="387" spans="1:3" x14ac:dyDescent="0.25">
      <c r="A387">
        <v>19.350000000000001</v>
      </c>
      <c r="B387">
        <v>2.3797692234408268E-12</v>
      </c>
      <c r="C387">
        <v>5.4369571816446026E-4</v>
      </c>
    </row>
    <row r="388" spans="1:3" x14ac:dyDescent="0.25">
      <c r="A388">
        <v>19.399999999999999</v>
      </c>
      <c r="B388">
        <v>2.4627687258333151E-12</v>
      </c>
      <c r="C388">
        <v>5.4576896720236916E-4</v>
      </c>
    </row>
    <row r="389" spans="1:3" x14ac:dyDescent="0.25">
      <c r="A389">
        <v>19.45</v>
      </c>
      <c r="B389">
        <v>2.548588422726522E-12</v>
      </c>
      <c r="C389">
        <v>5.4783856951562079E-4</v>
      </c>
    </row>
    <row r="390" spans="1:3" x14ac:dyDescent="0.25">
      <c r="A390">
        <v>19.5</v>
      </c>
      <c r="B390">
        <v>2.6373215092925082E-12</v>
      </c>
      <c r="C390">
        <v>5.4990451271558335E-4</v>
      </c>
    </row>
    <row r="391" spans="1:3" x14ac:dyDescent="0.25">
      <c r="A391">
        <v>19.55</v>
      </c>
      <c r="B391">
        <v>2.7290641698470191E-12</v>
      </c>
      <c r="C391">
        <v>5.5196678480829071E-4</v>
      </c>
    </row>
    <row r="392" spans="1:3" x14ac:dyDescent="0.25">
      <c r="A392">
        <v>19.600000000000001</v>
      </c>
      <c r="B392">
        <v>2.8239156706855038E-12</v>
      </c>
      <c r="C392">
        <v>5.5402537418464592E-4</v>
      </c>
    </row>
    <row r="393" spans="1:3" x14ac:dyDescent="0.25">
      <c r="A393">
        <v>19.649999999999999</v>
      </c>
      <c r="B393">
        <v>2.921978455703132E-12</v>
      </c>
      <c r="C393">
        <v>5.5608026961998143E-4</v>
      </c>
    </row>
    <row r="394" spans="1:3" x14ac:dyDescent="0.25">
      <c r="A394">
        <v>19.7</v>
      </c>
      <c r="B394">
        <v>3.0233582448788779E-12</v>
      </c>
      <c r="C394">
        <v>5.581314602649542E-4</v>
      </c>
    </row>
    <row r="395" spans="1:3" x14ac:dyDescent="0.25">
      <c r="A395">
        <v>19.75</v>
      </c>
      <c r="B395">
        <v>3.1281641357071727E-12</v>
      </c>
      <c r="C395">
        <v>5.6017893564255371E-4</v>
      </c>
    </row>
    <row r="396" spans="1:3" x14ac:dyDescent="0.25">
      <c r="A396">
        <v>19.8</v>
      </c>
      <c r="B396">
        <v>3.2365087076608149E-12</v>
      </c>
      <c r="C396">
        <v>5.6222268564350608E-4</v>
      </c>
    </row>
    <row r="397" spans="1:3" x14ac:dyDescent="0.25">
      <c r="A397">
        <v>19.850000000000001</v>
      </c>
      <c r="B397">
        <v>3.3485081297732162E-12</v>
      </c>
      <c r="C397">
        <v>5.6426270051902045E-4</v>
      </c>
    </row>
    <row r="398" spans="1:3" x14ac:dyDescent="0.25">
      <c r="A398">
        <v>19.899999999999999</v>
      </c>
      <c r="B398">
        <v>3.4642822714293278E-12</v>
      </c>
      <c r="C398">
        <v>5.6629897087846727E-4</v>
      </c>
    </row>
    <row r="399" spans="1:3" x14ac:dyDescent="0.25">
      <c r="A399">
        <v>19.95</v>
      </c>
      <c r="B399">
        <v>3.5839548164568789E-12</v>
      </c>
      <c r="C399">
        <v>5.6833148768387705E-4</v>
      </c>
    </row>
    <row r="400" spans="1:3" x14ac:dyDescent="0.25">
      <c r="A400">
        <v>20</v>
      </c>
      <c r="B400">
        <v>3.7076533806131897E-12</v>
      </c>
      <c r="C400">
        <v>5.7036024224492855E-4</v>
      </c>
    </row>
    <row r="401" spans="1:3" x14ac:dyDescent="0.25">
      <c r="A401">
        <v>20.05</v>
      </c>
      <c r="B401">
        <v>3.8355096325642136E-12</v>
      </c>
      <c r="C401">
        <v>5.7238522621228731E-4</v>
      </c>
    </row>
    <row r="402" spans="1:3" x14ac:dyDescent="0.25">
      <c r="A402">
        <v>20.100000000000001</v>
      </c>
      <c r="B402">
        <v>3.9676594184560212E-12</v>
      </c>
      <c r="C402">
        <v>5.7440643157583113E-4</v>
      </c>
    </row>
    <row r="403" spans="1:3" x14ac:dyDescent="0.25">
      <c r="A403">
        <v>20.149999999999999</v>
      </c>
      <c r="B403">
        <v>4.1042428901809072E-12</v>
      </c>
      <c r="C403">
        <v>5.7642385065962093E-4</v>
      </c>
    </row>
    <row r="404" spans="1:3" x14ac:dyDescent="0.25">
      <c r="A404">
        <v>20.2</v>
      </c>
      <c r="B404">
        <v>4.2454046374438869E-12</v>
      </c>
      <c r="C404">
        <v>5.7843747611412654E-4</v>
      </c>
    </row>
    <row r="405" spans="1:3" x14ac:dyDescent="0.25">
      <c r="A405">
        <v>20.25</v>
      </c>
      <c r="B405">
        <v>4.3912938237377282E-12</v>
      </c>
      <c r="C405">
        <v>5.8044730091667037E-4</v>
      </c>
    </row>
    <row r="406" spans="1:3" x14ac:dyDescent="0.25">
      <c r="A406">
        <v>20.3</v>
      </c>
      <c r="B406">
        <v>4.5420643263373287E-12</v>
      </c>
      <c r="C406">
        <v>5.8245331836237284E-4</v>
      </c>
    </row>
    <row r="407" spans="1:3" x14ac:dyDescent="0.25">
      <c r="A407">
        <v>20.350000000000001</v>
      </c>
      <c r="B407">
        <v>4.6978748804285198E-12</v>
      </c>
      <c r="C407">
        <v>5.8445552206057717E-4</v>
      </c>
    </row>
    <row r="408" spans="1:3" x14ac:dyDescent="0.25">
      <c r="A408">
        <v>20.399999999999999</v>
      </c>
      <c r="B408">
        <v>4.8588892274878823E-12</v>
      </c>
      <c r="C408">
        <v>5.8645390593323806E-4</v>
      </c>
    </row>
    <row r="409" spans="1:3" x14ac:dyDescent="0.25">
      <c r="A409">
        <v>20.45</v>
      </c>
      <c r="B409">
        <v>5.0252762680341267E-12</v>
      </c>
      <c r="C409">
        <v>5.884484642083678E-4</v>
      </c>
    </row>
    <row r="410" spans="1:3" x14ac:dyDescent="0.25">
      <c r="A410">
        <v>20.5</v>
      </c>
      <c r="B410">
        <v>5.1972102188758035E-12</v>
      </c>
      <c r="C410">
        <v>5.9043919141362833E-4</v>
      </c>
    </row>
    <row r="411" spans="1:3" x14ac:dyDescent="0.25">
      <c r="A411">
        <v>20.55</v>
      </c>
      <c r="B411">
        <v>5.374870774980935E-12</v>
      </c>
      <c r="C411">
        <v>5.9242608237631818E-4</v>
      </c>
    </row>
    <row r="412" spans="1:3" x14ac:dyDescent="0.25">
      <c r="A412">
        <v>20.6</v>
      </c>
      <c r="B412">
        <v>5.5584432761006819E-12</v>
      </c>
      <c r="C412">
        <v>5.9440913221495357E-4</v>
      </c>
    </row>
    <row r="413" spans="1:3" x14ac:dyDescent="0.25">
      <c r="A413">
        <v>20.65</v>
      </c>
      <c r="B413">
        <v>5.7481188782801557E-12</v>
      </c>
      <c r="C413">
        <v>5.9638833633813551E-4</v>
      </c>
    </row>
    <row r="414" spans="1:3" x14ac:dyDescent="0.25">
      <c r="A414">
        <v>20.7</v>
      </c>
      <c r="B414">
        <v>5.9440947303946848E-12</v>
      </c>
      <c r="C414">
        <v>5.9836369044153064E-4</v>
      </c>
    </row>
    <row r="415" spans="1:3" x14ac:dyDescent="0.25">
      <c r="A415">
        <v>20.75</v>
      </c>
      <c r="B415">
        <v>6.1465741558526931E-12</v>
      </c>
      <c r="C415">
        <v>6.0033519049645706E-4</v>
      </c>
    </row>
    <row r="416" spans="1:3" x14ac:dyDescent="0.25">
      <c r="A416">
        <v>20.8</v>
      </c>
      <c r="B416">
        <v>6.3557668396105036E-12</v>
      </c>
      <c r="C416">
        <v>6.0230283275251851E-4</v>
      </c>
    </row>
    <row r="417" spans="1:3" x14ac:dyDescent="0.25">
      <c r="A417">
        <v>20.85</v>
      </c>
      <c r="B417">
        <v>6.5718890206484286E-12</v>
      </c>
      <c r="C417">
        <v>6.0426661373487651E-4</v>
      </c>
    </row>
    <row r="418" spans="1:3" x14ac:dyDescent="0.25">
      <c r="A418">
        <v>20.9</v>
      </c>
      <c r="B418">
        <v>6.7951636900613304E-12</v>
      </c>
      <c r="C418">
        <v>6.0622653023373525E-4</v>
      </c>
    </row>
    <row r="419" spans="1:3" x14ac:dyDescent="0.25">
      <c r="A419">
        <v>20.95</v>
      </c>
      <c r="B419">
        <v>7.0258207949203413E-12</v>
      </c>
      <c r="C419">
        <v>6.0818257930308974E-4</v>
      </c>
    </row>
    <row r="420" spans="1:3" x14ac:dyDescent="0.25">
      <c r="A420">
        <v>21</v>
      </c>
      <c r="B420">
        <v>7.2640974480684681E-12</v>
      </c>
      <c r="C420">
        <v>6.1013475825947845E-4</v>
      </c>
    </row>
    <row r="421" spans="1:3" x14ac:dyDescent="0.25">
      <c r="A421">
        <v>21.05</v>
      </c>
      <c r="B421">
        <v>7.5102381440142725E-12</v>
      </c>
      <c r="C421">
        <v>6.1208306467490196E-4</v>
      </c>
    </row>
    <row r="422" spans="1:3" x14ac:dyDescent="0.25">
      <c r="A422">
        <v>21.1</v>
      </c>
      <c r="B422">
        <v>7.7644949810954586E-12</v>
      </c>
      <c r="C422">
        <v>6.1402749637413305E-4</v>
      </c>
    </row>
    <row r="423" spans="1:3" x14ac:dyDescent="0.25">
      <c r="A423">
        <v>21.15</v>
      </c>
      <c r="B423">
        <v>8.0271278900863938E-12</v>
      </c>
      <c r="C423">
        <v>6.1596805143072464E-4</v>
      </c>
    </row>
    <row r="424" spans="1:3" x14ac:dyDescent="0.25">
      <c r="A424">
        <v>21.2</v>
      </c>
      <c r="B424">
        <v>8.2984048694285935E-12</v>
      </c>
      <c r="C424">
        <v>6.1790472816324298E-4</v>
      </c>
    </row>
    <row r="425" spans="1:3" x14ac:dyDescent="0.25">
      <c r="A425">
        <v>21.25</v>
      </c>
      <c r="B425">
        <v>8.5786022272695375E-12</v>
      </c>
      <c r="C425">
        <v>6.1983752513152294E-4</v>
      </c>
    </row>
    <row r="426" spans="1:3" x14ac:dyDescent="0.25">
      <c r="A426">
        <v>21.3</v>
      </c>
      <c r="B426">
        <v>8.8680048304976913E-12</v>
      </c>
      <c r="C426">
        <v>6.2176644113297037E-4</v>
      </c>
    </row>
    <row r="427" spans="1:3" x14ac:dyDescent="0.25">
      <c r="A427">
        <v>21.35</v>
      </c>
      <c r="B427">
        <v>9.1669063609689869E-12</v>
      </c>
      <c r="C427">
        <v>6.2369147519889944E-4</v>
      </c>
    </row>
    <row r="428" spans="1:3" x14ac:dyDescent="0.25">
      <c r="A428">
        <v>21.4</v>
      </c>
      <c r="B428">
        <v>9.4756095791232227E-12</v>
      </c>
      <c r="C428">
        <v>6.2561262659090926E-4</v>
      </c>
    </row>
    <row r="429" spans="1:3" x14ac:dyDescent="0.25">
      <c r="A429">
        <v>21.45</v>
      </c>
      <c r="B429">
        <v>9.7944265951951489E-12</v>
      </c>
      <c r="C429">
        <v>6.2752989479730791E-4</v>
      </c>
    </row>
    <row r="430" spans="1:3" x14ac:dyDescent="0.25">
      <c r="A430">
        <v>21.5</v>
      </c>
      <c r="B430">
        <v>1.0123679148231043E-11</v>
      </c>
      <c r="C430">
        <v>6.2944327952957737E-4</v>
      </c>
    </row>
    <row r="431" spans="1:3" x14ac:dyDescent="0.25">
      <c r="A431">
        <v>21.55</v>
      </c>
      <c r="B431">
        <v>1.0463698893124227E-11</v>
      </c>
      <c r="C431">
        <v>6.3135278071885671E-4</v>
      </c>
    </row>
    <row r="432" spans="1:3" x14ac:dyDescent="0.25">
      <c r="A432">
        <v>21.6</v>
      </c>
      <c r="B432">
        <v>1.0814827695893319E-11</v>
      </c>
      <c r="C432">
        <v>6.3325839851249919E-4</v>
      </c>
    </row>
    <row r="433" spans="1:3" x14ac:dyDescent="0.25">
      <c r="A433">
        <v>21.65</v>
      </c>
      <c r="B433">
        <v>1.1177417937428423E-11</v>
      </c>
      <c r="C433">
        <v>6.3516013327063006E-4</v>
      </c>
    </row>
    <row r="434" spans="1:3" x14ac:dyDescent="0.25">
      <c r="A434">
        <v>21.7</v>
      </c>
      <c r="B434">
        <v>1.1551832825938422E-11</v>
      </c>
      <c r="C434">
        <v>6.370579855627871E-4</v>
      </c>
    </row>
    <row r="435" spans="1:3" x14ac:dyDescent="0.25">
      <c r="A435">
        <v>21.75</v>
      </c>
      <c r="B435">
        <v>1.1938446718339752E-11</v>
      </c>
      <c r="C435">
        <v>6.3895195616455217E-4</v>
      </c>
    </row>
    <row r="436" spans="1:3" x14ac:dyDescent="0.25">
      <c r="A436">
        <v>21.8</v>
      </c>
      <c r="B436">
        <v>1.2337645450829832E-11</v>
      </c>
      <c r="C436">
        <v>6.4084204605426151E-4</v>
      </c>
    </row>
    <row r="437" spans="1:3" x14ac:dyDescent="0.25">
      <c r="A437">
        <v>21.85</v>
      </c>
      <c r="B437">
        <v>1.2749826678899456E-11</v>
      </c>
      <c r="C437">
        <v>6.4272825640972599E-4</v>
      </c>
    </row>
    <row r="438" spans="1:3" x14ac:dyDescent="0.25">
      <c r="A438">
        <v>21.9</v>
      </c>
      <c r="B438">
        <v>1.3175400227040726E-11</v>
      </c>
      <c r="C438">
        <v>6.4461058860500371E-4</v>
      </c>
    </row>
    <row r="439" spans="1:3" x14ac:dyDescent="0.25">
      <c r="A439">
        <v>21.95</v>
      </c>
      <c r="B439">
        <v>1.3614788448415949E-11</v>
      </c>
      <c r="C439">
        <v>6.4648904420721827E-4</v>
      </c>
    </row>
    <row r="440" spans="1:3" x14ac:dyDescent="0.25">
      <c r="A440">
        <v>22</v>
      </c>
      <c r="B440">
        <v>1.4068426594760395E-11</v>
      </c>
      <c r="C440">
        <v>6.4836362497337676E-4</v>
      </c>
    </row>
    <row r="441" spans="1:3" x14ac:dyDescent="0.25">
      <c r="A441">
        <v>22.05</v>
      </c>
      <c r="B441">
        <v>1.4536763196796975E-11</v>
      </c>
      <c r="C441">
        <v>6.5023433284727933E-4</v>
      </c>
    </row>
    <row r="442" spans="1:3" x14ac:dyDescent="0.25">
      <c r="A442">
        <v>22.1</v>
      </c>
      <c r="B442">
        <v>1.5020260455450432E-11</v>
      </c>
      <c r="C442">
        <v>6.5210116995641795E-4</v>
      </c>
    </row>
    <row r="443" spans="1:3" x14ac:dyDescent="0.25">
      <c r="A443">
        <v>22.15</v>
      </c>
      <c r="B443">
        <v>1.5519394644153099E-11</v>
      </c>
      <c r="C443">
        <v>6.5396413860893644E-4</v>
      </c>
    </row>
    <row r="444" spans="1:3" x14ac:dyDescent="0.25">
      <c r="A444">
        <v>22.2</v>
      </c>
      <c r="B444">
        <v>1.6034656522545917E-11</v>
      </c>
      <c r="C444">
        <v>6.5582324129062446E-4</v>
      </c>
    </row>
    <row r="445" spans="1:3" x14ac:dyDescent="0.25">
      <c r="A445">
        <v>22.25</v>
      </c>
      <c r="B445">
        <v>1.6566551761882471E-11</v>
      </c>
      <c r="C445">
        <v>6.5767848066193872E-4</v>
      </c>
    </row>
    <row r="446" spans="1:3" x14ac:dyDescent="0.25">
      <c r="A446">
        <v>22.3</v>
      </c>
      <c r="B446">
        <v>1.7115601382453026E-11</v>
      </c>
      <c r="C446">
        <v>6.5952985955506315E-4</v>
      </c>
    </row>
    <row r="447" spans="1:3" x14ac:dyDescent="0.25">
      <c r="A447">
        <v>22.35</v>
      </c>
      <c r="B447">
        <v>1.7682342203355667E-11</v>
      </c>
      <c r="C447">
        <v>6.6137738097101157E-4</v>
      </c>
    </row>
    <row r="448" spans="1:3" x14ac:dyDescent="0.25">
      <c r="A448">
        <v>22.4</v>
      </c>
      <c r="B448">
        <v>1.8267327304947319E-11</v>
      </c>
      <c r="C448">
        <v>6.6322104807675674E-4</v>
      </c>
    </row>
    <row r="449" spans="1:3" x14ac:dyDescent="0.25">
      <c r="A449">
        <v>22.45</v>
      </c>
      <c r="B449">
        <v>1.8871126504316412E-11</v>
      </c>
      <c r="C449">
        <v>6.6506086420240037E-4</v>
      </c>
    </row>
    <row r="450" spans="1:3" x14ac:dyDescent="0.25">
      <c r="A450">
        <v>22.5</v>
      </c>
      <c r="B450">
        <v>1.9494326844130834E-11</v>
      </c>
      <c r="C450">
        <v>6.6689683283836527E-4</v>
      </c>
    </row>
    <row r="451" spans="1:3" x14ac:dyDescent="0.25">
      <c r="A451">
        <v>22.55</v>
      </c>
      <c r="B451">
        <v>2.0137533095218342E-11</v>
      </c>
      <c r="C451">
        <v>6.6872895763264413E-4</v>
      </c>
    </row>
    <row r="452" spans="1:3" x14ac:dyDescent="0.25">
      <c r="A452">
        <v>22.6</v>
      </c>
      <c r="B452">
        <v>2.0801368273251961E-11</v>
      </c>
      <c r="C452">
        <v>6.7055724238805625E-4</v>
      </c>
    </row>
    <row r="453" spans="1:3" x14ac:dyDescent="0.25">
      <c r="A453">
        <v>22.65</v>
      </c>
      <c r="B453">
        <v>2.1486474169918164E-11</v>
      </c>
      <c r="C453">
        <v>6.7238169105956222E-4</v>
      </c>
    </row>
    <row r="454" spans="1:3" x14ac:dyDescent="0.25">
      <c r="A454">
        <v>22.7</v>
      </c>
      <c r="B454">
        <v>2.2193511898954516E-11</v>
      </c>
      <c r="C454">
        <v>6.7420230775158349E-4</v>
      </c>
    </row>
    <row r="455" spans="1:3" x14ac:dyDescent="0.25">
      <c r="A455">
        <v>22.75</v>
      </c>
      <c r="B455">
        <v>2.2923162457461365E-11</v>
      </c>
      <c r="C455">
        <v>6.7601909671539853E-4</v>
      </c>
    </row>
    <row r="456" spans="1:3" x14ac:dyDescent="0.25">
      <c r="A456">
        <v>22.8</v>
      </c>
      <c r="B456">
        <v>2.3676127302888068E-11</v>
      </c>
      <c r="C456">
        <v>6.7783206234651094E-4</v>
      </c>
    </row>
    <row r="457" spans="1:3" x14ac:dyDescent="0.25">
      <c r="A457">
        <v>22.85</v>
      </c>
      <c r="B457">
        <v>2.4453128946121291E-11</v>
      </c>
      <c r="C457">
        <v>6.7964120918211242E-4</v>
      </c>
    </row>
    <row r="458" spans="1:3" x14ac:dyDescent="0.25">
      <c r="A458">
        <v>22.9</v>
      </c>
      <c r="B458">
        <v>2.5254911561099872E-11</v>
      </c>
      <c r="C458">
        <v>6.8144654189853412E-4</v>
      </c>
    </row>
    <row r="459" spans="1:3" x14ac:dyDescent="0.25">
      <c r="A459">
        <v>22.95</v>
      </c>
      <c r="B459">
        <v>2.6082241611398371E-11</v>
      </c>
      <c r="C459">
        <v>6.8324806530875159E-4</v>
      </c>
    </row>
    <row r="460" spans="1:3" x14ac:dyDescent="0.25">
      <c r="A460">
        <v>23</v>
      </c>
      <c r="B460">
        <v>2.6935908494234241E-11</v>
      </c>
      <c r="C460">
        <v>6.8504578435990397E-4</v>
      </c>
    </row>
    <row r="461" spans="1:3" x14ac:dyDescent="0.25">
      <c r="A461">
        <v>23.05</v>
      </c>
      <c r="B461">
        <v>2.7816725202356622E-11</v>
      </c>
      <c r="C461">
        <v>6.8683970413087618E-4</v>
      </c>
    </row>
    <row r="462" spans="1:3" x14ac:dyDescent="0.25">
      <c r="A462">
        <v>23.1</v>
      </c>
      <c r="B462">
        <v>2.8725529004297793E-11</v>
      </c>
      <c r="C462">
        <v>6.8862982982986559E-4</v>
      </c>
    </row>
    <row r="463" spans="1:3" x14ac:dyDescent="0.25">
      <c r="A463">
        <v>23.15</v>
      </c>
      <c r="B463">
        <v>2.9663182143472357E-11</v>
      </c>
      <c r="C463">
        <v>6.9041616679202356E-4</v>
      </c>
    </row>
    <row r="464" spans="1:3" x14ac:dyDescent="0.25">
      <c r="A464">
        <v>23.2</v>
      </c>
      <c r="B464">
        <v>3.0630572556620215E-11</v>
      </c>
      <c r="C464">
        <v>6.9219872047710169E-4</v>
      </c>
    </row>
    <row r="465" spans="1:3" x14ac:dyDescent="0.25">
      <c r="A465">
        <v>23.25</v>
      </c>
      <c r="B465">
        <v>3.1628614612113252E-11</v>
      </c>
      <c r="C465">
        <v>6.9397749646713176E-4</v>
      </c>
    </row>
    <row r="466" spans="1:3" x14ac:dyDescent="0.25">
      <c r="A466">
        <v>23.3</v>
      </c>
      <c r="B466">
        <v>3.2658249868642631E-11</v>
      </c>
      <c r="C466">
        <v>6.9575250046415124E-4</v>
      </c>
    </row>
    <row r="467" spans="1:3" x14ac:dyDescent="0.25">
      <c r="A467">
        <v>23.35</v>
      </c>
      <c r="B467">
        <v>3.3720447854831426E-11</v>
      </c>
      <c r="C467">
        <v>6.975237382879268E-4</v>
      </c>
    </row>
    <row r="468" spans="1:3" x14ac:dyDescent="0.25">
      <c r="A468">
        <v>23.4</v>
      </c>
      <c r="B468">
        <v>3.4816206870320379E-11</v>
      </c>
      <c r="C468">
        <v>6.9929121587374184E-4</v>
      </c>
    </row>
    <row r="469" spans="1:3" x14ac:dyDescent="0.25">
      <c r="A469">
        <v>23.45</v>
      </c>
      <c r="B469">
        <v>3.5946554808894309E-11</v>
      </c>
      <c r="C469">
        <v>7.0105493927019472E-4</v>
      </c>
    </row>
    <row r="470" spans="1:3" x14ac:dyDescent="0.25">
      <c r="A470">
        <v>23.5</v>
      </c>
      <c r="B470">
        <v>3.7112550004229245E-11</v>
      </c>
      <c r="C470">
        <v>7.0281491463702319E-4</v>
      </c>
    </row>
    <row r="471" spans="1:3" x14ac:dyDescent="0.25">
      <c r="A471">
        <v>23.55</v>
      </c>
      <c r="B471">
        <v>3.8315282098852659E-11</v>
      </c>
      <c r="C471">
        <v>7.0457114824296226E-4</v>
      </c>
    </row>
    <row r="472" spans="1:3" x14ac:dyDescent="0.25">
      <c r="A472">
        <v>23.6</v>
      </c>
      <c r="B472">
        <v>3.955587293692709E-11</v>
      </c>
      <c r="C472">
        <v>7.0632364646363503E-4</v>
      </c>
    </row>
    <row r="473" spans="1:3" x14ac:dyDescent="0.25">
      <c r="A473">
        <v>23.65</v>
      </c>
      <c r="B473">
        <v>4.0835477481486129E-11</v>
      </c>
      <c r="C473">
        <v>7.0807241577946773E-4</v>
      </c>
    </row>
    <row r="474" spans="1:3" x14ac:dyDescent="0.25">
      <c r="A474">
        <v>23.7</v>
      </c>
      <c r="B474">
        <v>4.2155284756750085E-11</v>
      </c>
      <c r="C474">
        <v>7.0981746277361724E-4</v>
      </c>
    </row>
    <row r="475" spans="1:3" x14ac:dyDescent="0.25">
      <c r="A475">
        <v>23.75</v>
      </c>
      <c r="B475">
        <v>4.3516518816194176E-11</v>
      </c>
      <c r="C475">
        <v>7.1155879412996268E-4</v>
      </c>
    </row>
    <row r="476" spans="1:3" x14ac:dyDescent="0.25">
      <c r="A476">
        <v>23.8</v>
      </c>
      <c r="B476">
        <v>4.4920439737026365E-11</v>
      </c>
      <c r="C476">
        <v>7.1329641663107988E-4</v>
      </c>
    </row>
    <row r="477" spans="1:3" x14ac:dyDescent="0.25">
      <c r="A477">
        <v>23.85</v>
      </c>
      <c r="B477">
        <v>4.6368344641772354E-11</v>
      </c>
      <c r="C477">
        <v>7.1503033715627584E-4</v>
      </c>
    </row>
    <row r="478" spans="1:3" x14ac:dyDescent="0.25">
      <c r="A478">
        <v>23.9</v>
      </c>
      <c r="B478">
        <v>4.7861568747671983E-11</v>
      </c>
      <c r="C478">
        <v>7.1676056267962716E-4</v>
      </c>
    </row>
    <row r="479" spans="1:3" x14ac:dyDescent="0.25">
      <c r="A479">
        <v>23.95</v>
      </c>
      <c r="B479">
        <v>4.9401486444606862E-11</v>
      </c>
      <c r="C479">
        <v>7.1848710026807224E-4</v>
      </c>
    </row>
    <row r="480" spans="1:3" x14ac:dyDescent="0.25">
      <c r="A480">
        <v>24</v>
      </c>
      <c r="B480">
        <v>5.098951240230508E-11</v>
      </c>
      <c r="C480">
        <v>7.202099570794892E-4</v>
      </c>
    </row>
    <row r="481" spans="1:3" x14ac:dyDescent="0.25">
      <c r="A481">
        <v>24.05</v>
      </c>
      <c r="B481">
        <v>5.2627102707580569E-11</v>
      </c>
      <c r="C481">
        <v>7.2192914036084226E-4</v>
      </c>
    </row>
    <row r="482" spans="1:3" x14ac:dyDescent="0.25">
      <c r="A482">
        <v>24.1</v>
      </c>
      <c r="B482">
        <v>5.431575603238284E-11</v>
      </c>
      <c r="C482">
        <v>7.2364465744632022E-4</v>
      </c>
    </row>
    <row r="483" spans="1:3" x14ac:dyDescent="0.25">
      <c r="A483">
        <v>24.15</v>
      </c>
      <c r="B483">
        <v>5.6057014833459185E-11</v>
      </c>
      <c r="C483">
        <v>7.2535651575552349E-4</v>
      </c>
    </row>
    <row r="484" spans="1:3" x14ac:dyDescent="0.25">
      <c r="A484">
        <v>24.2</v>
      </c>
      <c r="B484">
        <v>5.7852466584441393E-11</v>
      </c>
      <c r="C484">
        <v>7.270647227916536E-4</v>
      </c>
    </row>
    <row r="485" spans="1:3" x14ac:dyDescent="0.25">
      <c r="A485">
        <v>24.25</v>
      </c>
      <c r="B485">
        <v>5.9703745041199535E-11</v>
      </c>
      <c r="C485">
        <v>7.2876928613974925E-4</v>
      </c>
    </row>
    <row r="486" spans="1:3" x14ac:dyDescent="0.25">
      <c r="A486">
        <v>24.3</v>
      </c>
      <c r="B486">
        <v>6.1612531541312436E-11</v>
      </c>
      <c r="C486">
        <v>7.304702134649355E-4</v>
      </c>
    </row>
    <row r="487" spans="1:3" x14ac:dyDescent="0.25">
      <c r="A487">
        <v>24.35</v>
      </c>
      <c r="B487">
        <v>6.3580556338539821E-11</v>
      </c>
      <c r="C487">
        <v>7.3216751251068844E-4</v>
      </c>
    </row>
    <row r="488" spans="1:3" x14ac:dyDescent="0.25">
      <c r="A488">
        <v>24.4</v>
      </c>
      <c r="B488">
        <v>6.5609599973196164E-11</v>
      </c>
      <c r="C488">
        <v>7.3386119109715051E-4</v>
      </c>
    </row>
    <row r="489" spans="1:3" x14ac:dyDescent="0.25">
      <c r="A489">
        <v>24.45</v>
      </c>
      <c r="B489">
        <v>6.7701494679339196E-11</v>
      </c>
      <c r="C489">
        <v>7.3555125711943401E-4</v>
      </c>
    </row>
    <row r="490" spans="1:3" x14ac:dyDescent="0.25">
      <c r="A490">
        <v>24.5</v>
      </c>
      <c r="B490">
        <v>6.9858125829731006E-11</v>
      </c>
      <c r="C490">
        <v>7.3723771854597756E-4</v>
      </c>
    </row>
    <row r="491" spans="1:3" x14ac:dyDescent="0.25">
      <c r="A491">
        <v>24.55</v>
      </c>
      <c r="B491">
        <v>7.2081433419525862E-11</v>
      </c>
      <c r="C491">
        <v>7.3892058341690767E-4</v>
      </c>
    </row>
    <row r="492" spans="1:3" x14ac:dyDescent="0.25">
      <c r="A492">
        <v>24.6</v>
      </c>
      <c r="B492">
        <v>7.4373413589681908E-11</v>
      </c>
      <c r="C492">
        <v>7.4059985984243747E-4</v>
      </c>
    </row>
    <row r="493" spans="1:3" x14ac:dyDescent="0.25">
      <c r="A493">
        <v>24.65</v>
      </c>
      <c r="B493">
        <v>7.6736120191116197E-11</v>
      </c>
      <c r="C493">
        <v>7.4227555600126524E-4</v>
      </c>
    </row>
    <row r="494" spans="1:3" x14ac:dyDescent="0.25">
      <c r="A494">
        <v>24.7</v>
      </c>
      <c r="B494">
        <v>7.9171666390626236E-11</v>
      </c>
      <c r="C494">
        <v>7.4394768013902692E-4</v>
      </c>
    </row>
    <row r="495" spans="1:3" x14ac:dyDescent="0.25">
      <c r="A495">
        <v>24.75</v>
      </c>
      <c r="B495">
        <v>8.16822263196617E-11</v>
      </c>
      <c r="C495">
        <v>7.4561624056673607E-4</v>
      </c>
    </row>
    <row r="496" spans="1:3" x14ac:dyDescent="0.25">
      <c r="A496">
        <v>24.8</v>
      </c>
      <c r="B496">
        <v>8.4270036767023507E-11</v>
      </c>
      <c r="C496">
        <v>7.4728124565927648E-4</v>
      </c>
    </row>
    <row r="497" spans="1:3" x14ac:dyDescent="0.25">
      <c r="A497">
        <v>24.85</v>
      </c>
      <c r="B497">
        <v>8.6937398916609664E-11</v>
      </c>
      <c r="C497">
        <v>7.4894270385389547E-4</v>
      </c>
    </row>
    <row r="498" spans="1:3" x14ac:dyDescent="0.25">
      <c r="A498">
        <v>24.9</v>
      </c>
      <c r="B498">
        <v>8.9686680131355711E-11</v>
      </c>
      <c r="C498">
        <v>7.5060062364872959E-4</v>
      </c>
    </row>
    <row r="499" spans="1:3" x14ac:dyDescent="0.25">
      <c r="A499">
        <v>24.95</v>
      </c>
      <c r="B499">
        <v>9.2520315784529657E-11</v>
      </c>
      <c r="C499">
        <v>7.5225501360133649E-4</v>
      </c>
    </row>
    <row r="500" spans="1:3" x14ac:dyDescent="0.25">
      <c r="A500">
        <v>25</v>
      </c>
      <c r="B500">
        <v>9.5440811139595483E-11</v>
      </c>
      <c r="C500">
        <v>7.5390588232727518E-4</v>
      </c>
    </row>
    <row r="501" spans="1:3" x14ac:dyDescent="0.25">
      <c r="A501">
        <v>25.05</v>
      </c>
      <c r="B501">
        <v>9.8450743279855469E-11</v>
      </c>
      <c r="C501">
        <v>7.5555323849867248E-4</v>
      </c>
    </row>
    <row r="502" spans="1:3" x14ac:dyDescent="0.25">
      <c r="A502">
        <v>25.1</v>
      </c>
      <c r="B502">
        <v>1.0155276308914344E-10</v>
      </c>
      <c r="C502">
        <v>7.5719709084284218E-4</v>
      </c>
    </row>
    <row r="503" spans="1:3" x14ac:dyDescent="0.25">
      <c r="A503">
        <v>25.15</v>
      </c>
      <c r="B503">
        <v>1.0474959728484805E-10</v>
      </c>
      <c r="C503">
        <v>7.5883744814089467E-4</v>
      </c>
    </row>
    <row r="504" spans="1:3" x14ac:dyDescent="0.25">
      <c r="A504">
        <v>25.2</v>
      </c>
      <c r="B504">
        <v>1.0804405050458032E-10</v>
      </c>
      <c r="C504">
        <v>7.604743192263935E-4</v>
      </c>
    </row>
    <row r="505" spans="1:3" x14ac:dyDescent="0.25">
      <c r="A505">
        <v>25.25</v>
      </c>
      <c r="B505">
        <v>1.1143900744784774E-10</v>
      </c>
      <c r="C505">
        <v>7.621077129840128E-4</v>
      </c>
    </row>
    <row r="506" spans="1:3" x14ac:dyDescent="0.25">
      <c r="A506">
        <v>25.3</v>
      </c>
      <c r="B506">
        <v>1.1493743507409622E-10</v>
      </c>
      <c r="C506">
        <v>7.6373763834821317E-4</v>
      </c>
    </row>
    <row r="507" spans="1:3" x14ac:dyDescent="0.25">
      <c r="A507">
        <v>25.35</v>
      </c>
      <c r="B507">
        <v>1.1854238485855482E-10</v>
      </c>
      <c r="C507">
        <v>7.6536410430196099E-4</v>
      </c>
    </row>
    <row r="508" spans="1:3" x14ac:dyDescent="0.25">
      <c r="A508">
        <v>25.4</v>
      </c>
      <c r="B508">
        <v>1.2225699510731624E-10</v>
      </c>
      <c r="C508">
        <v>7.6698711987543055E-4</v>
      </c>
    </row>
    <row r="509" spans="1:3" x14ac:dyDescent="0.25">
      <c r="A509">
        <v>25.45</v>
      </c>
      <c r="B509">
        <v>1.2608449333313908E-10</v>
      </c>
      <c r="C509">
        <v>7.6860669414476057E-4</v>
      </c>
    </row>
    <row r="510" spans="1:3" x14ac:dyDescent="0.25">
      <c r="A510">
        <v>25.5</v>
      </c>
      <c r="B510">
        <v>1.3002819869349093E-10</v>
      </c>
      <c r="C510">
        <v>7.7022283623079044E-4</v>
      </c>
    </row>
    <row r="511" spans="1:3" x14ac:dyDescent="0.25">
      <c r="A511">
        <v>25.55</v>
      </c>
      <c r="B511">
        <v>1.3409152449237957E-10</v>
      </c>
      <c r="C511">
        <v>7.7183555529786098E-4</v>
      </c>
    </row>
    <row r="512" spans="1:3" x14ac:dyDescent="0.25">
      <c r="A512">
        <v>25.6</v>
      </c>
      <c r="B512">
        <v>1.3827798074756756E-10</v>
      </c>
      <c r="C512">
        <v>7.7344486055259335E-4</v>
      </c>
    </row>
    <row r="513" spans="1:3" x14ac:dyDescent="0.25">
      <c r="A513">
        <v>25.65</v>
      </c>
      <c r="B513">
        <v>1.4259117682479712E-10</v>
      </c>
      <c r="C513">
        <v>7.7505076124269844E-4</v>
      </c>
    </row>
    <row r="514" spans="1:3" x14ac:dyDescent="0.25">
      <c r="A514">
        <v>25.7</v>
      </c>
      <c r="B514">
        <v>1.4703482414067719E-10</v>
      </c>
      <c r="C514">
        <v>7.766532666558198E-4</v>
      </c>
    </row>
    <row r="515" spans="1:3" x14ac:dyDescent="0.25">
      <c r="A515">
        <v>25.75</v>
      </c>
      <c r="B515">
        <v>1.5161273893595995E-10</v>
      </c>
      <c r="C515">
        <v>7.7825238611836721E-4</v>
      </c>
    </row>
    <row r="516" spans="1:3" x14ac:dyDescent="0.25">
      <c r="A516">
        <v>25.8</v>
      </c>
      <c r="B516">
        <v>1.5632884512092415E-10</v>
      </c>
      <c r="C516">
        <v>7.7984812899439034E-4</v>
      </c>
    </row>
    <row r="517" spans="1:3" x14ac:dyDescent="0.25">
      <c r="A517">
        <v>25.85</v>
      </c>
      <c r="B517">
        <v>1.6118717719467337E-10</v>
      </c>
      <c r="C517">
        <v>7.814405046844495E-4</v>
      </c>
    </row>
    <row r="518" spans="1:3" x14ac:dyDescent="0.25">
      <c r="A518">
        <v>25.9</v>
      </c>
      <c r="B518">
        <v>1.6619188324016432E-10</v>
      </c>
      <c r="C518">
        <v>7.8302952262452653E-4</v>
      </c>
    </row>
    <row r="519" spans="1:3" x14ac:dyDescent="0.25">
      <c r="A519">
        <v>25.95</v>
      </c>
      <c r="B519">
        <v>1.71347227996827E-10</v>
      </c>
      <c r="C519">
        <v>7.8461519228492736E-4</v>
      </c>
    </row>
    <row r="520" spans="1:3" x14ac:dyDescent="0.25">
      <c r="A520">
        <v>26</v>
      </c>
      <c r="B520">
        <v>1.7665759601271009E-10</v>
      </c>
      <c r="C520">
        <v>7.8619752316922049E-4</v>
      </c>
    </row>
    <row r="521" spans="1:3" x14ac:dyDescent="0.25">
      <c r="A521">
        <v>26.05</v>
      </c>
      <c r="B521">
        <v>1.8212749487809299E-10</v>
      </c>
      <c r="C521">
        <v>7.8777652481317481E-4</v>
      </c>
    </row>
    <row r="522" spans="1:3" x14ac:dyDescent="0.25">
      <c r="A522">
        <v>26.1</v>
      </c>
      <c r="B522">
        <v>1.8776155854255918E-10</v>
      </c>
      <c r="C522">
        <v>7.8935220678373087E-4</v>
      </c>
    </row>
    <row r="523" spans="1:3" x14ac:dyDescent="0.25">
      <c r="A523">
        <v>26.15</v>
      </c>
      <c r="B523">
        <v>1.93564550717616E-10</v>
      </c>
      <c r="C523">
        <v>7.9092457867797699E-4</v>
      </c>
    </row>
    <row r="524" spans="1:3" x14ac:dyDescent="0.25">
      <c r="A524">
        <v>26.2</v>
      </c>
      <c r="B524">
        <v>1.9954136836690721E-10</v>
      </c>
      <c r="C524">
        <v>7.9249365012214136E-4</v>
      </c>
    </row>
    <row r="525" spans="1:3" x14ac:dyDescent="0.25">
      <c r="A525">
        <v>26.25</v>
      </c>
      <c r="B525">
        <v>2.0569704528621022E-10</v>
      </c>
      <c r="C525">
        <v>7.9405943077060219E-4</v>
      </c>
    </row>
    <row r="526" spans="1:3" x14ac:dyDescent="0.25">
      <c r="A526">
        <v>26.3</v>
      </c>
      <c r="B526">
        <v>2.1203675577538005E-10</v>
      </c>
      <c r="C526">
        <v>7.9562193030491366E-4</v>
      </c>
    </row>
    <row r="527" spans="1:3" x14ac:dyDescent="0.25">
      <c r="A527">
        <v>26.35</v>
      </c>
      <c r="B527">
        <v>2.1856581840449812E-10</v>
      </c>
      <c r="C527">
        <v>7.9718115843284236E-4</v>
      </c>
    </row>
    <row r="528" spans="1:3" x14ac:dyDescent="0.25">
      <c r="A528">
        <v>26.4</v>
      </c>
      <c r="B528">
        <v>2.2528969987653514E-10</v>
      </c>
      <c r="C528">
        <v>7.987371248874257E-4</v>
      </c>
    </row>
    <row r="529" spans="1:3" x14ac:dyDescent="0.25">
      <c r="A529">
        <v>26.45</v>
      </c>
      <c r="B529">
        <v>2.3221401898883737E-10</v>
      </c>
      <c r="C529">
        <v>8.0028983942603696E-4</v>
      </c>
    </row>
    <row r="530" spans="1:3" x14ac:dyDescent="0.25">
      <c r="A530">
        <v>26.5</v>
      </c>
      <c r="B530">
        <v>2.3934455069590625E-10</v>
      </c>
      <c r="C530">
        <v>8.0183931182946583E-4</v>
      </c>
    </row>
    <row r="531" spans="1:3" x14ac:dyDescent="0.25">
      <c r="A531">
        <v>26.55</v>
      </c>
      <c r="B531">
        <v>2.4668723027585173E-10</v>
      </c>
      <c r="C531">
        <v>8.0338555190103409E-4</v>
      </c>
    </row>
    <row r="532" spans="1:3" x14ac:dyDescent="0.25">
      <c r="A532">
        <v>26.6</v>
      </c>
      <c r="B532">
        <v>2.542481576030988E-10</v>
      </c>
      <c r="C532">
        <v>8.0492856946567395E-4</v>
      </c>
    </row>
    <row r="533" spans="1:3" x14ac:dyDescent="0.25">
      <c r="A533">
        <v>26.65</v>
      </c>
      <c r="B533">
        <v>2.6203360152989736E-10</v>
      </c>
      <c r="C533">
        <v>8.0646837436909038E-4</v>
      </c>
    </row>
    <row r="534" spans="1:3" x14ac:dyDescent="0.25">
      <c r="A534">
        <v>26.7</v>
      </c>
      <c r="B534">
        <v>2.700500043792425E-10</v>
      </c>
      <c r="C534">
        <v>8.0800497647687307E-4</v>
      </c>
    </row>
    <row r="535" spans="1:3" x14ac:dyDescent="0.25">
      <c r="A535">
        <v>26.75</v>
      </c>
      <c r="B535">
        <v>2.7830398655194466E-10</v>
      </c>
      <c r="C535">
        <v>8.0953838567366428E-4</v>
      </c>
    </row>
    <row r="536" spans="1:3" x14ac:dyDescent="0.25">
      <c r="A536">
        <v>26.8</v>
      </c>
      <c r="B536">
        <v>2.8680235125055756E-10</v>
      </c>
      <c r="C536">
        <v>8.1106861186231729E-4</v>
      </c>
    </row>
    <row r="537" spans="1:3" x14ac:dyDescent="0.25">
      <c r="A537">
        <v>26.85</v>
      </c>
      <c r="B537">
        <v>2.9555208932301024E-10</v>
      </c>
      <c r="C537">
        <v>8.1259566496307803E-4</v>
      </c>
    </row>
    <row r="538" spans="1:3" x14ac:dyDescent="0.25">
      <c r="A538">
        <v>26.9</v>
      </c>
      <c r="B538">
        <v>3.0456038422879903E-10</v>
      </c>
      <c r="C538">
        <v>8.1411955491278182E-4</v>
      </c>
    </row>
    <row r="539" spans="1:3" x14ac:dyDescent="0.25">
      <c r="A539">
        <v>26.95</v>
      </c>
      <c r="B539">
        <v>3.1383461713070158E-10</v>
      </c>
      <c r="C539">
        <v>8.1564029166404975E-4</v>
      </c>
    </row>
    <row r="540" spans="1:3" x14ac:dyDescent="0.25">
      <c r="A540">
        <v>27</v>
      </c>
      <c r="B540">
        <v>3.2338237211502176E-10</v>
      </c>
      <c r="C540">
        <v>8.171578851845152E-4</v>
      </c>
    </row>
    <row r="541" spans="1:3" x14ac:dyDescent="0.25">
      <c r="A541">
        <v>27.05</v>
      </c>
      <c r="B541">
        <v>3.3321144154341297E-10</v>
      </c>
      <c r="C541">
        <v>8.1867234545605439E-4</v>
      </c>
    </row>
    <row r="542" spans="1:3" x14ac:dyDescent="0.25">
      <c r="A542">
        <v>27.1</v>
      </c>
      <c r="B542">
        <v>3.4332983153949051E-10</v>
      </c>
      <c r="C542">
        <v>8.2018368247401571E-4</v>
      </c>
    </row>
    <row r="543" spans="1:3" x14ac:dyDescent="0.25">
      <c r="A543">
        <v>27.15</v>
      </c>
      <c r="B543">
        <v>3.5374576761338895E-10</v>
      </c>
      <c r="C543">
        <v>8.2169190624649413E-4</v>
      </c>
    </row>
    <row r="544" spans="1:3" x14ac:dyDescent="0.25">
      <c r="A544">
        <v>27.2</v>
      </c>
      <c r="B544">
        <v>3.6446770042758359E-10</v>
      </c>
      <c r="C544">
        <v>8.2319702679358245E-4</v>
      </c>
    </row>
    <row r="545" spans="1:3" x14ac:dyDescent="0.25">
      <c r="A545">
        <v>27.25</v>
      </c>
      <c r="B545">
        <v>3.7550431170735493E-10</v>
      </c>
      <c r="C545">
        <v>8.2469905414666428E-4</v>
      </c>
    </row>
    <row r="546" spans="1:3" x14ac:dyDescent="0.25">
      <c r="A546">
        <v>27.3</v>
      </c>
      <c r="B546">
        <v>3.8686452029930328E-10</v>
      </c>
      <c r="C546">
        <v>8.2619799834769215E-4</v>
      </c>
    </row>
    <row r="547" spans="1:3" x14ac:dyDescent="0.25">
      <c r="A547">
        <v>27.35</v>
      </c>
      <c r="B547">
        <v>3.9855748838145751E-10</v>
      </c>
      <c r="C547">
        <v>8.2769386944849693E-4</v>
      </c>
    </row>
    <row r="548" spans="1:3" x14ac:dyDescent="0.25">
      <c r="A548">
        <v>27.4</v>
      </c>
      <c r="B548">
        <v>4.1059262782856823E-10</v>
      </c>
      <c r="C548">
        <v>8.2918667751009998E-4</v>
      </c>
    </row>
    <row r="549" spans="1:3" x14ac:dyDescent="0.25">
      <c r="A549">
        <v>27.45</v>
      </c>
      <c r="B549">
        <v>4.2297960673625026E-10</v>
      </c>
      <c r="C549">
        <v>8.3067643260203918E-4</v>
      </c>
    </row>
    <row r="550" spans="1:3" x14ac:dyDescent="0.25">
      <c r="A550">
        <v>27.5</v>
      </c>
      <c r="B550">
        <v>4.3572835610775094E-10</v>
      </c>
      <c r="C550">
        <v>8.3216314480170602E-4</v>
      </c>
    </row>
    <row r="551" spans="1:3" x14ac:dyDescent="0.25">
      <c r="A551">
        <v>27.55</v>
      </c>
      <c r="B551">
        <v>4.488490767071545E-10</v>
      </c>
      <c r="C551">
        <v>8.336468241936896E-4</v>
      </c>
    </row>
    <row r="552" spans="1:3" x14ac:dyDescent="0.25">
      <c r="A552">
        <v>27.6</v>
      </c>
      <c r="B552">
        <v>4.6235224608300336E-10</v>
      </c>
      <c r="C552">
        <v>8.3512748086913668E-4</v>
      </c>
    </row>
    <row r="553" spans="1:3" x14ac:dyDescent="0.25">
      <c r="A553">
        <v>27.65</v>
      </c>
      <c r="B553">
        <v>4.7624862576629625E-10</v>
      </c>
      <c r="C553">
        <v>8.3660512492512247E-4</v>
      </c>
    </row>
    <row r="554" spans="1:3" x14ac:dyDescent="0.25">
      <c r="A554">
        <v>27.7</v>
      </c>
      <c r="B554">
        <v>4.9054926864697631E-10</v>
      </c>
      <c r="C554">
        <v>8.380797664640277E-4</v>
      </c>
    </row>
    <row r="555" spans="1:3" x14ac:dyDescent="0.25">
      <c r="A555">
        <v>27.75</v>
      </c>
      <c r="B555">
        <v>5.0526552653314987E-10</v>
      </c>
      <c r="C555">
        <v>8.3955141559292684E-4</v>
      </c>
    </row>
    <row r="556" spans="1:3" x14ac:dyDescent="0.25">
      <c r="A556">
        <v>27.8</v>
      </c>
      <c r="B556">
        <v>5.2040905789723897E-10</v>
      </c>
      <c r="C556">
        <v>8.4102008242299502E-4</v>
      </c>
    </row>
    <row r="557" spans="1:3" x14ac:dyDescent="0.25">
      <c r="A557">
        <v>27.85</v>
      </c>
      <c r="B557">
        <v>5.3599183581352958E-10</v>
      </c>
      <c r="C557">
        <v>8.424857770689087E-4</v>
      </c>
    </row>
    <row r="558" spans="1:3" x14ac:dyDescent="0.25">
      <c r="A558">
        <v>27.9</v>
      </c>
      <c r="B558">
        <v>5.5202615609154923E-10</v>
      </c>
      <c r="C558">
        <v>8.439485096482771E-4</v>
      </c>
    </row>
    <row r="559" spans="1:3" x14ac:dyDescent="0.25">
      <c r="A559">
        <v>27.95</v>
      </c>
      <c r="B559">
        <v>5.6852464560983511E-10</v>
      </c>
      <c r="C559">
        <v>8.4540829028106066E-4</v>
      </c>
    </row>
    <row r="560" spans="1:3" x14ac:dyDescent="0.25">
      <c r="A560">
        <v>28</v>
      </c>
      <c r="B560">
        <v>5.8550027085481026E-10</v>
      </c>
      <c r="C560">
        <v>8.4686512908902195E-4</v>
      </c>
    </row>
    <row r="561" spans="1:3" x14ac:dyDescent="0.25">
      <c r="A561">
        <v>28.05</v>
      </c>
      <c r="B561">
        <v>6.0296634666952406E-10</v>
      </c>
      <c r="C561">
        <v>8.4831903619517104E-4</v>
      </c>
    </row>
    <row r="562" spans="1:3" x14ac:dyDescent="0.25">
      <c r="A562">
        <v>28.1</v>
      </c>
      <c r="B562">
        <v>6.2093654521711345E-10</v>
      </c>
      <c r="C562">
        <v>8.497700217232197E-4</v>
      </c>
    </row>
    <row r="563" spans="1:3" x14ac:dyDescent="0.25">
      <c r="A563">
        <v>28.15</v>
      </c>
      <c r="B563">
        <v>6.3942490516402545E-10</v>
      </c>
      <c r="C563">
        <v>8.5121809579705643E-4</v>
      </c>
    </row>
    <row r="564" spans="1:3" x14ac:dyDescent="0.25">
      <c r="A564">
        <v>28.2</v>
      </c>
      <c r="B564">
        <v>6.5844584108804289E-10</v>
      </c>
      <c r="C564">
        <v>8.5266326854022546E-4</v>
      </c>
    </row>
    <row r="565" spans="1:3" x14ac:dyDescent="0.25">
      <c r="A565">
        <v>28.25</v>
      </c>
      <c r="B565">
        <v>6.7801415311639034E-10</v>
      </c>
      <c r="C565">
        <v>8.5410555007540381E-4</v>
      </c>
    </row>
    <row r="566" spans="1:3" x14ac:dyDescent="0.25">
      <c r="A566">
        <v>28.3</v>
      </c>
      <c r="B566">
        <v>6.9814503679913119E-10</v>
      </c>
      <c r="C566">
        <v>8.555449505239077E-4</v>
      </c>
    </row>
    <row r="567" spans="1:3" x14ac:dyDescent="0.25">
      <c r="A567">
        <v>28.35</v>
      </c>
      <c r="B567">
        <v>7.1885409322342428E-10</v>
      </c>
      <c r="C567">
        <v>8.569814800051985E-4</v>
      </c>
    </row>
    <row r="568" spans="1:3" x14ac:dyDescent="0.25">
      <c r="A568">
        <v>28.4</v>
      </c>
      <c r="B568">
        <v>7.4015733937409445E-10</v>
      </c>
      <c r="C568">
        <v>8.5841514863638062E-4</v>
      </c>
    </row>
    <row r="569" spans="1:3" x14ac:dyDescent="0.25">
      <c r="A569">
        <v>28.45</v>
      </c>
      <c r="B569">
        <v>7.6207121874620615E-10</v>
      </c>
      <c r="C569">
        <v>8.598459665317402E-4</v>
      </c>
    </row>
    <row r="570" spans="1:3" x14ac:dyDescent="0.25">
      <c r="A570">
        <v>28.5</v>
      </c>
      <c r="B570">
        <v>7.8461261221553419E-10</v>
      </c>
      <c r="C570">
        <v>8.6127394380227284E-4</v>
      </c>
    </row>
    <row r="571" spans="1:3" x14ac:dyDescent="0.25">
      <c r="A571">
        <v>28.55</v>
      </c>
      <c r="B571">
        <v>8.077988491726345E-10</v>
      </c>
      <c r="C571">
        <v>8.6269909055521402E-4</v>
      </c>
    </row>
    <row r="572" spans="1:3" x14ac:dyDescent="0.25">
      <c r="A572">
        <v>28.6</v>
      </c>
      <c r="B572">
        <v>8.3164771892683417E-10</v>
      </c>
      <c r="C572">
        <v>8.641214168935953E-4</v>
      </c>
    </row>
    <row r="573" spans="1:3" x14ac:dyDescent="0.25">
      <c r="A573">
        <v>28.65</v>
      </c>
      <c r="B573">
        <v>8.5617748238613594E-10</v>
      </c>
      <c r="C573">
        <v>8.6554093291579619E-4</v>
      </c>
    </row>
    <row r="574" spans="1:3" x14ac:dyDescent="0.25">
      <c r="A574">
        <v>28.7</v>
      </c>
      <c r="B574">
        <v>8.8140688401933958E-10</v>
      </c>
      <c r="C574">
        <v>8.669576487151079E-4</v>
      </c>
    </row>
    <row r="575" spans="1:3" x14ac:dyDescent="0.25">
      <c r="A575">
        <v>28.75</v>
      </c>
      <c r="B575">
        <v>9.0735516410697718E-10</v>
      </c>
      <c r="C575">
        <v>8.6837157437930676E-4</v>
      </c>
    </row>
    <row r="576" spans="1:3" x14ac:dyDescent="0.25">
      <c r="A576">
        <v>28.8</v>
      </c>
      <c r="B576">
        <v>9.340420712874714E-10</v>
      </c>
      <c r="C576">
        <v>8.6978271999023208E-4</v>
      </c>
    </row>
    <row r="577" spans="1:3" x14ac:dyDescent="0.25">
      <c r="A577">
        <v>28.85</v>
      </c>
      <c r="B577">
        <v>9.6148787540538126E-10</v>
      </c>
      <c r="C577">
        <v>8.7119109562337088E-4</v>
      </c>
    </row>
    <row r="578" spans="1:3" x14ac:dyDescent="0.25">
      <c r="A578">
        <v>28.9</v>
      </c>
      <c r="B578">
        <v>9.8971338066846373E-10</v>
      </c>
      <c r="C578">
        <v>8.7259671134745967E-4</v>
      </c>
    </row>
    <row r="579" spans="1:3" x14ac:dyDescent="0.25">
      <c r="A579">
        <v>28.95</v>
      </c>
      <c r="B579">
        <v>1.0187399391207013E-9</v>
      </c>
      <c r="C579">
        <v>8.739995772240822E-4</v>
      </c>
    </row>
    <row r="580" spans="1:3" x14ac:dyDescent="0.25">
      <c r="A580">
        <v>29</v>
      </c>
      <c r="B580">
        <v>1.0485894644383799E-9</v>
      </c>
      <c r="C580">
        <v>8.7539970330727387E-4</v>
      </c>
    </row>
    <row r="581" spans="1:3" x14ac:dyDescent="0.25">
      <c r="A581">
        <v>29.05</v>
      </c>
      <c r="B581">
        <v>1.079284446056507E-9</v>
      </c>
      <c r="C581">
        <v>8.7679709964315236E-4</v>
      </c>
    </row>
    <row r="582" spans="1:3" x14ac:dyDescent="0.25">
      <c r="A582">
        <v>29.1</v>
      </c>
      <c r="B582">
        <v>1.1108479636330938E-9</v>
      </c>
      <c r="C582">
        <v>8.7819177626952637E-4</v>
      </c>
    </row>
    <row r="583" spans="1:3" x14ac:dyDescent="0.25">
      <c r="A583">
        <v>29.15</v>
      </c>
      <c r="B583">
        <v>1.143303701858951E-9</v>
      </c>
      <c r="C583">
        <v>8.7958374321554518E-4</v>
      </c>
    </row>
    <row r="584" spans="1:3" x14ac:dyDescent="0.25">
      <c r="A584">
        <v>29.2</v>
      </c>
      <c r="B584">
        <v>1.1766759656206225E-9</v>
      </c>
      <c r="C584">
        <v>8.8097301050131483E-4</v>
      </c>
    </row>
    <row r="585" spans="1:3" x14ac:dyDescent="0.25">
      <c r="A585">
        <v>29.25</v>
      </c>
      <c r="B585">
        <v>1.2109896955246783E-9</v>
      </c>
      <c r="C585">
        <v>8.8235958813756175E-4</v>
      </c>
    </row>
    <row r="586" spans="1:3" x14ac:dyDescent="0.25">
      <c r="A586">
        <v>29.3</v>
      </c>
      <c r="B586">
        <v>1.2462704837911623E-9</v>
      </c>
      <c r="C586">
        <v>8.8374348612527782E-4</v>
      </c>
    </row>
    <row r="587" spans="1:3" x14ac:dyDescent="0.25">
      <c r="A587">
        <v>29.35</v>
      </c>
      <c r="B587">
        <v>1.2825445905247598E-9</v>
      </c>
      <c r="C587">
        <v>8.8512471445537902E-4</v>
      </c>
    </row>
    <row r="588" spans="1:3" x14ac:dyDescent="0.25">
      <c r="A588">
        <v>29.4</v>
      </c>
      <c r="B588">
        <v>1.3198389603719968E-9</v>
      </c>
      <c r="C588">
        <v>8.8650328310837286E-4</v>
      </c>
    </row>
    <row r="589" spans="1:3" x14ac:dyDescent="0.25">
      <c r="A589">
        <v>29.45</v>
      </c>
      <c r="B589">
        <v>1.3581812395731441E-9</v>
      </c>
      <c r="C589">
        <v>8.8787920205402624E-4</v>
      </c>
    </row>
    <row r="590" spans="1:3" x14ac:dyDescent="0.25">
      <c r="A590">
        <v>29.5</v>
      </c>
      <c r="B590">
        <v>1.3975997934176182E-9</v>
      </c>
      <c r="C590">
        <v>8.8925248125105419E-4</v>
      </c>
    </row>
    <row r="591" spans="1:3" x14ac:dyDescent="0.25">
      <c r="A591">
        <v>29.55</v>
      </c>
      <c r="B591">
        <v>1.4381237241119316E-9</v>
      </c>
      <c r="C591">
        <v>8.9062313064678549E-4</v>
      </c>
    </row>
    <row r="592" spans="1:3" x14ac:dyDescent="0.25">
      <c r="A592">
        <v>29.6</v>
      </c>
      <c r="B592">
        <v>1.4797828890693357E-9</v>
      </c>
      <c r="C592">
        <v>8.919911601768778E-4</v>
      </c>
    </row>
    <row r="593" spans="1:3" x14ac:dyDescent="0.25">
      <c r="A593">
        <v>29.65</v>
      </c>
      <c r="B593">
        <v>1.5226079196305791E-9</v>
      </c>
      <c r="C593">
        <v>8.933565797650001E-4</v>
      </c>
    </row>
    <row r="594" spans="1:3" x14ac:dyDescent="0.25">
      <c r="A594">
        <v>29.7</v>
      </c>
      <c r="B594">
        <v>1.5666302402252738E-9</v>
      </c>
      <c r="C594">
        <v>8.9471939932253574E-4</v>
      </c>
    </row>
    <row r="595" spans="1:3" x14ac:dyDescent="0.25">
      <c r="A595">
        <v>29.75</v>
      </c>
      <c r="B595">
        <v>1.6118820879837574E-9</v>
      </c>
      <c r="C595">
        <v>8.9607962874829392E-4</v>
      </c>
    </row>
    <row r="596" spans="1:3" x14ac:dyDescent="0.25">
      <c r="A596">
        <v>29.8</v>
      </c>
      <c r="B596">
        <v>1.6583965328092965E-9</v>
      </c>
      <c r="C596">
        <v>8.974372779282355E-4</v>
      </c>
    </row>
    <row r="597" spans="1:3" x14ac:dyDescent="0.25">
      <c r="A597">
        <v>29.85</v>
      </c>
      <c r="B597">
        <v>1.7062074979209217E-9</v>
      </c>
      <c r="C597">
        <v>8.9879235673517366E-4</v>
      </c>
    </row>
    <row r="598" spans="1:3" x14ac:dyDescent="0.25">
      <c r="A598">
        <v>29.9</v>
      </c>
      <c r="B598">
        <v>1.755349780877253E-9</v>
      </c>
      <c r="C598">
        <v>9.0014487502851944E-4</v>
      </c>
    </row>
    <row r="599" spans="1:3" x14ac:dyDescent="0.25">
      <c r="A599">
        <v>29.95</v>
      </c>
      <c r="B599">
        <v>1.8058590750917872E-9</v>
      </c>
      <c r="C599">
        <v>9.0149484265400503E-4</v>
      </c>
    </row>
    <row r="600" spans="1:3" x14ac:dyDescent="0.25">
      <c r="A600">
        <v>30</v>
      </c>
      <c r="B600">
        <v>1.8577719918507602E-9</v>
      </c>
      <c r="C600">
        <v>9.0284226944342303E-4</v>
      </c>
    </row>
    <row r="601" spans="1:3" x14ac:dyDescent="0.25">
      <c r="A601">
        <v>30.05</v>
      </c>
      <c r="B601">
        <v>1.9111260828442644E-9</v>
      </c>
      <c r="C601">
        <v>9.041871652143745E-4</v>
      </c>
    </row>
    <row r="602" spans="1:3" x14ac:dyDescent="0.25">
      <c r="A602">
        <v>30.1</v>
      </c>
      <c r="B602">
        <v>1.9659598632221769E-9</v>
      </c>
      <c r="C602">
        <v>9.0552953977000893E-4</v>
      </c>
    </row>
    <row r="603" spans="1:3" x14ac:dyDescent="0.25">
      <c r="A603">
        <v>30.15</v>
      </c>
      <c r="B603">
        <v>2.0223128351862825E-9</v>
      </c>
      <c r="C603">
        <v>9.0686940289878609E-4</v>
      </c>
    </row>
    <row r="604" spans="1:3" x14ac:dyDescent="0.25">
      <c r="A604">
        <v>30.2</v>
      </c>
      <c r="B604">
        <v>2.0802255121302478E-9</v>
      </c>
      <c r="C604">
        <v>9.0820676437423486E-4</v>
      </c>
    </row>
    <row r="605" spans="1:3" x14ac:dyDescent="0.25">
      <c r="A605">
        <v>30.25</v>
      </c>
      <c r="B605">
        <v>2.1397394433396419E-9</v>
      </c>
      <c r="C605">
        <v>9.0954163395472274E-4</v>
      </c>
    </row>
    <row r="606" spans="1:3" x14ac:dyDescent="0.25">
      <c r="A606">
        <v>30.3</v>
      </c>
      <c r="B606">
        <v>2.2008972392638815E-9</v>
      </c>
      <c r="C606">
        <v>9.1087402138320976E-4</v>
      </c>
    </row>
    <row r="607" spans="1:3" x14ac:dyDescent="0.25">
      <c r="A607">
        <v>30.35</v>
      </c>
      <c r="B607">
        <v>2.2637425973728618E-9</v>
      </c>
      <c r="C607">
        <v>9.1220393638703648E-4</v>
      </c>
    </row>
    <row r="608" spans="1:3" x14ac:dyDescent="0.25">
      <c r="A608">
        <v>30.4</v>
      </c>
      <c r="B608">
        <v>2.3283203286109637E-9</v>
      </c>
      <c r="C608">
        <v>9.1353138867771412E-4</v>
      </c>
    </row>
    <row r="609" spans="1:3" x14ac:dyDescent="0.25">
      <c r="A609">
        <v>30.45</v>
      </c>
      <c r="B609">
        <v>2.3946763844610502E-9</v>
      </c>
      <c r="C609">
        <v>9.1485638795067606E-4</v>
      </c>
    </row>
    <row r="610" spans="1:3" x14ac:dyDescent="0.25">
      <c r="A610">
        <v>30.5</v>
      </c>
      <c r="B610">
        <v>2.462857884632247E-9</v>
      </c>
      <c r="C610">
        <v>9.161789438851105E-4</v>
      </c>
    </row>
    <row r="611" spans="1:3" x14ac:dyDescent="0.25">
      <c r="A611">
        <v>30.55</v>
      </c>
      <c r="B611">
        <v>2.532913145384495E-9</v>
      </c>
      <c r="C611">
        <v>9.1749906614371638E-4</v>
      </c>
    </row>
    <row r="612" spans="1:3" x14ac:dyDescent="0.25">
      <c r="A612">
        <v>30.6</v>
      </c>
      <c r="B612">
        <v>2.6048917085038888E-9</v>
      </c>
      <c r="C612">
        <v>9.1881676437252906E-4</v>
      </c>
    </row>
    <row r="613" spans="1:3" x14ac:dyDescent="0.25">
      <c r="A613">
        <v>30.65</v>
      </c>
      <c r="B613">
        <v>2.6788443709430128E-9</v>
      </c>
      <c r="C613">
        <v>9.2013204820070866E-4</v>
      </c>
    </row>
    <row r="614" spans="1:3" x14ac:dyDescent="0.25">
      <c r="A614">
        <v>30.7</v>
      </c>
      <c r="B614">
        <v>2.754823215140027E-9</v>
      </c>
      <c r="C614">
        <v>9.2144492724035947E-4</v>
      </c>
    </row>
    <row r="615" spans="1:3" x14ac:dyDescent="0.25">
      <c r="A615">
        <v>30.75</v>
      </c>
      <c r="B615">
        <v>2.8328816400318631E-9</v>
      </c>
      <c r="C615">
        <v>9.2275541108633808E-4</v>
      </c>
    </row>
    <row r="616" spans="1:3" x14ac:dyDescent="0.25">
      <c r="A616">
        <v>30.8</v>
      </c>
      <c r="B616">
        <v>2.9130743927757589E-9</v>
      </c>
      <c r="C616">
        <v>9.240635093160618E-4</v>
      </c>
    </row>
    <row r="617" spans="1:3" x14ac:dyDescent="0.25">
      <c r="A617">
        <v>30.85</v>
      </c>
      <c r="B617">
        <v>2.9954576011949236E-9</v>
      </c>
      <c r="C617">
        <v>9.253692314893496E-4</v>
      </c>
    </row>
    <row r="618" spans="1:3" x14ac:dyDescent="0.25">
      <c r="A618">
        <v>30.9</v>
      </c>
      <c r="B618">
        <v>3.0800888069632245E-9</v>
      </c>
      <c r="C618">
        <v>9.2667258714823034E-4</v>
      </c>
    </row>
    <row r="619" spans="1:3" x14ac:dyDescent="0.25">
      <c r="A619">
        <v>30.95</v>
      </c>
      <c r="B619">
        <v>3.1670269995452693E-9</v>
      </c>
      <c r="C619">
        <v>9.2797358581678388E-4</v>
      </c>
    </row>
    <row r="620" spans="1:3" x14ac:dyDescent="0.25">
      <c r="A620">
        <v>31</v>
      </c>
      <c r="B620">
        <v>3.2563326509077299E-9</v>
      </c>
      <c r="C620">
        <v>9.2927223700096755E-4</v>
      </c>
    </row>
    <row r="621" spans="1:3" x14ac:dyDescent="0.25">
      <c r="A621">
        <v>31.05</v>
      </c>
      <c r="B621">
        <v>3.3480677510182061E-9</v>
      </c>
      <c r="C621">
        <v>9.3056855018846358E-4</v>
      </c>
    </row>
    <row r="622" spans="1:3" x14ac:dyDescent="0.25">
      <c r="A622">
        <v>31.1</v>
      </c>
      <c r="B622">
        <v>3.442295844148832E-9</v>
      </c>
      <c r="C622">
        <v>9.3186253484851139E-4</v>
      </c>
    </row>
    <row r="623" spans="1:3" x14ac:dyDescent="0.25">
      <c r="A623">
        <v>31.15</v>
      </c>
      <c r="B623">
        <v>3.5390820660013015E-9</v>
      </c>
      <c r="C623">
        <v>9.3315420043176087E-4</v>
      </c>
    </row>
    <row r="624" spans="1:3" x14ac:dyDescent="0.25">
      <c r="A624">
        <v>31.2</v>
      </c>
      <c r="B624">
        <v>3.6384931816709433E-9</v>
      </c>
      <c r="C624">
        <v>9.3444355637012659E-4</v>
      </c>
    </row>
    <row r="625" spans="1:3" x14ac:dyDescent="0.25">
      <c r="A625">
        <v>31.25</v>
      </c>
      <c r="B625">
        <v>3.7405976244676412E-9</v>
      </c>
      <c r="C625">
        <v>9.3573061207663098E-4</v>
      </c>
    </row>
    <row r="626" spans="1:3" x14ac:dyDescent="0.25">
      <c r="A626">
        <v>31.3</v>
      </c>
      <c r="B626">
        <v>3.84546553561155E-9</v>
      </c>
      <c r="C626">
        <v>9.3701537694526778E-4</v>
      </c>
    </row>
    <row r="627" spans="1:3" x14ac:dyDescent="0.25">
      <c r="A627">
        <v>31.35</v>
      </c>
      <c r="B627">
        <v>3.9531688048224133E-9</v>
      </c>
      <c r="C627">
        <v>9.3829786035086362E-4</v>
      </c>
    </row>
    <row r="628" spans="1:3" x14ac:dyDescent="0.25">
      <c r="A628">
        <v>31.4</v>
      </c>
      <c r="B628">
        <v>4.0637811118209773E-9</v>
      </c>
      <c r="C628">
        <v>9.3957807164894898E-4</v>
      </c>
    </row>
    <row r="629" spans="1:3" x14ac:dyDescent="0.25">
      <c r="A629">
        <v>31.45</v>
      </c>
      <c r="B629">
        <v>4.1773779687618142E-9</v>
      </c>
      <c r="C629">
        <v>9.4085602017561487E-4</v>
      </c>
    </row>
    <row r="630" spans="1:3" x14ac:dyDescent="0.25">
      <c r="A630">
        <v>31.5</v>
      </c>
      <c r="B630">
        <v>4.2940367636173752E-9</v>
      </c>
      <c r="C630">
        <v>9.4213171524740397E-4</v>
      </c>
    </row>
    <row r="631" spans="1:3" x14ac:dyDescent="0.25">
      <c r="A631">
        <v>31.55</v>
      </c>
      <c r="B631">
        <v>4.4138368045327983E-9</v>
      </c>
      <c r="C631">
        <v>9.4340516616116081E-4</v>
      </c>
    </row>
    <row r="632" spans="1:3" x14ac:dyDescent="0.25">
      <c r="A632">
        <v>31.6</v>
      </c>
      <c r="B632">
        <v>4.536859365172147E-9</v>
      </c>
      <c r="C632">
        <v>9.4467638219394281E-4</v>
      </c>
    </row>
    <row r="633" spans="1:3" x14ac:dyDescent="0.25">
      <c r="A633">
        <v>31.65</v>
      </c>
      <c r="B633">
        <v>4.6631877310769643E-9</v>
      </c>
      <c r="C633">
        <v>9.4594537260287413E-4</v>
      </c>
    </row>
    <row r="634" spans="1:3" x14ac:dyDescent="0.25">
      <c r="A634">
        <v>31.7</v>
      </c>
      <c r="B634">
        <v>4.7929072470575983E-9</v>
      </c>
      <c r="C634">
        <v>9.4721214662505065E-4</v>
      </c>
    </row>
    <row r="635" spans="1:3" x14ac:dyDescent="0.25">
      <c r="A635">
        <v>31.75</v>
      </c>
      <c r="B635">
        <v>4.9261053656397332E-9</v>
      </c>
      <c r="C635">
        <v>9.484767134774224E-4</v>
      </c>
    </row>
    <row r="636" spans="1:3" x14ac:dyDescent="0.25">
      <c r="A636">
        <v>31.8</v>
      </c>
      <c r="B636">
        <v>5.0628716965873845E-9</v>
      </c>
      <c r="C636">
        <v>9.4973908235669309E-4</v>
      </c>
    </row>
    <row r="637" spans="1:3" x14ac:dyDescent="0.25">
      <c r="A637">
        <v>31.85</v>
      </c>
      <c r="B637">
        <v>5.2032980575251989E-9</v>
      </c>
      <c r="C637">
        <v>9.5099926243920698E-4</v>
      </c>
    </row>
    <row r="638" spans="1:3" x14ac:dyDescent="0.25">
      <c r="A638">
        <v>31.9</v>
      </c>
      <c r="B638">
        <v>5.3474785256826512E-9</v>
      </c>
      <c r="C638">
        <v>9.5225726288085519E-4</v>
      </c>
    </row>
    <row r="639" spans="1:3" x14ac:dyDescent="0.25">
      <c r="A639">
        <v>31.95</v>
      </c>
      <c r="B639">
        <v>5.4955094907833923E-9</v>
      </c>
      <c r="C639">
        <v>9.5351309281697071E-4</v>
      </c>
    </row>
    <row r="640" spans="1:3" x14ac:dyDescent="0.25">
      <c r="A640">
        <v>32</v>
      </c>
      <c r="B640">
        <v>5.6474897091036684E-9</v>
      </c>
      <c r="C640">
        <v>9.5476676136225245E-4</v>
      </c>
    </row>
    <row r="641" spans="1:3" x14ac:dyDescent="0.25">
      <c r="A641">
        <v>32.049999999999997</v>
      </c>
      <c r="B641">
        <v>5.8035203587235298E-9</v>
      </c>
      <c r="C641">
        <v>9.560182776106466E-4</v>
      </c>
    </row>
    <row r="642" spans="1:3" x14ac:dyDescent="0.25">
      <c r="A642">
        <v>32.1</v>
      </c>
      <c r="B642">
        <v>5.9637050959959387E-9</v>
      </c>
      <c r="C642">
        <v>9.5726765063528223E-4</v>
      </c>
    </row>
    <row r="643" spans="1:3" x14ac:dyDescent="0.25">
      <c r="A643">
        <v>32.15</v>
      </c>
      <c r="B643">
        <v>6.1281501132585863E-9</v>
      </c>
      <c r="C643">
        <v>9.5851488948837178E-4</v>
      </c>
    </row>
    <row r="644" spans="1:3" x14ac:dyDescent="0.25">
      <c r="A644">
        <v>32.200000000000003</v>
      </c>
      <c r="B644">
        <v>6.2969641978139058E-9</v>
      </c>
      <c r="C644">
        <v>9.5976000320113102E-4</v>
      </c>
    </row>
    <row r="645" spans="1:3" x14ac:dyDescent="0.25">
      <c r="A645">
        <v>32.25</v>
      </c>
      <c r="B645">
        <v>6.4702587922035497E-9</v>
      </c>
      <c r="C645">
        <v>9.6100300078370577E-4</v>
      </c>
    </row>
    <row r="646" spans="1:3" x14ac:dyDescent="0.25">
      <c r="A646">
        <v>32.299999999999997</v>
      </c>
      <c r="B646">
        <v>6.6481480558035565E-9</v>
      </c>
      <c r="C646">
        <v>9.6224389122509101E-4</v>
      </c>
    </row>
    <row r="647" spans="1:3" x14ac:dyDescent="0.25">
      <c r="A647">
        <v>32.35</v>
      </c>
      <c r="B647">
        <v>6.8307489277675518E-9</v>
      </c>
      <c r="C647">
        <v>9.6348268349305153E-4</v>
      </c>
    </row>
    <row r="648" spans="1:3" x14ac:dyDescent="0.25">
      <c r="A648">
        <v>32.4</v>
      </c>
      <c r="B648">
        <v>7.0181811913455536E-9</v>
      </c>
      <c r="C648">
        <v>9.6471938653405591E-4</v>
      </c>
    </row>
    <row r="649" spans="1:3" x14ac:dyDescent="0.25">
      <c r="A649">
        <v>32.450000000000003</v>
      </c>
      <c r="B649">
        <v>7.2105675396056487E-9</v>
      </c>
      <c r="C649">
        <v>9.6595400927321153E-4</v>
      </c>
    </row>
    <row r="650" spans="1:3" x14ac:dyDescent="0.25">
      <c r="A650">
        <v>32.5</v>
      </c>
      <c r="B650">
        <v>7.4080336425886669E-9</v>
      </c>
      <c r="C650">
        <v>9.6718656061418645E-4</v>
      </c>
    </row>
    <row r="651" spans="1:3" x14ac:dyDescent="0.25">
      <c r="A651">
        <v>32.549999999999997</v>
      </c>
      <c r="B651">
        <v>7.6107082159229992E-9</v>
      </c>
      <c r="C651">
        <v>9.6841704943915769E-4</v>
      </c>
    </row>
    <row r="652" spans="1:3" x14ac:dyDescent="0.25">
      <c r="A652">
        <v>32.6</v>
      </c>
      <c r="B652">
        <v>7.8187230909311704E-9</v>
      </c>
      <c r="C652">
        <v>9.6964548460874472E-4</v>
      </c>
    </row>
    <row r="653" spans="1:3" x14ac:dyDescent="0.25">
      <c r="A653">
        <v>32.65</v>
      </c>
      <c r="B653">
        <v>8.0322132862570002E-9</v>
      </c>
      <c r="C653">
        <v>9.7087187496194718E-4</v>
      </c>
    </row>
    <row r="654" spans="1:3" x14ac:dyDescent="0.25">
      <c r="A654">
        <v>32.700000000000003</v>
      </c>
      <c r="B654">
        <v>8.2513170810445068E-9</v>
      </c>
      <c r="C654">
        <v>9.7209622931610179E-4</v>
      </c>
    </row>
    <row r="655" spans="1:3" x14ac:dyDescent="0.25">
      <c r="A655">
        <v>32.75</v>
      </c>
      <c r="B655">
        <v>8.4761760897004524E-9</v>
      </c>
      <c r="C655">
        <v>9.7331855646681147E-4</v>
      </c>
    </row>
    <row r="656" spans="1:3" x14ac:dyDescent="0.25">
      <c r="A656">
        <v>32.799999999999997</v>
      </c>
      <c r="B656">
        <v>8.7069353382714358E-9</v>
      </c>
      <c r="C656">
        <v>9.7453886518790477E-4</v>
      </c>
    </row>
    <row r="657" spans="1:3" x14ac:dyDescent="0.25">
      <c r="A657">
        <v>32.85</v>
      </c>
      <c r="B657">
        <v>8.9437433424691531E-9</v>
      </c>
      <c r="C657">
        <v>9.7575716423138614E-4</v>
      </c>
    </row>
    <row r="658" spans="1:3" x14ac:dyDescent="0.25">
      <c r="A658">
        <v>32.9</v>
      </c>
      <c r="B658">
        <v>9.186752187375975E-9</v>
      </c>
      <c r="C658">
        <v>9.7697346232739068E-4</v>
      </c>
    </row>
    <row r="659" spans="1:3" x14ac:dyDescent="0.25">
      <c r="A659">
        <v>32.950000000000003</v>
      </c>
      <c r="B659">
        <v>9.4361176088651431E-9</v>
      </c>
      <c r="C659">
        <v>9.7818776818412541E-4</v>
      </c>
    </row>
    <row r="660" spans="1:3" x14ac:dyDescent="0.25">
      <c r="A660">
        <v>33</v>
      </c>
      <c r="B660">
        <v>9.691999076770007E-9</v>
      </c>
      <c r="C660">
        <v>9.7940009048785295E-4</v>
      </c>
    </row>
    <row r="661" spans="1:3" x14ac:dyDescent="0.25">
      <c r="A661">
        <v>33.049999999999997</v>
      </c>
      <c r="B661">
        <v>9.9545598798366875E-9</v>
      </c>
      <c r="C661">
        <v>9.8061043790282558E-4</v>
      </c>
    </row>
    <row r="662" spans="1:3" x14ac:dyDescent="0.25">
      <c r="A662">
        <v>33.1</v>
      </c>
      <c r="B662">
        <v>1.0223967212496339E-8</v>
      </c>
      <c r="C662">
        <v>9.8181881907126022E-4</v>
      </c>
    </row>
    <row r="663" spans="1:3" x14ac:dyDescent="0.25">
      <c r="A663">
        <v>33.15</v>
      </c>
      <c r="B663">
        <v>1.0500392263493511E-8</v>
      </c>
      <c r="C663">
        <v>9.8302524261330922E-4</v>
      </c>
    </row>
    <row r="664" spans="1:3" x14ac:dyDescent="0.25">
      <c r="A664">
        <v>33.200000000000003</v>
      </c>
      <c r="B664">
        <v>1.0784010306406E-8</v>
      </c>
      <c r="C664">
        <v>9.8422971712700891E-4</v>
      </c>
    </row>
    <row r="665" spans="1:3" x14ac:dyDescent="0.25">
      <c r="A665">
        <v>33.25</v>
      </c>
      <c r="B665">
        <v>1.1075000792096695E-8</v>
      </c>
      <c r="C665">
        <v>9.8543225118826383E-4</v>
      </c>
    </row>
    <row r="666" spans="1:3" x14ac:dyDescent="0.25">
      <c r="A666">
        <v>33.299999999999997</v>
      </c>
      <c r="B666">
        <v>1.1373547443132044E-8</v>
      </c>
      <c r="C666">
        <v>9.8663285335080699E-4</v>
      </c>
    </row>
    <row r="667" spans="1:3" x14ac:dyDescent="0.25">
      <c r="A667">
        <v>33.35</v>
      </c>
      <c r="B667">
        <v>1.1679838350209366E-8</v>
      </c>
      <c r="C667">
        <v>9.8783153214618215E-4</v>
      </c>
    </row>
    <row r="668" spans="1:3" x14ac:dyDescent="0.25">
      <c r="A668">
        <v>33.4</v>
      </c>
      <c r="B668">
        <v>1.1994066070631182E-8</v>
      </c>
      <c r="C668">
        <v>9.8902829608370321E-4</v>
      </c>
    </row>
    <row r="669" spans="1:3" x14ac:dyDescent="0.25">
      <c r="A669">
        <v>33.450000000000003</v>
      </c>
      <c r="B669">
        <v>1.2316427728866468E-8</v>
      </c>
      <c r="C669">
        <v>9.9022315365045015E-4</v>
      </c>
    </row>
    <row r="670" spans="1:3" x14ac:dyDescent="0.25">
      <c r="A670">
        <v>33.5</v>
      </c>
      <c r="B670">
        <v>1.2647125119241466E-8</v>
      </c>
      <c r="C670">
        <v>9.9141611331123015E-4</v>
      </c>
    </row>
    <row r="671" spans="1:3" x14ac:dyDescent="0.25">
      <c r="A671">
        <v>33.549999999999997</v>
      </c>
      <c r="B671">
        <v>1.2986364810800661E-8</v>
      </c>
      <c r="C671">
        <v>9.9260718350856788E-4</v>
      </c>
    </row>
    <row r="672" spans="1:3" x14ac:dyDescent="0.25">
      <c r="A672">
        <v>33.6</v>
      </c>
      <c r="B672">
        <v>1.3334358254381015E-8</v>
      </c>
      <c r="C672">
        <v>9.9379637266228419E-4</v>
      </c>
    </row>
    <row r="673" spans="1:3" x14ac:dyDescent="0.25">
      <c r="A673">
        <v>33.65</v>
      </c>
      <c r="B673">
        <v>1.3691321891943522E-8</v>
      </c>
      <c r="C673">
        <v>9.9498368917107813E-4</v>
      </c>
    </row>
    <row r="674" spans="1:3" x14ac:dyDescent="0.25">
      <c r="A674">
        <v>33.700000000000003</v>
      </c>
      <c r="B674">
        <v>1.405747726820432E-8</v>
      </c>
      <c r="C674">
        <v>9.9616914141011179E-4</v>
      </c>
    </row>
    <row r="675" spans="1:3" x14ac:dyDescent="0.25">
      <c r="A675">
        <v>33.75</v>
      </c>
      <c r="B675">
        <v>1.4433051144612951E-8</v>
      </c>
      <c r="C675">
        <v>9.9735273773259394E-4</v>
      </c>
    </row>
    <row r="676" spans="1:3" x14ac:dyDescent="0.25">
      <c r="A676">
        <v>33.799999999999997</v>
      </c>
      <c r="B676">
        <v>1.4818275615721114E-8</v>
      </c>
      <c r="C676">
        <v>9.9853448646938293E-4</v>
      </c>
    </row>
    <row r="677" spans="1:3" x14ac:dyDescent="0.25">
      <c r="A677">
        <v>33.85</v>
      </c>
      <c r="B677">
        <v>1.5213388227990147E-8</v>
      </c>
      <c r="C677">
        <v>9.9971439592896872E-4</v>
      </c>
    </row>
    <row r="678" spans="1:3" x14ac:dyDescent="0.25">
      <c r="A678">
        <v>33.9</v>
      </c>
      <c r="B678">
        <v>1.5618632101083976E-8</v>
      </c>
      <c r="C678">
        <v>1.0008924743974625E-3</v>
      </c>
    </row>
    <row r="679" spans="1:3" x14ac:dyDescent="0.25">
      <c r="A679">
        <v>33.950000000000003</v>
      </c>
      <c r="B679">
        <v>1.6034256051695263E-8</v>
      </c>
      <c r="C679">
        <v>1.0020687301385911E-3</v>
      </c>
    </row>
    <row r="680" spans="1:3" x14ac:dyDescent="0.25">
      <c r="A680">
        <v>34</v>
      </c>
      <c r="B680">
        <v>1.6460514719955418E-8</v>
      </c>
      <c r="C680">
        <v>1.0032431713936985E-3</v>
      </c>
    </row>
    <row r="681" spans="1:3" x14ac:dyDescent="0.25">
      <c r="A681">
        <v>34.049999999999997</v>
      </c>
      <c r="B681">
        <v>1.6897668698476243E-8</v>
      </c>
      <c r="C681">
        <v>1.0044158063817353E-3</v>
      </c>
    </row>
    <row r="682" spans="1:3" x14ac:dyDescent="0.25">
      <c r="A682">
        <v>34.1</v>
      </c>
      <c r="B682">
        <v>1.7345984664076011E-8</v>
      </c>
      <c r="C682">
        <v>1.0055866432992632E-3</v>
      </c>
    </row>
    <row r="683" spans="1:3" x14ac:dyDescent="0.25">
      <c r="A683">
        <v>34.15</v>
      </c>
      <c r="B683">
        <v>1.7805735512241023E-8</v>
      </c>
      <c r="C683">
        <v>1.0067556903204532E-3</v>
      </c>
    </row>
    <row r="684" spans="1:3" x14ac:dyDescent="0.25">
      <c r="A684">
        <v>34.200000000000003</v>
      </c>
      <c r="B684">
        <v>1.8277200494374214E-8</v>
      </c>
      <c r="C684">
        <v>1.0079229555970809E-3</v>
      </c>
    </row>
    <row r="685" spans="1:3" x14ac:dyDescent="0.25">
      <c r="A685">
        <v>34.25</v>
      </c>
      <c r="B685">
        <v>1.876066535788676E-8</v>
      </c>
      <c r="C685">
        <v>1.0090884472585429E-3</v>
      </c>
    </row>
    <row r="686" spans="1:3" x14ac:dyDescent="0.25">
      <c r="A686">
        <v>34.299999999999997</v>
      </c>
      <c r="B686">
        <v>1.9256422489184221E-8</v>
      </c>
      <c r="C686">
        <v>1.0102521734118484E-3</v>
      </c>
    </row>
    <row r="687" spans="1:3" x14ac:dyDescent="0.25">
      <c r="A687">
        <v>34.35</v>
      </c>
      <c r="B687">
        <v>1.976477105960535E-8</v>
      </c>
      <c r="C687">
        <v>1.0114141421416285E-3</v>
      </c>
    </row>
    <row r="688" spans="1:3" x14ac:dyDescent="0.25">
      <c r="A688">
        <v>34.4</v>
      </c>
      <c r="B688">
        <v>2.0286017174368425E-8</v>
      </c>
      <c r="C688">
        <v>1.01257436151015E-3</v>
      </c>
    </row>
    <row r="689" spans="1:3" x14ac:dyDescent="0.25">
      <c r="A689">
        <v>34.450000000000003</v>
      </c>
      <c r="B689">
        <v>2.0820474024582454E-8</v>
      </c>
      <c r="C689">
        <v>1.0137328395573154E-3</v>
      </c>
    </row>
    <row r="690" spans="1:3" x14ac:dyDescent="0.25">
      <c r="A690">
        <v>34.5</v>
      </c>
      <c r="B690">
        <v>2.1368462042382916E-8</v>
      </c>
      <c r="C690">
        <v>1.0148895843006781E-3</v>
      </c>
    </row>
    <row r="691" spans="1:3" x14ac:dyDescent="0.25">
      <c r="A691">
        <v>34.549999999999997</v>
      </c>
      <c r="B691">
        <v>2.1930309059249655E-8</v>
      </c>
      <c r="C691">
        <v>1.0160446037354505E-3</v>
      </c>
    </row>
    <row r="692" spans="1:3" x14ac:dyDescent="0.25">
      <c r="A692">
        <v>34.6</v>
      </c>
      <c r="B692">
        <v>2.2506350467568757E-8</v>
      </c>
      <c r="C692">
        <v>1.0171979058345194E-3</v>
      </c>
    </row>
    <row r="693" spans="1:3" x14ac:dyDescent="0.25">
      <c r="A693">
        <v>34.65</v>
      </c>
      <c r="B693">
        <v>2.3096929385499549E-8</v>
      </c>
      <c r="C693">
        <v>1.0183494985484588E-3</v>
      </c>
    </row>
    <row r="694" spans="1:3" x14ac:dyDescent="0.25">
      <c r="A694">
        <v>34.700000000000003</v>
      </c>
      <c r="B694">
        <v>2.3702396825208296E-8</v>
      </c>
      <c r="C694">
        <v>1.0194993898055447E-3</v>
      </c>
    </row>
    <row r="695" spans="1:3" x14ac:dyDescent="0.25">
      <c r="A695">
        <v>34.75</v>
      </c>
      <c r="B695">
        <v>2.4323111864533364E-8</v>
      </c>
      <c r="C695">
        <v>1.0206475875117645E-3</v>
      </c>
    </row>
    <row r="696" spans="1:3" x14ac:dyDescent="0.25">
      <c r="A696">
        <v>34.799999999999997</v>
      </c>
      <c r="B696">
        <v>2.4959441822146332E-8</v>
      </c>
      <c r="C696">
        <v>1.0217940995508501E-3</v>
      </c>
    </row>
    <row r="697" spans="1:3" x14ac:dyDescent="0.25">
      <c r="A697">
        <v>34.85</v>
      </c>
      <c r="B697">
        <v>2.5611762436273483E-8</v>
      </c>
      <c r="C697">
        <v>1.0229389337842825E-3</v>
      </c>
    </row>
    <row r="698" spans="1:3" x14ac:dyDescent="0.25">
      <c r="A698">
        <v>34.9</v>
      </c>
      <c r="B698">
        <v>2.628045804704702E-8</v>
      </c>
      <c r="C698">
        <v>1.0240820980513224E-3</v>
      </c>
    </row>
    <row r="699" spans="1:3" x14ac:dyDescent="0.25">
      <c r="A699">
        <v>34.950000000000003</v>
      </c>
      <c r="B699">
        <v>2.6965921782550946E-8</v>
      </c>
      <c r="C699">
        <v>1.0252236001690185E-3</v>
      </c>
    </row>
    <row r="700" spans="1:3" x14ac:dyDescent="0.25">
      <c r="A700">
        <v>35</v>
      </c>
      <c r="B700">
        <v>2.7668555748634422E-8</v>
      </c>
      <c r="C700">
        <v>1.0263634479322401E-3</v>
      </c>
    </row>
    <row r="701" spans="1:3" x14ac:dyDescent="0.25">
      <c r="A701">
        <v>35.049999999999997</v>
      </c>
      <c r="B701">
        <v>2.8388771222558949E-8</v>
      </c>
      <c r="C701">
        <v>1.0275016491136945E-3</v>
      </c>
    </row>
    <row r="702" spans="1:3" x14ac:dyDescent="0.25">
      <c r="A702">
        <v>35.1</v>
      </c>
      <c r="B702">
        <v>2.9126988850553682E-8</v>
      </c>
      <c r="C702">
        <v>1.028638211463958E-3</v>
      </c>
    </row>
    <row r="703" spans="1:3" x14ac:dyDescent="0.25">
      <c r="A703">
        <v>35.15</v>
      </c>
      <c r="B703">
        <v>2.9883638849352039E-8</v>
      </c>
      <c r="C703">
        <v>1.0297731427114914E-3</v>
      </c>
    </row>
    <row r="704" spans="1:3" x14ac:dyDescent="0.25">
      <c r="A704">
        <v>35.200000000000003</v>
      </c>
      <c r="B704">
        <v>3.0659161211780046E-8</v>
      </c>
      <c r="C704">
        <v>1.0309064505626723E-3</v>
      </c>
    </row>
    <row r="705" spans="1:3" x14ac:dyDescent="0.25">
      <c r="A705">
        <v>35.25</v>
      </c>
      <c r="B705">
        <v>3.1454005916476113E-8</v>
      </c>
      <c r="C705">
        <v>1.0320381427018268E-3</v>
      </c>
    </row>
    <row r="706" spans="1:3" x14ac:dyDescent="0.25">
      <c r="A706">
        <v>35.299999999999997</v>
      </c>
      <c r="B706">
        <v>3.2268633141814413E-8</v>
      </c>
      <c r="C706">
        <v>1.0331682267912493E-3</v>
      </c>
    </row>
    <row r="707" spans="1:3" x14ac:dyDescent="0.25">
      <c r="A707">
        <v>35.35</v>
      </c>
      <c r="B707">
        <v>3.3103513484113664E-8</v>
      </c>
      <c r="C707">
        <v>1.0342967104712303E-3</v>
      </c>
    </row>
    <row r="708" spans="1:3" x14ac:dyDescent="0.25">
      <c r="A708">
        <v>35.4</v>
      </c>
      <c r="B708">
        <v>3.3959128180207405E-8</v>
      </c>
      <c r="C708">
        <v>1.0354236013601003E-3</v>
      </c>
    </row>
    <row r="709" spans="1:3" x14ac:dyDescent="0.25">
      <c r="A709">
        <v>35.450000000000003</v>
      </c>
      <c r="B709">
        <v>3.4835969334456202E-8</v>
      </c>
      <c r="C709">
        <v>1.0365489070542461E-3</v>
      </c>
    </row>
    <row r="710" spans="1:3" x14ac:dyDescent="0.25">
      <c r="A710">
        <v>35.5</v>
      </c>
      <c r="B710">
        <v>3.5734540150286165E-8</v>
      </c>
      <c r="C710">
        <v>1.0376726351281514E-3</v>
      </c>
    </row>
    <row r="711" spans="1:3" x14ac:dyDescent="0.25">
      <c r="A711">
        <v>35.549999999999997</v>
      </c>
      <c r="B711">
        <v>3.665535516633324E-8</v>
      </c>
      <c r="C711">
        <v>1.0387947931344264E-3</v>
      </c>
    </row>
    <row r="712" spans="1:3" x14ac:dyDescent="0.25">
      <c r="A712">
        <v>35.6</v>
      </c>
      <c r="B712">
        <v>3.7598940497280006E-8</v>
      </c>
      <c r="C712">
        <v>1.0399153886038474E-3</v>
      </c>
    </row>
    <row r="713" spans="1:3" x14ac:dyDescent="0.25">
      <c r="A713">
        <v>35.65</v>
      </c>
      <c r="B713">
        <v>3.8565834079470857E-8</v>
      </c>
      <c r="C713">
        <v>1.0410344290453797E-3</v>
      </c>
    </row>
    <row r="714" spans="1:3" x14ac:dyDescent="0.25">
      <c r="A714">
        <v>35.700000000000003</v>
      </c>
      <c r="B714">
        <v>3.9556585921389779E-8</v>
      </c>
      <c r="C714">
        <v>1.0421519219462252E-3</v>
      </c>
    </row>
    <row r="715" spans="1:3" x14ac:dyDescent="0.25">
      <c r="A715">
        <v>35.75</v>
      </c>
      <c r="B715">
        <v>4.0571758359094354E-8</v>
      </c>
      <c r="C715">
        <v>1.0432678747718527E-3</v>
      </c>
    </row>
    <row r="716" spans="1:3" x14ac:dyDescent="0.25">
      <c r="A716">
        <v>35.799999999999997</v>
      </c>
      <c r="B716">
        <v>4.1611926316690715E-8</v>
      </c>
      <c r="C716">
        <v>1.0443822949660396E-3</v>
      </c>
    </row>
    <row r="717" spans="1:3" x14ac:dyDescent="0.25">
      <c r="A717">
        <v>35.85</v>
      </c>
      <c r="B717">
        <v>4.2677677571945114E-8</v>
      </c>
      <c r="C717">
        <v>1.0454951899509029E-3</v>
      </c>
    </row>
    <row r="718" spans="1:3" x14ac:dyDescent="0.25">
      <c r="A718">
        <v>35.9</v>
      </c>
      <c r="B718">
        <v>4.3769613027123318E-8</v>
      </c>
      <c r="C718">
        <v>1.0466065671269477E-3</v>
      </c>
    </row>
    <row r="719" spans="1:3" x14ac:dyDescent="0.25">
      <c r="A719">
        <v>35.950000000000003</v>
      </c>
      <c r="B719">
        <v>4.4888346985151525E-8</v>
      </c>
      <c r="C719">
        <v>1.0477164338730967E-3</v>
      </c>
    </row>
    <row r="720" spans="1:3" x14ac:dyDescent="0.25">
      <c r="A720">
        <v>36</v>
      </c>
      <c r="B720">
        <v>4.6034507431197454E-8</v>
      </c>
      <c r="C720">
        <v>1.048824797546734E-3</v>
      </c>
    </row>
    <row r="721" spans="1:3" x14ac:dyDescent="0.25">
      <c r="A721">
        <v>36.049999999999997</v>
      </c>
      <c r="B721">
        <v>4.7208736319766377E-8</v>
      </c>
      <c r="C721">
        <v>1.0499316654837578E-3</v>
      </c>
    </row>
    <row r="722" spans="1:3" x14ac:dyDescent="0.25">
      <c r="A722">
        <v>36.1</v>
      </c>
      <c r="B722">
        <v>4.8411689867412977E-8</v>
      </c>
      <c r="C722">
        <v>1.0510370449986007E-3</v>
      </c>
    </row>
    <row r="723" spans="1:3" x14ac:dyDescent="0.25">
      <c r="A723">
        <v>36.15</v>
      </c>
      <c r="B723">
        <v>4.964403885117025E-8</v>
      </c>
      <c r="C723">
        <v>1.0521409433842919E-3</v>
      </c>
    </row>
    <row r="724" spans="1:3" x14ac:dyDescent="0.25">
      <c r="A724">
        <v>36.200000000000003</v>
      </c>
      <c r="B724">
        <v>5.0906468912796376E-8</v>
      </c>
      <c r="C724">
        <v>1.0532433679124858E-3</v>
      </c>
    </row>
    <row r="725" spans="1:3" x14ac:dyDescent="0.25">
      <c r="A725">
        <v>36.25</v>
      </c>
      <c r="B725">
        <v>5.2199680868943838E-8</v>
      </c>
      <c r="C725">
        <v>1.0543443258335188E-3</v>
      </c>
    </row>
    <row r="726" spans="1:3" x14ac:dyDescent="0.25">
      <c r="A726">
        <v>36.299999999999997</v>
      </c>
      <c r="B726">
        <v>5.3524391027357853E-8</v>
      </c>
      <c r="C726">
        <v>1.0554438243764474E-3</v>
      </c>
    </row>
    <row r="727" spans="1:3" x14ac:dyDescent="0.25">
      <c r="A727">
        <v>36.35</v>
      </c>
      <c r="B727">
        <v>5.4881331509209933E-8</v>
      </c>
      <c r="C727">
        <v>1.0565418707490872E-3</v>
      </c>
    </row>
    <row r="728" spans="1:3" x14ac:dyDescent="0.25">
      <c r="A728">
        <v>36.4</v>
      </c>
      <c r="B728">
        <v>5.6271250577678073E-8</v>
      </c>
      <c r="C728">
        <v>1.0576384721380748E-3</v>
      </c>
    </row>
    <row r="729" spans="1:3" x14ac:dyDescent="0.25">
      <c r="A729">
        <v>36.450000000000003</v>
      </c>
      <c r="B729">
        <v>5.7694912972879279E-8</v>
      </c>
      <c r="C729">
        <v>1.0587336357088955E-3</v>
      </c>
    </row>
    <row r="730" spans="1:3" x14ac:dyDescent="0.25">
      <c r="A730">
        <v>36.5</v>
      </c>
      <c r="B730">
        <v>5.9153100253274881E-8</v>
      </c>
      <c r="C730">
        <v>1.0598273686059517E-3</v>
      </c>
    </row>
    <row r="731" spans="1:3" x14ac:dyDescent="0.25">
      <c r="A731">
        <v>36.549999999999997</v>
      </c>
      <c r="B731">
        <v>6.0646611143654332E-8</v>
      </c>
      <c r="C731">
        <v>1.060919677952589E-3</v>
      </c>
    </row>
    <row r="732" spans="1:3" x14ac:dyDescent="0.25">
      <c r="A732">
        <v>36.6</v>
      </c>
      <c r="B732">
        <v>6.2176261889821115E-8</v>
      </c>
      <c r="C732">
        <v>1.0620105708511564E-3</v>
      </c>
    </row>
    <row r="733" spans="1:3" x14ac:dyDescent="0.25">
      <c r="A733">
        <v>36.65</v>
      </c>
      <c r="B733">
        <v>6.3742886620095086E-8</v>
      </c>
      <c r="C733">
        <v>1.0631000543830623E-3</v>
      </c>
    </row>
    <row r="734" spans="1:3" x14ac:dyDescent="0.25">
      <c r="A734">
        <v>36.700000000000003</v>
      </c>
      <c r="B734">
        <v>6.5347337713749191E-8</v>
      </c>
      <c r="C734">
        <v>1.0641881356088041E-3</v>
      </c>
    </row>
    <row r="735" spans="1:3" x14ac:dyDescent="0.25">
      <c r="A735">
        <v>36.75</v>
      </c>
      <c r="B735">
        <v>6.6990486176507673E-8</v>
      </c>
      <c r="C735">
        <v>1.0652748215680375E-3</v>
      </c>
    </row>
    <row r="736" spans="1:3" x14ac:dyDescent="0.25">
      <c r="A736">
        <v>36.799999999999997</v>
      </c>
      <c r="B736">
        <v>6.8673222023226246E-8</v>
      </c>
      <c r="C736">
        <v>1.0663601192796119E-3</v>
      </c>
    </row>
    <row r="737" spans="1:3" x14ac:dyDescent="0.25">
      <c r="A737">
        <v>36.85</v>
      </c>
      <c r="B737">
        <v>7.0396454667877071E-8</v>
      </c>
      <c r="C737">
        <v>1.0674440357416354E-3</v>
      </c>
    </row>
    <row r="738" spans="1:3" x14ac:dyDescent="0.25">
      <c r="A738">
        <v>36.9</v>
      </c>
      <c r="B738">
        <v>7.2161113320972845E-8</v>
      </c>
      <c r="C738">
        <v>1.0685265779315179E-3</v>
      </c>
    </row>
    <row r="739" spans="1:3" x14ac:dyDescent="0.25">
      <c r="A739">
        <v>36.950000000000003</v>
      </c>
      <c r="B739">
        <v>7.3968147394552005E-8</v>
      </c>
      <c r="C739">
        <v>1.0696077528060234E-3</v>
      </c>
    </row>
    <row r="740" spans="1:3" x14ac:dyDescent="0.25">
      <c r="A740">
        <v>37</v>
      </c>
      <c r="B740">
        <v>7.5818526914865066E-8</v>
      </c>
      <c r="C740">
        <v>1.0706875673013262E-3</v>
      </c>
    </row>
    <row r="741" spans="1:3" x14ac:dyDescent="0.25">
      <c r="A741">
        <v>37.049999999999997</v>
      </c>
      <c r="B741">
        <v>7.7713242942883335E-8</v>
      </c>
      <c r="C741">
        <v>1.0717660283330605E-3</v>
      </c>
    </row>
    <row r="742" spans="1:3" x14ac:dyDescent="0.25">
      <c r="A742">
        <v>37.1</v>
      </c>
      <c r="B742">
        <v>7.9653308002780463E-8</v>
      </c>
      <c r="C742">
        <v>1.0728431427963765E-3</v>
      </c>
    </row>
    <row r="743" spans="1:3" x14ac:dyDescent="0.25">
      <c r="A743">
        <v>37.15</v>
      </c>
      <c r="B743">
        <v>8.1639756518513227E-8</v>
      </c>
      <c r="C743">
        <v>1.0739189175659951E-3</v>
      </c>
    </row>
    <row r="744" spans="1:3" x14ac:dyDescent="0.25">
      <c r="A744">
        <v>37.200000000000003</v>
      </c>
      <c r="B744">
        <v>8.367364525864394E-8</v>
      </c>
      <c r="C744">
        <v>1.0749933594962585E-3</v>
      </c>
    </row>
    <row r="745" spans="1:3" x14ac:dyDescent="0.25">
      <c r="A745">
        <v>37.25</v>
      </c>
      <c r="B745">
        <v>8.5756053789551158E-8</v>
      </c>
      <c r="C745">
        <v>1.0760664754211912E-3</v>
      </c>
    </row>
    <row r="746" spans="1:3" x14ac:dyDescent="0.25">
      <c r="A746">
        <v>37.299999999999997</v>
      </c>
      <c r="B746">
        <v>8.7888084937165127E-8</v>
      </c>
      <c r="C746">
        <v>1.0771382721545476E-3</v>
      </c>
    </row>
    <row r="747" spans="1:3" x14ac:dyDescent="0.25">
      <c r="A747">
        <v>37.35</v>
      </c>
      <c r="B747">
        <v>9.0070865257380582E-8</v>
      </c>
      <c r="C747">
        <v>1.0782087564898731E-3</v>
      </c>
    </row>
    <row r="748" spans="1:3" x14ac:dyDescent="0.25">
      <c r="A748">
        <v>37.4</v>
      </c>
      <c r="B748">
        <v>9.2305545515293523E-8</v>
      </c>
      <c r="C748">
        <v>1.0792779352005624E-3</v>
      </c>
    </row>
    <row r="749" spans="1:3" x14ac:dyDescent="0.25">
      <c r="A749">
        <v>37.450000000000003</v>
      </c>
      <c r="B749">
        <v>9.4593301173408951E-8</v>
      </c>
      <c r="C749">
        <v>1.0803458150399051E-3</v>
      </c>
    </row>
    <row r="750" spans="1:3" x14ac:dyDescent="0.25">
      <c r="A750">
        <v>37.5</v>
      </c>
      <c r="B750">
        <v>9.693533288897794E-8</v>
      </c>
      <c r="C750">
        <v>1.0814124027411622E-3</v>
      </c>
    </row>
    <row r="751" spans="1:3" x14ac:dyDescent="0.25">
      <c r="A751">
        <v>37.549999999999997</v>
      </c>
      <c r="B751">
        <v>9.933286702061714E-8</v>
      </c>
      <c r="C751">
        <v>1.0824777050175986E-3</v>
      </c>
    </row>
    <row r="752" spans="1:3" x14ac:dyDescent="0.25">
      <c r="A752">
        <v>37.6</v>
      </c>
      <c r="B752">
        <v>1.0178715614436892E-7</v>
      </c>
      <c r="C752">
        <v>1.0835417285625644E-3</v>
      </c>
    </row>
    <row r="753" spans="1:3" x14ac:dyDescent="0.25">
      <c r="A753">
        <v>37.65</v>
      </c>
      <c r="B753">
        <v>1.0429947957935662E-7</v>
      </c>
      <c r="C753">
        <v>1.0846044800495345E-3</v>
      </c>
    </row>
    <row r="754" spans="1:3" x14ac:dyDescent="0.25">
      <c r="A754">
        <v>37.700000000000003</v>
      </c>
      <c r="B754">
        <v>1.0687114392320881E-7</v>
      </c>
      <c r="C754">
        <v>1.0856659661321827E-3</v>
      </c>
    </row>
    <row r="755" spans="1:3" x14ac:dyDescent="0.25">
      <c r="A755">
        <v>37.75</v>
      </c>
      <c r="B755">
        <v>1.0950348359740685E-7</v>
      </c>
      <c r="C755">
        <v>1.0867261934444225E-3</v>
      </c>
    </row>
    <row r="756" spans="1:3" x14ac:dyDescent="0.25">
      <c r="A756">
        <v>37.799999999999997</v>
      </c>
      <c r="B756">
        <v>1.1219786140272548E-7</v>
      </c>
      <c r="C756">
        <v>1.0877851686004868E-3</v>
      </c>
    </row>
    <row r="757" spans="1:3" x14ac:dyDescent="0.25">
      <c r="A757">
        <v>37.85</v>
      </c>
      <c r="B757">
        <v>1.1495566908494051E-7</v>
      </c>
      <c r="C757">
        <v>1.0888428981949698E-3</v>
      </c>
    </row>
    <row r="758" spans="1:3" x14ac:dyDescent="0.25">
      <c r="A758">
        <v>37.9</v>
      </c>
      <c r="B758">
        <v>1.177783279109717E-7</v>
      </c>
      <c r="C758">
        <v>1.0898993888028977E-3</v>
      </c>
    </row>
    <row r="759" spans="1:3" x14ac:dyDescent="0.25">
      <c r="A759">
        <v>37.950000000000003</v>
      </c>
      <c r="B759">
        <v>1.2066728925563274E-7</v>
      </c>
      <c r="C759">
        <v>1.090954646979778E-3</v>
      </c>
    </row>
    <row r="760" spans="1:3" x14ac:dyDescent="0.25">
      <c r="A760">
        <v>38</v>
      </c>
      <c r="B760">
        <v>1.236240351991786E-7</v>
      </c>
      <c r="C760">
        <v>1.0920086792616775E-3</v>
      </c>
    </row>
    <row r="761" spans="1:3" x14ac:dyDescent="0.25">
      <c r="A761">
        <v>38.049999999999997</v>
      </c>
      <c r="B761">
        <v>1.266500791358084E-7</v>
      </c>
      <c r="C761">
        <v>1.0930614921652614E-3</v>
      </c>
    </row>
    <row r="762" spans="1:3" x14ac:dyDescent="0.25">
      <c r="A762">
        <v>38.1</v>
      </c>
      <c r="B762">
        <v>1.2974696639332937E-7</v>
      </c>
      <c r="C762">
        <v>1.0941130921878733E-3</v>
      </c>
    </row>
    <row r="763" spans="1:3" x14ac:dyDescent="0.25">
      <c r="A763">
        <v>38.15</v>
      </c>
      <c r="B763">
        <v>1.3291627486415173E-7</v>
      </c>
      <c r="C763">
        <v>1.0951634858075809E-3</v>
      </c>
    </row>
    <row r="764" spans="1:3" x14ac:dyDescent="0.25">
      <c r="A764">
        <v>38.200000000000003</v>
      </c>
      <c r="B764">
        <v>1.3615961564780892E-7</v>
      </c>
      <c r="C764">
        <v>1.0962126794832471E-3</v>
      </c>
    </row>
    <row r="765" spans="1:3" x14ac:dyDescent="0.25">
      <c r="A765">
        <v>38.25</v>
      </c>
      <c r="B765">
        <v>1.3947863370519068E-7</v>
      </c>
      <c r="C765">
        <v>1.0972606796545905E-3</v>
      </c>
    </row>
    <row r="766" spans="1:3" x14ac:dyDescent="0.25">
      <c r="A766">
        <v>38.299999999999997</v>
      </c>
      <c r="B766">
        <v>1.4287500852468518E-7</v>
      </c>
      <c r="C766">
        <v>1.0983074927422406E-3</v>
      </c>
    </row>
    <row r="767" spans="1:3" x14ac:dyDescent="0.25">
      <c r="A767">
        <v>38.35</v>
      </c>
      <c r="B767">
        <v>1.4635045480042225E-7</v>
      </c>
      <c r="C767">
        <v>1.0993531251478137E-3</v>
      </c>
    </row>
    <row r="768" spans="1:3" x14ac:dyDescent="0.25">
      <c r="A768">
        <v>38.4</v>
      </c>
      <c r="B768">
        <v>1.49906723122827E-7</v>
      </c>
      <c r="C768">
        <v>1.1003975832539563E-3</v>
      </c>
    </row>
    <row r="769" spans="1:3" x14ac:dyDescent="0.25">
      <c r="A769">
        <v>38.450000000000003</v>
      </c>
      <c r="B769">
        <v>1.5354560068166604E-7</v>
      </c>
      <c r="C769">
        <v>1.1014408734244267E-3</v>
      </c>
    </row>
    <row r="770" spans="1:3" x14ac:dyDescent="0.25">
      <c r="A770">
        <v>38.5</v>
      </c>
      <c r="B770">
        <v>1.5726891198181585E-7</v>
      </c>
      <c r="C770">
        <v>1.1024830020041434E-3</v>
      </c>
    </row>
    <row r="771" spans="1:3" x14ac:dyDescent="0.25">
      <c r="A771">
        <v>38.549999999999997</v>
      </c>
      <c r="B771">
        <v>1.6107851957193794E-7</v>
      </c>
      <c r="C771">
        <v>1.1035239753192567E-3</v>
      </c>
    </row>
    <row r="772" spans="1:3" x14ac:dyDescent="0.25">
      <c r="A772">
        <v>38.6</v>
      </c>
      <c r="B772">
        <v>1.6497632478628636E-7</v>
      </c>
      <c r="C772">
        <v>1.1045637996772123E-3</v>
      </c>
    </row>
    <row r="773" spans="1:3" x14ac:dyDescent="0.25">
      <c r="A773">
        <v>38.65</v>
      </c>
      <c r="B773">
        <v>1.6896426849985942E-7</v>
      </c>
      <c r="C773">
        <v>1.1056024813668032E-3</v>
      </c>
    </row>
    <row r="774" spans="1:3" x14ac:dyDescent="0.25">
      <c r="A774">
        <v>38.700000000000003</v>
      </c>
      <c r="B774">
        <v>1.7304433189710232E-7</v>
      </c>
      <c r="C774">
        <v>1.1066400266582495E-3</v>
      </c>
    </row>
    <row r="775" spans="1:3" x14ac:dyDescent="0.25">
      <c r="A775">
        <v>38.75</v>
      </c>
      <c r="B775">
        <v>1.7721853725439034E-7</v>
      </c>
      <c r="C775">
        <v>1.1076764418032504E-3</v>
      </c>
    </row>
    <row r="776" spans="1:3" x14ac:dyDescent="0.25">
      <c r="A776">
        <v>38.799999999999997</v>
      </c>
      <c r="B776">
        <v>1.8148894873651695E-7</v>
      </c>
      <c r="C776">
        <v>1.1087117330350522E-3</v>
      </c>
    </row>
    <row r="777" spans="1:3" x14ac:dyDescent="0.25">
      <c r="A777">
        <v>38.85</v>
      </c>
      <c r="B777">
        <v>1.8585767320739954E-7</v>
      </c>
      <c r="C777">
        <v>1.10974590656852E-3</v>
      </c>
    </row>
    <row r="778" spans="1:3" x14ac:dyDescent="0.25">
      <c r="A778">
        <v>38.9</v>
      </c>
      <c r="B778">
        <v>1.9032686105524741E-7</v>
      </c>
      <c r="C778">
        <v>1.110778968600184E-3</v>
      </c>
    </row>
    <row r="779" spans="1:3" x14ac:dyDescent="0.25">
      <c r="A779">
        <v>38.950000000000003</v>
      </c>
      <c r="B779">
        <v>1.9489870703241166E-7</v>
      </c>
      <c r="C779">
        <v>1.1118109253083202E-3</v>
      </c>
    </row>
    <row r="780" spans="1:3" x14ac:dyDescent="0.25">
      <c r="A780">
        <v>39</v>
      </c>
      <c r="B780">
        <v>1.9957545111016649E-7</v>
      </c>
      <c r="C780">
        <v>1.1128417828530101E-3</v>
      </c>
    </row>
    <row r="781" spans="1:3" x14ac:dyDescent="0.25">
      <c r="A781">
        <v>39.049999999999997</v>
      </c>
      <c r="B781">
        <v>2.0435937934864046E-7</v>
      </c>
      <c r="C781">
        <v>1.1138715473762043E-3</v>
      </c>
    </row>
    <row r="782" spans="1:3" x14ac:dyDescent="0.25">
      <c r="A782">
        <v>39.1</v>
      </c>
      <c r="B782">
        <v>2.0925282478216039E-7</v>
      </c>
      <c r="C782">
        <v>1.1149002250017859E-3</v>
      </c>
    </row>
    <row r="783" spans="1:3" x14ac:dyDescent="0.25">
      <c r="A783">
        <v>39.15</v>
      </c>
      <c r="B783">
        <v>2.1425816832024443E-7</v>
      </c>
      <c r="C783">
        <v>1.1159278218356424E-3</v>
      </c>
    </row>
    <row r="784" spans="1:3" x14ac:dyDescent="0.25">
      <c r="A784">
        <v>39.200000000000003</v>
      </c>
      <c r="B784">
        <v>2.1937783966448493E-7</v>
      </c>
      <c r="C784">
        <v>1.1169543439657227E-3</v>
      </c>
    </row>
    <row r="785" spans="1:3" x14ac:dyDescent="0.25">
      <c r="A785">
        <v>39.25</v>
      </c>
      <c r="B785">
        <v>2.2461431824159263E-7</v>
      </c>
      <c r="C785">
        <v>1.1179797974621068E-3</v>
      </c>
    </row>
    <row r="786" spans="1:3" x14ac:dyDescent="0.25">
      <c r="A786">
        <v>39.299999999999997</v>
      </c>
      <c r="B786">
        <v>2.2997013415283531E-7</v>
      </c>
      <c r="C786">
        <v>1.1190041883770744E-3</v>
      </c>
    </row>
    <row r="787" spans="1:3" x14ac:dyDescent="0.25">
      <c r="A787">
        <v>39.35</v>
      </c>
      <c r="B787">
        <v>2.354478691401486E-7</v>
      </c>
      <c r="C787">
        <v>1.1200275227451581E-3</v>
      </c>
    </row>
    <row r="788" spans="1:3" x14ac:dyDescent="0.25">
      <c r="A788">
        <v>39.4</v>
      </c>
      <c r="B788">
        <v>2.4105015756917728E-7</v>
      </c>
      <c r="C788">
        <v>1.1210498065832239E-3</v>
      </c>
    </row>
    <row r="789" spans="1:3" x14ac:dyDescent="0.25">
      <c r="A789">
        <v>39.450000000000003</v>
      </c>
      <c r="B789">
        <v>2.4677968742949702E-7</v>
      </c>
      <c r="C789">
        <v>1.1220710458905324E-3</v>
      </c>
    </row>
    <row r="790" spans="1:3" x14ac:dyDescent="0.25">
      <c r="A790">
        <v>39.5</v>
      </c>
      <c r="B790">
        <v>2.5263920135231407E-7</v>
      </c>
      <c r="C790">
        <v>1.1230912466488015E-3</v>
      </c>
    </row>
    <row r="791" spans="1:3" x14ac:dyDescent="0.25">
      <c r="A791">
        <v>39.549999999999997</v>
      </c>
      <c r="B791">
        <v>2.5863149764589159E-7</v>
      </c>
      <c r="C791">
        <v>1.1241104148222683E-3</v>
      </c>
    </row>
    <row r="792" spans="1:3" x14ac:dyDescent="0.25">
      <c r="A792">
        <v>39.6</v>
      </c>
      <c r="B792">
        <v>2.6475943134899954E-7</v>
      </c>
      <c r="C792">
        <v>1.1251285563577706E-3</v>
      </c>
    </row>
    <row r="793" spans="1:3" x14ac:dyDescent="0.25">
      <c r="A793">
        <v>39.65</v>
      </c>
      <c r="B793">
        <v>2.7102591530264822E-7</v>
      </c>
      <c r="C793">
        <v>1.1261456771847974E-3</v>
      </c>
    </row>
    <row r="794" spans="1:3" x14ac:dyDescent="0.25">
      <c r="A794">
        <v>39.700000000000003</v>
      </c>
      <c r="B794">
        <v>2.7743392124040849E-7</v>
      </c>
      <c r="C794">
        <v>1.1271617832155603E-3</v>
      </c>
    </row>
    <row r="795" spans="1:3" x14ac:dyDescent="0.25">
      <c r="A795">
        <v>39.75</v>
      </c>
      <c r="B795">
        <v>2.8398648089760297E-7</v>
      </c>
      <c r="C795">
        <v>1.1281768803450643E-3</v>
      </c>
    </row>
    <row r="796" spans="1:3" x14ac:dyDescent="0.25">
      <c r="A796">
        <v>39.799999999999997</v>
      </c>
      <c r="B796">
        <v>2.9068668713964425E-7</v>
      </c>
      <c r="C796">
        <v>1.1291909744511675E-3</v>
      </c>
    </row>
    <row r="797" spans="1:3" x14ac:dyDescent="0.25">
      <c r="A797">
        <v>39.85</v>
      </c>
      <c r="B797">
        <v>2.9753769510984096E-7</v>
      </c>
      <c r="C797">
        <v>1.1302040713946518E-3</v>
      </c>
    </row>
    <row r="798" spans="1:3" x14ac:dyDescent="0.25">
      <c r="A798">
        <v>39.9</v>
      </c>
      <c r="B798">
        <v>3.0454272339696319E-7</v>
      </c>
      <c r="C798">
        <v>1.1312161770192911E-3</v>
      </c>
    </row>
    <row r="799" spans="1:3" x14ac:dyDescent="0.25">
      <c r="A799">
        <v>39.950000000000003</v>
      </c>
      <c r="B799">
        <v>3.1170505522284551E-7</v>
      </c>
      <c r="C799">
        <v>1.1322272971519105E-3</v>
      </c>
    </row>
    <row r="800" spans="1:3" x14ac:dyDescent="0.25">
      <c r="A800">
        <v>40</v>
      </c>
      <c r="B800">
        <v>3.1902803965038864E-7</v>
      </c>
      <c r="C800">
        <v>1.1332374376024558E-3</v>
      </c>
    </row>
    <row r="801" spans="1:3" x14ac:dyDescent="0.25">
      <c r="A801">
        <v>40.049999999999997</v>
      </c>
      <c r="B801">
        <v>3.265150928122123E-7</v>
      </c>
      <c r="C801">
        <v>1.134246604164071E-3</v>
      </c>
    </row>
    <row r="802" spans="1:3" x14ac:dyDescent="0.25">
      <c r="A802">
        <v>40.1</v>
      </c>
      <c r="B802">
        <v>3.3416969916032677E-7</v>
      </c>
      <c r="C802">
        <v>1.1352548026131476E-3</v>
      </c>
    </row>
    <row r="803" spans="1:3" x14ac:dyDescent="0.25">
      <c r="A803">
        <v>40.15</v>
      </c>
      <c r="B803">
        <v>3.4199541273710279E-7</v>
      </c>
      <c r="C803">
        <v>1.1362620387093995E-3</v>
      </c>
    </row>
    <row r="804" spans="1:3" x14ac:dyDescent="0.25">
      <c r="A804">
        <v>40.200000000000003</v>
      </c>
      <c r="B804">
        <v>3.4999585846789168E-7</v>
      </c>
      <c r="C804">
        <v>1.1372683181959352E-3</v>
      </c>
    </row>
    <row r="805" spans="1:3" x14ac:dyDescent="0.25">
      <c r="A805">
        <v>40.25</v>
      </c>
      <c r="B805">
        <v>3.5817473347561207E-7</v>
      </c>
      <c r="C805">
        <v>1.1382736467993187E-3</v>
      </c>
    </row>
    <row r="806" spans="1:3" x14ac:dyDescent="0.25">
      <c r="A806">
        <v>40.299999999999997</v>
      </c>
      <c r="B806">
        <v>3.6653580841763159E-7</v>
      </c>
      <c r="C806">
        <v>1.1392780302296316E-3</v>
      </c>
    </row>
    <row r="807" spans="1:3" x14ac:dyDescent="0.25">
      <c r="A807">
        <v>40.35</v>
      </c>
      <c r="B807">
        <v>3.7508292884529725E-7</v>
      </c>
      <c r="C807">
        <v>1.1402814741805511E-3</v>
      </c>
    </row>
    <row r="808" spans="1:3" x14ac:dyDescent="0.25">
      <c r="A808">
        <v>40.4</v>
      </c>
      <c r="B808">
        <v>3.8382001658643766E-7</v>
      </c>
      <c r="C808">
        <v>1.1412839843294102E-3</v>
      </c>
    </row>
    <row r="809" spans="1:3" x14ac:dyDescent="0.25">
      <c r="A809">
        <v>40.450000000000003</v>
      </c>
      <c r="B809">
        <v>3.9275107115118552E-7</v>
      </c>
      <c r="C809">
        <v>1.142285566337261E-3</v>
      </c>
    </row>
    <row r="810" spans="1:3" x14ac:dyDescent="0.25">
      <c r="A810">
        <v>40.5</v>
      </c>
      <c r="B810">
        <v>4.0188017116149205E-7</v>
      </c>
      <c r="C810">
        <v>1.143286225848952E-3</v>
      </c>
    </row>
    <row r="811" spans="1:3" x14ac:dyDescent="0.25">
      <c r="A811">
        <v>40.549999999999997</v>
      </c>
      <c r="B811">
        <v>4.1121147580464879E-7</v>
      </c>
      <c r="C811">
        <v>1.1442859684931863E-3</v>
      </c>
    </row>
    <row r="812" spans="1:3" x14ac:dyDescent="0.25">
      <c r="A812">
        <v>40.6</v>
      </c>
      <c r="B812">
        <v>4.2074922631121224E-7</v>
      </c>
      <c r="C812">
        <v>1.1452847998825945E-3</v>
      </c>
    </row>
    <row r="813" spans="1:3" x14ac:dyDescent="0.25">
      <c r="A813">
        <v>40.65</v>
      </c>
      <c r="B813">
        <v>4.3049774745767766E-7</v>
      </c>
      <c r="C813">
        <v>1.1462827256137997E-3</v>
      </c>
    </row>
    <row r="814" spans="1:3" x14ac:dyDescent="0.25">
      <c r="A814">
        <v>40.700000000000003</v>
      </c>
      <c r="B814">
        <v>4.4046144909426574E-7</v>
      </c>
      <c r="C814">
        <v>1.1472797512674781E-3</v>
      </c>
    </row>
    <row r="815" spans="1:3" x14ac:dyDescent="0.25">
      <c r="A815">
        <v>40.75</v>
      </c>
      <c r="B815">
        <v>4.5064482769821074E-7</v>
      </c>
      <c r="C815">
        <v>1.1482758824084341E-3</v>
      </c>
    </row>
    <row r="816" spans="1:3" x14ac:dyDescent="0.25">
      <c r="A816">
        <v>40.799999999999997</v>
      </c>
      <c r="B816">
        <v>4.6105246795290859E-7</v>
      </c>
      <c r="C816">
        <v>1.1492711245856676E-3</v>
      </c>
    </row>
    <row r="817" spans="1:3" x14ac:dyDescent="0.25">
      <c r="A817">
        <v>40.85</v>
      </c>
      <c r="B817">
        <v>4.7168904435331447E-7</v>
      </c>
      <c r="C817">
        <v>1.1502654833324337E-3</v>
      </c>
    </row>
    <row r="818" spans="1:3" x14ac:dyDescent="0.25">
      <c r="A818">
        <v>40.9</v>
      </c>
      <c r="B818">
        <v>4.8255932283799688E-7</v>
      </c>
      <c r="C818">
        <v>1.1512589641663169E-3</v>
      </c>
    </row>
    <row r="819" spans="1:3" x14ac:dyDescent="0.25">
      <c r="A819">
        <v>40.950000000000003</v>
      </c>
      <c r="B819">
        <v>4.9366816244819187E-7</v>
      </c>
      <c r="C819">
        <v>1.1522515725892952E-3</v>
      </c>
    </row>
    <row r="820" spans="1:3" x14ac:dyDescent="0.25">
      <c r="A820">
        <v>41</v>
      </c>
      <c r="B820">
        <v>5.0502051701430917E-7</v>
      </c>
      <c r="C820">
        <v>1.1532433140878102E-3</v>
      </c>
    </row>
    <row r="821" spans="1:3" x14ac:dyDescent="0.25">
      <c r="A821">
        <v>41.05</v>
      </c>
      <c r="B821">
        <v>5.1662143687024197E-7</v>
      </c>
      <c r="C821">
        <v>1.1542341941328201E-3</v>
      </c>
    </row>
    <row r="822" spans="1:3" x14ac:dyDescent="0.25">
      <c r="A822">
        <v>41.1</v>
      </c>
      <c r="B822">
        <v>5.2847607059592285E-7</v>
      </c>
      <c r="C822">
        <v>1.1552242181798833E-3</v>
      </c>
    </row>
    <row r="823" spans="1:3" x14ac:dyDescent="0.25">
      <c r="A823">
        <v>41.15</v>
      </c>
      <c r="B823">
        <v>5.405896667885223E-7</v>
      </c>
      <c r="C823">
        <v>1.1562133916692267E-3</v>
      </c>
    </row>
    <row r="824" spans="1:3" x14ac:dyDescent="0.25">
      <c r="A824">
        <v>41.2</v>
      </c>
      <c r="B824">
        <v>5.5296757586269051E-7</v>
      </c>
      <c r="C824">
        <v>1.1572017200257945E-3</v>
      </c>
    </row>
    <row r="825" spans="1:3" x14ac:dyDescent="0.25">
      <c r="A825">
        <v>41.25</v>
      </c>
      <c r="B825">
        <v>5.656152518803028E-7</v>
      </c>
      <c r="C825">
        <v>1.1581892086593307E-3</v>
      </c>
    </row>
    <row r="826" spans="1:3" x14ac:dyDescent="0.25">
      <c r="A826">
        <v>41.3</v>
      </c>
      <c r="B826">
        <v>5.7853825441008498E-7</v>
      </c>
      <c r="C826">
        <v>1.1591758629644401E-3</v>
      </c>
    </row>
    <row r="827" spans="1:3" x14ac:dyDescent="0.25">
      <c r="A827">
        <v>41.35</v>
      </c>
      <c r="B827">
        <v>5.9174225041759025E-7</v>
      </c>
      <c r="C827">
        <v>1.1601616883206533E-3</v>
      </c>
    </row>
    <row r="828" spans="1:3" x14ac:dyDescent="0.25">
      <c r="A828">
        <v>41.4</v>
      </c>
      <c r="B828">
        <v>6.0523301618595365E-7</v>
      </c>
      <c r="C828">
        <v>1.1611466900924969E-3</v>
      </c>
    </row>
    <row r="829" spans="1:3" x14ac:dyDescent="0.25">
      <c r="A829">
        <v>41.45</v>
      </c>
      <c r="B829">
        <v>6.1901643926783673E-7</v>
      </c>
      <c r="C829">
        <v>1.1621308736295649E-3</v>
      </c>
    </row>
    <row r="830" spans="1:3" x14ac:dyDescent="0.25">
      <c r="A830">
        <v>41.5</v>
      </c>
      <c r="B830">
        <v>6.3309852046905821E-7</v>
      </c>
      <c r="C830">
        <v>1.1631142442665658E-3</v>
      </c>
    </row>
    <row r="831" spans="1:3" x14ac:dyDescent="0.25">
      <c r="A831">
        <v>41.55</v>
      </c>
      <c r="B831">
        <v>6.4748537586431754E-7</v>
      </c>
      <c r="C831">
        <v>1.1640968073234183E-3</v>
      </c>
    </row>
    <row r="832" spans="1:3" x14ac:dyDescent="0.25">
      <c r="A832">
        <v>41.6</v>
      </c>
      <c r="B832">
        <v>6.6218323884550655E-7</v>
      </c>
      <c r="C832">
        <v>1.1650785681052937E-3</v>
      </c>
    </row>
    <row r="833" spans="1:3" x14ac:dyDescent="0.25">
      <c r="A833">
        <v>41.65</v>
      </c>
      <c r="B833">
        <v>6.7719846220302849E-7</v>
      </c>
      <c r="C833">
        <v>1.1660595319026904E-3</v>
      </c>
    </row>
    <row r="834" spans="1:3" x14ac:dyDescent="0.25">
      <c r="A834">
        <v>41.7</v>
      </c>
      <c r="B834">
        <v>6.9253752024063823E-7</v>
      </c>
      <c r="C834">
        <v>1.1670397039915039E-3</v>
      </c>
    </row>
    <row r="835" spans="1:3" x14ac:dyDescent="0.25">
      <c r="A835">
        <v>41.75</v>
      </c>
      <c r="B835">
        <v>7.082070109242567E-7</v>
      </c>
      <c r="C835">
        <v>1.16801908963309E-3</v>
      </c>
    </row>
    <row r="836" spans="1:3" x14ac:dyDescent="0.25">
      <c r="A836">
        <v>41.8</v>
      </c>
      <c r="B836">
        <v>7.2421365806520214E-7</v>
      </c>
      <c r="C836">
        <v>1.1689976940743292E-3</v>
      </c>
    </row>
    <row r="837" spans="1:3" x14ac:dyDescent="0.25">
      <c r="A837">
        <v>41.85</v>
      </c>
      <c r="B837">
        <v>7.4056431353841002E-7</v>
      </c>
      <c r="C837">
        <v>1.1699755225476989E-3</v>
      </c>
    </row>
    <row r="838" spans="1:3" x14ac:dyDescent="0.25">
      <c r="A838">
        <v>41.9</v>
      </c>
      <c r="B838">
        <v>7.572659595360446E-7</v>
      </c>
      <c r="C838">
        <v>1.1709525802713278E-3</v>
      </c>
    </row>
    <row r="839" spans="1:3" x14ac:dyDescent="0.25">
      <c r="A839">
        <v>41.95</v>
      </c>
      <c r="B839">
        <v>7.7432571085703135E-7</v>
      </c>
      <c r="C839">
        <v>1.1719288724490753E-3</v>
      </c>
    </row>
    <row r="840" spans="1:3" x14ac:dyDescent="0.25">
      <c r="A840">
        <v>42</v>
      </c>
      <c r="B840">
        <v>7.9175081723304055E-7</v>
      </c>
      <c r="C840">
        <v>1.1729044042705977E-3</v>
      </c>
    </row>
    <row r="841" spans="1:3" x14ac:dyDescent="0.25">
      <c r="A841">
        <v>42.05</v>
      </c>
      <c r="B841">
        <v>8.0954866569136732E-7</v>
      </c>
      <c r="C841">
        <v>1.1738791809113986E-3</v>
      </c>
    </row>
    <row r="842" spans="1:3" x14ac:dyDescent="0.25">
      <c r="A842">
        <v>42.1</v>
      </c>
      <c r="B842">
        <v>8.2772678295527125E-7</v>
      </c>
      <c r="C842">
        <v>1.1748532075329114E-3</v>
      </c>
    </row>
    <row r="843" spans="1:3" x14ac:dyDescent="0.25">
      <c r="A843">
        <v>42.15</v>
      </c>
      <c r="B843">
        <v>8.4629283788229272E-7</v>
      </c>
      <c r="C843">
        <v>1.1758264892825511E-3</v>
      </c>
    </row>
    <row r="844" spans="1:3" x14ac:dyDescent="0.25">
      <c r="A844">
        <v>42.2</v>
      </c>
      <c r="B844">
        <v>8.652546439410193E-7</v>
      </c>
      <c r="C844">
        <v>1.1767990312937986E-3</v>
      </c>
    </row>
    <row r="845" spans="1:3" x14ac:dyDescent="0.25">
      <c r="A845">
        <v>42.25</v>
      </c>
      <c r="B845">
        <v>8.8462016172689227E-7</v>
      </c>
      <c r="C845">
        <v>1.177770838686247E-3</v>
      </c>
    </row>
    <row r="846" spans="1:3" x14ac:dyDescent="0.25">
      <c r="A846">
        <v>42.3</v>
      </c>
      <c r="B846">
        <v>9.0439750151757092E-7</v>
      </c>
      <c r="C846">
        <v>1.1787419165656782E-3</v>
      </c>
    </row>
    <row r="847" spans="1:3" x14ac:dyDescent="0.25">
      <c r="A847">
        <v>42.35</v>
      </c>
      <c r="B847">
        <v>9.245949258683621E-7</v>
      </c>
      <c r="C847">
        <v>1.1797122700241231E-3</v>
      </c>
    </row>
    <row r="848" spans="1:3" x14ac:dyDescent="0.25">
      <c r="A848">
        <v>42.4</v>
      </c>
      <c r="B848">
        <v>9.4522085224833969E-7</v>
      </c>
      <c r="C848">
        <v>1.1806819041399385E-3</v>
      </c>
    </row>
    <row r="849" spans="1:3" x14ac:dyDescent="0.25">
      <c r="A849">
        <v>42.45</v>
      </c>
      <c r="B849">
        <v>9.6628385571759292E-7</v>
      </c>
      <c r="C849">
        <v>1.1816508239778543E-3</v>
      </c>
    </row>
    <row r="850" spans="1:3" x14ac:dyDescent="0.25">
      <c r="A850">
        <v>42.5</v>
      </c>
      <c r="B850">
        <v>9.877926716463127E-7</v>
      </c>
      <c r="C850">
        <v>1.1826190345890514E-3</v>
      </c>
    </row>
    <row r="851" spans="1:3" x14ac:dyDescent="0.25">
      <c r="A851">
        <v>42.55</v>
      </c>
      <c r="B851">
        <v>1.0097561984761233E-6</v>
      </c>
      <c r="C851">
        <v>1.1835865410112253E-3</v>
      </c>
    </row>
    <row r="852" spans="1:3" x14ac:dyDescent="0.25">
      <c r="A852">
        <v>42.6</v>
      </c>
      <c r="B852">
        <v>1.0321835005243514E-6</v>
      </c>
      <c r="C852">
        <v>1.1845533482686503E-3</v>
      </c>
    </row>
    <row r="853" spans="1:3" x14ac:dyDescent="0.25">
      <c r="A853">
        <v>42.65</v>
      </c>
      <c r="B853">
        <v>1.0550838108317929E-6</v>
      </c>
      <c r="C853">
        <v>1.185519461372243E-3</v>
      </c>
    </row>
    <row r="854" spans="1:3" x14ac:dyDescent="0.25">
      <c r="A854">
        <v>42.7</v>
      </c>
      <c r="B854">
        <v>1.078466534054462E-6</v>
      </c>
      <c r="C854">
        <v>1.1864848853196297E-3</v>
      </c>
    </row>
    <row r="855" spans="1:3" x14ac:dyDescent="0.25">
      <c r="A855">
        <v>42.75</v>
      </c>
      <c r="B855">
        <v>1.1023412494000812E-6</v>
      </c>
      <c r="C855">
        <v>1.1874496250952047E-3</v>
      </c>
    </row>
    <row r="856" spans="1:3" x14ac:dyDescent="0.25">
      <c r="A856">
        <v>42.8</v>
      </c>
      <c r="B856">
        <v>1.1267177136097444E-6</v>
      </c>
      <c r="C856">
        <v>1.1884136856702104E-3</v>
      </c>
    </row>
    <row r="857" spans="1:3" x14ac:dyDescent="0.25">
      <c r="A857">
        <v>42.85</v>
      </c>
      <c r="B857">
        <v>1.1516058639854738E-6</v>
      </c>
      <c r="C857">
        <v>1.1893770720027795E-3</v>
      </c>
    </row>
    <row r="858" spans="1:3" x14ac:dyDescent="0.25">
      <c r="A858">
        <v>42.9</v>
      </c>
      <c r="B858">
        <v>1.1770158214642414E-6</v>
      </c>
      <c r="C858">
        <v>1.1903397890380234E-3</v>
      </c>
    </row>
    <row r="859" spans="1:3" x14ac:dyDescent="0.25">
      <c r="A859">
        <v>42.95</v>
      </c>
      <c r="B859">
        <v>1.2029578937390375E-6</v>
      </c>
      <c r="C859">
        <v>1.1913018417080798E-3</v>
      </c>
    </row>
    <row r="860" spans="1:3" x14ac:dyDescent="0.25">
      <c r="A860">
        <v>43</v>
      </c>
      <c r="B860">
        <v>1.2294425784276876E-6</v>
      </c>
      <c r="C860">
        <v>1.1922632349321849E-3</v>
      </c>
    </row>
    <row r="861" spans="1:3" x14ac:dyDescent="0.25">
      <c r="A861">
        <v>43.05</v>
      </c>
      <c r="B861">
        <v>1.2564805662899423E-6</v>
      </c>
      <c r="C861">
        <v>1.1932239736167345E-3</v>
      </c>
    </row>
    <row r="862" spans="1:3" x14ac:dyDescent="0.25">
      <c r="A862">
        <v>43.1</v>
      </c>
      <c r="B862">
        <v>1.2840827444936017E-6</v>
      </c>
      <c r="C862">
        <v>1.1941840626553484E-3</v>
      </c>
    </row>
    <row r="863" spans="1:3" x14ac:dyDescent="0.25">
      <c r="A863">
        <v>43.15</v>
      </c>
      <c r="B863">
        <v>1.3122601999302017E-6</v>
      </c>
      <c r="C863">
        <v>1.1951435069289379E-3</v>
      </c>
    </row>
    <row r="864" spans="1:3" x14ac:dyDescent="0.25">
      <c r="A864">
        <v>43.2</v>
      </c>
      <c r="B864">
        <v>1.3410242225809862E-6</v>
      </c>
      <c r="C864">
        <v>1.1961023113057671E-3</v>
      </c>
    </row>
    <row r="865" spans="1:3" x14ac:dyDescent="0.25">
      <c r="A865">
        <v>43.25</v>
      </c>
      <c r="B865">
        <v>1.3703863089337968E-6</v>
      </c>
      <c r="C865">
        <v>1.1970604806415181E-3</v>
      </c>
    </row>
    <row r="866" spans="1:3" x14ac:dyDescent="0.25">
      <c r="A866">
        <v>43.3</v>
      </c>
      <c r="B866">
        <v>1.4003581654515284E-6</v>
      </c>
      <c r="C866">
        <v>1.1980180197793504E-3</v>
      </c>
    </row>
    <row r="867" spans="1:3" x14ac:dyDescent="0.25">
      <c r="A867">
        <v>43.35</v>
      </c>
      <c r="B867">
        <v>1.4309517120928478E-6</v>
      </c>
      <c r="C867">
        <v>1.1989749335499702E-3</v>
      </c>
    </row>
    <row r="868" spans="1:3" x14ac:dyDescent="0.25">
      <c r="A868">
        <v>43.4</v>
      </c>
      <c r="B868">
        <v>1.4621790858858544E-6</v>
      </c>
      <c r="C868">
        <v>1.199931226771695E-3</v>
      </c>
    </row>
    <row r="869" spans="1:3" x14ac:dyDescent="0.25">
      <c r="A869">
        <v>43.45</v>
      </c>
      <c r="B869">
        <v>1.4940526445553067E-6</v>
      </c>
      <c r="C869">
        <v>1.2008869042505091E-3</v>
      </c>
    </row>
    <row r="870" spans="1:3" x14ac:dyDescent="0.25">
      <c r="A870">
        <v>43.5</v>
      </c>
      <c r="B870">
        <v>1.5265849702041962E-6</v>
      </c>
      <c r="C870">
        <v>1.2018419707801359E-3</v>
      </c>
    </row>
    <row r="871" spans="1:3" x14ac:dyDescent="0.25">
      <c r="A871">
        <v>43.55</v>
      </c>
      <c r="B871">
        <v>1.5597888730503214E-6</v>
      </c>
      <c r="C871">
        <v>1.2027964311420991E-3</v>
      </c>
    </row>
    <row r="872" spans="1:3" x14ac:dyDescent="0.25">
      <c r="A872">
        <v>43.6</v>
      </c>
      <c r="B872">
        <v>1.5936773952184965E-6</v>
      </c>
      <c r="C872">
        <v>1.2037502901057738E-3</v>
      </c>
    </row>
    <row r="873" spans="1:3" x14ac:dyDescent="0.25">
      <c r="A873">
        <v>43.65</v>
      </c>
      <c r="B873">
        <v>1.6282638145892789E-6</v>
      </c>
      <c r="C873">
        <v>1.2047035524284774E-3</v>
      </c>
    </row>
    <row r="874" spans="1:3" x14ac:dyDescent="0.25">
      <c r="A874">
        <v>43.7</v>
      </c>
      <c r="B874">
        <v>1.6635616487047266E-6</v>
      </c>
      <c r="C874">
        <v>1.2056562228554993E-3</v>
      </c>
    </row>
    <row r="875" spans="1:3" x14ac:dyDescent="0.25">
      <c r="A875">
        <v>43.75</v>
      </c>
      <c r="B875">
        <v>1.6995846587321222E-6</v>
      </c>
      <c r="C875">
        <v>1.20660830612019E-3</v>
      </c>
    </row>
    <row r="876" spans="1:3" x14ac:dyDescent="0.25">
      <c r="A876">
        <v>43.8</v>
      </c>
      <c r="B876">
        <v>1.7363468534861376E-6</v>
      </c>
      <c r="C876">
        <v>1.2075598069440099E-3</v>
      </c>
    </row>
    <row r="877" spans="1:3" x14ac:dyDescent="0.25">
      <c r="A877">
        <v>43.85</v>
      </c>
      <c r="B877">
        <v>1.7738624935104984E-6</v>
      </c>
      <c r="C877">
        <v>1.2085107300365962E-3</v>
      </c>
    </row>
    <row r="878" spans="1:3" x14ac:dyDescent="0.25">
      <c r="A878">
        <v>43.9</v>
      </c>
      <c r="B878">
        <v>1.8121460952196126E-6</v>
      </c>
      <c r="C878">
        <v>1.2094610800958249E-3</v>
      </c>
    </row>
    <row r="879" spans="1:3" x14ac:dyDescent="0.25">
      <c r="A879">
        <v>43.95</v>
      </c>
      <c r="B879">
        <v>1.851212435101025E-6</v>
      </c>
      <c r="C879">
        <v>1.2104108618078721E-3</v>
      </c>
    </row>
    <row r="880" spans="1:3" x14ac:dyDescent="0.25">
      <c r="A880">
        <v>44</v>
      </c>
      <c r="B880">
        <v>1.8910765539795709E-6</v>
      </c>
      <c r="C880">
        <v>1.2113600798472827E-3</v>
      </c>
    </row>
    <row r="881" spans="1:3" x14ac:dyDescent="0.25">
      <c r="A881">
        <v>44.05</v>
      </c>
      <c r="B881">
        <v>1.9317537613437338E-6</v>
      </c>
      <c r="C881">
        <v>1.2123087388770223E-3</v>
      </c>
    </row>
    <row r="882" spans="1:3" x14ac:dyDescent="0.25">
      <c r="A882">
        <v>44.1</v>
      </c>
      <c r="B882">
        <v>1.9732596397352573E-6</v>
      </c>
      <c r="C882">
        <v>1.2132568435485474E-3</v>
      </c>
    </row>
    <row r="883" spans="1:3" x14ac:dyDescent="0.25">
      <c r="A883">
        <v>44.15</v>
      </c>
      <c r="B883">
        <v>2.0156100492026575E-6</v>
      </c>
      <c r="C883">
        <v>1.2142043985018639E-3</v>
      </c>
    </row>
    <row r="884" spans="1:3" x14ac:dyDescent="0.25">
      <c r="A884">
        <v>44.2</v>
      </c>
      <c r="B884">
        <v>2.0588211318193606E-6</v>
      </c>
      <c r="C884">
        <v>1.2151514083655907E-3</v>
      </c>
    </row>
    <row r="885" spans="1:3" x14ac:dyDescent="0.25">
      <c r="A885">
        <v>44.25</v>
      </c>
      <c r="B885">
        <v>2.1029093162674669E-6</v>
      </c>
      <c r="C885">
        <v>1.2160978777570207E-3</v>
      </c>
    </row>
    <row r="886" spans="1:3" x14ac:dyDescent="0.25">
      <c r="A886">
        <v>44.3</v>
      </c>
      <c r="B886">
        <v>2.1478913224877134E-6</v>
      </c>
      <c r="C886">
        <v>1.2170438112821826E-3</v>
      </c>
    </row>
    <row r="887" spans="1:3" x14ac:dyDescent="0.25">
      <c r="A887">
        <v>44.35</v>
      </c>
      <c r="B887">
        <v>2.1937841663966418E-6</v>
      </c>
      <c r="C887">
        <v>1.2179892135358967E-3</v>
      </c>
    </row>
    <row r="888" spans="1:3" x14ac:dyDescent="0.25">
      <c r="A888">
        <v>44.4</v>
      </c>
      <c r="B888">
        <v>2.2406051646716695E-6</v>
      </c>
      <c r="C888">
        <v>1.2189340891018534E-3</v>
      </c>
    </row>
    <row r="889" spans="1:3" x14ac:dyDescent="0.25">
      <c r="A889">
        <v>44.45</v>
      </c>
      <c r="B889">
        <v>2.288371939604906E-6</v>
      </c>
      <c r="C889">
        <v>1.219878442552651E-3</v>
      </c>
    </row>
    <row r="890" spans="1:3" x14ac:dyDescent="0.25">
      <c r="A890">
        <v>44.5</v>
      </c>
      <c r="B890">
        <v>2.3371024240266794E-6</v>
      </c>
      <c r="C890">
        <v>1.2208222784498728E-3</v>
      </c>
    </row>
    <row r="891" spans="1:3" x14ac:dyDescent="0.25">
      <c r="A891">
        <v>44.55</v>
      </c>
      <c r="B891">
        <v>2.3868148662993301E-6</v>
      </c>
      <c r="C891">
        <v>1.2217656013441542E-3</v>
      </c>
    </row>
    <row r="892" spans="1:3" x14ac:dyDescent="0.25">
      <c r="A892">
        <v>44.6</v>
      </c>
      <c r="B892">
        <v>2.437527835382483E-6</v>
      </c>
      <c r="C892">
        <v>1.2227084157752195E-3</v>
      </c>
    </row>
    <row r="893" spans="1:3" x14ac:dyDescent="0.25">
      <c r="A893">
        <v>44.65</v>
      </c>
      <c r="B893">
        <v>2.4892602259703847E-6</v>
      </c>
      <c r="C893">
        <v>1.2236507262719616E-3</v>
      </c>
    </row>
    <row r="894" spans="1:3" x14ac:dyDescent="0.25">
      <c r="A894">
        <v>44.7</v>
      </c>
      <c r="B894">
        <v>2.5420312637022208E-6</v>
      </c>
      <c r="C894">
        <v>1.2245925373525006E-3</v>
      </c>
    </row>
    <row r="895" spans="1:3" x14ac:dyDescent="0.25">
      <c r="A895">
        <v>44.75</v>
      </c>
      <c r="B895">
        <v>2.595860510446447E-6</v>
      </c>
      <c r="C895">
        <v>1.2255338535242439E-3</v>
      </c>
    </row>
    <row r="896" spans="1:3" x14ac:dyDescent="0.25">
      <c r="A896">
        <v>44.8</v>
      </c>
      <c r="B896">
        <v>2.6507678696597678E-6</v>
      </c>
      <c r="C896">
        <v>1.2264746792839392E-3</v>
      </c>
    </row>
    <row r="897" spans="1:3" x14ac:dyDescent="0.25">
      <c r="A897">
        <v>44.85</v>
      </c>
      <c r="B897">
        <v>2.7067735918218211E-6</v>
      </c>
      <c r="C897">
        <v>1.2274150191177438E-3</v>
      </c>
    </row>
    <row r="898" spans="1:3" x14ac:dyDescent="0.25">
      <c r="A898">
        <v>44.9</v>
      </c>
      <c r="B898">
        <v>2.7638982799464845E-6</v>
      </c>
      <c r="C898">
        <v>1.228354877501279E-3</v>
      </c>
    </row>
    <row r="899" spans="1:3" x14ac:dyDescent="0.25">
      <c r="A899">
        <v>44.95</v>
      </c>
      <c r="B899">
        <v>2.822162895170509E-6</v>
      </c>
      <c r="C899">
        <v>1.2292942588996991E-3</v>
      </c>
    </row>
    <row r="900" spans="1:3" x14ac:dyDescent="0.25">
      <c r="A900">
        <v>45</v>
      </c>
      <c r="B900">
        <v>2.8815887624206456E-6</v>
      </c>
      <c r="C900">
        <v>1.2302331677677364E-3</v>
      </c>
    </row>
    <row r="901" spans="1:3" x14ac:dyDescent="0.25">
      <c r="A901">
        <v>45.05</v>
      </c>
      <c r="B901">
        <v>2.9421975761599792E-6</v>
      </c>
      <c r="C901">
        <v>1.2311716085497781E-3</v>
      </c>
    </row>
    <row r="902" spans="1:3" x14ac:dyDescent="0.25">
      <c r="A902">
        <v>45.1</v>
      </c>
      <c r="B902">
        <v>3.0040114062145188E-6</v>
      </c>
      <c r="C902">
        <v>1.2321095856799109E-3</v>
      </c>
    </row>
    <row r="903" spans="1:3" x14ac:dyDescent="0.25">
      <c r="A903">
        <v>45.15</v>
      </c>
      <c r="B903">
        <v>3.0670527036809369E-6</v>
      </c>
      <c r="C903">
        <v>1.233047103581994E-3</v>
      </c>
    </row>
    <row r="904" spans="1:3" x14ac:dyDescent="0.25">
      <c r="A904">
        <v>45.2</v>
      </c>
      <c r="B904">
        <v>3.1313443069163605E-6</v>
      </c>
      <c r="C904">
        <v>1.2339841666697074E-3</v>
      </c>
    </row>
    <row r="905" spans="1:3" x14ac:dyDescent="0.25">
      <c r="A905">
        <v>45.25</v>
      </c>
      <c r="B905">
        <v>3.1969094476112875E-6</v>
      </c>
      <c r="C905">
        <v>1.2349207793466157E-3</v>
      </c>
    </row>
    <row r="906" spans="1:3" x14ac:dyDescent="0.25">
      <c r="A906">
        <v>45.3</v>
      </c>
      <c r="B906">
        <v>3.2637717569463967E-6</v>
      </c>
      <c r="C906">
        <v>1.2358569460062306E-3</v>
      </c>
    </row>
    <row r="907" spans="1:3" x14ac:dyDescent="0.25">
      <c r="A907">
        <v>45.35</v>
      </c>
      <c r="B907">
        <v>3.3319552718343746E-6</v>
      </c>
      <c r="C907">
        <v>1.2367926710320737E-3</v>
      </c>
    </row>
    <row r="908" spans="1:3" x14ac:dyDescent="0.25">
      <c r="A908">
        <v>45.4</v>
      </c>
      <c r="B908">
        <v>3.4014844412477641E-6</v>
      </c>
      <c r="C908">
        <v>1.2377279587977149E-3</v>
      </c>
    </row>
    <row r="909" spans="1:3" x14ac:dyDescent="0.25">
      <c r="A909">
        <v>45.45</v>
      </c>
      <c r="B909">
        <v>3.4723841326335574E-6</v>
      </c>
      <c r="C909">
        <v>1.2386628136668569E-3</v>
      </c>
    </row>
    <row r="910" spans="1:3" x14ac:dyDescent="0.25">
      <c r="A910">
        <v>45.5</v>
      </c>
      <c r="B910">
        <v>3.5446796384158222E-6</v>
      </c>
      <c r="C910">
        <v>1.2395972399933779E-3</v>
      </c>
    </row>
    <row r="911" spans="1:3" x14ac:dyDescent="0.25">
      <c r="A911">
        <v>45.55</v>
      </c>
      <c r="B911">
        <v>3.6183966825872606E-6</v>
      </c>
      <c r="C911">
        <v>1.240531242121398E-3</v>
      </c>
    </row>
    <row r="912" spans="1:3" x14ac:dyDescent="0.25">
      <c r="A912">
        <v>45.6</v>
      </c>
      <c r="B912">
        <v>3.6935614273905229E-6</v>
      </c>
      <c r="C912">
        <v>1.2414648243853337E-3</v>
      </c>
    </row>
    <row r="913" spans="1:3" x14ac:dyDescent="0.25">
      <c r="A913">
        <v>45.65</v>
      </c>
      <c r="B913">
        <v>3.7702004800906621E-6</v>
      </c>
      <c r="C913">
        <v>1.2423979911099585E-3</v>
      </c>
    </row>
    <row r="914" spans="1:3" x14ac:dyDescent="0.25">
      <c r="A914">
        <v>45.7</v>
      </c>
      <c r="B914">
        <v>3.8483408998393007E-6</v>
      </c>
      <c r="C914">
        <v>1.2433307466104572E-3</v>
      </c>
    </row>
    <row r="915" spans="1:3" x14ac:dyDescent="0.25">
      <c r="A915">
        <v>45.75</v>
      </c>
      <c r="B915">
        <v>3.9280102046319964E-6</v>
      </c>
      <c r="C915">
        <v>1.2442630951924906E-3</v>
      </c>
    </row>
    <row r="916" spans="1:3" x14ac:dyDescent="0.25">
      <c r="A916">
        <v>45.8</v>
      </c>
      <c r="B916">
        <v>4.0092363783594402E-6</v>
      </c>
      <c r="C916">
        <v>1.2451950411522515E-3</v>
      </c>
    </row>
    <row r="917" spans="1:3" x14ac:dyDescent="0.25">
      <c r="A917">
        <v>45.85</v>
      </c>
      <c r="B917">
        <v>4.0920478779538174E-6</v>
      </c>
      <c r="C917">
        <v>1.2461265887765203E-3</v>
      </c>
    </row>
    <row r="918" spans="1:3" x14ac:dyDescent="0.25">
      <c r="A918">
        <v>45.9</v>
      </c>
      <c r="B918">
        <v>4.1764736406311986E-6</v>
      </c>
      <c r="C918">
        <v>1.2470577423427216E-3</v>
      </c>
    </row>
    <row r="919" spans="1:3" x14ac:dyDescent="0.25">
      <c r="A919">
        <v>45.95</v>
      </c>
      <c r="B919">
        <v>4.2625430912311765E-6</v>
      </c>
      <c r="C919">
        <v>1.2479885061189879E-3</v>
      </c>
    </row>
    <row r="920" spans="1:3" x14ac:dyDescent="0.25">
      <c r="A920">
        <v>46</v>
      </c>
      <c r="B920">
        <v>4.3502861496546397E-6</v>
      </c>
      <c r="C920">
        <v>1.2489188843642128E-3</v>
      </c>
    </row>
    <row r="921" spans="1:3" x14ac:dyDescent="0.25">
      <c r="A921">
        <v>46.05</v>
      </c>
      <c r="B921">
        <v>4.4397332384010071E-6</v>
      </c>
      <c r="C921">
        <v>1.2498488813281108E-3</v>
      </c>
    </row>
    <row r="922" spans="1:3" x14ac:dyDescent="0.25">
      <c r="A922">
        <v>46.1</v>
      </c>
      <c r="B922">
        <v>4.5309152902056684E-6</v>
      </c>
      <c r="C922">
        <v>1.2507785012512663E-3</v>
      </c>
    </row>
    <row r="923" spans="1:3" x14ac:dyDescent="0.25">
      <c r="A923">
        <v>46.15</v>
      </c>
      <c r="B923">
        <v>4.6238637557790626E-6</v>
      </c>
      <c r="C923">
        <v>1.2517077483652122E-3</v>
      </c>
    </row>
    <row r="924" spans="1:3" x14ac:dyDescent="0.25">
      <c r="A924">
        <v>46.2</v>
      </c>
      <c r="B924">
        <v>4.7186106116482433E-6</v>
      </c>
      <c r="C924">
        <v>1.2526366268924556E-3</v>
      </c>
    </row>
    <row r="925" spans="1:3" x14ac:dyDescent="0.25">
      <c r="A925">
        <v>46.25</v>
      </c>
      <c r="B925">
        <v>4.8151883681022193E-6</v>
      </c>
      <c r="C925">
        <v>1.2535651410465673E-3</v>
      </c>
    </row>
    <row r="926" spans="1:3" x14ac:dyDescent="0.25">
      <c r="A926">
        <v>46.3</v>
      </c>
      <c r="B926">
        <v>4.9136300772420536E-6</v>
      </c>
      <c r="C926">
        <v>1.2544932950322152E-3</v>
      </c>
    </row>
    <row r="927" spans="1:3" x14ac:dyDescent="0.25">
      <c r="A927">
        <v>46.35</v>
      </c>
      <c r="B927">
        <v>5.0139693411368926E-6</v>
      </c>
      <c r="C927">
        <v>1.2554210930452289E-3</v>
      </c>
    </row>
    <row r="928" spans="1:3" x14ac:dyDescent="0.25">
      <c r="A928">
        <v>46.4</v>
      </c>
      <c r="B928">
        <v>5.1162403200870572E-6</v>
      </c>
      <c r="C928">
        <v>1.2563485392726623E-3</v>
      </c>
    </row>
    <row r="929" spans="1:3" x14ac:dyDescent="0.25">
      <c r="A929">
        <v>46.45</v>
      </c>
      <c r="B929">
        <v>5.2204777409953929E-6</v>
      </c>
      <c r="C929">
        <v>1.257275637892841E-3</v>
      </c>
    </row>
    <row r="930" spans="1:3" x14ac:dyDescent="0.25">
      <c r="A930">
        <v>46.5</v>
      </c>
      <c r="B930">
        <v>5.3267169058478639E-6</v>
      </c>
      <c r="C930">
        <v>1.2582023930754215E-3</v>
      </c>
    </row>
    <row r="931" spans="1:3" x14ac:dyDescent="0.25">
      <c r="A931">
        <v>46.55</v>
      </c>
      <c r="B931">
        <v>5.4349937003047558E-6</v>
      </c>
      <c r="C931">
        <v>1.2591288089814493E-3</v>
      </c>
    </row>
    <row r="932" spans="1:3" x14ac:dyDescent="0.25">
      <c r="A932">
        <v>46.6</v>
      </c>
      <c r="B932">
        <v>5.5453446024034874E-6</v>
      </c>
      <c r="C932">
        <v>1.2600548897634184E-3</v>
      </c>
    </row>
    <row r="933" spans="1:3" x14ac:dyDescent="0.25">
      <c r="A933">
        <v>46.65</v>
      </c>
      <c r="B933">
        <v>5.6578066913742362E-6</v>
      </c>
      <c r="C933">
        <v>1.2609806395653166E-3</v>
      </c>
    </row>
    <row r="934" spans="1:3" x14ac:dyDescent="0.25">
      <c r="A934">
        <v>46.7</v>
      </c>
      <c r="B934">
        <v>5.7724176565695921E-6</v>
      </c>
      <c r="C934">
        <v>1.2619060625226907E-3</v>
      </c>
    </row>
    <row r="935" spans="1:3" x14ac:dyDescent="0.25">
      <c r="A935">
        <v>46.75</v>
      </c>
      <c r="B935">
        <v>5.8892158065094702E-6</v>
      </c>
      <c r="C935">
        <v>1.2628311627627027E-3</v>
      </c>
    </row>
    <row r="936" spans="1:3" x14ac:dyDescent="0.25">
      <c r="A936">
        <v>46.8</v>
      </c>
      <c r="B936">
        <v>6.0082400780423443E-6</v>
      </c>
      <c r="C936">
        <v>1.2637559444041769E-3</v>
      </c>
    </row>
    <row r="937" spans="1:3" x14ac:dyDescent="0.25">
      <c r="A937">
        <v>46.85</v>
      </c>
      <c r="B937">
        <v>6.1295300456240718E-6</v>
      </c>
      <c r="C937">
        <v>1.2646804115576658E-3</v>
      </c>
    </row>
    <row r="938" spans="1:3" x14ac:dyDescent="0.25">
      <c r="A938">
        <v>46.9</v>
      </c>
      <c r="B938">
        <v>6.2531259307154957E-6</v>
      </c>
      <c r="C938">
        <v>1.2656045683255011E-3</v>
      </c>
    </row>
    <row r="939" spans="1:3" x14ac:dyDescent="0.25">
      <c r="A939">
        <v>46.95</v>
      </c>
      <c r="B939">
        <v>6.3790686113002404E-6</v>
      </c>
      <c r="C939">
        <v>1.2665284188018431E-3</v>
      </c>
    </row>
    <row r="940" spans="1:3" x14ac:dyDescent="0.25">
      <c r="A940">
        <v>47</v>
      </c>
      <c r="B940">
        <v>6.5073996315233857E-6</v>
      </c>
      <c r="C940">
        <v>1.2674519670727469E-3</v>
      </c>
    </row>
    <row r="941" spans="1:3" x14ac:dyDescent="0.25">
      <c r="A941">
        <v>47.05</v>
      </c>
      <c r="B941">
        <v>6.6381612114530358E-6</v>
      </c>
      <c r="C941">
        <v>1.2683752172162168E-3</v>
      </c>
    </row>
    <row r="942" spans="1:3" x14ac:dyDescent="0.25">
      <c r="A942">
        <v>47.1</v>
      </c>
      <c r="B942">
        <v>6.7713962569652805E-6</v>
      </c>
      <c r="C942">
        <v>1.2692981733022444E-3</v>
      </c>
    </row>
    <row r="943" spans="1:3" x14ac:dyDescent="0.25">
      <c r="A943">
        <v>47.15</v>
      </c>
      <c r="B943">
        <v>6.9071483697542294E-6</v>
      </c>
      <c r="C943">
        <v>1.2702208393928871E-3</v>
      </c>
    </row>
    <row r="944" spans="1:3" x14ac:dyDescent="0.25">
      <c r="A944">
        <v>47.2</v>
      </c>
      <c r="B944">
        <v>7.0454618574682235E-6</v>
      </c>
      <c r="C944">
        <v>1.2711432195423081E-3</v>
      </c>
    </row>
    <row r="945" spans="1:3" x14ac:dyDescent="0.25">
      <c r="A945">
        <v>47.25</v>
      </c>
      <c r="B945">
        <v>7.186381743973566E-6</v>
      </c>
      <c r="C945">
        <v>1.2720653177968339E-3</v>
      </c>
    </row>
    <row r="946" spans="1:3" x14ac:dyDescent="0.25">
      <c r="A946">
        <v>47.3</v>
      </c>
      <c r="B946">
        <v>7.3299537797469343E-6</v>
      </c>
      <c r="C946">
        <v>1.2729871381950096E-3</v>
      </c>
    </row>
    <row r="947" spans="1:3" x14ac:dyDescent="0.25">
      <c r="A947">
        <v>47.35</v>
      </c>
      <c r="B947">
        <v>7.476224452397814E-6</v>
      </c>
      <c r="C947">
        <v>1.273908684767656E-3</v>
      </c>
    </row>
    <row r="948" spans="1:3" x14ac:dyDescent="0.25">
      <c r="A948">
        <v>47.4</v>
      </c>
      <c r="B948">
        <v>7.625240997322201E-6</v>
      </c>
      <c r="C948">
        <v>1.2748299615379238E-3</v>
      </c>
    </row>
    <row r="949" spans="1:3" x14ac:dyDescent="0.25">
      <c r="A949">
        <v>47.45</v>
      </c>
      <c r="B949">
        <v>7.7770514084889823E-6</v>
      </c>
      <c r="C949">
        <v>1.2757509725213349E-3</v>
      </c>
    </row>
    <row r="950" spans="1:3" x14ac:dyDescent="0.25">
      <c r="A950">
        <v>47.5</v>
      </c>
      <c r="B950">
        <v>7.93170444936004E-6</v>
      </c>
      <c r="C950">
        <v>1.2766717217258634E-3</v>
      </c>
    </row>
    <row r="951" spans="1:3" x14ac:dyDescent="0.25">
      <c r="A951">
        <v>47.55</v>
      </c>
      <c r="B951">
        <v>8.0892496639457147E-6</v>
      </c>
      <c r="C951">
        <v>1.2775922131519528E-3</v>
      </c>
    </row>
    <row r="952" spans="1:3" x14ac:dyDescent="0.25">
      <c r="A952">
        <v>47.6</v>
      </c>
      <c r="B952">
        <v>8.2497373879966141E-6</v>
      </c>
      <c r="C952">
        <v>1.2785124507926132E-3</v>
      </c>
    </row>
    <row r="953" spans="1:3" x14ac:dyDescent="0.25">
      <c r="A953">
        <v>47.65</v>
      </c>
      <c r="B953">
        <v>8.4132187603332893E-6</v>
      </c>
      <c r="C953">
        <v>1.2794324386334365E-3</v>
      </c>
    </row>
    <row r="954" spans="1:3" x14ac:dyDescent="0.25">
      <c r="A954">
        <v>47.7</v>
      </c>
      <c r="B954">
        <v>8.5797457343150525E-6</v>
      </c>
      <c r="C954">
        <v>1.2803521806526717E-3</v>
      </c>
    </row>
    <row r="955" spans="1:3" x14ac:dyDescent="0.25">
      <c r="A955">
        <v>47.75</v>
      </c>
      <c r="B955">
        <v>8.7493710894493189E-6</v>
      </c>
      <c r="C955">
        <v>1.2812716808212705E-3</v>
      </c>
    </row>
    <row r="956" spans="1:3" x14ac:dyDescent="0.25">
      <c r="A956">
        <v>47.8</v>
      </c>
      <c r="B956">
        <v>8.9221484431426117E-6</v>
      </c>
      <c r="C956">
        <v>1.2821909431029463E-3</v>
      </c>
    </row>
    <row r="957" spans="1:3" x14ac:dyDescent="0.25">
      <c r="A957">
        <v>47.85</v>
      </c>
      <c r="B957">
        <v>9.098132262594909E-6</v>
      </c>
      <c r="C957">
        <v>1.2831099714542221E-3</v>
      </c>
    </row>
    <row r="958" spans="1:3" x14ac:dyDescent="0.25">
      <c r="A958">
        <v>47.9</v>
      </c>
      <c r="B958">
        <v>9.2773778768382925E-6</v>
      </c>
      <c r="C958">
        <v>1.2840287698244845E-3</v>
      </c>
    </row>
    <row r="959" spans="1:3" x14ac:dyDescent="0.25">
      <c r="A959">
        <v>47.95</v>
      </c>
      <c r="B959">
        <v>9.459941488921596E-6</v>
      </c>
      <c r="C959">
        <v>1.2849473421560444E-3</v>
      </c>
    </row>
    <row r="960" spans="1:3" x14ac:dyDescent="0.25">
      <c r="A960">
        <v>48</v>
      </c>
      <c r="B960">
        <v>9.6458801882422158E-6</v>
      </c>
      <c r="C960">
        <v>1.2858656923841773E-3</v>
      </c>
    </row>
    <row r="961" spans="1:3" x14ac:dyDescent="0.25">
      <c r="A961">
        <v>48.05</v>
      </c>
      <c r="B961">
        <v>9.8352519630267146E-6</v>
      </c>
      <c r="C961">
        <v>1.2867838244371812E-3</v>
      </c>
    </row>
    <row r="962" spans="1:3" x14ac:dyDescent="0.25">
      <c r="A962">
        <v>48.1</v>
      </c>
      <c r="B962">
        <v>1.0028115712960987E-5</v>
      </c>
      <c r="C962">
        <v>1.2877017422364381E-3</v>
      </c>
    </row>
    <row r="963" spans="1:3" x14ac:dyDescent="0.25">
      <c r="A963">
        <v>48.15</v>
      </c>
      <c r="B963">
        <v>1.0224531261972249E-5</v>
      </c>
      <c r="C963">
        <v>1.2886194496964567E-3</v>
      </c>
    </row>
    <row r="964" spans="1:3" x14ac:dyDescent="0.25">
      <c r="A964">
        <v>48.2</v>
      </c>
      <c r="B964">
        <v>1.0424559371163437E-5</v>
      </c>
      <c r="C964">
        <v>1.2895369507249261E-3</v>
      </c>
    </row>
    <row r="965" spans="1:3" x14ac:dyDescent="0.25">
      <c r="A965">
        <v>48.25</v>
      </c>
      <c r="B965">
        <v>1.0628261751902034E-5</v>
      </c>
      <c r="C965">
        <v>1.2904542492227732E-3</v>
      </c>
    </row>
    <row r="966" spans="1:3" x14ac:dyDescent="0.25">
      <c r="A966">
        <v>48.3</v>
      </c>
      <c r="B966">
        <v>1.0835701079064083E-5</v>
      </c>
      <c r="C966">
        <v>1.2913713490842076E-3</v>
      </c>
    </row>
    <row r="967" spans="1:3" x14ac:dyDescent="0.25">
      <c r="A967">
        <v>48.35</v>
      </c>
      <c r="B967">
        <v>1.1046941004435788E-5</v>
      </c>
      <c r="C967">
        <v>1.2922882541967827E-3</v>
      </c>
    </row>
    <row r="968" spans="1:3" x14ac:dyDescent="0.25">
      <c r="A968">
        <v>48.4</v>
      </c>
      <c r="B968">
        <v>1.1262046170272625E-5</v>
      </c>
      <c r="C968">
        <v>1.2932049684414421E-3</v>
      </c>
    </row>
    <row r="969" spans="1:3" x14ac:dyDescent="0.25">
      <c r="A969">
        <v>48.45</v>
      </c>
      <c r="B969">
        <v>1.1481082223019025E-5</v>
      </c>
      <c r="C969">
        <v>1.2941214956925691E-3</v>
      </c>
    </row>
    <row r="970" spans="1:3" x14ac:dyDescent="0.25">
      <c r="A970">
        <v>48.5</v>
      </c>
      <c r="B970">
        <v>1.1704115827188949E-5</v>
      </c>
      <c r="C970">
        <v>1.2950378398180478E-3</v>
      </c>
    </row>
    <row r="971" spans="1:3" x14ac:dyDescent="0.25">
      <c r="A971">
        <v>48.55</v>
      </c>
      <c r="B971">
        <v>1.1931214679409068E-5</v>
      </c>
      <c r="C971">
        <v>1.295954004679306E-3</v>
      </c>
    </row>
    <row r="972" spans="1:3" x14ac:dyDescent="0.25">
      <c r="A972">
        <v>48.6</v>
      </c>
      <c r="B972">
        <v>1.2162447522626234E-5</v>
      </c>
      <c r="C972">
        <v>1.2968699941313796E-3</v>
      </c>
    </row>
    <row r="973" spans="1:3" x14ac:dyDescent="0.25">
      <c r="A973">
        <v>48.65</v>
      </c>
      <c r="B973">
        <v>1.2397884160480202E-5</v>
      </c>
      <c r="C973">
        <v>1.2977858120229399E-3</v>
      </c>
    </row>
    <row r="974" spans="1:3" x14ac:dyDescent="0.25">
      <c r="A974">
        <v>48.7</v>
      </c>
      <c r="B974">
        <v>1.2637595471843708E-5</v>
      </c>
      <c r="C974">
        <v>1.2987014621963703E-3</v>
      </c>
    </row>
    <row r="975" spans="1:3" x14ac:dyDescent="0.25">
      <c r="A975">
        <v>48.75</v>
      </c>
      <c r="B975">
        <v>1.2881653425530635E-5</v>
      </c>
      <c r="C975">
        <v>1.299616948487811E-3</v>
      </c>
    </row>
    <row r="976" spans="1:3" x14ac:dyDescent="0.25">
      <c r="A976">
        <v>48.8</v>
      </c>
      <c r="B976">
        <v>1.3130131095174399E-5</v>
      </c>
      <c r="C976">
        <v>1.3005322747272007E-3</v>
      </c>
    </row>
    <row r="977" spans="1:3" x14ac:dyDescent="0.25">
      <c r="A977">
        <v>48.85</v>
      </c>
      <c r="B977">
        <v>1.3383102674277514E-5</v>
      </c>
      <c r="C977">
        <v>1.3014474447383406E-3</v>
      </c>
    </row>
    <row r="978" spans="1:3" x14ac:dyDescent="0.25">
      <c r="A978">
        <v>48.9</v>
      </c>
      <c r="B978">
        <v>1.3640643491433734E-5</v>
      </c>
      <c r="C978">
        <v>1.3023624623389283E-3</v>
      </c>
    </row>
    <row r="979" spans="1:3" x14ac:dyDescent="0.25">
      <c r="A979">
        <v>48.95</v>
      </c>
      <c r="B979">
        <v>1.3902830025725296E-5</v>
      </c>
      <c r="C979">
        <v>1.3032773313406338E-3</v>
      </c>
    </row>
    <row r="980" spans="1:3" x14ac:dyDescent="0.25">
      <c r="A980">
        <v>49</v>
      </c>
      <c r="B980">
        <v>1.4169739922294944E-5</v>
      </c>
      <c r="C980">
        <v>1.3041920555491309E-3</v>
      </c>
    </row>
    <row r="981" spans="1:3" x14ac:dyDescent="0.25">
      <c r="A981">
        <v>49.05</v>
      </c>
      <c r="B981">
        <v>1.444145200809603E-5</v>
      </c>
      <c r="C981">
        <v>1.3051066387641563E-3</v>
      </c>
    </row>
    <row r="982" spans="1:3" x14ac:dyDescent="0.25">
      <c r="A982">
        <v>49.1</v>
      </c>
      <c r="B982">
        <v>1.4718046307821036E-5</v>
      </c>
      <c r="C982">
        <v>1.306021084779553E-3</v>
      </c>
    </row>
    <row r="983" spans="1:3" x14ac:dyDescent="0.25">
      <c r="A983">
        <v>49.15</v>
      </c>
      <c r="B983">
        <v>1.4999604060010143E-5</v>
      </c>
      <c r="C983">
        <v>1.3069353973833272E-3</v>
      </c>
    </row>
    <row r="984" spans="1:3" x14ac:dyDescent="0.25">
      <c r="A984">
        <v>49.2</v>
      </c>
      <c r="B984">
        <v>1.5286207733341958E-5</v>
      </c>
      <c r="C984">
        <v>1.3078495803577051E-3</v>
      </c>
    </row>
    <row r="985" spans="1:3" x14ac:dyDescent="0.25">
      <c r="A985">
        <v>49.25</v>
      </c>
      <c r="B985">
        <v>1.5577941043107283E-5</v>
      </c>
      <c r="C985">
        <v>1.308763637479167E-3</v>
      </c>
    </row>
    <row r="986" spans="1:3" x14ac:dyDescent="0.25">
      <c r="A986">
        <v>49.3</v>
      </c>
      <c r="B986">
        <v>1.5874888967867591E-5</v>
      </c>
      <c r="C986">
        <v>1.3096775725185128E-3</v>
      </c>
    </row>
    <row r="987" spans="1:3" x14ac:dyDescent="0.25">
      <c r="A987">
        <v>49.35</v>
      </c>
      <c r="B987">
        <v>1.6177137766299926E-5</v>
      </c>
      <c r="C987">
        <v>1.3105913892409011E-3</v>
      </c>
    </row>
    <row r="988" spans="1:3" x14ac:dyDescent="0.25">
      <c r="A988">
        <v>49.4</v>
      </c>
      <c r="B988">
        <v>1.6484774994229229E-5</v>
      </c>
      <c r="C988">
        <v>1.3115050914059121E-3</v>
      </c>
    </row>
    <row r="989" spans="1:3" x14ac:dyDescent="0.25">
      <c r="A989">
        <v>49.45</v>
      </c>
      <c r="B989">
        <v>1.6797889521850413E-5</v>
      </c>
      <c r="C989">
        <v>1.3124186827675806E-3</v>
      </c>
    </row>
    <row r="990" spans="1:3" x14ac:dyDescent="0.25">
      <c r="A990">
        <v>49.5</v>
      </c>
      <c r="B990">
        <v>1.7116571551140929E-5</v>
      </c>
      <c r="C990">
        <v>1.3133321670744649E-3</v>
      </c>
    </row>
    <row r="991" spans="1:3" x14ac:dyDescent="0.25">
      <c r="A991">
        <v>49.55</v>
      </c>
      <c r="B991">
        <v>1.744091263346572E-5</v>
      </c>
      <c r="C991">
        <v>1.3142455480696818E-3</v>
      </c>
    </row>
    <row r="992" spans="1:3" x14ac:dyDescent="0.25">
      <c r="A992">
        <v>49.6</v>
      </c>
      <c r="B992">
        <v>1.7771005687376056E-5</v>
      </c>
      <c r="C992">
        <v>1.3151588294909638E-3</v>
      </c>
    </row>
    <row r="993" spans="1:3" x14ac:dyDescent="0.25">
      <c r="A993">
        <v>49.65</v>
      </c>
      <c r="B993">
        <v>1.8106945016603656E-5</v>
      </c>
      <c r="C993">
        <v>1.3160720150707061E-3</v>
      </c>
    </row>
    <row r="994" spans="1:3" x14ac:dyDescent="0.25">
      <c r="A994">
        <v>49.7</v>
      </c>
      <c r="B994">
        <v>1.8448826328251914E-5</v>
      </c>
      <c r="C994">
        <v>1.3169851085360219E-3</v>
      </c>
    </row>
    <row r="995" spans="1:3" x14ac:dyDescent="0.25">
      <c r="A995">
        <v>49.75</v>
      </c>
      <c r="B995">
        <v>1.8796746751185479E-5</v>
      </c>
      <c r="C995">
        <v>1.3178981136087811E-3</v>
      </c>
    </row>
    <row r="996" spans="1:3" x14ac:dyDescent="0.25">
      <c r="A996">
        <v>49.8</v>
      </c>
      <c r="B996">
        <v>1.9150804854619561E-5</v>
      </c>
      <c r="C996">
        <v>1.3188110340056709E-3</v>
      </c>
    </row>
    <row r="997" spans="1:3" x14ac:dyDescent="0.25">
      <c r="A997">
        <v>49.85</v>
      </c>
      <c r="B997">
        <v>1.9511100666911242E-5</v>
      </c>
      <c r="C997">
        <v>1.319723873438237E-3</v>
      </c>
    </row>
    <row r="998" spans="1:3" x14ac:dyDescent="0.25">
      <c r="A998">
        <v>49.9</v>
      </c>
      <c r="B998">
        <v>1.9877735694553488E-5</v>
      </c>
      <c r="C998">
        <v>1.3206366356129412E-3</v>
      </c>
    </row>
    <row r="999" spans="1:3" x14ac:dyDescent="0.25">
      <c r="A999">
        <v>49.95</v>
      </c>
      <c r="B999">
        <v>2.0250812941373673E-5</v>
      </c>
      <c r="C999">
        <v>1.3215493242312011E-3</v>
      </c>
    </row>
    <row r="1000" spans="1:3" x14ac:dyDescent="0.25">
      <c r="A1000">
        <v>50</v>
      </c>
      <c r="B1000">
        <v>2.0630436927938624E-5</v>
      </c>
      <c r="C1000">
        <v>1.3224619429894461E-3</v>
      </c>
    </row>
    <row r="1001" spans="1:3" x14ac:dyDescent="0.25">
      <c r="A1001">
        <v>50.05</v>
      </c>
      <c r="B1001">
        <v>2.1016713711167338E-5</v>
      </c>
      <c r="C1001">
        <v>1.3233744955791658E-3</v>
      </c>
    </row>
    <row r="1002" spans="1:3" x14ac:dyDescent="0.25">
      <c r="A1002">
        <v>50.1</v>
      </c>
      <c r="B1002">
        <v>2.1409750904152339E-5</v>
      </c>
      <c r="C1002">
        <v>1.3242869856869516E-3</v>
      </c>
    </row>
    <row r="1003" spans="1:3" x14ac:dyDescent="0.25">
      <c r="A1003">
        <v>50.15</v>
      </c>
      <c r="B1003">
        <v>2.1809657696192488E-5</v>
      </c>
      <c r="C1003">
        <v>1.3251994169945589E-3</v>
      </c>
    </row>
    <row r="1004" spans="1:3" x14ac:dyDescent="0.25">
      <c r="A1004">
        <v>50.2</v>
      </c>
      <c r="B1004">
        <v>2.2216544873037896E-5</v>
      </c>
      <c r="C1004">
        <v>1.3261117931789483E-3</v>
      </c>
    </row>
    <row r="1005" spans="1:3" x14ac:dyDescent="0.25">
      <c r="A1005">
        <v>50.25</v>
      </c>
      <c r="B1005">
        <v>2.2630524837348669E-5</v>
      </c>
      <c r="C1005">
        <v>1.3270241179123309E-3</v>
      </c>
    </row>
    <row r="1006" spans="1:3" x14ac:dyDescent="0.25">
      <c r="A1006">
        <v>50.3</v>
      </c>
      <c r="B1006">
        <v>2.3051711629369009E-5</v>
      </c>
      <c r="C1006">
        <v>1.3279363948622189E-3</v>
      </c>
    </row>
    <row r="1007" spans="1:3" x14ac:dyDescent="0.25">
      <c r="A1007">
        <v>50.35</v>
      </c>
      <c r="B1007">
        <v>2.3480220947818867E-5</v>
      </c>
      <c r="C1007">
        <v>1.328848627691482E-3</v>
      </c>
    </row>
    <row r="1008" spans="1:3" x14ac:dyDescent="0.25">
      <c r="A1008">
        <v>50.4</v>
      </c>
      <c r="B1008">
        <v>2.3916170171003288E-5</v>
      </c>
      <c r="C1008">
        <v>1.329760820058392E-3</v>
      </c>
    </row>
    <row r="1009" spans="1:3" x14ac:dyDescent="0.25">
      <c r="A1009">
        <v>50.45</v>
      </c>
      <c r="B1009">
        <v>2.4359678378142362E-5</v>
      </c>
      <c r="C1009">
        <v>1.3306729756166558E-3</v>
      </c>
    </row>
    <row r="1010" spans="1:3" x14ac:dyDescent="0.25">
      <c r="A1010">
        <v>50.5</v>
      </c>
      <c r="B1010">
        <v>2.4810866370922823E-5</v>
      </c>
      <c r="C1010">
        <v>1.3315850980154869E-3</v>
      </c>
    </row>
    <row r="1011" spans="1:3" x14ac:dyDescent="0.25">
      <c r="A1011">
        <v>50.55</v>
      </c>
      <c r="B1011">
        <v>2.5269856695272907E-5</v>
      </c>
      <c r="C1011">
        <v>1.3324971908996522E-3</v>
      </c>
    </row>
    <row r="1012" spans="1:3" x14ac:dyDescent="0.25">
      <c r="A1012">
        <v>50.6</v>
      </c>
      <c r="B1012">
        <v>2.5736773663361588E-5</v>
      </c>
      <c r="C1012">
        <v>1.33340925790949E-3</v>
      </c>
    </row>
    <row r="1013" spans="1:3" x14ac:dyDescent="0.25">
      <c r="A1013">
        <v>50.65</v>
      </c>
      <c r="B1013">
        <v>2.6211743375824537E-5</v>
      </c>
      <c r="C1013">
        <v>1.3343213026809993E-3</v>
      </c>
    </row>
    <row r="1014" spans="1:3" x14ac:dyDescent="0.25">
      <c r="A1014">
        <v>50.7</v>
      </c>
      <c r="B1014">
        <v>2.669489374421763E-5</v>
      </c>
      <c r="C1014">
        <v>1.3352333288458597E-3</v>
      </c>
    </row>
    <row r="1015" spans="1:3" x14ac:dyDescent="0.25">
      <c r="A1015">
        <v>50.75</v>
      </c>
      <c r="B1015">
        <v>2.718635451370009E-5</v>
      </c>
      <c r="C1015">
        <v>1.336145340031496E-3</v>
      </c>
    </row>
    <row r="1016" spans="1:3" x14ac:dyDescent="0.25">
      <c r="A1016">
        <v>50.8</v>
      </c>
      <c r="B1016">
        <v>2.7686257285948594E-5</v>
      </c>
      <c r="C1016">
        <v>1.3370573398611026E-3</v>
      </c>
    </row>
    <row r="1017" spans="1:3" x14ac:dyDescent="0.25">
      <c r="A1017">
        <v>50.85</v>
      </c>
      <c r="B1017">
        <v>2.8194735542303834E-5</v>
      </c>
      <c r="C1017">
        <v>1.3379693319537248E-3</v>
      </c>
    </row>
    <row r="1018" spans="1:3" x14ac:dyDescent="0.25">
      <c r="A1018">
        <v>50.9</v>
      </c>
      <c r="B1018">
        <v>2.8711924667150445E-5</v>
      </c>
      <c r="C1018">
        <v>1.3388813199242766E-3</v>
      </c>
    </row>
    <row r="1019" spans="1:3" x14ac:dyDescent="0.25">
      <c r="A1019">
        <v>50.95</v>
      </c>
      <c r="B1019">
        <v>2.923796197153436E-5</v>
      </c>
      <c r="C1019">
        <v>1.3397933073836102E-3</v>
      </c>
    </row>
    <row r="1020" spans="1:3" x14ac:dyDescent="0.25">
      <c r="A1020">
        <v>51</v>
      </c>
      <c r="B1020">
        <v>2.9772986717014778E-5</v>
      </c>
      <c r="C1020">
        <v>1.340705297938544E-3</v>
      </c>
    </row>
    <row r="1021" spans="1:3" x14ac:dyDescent="0.25">
      <c r="A1021">
        <v>51.05</v>
      </c>
      <c r="B1021">
        <v>3.0317140139757208E-5</v>
      </c>
      <c r="C1021">
        <v>1.3416172951919278E-3</v>
      </c>
    </row>
    <row r="1022" spans="1:3" x14ac:dyDescent="0.25">
      <c r="A1022">
        <v>51.1</v>
      </c>
      <c r="B1022">
        <v>3.0870565474865108E-5</v>
      </c>
      <c r="C1022">
        <v>1.3425293027426791E-3</v>
      </c>
    </row>
    <row r="1023" spans="1:3" x14ac:dyDescent="0.25">
      <c r="A1023">
        <v>51.15</v>
      </c>
      <c r="B1023">
        <v>3.1433407980953907E-5</v>
      </c>
      <c r="C1023">
        <v>1.3434413241858348E-3</v>
      </c>
    </row>
    <row r="1024" spans="1:3" x14ac:dyDescent="0.25">
      <c r="A1024">
        <v>51.2</v>
      </c>
      <c r="B1024">
        <v>3.2005814964968092E-5</v>
      </c>
      <c r="C1024">
        <v>1.3443533631126001E-3</v>
      </c>
    </row>
    <row r="1025" spans="1:3" x14ac:dyDescent="0.25">
      <c r="A1025">
        <v>51.25</v>
      </c>
      <c r="B1025">
        <v>3.2587935807243326E-5</v>
      </c>
      <c r="C1025">
        <v>1.3452654231103879E-3</v>
      </c>
    </row>
    <row r="1026" spans="1:3" x14ac:dyDescent="0.25">
      <c r="A1026">
        <v>51.3</v>
      </c>
      <c r="B1026">
        <v>3.3179921986814845E-5</v>
      </c>
      <c r="C1026">
        <v>1.3461775077628752E-3</v>
      </c>
    </row>
    <row r="1027" spans="1:3" x14ac:dyDescent="0.25">
      <c r="A1027">
        <v>51.35</v>
      </c>
      <c r="B1027">
        <v>3.3781927106973495E-5</v>
      </c>
      <c r="C1027">
        <v>1.3470896206500469E-3</v>
      </c>
    </row>
    <row r="1028" spans="1:3" x14ac:dyDescent="0.25">
      <c r="A1028">
        <v>51.4</v>
      </c>
      <c r="B1028">
        <v>3.4394106921071135E-5</v>
      </c>
      <c r="C1028">
        <v>1.3480017653482415E-3</v>
      </c>
    </row>
    <row r="1029" spans="1:3" x14ac:dyDescent="0.25">
      <c r="A1029">
        <v>51.45</v>
      </c>
      <c r="B1029">
        <v>3.5016619358577037E-5</v>
      </c>
      <c r="C1029">
        <v>1.3489139454302035E-3</v>
      </c>
    </row>
    <row r="1030" spans="1:3" x14ac:dyDescent="0.25">
      <c r="A1030">
        <v>51.5</v>
      </c>
      <c r="B1030">
        <v>3.5649624551386713E-5</v>
      </c>
      <c r="C1030">
        <v>1.349826164465117E-3</v>
      </c>
    </row>
    <row r="1031" spans="1:3" x14ac:dyDescent="0.25">
      <c r="A1031">
        <v>51.55</v>
      </c>
      <c r="B1031">
        <v>3.6293284860384778E-5</v>
      </c>
      <c r="C1031">
        <v>1.3507384260186693E-3</v>
      </c>
    </row>
    <row r="1032" spans="1:3" x14ac:dyDescent="0.25">
      <c r="A1032">
        <v>51.6</v>
      </c>
      <c r="B1032">
        <v>3.6947764902262274E-5</v>
      </c>
      <c r="C1032">
        <v>1.3516507336530836E-3</v>
      </c>
    </row>
    <row r="1033" spans="1:3" x14ac:dyDescent="0.25">
      <c r="A1033">
        <v>51.65</v>
      </c>
      <c r="B1033">
        <v>3.7613231576592098E-5</v>
      </c>
      <c r="C1033">
        <v>1.352563090927185E-3</v>
      </c>
    </row>
    <row r="1034" spans="1:3" x14ac:dyDescent="0.25">
      <c r="A1034">
        <v>51.7</v>
      </c>
      <c r="B1034">
        <v>3.828985409316193E-5</v>
      </c>
      <c r="C1034">
        <v>1.3534755013964144E-3</v>
      </c>
    </row>
    <row r="1035" spans="1:3" x14ac:dyDescent="0.25">
      <c r="A1035">
        <v>51.75</v>
      </c>
      <c r="B1035">
        <v>3.8977803999567311E-5</v>
      </c>
      <c r="C1035">
        <v>1.3543879686129124E-3</v>
      </c>
    </row>
    <row r="1036" spans="1:3" x14ac:dyDescent="0.25">
      <c r="A1036">
        <v>51.8</v>
      </c>
      <c r="B1036">
        <v>3.9677255209065842E-5</v>
      </c>
      <c r="C1036">
        <v>1.3553004961255456E-3</v>
      </c>
    </row>
    <row r="1037" spans="1:3" x14ac:dyDescent="0.25">
      <c r="A1037">
        <v>51.85</v>
      </c>
      <c r="B1037">
        <v>4.0388384028694573E-5</v>
      </c>
      <c r="C1037">
        <v>1.3562130874799465E-3</v>
      </c>
    </row>
    <row r="1038" spans="1:3" x14ac:dyDescent="0.25">
      <c r="A1038">
        <v>51.9</v>
      </c>
      <c r="B1038">
        <v>4.1111369187650848E-5</v>
      </c>
      <c r="C1038">
        <v>1.3571257462185774E-3</v>
      </c>
    </row>
    <row r="1039" spans="1:3" x14ac:dyDescent="0.25">
      <c r="A1039">
        <v>51.95</v>
      </c>
      <c r="B1039">
        <v>4.1846391865939327E-5</v>
      </c>
      <c r="C1039">
        <v>1.3580384758807712E-3</v>
      </c>
    </row>
    <row r="1040" spans="1:3" x14ac:dyDescent="0.25">
      <c r="A1040">
        <v>52</v>
      </c>
      <c r="B1040">
        <v>4.2593635723286401E-5</v>
      </c>
      <c r="C1040">
        <v>1.3589512800027696E-3</v>
      </c>
    </row>
    <row r="1041" spans="1:3" x14ac:dyDescent="0.25">
      <c r="A1041">
        <v>52.05</v>
      </c>
      <c r="B1041">
        <v>4.335328692832242E-5</v>
      </c>
      <c r="C1041">
        <v>1.3598641621177768E-3</v>
      </c>
    </row>
    <row r="1042" spans="1:3" x14ac:dyDescent="0.25">
      <c r="A1042">
        <v>52.1</v>
      </c>
      <c r="B1042">
        <v>4.4125534188034676E-5</v>
      </c>
      <c r="C1042">
        <v>1.360777125756007E-3</v>
      </c>
    </row>
    <row r="1043" spans="1:3" x14ac:dyDescent="0.25">
      <c r="A1043">
        <v>52.15</v>
      </c>
      <c r="B1043">
        <v>4.4910568777490793E-5</v>
      </c>
      <c r="C1043">
        <v>1.3616901744447297E-3</v>
      </c>
    </row>
    <row r="1044" spans="1:3" x14ac:dyDescent="0.25">
      <c r="A1044">
        <v>52.2</v>
      </c>
      <c r="B1044">
        <v>4.570858456983628E-5</v>
      </c>
      <c r="C1044">
        <v>1.3626033117083082E-3</v>
      </c>
    </row>
    <row r="1045" spans="1:3" x14ac:dyDescent="0.25">
      <c r="A1045">
        <v>52.25</v>
      </c>
      <c r="B1045">
        <v>4.6519778066564939E-5</v>
      </c>
      <c r="C1045">
        <v>1.3635165410682522E-3</v>
      </c>
    </row>
    <row r="1046" spans="1:3" x14ac:dyDescent="0.25">
      <c r="A1046">
        <v>52.3</v>
      </c>
      <c r="B1046">
        <v>4.7344348428065689E-5</v>
      </c>
      <c r="C1046">
        <v>1.3644298660432693E-3</v>
      </c>
    </row>
    <row r="1047" spans="1:3" x14ac:dyDescent="0.25">
      <c r="A1047">
        <v>52.35</v>
      </c>
      <c r="B1047">
        <v>4.8182497504446677E-5</v>
      </c>
      <c r="C1047">
        <v>1.3653432901492971E-3</v>
      </c>
    </row>
    <row r="1048" spans="1:3" x14ac:dyDescent="0.25">
      <c r="A1048">
        <v>52.4</v>
      </c>
      <c r="B1048">
        <v>4.9034429866636365E-5</v>
      </c>
      <c r="C1048">
        <v>1.3662568168995651E-3</v>
      </c>
    </row>
    <row r="1049" spans="1:3" x14ac:dyDescent="0.25">
      <c r="A1049">
        <v>52.45</v>
      </c>
      <c r="B1049">
        <v>4.9900352837765773E-5</v>
      </c>
      <c r="C1049">
        <v>1.3671704498046276E-3</v>
      </c>
    </row>
    <row r="1050" spans="1:3" x14ac:dyDescent="0.25">
      <c r="A1050">
        <v>52.5</v>
      </c>
      <c r="B1050">
        <v>5.0780476524831386E-5</v>
      </c>
      <c r="C1050">
        <v>1.3680841923724126E-3</v>
      </c>
    </row>
    <row r="1051" spans="1:3" x14ac:dyDescent="0.25">
      <c r="A1051">
        <v>52.55</v>
      </c>
      <c r="B1051">
        <v>5.1675013850639828E-5</v>
      </c>
      <c r="C1051">
        <v>1.3689980481082743E-3</v>
      </c>
    </row>
    <row r="1052" spans="1:3" x14ac:dyDescent="0.25">
      <c r="A1052">
        <v>52.6</v>
      </c>
      <c r="B1052">
        <v>5.2584180586037826E-5</v>
      </c>
      <c r="C1052">
        <v>1.3699120205150331E-3</v>
      </c>
    </row>
    <row r="1053" spans="1:3" x14ac:dyDescent="0.25">
      <c r="A1053">
        <v>52.65</v>
      </c>
      <c r="B1053">
        <v>5.3508195382424903E-5</v>
      </c>
      <c r="C1053">
        <v>1.3708261130930171E-3</v>
      </c>
    </row>
    <row r="1054" spans="1:3" x14ac:dyDescent="0.25">
      <c r="A1054">
        <v>52.7</v>
      </c>
      <c r="B1054">
        <v>5.4447279804554772E-5</v>
      </c>
      <c r="C1054">
        <v>1.3717403293401218E-3</v>
      </c>
    </row>
    <row r="1055" spans="1:3" x14ac:dyDescent="0.25">
      <c r="A1055">
        <v>52.75</v>
      </c>
      <c r="B1055">
        <v>5.5401658363623215E-5</v>
      </c>
      <c r="C1055">
        <v>1.3726546727518365E-3</v>
      </c>
    </row>
    <row r="1056" spans="1:3" x14ac:dyDescent="0.25">
      <c r="A1056">
        <v>52.8</v>
      </c>
      <c r="B1056">
        <v>5.6371558550644958E-5</v>
      </c>
      <c r="C1056">
        <v>1.373569146821311E-3</v>
      </c>
    </row>
    <row r="1057" spans="1:3" x14ac:dyDescent="0.25">
      <c r="A1057">
        <v>52.85</v>
      </c>
      <c r="B1057">
        <v>5.7357210870121386E-5</v>
      </c>
      <c r="C1057">
        <v>1.3744837550393816E-3</v>
      </c>
    </row>
    <row r="1058" spans="1:3" x14ac:dyDescent="0.25">
      <c r="A1058">
        <v>52.9</v>
      </c>
      <c r="B1058">
        <v>5.8358848873998511E-5</v>
      </c>
      <c r="C1058">
        <v>1.3753985008946282E-3</v>
      </c>
    </row>
    <row r="1059" spans="1:3" x14ac:dyDescent="0.25">
      <c r="A1059">
        <v>52.95</v>
      </c>
      <c r="B1059">
        <v>5.9376709195919319E-5</v>
      </c>
      <c r="C1059">
        <v>1.376313387873421E-3</v>
      </c>
    </row>
    <row r="1060" spans="1:3" x14ac:dyDescent="0.25">
      <c r="A1060">
        <v>53</v>
      </c>
      <c r="B1060">
        <v>6.0411031585768358E-5</v>
      </c>
      <c r="C1060">
        <v>1.3772284194599543E-3</v>
      </c>
    </row>
    <row r="1061" spans="1:3" x14ac:dyDescent="0.25">
      <c r="A1061">
        <v>53.05</v>
      </c>
      <c r="B1061">
        <v>6.1462058944513213E-5</v>
      </c>
      <c r="C1061">
        <v>1.3781435991363066E-3</v>
      </c>
    </row>
    <row r="1062" spans="1:3" x14ac:dyDescent="0.25">
      <c r="A1062">
        <v>53.1</v>
      </c>
      <c r="B1062">
        <v>6.2530037359341057E-5</v>
      </c>
      <c r="C1062">
        <v>1.3790589303824716E-3</v>
      </c>
    </row>
    <row r="1063" spans="1:3" x14ac:dyDescent="0.25">
      <c r="A1063">
        <v>53.15</v>
      </c>
      <c r="B1063">
        <v>6.3615216139093121E-5</v>
      </c>
      <c r="C1063">
        <v>1.3799744166764188E-3</v>
      </c>
    </row>
    <row r="1064" spans="1:3" x14ac:dyDescent="0.25">
      <c r="A1064">
        <v>53.2</v>
      </c>
      <c r="B1064">
        <v>6.4717847849997902E-5</v>
      </c>
      <c r="C1064">
        <v>1.3808900614941256E-3</v>
      </c>
    </row>
    <row r="1065" spans="1:3" x14ac:dyDescent="0.25">
      <c r="A1065">
        <v>53.25</v>
      </c>
      <c r="B1065">
        <v>6.5838188351704488E-5</v>
      </c>
      <c r="C1065">
        <v>1.3818058683096295E-3</v>
      </c>
    </row>
    <row r="1066" spans="1:3" x14ac:dyDescent="0.25">
      <c r="A1066">
        <v>53.3</v>
      </c>
      <c r="B1066">
        <v>6.6976496833616515E-5</v>
      </c>
      <c r="C1066">
        <v>1.3827218405950707E-3</v>
      </c>
    </row>
    <row r="1067" spans="1:3" x14ac:dyDescent="0.25">
      <c r="A1067">
        <v>53.35</v>
      </c>
      <c r="B1067">
        <v>6.8133035851529095E-5</v>
      </c>
      <c r="C1067">
        <v>1.3836379818207335E-3</v>
      </c>
    </row>
    <row r="1068" spans="1:3" x14ac:dyDescent="0.25">
      <c r="A1068">
        <v>53.4</v>
      </c>
      <c r="B1068">
        <v>6.9308071364566892E-5</v>
      </c>
      <c r="C1068">
        <v>1.3845542954551073E-3</v>
      </c>
    </row>
    <row r="1069" spans="1:3" x14ac:dyDescent="0.25">
      <c r="A1069">
        <v>53.45</v>
      </c>
      <c r="B1069">
        <v>7.0501872772429396E-5</v>
      </c>
      <c r="C1069">
        <v>1.3854707849649064E-3</v>
      </c>
    </row>
    <row r="1070" spans="1:3" x14ac:dyDescent="0.25">
      <c r="A1070">
        <v>53.5</v>
      </c>
      <c r="B1070">
        <v>7.1714712952939224E-5</v>
      </c>
      <c r="C1070">
        <v>1.3863874538151411E-3</v>
      </c>
    </row>
    <row r="1071" spans="1:3" x14ac:dyDescent="0.25">
      <c r="A1071">
        <v>53.55</v>
      </c>
      <c r="B1071">
        <v>7.2946868299898117E-5</v>
      </c>
      <c r="C1071">
        <v>1.3873043054691441E-3</v>
      </c>
    </row>
    <row r="1072" spans="1:3" x14ac:dyDescent="0.25">
      <c r="A1072">
        <v>53.6</v>
      </c>
      <c r="B1072">
        <v>7.4198618761250581E-5</v>
      </c>
      <c r="C1072">
        <v>1.3882213433886259E-3</v>
      </c>
    </row>
    <row r="1073" spans="1:3" x14ac:dyDescent="0.25">
      <c r="A1073">
        <v>53.65</v>
      </c>
      <c r="B1073">
        <v>7.547024787755398E-5</v>
      </c>
      <c r="C1073">
        <v>1.3891385710337106E-3</v>
      </c>
    </row>
    <row r="1074" spans="1:3" x14ac:dyDescent="0.25">
      <c r="A1074">
        <v>53.7</v>
      </c>
      <c r="B1074">
        <v>7.6762042820761336E-5</v>
      </c>
      <c r="C1074">
        <v>1.3900559918629931E-3</v>
      </c>
    </row>
    <row r="1075" spans="1:3" x14ac:dyDescent="0.25">
      <c r="A1075">
        <v>53.75</v>
      </c>
      <c r="B1075">
        <v>7.8074294433311701E-5</v>
      </c>
      <c r="C1075">
        <v>1.3909736093335691E-3</v>
      </c>
    </row>
    <row r="1076" spans="1:3" x14ac:dyDescent="0.25">
      <c r="A1076">
        <v>53.8</v>
      </c>
      <c r="B1076">
        <v>7.9407297267533811E-5</v>
      </c>
      <c r="C1076">
        <v>1.391891426901099E-3</v>
      </c>
    </row>
    <row r="1077" spans="1:3" x14ac:dyDescent="0.25">
      <c r="A1077">
        <v>53.85</v>
      </c>
      <c r="B1077">
        <v>8.0761349625361223E-5</v>
      </c>
      <c r="C1077">
        <v>1.3928094480198292E-3</v>
      </c>
    </row>
    <row r="1078" spans="1:3" x14ac:dyDescent="0.25">
      <c r="A1078">
        <v>53.9</v>
      </c>
      <c r="B1078">
        <v>8.2136753598360297E-5</v>
      </c>
      <c r="C1078">
        <v>1.3937276761426607E-3</v>
      </c>
    </row>
    <row r="1079" spans="1:3" x14ac:dyDescent="0.25">
      <c r="A1079">
        <v>53.95</v>
      </c>
      <c r="B1079">
        <v>8.3533815108073378E-5</v>
      </c>
      <c r="C1079">
        <v>1.394646114721179E-3</v>
      </c>
    </row>
    <row r="1080" spans="1:3" x14ac:dyDescent="0.25">
      <c r="A1080">
        <v>54</v>
      </c>
      <c r="B1080">
        <v>8.4952843946676496E-5</v>
      </c>
      <c r="C1080">
        <v>1.3955647672056985E-3</v>
      </c>
    </row>
    <row r="1081" spans="1:3" x14ac:dyDescent="0.25">
      <c r="A1081">
        <v>54.05</v>
      </c>
      <c r="B1081">
        <v>8.6394153817952678E-5</v>
      </c>
      <c r="C1081">
        <v>1.396483637045318E-3</v>
      </c>
    </row>
    <row r="1082" spans="1:3" x14ac:dyDescent="0.25">
      <c r="A1082">
        <v>54.1</v>
      </c>
      <c r="B1082">
        <v>8.7858062378582929E-5</v>
      </c>
      <c r="C1082">
        <v>1.3974027276879544E-3</v>
      </c>
    </row>
    <row r="1083" spans="1:3" x14ac:dyDescent="0.25">
      <c r="A1083">
        <v>54.15</v>
      </c>
      <c r="B1083">
        <v>8.9344891279752398E-5</v>
      </c>
      <c r="C1083">
        <v>1.3983220425804008E-3</v>
      </c>
    </row>
    <row r="1084" spans="1:3" x14ac:dyDescent="0.25">
      <c r="A1084">
        <v>54.2</v>
      </c>
      <c r="B1084">
        <v>9.0854966209077991E-5</v>
      </c>
      <c r="C1084">
        <v>1.3992415851683507E-3</v>
      </c>
    </row>
    <row r="1085" spans="1:3" x14ac:dyDescent="0.25">
      <c r="A1085">
        <v>54.25</v>
      </c>
      <c r="B1085">
        <v>9.2388616932852363E-5</v>
      </c>
      <c r="C1085">
        <v>1.4001613588964625E-3</v>
      </c>
    </row>
    <row r="1086" spans="1:3" x14ac:dyDescent="0.25">
      <c r="A1086">
        <v>54.3</v>
      </c>
      <c r="B1086">
        <v>9.3946177338609277E-5</v>
      </c>
      <c r="C1086">
        <v>1.4010813672083943E-3</v>
      </c>
    </row>
    <row r="1087" spans="1:3" x14ac:dyDescent="0.25">
      <c r="A1087">
        <v>54.35</v>
      </c>
      <c r="B1087">
        <v>9.5527985478008424E-5</v>
      </c>
      <c r="C1087">
        <v>1.4020016135468487E-3</v>
      </c>
    </row>
    <row r="1088" spans="1:3" x14ac:dyDescent="0.25">
      <c r="A1088">
        <v>54.4</v>
      </c>
      <c r="B1088">
        <v>9.7134383610042083E-5</v>
      </c>
      <c r="C1088">
        <v>1.4029221013536265E-3</v>
      </c>
    </row>
    <row r="1089" spans="1:3" x14ac:dyDescent="0.25">
      <c r="A1089">
        <v>54.45</v>
      </c>
      <c r="B1089">
        <v>9.8765718244562479E-5</v>
      </c>
      <c r="C1089">
        <v>1.4038428340696569E-3</v>
      </c>
    </row>
    <row r="1090" spans="1:3" x14ac:dyDescent="0.25">
      <c r="A1090">
        <v>54.5</v>
      </c>
      <c r="B1090">
        <v>1.0042234018613349E-4</v>
      </c>
      <c r="C1090">
        <v>1.4047638151350504E-3</v>
      </c>
    </row>
    <row r="1091" spans="1:3" x14ac:dyDescent="0.25">
      <c r="A1091">
        <v>54.55</v>
      </c>
      <c r="B1091">
        <v>1.0210460457820356E-4</v>
      </c>
      <c r="C1091">
        <v>1.405685047989147E-3</v>
      </c>
    </row>
    <row r="1092" spans="1:3" x14ac:dyDescent="0.25">
      <c r="A1092">
        <v>54.6</v>
      </c>
      <c r="B1092">
        <v>1.0381287094760333E-4</v>
      </c>
      <c r="C1092">
        <v>1.4066065360705514E-3</v>
      </c>
    </row>
    <row r="1093" spans="1:3" x14ac:dyDescent="0.25">
      <c r="A1093">
        <v>54.65</v>
      </c>
      <c r="B1093">
        <v>1.0554750324936603E-4</v>
      </c>
      <c r="C1093">
        <v>1.4075282828171884E-3</v>
      </c>
    </row>
    <row r="1094" spans="1:3" x14ac:dyDescent="0.25">
      <c r="A1094">
        <v>54.7</v>
      </c>
      <c r="B1094">
        <v>1.0730886991187425E-4</v>
      </c>
      <c r="C1094">
        <v>1.4084502916663372E-3</v>
      </c>
    </row>
    <row r="1095" spans="1:3" x14ac:dyDescent="0.25">
      <c r="A1095">
        <v>54.75</v>
      </c>
      <c r="B1095">
        <v>1.0909734388233099E-4</v>
      </c>
      <c r="C1095">
        <v>1.4093725660546837E-3</v>
      </c>
    </row>
    <row r="1096" spans="1:3" x14ac:dyDescent="0.25">
      <c r="A1096">
        <v>54.8</v>
      </c>
      <c r="B1096">
        <v>1.1091330267255651E-4</v>
      </c>
      <c r="C1096">
        <v>1.4102951094183574E-3</v>
      </c>
    </row>
    <row r="1097" spans="1:3" x14ac:dyDescent="0.25">
      <c r="A1097">
        <v>54.85</v>
      </c>
      <c r="B1097">
        <v>1.1275712840511121E-4</v>
      </c>
      <c r="C1097">
        <v>1.4112179251929869E-3</v>
      </c>
    </row>
    <row r="1098" spans="1:3" x14ac:dyDescent="0.25">
      <c r="A1098">
        <v>54.9</v>
      </c>
      <c r="B1098">
        <v>1.1462920785974443E-4</v>
      </c>
      <c r="C1098">
        <v>1.4121410168137355E-3</v>
      </c>
    </row>
    <row r="1099" spans="1:3" x14ac:dyDescent="0.25">
      <c r="A1099">
        <v>54.95</v>
      </c>
      <c r="B1099">
        <v>1.1652993252017059E-4</v>
      </c>
      <c r="C1099">
        <v>1.4130643877153443E-3</v>
      </c>
    </row>
    <row r="1100" spans="1:3" x14ac:dyDescent="0.25">
      <c r="A1100">
        <v>55</v>
      </c>
      <c r="B1100">
        <v>1.1845969862117378E-4</v>
      </c>
      <c r="C1100">
        <v>1.4139880413321876E-3</v>
      </c>
    </row>
    <row r="1101" spans="1:3" x14ac:dyDescent="0.25">
      <c r="A1101">
        <v>55.05</v>
      </c>
      <c r="B1101">
        <v>1.2041890719603658E-4</v>
      </c>
      <c r="C1101">
        <v>1.4149119810983118E-3</v>
      </c>
    </row>
    <row r="1102" spans="1:3" x14ac:dyDescent="0.25">
      <c r="A1102">
        <v>55.1</v>
      </c>
      <c r="B1102">
        <v>1.2240796412430112E-4</v>
      </c>
      <c r="C1102">
        <v>1.415836210447468E-3</v>
      </c>
    </row>
    <row r="1103" spans="1:3" x14ac:dyDescent="0.25">
      <c r="A1103">
        <v>55.15</v>
      </c>
      <c r="B1103">
        <v>1.2442728017985331E-4</v>
      </c>
      <c r="C1103">
        <v>1.4167607328131764E-3</v>
      </c>
    </row>
    <row r="1104" spans="1:3" x14ac:dyDescent="0.25">
      <c r="A1104">
        <v>55.2</v>
      </c>
      <c r="B1104">
        <v>1.2647727107933926E-4</v>
      </c>
      <c r="C1104">
        <v>1.4176855516287621E-3</v>
      </c>
    </row>
    <row r="1105" spans="1:3" x14ac:dyDescent="0.25">
      <c r="A1105">
        <v>55.25</v>
      </c>
      <c r="B1105">
        <v>1.2855835753090782E-4</v>
      </c>
      <c r="C1105">
        <v>1.4186106703274002E-3</v>
      </c>
    </row>
    <row r="1106" spans="1:3" x14ac:dyDescent="0.25">
      <c r="A1106">
        <v>55.3</v>
      </c>
      <c r="B1106">
        <v>1.3067096528328353E-4</v>
      </c>
      <c r="C1106">
        <v>1.4195360923421546E-3</v>
      </c>
    </row>
    <row r="1107" spans="1:3" x14ac:dyDescent="0.25">
      <c r="A1107">
        <v>55.35</v>
      </c>
      <c r="B1107">
        <v>1.328155251751664E-4</v>
      </c>
      <c r="C1107">
        <v>1.4204618211060309E-3</v>
      </c>
    </row>
    <row r="1108" spans="1:3" x14ac:dyDescent="0.25">
      <c r="A1108">
        <v>55.4</v>
      </c>
      <c r="B1108">
        <v>1.3499247318496136E-4</v>
      </c>
      <c r="C1108">
        <v>1.4213878600520199E-3</v>
      </c>
    </row>
    <row r="1109" spans="1:3" x14ac:dyDescent="0.25">
      <c r="A1109">
        <v>55.45</v>
      </c>
      <c r="B1109">
        <v>1.372022504808369E-4</v>
      </c>
      <c r="C1109">
        <v>1.4223142126131361E-3</v>
      </c>
    </row>
    <row r="1110" spans="1:3" x14ac:dyDescent="0.25">
      <c r="A1110">
        <v>55.5</v>
      </c>
      <c r="B1110">
        <v>1.3944530347111161E-4</v>
      </c>
      <c r="C1110">
        <v>1.4232408822224681E-3</v>
      </c>
    </row>
    <row r="1111" spans="1:3" x14ac:dyDescent="0.25">
      <c r="A1111">
        <v>55.55</v>
      </c>
      <c r="B1111">
        <v>1.4172208385497138E-4</v>
      </c>
      <c r="C1111">
        <v>1.4241678723132254E-3</v>
      </c>
    </row>
    <row r="1112" spans="1:3" x14ac:dyDescent="0.25">
      <c r="A1112">
        <v>55.6</v>
      </c>
      <c r="B1112">
        <v>1.4403304867351399E-4</v>
      </c>
      <c r="C1112">
        <v>1.4250951863187709E-3</v>
      </c>
    </row>
    <row r="1113" spans="1:3" x14ac:dyDescent="0.25">
      <c r="A1113">
        <v>55.65</v>
      </c>
      <c r="B1113">
        <v>1.4637866036112024E-4</v>
      </c>
      <c r="C1113">
        <v>1.4260228276726816E-3</v>
      </c>
    </row>
    <row r="1114" spans="1:3" x14ac:dyDescent="0.25">
      <c r="A1114">
        <v>55.7</v>
      </c>
      <c r="B1114">
        <v>1.487593867971595E-4</v>
      </c>
      <c r="C1114">
        <v>1.4269507998087799E-3</v>
      </c>
    </row>
    <row r="1115" spans="1:3" x14ac:dyDescent="0.25">
      <c r="A1115">
        <v>55.75</v>
      </c>
      <c r="B1115">
        <v>1.5117570135801735E-4</v>
      </c>
      <c r="C1115">
        <v>1.4278791061611831E-3</v>
      </c>
    </row>
    <row r="1116" spans="1:3" x14ac:dyDescent="0.25">
      <c r="A1116">
        <v>55.8</v>
      </c>
      <c r="B1116">
        <v>1.536280829694559E-4</v>
      </c>
      <c r="C1116">
        <v>1.4288077501643558E-3</v>
      </c>
    </row>
    <row r="1117" spans="1:3" x14ac:dyDescent="0.25">
      <c r="A1117">
        <v>55.85</v>
      </c>
      <c r="B1117">
        <v>1.5611701615930005E-4</v>
      </c>
      <c r="C1117">
        <v>1.4297367352531414E-3</v>
      </c>
    </row>
    <row r="1118" spans="1:3" x14ac:dyDescent="0.25">
      <c r="A1118">
        <v>55.9</v>
      </c>
      <c r="B1118">
        <v>1.5864299111045108E-4</v>
      </c>
      <c r="C1118">
        <v>1.4306660648628127E-3</v>
      </c>
    </row>
    <row r="1119" spans="1:3" x14ac:dyDescent="0.25">
      <c r="A1119">
        <v>55.95</v>
      </c>
      <c r="B1119">
        <v>1.612065037142288E-4</v>
      </c>
      <c r="C1119">
        <v>1.431595742429117E-3</v>
      </c>
    </row>
    <row r="1120" spans="1:3" x14ac:dyDescent="0.25">
      <c r="A1120">
        <v>56</v>
      </c>
      <c r="B1120">
        <v>1.638080556240396E-4</v>
      </c>
      <c r="C1120">
        <v>1.432525771388322E-3</v>
      </c>
    </row>
    <row r="1121" spans="1:3" x14ac:dyDescent="0.25">
      <c r="A1121">
        <v>56.05</v>
      </c>
      <c r="B1121">
        <v>1.6644815430937287E-4</v>
      </c>
      <c r="C1121">
        <v>1.4334561551772622E-3</v>
      </c>
    </row>
    <row r="1122" spans="1:3" x14ac:dyDescent="0.25">
      <c r="A1122">
        <v>56.1</v>
      </c>
      <c r="B1122">
        <v>1.6912731311012158E-4</v>
      </c>
      <c r="C1122">
        <v>1.4343868972333687E-3</v>
      </c>
    </row>
    <row r="1123" spans="1:3" x14ac:dyDescent="0.25">
      <c r="A1123">
        <v>56.15</v>
      </c>
      <c r="B1123">
        <v>1.7184605129122845E-4</v>
      </c>
      <c r="C1123">
        <v>1.4353180009947387E-3</v>
      </c>
    </row>
    <row r="1124" spans="1:3" x14ac:dyDescent="0.25">
      <c r="A1124">
        <v>56.2</v>
      </c>
      <c r="B1124">
        <v>1.7460489409765935E-4</v>
      </c>
      <c r="C1124">
        <v>1.4362494699001595E-3</v>
      </c>
    </row>
    <row r="1125" spans="1:3" x14ac:dyDescent="0.25">
      <c r="A1125">
        <v>56.25</v>
      </c>
      <c r="B1125">
        <v>1.7740437280969876E-4</v>
      </c>
      <c r="C1125">
        <v>1.437181307389165E-3</v>
      </c>
    </row>
    <row r="1126" spans="1:3" x14ac:dyDescent="0.25">
      <c r="A1126">
        <v>56.3</v>
      </c>
      <c r="B1126">
        <v>1.8024502479857291E-4</v>
      </c>
      <c r="C1126">
        <v>1.4381135169020745E-3</v>
      </c>
    </row>
    <row r="1127" spans="1:3" x14ac:dyDescent="0.25">
      <c r="A1127">
        <v>56.35</v>
      </c>
      <c r="B1127">
        <v>1.8312739358239012E-4</v>
      </c>
      <c r="C1127">
        <v>1.4390461018800389E-3</v>
      </c>
    </row>
    <row r="1128" spans="1:3" x14ac:dyDescent="0.25">
      <c r="A1128">
        <v>56.4</v>
      </c>
      <c r="B1128">
        <v>1.8605202888241049E-4</v>
      </c>
      <c r="C1128">
        <v>1.4399790657650864E-3</v>
      </c>
    </row>
    <row r="1129" spans="1:3" x14ac:dyDescent="0.25">
      <c r="A1129">
        <v>56.45</v>
      </c>
      <c r="B1129">
        <v>1.8901948667963218E-4</v>
      </c>
      <c r="C1129">
        <v>1.4409124120001672E-3</v>
      </c>
    </row>
    <row r="1130" spans="1:3" x14ac:dyDescent="0.25">
      <c r="A1130">
        <v>56.5</v>
      </c>
      <c r="B1130">
        <v>1.9203032927170302E-4</v>
      </c>
      <c r="C1130">
        <v>1.4418461440292062E-3</v>
      </c>
    </row>
    <row r="1131" spans="1:3" x14ac:dyDescent="0.25">
      <c r="A1131">
        <v>56.55</v>
      </c>
      <c r="B1131">
        <v>1.9508512533014877E-4</v>
      </c>
      <c r="C1131">
        <v>1.4427802652971214E-3</v>
      </c>
    </row>
    <row r="1132" spans="1:3" x14ac:dyDescent="0.25">
      <c r="A1132">
        <v>56.6</v>
      </c>
      <c r="B1132">
        <v>1.9818444995792282E-4</v>
      </c>
      <c r="C1132">
        <v>1.4437147792499077E-3</v>
      </c>
    </row>
    <row r="1133" spans="1:3" x14ac:dyDescent="0.25">
      <c r="A1133">
        <v>56.65</v>
      </c>
      <c r="B1133">
        <v>2.0132888474727411E-4</v>
      </c>
      <c r="C1133">
        <v>1.444649689334655E-3</v>
      </c>
    </row>
    <row r="1134" spans="1:3" x14ac:dyDescent="0.25">
      <c r="A1134">
        <v>56.7</v>
      </c>
      <c r="B1134">
        <v>2.0451901783793169E-4</v>
      </c>
      <c r="C1134">
        <v>1.4455849989995879E-3</v>
      </c>
    </row>
    <row r="1135" spans="1:3" x14ac:dyDescent="0.25">
      <c r="A1135">
        <v>56.75</v>
      </c>
      <c r="B1135">
        <v>2.0775544397560634E-4</v>
      </c>
      <c r="C1135">
        <v>1.4465207116941474E-3</v>
      </c>
    </row>
    <row r="1136" spans="1:3" x14ac:dyDescent="0.25">
      <c r="A1136">
        <v>56.8</v>
      </c>
      <c r="B1136">
        <v>2.1103876457080883E-4</v>
      </c>
      <c r="C1136">
        <v>1.4474568308689871E-3</v>
      </c>
    </row>
    <row r="1137" spans="1:3" x14ac:dyDescent="0.25">
      <c r="A1137">
        <v>56.85</v>
      </c>
      <c r="B1137">
        <v>2.1436958775798069E-4</v>
      </c>
      <c r="C1137">
        <v>1.4483933599760586E-3</v>
      </c>
    </row>
    <row r="1138" spans="1:3" x14ac:dyDescent="0.25">
      <c r="A1138">
        <v>56.9</v>
      </c>
      <c r="B1138">
        <v>2.1774852845493731E-4</v>
      </c>
      <c r="C1138">
        <v>1.4493303024686328E-3</v>
      </c>
    </row>
    <row r="1139" spans="1:3" x14ac:dyDescent="0.25">
      <c r="A1139">
        <v>56.95</v>
      </c>
      <c r="B1139">
        <v>2.2117620842262691E-4</v>
      </c>
      <c r="C1139">
        <v>1.450267661801356E-3</v>
      </c>
    </row>
    <row r="1140" spans="1:3" x14ac:dyDescent="0.25">
      <c r="A1140">
        <v>57</v>
      </c>
      <c r="B1140">
        <v>2.2465325632519559E-4</v>
      </c>
      <c r="C1140">
        <v>1.451205441430295E-3</v>
      </c>
    </row>
    <row r="1141" spans="1:3" x14ac:dyDescent="0.25">
      <c r="A1141">
        <v>57.05</v>
      </c>
      <c r="B1141">
        <v>2.2818030779036486E-4</v>
      </c>
      <c r="C1141">
        <v>1.452143644812972E-3</v>
      </c>
    </row>
    <row r="1142" spans="1:3" x14ac:dyDescent="0.25">
      <c r="A1142">
        <v>57.1</v>
      </c>
      <c r="B1142">
        <v>2.3175800547011718E-4</v>
      </c>
      <c r="C1142">
        <v>1.4530822754084247E-3</v>
      </c>
    </row>
    <row r="1143" spans="1:3" x14ac:dyDescent="0.25">
      <c r="A1143">
        <v>57.15</v>
      </c>
      <c r="B1143">
        <v>2.3538699910168566E-4</v>
      </c>
      <c r="C1143">
        <v>1.4540213366772388E-3</v>
      </c>
    </row>
    <row r="1144" spans="1:3" x14ac:dyDescent="0.25">
      <c r="A1144">
        <v>57.2</v>
      </c>
      <c r="B1144">
        <v>2.3906794556884992E-4</v>
      </c>
      <c r="C1144">
        <v>1.4549608320816047E-3</v>
      </c>
    </row>
    <row r="1145" spans="1:3" x14ac:dyDescent="0.25">
      <c r="A1145">
        <v>57.25</v>
      </c>
      <c r="B1145">
        <v>2.4280150896353859E-4</v>
      </c>
      <c r="C1145">
        <v>1.4559007650853562E-3</v>
      </c>
    </row>
    <row r="1146" spans="1:3" x14ac:dyDescent="0.25">
      <c r="A1146">
        <v>57.3</v>
      </c>
      <c r="B1146">
        <v>2.4658836064772978E-4</v>
      </c>
      <c r="C1146">
        <v>1.4568411391540086E-3</v>
      </c>
    </row>
    <row r="1147" spans="1:3" x14ac:dyDescent="0.25">
      <c r="A1147">
        <v>57.35</v>
      </c>
      <c r="B1147">
        <v>2.5042917931565389E-4</v>
      </c>
      <c r="C1147">
        <v>1.4577819577548275E-3</v>
      </c>
    </row>
    <row r="1148" spans="1:3" x14ac:dyDescent="0.25">
      <c r="A1148">
        <v>57.4</v>
      </c>
      <c r="B1148">
        <v>2.543246510562953E-4</v>
      </c>
      <c r="C1148">
        <v>1.4587232243568411E-3</v>
      </c>
    </row>
    <row r="1149" spans="1:3" x14ac:dyDescent="0.25">
      <c r="A1149">
        <v>57.45</v>
      </c>
      <c r="B1149">
        <v>2.5827546941619052E-4</v>
      </c>
      <c r="C1149">
        <v>1.4596649424309248E-3</v>
      </c>
    </row>
    <row r="1150" spans="1:3" x14ac:dyDescent="0.25">
      <c r="A1150">
        <v>57.5</v>
      </c>
      <c r="B1150">
        <v>2.6228233546252253E-4</v>
      </c>
      <c r="C1150">
        <v>1.4606071154498091E-3</v>
      </c>
    </row>
    <row r="1151" spans="1:3" x14ac:dyDescent="0.25">
      <c r="A1151">
        <v>57.55</v>
      </c>
      <c r="B1151">
        <v>2.6634595784650879E-4</v>
      </c>
      <c r="C1151">
        <v>1.461549746888145E-3</v>
      </c>
    </row>
    <row r="1152" spans="1:3" x14ac:dyDescent="0.25">
      <c r="A1152">
        <v>57.6</v>
      </c>
      <c r="B1152">
        <v>2.7046705286708E-4</v>
      </c>
      <c r="C1152">
        <v>1.4624928402225614E-3</v>
      </c>
    </row>
    <row r="1153" spans="1:3" x14ac:dyDescent="0.25">
      <c r="A1153">
        <v>57.65</v>
      </c>
      <c r="B1153">
        <v>2.7464634453484534E-4</v>
      </c>
      <c r="C1153">
        <v>1.4634363989316792E-3</v>
      </c>
    </row>
    <row r="1154" spans="1:3" x14ac:dyDescent="0.25">
      <c r="A1154">
        <v>57.7</v>
      </c>
      <c r="B1154">
        <v>2.7888456463635646E-4</v>
      </c>
      <c r="C1154">
        <v>1.4643804264961821E-3</v>
      </c>
    </row>
    <row r="1155" spans="1:3" x14ac:dyDescent="0.25">
      <c r="A1155">
        <v>57.75</v>
      </c>
      <c r="B1155">
        <v>2.8318245279864037E-4</v>
      </c>
      <c r="C1155">
        <v>1.4653249263988563E-3</v>
      </c>
    </row>
    <row r="1156" spans="1:3" x14ac:dyDescent="0.25">
      <c r="A1156">
        <v>57.8</v>
      </c>
      <c r="B1156">
        <v>2.8754075655403223E-4</v>
      </c>
      <c r="C1156">
        <v>1.4662699021246305E-3</v>
      </c>
    </row>
    <row r="1157" spans="1:3" x14ac:dyDescent="0.25">
      <c r="A1157">
        <v>57.85</v>
      </c>
      <c r="B1157">
        <v>2.9196023140527999E-4</v>
      </c>
      <c r="C1157">
        <v>1.4672153571606331E-3</v>
      </c>
    </row>
    <row r="1158" spans="1:3" x14ac:dyDescent="0.25">
      <c r="A1158">
        <v>57.9</v>
      </c>
      <c r="B1158">
        <v>2.9644164089092832E-4</v>
      </c>
      <c r="C1158">
        <v>1.4681612949962218E-3</v>
      </c>
    </row>
    <row r="1159" spans="1:3" x14ac:dyDescent="0.25">
      <c r="A1159">
        <v>57.95</v>
      </c>
      <c r="B1159">
        <v>3.0098575665098441E-4</v>
      </c>
      <c r="C1159">
        <v>1.4691077191230537E-3</v>
      </c>
    </row>
    <row r="1160" spans="1:3" x14ac:dyDescent="0.25">
      <c r="A1160">
        <v>58</v>
      </c>
      <c r="B1160">
        <v>3.0559335849285335E-4</v>
      </c>
      <c r="C1160">
        <v>1.4700546330350978E-3</v>
      </c>
    </row>
    <row r="1161" spans="1:3" x14ac:dyDescent="0.25">
      <c r="A1161">
        <v>58.05</v>
      </c>
      <c r="B1161">
        <v>3.1026523445754984E-4</v>
      </c>
      <c r="C1161">
        <v>1.4710020402287235E-3</v>
      </c>
    </row>
    <row r="1162" spans="1:3" x14ac:dyDescent="0.25">
      <c r="A1162">
        <v>58.1</v>
      </c>
      <c r="B1162">
        <v>3.1500218088617718E-4</v>
      </c>
      <c r="C1162">
        <v>1.4719499442027084E-3</v>
      </c>
    </row>
    <row r="1163" spans="1:3" x14ac:dyDescent="0.25">
      <c r="A1163">
        <v>58.15</v>
      </c>
      <c r="B1163">
        <v>3.1980500248667102E-4</v>
      </c>
      <c r="C1163">
        <v>1.4728983484583046E-3</v>
      </c>
    </row>
    <row r="1164" spans="1:3" x14ac:dyDescent="0.25">
      <c r="A1164">
        <v>58.2</v>
      </c>
      <c r="B1164">
        <v>3.2467451240081308E-4</v>
      </c>
      <c r="C1164">
        <v>1.4738472564992838E-3</v>
      </c>
    </row>
    <row r="1165" spans="1:3" x14ac:dyDescent="0.25">
      <c r="A1165">
        <v>58.25</v>
      </c>
      <c r="B1165">
        <v>3.2961153227150411E-4</v>
      </c>
      <c r="C1165">
        <v>1.4747966718319707E-3</v>
      </c>
    </row>
    <row r="1166" spans="1:3" x14ac:dyDescent="0.25">
      <c r="A1166">
        <v>58.3</v>
      </c>
      <c r="B1166">
        <v>3.3461689231029546E-4</v>
      </c>
      <c r="C1166">
        <v>1.4757465979653201E-3</v>
      </c>
    </row>
    <row r="1167" spans="1:3" x14ac:dyDescent="0.25">
      <c r="A1167">
        <v>58.35</v>
      </c>
      <c r="B1167">
        <v>3.3969143136517913E-4</v>
      </c>
      <c r="C1167">
        <v>1.4766970384109206E-3</v>
      </c>
    </row>
    <row r="1168" spans="1:3" x14ac:dyDescent="0.25">
      <c r="A1168">
        <v>58.4</v>
      </c>
      <c r="B1168">
        <v>3.4483599698862679E-4</v>
      </c>
      <c r="C1168">
        <v>1.4776479966830817E-3</v>
      </c>
    </row>
    <row r="1169" spans="1:3" x14ac:dyDescent="0.25">
      <c r="A1169">
        <v>58.45</v>
      </c>
      <c r="B1169">
        <v>3.5005144550588851E-4</v>
      </c>
      <c r="C1169">
        <v>1.4785994762988492E-3</v>
      </c>
    </row>
    <row r="1170" spans="1:3" x14ac:dyDescent="0.25">
      <c r="A1170">
        <v>58.5</v>
      </c>
      <c r="B1170">
        <v>3.5533864208352986E-4</v>
      </c>
      <c r="C1170">
        <v>1.479551480778071E-3</v>
      </c>
    </row>
    <row r="1171" spans="1:3" x14ac:dyDescent="0.25">
      <c r="A1171">
        <v>58.55</v>
      </c>
      <c r="B1171">
        <v>3.6069846079821947E-4</v>
      </c>
      <c r="C1171">
        <v>1.4805040136434489E-3</v>
      </c>
    </row>
    <row r="1172" spans="1:3" x14ac:dyDescent="0.25">
      <c r="A1172">
        <v>58.6</v>
      </c>
      <c r="B1172">
        <v>3.6613178470575947E-4</v>
      </c>
      <c r="C1172">
        <v>1.4814570784205546E-3</v>
      </c>
    </row>
    <row r="1173" spans="1:3" x14ac:dyDescent="0.25">
      <c r="A1173">
        <v>58.65</v>
      </c>
      <c r="B1173">
        <v>3.7163950591034568E-4</v>
      </c>
      <c r="C1173">
        <v>1.4824106786379117E-3</v>
      </c>
    </row>
    <row r="1174" spans="1:3" x14ac:dyDescent="0.25">
      <c r="A1174">
        <v>58.7</v>
      </c>
      <c r="B1174">
        <v>3.7722252563407677E-4</v>
      </c>
      <c r="C1174">
        <v>1.4833648178270273E-3</v>
      </c>
    </row>
    <row r="1175" spans="1:3" x14ac:dyDescent="0.25">
      <c r="A1175">
        <v>58.75</v>
      </c>
      <c r="B1175">
        <v>3.8288175428668477E-4</v>
      </c>
      <c r="C1175">
        <v>1.4843194995224354E-3</v>
      </c>
    </row>
    <row r="1176" spans="1:3" x14ac:dyDescent="0.25">
      <c r="A1176">
        <v>58.8</v>
      </c>
      <c r="B1176">
        <v>3.8861811153549771E-4</v>
      </c>
      <c r="C1176">
        <v>1.485274727261754E-3</v>
      </c>
    </row>
    <row r="1177" spans="1:3" x14ac:dyDescent="0.25">
      <c r="A1177">
        <v>58.85</v>
      </c>
      <c r="B1177">
        <v>3.9443252637563363E-4</v>
      </c>
      <c r="C1177">
        <v>1.4862305045857222E-3</v>
      </c>
    </row>
    <row r="1178" spans="1:3" x14ac:dyDescent="0.25">
      <c r="A1178">
        <v>58.9</v>
      </c>
      <c r="B1178">
        <v>4.0032593720040462E-4</v>
      </c>
      <c r="C1178">
        <v>1.4871868350382631E-3</v>
      </c>
    </row>
    <row r="1179" spans="1:3" x14ac:dyDescent="0.25">
      <c r="A1179">
        <v>58.95</v>
      </c>
      <c r="B1179">
        <v>4.0629929187195076E-4</v>
      </c>
      <c r="C1179">
        <v>1.4881437221665027E-3</v>
      </c>
    </row>
    <row r="1180" spans="1:3" x14ac:dyDescent="0.25">
      <c r="A1180">
        <v>59</v>
      </c>
      <c r="B1180">
        <v>4.1235354779208319E-4</v>
      </c>
      <c r="C1180">
        <v>1.4891011695208612E-3</v>
      </c>
    </row>
    <row r="1181" spans="1:3" x14ac:dyDescent="0.25">
      <c r="A1181">
        <v>59.05</v>
      </c>
      <c r="B1181">
        <v>4.1848967197333854E-4</v>
      </c>
      <c r="C1181">
        <v>1.4900591806550538E-3</v>
      </c>
    </row>
    <row r="1182" spans="1:3" x14ac:dyDescent="0.25">
      <c r="A1182">
        <v>59.1</v>
      </c>
      <c r="B1182">
        <v>4.2470864111024675E-4</v>
      </c>
      <c r="C1182">
        <v>1.4910177591261726E-3</v>
      </c>
    </row>
    <row r="1183" spans="1:3" x14ac:dyDescent="0.25">
      <c r="A1183">
        <v>59.15</v>
      </c>
      <c r="B1183">
        <v>4.3101144165079327E-4</v>
      </c>
      <c r="C1183">
        <v>1.4919769084947101E-3</v>
      </c>
    </row>
    <row r="1184" spans="1:3" x14ac:dyDescent="0.25">
      <c r="A1184">
        <v>59.2</v>
      </c>
      <c r="B1184">
        <v>4.3739906986808613E-4</v>
      </c>
      <c r="C1184">
        <v>1.4929366323246322E-3</v>
      </c>
    </row>
    <row r="1185" spans="1:3" x14ac:dyDescent="0.25">
      <c r="A1185">
        <v>59.25</v>
      </c>
      <c r="B1185">
        <v>4.4387253193222445E-4</v>
      </c>
      <c r="C1185">
        <v>1.4938969341834092E-3</v>
      </c>
    </row>
    <row r="1186" spans="1:3" x14ac:dyDescent="0.25">
      <c r="A1186">
        <v>59.3</v>
      </c>
      <c r="B1186">
        <v>4.50432843982348E-4</v>
      </c>
      <c r="C1186">
        <v>1.4948578176420587E-3</v>
      </c>
    </row>
    <row r="1187" spans="1:3" x14ac:dyDescent="0.25">
      <c r="A1187">
        <v>59.35</v>
      </c>
      <c r="B1187">
        <v>4.570810321988848E-4</v>
      </c>
      <c r="C1187">
        <v>1.495819286275219E-3</v>
      </c>
    </row>
    <row r="1188" spans="1:3" x14ac:dyDescent="0.25">
      <c r="A1188">
        <v>59.4</v>
      </c>
      <c r="B1188">
        <v>4.6381813287597407E-4</v>
      </c>
      <c r="C1188">
        <v>1.4967813436611663E-3</v>
      </c>
    </row>
    <row r="1189" spans="1:3" x14ac:dyDescent="0.25">
      <c r="A1189">
        <v>59.45</v>
      </c>
      <c r="B1189">
        <v>4.7064519249407656E-4</v>
      </c>
      <c r="C1189">
        <v>1.4977439933818839E-3</v>
      </c>
    </row>
    <row r="1190" spans="1:3" x14ac:dyDescent="0.25">
      <c r="A1190">
        <v>59.5</v>
      </c>
      <c r="B1190">
        <v>4.7756326779275463E-4</v>
      </c>
      <c r="C1190">
        <v>1.4987072390231064E-3</v>
      </c>
    </row>
    <row r="1191" spans="1:3" x14ac:dyDescent="0.25">
      <c r="A1191">
        <v>59.55</v>
      </c>
      <c r="B1191">
        <v>4.8457342584362688E-4</v>
      </c>
      <c r="C1191">
        <v>1.499671084174363E-3</v>
      </c>
    </row>
    <row r="1192" spans="1:3" x14ac:dyDescent="0.25">
      <c r="A1192">
        <v>59.6</v>
      </c>
      <c r="B1192">
        <v>4.9167674412348974E-4</v>
      </c>
      <c r="C1192">
        <v>1.5006355324290322E-3</v>
      </c>
    </row>
    <row r="1193" spans="1:3" x14ac:dyDescent="0.25">
      <c r="A1193">
        <v>59.65</v>
      </c>
      <c r="B1193">
        <v>4.9887431058759423E-4</v>
      </c>
      <c r="C1193">
        <v>1.5016005873843884E-3</v>
      </c>
    </row>
    <row r="1194" spans="1:3" x14ac:dyDescent="0.25">
      <c r="A1194">
        <v>59.7</v>
      </c>
      <c r="B1194">
        <v>5.0616722374309162E-4</v>
      </c>
      <c r="C1194">
        <v>1.5025662526416458E-3</v>
      </c>
    </row>
    <row r="1195" spans="1:3" x14ac:dyDescent="0.25">
      <c r="A1195">
        <v>59.75</v>
      </c>
      <c r="B1195">
        <v>5.135565927226254E-4</v>
      </c>
      <c r="C1195">
        <v>1.5035325318060186E-3</v>
      </c>
    </row>
    <row r="1196" spans="1:3" x14ac:dyDescent="0.25">
      <c r="A1196">
        <v>59.8</v>
      </c>
      <c r="B1196">
        <v>5.210435373580694E-4</v>
      </c>
      <c r="C1196">
        <v>1.5044994284867613E-3</v>
      </c>
    </row>
    <row r="1197" spans="1:3" x14ac:dyDescent="0.25">
      <c r="A1197">
        <v>59.85</v>
      </c>
      <c r="B1197">
        <v>5.2862918825442092E-4</v>
      </c>
      <c r="C1197">
        <v>1.5054669462972194E-3</v>
      </c>
    </row>
    <row r="1198" spans="1:3" x14ac:dyDescent="0.25">
      <c r="A1198">
        <v>59.9</v>
      </c>
      <c r="B1198">
        <v>5.3631468686381265E-4</v>
      </c>
      <c r="C1198">
        <v>1.5064350888548776E-3</v>
      </c>
    </row>
    <row r="1199" spans="1:3" x14ac:dyDescent="0.25">
      <c r="A1199">
        <v>59.95</v>
      </c>
      <c r="B1199">
        <v>5.4410118555968195E-4</v>
      </c>
      <c r="C1199">
        <v>1.5074038597814156E-3</v>
      </c>
    </row>
    <row r="1200" spans="1:3" x14ac:dyDescent="0.25">
      <c r="A1200">
        <v>60</v>
      </c>
      <c r="B1200">
        <v>5.5198984771105133E-4</v>
      </c>
      <c r="C1200">
        <v>1.5083732627027479E-3</v>
      </c>
    </row>
    <row r="1201" spans="1:3" x14ac:dyDescent="0.25">
      <c r="A1201">
        <v>60.05</v>
      </c>
      <c r="B1201">
        <v>5.5998184775694199E-4</v>
      </c>
      <c r="C1201">
        <v>1.5093433012490812E-3</v>
      </c>
    </row>
    <row r="1202" spans="1:3" x14ac:dyDescent="0.25">
      <c r="A1202">
        <v>60.1</v>
      </c>
      <c r="B1202">
        <v>5.6807837128090366E-4</v>
      </c>
      <c r="C1202">
        <v>1.5103139790549665E-3</v>
      </c>
    </row>
    <row r="1203" spans="1:3" x14ac:dyDescent="0.25">
      <c r="A1203">
        <v>60.15</v>
      </c>
      <c r="B1203">
        <v>5.7628061508565556E-4</v>
      </c>
      <c r="C1203">
        <v>1.51128529975933E-3</v>
      </c>
    </row>
    <row r="1204" spans="1:3" x14ac:dyDescent="0.25">
      <c r="A1204">
        <v>60.2</v>
      </c>
      <c r="B1204">
        <v>5.8458978726783843E-4</v>
      </c>
      <c r="C1204">
        <v>1.5122572670055498E-3</v>
      </c>
    </row>
    <row r="1205" spans="1:3" x14ac:dyDescent="0.25">
      <c r="A1205">
        <v>60.25</v>
      </c>
      <c r="B1205">
        <v>5.9300710729287293E-4</v>
      </c>
      <c r="C1205">
        <v>1.5132298844414884E-3</v>
      </c>
    </row>
    <row r="1206" spans="1:3" x14ac:dyDescent="0.25">
      <c r="A1206">
        <v>60.3</v>
      </c>
      <c r="B1206">
        <v>6.015338060699094E-4</v>
      </c>
      <c r="C1206">
        <v>1.5142031557195455E-3</v>
      </c>
    </row>
    <row r="1207" spans="1:3" x14ac:dyDescent="0.25">
      <c r="A1207">
        <v>60.35</v>
      </c>
      <c r="B1207">
        <v>6.1017112602687238E-4</v>
      </c>
      <c r="C1207">
        <v>1.5151770844967136E-3</v>
      </c>
    </row>
    <row r="1208" spans="1:3" x14ac:dyDescent="0.25">
      <c r="A1208">
        <v>60.4</v>
      </c>
      <c r="B1208">
        <v>6.1892032118559214E-4</v>
      </c>
      <c r="C1208">
        <v>1.5161516744346241E-3</v>
      </c>
    </row>
    <row r="1209" spans="1:3" x14ac:dyDescent="0.25">
      <c r="A1209">
        <v>60.45</v>
      </c>
      <c r="B1209">
        <v>6.2778265723701808E-4</v>
      </c>
      <c r="C1209">
        <v>1.5171269291996E-3</v>
      </c>
    </row>
    <row r="1210" spans="1:3" x14ac:dyDescent="0.25">
      <c r="A1210">
        <v>60.5</v>
      </c>
      <c r="B1210">
        <v>6.3675941161650312E-4</v>
      </c>
      <c r="C1210">
        <v>1.5181028524627041E-3</v>
      </c>
    </row>
    <row r="1211" spans="1:3" x14ac:dyDescent="0.25">
      <c r="A1211">
        <v>60.55</v>
      </c>
      <c r="B1211">
        <v>6.4585187357917007E-4</v>
      </c>
      <c r="C1211">
        <v>1.5190794478997878E-3</v>
      </c>
    </row>
    <row r="1212" spans="1:3" x14ac:dyDescent="0.25">
      <c r="A1212">
        <v>60.6</v>
      </c>
      <c r="B1212">
        <v>6.5506134427532035E-4</v>
      </c>
      <c r="C1212">
        <v>1.5200567191915502E-3</v>
      </c>
    </row>
    <row r="1213" spans="1:3" x14ac:dyDescent="0.25">
      <c r="A1213">
        <v>60.65</v>
      </c>
      <c r="B1213">
        <v>6.6438913682592238E-4</v>
      </c>
      <c r="C1213">
        <v>1.5210346700235832E-3</v>
      </c>
    </row>
    <row r="1214" spans="1:3" x14ac:dyDescent="0.25">
      <c r="A1214">
        <v>60.7</v>
      </c>
      <c r="B1214">
        <v>6.7383657639813531E-4</v>
      </c>
      <c r="C1214">
        <v>1.5220133040864195E-3</v>
      </c>
    </row>
    <row r="1215" spans="1:3" x14ac:dyDescent="0.25">
      <c r="A1215">
        <v>60.75</v>
      </c>
      <c r="B1215">
        <v>6.8340500028089195E-4</v>
      </c>
      <c r="C1215">
        <v>1.522992625075598E-3</v>
      </c>
    </row>
    <row r="1216" spans="1:3" x14ac:dyDescent="0.25">
      <c r="A1216">
        <v>60.8</v>
      </c>
      <c r="B1216">
        <v>6.9309575796051262E-4</v>
      </c>
      <c r="C1216">
        <v>1.5239726366916926E-3</v>
      </c>
    </row>
    <row r="1217" spans="1:3" x14ac:dyDescent="0.25">
      <c r="A1217">
        <v>60.85</v>
      </c>
      <c r="B1217">
        <v>7.0291021119635441E-4</v>
      </c>
      <c r="C1217">
        <v>1.5249533426403841E-3</v>
      </c>
    </row>
    <row r="1218" spans="1:3" x14ac:dyDescent="0.25">
      <c r="A1218">
        <v>60.9</v>
      </c>
      <c r="B1218">
        <v>7.1284973409648606E-4</v>
      </c>
      <c r="C1218">
        <v>1.5259347466325067E-3</v>
      </c>
    </row>
    <row r="1219" spans="1:3" x14ac:dyDescent="0.25">
      <c r="A1219">
        <v>60.95</v>
      </c>
      <c r="B1219">
        <v>7.2291571319338919E-4</v>
      </c>
      <c r="C1219">
        <v>1.5269168523840912E-3</v>
      </c>
    </row>
    <row r="1220" spans="1:3" x14ac:dyDescent="0.25">
      <c r="A1220">
        <v>61</v>
      </c>
      <c r="B1220">
        <v>7.3310954751966992E-4</v>
      </c>
      <c r="C1220">
        <v>1.5278996636164215E-3</v>
      </c>
    </row>
    <row r="1221" spans="1:3" x14ac:dyDescent="0.25">
      <c r="A1221">
        <v>61.05</v>
      </c>
      <c r="B1221">
        <v>7.4343264868377502E-4</v>
      </c>
      <c r="C1221">
        <v>1.5288831840560974E-3</v>
      </c>
    </row>
    <row r="1222" spans="1:3" x14ac:dyDescent="0.25">
      <c r="A1222">
        <v>61.1</v>
      </c>
      <c r="B1222">
        <v>7.5388644094571966E-4</v>
      </c>
      <c r="C1222">
        <v>1.5298674174350714E-3</v>
      </c>
    </row>
    <row r="1223" spans="1:3" x14ac:dyDescent="0.25">
      <c r="A1223">
        <v>61.15</v>
      </c>
      <c r="B1223">
        <v>7.6447236129279872E-4</v>
      </c>
      <c r="C1223">
        <v>1.5308523674907055E-3</v>
      </c>
    </row>
    <row r="1224" spans="1:3" x14ac:dyDescent="0.25">
      <c r="A1224">
        <v>61.2</v>
      </c>
      <c r="B1224">
        <v>7.7519185951529102E-4</v>
      </c>
      <c r="C1224">
        <v>1.5318380379658323E-3</v>
      </c>
    </row>
    <row r="1225" spans="1:3" x14ac:dyDescent="0.25">
      <c r="A1225">
        <v>61.25</v>
      </c>
      <c r="B1225">
        <v>7.8604639828214521E-4</v>
      </c>
      <c r="C1225">
        <v>1.532824432608794E-3</v>
      </c>
    </row>
    <row r="1226" spans="1:3" x14ac:dyDescent="0.25">
      <c r="A1226">
        <v>61.3</v>
      </c>
      <c r="B1226">
        <v>7.9703745321664163E-4</v>
      </c>
      <c r="C1226">
        <v>1.5338115551735035E-3</v>
      </c>
    </row>
    <row r="1227" spans="1:3" x14ac:dyDescent="0.25">
      <c r="A1227">
        <v>61.35</v>
      </c>
      <c r="B1227">
        <v>8.0816651297201591E-4</v>
      </c>
      <c r="C1227">
        <v>1.5347994094195058E-3</v>
      </c>
    </row>
    <row r="1228" spans="1:3" x14ac:dyDescent="0.25">
      <c r="A1228">
        <v>61.4</v>
      </c>
      <c r="B1228">
        <v>8.1943507930704615E-4</v>
      </c>
      <c r="C1228">
        <v>1.5357879991120093E-3</v>
      </c>
    </row>
    <row r="1229" spans="1:3" x14ac:dyDescent="0.25">
      <c r="A1229">
        <v>61.45</v>
      </c>
      <c r="B1229">
        <v>8.3084466716159351E-4</v>
      </c>
      <c r="C1229">
        <v>1.5367773280219555E-3</v>
      </c>
    </row>
    <row r="1230" spans="1:3" x14ac:dyDescent="0.25">
      <c r="A1230">
        <v>61.5</v>
      </c>
      <c r="B1230">
        <v>8.4239680473208905E-4</v>
      </c>
      <c r="C1230">
        <v>1.5377673999260662E-3</v>
      </c>
    </row>
    <row r="1231" spans="1:3" x14ac:dyDescent="0.25">
      <c r="A1231">
        <v>61.55</v>
      </c>
      <c r="B1231">
        <v>8.5409303354696024E-4</v>
      </c>
      <c r="C1231">
        <v>1.5387582186069061E-3</v>
      </c>
    </row>
    <row r="1232" spans="1:3" x14ac:dyDescent="0.25">
      <c r="A1232">
        <v>61.6</v>
      </c>
      <c r="B1232">
        <v>8.6593490854198541E-4</v>
      </c>
      <c r="C1232">
        <v>1.5397497878529211E-3</v>
      </c>
    </row>
    <row r="1233" spans="1:3" x14ac:dyDescent="0.25">
      <c r="A1233">
        <v>61.65</v>
      </c>
      <c r="B1233">
        <v>8.7792399813557296E-4</v>
      </c>
      <c r="C1233">
        <v>1.5407421114585064E-3</v>
      </c>
    </row>
    <row r="1234" spans="1:3" x14ac:dyDescent="0.25">
      <c r="A1234">
        <v>61.7</v>
      </c>
      <c r="B1234">
        <v>8.9006188430396538E-4</v>
      </c>
      <c r="C1234">
        <v>1.5417351932240457E-3</v>
      </c>
    </row>
    <row r="1235" spans="1:3" x14ac:dyDescent="0.25">
      <c r="A1235">
        <v>61.75</v>
      </c>
      <c r="B1235">
        <v>9.0235016265633285E-4</v>
      </c>
      <c r="C1235">
        <v>1.5427290369559843E-3</v>
      </c>
    </row>
    <row r="1236" spans="1:3" x14ac:dyDescent="0.25">
      <c r="A1236">
        <v>61.8</v>
      </c>
      <c r="B1236">
        <v>9.1479044250979721E-4</v>
      </c>
      <c r="C1236">
        <v>1.5437236464668764E-3</v>
      </c>
    </row>
    <row r="1237" spans="1:3" x14ac:dyDescent="0.25">
      <c r="A1237">
        <v>61.85</v>
      </c>
      <c r="B1237">
        <v>9.2738434696432528E-4</v>
      </c>
      <c r="C1237">
        <v>1.5447190255754209E-3</v>
      </c>
    </row>
    <row r="1238" spans="1:3" x14ac:dyDescent="0.25">
      <c r="A1238">
        <v>61.9</v>
      </c>
      <c r="B1238">
        <v>9.4013351297751442E-4</v>
      </c>
      <c r="C1238">
        <v>1.5457151781057296E-3</v>
      </c>
    </row>
    <row r="1239" spans="1:3" x14ac:dyDescent="0.25">
      <c r="A1239">
        <v>61.95</v>
      </c>
      <c r="B1239">
        <v>9.5303959143926142E-4</v>
      </c>
      <c r="C1239">
        <v>1.5467121078906571E-3</v>
      </c>
    </row>
    <row r="1240" spans="1:3" x14ac:dyDescent="0.25">
      <c r="A1240">
        <v>62</v>
      </c>
      <c r="B1240">
        <v>9.6610424724629914E-4</v>
      </c>
      <c r="C1240">
        <v>1.5477098187668731E-3</v>
      </c>
    </row>
    <row r="1241" spans="1:3" x14ac:dyDescent="0.25">
      <c r="A1241">
        <v>62.05</v>
      </c>
      <c r="B1241">
        <v>9.7932915937659778E-4</v>
      </c>
      <c r="C1241">
        <v>1.5487083145782822E-3</v>
      </c>
    </row>
    <row r="1242" spans="1:3" x14ac:dyDescent="0.25">
      <c r="A1242">
        <v>62.1</v>
      </c>
      <c r="B1242">
        <v>9.9271602096361196E-4</v>
      </c>
      <c r="C1242">
        <v>1.5497075991752146E-3</v>
      </c>
    </row>
    <row r="1243" spans="1:3" x14ac:dyDescent="0.25">
      <c r="A1243">
        <v>62.15</v>
      </c>
      <c r="B1243">
        <v>1.0062665393703839E-3</v>
      </c>
      <c r="C1243">
        <v>1.5507076764144994E-3</v>
      </c>
    </row>
    <row r="1244" spans="1:3" x14ac:dyDescent="0.25">
      <c r="A1244">
        <v>62.2</v>
      </c>
      <c r="B1244">
        <v>1.01998243626348E-3</v>
      </c>
      <c r="C1244">
        <v>1.5517085501595097E-3</v>
      </c>
    </row>
    <row r="1245" spans="1:3" x14ac:dyDescent="0.25">
      <c r="A1245">
        <v>62.25</v>
      </c>
      <c r="B1245">
        <v>1.0338654476867546E-3</v>
      </c>
      <c r="C1245">
        <v>1.5527102242802217E-3</v>
      </c>
    </row>
    <row r="1246" spans="1:3" x14ac:dyDescent="0.25">
      <c r="A1246">
        <v>62.3</v>
      </c>
      <c r="B1246">
        <v>1.0479173241349454E-3</v>
      </c>
      <c r="C1246">
        <v>1.5537127026532696E-3</v>
      </c>
    </row>
    <row r="1247" spans="1:3" x14ac:dyDescent="0.25">
      <c r="A1247">
        <v>62.35</v>
      </c>
      <c r="B1247">
        <v>1.0621398306270686E-3</v>
      </c>
      <c r="C1247">
        <v>1.5547159891620042E-3</v>
      </c>
    </row>
    <row r="1248" spans="1:3" x14ac:dyDescent="0.25">
      <c r="A1248">
        <v>62.4</v>
      </c>
      <c r="B1248">
        <v>1.076534746779625E-3</v>
      </c>
      <c r="C1248">
        <v>1.5557200876965558E-3</v>
      </c>
    </row>
    <row r="1249" spans="1:3" x14ac:dyDescent="0.25">
      <c r="A1249">
        <v>62.45</v>
      </c>
      <c r="B1249">
        <v>1.0911038668796056E-3</v>
      </c>
      <c r="C1249">
        <v>1.5567250021538671E-3</v>
      </c>
    </row>
    <row r="1250" spans="1:3" x14ac:dyDescent="0.25">
      <c r="A1250">
        <v>62.5</v>
      </c>
      <c r="B1250">
        <v>1.105848999957275E-3</v>
      </c>
      <c r="C1250">
        <v>1.557730736437776E-3</v>
      </c>
    </row>
    <row r="1251" spans="1:3" x14ac:dyDescent="0.25">
      <c r="A1251">
        <v>62.55</v>
      </c>
      <c r="B1251">
        <v>1.1207719698587463E-3</v>
      </c>
      <c r="C1251">
        <v>1.5587372944590658E-3</v>
      </c>
    </row>
    <row r="1252" spans="1:3" x14ac:dyDescent="0.25">
      <c r="A1252">
        <v>62.6</v>
      </c>
      <c r="B1252">
        <v>1.135874615318315E-3</v>
      </c>
      <c r="C1252">
        <v>1.5597446801355129E-3</v>
      </c>
    </row>
    <row r="1253" spans="1:3" x14ac:dyDescent="0.25">
      <c r="A1253">
        <v>62.65</v>
      </c>
      <c r="B1253">
        <v>1.1511587900305549E-3</v>
      </c>
      <c r="C1253">
        <v>1.5607528973919532E-3</v>
      </c>
    </row>
    <row r="1254" spans="1:3" x14ac:dyDescent="0.25">
      <c r="A1254">
        <v>62.7</v>
      </c>
      <c r="B1254">
        <v>1.1666263627221733E-3</v>
      </c>
      <c r="C1254">
        <v>1.5617619501603409E-3</v>
      </c>
    </row>
    <row r="1255" spans="1:3" x14ac:dyDescent="0.25">
      <c r="A1255">
        <v>62.75</v>
      </c>
      <c r="B1255">
        <v>1.1822792172236033E-3</v>
      </c>
      <c r="C1255">
        <v>1.562771842379791E-3</v>
      </c>
    </row>
    <row r="1256" spans="1:3" x14ac:dyDescent="0.25">
      <c r="A1256">
        <v>62.8</v>
      </c>
      <c r="B1256">
        <v>1.1981192525403329E-3</v>
      </c>
      <c r="C1256">
        <v>1.5637825779966682E-3</v>
      </c>
    </row>
    <row r="1257" spans="1:3" x14ac:dyDescent="0.25">
      <c r="A1257">
        <v>62.85</v>
      </c>
      <c r="B1257">
        <v>1.2141483829239638E-3</v>
      </c>
      <c r="C1257">
        <v>1.5647941609646025E-3</v>
      </c>
    </row>
    <row r="1258" spans="1:3" x14ac:dyDescent="0.25">
      <c r="A1258">
        <v>62.9</v>
      </c>
      <c r="B1258">
        <v>1.2303685379429655E-3</v>
      </c>
      <c r="C1258">
        <v>1.5658065952445918E-3</v>
      </c>
    </row>
    <row r="1259" spans="1:3" x14ac:dyDescent="0.25">
      <c r="A1259">
        <v>62.95</v>
      </c>
      <c r="B1259">
        <v>1.2467816625531701E-3</v>
      </c>
      <c r="C1259">
        <v>1.5668198848050254E-3</v>
      </c>
    </row>
    <row r="1260" spans="1:3" x14ac:dyDescent="0.25">
      <c r="A1260">
        <v>63</v>
      </c>
      <c r="B1260">
        <v>1.2633897171679296E-3</v>
      </c>
      <c r="C1260">
        <v>1.5678340336217674E-3</v>
      </c>
    </row>
    <row r="1261" spans="1:3" x14ac:dyDescent="0.25">
      <c r="A1261">
        <v>63.05</v>
      </c>
      <c r="B1261">
        <v>1.2801946777279904E-3</v>
      </c>
      <c r="C1261">
        <v>1.5688490456781997E-3</v>
      </c>
    </row>
    <row r="1262" spans="1:3" x14ac:dyDescent="0.25">
      <c r="A1262">
        <v>63.1</v>
      </c>
      <c r="B1262">
        <v>1.2971985357710272E-3</v>
      </c>
      <c r="C1262">
        <v>1.5698649249652823E-3</v>
      </c>
    </row>
    <row r="1263" spans="1:3" x14ac:dyDescent="0.25">
      <c r="A1263">
        <v>63.15</v>
      </c>
      <c r="B1263">
        <v>1.3144032985008493E-3</v>
      </c>
      <c r="C1263">
        <v>1.570881675481631E-3</v>
      </c>
    </row>
    <row r="1264" spans="1:3" x14ac:dyDescent="0.25">
      <c r="A1264">
        <v>63.2</v>
      </c>
      <c r="B1264">
        <v>1.3318109888562748E-3</v>
      </c>
      <c r="C1264">
        <v>1.5718993012335521E-3</v>
      </c>
    </row>
    <row r="1265" spans="1:3" x14ac:dyDescent="0.25">
      <c r="A1265">
        <v>63.25</v>
      </c>
      <c r="B1265">
        <v>1.3494236455796468E-3</v>
      </c>
      <c r="C1265">
        <v>1.5729178062351135E-3</v>
      </c>
    </row>
    <row r="1266" spans="1:3" x14ac:dyDescent="0.25">
      <c r="A1266">
        <v>63.3</v>
      </c>
      <c r="B1266">
        <v>1.3672433232849942E-3</v>
      </c>
      <c r="C1266">
        <v>1.573937194508216E-3</v>
      </c>
    </row>
    <row r="1267" spans="1:3" x14ac:dyDescent="0.25">
      <c r="A1267">
        <v>63.35</v>
      </c>
      <c r="B1267">
        <v>1.3852720925258209E-3</v>
      </c>
      <c r="C1267">
        <v>1.5749574700826283E-3</v>
      </c>
    </row>
    <row r="1268" spans="1:3" x14ac:dyDescent="0.25">
      <c r="A1268">
        <v>63.4</v>
      </c>
      <c r="B1268">
        <v>1.4035120398625095E-3</v>
      </c>
      <c r="C1268">
        <v>1.5759786369960768E-3</v>
      </c>
    </row>
    <row r="1269" spans="1:3" x14ac:dyDescent="0.25">
      <c r="A1269">
        <v>63.45</v>
      </c>
      <c r="B1269">
        <v>1.4219652679293509E-3</v>
      </c>
      <c r="C1269">
        <v>1.5770006992942736E-3</v>
      </c>
    </row>
    <row r="1270" spans="1:3" x14ac:dyDescent="0.25">
      <c r="A1270">
        <v>63.5</v>
      </c>
      <c r="B1270">
        <v>1.4406338955011582E-3</v>
      </c>
      <c r="C1270">
        <v>1.5780236610310151E-3</v>
      </c>
    </row>
    <row r="1271" spans="1:3" x14ac:dyDescent="0.25">
      <c r="A1271">
        <v>63.55</v>
      </c>
      <c r="B1271">
        <v>1.4595200575594836E-3</v>
      </c>
      <c r="C1271">
        <v>1.5790475262682055E-3</v>
      </c>
    </row>
    <row r="1272" spans="1:3" x14ac:dyDescent="0.25">
      <c r="A1272">
        <v>63.6</v>
      </c>
      <c r="B1272">
        <v>1.478625905358416E-3</v>
      </c>
      <c r="C1272">
        <v>1.5800722990759501E-3</v>
      </c>
    </row>
    <row r="1273" spans="1:3" x14ac:dyDescent="0.25">
      <c r="A1273">
        <v>63.65</v>
      </c>
      <c r="B1273">
        <v>1.4979536064899314E-3</v>
      </c>
      <c r="C1273">
        <v>1.5810979835325929E-3</v>
      </c>
    </row>
    <row r="1274" spans="1:3" x14ac:dyDescent="0.25">
      <c r="A1274">
        <v>63.7</v>
      </c>
      <c r="B1274">
        <v>1.5175053449488314E-3</v>
      </c>
      <c r="C1274">
        <v>1.5821245837247973E-3</v>
      </c>
    </row>
    <row r="1275" spans="1:3" x14ac:dyDescent="0.25">
      <c r="A1275">
        <v>63.75</v>
      </c>
      <c r="B1275">
        <v>1.5372833211972001E-3</v>
      </c>
      <c r="C1275">
        <v>1.5831521037475912E-3</v>
      </c>
    </row>
    <row r="1276" spans="1:3" x14ac:dyDescent="0.25">
      <c r="A1276">
        <v>63.8</v>
      </c>
      <c r="B1276">
        <v>1.557289752228442E-3</v>
      </c>
      <c r="C1276">
        <v>1.5841805477044483E-3</v>
      </c>
    </row>
    <row r="1277" spans="1:3" x14ac:dyDescent="0.25">
      <c r="A1277">
        <v>63.85</v>
      </c>
      <c r="B1277">
        <v>1.5775268716308089E-3</v>
      </c>
      <c r="C1277">
        <v>1.5852099197073313E-3</v>
      </c>
    </row>
    <row r="1278" spans="1:3" x14ac:dyDescent="0.25">
      <c r="A1278">
        <v>63.9</v>
      </c>
      <c r="B1278">
        <v>1.5979969296504631E-3</v>
      </c>
      <c r="C1278">
        <v>1.5862402238767661E-3</v>
      </c>
    </row>
    <row r="1279" spans="1:3" x14ac:dyDescent="0.25">
      <c r="A1279">
        <v>63.95</v>
      </c>
      <c r="B1279">
        <v>1.6187021932540569E-3</v>
      </c>
      <c r="C1279">
        <v>1.5872714643419064E-3</v>
      </c>
    </row>
    <row r="1280" spans="1:3" x14ac:dyDescent="0.25">
      <c r="A1280">
        <v>64</v>
      </c>
      <c r="B1280">
        <v>1.6396449461907928E-3</v>
      </c>
      <c r="C1280">
        <v>1.5883036452405879E-3</v>
      </c>
    </row>
    <row r="1281" spans="1:3" x14ac:dyDescent="0.25">
      <c r="A1281">
        <v>64.05</v>
      </c>
      <c r="B1281">
        <v>1.6608274890539938E-3</v>
      </c>
      <c r="C1281">
        <v>1.5893367707193995E-3</v>
      </c>
    </row>
    <row r="1282" spans="1:3" x14ac:dyDescent="0.25">
      <c r="A1282">
        <v>64.099999999999994</v>
      </c>
      <c r="B1282">
        <v>1.6822521393421261E-3</v>
      </c>
      <c r="C1282">
        <v>1.5903708449337489E-3</v>
      </c>
    </row>
    <row r="1283" spans="1:3" x14ac:dyDescent="0.25">
      <c r="A1283">
        <v>64.150000000000006</v>
      </c>
      <c r="B1283">
        <v>1.7039212315193091E-3</v>
      </c>
      <c r="C1283">
        <v>1.5914058720479186E-3</v>
      </c>
    </row>
    <row r="1284" spans="1:3" x14ac:dyDescent="0.25">
      <c r="A1284">
        <v>64.2</v>
      </c>
      <c r="B1284">
        <v>1.7258371170752497E-3</v>
      </c>
      <c r="C1284">
        <v>1.5924418562351357E-3</v>
      </c>
    </row>
    <row r="1285" spans="1:3" x14ac:dyDescent="0.25">
      <c r="A1285">
        <v>64.25</v>
      </c>
      <c r="B1285">
        <v>1.748002164584674E-3</v>
      </c>
      <c r="C1285">
        <v>1.5934788016776383E-3</v>
      </c>
    </row>
    <row r="1286" spans="1:3" x14ac:dyDescent="0.25">
      <c r="A1286">
        <v>64.3</v>
      </c>
      <c r="B1286">
        <v>1.7704187597661447E-3</v>
      </c>
      <c r="C1286">
        <v>1.5945167125667348E-3</v>
      </c>
    </row>
    <row r="1287" spans="1:3" x14ac:dyDescent="0.25">
      <c r="A1287">
        <v>64.349999999999994</v>
      </c>
      <c r="B1287">
        <v>1.7930893055403188E-3</v>
      </c>
      <c r="C1287">
        <v>1.5955555931028722E-3</v>
      </c>
    </row>
    <row r="1288" spans="1:3" x14ac:dyDescent="0.25">
      <c r="A1288">
        <v>64.400000000000006</v>
      </c>
      <c r="B1288">
        <v>1.8160162220876238E-3</v>
      </c>
      <c r="C1288">
        <v>1.5965954474956997E-3</v>
      </c>
    </row>
    <row r="1289" spans="1:3" x14ac:dyDescent="0.25">
      <c r="A1289">
        <v>64.45</v>
      </c>
      <c r="B1289">
        <v>1.8392019469053052E-3</v>
      </c>
      <c r="C1289">
        <v>1.5976362799641373E-3</v>
      </c>
    </row>
    <row r="1290" spans="1:3" x14ac:dyDescent="0.25">
      <c r="A1290">
        <v>64.5</v>
      </c>
      <c r="B1290">
        <v>1.8626489348639247E-3</v>
      </c>
      <c r="C1290">
        <v>1.5986780947364481E-3</v>
      </c>
    </row>
    <row r="1291" spans="1:3" x14ac:dyDescent="0.25">
      <c r="A1291">
        <v>64.55</v>
      </c>
      <c r="B1291">
        <v>1.8863596582631766E-3</v>
      </c>
      <c r="C1291">
        <v>1.5997208960502856E-3</v>
      </c>
    </row>
    <row r="1292" spans="1:3" x14ac:dyDescent="0.25">
      <c r="A1292">
        <v>64.599999999999994</v>
      </c>
      <c r="B1292">
        <v>1.910336606887093E-3</v>
      </c>
      <c r="C1292">
        <v>1.6007646881527763E-3</v>
      </c>
    </row>
    <row r="1293" spans="1:3" x14ac:dyDescent="0.25">
      <c r="A1293">
        <v>64.650000000000006</v>
      </c>
      <c r="B1293">
        <v>1.9345822880586273E-3</v>
      </c>
      <c r="C1293">
        <v>1.6018094753005806E-3</v>
      </c>
    </row>
    <row r="1294" spans="1:3" x14ac:dyDescent="0.25">
      <c r="A1294">
        <v>64.7</v>
      </c>
      <c r="B1294">
        <v>1.9590992266935213E-3</v>
      </c>
      <c r="C1294">
        <v>1.602855261759972E-3</v>
      </c>
    </row>
    <row r="1295" spans="1:3" x14ac:dyDescent="0.25">
      <c r="A1295">
        <v>64.75</v>
      </c>
      <c r="B1295">
        <v>1.9838899653536021E-3</v>
      </c>
      <c r="C1295">
        <v>1.6039020518068762E-3</v>
      </c>
    </row>
    <row r="1296" spans="1:3" x14ac:dyDescent="0.25">
      <c r="A1296">
        <v>64.8</v>
      </c>
      <c r="B1296">
        <v>2.0089570642993159E-3</v>
      </c>
      <c r="C1296">
        <v>1.6049498497269655E-3</v>
      </c>
    </row>
    <row r="1297" spans="1:3" x14ac:dyDescent="0.25">
      <c r="A1297">
        <v>64.849999999999994</v>
      </c>
      <c r="B1297">
        <v>2.0343031015416109E-3</v>
      </c>
      <c r="C1297">
        <v>1.605998659815722E-3</v>
      </c>
    </row>
    <row r="1298" spans="1:3" x14ac:dyDescent="0.25">
      <c r="A1298">
        <v>64.900000000000006</v>
      </c>
      <c r="B1298">
        <v>2.0599306728931268E-3</v>
      </c>
      <c r="C1298">
        <v>1.6070484863784965E-3</v>
      </c>
    </row>
    <row r="1299" spans="1:3" x14ac:dyDescent="0.25">
      <c r="A1299">
        <v>64.95</v>
      </c>
      <c r="B1299">
        <v>2.0858423920186251E-3</v>
      </c>
      <c r="C1299">
        <v>1.6080993337305785E-3</v>
      </c>
    </row>
    <row r="1300" spans="1:3" x14ac:dyDescent="0.25">
      <c r="A1300">
        <v>65</v>
      </c>
      <c r="B1300">
        <v>2.1120408904847831E-3</v>
      </c>
      <c r="C1300">
        <v>1.6091512061972718E-3</v>
      </c>
    </row>
    <row r="1301" spans="1:3" x14ac:dyDescent="0.25">
      <c r="A1301">
        <v>65.05</v>
      </c>
      <c r="B1301">
        <v>2.1385288178091774E-3</v>
      </c>
      <c r="C1301">
        <v>1.6102041081139651E-3</v>
      </c>
    </row>
    <row r="1302" spans="1:3" x14ac:dyDescent="0.25">
      <c r="A1302">
        <v>65.099999999999994</v>
      </c>
      <c r="B1302">
        <v>2.1653088415085342E-3</v>
      </c>
      <c r="C1302">
        <v>1.611258043826192E-3</v>
      </c>
    </row>
    <row r="1303" spans="1:3" x14ac:dyDescent="0.25">
      <c r="A1303">
        <v>65.150000000000006</v>
      </c>
      <c r="B1303">
        <v>2.192383647146271E-3</v>
      </c>
      <c r="C1303">
        <v>1.6123130176897067E-3</v>
      </c>
    </row>
    <row r="1304" spans="1:3" x14ac:dyDescent="0.25">
      <c r="A1304">
        <v>65.2</v>
      </c>
      <c r="B1304">
        <v>2.2197559383791863E-3</v>
      </c>
      <c r="C1304">
        <v>1.6133690340705553E-3</v>
      </c>
    </row>
    <row r="1305" spans="1:3" x14ac:dyDescent="0.25">
      <c r="A1305">
        <v>65.25</v>
      </c>
      <c r="B1305">
        <v>2.2474284370034604E-3</v>
      </c>
      <c r="C1305">
        <v>1.6144260973451369E-3</v>
      </c>
    </row>
    <row r="1306" spans="1:3" x14ac:dyDescent="0.25">
      <c r="A1306">
        <v>65.3</v>
      </c>
      <c r="B1306">
        <v>2.2754038829997996E-3</v>
      </c>
      <c r="C1306">
        <v>1.615484211900288E-3</v>
      </c>
    </row>
    <row r="1307" spans="1:3" x14ac:dyDescent="0.25">
      <c r="A1307">
        <v>65.349999999999994</v>
      </c>
      <c r="B1307">
        <v>2.3036850345777909E-3</v>
      </c>
      <c r="C1307">
        <v>1.6165433821333471E-3</v>
      </c>
    </row>
    <row r="1308" spans="1:3" x14ac:dyDescent="0.25">
      <c r="A1308">
        <v>65.400000000000006</v>
      </c>
      <c r="B1308">
        <v>2.3322746682194685E-3</v>
      </c>
      <c r="C1308">
        <v>1.6176036124522226E-3</v>
      </c>
    </row>
    <row r="1309" spans="1:3" x14ac:dyDescent="0.25">
      <c r="A1309">
        <v>65.45</v>
      </c>
      <c r="B1309">
        <v>2.3611755787219827E-3</v>
      </c>
      <c r="C1309">
        <v>1.6186649072754721E-3</v>
      </c>
    </row>
    <row r="1310" spans="1:3" x14ac:dyDescent="0.25">
      <c r="A1310">
        <v>65.5</v>
      </c>
      <c r="B1310">
        <v>2.3903905792395362E-3</v>
      </c>
      <c r="C1310">
        <v>1.6197272710323561E-3</v>
      </c>
    </row>
    <row r="1311" spans="1:3" x14ac:dyDescent="0.25">
      <c r="A1311">
        <v>65.55</v>
      </c>
      <c r="B1311">
        <v>2.4199225013243745E-3</v>
      </c>
      <c r="C1311">
        <v>1.6207907081629499E-3</v>
      </c>
    </row>
    <row r="1312" spans="1:3" x14ac:dyDescent="0.25">
      <c r="A1312">
        <v>65.599999999999994</v>
      </c>
      <c r="B1312">
        <v>2.4497741949669571E-3</v>
      </c>
      <c r="C1312">
        <v>1.6218552231181645E-3</v>
      </c>
    </row>
    <row r="1313" spans="1:3" x14ac:dyDescent="0.25">
      <c r="A1313">
        <v>65.650000000000006</v>
      </c>
      <c r="B1313">
        <v>2.4799485286352528E-3</v>
      </c>
      <c r="C1313">
        <v>1.622920820359857E-3</v>
      </c>
    </row>
    <row r="1314" spans="1:3" x14ac:dyDescent="0.25">
      <c r="A1314">
        <v>65.7</v>
      </c>
      <c r="B1314">
        <v>2.510448389313108E-3</v>
      </c>
      <c r="C1314">
        <v>1.6239875043608952E-3</v>
      </c>
    </row>
    <row r="1315" spans="1:3" x14ac:dyDescent="0.25">
      <c r="A1315">
        <v>65.75</v>
      </c>
      <c r="B1315">
        <v>2.5412766825378044E-3</v>
      </c>
      <c r="C1315">
        <v>1.6250552796052236E-3</v>
      </c>
    </row>
    <row r="1316" spans="1:3" x14ac:dyDescent="0.25">
      <c r="A1316">
        <v>65.8</v>
      </c>
      <c r="B1316">
        <v>2.5724363324365986E-3</v>
      </c>
      <c r="C1316">
        <v>1.6261241505879491E-3</v>
      </c>
    </row>
    <row r="1317" spans="1:3" x14ac:dyDescent="0.25">
      <c r="A1317">
        <v>65.849999999999994</v>
      </c>
      <c r="B1317">
        <v>2.6039302817624324E-3</v>
      </c>
      <c r="C1317">
        <v>1.6271941218153913E-3</v>
      </c>
    </row>
    <row r="1318" spans="1:3" x14ac:dyDescent="0.25">
      <c r="A1318">
        <v>65.900000000000006</v>
      </c>
      <c r="B1318">
        <v>2.6357614919286444E-3</v>
      </c>
      <c r="C1318">
        <v>1.6282651978051961E-3</v>
      </c>
    </row>
    <row r="1319" spans="1:3" x14ac:dyDescent="0.25">
      <c r="A1319">
        <v>65.95</v>
      </c>
      <c r="B1319">
        <v>2.6679329430427403E-3</v>
      </c>
      <c r="C1319">
        <v>1.6293373830863754E-3</v>
      </c>
    </row>
    <row r="1320" spans="1:3" x14ac:dyDescent="0.25">
      <c r="A1320">
        <v>66</v>
      </c>
      <c r="B1320">
        <v>2.7004476339392725E-3</v>
      </c>
      <c r="C1320">
        <v>1.6304106821994025E-3</v>
      </c>
    </row>
    <row r="1321" spans="1:3" x14ac:dyDescent="0.25">
      <c r="A1321">
        <v>66.05</v>
      </c>
      <c r="B1321">
        <v>2.7333085822116589E-3</v>
      </c>
      <c r="C1321">
        <v>1.6314850996962712E-3</v>
      </c>
    </row>
    <row r="1322" spans="1:3" x14ac:dyDescent="0.25">
      <c r="A1322">
        <v>66.099999999999994</v>
      </c>
      <c r="B1322">
        <v>2.7665188242430722E-3</v>
      </c>
      <c r="C1322">
        <v>1.6325606401406015E-3</v>
      </c>
    </row>
    <row r="1323" spans="1:3" x14ac:dyDescent="0.25">
      <c r="A1323">
        <v>66.150000000000006</v>
      </c>
      <c r="B1323">
        <v>2.8000814152363313E-3</v>
      </c>
      <c r="C1323">
        <v>1.6336373081076775E-3</v>
      </c>
    </row>
    <row r="1324" spans="1:3" x14ac:dyDescent="0.25">
      <c r="A1324">
        <v>66.2</v>
      </c>
      <c r="B1324">
        <v>2.833999429242734E-3</v>
      </c>
      <c r="C1324">
        <v>1.6347151081845463E-3</v>
      </c>
    </row>
    <row r="1325" spans="1:3" x14ac:dyDescent="0.25">
      <c r="A1325">
        <v>66.25</v>
      </c>
      <c r="B1325">
        <v>2.8682759591899744E-3</v>
      </c>
      <c r="C1325">
        <v>1.6357940449701065E-3</v>
      </c>
    </row>
    <row r="1326" spans="1:3" x14ac:dyDescent="0.25">
      <c r="A1326">
        <v>66.3</v>
      </c>
      <c r="B1326">
        <v>2.9029141169089234E-3</v>
      </c>
      <c r="C1326">
        <v>1.636874123075157E-3</v>
      </c>
    </row>
    <row r="1327" spans="1:3" x14ac:dyDescent="0.25">
      <c r="A1327">
        <v>66.349999999999994</v>
      </c>
      <c r="B1327">
        <v>2.9379170331594365E-3</v>
      </c>
      <c r="C1327">
        <v>1.6379553471224935E-3</v>
      </c>
    </row>
    <row r="1328" spans="1:3" x14ac:dyDescent="0.25">
      <c r="A1328">
        <v>66.400000000000006</v>
      </c>
      <c r="B1328">
        <v>2.9732878576550553E-3</v>
      </c>
      <c r="C1328">
        <v>1.6390377217469795E-3</v>
      </c>
    </row>
    <row r="1329" spans="1:3" x14ac:dyDescent="0.25">
      <c r="A1329">
        <v>66.45</v>
      </c>
      <c r="B1329">
        <v>3.0090297590866801E-3</v>
      </c>
      <c r="C1329">
        <v>1.6401212515956426E-3</v>
      </c>
    </row>
    <row r="1330" spans="1:3" x14ac:dyDescent="0.25">
      <c r="A1330">
        <v>66.5</v>
      </c>
      <c r="B1330">
        <v>3.0451459251451536E-3</v>
      </c>
      <c r="C1330">
        <v>1.6412059413277195E-3</v>
      </c>
    </row>
    <row r="1331" spans="1:3" x14ac:dyDescent="0.25">
      <c r="A1331">
        <v>66.55</v>
      </c>
      <c r="B1331">
        <v>3.0816395625427513E-3</v>
      </c>
      <c r="C1331">
        <v>1.6422917956147661E-3</v>
      </c>
    </row>
    <row r="1332" spans="1:3" x14ac:dyDescent="0.25">
      <c r="A1332">
        <v>66.599999999999994</v>
      </c>
      <c r="B1332">
        <v>3.1185138970335584E-3</v>
      </c>
      <c r="C1332">
        <v>1.6433788191407334E-3</v>
      </c>
    </row>
    <row r="1333" spans="1:3" x14ac:dyDescent="0.25">
      <c r="A1333">
        <v>66.650000000000006</v>
      </c>
      <c r="B1333">
        <v>3.1557721734327571E-3</v>
      </c>
      <c r="C1333">
        <v>1.644467016602019E-3</v>
      </c>
    </row>
    <row r="1334" spans="1:3" x14ac:dyDescent="0.25">
      <c r="A1334">
        <v>66.7</v>
      </c>
      <c r="B1334">
        <v>3.1934176556347167E-3</v>
      </c>
      <c r="C1334">
        <v>1.6455563927075948E-3</v>
      </c>
    </row>
    <row r="1335" spans="1:3" x14ac:dyDescent="0.25">
      <c r="A1335">
        <v>66.75</v>
      </c>
      <c r="B1335">
        <v>3.231453626630069E-3</v>
      </c>
      <c r="C1335">
        <v>1.6466469521790373E-3</v>
      </c>
    </row>
    <row r="1336" spans="1:3" x14ac:dyDescent="0.25">
      <c r="A1336">
        <v>66.8</v>
      </c>
      <c r="B1336">
        <v>3.2698833885215143E-3</v>
      </c>
      <c r="C1336">
        <v>1.6477386997506606E-3</v>
      </c>
    </row>
    <row r="1337" spans="1:3" x14ac:dyDescent="0.25">
      <c r="A1337">
        <v>66.849999999999994</v>
      </c>
      <c r="B1337">
        <v>3.3087102625385173E-3</v>
      </c>
      <c r="C1337">
        <v>1.6488316401695531E-3</v>
      </c>
    </row>
    <row r="1338" spans="1:3" x14ac:dyDescent="0.25">
      <c r="A1338">
        <v>66.900000000000006</v>
      </c>
      <c r="B1338">
        <v>3.3479375890508238E-3</v>
      </c>
      <c r="C1338">
        <v>1.6499257781956865E-3</v>
      </c>
    </row>
    <row r="1339" spans="1:3" x14ac:dyDescent="0.25">
      <c r="A1339">
        <v>66.95</v>
      </c>
      <c r="B1339">
        <v>3.3875687275807475E-3</v>
      </c>
      <c r="C1339">
        <v>1.6510211186019886E-3</v>
      </c>
    </row>
    <row r="1340" spans="1:3" x14ac:dyDescent="0.25">
      <c r="A1340">
        <v>67</v>
      </c>
      <c r="B1340">
        <v>3.4276070568143536E-3</v>
      </c>
      <c r="C1340">
        <v>1.6521176661744336E-3</v>
      </c>
    </row>
    <row r="1341" spans="1:3" x14ac:dyDescent="0.25">
      <c r="A1341">
        <v>67.05</v>
      </c>
      <c r="B1341">
        <v>3.4680559746113246E-3</v>
      </c>
      <c r="C1341">
        <v>1.6532154257121146E-3</v>
      </c>
    </row>
    <row r="1342" spans="1:3" x14ac:dyDescent="0.25">
      <c r="A1342">
        <v>67.099999999999994</v>
      </c>
      <c r="B1342">
        <v>3.5089188980136497E-3</v>
      </c>
      <c r="C1342">
        <v>1.6543144020273346E-3</v>
      </c>
    </row>
    <row r="1343" spans="1:3" x14ac:dyDescent="0.25">
      <c r="A1343">
        <v>67.150000000000006</v>
      </c>
      <c r="B1343">
        <v>3.5501992632531025E-3</v>
      </c>
      <c r="C1343">
        <v>1.6554145999456908E-3</v>
      </c>
    </row>
    <row r="1344" spans="1:3" x14ac:dyDescent="0.25">
      <c r="A1344">
        <v>67.2</v>
      </c>
      <c r="B1344">
        <v>3.5919005257573806E-3</v>
      </c>
      <c r="C1344">
        <v>1.6565160243061606E-3</v>
      </c>
    </row>
    <row r="1345" spans="1:3" x14ac:dyDescent="0.25">
      <c r="A1345">
        <v>67.25</v>
      </c>
      <c r="B1345">
        <v>3.6340261601551294E-3</v>
      </c>
      <c r="C1345">
        <v>1.6576186799611801E-3</v>
      </c>
    </row>
    <row r="1346" spans="1:3" x14ac:dyDescent="0.25">
      <c r="A1346">
        <v>67.3</v>
      </c>
      <c r="B1346">
        <v>3.6765796602795464E-3</v>
      </c>
      <c r="C1346">
        <v>1.6587225717767449E-3</v>
      </c>
    </row>
    <row r="1347" spans="1:3" x14ac:dyDescent="0.25">
      <c r="A1347">
        <v>67.349999999999994</v>
      </c>
      <c r="B1347">
        <v>3.7195645391707951E-3</v>
      </c>
      <c r="C1347">
        <v>1.6598277046324657E-3</v>
      </c>
    </row>
    <row r="1348" spans="1:3" x14ac:dyDescent="0.25">
      <c r="A1348">
        <v>67.400000000000006</v>
      </c>
      <c r="B1348">
        <v>3.7629843290770959E-3</v>
      </c>
      <c r="C1348">
        <v>1.6609340834216964E-3</v>
      </c>
    </row>
    <row r="1349" spans="1:3" x14ac:dyDescent="0.25">
      <c r="A1349">
        <v>67.45</v>
      </c>
      <c r="B1349">
        <v>3.8068425814544553E-3</v>
      </c>
      <c r="C1349">
        <v>1.6620417130515908E-3</v>
      </c>
    </row>
    <row r="1350" spans="1:3" x14ac:dyDescent="0.25">
      <c r="A1350">
        <v>67.5</v>
      </c>
      <c r="B1350">
        <v>3.8511428669652167E-3</v>
      </c>
      <c r="C1350">
        <v>1.6631505984431951E-3</v>
      </c>
    </row>
    <row r="1351" spans="1:3" x14ac:dyDescent="0.25">
      <c r="A1351">
        <v>67.55</v>
      </c>
      <c r="B1351">
        <v>3.8958887754751178E-3</v>
      </c>
      <c r="C1351">
        <v>1.6642607445315448E-3</v>
      </c>
    </row>
    <row r="1352" spans="1:3" x14ac:dyDescent="0.25">
      <c r="A1352">
        <v>67.599999999999994</v>
      </c>
      <c r="B1352">
        <v>3.9410839160491087E-3</v>
      </c>
      <c r="C1352">
        <v>1.6653721562657389E-3</v>
      </c>
    </row>
    <row r="1353" spans="1:3" x14ac:dyDescent="0.25">
      <c r="A1353">
        <v>67.650000000000006</v>
      </c>
      <c r="B1353">
        <v>3.9867319169457852E-3</v>
      </c>
      <c r="C1353">
        <v>1.6664848386090572E-3</v>
      </c>
    </row>
    <row r="1354" spans="1:3" x14ac:dyDescent="0.25">
      <c r="A1354">
        <v>67.7</v>
      </c>
      <c r="B1354">
        <v>4.0328364256103956E-3</v>
      </c>
      <c r="C1354">
        <v>1.6675987965390092E-3</v>
      </c>
    </row>
    <row r="1355" spans="1:3" x14ac:dyDescent="0.25">
      <c r="A1355">
        <v>67.75</v>
      </c>
      <c r="B1355">
        <v>4.0794011086666311E-3</v>
      </c>
      <c r="C1355">
        <v>1.6687140350474569E-3</v>
      </c>
    </row>
    <row r="1356" spans="1:3" x14ac:dyDescent="0.25">
      <c r="A1356">
        <v>67.8</v>
      </c>
      <c r="B1356">
        <v>4.1264296519068211E-3</v>
      </c>
      <c r="C1356">
        <v>1.6698305591406923E-3</v>
      </c>
    </row>
    <row r="1357" spans="1:3" x14ac:dyDescent="0.25">
      <c r="A1357">
        <v>67.849999999999994</v>
      </c>
      <c r="B1357">
        <v>4.1739257602808975E-3</v>
      </c>
      <c r="C1357">
        <v>1.6709483738395227E-3</v>
      </c>
    </row>
    <row r="1358" spans="1:3" x14ac:dyDescent="0.25">
      <c r="A1358">
        <v>67.900000000000006</v>
      </c>
      <c r="B1358">
        <v>4.2218931578838379E-3</v>
      </c>
      <c r="C1358">
        <v>1.6720674841793756E-3</v>
      </c>
    </row>
    <row r="1359" spans="1:3" x14ac:dyDescent="0.25">
      <c r="A1359">
        <v>67.95</v>
      </c>
      <c r="B1359">
        <v>4.2703355879416946E-3</v>
      </c>
      <c r="C1359">
        <v>1.6731878952103722E-3</v>
      </c>
    </row>
    <row r="1360" spans="1:3" x14ac:dyDescent="0.25">
      <c r="A1360">
        <v>68</v>
      </c>
      <c r="B1360">
        <v>4.31925681279629E-3</v>
      </c>
      <c r="C1360">
        <v>1.6743096119974492E-3</v>
      </c>
    </row>
    <row r="1361" spans="1:3" x14ac:dyDescent="0.25">
      <c r="A1361">
        <v>68.05</v>
      </c>
      <c r="B1361">
        <v>4.3686606138883255E-3</v>
      </c>
      <c r="C1361">
        <v>1.6754326396204134E-3</v>
      </c>
    </row>
    <row r="1362" spans="1:3" x14ac:dyDescent="0.25">
      <c r="A1362">
        <v>68.099999999999994</v>
      </c>
      <c r="B1362">
        <v>4.4185507917391138E-3</v>
      </c>
      <c r="C1362">
        <v>1.6765569831740665E-3</v>
      </c>
    </row>
    <row r="1363" spans="1:3" x14ac:dyDescent="0.25">
      <c r="A1363">
        <v>68.150000000000006</v>
      </c>
      <c r="B1363">
        <v>4.4689311659308244E-3</v>
      </c>
      <c r="C1363">
        <v>1.6776826477682752E-3</v>
      </c>
    </row>
    <row r="1364" spans="1:3" x14ac:dyDescent="0.25">
      <c r="A1364">
        <v>68.2</v>
      </c>
      <c r="B1364">
        <v>4.5198055750851982E-3</v>
      </c>
      <c r="C1364">
        <v>1.6788096385280925E-3</v>
      </c>
    </row>
    <row r="1365" spans="1:3" x14ac:dyDescent="0.25">
      <c r="A1365">
        <v>68.25</v>
      </c>
      <c r="B1365">
        <v>4.571177876840889E-3</v>
      </c>
      <c r="C1365">
        <v>1.6799379605938242E-3</v>
      </c>
    </row>
    <row r="1366" spans="1:3" x14ac:dyDescent="0.25">
      <c r="A1366">
        <v>68.3</v>
      </c>
      <c r="B1366">
        <v>4.6230519478291637E-3</v>
      </c>
      <c r="C1366">
        <v>1.6810676191211453E-3</v>
      </c>
    </row>
    <row r="1367" spans="1:3" x14ac:dyDescent="0.25">
      <c r="A1367">
        <v>68.349999999999994</v>
      </c>
      <c r="B1367">
        <v>4.6754316836481831E-3</v>
      </c>
      <c r="C1367">
        <v>1.682198619281176E-3</v>
      </c>
    </row>
    <row r="1368" spans="1:3" x14ac:dyDescent="0.25">
      <c r="A1368">
        <v>68.400000000000006</v>
      </c>
      <c r="B1368">
        <v>4.7283209988356915E-3</v>
      </c>
      <c r="C1368">
        <v>1.6833309662606069E-3</v>
      </c>
    </row>
    <row r="1369" spans="1:3" x14ac:dyDescent="0.25">
      <c r="A1369">
        <v>68.45</v>
      </c>
      <c r="B1369">
        <v>4.7817238268401969E-3</v>
      </c>
      <c r="C1369">
        <v>1.6844646652617546E-3</v>
      </c>
    </row>
    <row r="1370" spans="1:3" x14ac:dyDescent="0.25">
      <c r="A1370">
        <v>68.5</v>
      </c>
      <c r="B1370">
        <v>4.8356441199906399E-3</v>
      </c>
      <c r="C1370">
        <v>1.6855997215027071E-3</v>
      </c>
    </row>
    <row r="1371" spans="1:3" x14ac:dyDescent="0.25">
      <c r="A1371">
        <v>68.55</v>
      </c>
      <c r="B1371">
        <v>4.8900858494644326E-3</v>
      </c>
      <c r="C1371">
        <v>1.6867361402173812E-3</v>
      </c>
    </row>
    <row r="1372" spans="1:3" x14ac:dyDescent="0.25">
      <c r="A1372">
        <v>68.599999999999994</v>
      </c>
      <c r="B1372">
        <v>4.9450530052539722E-3</v>
      </c>
      <c r="C1372">
        <v>1.6878739266556436E-3</v>
      </c>
    </row>
    <row r="1373" spans="1:3" x14ac:dyDescent="0.25">
      <c r="A1373">
        <v>68.650000000000006</v>
      </c>
      <c r="B1373">
        <v>5.0005495961315746E-3</v>
      </c>
      <c r="C1373">
        <v>1.6890130860834076E-3</v>
      </c>
    </row>
    <row r="1374" spans="1:3" x14ac:dyDescent="0.25">
      <c r="A1374">
        <v>68.7</v>
      </c>
      <c r="B1374">
        <v>5.0565796496127354E-3</v>
      </c>
      <c r="C1374">
        <v>1.6901536237827152E-3</v>
      </c>
    </row>
    <row r="1375" spans="1:3" x14ac:dyDescent="0.25">
      <c r="A1375">
        <v>68.75</v>
      </c>
      <c r="B1375">
        <v>5.1131472119179599E-3</v>
      </c>
      <c r="C1375">
        <v>1.6912955450518611E-3</v>
      </c>
    </row>
    <row r="1376" spans="1:3" x14ac:dyDescent="0.25">
      <c r="A1376">
        <v>68.8</v>
      </c>
      <c r="B1376">
        <v>5.1702563479328074E-3</v>
      </c>
      <c r="C1376">
        <v>1.6924388552054866E-3</v>
      </c>
    </row>
    <row r="1377" spans="1:3" x14ac:dyDescent="0.25">
      <c r="A1377">
        <v>68.849999999999994</v>
      </c>
      <c r="B1377">
        <v>5.227911141166392E-3</v>
      </c>
      <c r="C1377">
        <v>1.6935835595746657E-3</v>
      </c>
    </row>
    <row r="1378" spans="1:3" x14ac:dyDescent="0.25">
      <c r="A1378">
        <v>68.900000000000006</v>
      </c>
      <c r="B1378">
        <v>5.2861156937082637E-3</v>
      </c>
      <c r="C1378">
        <v>1.6947296635070267E-3</v>
      </c>
    </row>
    <row r="1379" spans="1:3" x14ac:dyDescent="0.25">
      <c r="A1379">
        <v>68.95</v>
      </c>
      <c r="B1379">
        <v>5.3448741261835405E-3</v>
      </c>
      <c r="C1379">
        <v>1.695877172366844E-3</v>
      </c>
    </row>
    <row r="1380" spans="1:3" x14ac:dyDescent="0.25">
      <c r="A1380">
        <v>69</v>
      </c>
      <c r="B1380">
        <v>5.4041905777065646E-3</v>
      </c>
      <c r="C1380">
        <v>1.697026091535147E-3</v>
      </c>
    </row>
    <row r="1381" spans="1:3" x14ac:dyDescent="0.25">
      <c r="A1381">
        <v>69.05</v>
      </c>
      <c r="B1381">
        <v>5.4640692058327486E-3</v>
      </c>
      <c r="C1381">
        <v>1.6981764264098055E-3</v>
      </c>
    </row>
    <row r="1382" spans="1:3" x14ac:dyDescent="0.25">
      <c r="A1382">
        <v>69.099999999999994</v>
      </c>
      <c r="B1382">
        <v>5.5245141865087602E-3</v>
      </c>
      <c r="C1382">
        <v>1.6993281824056736E-3</v>
      </c>
    </row>
    <row r="1383" spans="1:3" x14ac:dyDescent="0.25">
      <c r="A1383">
        <v>69.150000000000006</v>
      </c>
      <c r="B1383">
        <v>5.5855297140211292E-3</v>
      </c>
      <c r="C1383">
        <v>1.7004813649546481E-3</v>
      </c>
    </row>
    <row r="1384" spans="1:3" x14ac:dyDescent="0.25">
      <c r="A1384">
        <v>69.2</v>
      </c>
      <c r="B1384">
        <v>5.647120000942956E-3</v>
      </c>
      <c r="C1384">
        <v>1.7016359795058056E-3</v>
      </c>
    </row>
    <row r="1385" spans="1:3" x14ac:dyDescent="0.25">
      <c r="A1385">
        <v>69.25</v>
      </c>
      <c r="B1385">
        <v>5.7092892780791901E-3</v>
      </c>
      <c r="C1385">
        <v>1.7027920315254945E-3</v>
      </c>
    </row>
    <row r="1386" spans="1:3" x14ac:dyDescent="0.25">
      <c r="A1386">
        <v>69.3</v>
      </c>
      <c r="B1386">
        <v>5.7720417944099505E-3</v>
      </c>
      <c r="C1386">
        <v>1.70394952649745E-3</v>
      </c>
    </row>
    <row r="1387" spans="1:3" x14ac:dyDescent="0.25">
      <c r="A1387">
        <v>69.349999999999994</v>
      </c>
      <c r="B1387">
        <v>5.8353818170322367E-3</v>
      </c>
      <c r="C1387">
        <v>1.7051084699228908E-3</v>
      </c>
    </row>
    <row r="1388" spans="1:3" x14ac:dyDescent="0.25">
      <c r="A1388">
        <v>69.400000000000006</v>
      </c>
      <c r="B1388">
        <v>5.8993136310999117E-3</v>
      </c>
      <c r="C1388">
        <v>1.7062688673206365E-3</v>
      </c>
    </row>
    <row r="1389" spans="1:3" x14ac:dyDescent="0.25">
      <c r="A1389">
        <v>69.45</v>
      </c>
      <c r="B1389">
        <v>5.9638415397618386E-3</v>
      </c>
      <c r="C1389">
        <v>1.7074307242272058E-3</v>
      </c>
    </row>
    <row r="1390" spans="1:3" x14ac:dyDescent="0.25">
      <c r="A1390">
        <v>69.5</v>
      </c>
      <c r="B1390">
        <v>6.0289698640984459E-3</v>
      </c>
      <c r="C1390">
        <v>1.708594046196944E-3</v>
      </c>
    </row>
    <row r="1391" spans="1:3" x14ac:dyDescent="0.25">
      <c r="A1391">
        <v>69.55</v>
      </c>
      <c r="B1391">
        <v>6.0947029430563592E-3</v>
      </c>
      <c r="C1391">
        <v>1.7097588388021053E-3</v>
      </c>
    </row>
    <row r="1392" spans="1:3" x14ac:dyDescent="0.25">
      <c r="A1392">
        <v>69.599999999999994</v>
      </c>
      <c r="B1392">
        <v>6.161045133381335E-3</v>
      </c>
      <c r="C1392">
        <v>1.7109251076330037E-3</v>
      </c>
    </row>
    <row r="1393" spans="1:3" x14ac:dyDescent="0.25">
      <c r="A1393">
        <v>69.650000000000006</v>
      </c>
      <c r="B1393">
        <v>6.2280008095494483E-3</v>
      </c>
      <c r="C1393">
        <v>1.7120928582980664E-3</v>
      </c>
    </row>
    <row r="1394" spans="1:3" x14ac:dyDescent="0.25">
      <c r="A1394">
        <v>69.7</v>
      </c>
      <c r="B1394">
        <v>6.2955743636963456E-3</v>
      </c>
      <c r="C1394">
        <v>1.7132620964240043E-3</v>
      </c>
    </row>
    <row r="1395" spans="1:3" x14ac:dyDescent="0.25">
      <c r="A1395">
        <v>69.75</v>
      </c>
      <c r="B1395">
        <v>6.363770205544933E-3</v>
      </c>
      <c r="C1395">
        <v>1.7144328276558849E-3</v>
      </c>
    </row>
    <row r="1396" spans="1:3" x14ac:dyDescent="0.25">
      <c r="A1396">
        <v>69.8</v>
      </c>
      <c r="B1396">
        <v>6.432592762331036E-3</v>
      </c>
      <c r="C1396">
        <v>1.7156050576572622E-3</v>
      </c>
    </row>
    <row r="1397" spans="1:3" x14ac:dyDescent="0.25">
      <c r="A1397">
        <v>69.849999999999994</v>
      </c>
      <c r="B1397">
        <v>6.5020464787273816E-3</v>
      </c>
      <c r="C1397">
        <v>1.7167787921102892E-3</v>
      </c>
    </row>
    <row r="1398" spans="1:3" x14ac:dyDescent="0.25">
      <c r="A1398">
        <v>69.900000000000006</v>
      </c>
      <c r="B1398">
        <v>6.5721358167657E-3</v>
      </c>
      <c r="C1398">
        <v>1.7179540367158275E-3</v>
      </c>
    </row>
    <row r="1399" spans="1:3" x14ac:dyDescent="0.25">
      <c r="A1399">
        <v>69.95</v>
      </c>
      <c r="B1399">
        <v>6.6428652557569334E-3</v>
      </c>
      <c r="C1399">
        <v>1.7191307971935685E-3</v>
      </c>
    </row>
    <row r="1400" spans="1:3" x14ac:dyDescent="0.25">
      <c r="A1400">
        <v>70</v>
      </c>
      <c r="B1400">
        <v>6.7142392922097888E-3</v>
      </c>
      <c r="C1400">
        <v>1.7203090792821325E-3</v>
      </c>
    </row>
    <row r="1401" spans="1:3" x14ac:dyDescent="0.25">
      <c r="A1401">
        <v>70.05</v>
      </c>
      <c r="B1401">
        <v>6.7862624397472537E-3</v>
      </c>
      <c r="C1401">
        <v>1.7214888887392159E-3</v>
      </c>
    </row>
    <row r="1402" spans="1:3" x14ac:dyDescent="0.25">
      <c r="A1402">
        <v>70.099999999999994</v>
      </c>
      <c r="B1402">
        <v>6.8589392290213276E-3</v>
      </c>
      <c r="C1402">
        <v>1.7226702313416827E-3</v>
      </c>
    </row>
    <row r="1403" spans="1:3" x14ac:dyDescent="0.25">
      <c r="A1403">
        <v>70.150000000000006</v>
      </c>
      <c r="B1403">
        <v>6.9322742076259195E-3</v>
      </c>
      <c r="C1403">
        <v>1.7238531128856854E-3</v>
      </c>
    </row>
    <row r="1404" spans="1:3" x14ac:dyDescent="0.25">
      <c r="A1404">
        <v>70.2</v>
      </c>
      <c r="B1404">
        <v>7.0062719400077519E-3</v>
      </c>
      <c r="C1404">
        <v>1.7250375391867879E-3</v>
      </c>
    </row>
    <row r="1405" spans="1:3" x14ac:dyDescent="0.25">
      <c r="A1405">
        <v>70.25</v>
      </c>
      <c r="B1405">
        <v>7.0809370073755783E-3</v>
      </c>
      <c r="C1405">
        <v>1.7262235160801003E-3</v>
      </c>
    </row>
    <row r="1406" spans="1:3" x14ac:dyDescent="0.25">
      <c r="A1406">
        <v>70.3</v>
      </c>
      <c r="B1406">
        <v>7.1562740076073486E-3</v>
      </c>
      <c r="C1406">
        <v>1.7274110494203587E-3</v>
      </c>
    </row>
    <row r="1407" spans="1:3" x14ac:dyDescent="0.25">
      <c r="A1407">
        <v>70.349999999999994</v>
      </c>
      <c r="B1407">
        <v>7.2322875551555279E-3</v>
      </c>
      <c r="C1407">
        <v>1.7286001450820942E-3</v>
      </c>
    </row>
    <row r="1408" spans="1:3" x14ac:dyDescent="0.25">
      <c r="A1408">
        <v>70.400000000000006</v>
      </c>
      <c r="B1408">
        <v>7.3089822809505288E-3</v>
      </c>
      <c r="C1408">
        <v>1.7297908089597195E-3</v>
      </c>
    </row>
    <row r="1409" spans="1:3" x14ac:dyDescent="0.25">
      <c r="A1409">
        <v>70.45</v>
      </c>
      <c r="B1409">
        <v>7.3863628323021808E-3</v>
      </c>
      <c r="C1409">
        <v>1.7309830469676634E-3</v>
      </c>
    </row>
    <row r="1410" spans="1:3" x14ac:dyDescent="0.25">
      <c r="A1410">
        <v>70.5</v>
      </c>
      <c r="B1410">
        <v>7.4644338727993791E-3</v>
      </c>
      <c r="C1410">
        <v>1.7321768650404939E-3</v>
      </c>
    </row>
    <row r="1411" spans="1:3" x14ac:dyDescent="0.25">
      <c r="A1411">
        <v>70.55</v>
      </c>
      <c r="B1411">
        <v>7.5432000822077258E-3</v>
      </c>
      <c r="C1411">
        <v>1.7333722691330374E-3</v>
      </c>
    </row>
    <row r="1412" spans="1:3" x14ac:dyDescent="0.25">
      <c r="A1412">
        <v>70.599999999999994</v>
      </c>
      <c r="B1412">
        <v>7.6226661563652395E-3</v>
      </c>
      <c r="C1412">
        <v>1.7345692652205159E-3</v>
      </c>
    </row>
    <row r="1413" spans="1:3" x14ac:dyDescent="0.25">
      <c r="A1413">
        <v>70.650000000000006</v>
      </c>
      <c r="B1413">
        <v>7.702836807076203E-3</v>
      </c>
      <c r="C1413">
        <v>1.7357678592986533E-3</v>
      </c>
    </row>
    <row r="1414" spans="1:3" x14ac:dyDescent="0.25">
      <c r="A1414">
        <v>70.7</v>
      </c>
      <c r="B1414">
        <v>7.7837167620028935E-3</v>
      </c>
      <c r="C1414">
        <v>1.7369680573838151E-3</v>
      </c>
    </row>
    <row r="1415" spans="1:3" x14ac:dyDescent="0.25">
      <c r="A1415">
        <v>70.75</v>
      </c>
      <c r="B1415">
        <v>7.8653107645556292E-3</v>
      </c>
      <c r="C1415">
        <v>1.7381698655131283E-3</v>
      </c>
    </row>
    <row r="1416" spans="1:3" x14ac:dyDescent="0.25">
      <c r="A1416">
        <v>70.8</v>
      </c>
      <c r="B1416">
        <v>7.9476235737806194E-3</v>
      </c>
      <c r="C1416">
        <v>1.7393732897446146E-3</v>
      </c>
    </row>
    <row r="1417" spans="1:3" x14ac:dyDescent="0.25">
      <c r="A1417">
        <v>70.849999999999994</v>
      </c>
      <c r="B1417">
        <v>8.0306599642459529E-3</v>
      </c>
      <c r="C1417">
        <v>1.7405783361573125E-3</v>
      </c>
    </row>
    <row r="1418" spans="1:3" x14ac:dyDescent="0.25">
      <c r="A1418">
        <v>70.900000000000006</v>
      </c>
      <c r="B1418">
        <v>8.1144247259256237E-3</v>
      </c>
      <c r="C1418">
        <v>1.7417850108514096E-3</v>
      </c>
    </row>
    <row r="1419" spans="1:3" x14ac:dyDescent="0.25">
      <c r="A1419">
        <v>70.95</v>
      </c>
      <c r="B1419">
        <v>8.1989226640814764E-3</v>
      </c>
      <c r="C1419">
        <v>1.7429933199483859E-3</v>
      </c>
    </row>
    <row r="1420" spans="1:3" x14ac:dyDescent="0.25">
      <c r="A1420">
        <v>71</v>
      </c>
      <c r="B1420">
        <v>8.2841585991433753E-3</v>
      </c>
      <c r="C1420">
        <v>1.7442032695911063E-3</v>
      </c>
    </row>
    <row r="1421" spans="1:3" x14ac:dyDescent="0.25">
      <c r="A1421">
        <v>71.05</v>
      </c>
      <c r="B1421">
        <v>8.3701373665871874E-3</v>
      </c>
      <c r="C1421">
        <v>1.7454148659439969E-3</v>
      </c>
    </row>
    <row r="1422" spans="1:3" x14ac:dyDescent="0.25">
      <c r="A1422">
        <v>71.099999999999994</v>
      </c>
      <c r="B1422">
        <v>8.4568638168108449E-3</v>
      </c>
      <c r="C1422">
        <v>1.7466281151931543E-3</v>
      </c>
    </row>
    <row r="1423" spans="1:3" x14ac:dyDescent="0.25">
      <c r="A1423">
        <v>71.150000000000006</v>
      </c>
      <c r="B1423">
        <v>8.5443428150084703E-3</v>
      </c>
      <c r="C1423">
        <v>1.7478430235464701E-3</v>
      </c>
    </row>
    <row r="1424" spans="1:3" x14ac:dyDescent="0.25">
      <c r="A1424">
        <v>71.2</v>
      </c>
      <c r="B1424">
        <v>8.6325792410423194E-3</v>
      </c>
      <c r="C1424">
        <v>1.7490595972337957E-3</v>
      </c>
    </row>
    <row r="1425" spans="1:3" x14ac:dyDescent="0.25">
      <c r="A1425">
        <v>71.25</v>
      </c>
      <c r="B1425">
        <v>8.7215779893129886E-3</v>
      </c>
      <c r="C1425">
        <v>1.7502778425070465E-3</v>
      </c>
    </row>
    <row r="1426" spans="1:3" x14ac:dyDescent="0.25">
      <c r="A1426">
        <v>71.3</v>
      </c>
      <c r="B1426">
        <v>8.8113439686273581E-3</v>
      </c>
      <c r="C1426">
        <v>1.7514977656403496E-3</v>
      </c>
    </row>
    <row r="1427" spans="1:3" x14ac:dyDescent="0.25">
      <c r="A1427">
        <v>71.349999999999994</v>
      </c>
      <c r="B1427">
        <v>8.9018821020646604E-3</v>
      </c>
      <c r="C1427">
        <v>1.752719372930182E-3</v>
      </c>
    </row>
    <row r="1428" spans="1:3" x14ac:dyDescent="0.25">
      <c r="A1428">
        <v>71.400000000000006</v>
      </c>
      <c r="B1428">
        <v>8.9931973268404849E-3</v>
      </c>
      <c r="C1428">
        <v>1.7539426706955092E-3</v>
      </c>
    </row>
    <row r="1429" spans="1:3" x14ac:dyDescent="0.25">
      <c r="A1429">
        <v>71.45</v>
      </c>
      <c r="B1429">
        <v>9.0852945941686455E-3</v>
      </c>
      <c r="C1429">
        <v>1.7551676652779156E-3</v>
      </c>
    </row>
    <row r="1430" spans="1:3" x14ac:dyDescent="0.25">
      <c r="A1430">
        <v>71.5</v>
      </c>
      <c r="B1430">
        <v>9.1781788691213343E-3</v>
      </c>
      <c r="C1430">
        <v>1.7563943630417569E-3</v>
      </c>
    </row>
    <row r="1431" spans="1:3" x14ac:dyDescent="0.25">
      <c r="A1431">
        <v>71.55</v>
      </c>
      <c r="B1431">
        <v>9.2718551304868599E-3</v>
      </c>
      <c r="C1431">
        <v>1.7576227703742855E-3</v>
      </c>
    </row>
    <row r="1432" spans="1:3" x14ac:dyDescent="0.25">
      <c r="A1432">
        <v>71.599999999999994</v>
      </c>
      <c r="B1432">
        <v>9.3663283706256033E-3</v>
      </c>
      <c r="C1432">
        <v>1.7588528936858013E-3</v>
      </c>
    </row>
    <row r="1433" spans="1:3" x14ac:dyDescent="0.25">
      <c r="A1433">
        <v>71.650000000000006</v>
      </c>
      <c r="B1433">
        <v>9.46160359532385E-3</v>
      </c>
      <c r="C1433">
        <v>1.7600847394097919E-3</v>
      </c>
    </row>
    <row r="1434" spans="1:3" x14ac:dyDescent="0.25">
      <c r="A1434">
        <v>71.7</v>
      </c>
      <c r="B1434">
        <v>9.5576858236454745E-3</v>
      </c>
      <c r="C1434">
        <v>1.7613183140030701E-3</v>
      </c>
    </row>
    <row r="1435" spans="1:3" x14ac:dyDescent="0.25">
      <c r="A1435">
        <v>71.75</v>
      </c>
      <c r="B1435">
        <v>9.6545800877818472E-3</v>
      </c>
      <c r="C1435">
        <v>1.7625536239459214E-3</v>
      </c>
    </row>
    <row r="1436" spans="1:3" x14ac:dyDescent="0.25">
      <c r="A1436">
        <v>71.8</v>
      </c>
      <c r="B1436">
        <v>9.7522914328993827E-3</v>
      </c>
      <c r="C1436">
        <v>1.7637906757422541E-3</v>
      </c>
    </row>
    <row r="1437" spans="1:3" x14ac:dyDescent="0.25">
      <c r="A1437">
        <v>71.849999999999994</v>
      </c>
      <c r="B1437">
        <v>9.8508249169852544E-3</v>
      </c>
      <c r="C1437">
        <v>1.7650294759197418E-3</v>
      </c>
    </row>
    <row r="1438" spans="1:3" x14ac:dyDescent="0.25">
      <c r="A1438">
        <v>71.900000000000006</v>
      </c>
      <c r="B1438">
        <v>9.9501856106909529E-3</v>
      </c>
      <c r="C1438">
        <v>1.7662700310299604E-3</v>
      </c>
    </row>
    <row r="1439" spans="1:3" x14ac:dyDescent="0.25">
      <c r="A1439">
        <v>71.95</v>
      </c>
      <c r="B1439">
        <v>1.0050378597173691E-2</v>
      </c>
      <c r="C1439">
        <v>1.7675123476485449E-3</v>
      </c>
    </row>
    <row r="1440" spans="1:3" x14ac:dyDescent="0.25">
      <c r="A1440">
        <v>72</v>
      </c>
      <c r="B1440">
        <v>1.0151408971936057E-2</v>
      </c>
      <c r="C1440">
        <v>1.768756432375343E-3</v>
      </c>
    </row>
    <row r="1441" spans="1:3" x14ac:dyDescent="0.25">
      <c r="A1441">
        <v>72.05</v>
      </c>
      <c r="B1441">
        <v>1.0253281842663241E-2</v>
      </c>
      <c r="C1441">
        <v>1.7700022918345495E-3</v>
      </c>
    </row>
    <row r="1442" spans="1:3" x14ac:dyDescent="0.25">
      <c r="A1442">
        <v>72.099999999999994</v>
      </c>
      <c r="B1442">
        <v>1.0356002329058431E-2</v>
      </c>
      <c r="C1442">
        <v>1.7712499326748711E-3</v>
      </c>
    </row>
    <row r="1443" spans="1:3" x14ac:dyDescent="0.25">
      <c r="A1443">
        <v>72.150000000000006</v>
      </c>
      <c r="B1443">
        <v>1.0459575562676064E-2</v>
      </c>
      <c r="C1443">
        <v>1.7724993615696675E-3</v>
      </c>
    </row>
    <row r="1444" spans="1:3" x14ac:dyDescent="0.25">
      <c r="A1444">
        <v>72.2</v>
      </c>
      <c r="B1444">
        <v>1.0564006686752893E-2</v>
      </c>
      <c r="C1444">
        <v>1.7737505852171132E-3</v>
      </c>
    </row>
    <row r="1445" spans="1:3" x14ac:dyDescent="0.25">
      <c r="A1445">
        <v>72.25</v>
      </c>
      <c r="B1445">
        <v>1.0669300856037294E-2</v>
      </c>
      <c r="C1445">
        <v>1.7750036103403432E-3</v>
      </c>
    </row>
    <row r="1446" spans="1:3" x14ac:dyDescent="0.25">
      <c r="A1446">
        <v>72.3</v>
      </c>
      <c r="B1446">
        <v>1.077546323661616E-2</v>
      </c>
      <c r="C1446">
        <v>1.7762584436876094E-3</v>
      </c>
    </row>
    <row r="1447" spans="1:3" x14ac:dyDescent="0.25">
      <c r="A1447">
        <v>72.349999999999994</v>
      </c>
      <c r="B1447">
        <v>1.0882499005739909E-2</v>
      </c>
      <c r="C1447">
        <v>1.7775150920324313E-3</v>
      </c>
    </row>
    <row r="1448" spans="1:3" x14ac:dyDescent="0.25">
      <c r="A1448">
        <v>72.400000000000006</v>
      </c>
      <c r="B1448">
        <v>1.0990413351645408E-2</v>
      </c>
      <c r="C1448">
        <v>1.778773562173775E-3</v>
      </c>
    </row>
    <row r="1449" spans="1:3" x14ac:dyDescent="0.25">
      <c r="A1449">
        <v>72.45</v>
      </c>
      <c r="B1449">
        <v>1.1099211473376638E-2</v>
      </c>
      <c r="C1449">
        <v>1.7800338609361677E-3</v>
      </c>
    </row>
    <row r="1450" spans="1:3" x14ac:dyDescent="0.25">
      <c r="A1450">
        <v>72.5</v>
      </c>
      <c r="B1450">
        <v>1.1208898580603636E-2</v>
      </c>
      <c r="C1450">
        <v>1.7812959951699116E-3</v>
      </c>
    </row>
    <row r="1451" spans="1:3" x14ac:dyDescent="0.25">
      <c r="A1451">
        <v>72.55</v>
      </c>
      <c r="B1451">
        <v>1.1319479893439026E-2</v>
      </c>
      <c r="C1451">
        <v>1.7825599717511882E-3</v>
      </c>
    </row>
    <row r="1452" spans="1:3" x14ac:dyDescent="0.25">
      <c r="A1452">
        <v>72.599999999999994</v>
      </c>
      <c r="B1452">
        <v>1.1430960642252639E-2</v>
      </c>
      <c r="C1452">
        <v>1.7838257975822628E-3</v>
      </c>
    </row>
    <row r="1453" spans="1:3" x14ac:dyDescent="0.25">
      <c r="A1453">
        <v>72.650000000000006</v>
      </c>
      <c r="B1453">
        <v>1.1543346067484032E-2</v>
      </c>
      <c r="C1453">
        <v>1.7850934795916149E-3</v>
      </c>
    </row>
    <row r="1454" spans="1:3" x14ac:dyDescent="0.25">
      <c r="A1454">
        <v>72.7</v>
      </c>
      <c r="B1454">
        <v>1.1656641419452803E-2</v>
      </c>
      <c r="C1454">
        <v>1.7863630247341234E-3</v>
      </c>
    </row>
    <row r="1455" spans="1:3" x14ac:dyDescent="0.25">
      <c r="A1455">
        <v>72.75</v>
      </c>
      <c r="B1455">
        <v>1.1770851958167152E-2</v>
      </c>
      <c r="C1455">
        <v>1.787634439991217E-3</v>
      </c>
    </row>
    <row r="1456" spans="1:3" x14ac:dyDescent="0.25">
      <c r="A1456">
        <v>72.8</v>
      </c>
      <c r="B1456">
        <v>1.188598295312999E-2</v>
      </c>
      <c r="C1456">
        <v>1.7889077323710483E-3</v>
      </c>
    </row>
    <row r="1457" spans="1:3" x14ac:dyDescent="0.25">
      <c r="A1457">
        <v>72.849999999999994</v>
      </c>
      <c r="B1457">
        <v>1.2002039683143216E-2</v>
      </c>
      <c r="C1457">
        <v>1.7901829089086482E-3</v>
      </c>
    </row>
    <row r="1458" spans="1:3" x14ac:dyDescent="0.25">
      <c r="A1458">
        <v>72.900000000000006</v>
      </c>
      <c r="B1458">
        <v>1.2119027436109864E-2</v>
      </c>
      <c r="C1458">
        <v>1.7914599766661069E-3</v>
      </c>
    </row>
    <row r="1459" spans="1:3" x14ac:dyDescent="0.25">
      <c r="A1459">
        <v>72.95</v>
      </c>
      <c r="B1459">
        <v>1.2236951508834016E-2</v>
      </c>
      <c r="C1459">
        <v>1.7927389427327245E-3</v>
      </c>
    </row>
    <row r="1460" spans="1:3" x14ac:dyDescent="0.25">
      <c r="A1460">
        <v>73</v>
      </c>
      <c r="B1460">
        <v>1.235581720681902E-2</v>
      </c>
      <c r="C1460">
        <v>1.794019814225207E-3</v>
      </c>
    </row>
    <row r="1461" spans="1:3" x14ac:dyDescent="0.25">
      <c r="A1461">
        <v>73.05</v>
      </c>
      <c r="B1461">
        <v>1.2475629844063243E-2</v>
      </c>
      <c r="C1461">
        <v>1.7953025982878092E-3</v>
      </c>
    </row>
    <row r="1462" spans="1:3" x14ac:dyDescent="0.25">
      <c r="A1462">
        <v>73.099999999999994</v>
      </c>
      <c r="B1462">
        <v>1.2596394742853989E-2</v>
      </c>
      <c r="C1462">
        <v>1.7965873020925245E-3</v>
      </c>
    </row>
    <row r="1463" spans="1:3" x14ac:dyDescent="0.25">
      <c r="A1463">
        <v>73.150000000000006</v>
      </c>
      <c r="B1463">
        <v>1.2718117233559281E-2</v>
      </c>
      <c r="C1463">
        <v>1.7978739328392509E-3</v>
      </c>
    </row>
    <row r="1464" spans="1:3" x14ac:dyDescent="0.25">
      <c r="A1464">
        <v>73.2</v>
      </c>
      <c r="B1464">
        <v>1.2840802654417477E-2</v>
      </c>
      <c r="C1464">
        <v>1.799162497755964E-3</v>
      </c>
    </row>
    <row r="1465" spans="1:3" x14ac:dyDescent="0.25">
      <c r="A1465">
        <v>73.25</v>
      </c>
      <c r="B1465">
        <v>1.2964456351325159E-2</v>
      </c>
      <c r="C1465">
        <v>1.8004530040988973E-3</v>
      </c>
    </row>
    <row r="1466" spans="1:3" x14ac:dyDescent="0.25">
      <c r="A1466">
        <v>73.3</v>
      </c>
      <c r="B1466">
        <v>1.3089083677622538E-2</v>
      </c>
      <c r="C1466">
        <v>1.8017454591527115E-3</v>
      </c>
    </row>
    <row r="1467" spans="1:3" x14ac:dyDescent="0.25">
      <c r="A1467">
        <v>73.349999999999994</v>
      </c>
      <c r="B1467">
        <v>1.3214689993877113E-2</v>
      </c>
      <c r="C1467">
        <v>1.8030398702306798E-3</v>
      </c>
    </row>
    <row r="1468" spans="1:3" x14ac:dyDescent="0.25">
      <c r="A1468">
        <v>73.400000000000006</v>
      </c>
      <c r="B1468">
        <v>1.3341280667665162E-2</v>
      </c>
      <c r="C1468">
        <v>1.8043362446748734E-3</v>
      </c>
    </row>
    <row r="1469" spans="1:3" x14ac:dyDescent="0.25">
      <c r="A1469">
        <v>73.45</v>
      </c>
      <c r="B1469">
        <v>1.3468861073351058E-2</v>
      </c>
      <c r="C1469">
        <v>1.8056345898563103E-3</v>
      </c>
    </row>
    <row r="1470" spans="1:3" x14ac:dyDescent="0.25">
      <c r="A1470">
        <v>73.5</v>
      </c>
      <c r="B1470">
        <v>1.3597436591864935E-2</v>
      </c>
      <c r="C1470">
        <v>1.8069349131751725E-3</v>
      </c>
    </row>
    <row r="1471" spans="1:3" x14ac:dyDescent="0.25">
      <c r="A1471">
        <v>73.55</v>
      </c>
      <c r="B1471">
        <v>1.3727012610477837E-2</v>
      </c>
      <c r="C1471">
        <v>1.8082372220609799E-3</v>
      </c>
    </row>
    <row r="1472" spans="1:3" x14ac:dyDescent="0.25">
      <c r="A1472">
        <v>73.599999999999994</v>
      </c>
      <c r="B1472">
        <v>1.3857594522575173E-2</v>
      </c>
      <c r="C1472">
        <v>1.8095415239727519E-3</v>
      </c>
    </row>
    <row r="1473" spans="1:3" x14ac:dyDescent="0.25">
      <c r="A1473">
        <v>73.650000000000006</v>
      </c>
      <c r="B1473">
        <v>1.3989187727427986E-2</v>
      </c>
      <c r="C1473">
        <v>1.8108478263992238E-3</v>
      </c>
    </row>
    <row r="1474" spans="1:3" x14ac:dyDescent="0.25">
      <c r="A1474">
        <v>73.7</v>
      </c>
      <c r="B1474">
        <v>1.4121797629962112E-2</v>
      </c>
      <c r="C1474">
        <v>1.8121561368590134E-3</v>
      </c>
    </row>
    <row r="1475" spans="1:3" x14ac:dyDescent="0.25">
      <c r="A1475">
        <v>73.75</v>
      </c>
      <c r="B1475">
        <v>1.4255429640525669E-2</v>
      </c>
      <c r="C1475">
        <v>1.8134664629008098E-3</v>
      </c>
    </row>
    <row r="1476" spans="1:3" x14ac:dyDescent="0.25">
      <c r="A1476">
        <v>73.8</v>
      </c>
      <c r="B1476">
        <v>1.4390089174654076E-2</v>
      </c>
      <c r="C1476">
        <v>1.8147788121035797E-3</v>
      </c>
    </row>
    <row r="1477" spans="1:3" x14ac:dyDescent="0.25">
      <c r="A1477">
        <v>73.849999999999994</v>
      </c>
      <c r="B1477">
        <v>1.4525781652833377E-2</v>
      </c>
      <c r="C1477">
        <v>1.816093192076734E-3</v>
      </c>
    </row>
    <row r="1478" spans="1:3" x14ac:dyDescent="0.25">
      <c r="A1478">
        <v>73.900000000000006</v>
      </c>
      <c r="B1478">
        <v>1.4662512500261481E-2</v>
      </c>
      <c r="C1478">
        <v>1.8174096104603338E-3</v>
      </c>
    </row>
    <row r="1479" spans="1:3" x14ac:dyDescent="0.25">
      <c r="A1479">
        <v>73.95</v>
      </c>
      <c r="B1479">
        <v>1.4800287146607175E-2</v>
      </c>
      <c r="C1479">
        <v>1.8187280749252775E-3</v>
      </c>
    </row>
    <row r="1480" spans="1:3" x14ac:dyDescent="0.25">
      <c r="A1480">
        <v>74</v>
      </c>
      <c r="B1480">
        <v>1.4939111025767624E-2</v>
      </c>
      <c r="C1480">
        <v>1.8200485931735013E-3</v>
      </c>
    </row>
    <row r="1481" spans="1:3" x14ac:dyDescent="0.25">
      <c r="A1481">
        <v>74.05</v>
      </c>
      <c r="B1481">
        <v>1.5078989575623402E-2</v>
      </c>
      <c r="C1481">
        <v>1.821371172938174E-3</v>
      </c>
    </row>
    <row r="1482" spans="1:3" x14ac:dyDescent="0.25">
      <c r="A1482">
        <v>74.099999999999994</v>
      </c>
      <c r="B1482">
        <v>1.5219928237791796E-2</v>
      </c>
      <c r="C1482">
        <v>1.8226958219838816E-3</v>
      </c>
    </row>
    <row r="1483" spans="1:3" x14ac:dyDescent="0.25">
      <c r="A1483">
        <v>74.150000000000006</v>
      </c>
      <c r="B1483">
        <v>1.536193245737809E-2</v>
      </c>
      <c r="C1483">
        <v>1.8240225481068483E-3</v>
      </c>
    </row>
    <row r="1484" spans="1:3" x14ac:dyDescent="0.25">
      <c r="A1484">
        <v>74.2</v>
      </c>
      <c r="B1484">
        <v>1.5505007682724713E-2</v>
      </c>
      <c r="C1484">
        <v>1.8253513591351153E-3</v>
      </c>
    </row>
    <row r="1485" spans="1:3" x14ac:dyDescent="0.25">
      <c r="A1485">
        <v>74.25</v>
      </c>
      <c r="B1485">
        <v>1.5649159365158798E-2</v>
      </c>
      <c r="C1485">
        <v>1.8266822629287515E-3</v>
      </c>
    </row>
    <row r="1486" spans="1:3" x14ac:dyDescent="0.25">
      <c r="A1486">
        <v>74.3</v>
      </c>
      <c r="B1486">
        <v>1.5794392958737417E-2</v>
      </c>
      <c r="C1486">
        <v>1.8280152673800631E-3</v>
      </c>
    </row>
    <row r="1487" spans="1:3" x14ac:dyDescent="0.25">
      <c r="A1487">
        <v>74.349999999999994</v>
      </c>
      <c r="B1487">
        <v>1.5940713919991009E-2</v>
      </c>
      <c r="C1487">
        <v>1.829350380413781E-3</v>
      </c>
    </row>
    <row r="1488" spans="1:3" x14ac:dyDescent="0.25">
      <c r="A1488">
        <v>74.400000000000006</v>
      </c>
      <c r="B1488">
        <v>1.6088127707664931E-2</v>
      </c>
      <c r="C1488">
        <v>1.830687609987278E-3</v>
      </c>
    </row>
    <row r="1489" spans="1:3" x14ac:dyDescent="0.25">
      <c r="A1489">
        <v>74.45</v>
      </c>
      <c r="B1489">
        <v>1.6236639782458845E-2</v>
      </c>
      <c r="C1489">
        <v>1.8320269640907725E-3</v>
      </c>
    </row>
    <row r="1490" spans="1:3" x14ac:dyDescent="0.25">
      <c r="A1490">
        <v>74.5</v>
      </c>
      <c r="B1490">
        <v>1.6386255606764551E-2</v>
      </c>
      <c r="C1490">
        <v>1.8333684507475397E-3</v>
      </c>
    </row>
    <row r="1491" spans="1:3" x14ac:dyDescent="0.25">
      <c r="A1491">
        <v>74.55</v>
      </c>
      <c r="B1491">
        <v>1.6536980644401587E-2</v>
      </c>
      <c r="C1491">
        <v>1.8347120780141193E-3</v>
      </c>
    </row>
    <row r="1492" spans="1:3" x14ac:dyDescent="0.25">
      <c r="A1492">
        <v>74.599999999999994</v>
      </c>
      <c r="B1492">
        <v>1.6688820360351044E-2</v>
      </c>
      <c r="C1492">
        <v>1.8360578539805372E-3</v>
      </c>
    </row>
    <row r="1493" spans="1:3" x14ac:dyDescent="0.25">
      <c r="A1493">
        <v>74.650000000000006</v>
      </c>
      <c r="B1493">
        <v>1.6841780220487483E-2</v>
      </c>
      <c r="C1493">
        <v>1.8374057867704874E-3</v>
      </c>
    </row>
    <row r="1494" spans="1:3" x14ac:dyDescent="0.25">
      <c r="A1494">
        <v>74.7</v>
      </c>
      <c r="B1494">
        <v>1.6995865691308797E-2</v>
      </c>
      <c r="C1494">
        <v>1.8387558845415876E-3</v>
      </c>
    </row>
    <row r="1495" spans="1:3" x14ac:dyDescent="0.25">
      <c r="A1495">
        <v>74.75</v>
      </c>
      <c r="B1495">
        <v>1.7151082239664613E-2</v>
      </c>
      <c r="C1495">
        <v>1.8401081554855645E-3</v>
      </c>
    </row>
    <row r="1496" spans="1:3" x14ac:dyDescent="0.25">
      <c r="A1496">
        <v>74.8</v>
      </c>
      <c r="B1496">
        <v>1.7307435332482333E-2</v>
      </c>
      <c r="C1496">
        <v>1.8414626078284925E-3</v>
      </c>
    </row>
    <row r="1497" spans="1:3" x14ac:dyDescent="0.25">
      <c r="A1497">
        <v>74.849999999999994</v>
      </c>
      <c r="B1497">
        <v>1.7464930436491603E-2</v>
      </c>
      <c r="C1497">
        <v>1.84281924983099E-3</v>
      </c>
    </row>
    <row r="1498" spans="1:3" x14ac:dyDescent="0.25">
      <c r="A1498">
        <v>74.900000000000006</v>
      </c>
      <c r="B1498">
        <v>1.7623573017946891E-2</v>
      </c>
      <c r="C1498">
        <v>1.8441780897884648E-3</v>
      </c>
    </row>
    <row r="1499" spans="1:3" x14ac:dyDescent="0.25">
      <c r="A1499">
        <v>74.95</v>
      </c>
      <c r="B1499">
        <v>1.778336854234799E-2</v>
      </c>
      <c r="C1499">
        <v>1.8455391360313168E-3</v>
      </c>
    </row>
    <row r="1500" spans="1:3" x14ac:dyDescent="0.25">
      <c r="A1500">
        <v>75</v>
      </c>
      <c r="B1500">
        <v>1.7944322474159193E-2</v>
      </c>
      <c r="C1500">
        <v>1.8469023969251834E-3</v>
      </c>
    </row>
    <row r="1501" spans="1:3" x14ac:dyDescent="0.25">
      <c r="A1501">
        <v>75.05</v>
      </c>
      <c r="B1501">
        <v>1.8106440276526119E-2</v>
      </c>
      <c r="C1501">
        <v>1.8482678808711341E-3</v>
      </c>
    </row>
    <row r="1502" spans="1:3" x14ac:dyDescent="0.25">
      <c r="A1502">
        <v>75.099999999999994</v>
      </c>
      <c r="B1502">
        <v>1.8269727410991029E-2</v>
      </c>
      <c r="C1502">
        <v>1.8496355963059329E-3</v>
      </c>
    </row>
    <row r="1503" spans="1:3" x14ac:dyDescent="0.25">
      <c r="A1503">
        <v>75.150000000000006</v>
      </c>
      <c r="B1503">
        <v>1.8434189337206267E-2</v>
      </c>
      <c r="C1503">
        <v>1.8510055517022299E-3</v>
      </c>
    </row>
    <row r="1504" spans="1:3" x14ac:dyDescent="0.25">
      <c r="A1504">
        <v>75.2</v>
      </c>
      <c r="B1504">
        <v>1.8599831512645774E-2</v>
      </c>
      <c r="C1504">
        <v>1.8523777555688352E-3</v>
      </c>
    </row>
    <row r="1505" spans="1:3" x14ac:dyDescent="0.25">
      <c r="A1505">
        <v>75.25</v>
      </c>
      <c r="B1505">
        <v>1.8766659392315217E-2</v>
      </c>
      <c r="C1505">
        <v>1.8537522164509105E-3</v>
      </c>
    </row>
    <row r="1506" spans="1:3" x14ac:dyDescent="0.25">
      <c r="A1506">
        <v>75.3</v>
      </c>
      <c r="B1506">
        <v>1.8934678428459917E-2</v>
      </c>
      <c r="C1506">
        <v>1.8551289429302243E-3</v>
      </c>
    </row>
    <row r="1507" spans="1:3" x14ac:dyDescent="0.25">
      <c r="A1507">
        <v>75.349999999999994</v>
      </c>
      <c r="B1507">
        <v>1.9103894070271257E-2</v>
      </c>
      <c r="C1507">
        <v>1.8565079436253854E-3</v>
      </c>
    </row>
    <row r="1508" spans="1:3" x14ac:dyDescent="0.25">
      <c r="A1508">
        <v>75.400000000000006</v>
      </c>
      <c r="B1508">
        <v>1.9274311763591338E-2</v>
      </c>
      <c r="C1508">
        <v>1.8578892271920832E-3</v>
      </c>
    </row>
    <row r="1509" spans="1:3" x14ac:dyDescent="0.25">
      <c r="A1509">
        <v>75.45</v>
      </c>
      <c r="B1509">
        <v>1.9445936950615691E-2</v>
      </c>
      <c r="C1509">
        <v>1.8592728023233153E-3</v>
      </c>
    </row>
    <row r="1510" spans="1:3" x14ac:dyDescent="0.25">
      <c r="A1510">
        <v>75.5</v>
      </c>
      <c r="B1510">
        <v>1.9618775069594748E-2</v>
      </c>
      <c r="C1510">
        <v>1.8606586777496234E-3</v>
      </c>
    </row>
    <row r="1511" spans="1:3" x14ac:dyDescent="0.25">
      <c r="A1511">
        <v>75.55</v>
      </c>
      <c r="B1511">
        <v>1.9792831554533114E-2</v>
      </c>
      <c r="C1511">
        <v>1.8620468622393828E-3</v>
      </c>
    </row>
    <row r="1512" spans="1:3" x14ac:dyDescent="0.25">
      <c r="A1512">
        <v>75.599999999999994</v>
      </c>
      <c r="B1512">
        <v>1.9968111834887402E-2</v>
      </c>
      <c r="C1512">
        <v>1.8634373645989798E-3</v>
      </c>
    </row>
    <row r="1513" spans="1:3" x14ac:dyDescent="0.25">
      <c r="A1513">
        <v>75.650000000000006</v>
      </c>
      <c r="B1513">
        <v>2.0144621335262403E-2</v>
      </c>
      <c r="C1513">
        <v>1.864830193673098E-3</v>
      </c>
    </row>
    <row r="1514" spans="1:3" x14ac:dyDescent="0.25">
      <c r="A1514">
        <v>75.7</v>
      </c>
      <c r="B1514">
        <v>2.0322365475105339E-2</v>
      </c>
      <c r="C1514">
        <v>1.8662253583449613E-3</v>
      </c>
    </row>
    <row r="1515" spans="1:3" x14ac:dyDescent="0.25">
      <c r="A1515">
        <v>75.75</v>
      </c>
      <c r="B1515">
        <v>2.0501349668398977E-2</v>
      </c>
      <c r="C1515">
        <v>1.8676228675365842E-3</v>
      </c>
    </row>
    <row r="1516" spans="1:3" x14ac:dyDescent="0.25">
      <c r="A1516">
        <v>75.8</v>
      </c>
      <c r="B1516">
        <v>2.0681579323352593E-2</v>
      </c>
      <c r="C1516">
        <v>1.8690227302090095E-3</v>
      </c>
    </row>
    <row r="1517" spans="1:3" x14ac:dyDescent="0.25">
      <c r="A1517">
        <v>75.849999999999994</v>
      </c>
      <c r="B1517">
        <v>2.0863059842091563E-2</v>
      </c>
      <c r="C1517">
        <v>1.870424955362581E-3</v>
      </c>
    </row>
    <row r="1518" spans="1:3" x14ac:dyDescent="0.25">
      <c r="A1518">
        <v>75.900000000000006</v>
      </c>
      <c r="B1518">
        <v>2.1045796620345374E-2</v>
      </c>
      <c r="C1518">
        <v>1.8718295520371907E-3</v>
      </c>
    </row>
    <row r="1519" spans="1:3" x14ac:dyDescent="0.25">
      <c r="A1519">
        <v>75.95</v>
      </c>
      <c r="B1519">
        <v>2.122979504713382E-2</v>
      </c>
      <c r="C1519">
        <v>1.8732365293125241E-3</v>
      </c>
    </row>
    <row r="1520" spans="1:3" x14ac:dyDescent="0.25">
      <c r="A1520">
        <v>76</v>
      </c>
      <c r="B1520">
        <v>2.1415060504452025E-2</v>
      </c>
      <c r="C1520">
        <v>1.8746458963083529E-3</v>
      </c>
    </row>
    <row r="1521" spans="1:3" x14ac:dyDescent="0.25">
      <c r="A1521">
        <v>76.05</v>
      </c>
      <c r="B1521">
        <v>2.1601598366953537E-2</v>
      </c>
      <c r="C1521">
        <v>1.876057662184753E-3</v>
      </c>
    </row>
    <row r="1522" spans="1:3" x14ac:dyDescent="0.25">
      <c r="A1522">
        <v>76.099999999999994</v>
      </c>
      <c r="B1522">
        <v>2.1789414001632024E-2</v>
      </c>
      <c r="C1522">
        <v>1.8774718361423957E-3</v>
      </c>
    </row>
    <row r="1523" spans="1:3" x14ac:dyDescent="0.25">
      <c r="A1523">
        <v>76.150000000000006</v>
      </c>
      <c r="B1523">
        <v>2.1978512767501495E-2</v>
      </c>
      <c r="C1523">
        <v>1.8788884274228176E-3</v>
      </c>
    </row>
    <row r="1524" spans="1:3" x14ac:dyDescent="0.25">
      <c r="A1524">
        <v>76.2</v>
      </c>
      <c r="B1524">
        <v>2.2168900015274755E-2</v>
      </c>
      <c r="C1524">
        <v>1.8803074453086635E-3</v>
      </c>
    </row>
    <row r="1525" spans="1:3" x14ac:dyDescent="0.25">
      <c r="A1525">
        <v>76.25</v>
      </c>
      <c r="B1525">
        <v>2.2360581087040837E-2</v>
      </c>
      <c r="C1525">
        <v>1.8817288991239728E-3</v>
      </c>
    </row>
    <row r="1526" spans="1:3" x14ac:dyDescent="0.25">
      <c r="A1526">
        <v>76.3</v>
      </c>
      <c r="B1526">
        <v>2.2553561315940523E-2</v>
      </c>
      <c r="C1526">
        <v>1.8831527982344479E-3</v>
      </c>
    </row>
    <row r="1527" spans="1:3" x14ac:dyDescent="0.25">
      <c r="A1527">
        <v>76.349999999999994</v>
      </c>
      <c r="B1527">
        <v>2.2747846025840561E-2</v>
      </c>
      <c r="C1527">
        <v>1.8845791520477248E-3</v>
      </c>
    </row>
    <row r="1528" spans="1:3" x14ac:dyDescent="0.25">
      <c r="A1528">
        <v>76.400000000000006</v>
      </c>
      <c r="B1528">
        <v>2.2943440531006509E-2</v>
      </c>
      <c r="C1528">
        <v>1.8860079700136585E-3</v>
      </c>
    </row>
    <row r="1529" spans="1:3" x14ac:dyDescent="0.25">
      <c r="A1529">
        <v>76.45</v>
      </c>
      <c r="B1529">
        <v>2.3140350135773865E-2</v>
      </c>
      <c r="C1529">
        <v>1.8874392616245687E-3</v>
      </c>
    </row>
    <row r="1530" spans="1:3" x14ac:dyDescent="0.25">
      <c r="A1530">
        <v>76.5</v>
      </c>
      <c r="B1530">
        <v>2.3338580134218322E-2</v>
      </c>
      <c r="C1530">
        <v>1.8888730364155738E-3</v>
      </c>
    </row>
    <row r="1531" spans="1:3" x14ac:dyDescent="0.25">
      <c r="A1531">
        <v>76.55</v>
      </c>
      <c r="B1531">
        <v>2.353813580982405E-2</v>
      </c>
      <c r="C1531">
        <v>1.8903093039648133E-3</v>
      </c>
    </row>
    <row r="1532" spans="1:3" x14ac:dyDescent="0.25">
      <c r="A1532">
        <v>76.599999999999994</v>
      </c>
      <c r="B1532">
        <v>2.3739022435150997E-2</v>
      </c>
      <c r="C1532">
        <v>1.8917480738937754E-3</v>
      </c>
    </row>
    <row r="1533" spans="1:3" x14ac:dyDescent="0.25">
      <c r="A1533">
        <v>76.650000000000006</v>
      </c>
      <c r="B1533">
        <v>2.39412452715007E-2</v>
      </c>
      <c r="C1533">
        <v>1.893189355867563E-3</v>
      </c>
    </row>
    <row r="1534" spans="1:3" x14ac:dyDescent="0.25">
      <c r="A1534">
        <v>76.7</v>
      </c>
      <c r="B1534">
        <v>2.4144809568580495E-2</v>
      </c>
      <c r="C1534">
        <v>1.8946331595951775E-3</v>
      </c>
    </row>
    <row r="1535" spans="1:3" x14ac:dyDescent="0.25">
      <c r="A1535">
        <v>76.75</v>
      </c>
      <c r="B1535">
        <v>2.43497205641671E-2</v>
      </c>
      <c r="C1535">
        <v>1.8960794948298333E-3</v>
      </c>
    </row>
    <row r="1536" spans="1:3" x14ac:dyDescent="0.25">
      <c r="A1536">
        <v>76.8</v>
      </c>
      <c r="B1536">
        <v>2.4555983483768147E-2</v>
      </c>
      <c r="C1536">
        <v>1.897528371369218E-3</v>
      </c>
    </row>
    <row r="1537" spans="1:3" x14ac:dyDescent="0.25">
      <c r="A1537">
        <v>76.849999999999994</v>
      </c>
      <c r="B1537">
        <v>2.4763603540282852E-2</v>
      </c>
      <c r="C1537">
        <v>1.8989797990558159E-3</v>
      </c>
    </row>
    <row r="1538" spans="1:3" x14ac:dyDescent="0.25">
      <c r="A1538">
        <v>76.900000000000006</v>
      </c>
      <c r="B1538">
        <v>2.4972585933661383E-2</v>
      </c>
      <c r="C1538">
        <v>1.9004337877771848E-3</v>
      </c>
    </row>
    <row r="1539" spans="1:3" x14ac:dyDescent="0.25">
      <c r="A1539">
        <v>76.95</v>
      </c>
      <c r="B1539">
        <v>2.5182935850562645E-2</v>
      </c>
      <c r="C1539">
        <v>1.9018903474662691E-3</v>
      </c>
    </row>
    <row r="1540" spans="1:3" x14ac:dyDescent="0.25">
      <c r="A1540">
        <v>77</v>
      </c>
      <c r="B1540">
        <v>2.5394658464011496E-2</v>
      </c>
      <c r="C1540">
        <v>1.9033494881016868E-3</v>
      </c>
    </row>
    <row r="1541" spans="1:3" x14ac:dyDescent="0.25">
      <c r="A1541">
        <v>77.05</v>
      </c>
      <c r="B1541">
        <v>2.5607758933054163E-2</v>
      </c>
      <c r="C1541">
        <v>1.9048112197080382E-3</v>
      </c>
    </row>
    <row r="1542" spans="1:3" x14ac:dyDescent="0.25">
      <c r="A1542">
        <v>77.099999999999994</v>
      </c>
      <c r="B1542">
        <v>2.582224240241271E-2</v>
      </c>
      <c r="C1542">
        <v>1.9062755523562428E-3</v>
      </c>
    </row>
    <row r="1543" spans="1:3" x14ac:dyDescent="0.25">
      <c r="A1543">
        <v>77.150000000000006</v>
      </c>
      <c r="B1543">
        <v>2.6038114002138377E-2</v>
      </c>
      <c r="C1543">
        <v>1.9077424961637863E-3</v>
      </c>
    </row>
    <row r="1544" spans="1:3" x14ac:dyDescent="0.25">
      <c r="A1544">
        <v>77.2</v>
      </c>
      <c r="B1544">
        <v>2.625537884726354E-2</v>
      </c>
      <c r="C1544">
        <v>1.9092120612950903E-3</v>
      </c>
    </row>
    <row r="1545" spans="1:3" x14ac:dyDescent="0.25">
      <c r="A1545">
        <v>77.25</v>
      </c>
      <c r="B1545">
        <v>2.647404203745302E-2</v>
      </c>
      <c r="C1545">
        <v>1.9106842579617884E-3</v>
      </c>
    </row>
    <row r="1546" spans="1:3" x14ac:dyDescent="0.25">
      <c r="A1546">
        <v>77.3</v>
      </c>
      <c r="B1546">
        <v>2.6694108656653788E-2</v>
      </c>
      <c r="C1546">
        <v>1.9121590964230664E-3</v>
      </c>
    </row>
    <row r="1547" spans="1:3" x14ac:dyDescent="0.25">
      <c r="A1547">
        <v>77.349999999999994</v>
      </c>
      <c r="B1547">
        <v>2.6915583772743879E-2</v>
      </c>
      <c r="C1547">
        <v>1.9136365869859583E-3</v>
      </c>
    </row>
    <row r="1548" spans="1:3" x14ac:dyDescent="0.25">
      <c r="A1548">
        <v>77.400000000000006</v>
      </c>
      <c r="B1548">
        <v>2.7138472437180192E-2</v>
      </c>
      <c r="C1548">
        <v>1.915116740005684E-3</v>
      </c>
    </row>
    <row r="1549" spans="1:3" x14ac:dyDescent="0.25">
      <c r="A1549">
        <v>77.45</v>
      </c>
      <c r="B1549">
        <v>2.736277968464499E-2</v>
      </c>
      <c r="C1549">
        <v>1.9165995658859674E-3</v>
      </c>
    </row>
    <row r="1550" spans="1:3" x14ac:dyDescent="0.25">
      <c r="A1550">
        <v>77.5</v>
      </c>
      <c r="B1550">
        <v>2.7588510532692026E-2</v>
      </c>
      <c r="C1550">
        <v>1.9180850750793611E-3</v>
      </c>
    </row>
    <row r="1551" spans="1:3" x14ac:dyDescent="0.25">
      <c r="A1551">
        <v>77.55</v>
      </c>
      <c r="B1551">
        <v>2.7815669981390959E-2</v>
      </c>
      <c r="C1551">
        <v>1.9195732780875833E-3</v>
      </c>
    </row>
    <row r="1552" spans="1:3" x14ac:dyDescent="0.25">
      <c r="A1552">
        <v>77.599999999999994</v>
      </c>
      <c r="B1552">
        <v>2.8044263012971228E-2</v>
      </c>
      <c r="C1552">
        <v>1.9210641854618155E-3</v>
      </c>
    </row>
    <row r="1553" spans="1:3" x14ac:dyDescent="0.25">
      <c r="A1553">
        <v>77.650000000000006</v>
      </c>
      <c r="B1553">
        <v>2.8274294591464889E-2</v>
      </c>
      <c r="C1553">
        <v>1.9225578078030867E-3</v>
      </c>
    </row>
    <row r="1554" spans="1:3" x14ac:dyDescent="0.25">
      <c r="A1554">
        <v>77.7</v>
      </c>
      <c r="B1554">
        <v>2.8505769662348249E-2</v>
      </c>
      <c r="C1554">
        <v>1.924054155762579E-3</v>
      </c>
    </row>
    <row r="1555" spans="1:3" x14ac:dyDescent="0.25">
      <c r="A1555">
        <v>77.75</v>
      </c>
      <c r="B1555">
        <v>2.8738693152183224E-2</v>
      </c>
      <c r="C1555">
        <v>1.9255532400419689E-3</v>
      </c>
    </row>
    <row r="1556" spans="1:3" x14ac:dyDescent="0.25">
      <c r="A1556">
        <v>77.8</v>
      </c>
      <c r="B1556">
        <v>2.8973069968257138E-2</v>
      </c>
      <c r="C1556">
        <v>1.9270550713937642E-3</v>
      </c>
    </row>
    <row r="1557" spans="1:3" x14ac:dyDescent="0.25">
      <c r="A1557">
        <v>77.849999999999994</v>
      </c>
      <c r="B1557">
        <v>2.9208904998222068E-2</v>
      </c>
      <c r="C1557">
        <v>1.928559660621675E-3</v>
      </c>
    </row>
    <row r="1558" spans="1:3" x14ac:dyDescent="0.25">
      <c r="A1558">
        <v>77.900000000000006</v>
      </c>
      <c r="B1558">
        <v>2.9446203109733279E-2</v>
      </c>
      <c r="C1558">
        <v>1.9300670185809195E-3</v>
      </c>
    </row>
    <row r="1559" spans="1:3" x14ac:dyDescent="0.25">
      <c r="A1559">
        <v>77.95</v>
      </c>
      <c r="B1559">
        <v>2.9684969150086546E-2</v>
      </c>
      <c r="C1559">
        <v>1.9315771561786088E-3</v>
      </c>
    </row>
    <row r="1560" spans="1:3" x14ac:dyDescent="0.25">
      <c r="A1560">
        <v>78</v>
      </c>
      <c r="B1560">
        <v>2.9925207945855355E-2</v>
      </c>
      <c r="C1560">
        <v>1.9330900843740786E-3</v>
      </c>
    </row>
    <row r="1561" spans="1:3" x14ac:dyDescent="0.25">
      <c r="A1561">
        <v>78.05</v>
      </c>
      <c r="B1561">
        <v>3.0166924302526658E-2</v>
      </c>
      <c r="C1561">
        <v>1.9346058141792601E-3</v>
      </c>
    </row>
    <row r="1562" spans="1:3" x14ac:dyDescent="0.25">
      <c r="A1562">
        <v>78.099999999999994</v>
      </c>
      <c r="B1562">
        <v>3.0410123004136241E-2</v>
      </c>
      <c r="C1562">
        <v>1.9361243566590252E-3</v>
      </c>
    </row>
    <row r="1563" spans="1:3" x14ac:dyDescent="0.25">
      <c r="A1563">
        <v>78.150000000000006</v>
      </c>
      <c r="B1563">
        <v>3.0654808812903358E-2</v>
      </c>
      <c r="C1563">
        <v>1.9376457229315453E-3</v>
      </c>
    </row>
    <row r="1564" spans="1:3" x14ac:dyDescent="0.25">
      <c r="A1564">
        <v>78.2</v>
      </c>
      <c r="B1564">
        <v>3.0900986468864345E-2</v>
      </c>
      <c r="C1564">
        <v>1.9391699241686669E-3</v>
      </c>
    </row>
    <row r="1565" spans="1:3" x14ac:dyDescent="0.25">
      <c r="A1565">
        <v>78.25</v>
      </c>
      <c r="B1565">
        <v>3.1148660689506242E-2</v>
      </c>
      <c r="C1565">
        <v>1.9406969715962776E-3</v>
      </c>
    </row>
    <row r="1566" spans="1:3" x14ac:dyDescent="0.25">
      <c r="A1566">
        <v>78.3</v>
      </c>
      <c r="B1566">
        <v>3.1397836169399104E-2</v>
      </c>
      <c r="C1566">
        <v>1.9422268764946681E-3</v>
      </c>
    </row>
    <row r="1567" spans="1:3" x14ac:dyDescent="0.25">
      <c r="A1567">
        <v>78.349999999999994</v>
      </c>
      <c r="B1567">
        <v>3.1648517579828013E-2</v>
      </c>
      <c r="C1567">
        <v>1.9437596501988938E-3</v>
      </c>
    </row>
    <row r="1568" spans="1:3" x14ac:dyDescent="0.25">
      <c r="A1568">
        <v>78.400000000000006</v>
      </c>
      <c r="B1568">
        <v>3.1900709568424529E-2</v>
      </c>
      <c r="C1568">
        <v>1.945295304099198E-3</v>
      </c>
    </row>
    <row r="1569" spans="1:3" x14ac:dyDescent="0.25">
      <c r="A1569">
        <v>78.45</v>
      </c>
      <c r="B1569">
        <v>3.2154416758797183E-2</v>
      </c>
      <c r="C1569">
        <v>1.9468338496413278E-3</v>
      </c>
    </row>
    <row r="1570" spans="1:3" x14ac:dyDescent="0.25">
      <c r="A1570">
        <v>78.5</v>
      </c>
      <c r="B1570">
        <v>3.2409643750162163E-2</v>
      </c>
      <c r="C1570">
        <v>1.9483752983269374E-3</v>
      </c>
    </row>
    <row r="1571" spans="1:3" x14ac:dyDescent="0.25">
      <c r="A1571">
        <v>78.55</v>
      </c>
      <c r="B1571">
        <v>3.2666395116972786E-2</v>
      </c>
      <c r="C1571">
        <v>1.9499196617140154E-3</v>
      </c>
    </row>
    <row r="1572" spans="1:3" x14ac:dyDescent="0.25">
      <c r="A1572">
        <v>78.599999999999994</v>
      </c>
      <c r="B1572">
        <v>3.2924675408548806E-2</v>
      </c>
      <c r="C1572">
        <v>1.9514669514172009E-3</v>
      </c>
    </row>
    <row r="1573" spans="1:3" x14ac:dyDescent="0.25">
      <c r="A1573">
        <v>78.650000000000006</v>
      </c>
      <c r="B1573">
        <v>3.3184489148705296E-2</v>
      </c>
      <c r="C1573">
        <v>1.9530171791082437E-3</v>
      </c>
    </row>
    <row r="1574" spans="1:3" x14ac:dyDescent="0.25">
      <c r="A1574">
        <v>78.7</v>
      </c>
      <c r="B1574">
        <v>3.3445840835380637E-2</v>
      </c>
      <c r="C1574">
        <v>1.954570356516343E-3</v>
      </c>
    </row>
    <row r="1575" spans="1:3" x14ac:dyDescent="0.25">
      <c r="A1575">
        <v>78.75</v>
      </c>
      <c r="B1575">
        <v>3.3708734940264988E-2</v>
      </c>
      <c r="C1575">
        <v>1.9561264954285644E-3</v>
      </c>
    </row>
    <row r="1576" spans="1:3" x14ac:dyDescent="0.25">
      <c r="A1576">
        <v>78.8</v>
      </c>
      <c r="B1576">
        <v>3.397317590842748E-2</v>
      </c>
      <c r="C1576">
        <v>1.9576856076902703E-3</v>
      </c>
    </row>
    <row r="1577" spans="1:3" x14ac:dyDescent="0.25">
      <c r="A1577">
        <v>78.849999999999994</v>
      </c>
      <c r="B1577">
        <v>3.4239168157943499E-2</v>
      </c>
      <c r="C1577">
        <v>1.959247705205466E-3</v>
      </c>
    </row>
    <row r="1578" spans="1:3" x14ac:dyDescent="0.25">
      <c r="A1578">
        <v>78.900000000000006</v>
      </c>
      <c r="B1578">
        <v>3.4506716079521625E-2</v>
      </c>
      <c r="C1578">
        <v>1.9608127999372594E-3</v>
      </c>
    </row>
    <row r="1579" spans="1:3" x14ac:dyDescent="0.25">
      <c r="A1579">
        <v>78.95</v>
      </c>
      <c r="B1579">
        <v>3.4775824036129895E-2</v>
      </c>
      <c r="C1579">
        <v>1.9623809039082335E-3</v>
      </c>
    </row>
    <row r="1580" spans="1:3" x14ac:dyDescent="0.25">
      <c r="A1580">
        <v>79</v>
      </c>
      <c r="B1580">
        <v>3.5046496362622519E-2</v>
      </c>
      <c r="C1580">
        <v>1.9639520292008932E-3</v>
      </c>
    </row>
    <row r="1581" spans="1:3" x14ac:dyDescent="0.25">
      <c r="A1581">
        <v>79.05</v>
      </c>
      <c r="B1581">
        <v>3.5318737365365629E-2</v>
      </c>
      <c r="C1581">
        <v>1.9655261879580471E-3</v>
      </c>
    </row>
    <row r="1582" spans="1:3" x14ac:dyDescent="0.25">
      <c r="A1582">
        <v>79.099999999999994</v>
      </c>
      <c r="B1582">
        <v>3.5592551321863154E-2</v>
      </c>
      <c r="C1582">
        <v>1.9671033923832726E-3</v>
      </c>
    </row>
    <row r="1583" spans="1:3" x14ac:dyDescent="0.25">
      <c r="A1583">
        <v>79.150000000000006</v>
      </c>
      <c r="B1583">
        <v>3.5867942480382456E-2</v>
      </c>
      <c r="C1583">
        <v>1.9686836547412796E-3</v>
      </c>
    </row>
    <row r="1584" spans="1:3" x14ac:dyDescent="0.25">
      <c r="A1584">
        <v>79.2</v>
      </c>
      <c r="B1584">
        <v>3.6144915059579563E-2</v>
      </c>
      <c r="C1584">
        <v>1.9702669873584103E-3</v>
      </c>
    </row>
    <row r="1585" spans="1:3" x14ac:dyDescent="0.25">
      <c r="A1585">
        <v>79.25</v>
      </c>
      <c r="B1585">
        <v>3.6423473248124873E-2</v>
      </c>
      <c r="C1585">
        <v>1.9718534026229987E-3</v>
      </c>
    </row>
    <row r="1586" spans="1:3" x14ac:dyDescent="0.25">
      <c r="A1586">
        <v>79.3</v>
      </c>
      <c r="B1586">
        <v>3.6703621204328019E-2</v>
      </c>
      <c r="C1586">
        <v>1.973442912985862E-3</v>
      </c>
    </row>
    <row r="1587" spans="1:3" x14ac:dyDescent="0.25">
      <c r="A1587">
        <v>79.349999999999994</v>
      </c>
      <c r="B1587">
        <v>3.6985363055763117E-2</v>
      </c>
      <c r="C1587">
        <v>1.9750355309607012E-3</v>
      </c>
    </row>
    <row r="1588" spans="1:3" x14ac:dyDescent="0.25">
      <c r="A1588">
        <v>79.400000000000006</v>
      </c>
      <c r="B1588">
        <v>3.7268702898893863E-2</v>
      </c>
      <c r="C1588">
        <v>1.976631269124575E-3</v>
      </c>
    </row>
    <row r="1589" spans="1:3" x14ac:dyDescent="0.25">
      <c r="A1589">
        <v>79.45</v>
      </c>
      <c r="B1589">
        <v>3.7553644798698195E-2</v>
      </c>
      <c r="C1589">
        <v>1.978230140118309E-3</v>
      </c>
    </row>
    <row r="1590" spans="1:3" x14ac:dyDescent="0.25">
      <c r="A1590">
        <v>79.5</v>
      </c>
      <c r="B1590">
        <v>3.784019278829389E-2</v>
      </c>
      <c r="C1590">
        <v>1.9798321566469753E-3</v>
      </c>
    </row>
    <row r="1591" spans="1:3" x14ac:dyDescent="0.25">
      <c r="A1591">
        <v>79.55</v>
      </c>
      <c r="B1591">
        <v>3.8128350868563206E-2</v>
      </c>
      <c r="C1591">
        <v>1.9814373314803336E-3</v>
      </c>
    </row>
    <row r="1592" spans="1:3" x14ac:dyDescent="0.25">
      <c r="A1592">
        <v>79.599999999999994</v>
      </c>
      <c r="B1592">
        <v>3.8418123007778165E-2</v>
      </c>
      <c r="C1592">
        <v>1.9830456774532776E-3</v>
      </c>
    </row>
    <row r="1593" spans="1:3" x14ac:dyDescent="0.25">
      <c r="A1593">
        <v>79.650000000000006</v>
      </c>
      <c r="B1593">
        <v>3.8709513141225754E-2</v>
      </c>
      <c r="C1593">
        <v>1.9846572074663283E-3</v>
      </c>
    </row>
    <row r="1594" spans="1:3" x14ac:dyDescent="0.25">
      <c r="A1594">
        <v>79.7</v>
      </c>
      <c r="B1594">
        <v>3.9002525170832976E-2</v>
      </c>
      <c r="C1594">
        <v>1.9862719344860523E-3</v>
      </c>
    </row>
    <row r="1595" spans="1:3" x14ac:dyDescent="0.25">
      <c r="A1595">
        <v>79.75</v>
      </c>
      <c r="B1595">
        <v>3.929716296479277E-2</v>
      </c>
      <c r="C1595">
        <v>1.9878898715455671E-3</v>
      </c>
    </row>
    <row r="1596" spans="1:3" x14ac:dyDescent="0.25">
      <c r="A1596">
        <v>79.8</v>
      </c>
      <c r="B1596">
        <v>3.9593430357189319E-2</v>
      </c>
      <c r="C1596">
        <v>1.9895110317450023E-3</v>
      </c>
    </row>
    <row r="1597" spans="1:3" x14ac:dyDescent="0.25">
      <c r="A1597">
        <v>79.849999999999994</v>
      </c>
      <c r="B1597">
        <v>3.9891331147623998E-2</v>
      </c>
      <c r="C1597">
        <v>1.9911354282519662E-3</v>
      </c>
    </row>
    <row r="1598" spans="1:3" x14ac:dyDescent="0.25">
      <c r="A1598">
        <v>79.900000000000006</v>
      </c>
      <c r="B1598">
        <v>4.0190869100841513E-2</v>
      </c>
      <c r="C1598">
        <v>1.9927630743020413E-3</v>
      </c>
    </row>
    <row r="1599" spans="1:3" x14ac:dyDescent="0.25">
      <c r="A1599">
        <v>79.95</v>
      </c>
      <c r="B1599">
        <v>4.049204794635592E-2</v>
      </c>
      <c r="C1599">
        <v>1.9943939831992517E-3</v>
      </c>
    </row>
    <row r="1600" spans="1:3" x14ac:dyDescent="0.25">
      <c r="A1600">
        <v>80</v>
      </c>
      <c r="B1600">
        <v>4.0794871378077739E-2</v>
      </c>
      <c r="C1600">
        <v>1.9960281683165664E-3</v>
      </c>
    </row>
    <row r="1601" spans="1:3" x14ac:dyDescent="0.25">
      <c r="A1601">
        <v>80.05</v>
      </c>
      <c r="B1601">
        <v>4.1099343053940585E-2</v>
      </c>
      <c r="C1601">
        <v>1.9976656430963913E-3</v>
      </c>
    </row>
    <row r="1602" spans="1:3" x14ac:dyDescent="0.25">
      <c r="A1602">
        <v>80.099999999999994</v>
      </c>
      <c r="B1602">
        <v>4.1405466595528524E-2</v>
      </c>
      <c r="C1602">
        <v>1.999306421051051E-3</v>
      </c>
    </row>
    <row r="1603" spans="1:3" x14ac:dyDescent="0.25">
      <c r="A1603">
        <v>80.150000000000006</v>
      </c>
      <c r="B1603">
        <v>4.1713245587703902E-2</v>
      </c>
      <c r="C1603">
        <v>2.0009505157633067E-3</v>
      </c>
    </row>
    <row r="1604" spans="1:3" x14ac:dyDescent="0.25">
      <c r="A1604">
        <v>80.2</v>
      </c>
      <c r="B1604">
        <v>4.2022683578235021E-2</v>
      </c>
      <c r="C1604">
        <v>2.0025979408868459E-3</v>
      </c>
    </row>
    <row r="1605" spans="1:3" x14ac:dyDescent="0.25">
      <c r="A1605">
        <v>80.25</v>
      </c>
      <c r="B1605">
        <v>4.2333784077425281E-2</v>
      </c>
      <c r="C1605">
        <v>2.0042487101468039E-3</v>
      </c>
    </row>
    <row r="1606" spans="1:3" x14ac:dyDescent="0.25">
      <c r="A1606">
        <v>80.3</v>
      </c>
      <c r="B1606">
        <v>4.2646550557741789E-2</v>
      </c>
      <c r="C1606">
        <v>2.0059028373402669E-3</v>
      </c>
    </row>
    <row r="1607" spans="1:3" x14ac:dyDescent="0.25">
      <c r="A1607">
        <v>80.349999999999994</v>
      </c>
      <c r="B1607">
        <v>4.2960986453444948E-2</v>
      </c>
      <c r="C1607">
        <v>2.0075603363368093E-3</v>
      </c>
    </row>
    <row r="1608" spans="1:3" x14ac:dyDescent="0.25">
      <c r="A1608">
        <v>80.400000000000006</v>
      </c>
      <c r="B1608">
        <v>4.3277095160218652E-2</v>
      </c>
      <c r="C1608">
        <v>2.0092212210789961E-3</v>
      </c>
    </row>
    <row r="1609" spans="1:3" x14ac:dyDescent="0.25">
      <c r="A1609">
        <v>80.45</v>
      </c>
      <c r="B1609">
        <v>4.3594880034800491E-2</v>
      </c>
      <c r="C1609">
        <v>2.010885505582915E-3</v>
      </c>
    </row>
    <row r="1610" spans="1:3" x14ac:dyDescent="0.25">
      <c r="A1610">
        <v>80.5</v>
      </c>
      <c r="B1610">
        <v>4.3914344394613482E-2</v>
      </c>
      <c r="C1610">
        <v>2.0125532039387078E-3</v>
      </c>
    </row>
    <row r="1611" spans="1:3" x14ac:dyDescent="0.25">
      <c r="A1611">
        <v>80.55</v>
      </c>
      <c r="B1611">
        <v>4.4235491517397564E-2</v>
      </c>
      <c r="C1611">
        <v>2.0142243303111164E-3</v>
      </c>
    </row>
    <row r="1612" spans="1:3" x14ac:dyDescent="0.25">
      <c r="A1612">
        <v>80.599999999999994</v>
      </c>
      <c r="B1612">
        <v>4.4558324640842181E-2</v>
      </c>
      <c r="C1612">
        <v>2.0158988989400087E-3</v>
      </c>
    </row>
    <row r="1613" spans="1:3" x14ac:dyDescent="0.25">
      <c r="A1613">
        <v>80.650000000000006</v>
      </c>
      <c r="B1613">
        <v>4.4882846962219496E-2</v>
      </c>
      <c r="C1613">
        <v>2.0175769241409331E-3</v>
      </c>
    </row>
    <row r="1614" spans="1:3" x14ac:dyDescent="0.25">
      <c r="A1614">
        <v>80.7</v>
      </c>
      <c r="B1614">
        <v>4.5209061638017932E-2</v>
      </c>
      <c r="C1614">
        <v>2.0192584203056673E-3</v>
      </c>
    </row>
    <row r="1615" spans="1:3" x14ac:dyDescent="0.25">
      <c r="A1615">
        <v>80.75</v>
      </c>
      <c r="B1615">
        <v>4.5536971783577358E-2</v>
      </c>
      <c r="C1615">
        <v>2.0209434019027718E-3</v>
      </c>
    </row>
    <row r="1616" spans="1:3" x14ac:dyDescent="0.25">
      <c r="A1616">
        <v>80.8</v>
      </c>
      <c r="B1616">
        <v>4.5866580472724128E-2</v>
      </c>
      <c r="C1616">
        <v>2.0226318834781439E-3</v>
      </c>
    </row>
    <row r="1617" spans="1:3" x14ac:dyDescent="0.25">
      <c r="A1617">
        <v>80.849999999999994</v>
      </c>
      <c r="B1617">
        <v>4.6197890737407356E-2</v>
      </c>
      <c r="C1617">
        <v>2.0243238796555938E-3</v>
      </c>
    </row>
    <row r="1618" spans="1:3" x14ac:dyDescent="0.25">
      <c r="A1618">
        <v>80.900000000000006</v>
      </c>
      <c r="B1618">
        <v>4.6530905567336099E-2</v>
      </c>
      <c r="C1618">
        <v>2.0260194051374067E-3</v>
      </c>
    </row>
    <row r="1619" spans="1:3" x14ac:dyDescent="0.25">
      <c r="A1619">
        <v>80.95</v>
      </c>
      <c r="B1619">
        <v>4.686562790961691E-2</v>
      </c>
      <c r="C1619">
        <v>2.0277184747049147E-3</v>
      </c>
    </row>
    <row r="1620" spans="1:3" x14ac:dyDescent="0.25">
      <c r="A1620">
        <v>81</v>
      </c>
      <c r="B1620">
        <v>4.7202060668393192E-2</v>
      </c>
      <c r="C1620">
        <v>2.0294211032190939E-3</v>
      </c>
    </row>
    <row r="1621" spans="1:3" x14ac:dyDescent="0.25">
      <c r="A1621">
        <v>81.05</v>
      </c>
      <c r="B1621">
        <v>4.7540206704484632E-2</v>
      </c>
      <c r="C1621">
        <v>2.031127305621108E-3</v>
      </c>
    </row>
    <row r="1622" spans="1:3" x14ac:dyDescent="0.25">
      <c r="A1622">
        <v>81.099999999999994</v>
      </c>
      <c r="B1622">
        <v>4.7880068835027975E-2</v>
      </c>
      <c r="C1622">
        <v>2.0328370969329526E-3</v>
      </c>
    </row>
    <row r="1623" spans="1:3" x14ac:dyDescent="0.25">
      <c r="A1623">
        <v>81.150000000000006</v>
      </c>
      <c r="B1623">
        <v>4.822164983311885E-2</v>
      </c>
      <c r="C1623">
        <v>2.0345504922579948E-3</v>
      </c>
    </row>
    <row r="1624" spans="1:3" x14ac:dyDescent="0.25">
      <c r="A1624">
        <v>81.2</v>
      </c>
      <c r="B1624">
        <v>4.8564952427454171E-2</v>
      </c>
      <c r="C1624">
        <v>2.0362675067816262E-3</v>
      </c>
    </row>
    <row r="1625" spans="1:3" x14ac:dyDescent="0.25">
      <c r="A1625">
        <v>81.25</v>
      </c>
      <c r="B1625">
        <v>4.8909979301976436E-2</v>
      </c>
      <c r="C1625">
        <v>2.0379881557718161E-3</v>
      </c>
    </row>
    <row r="1626" spans="1:3" x14ac:dyDescent="0.25">
      <c r="A1626">
        <v>81.3</v>
      </c>
      <c r="B1626">
        <v>4.9256733095518319E-2</v>
      </c>
      <c r="C1626">
        <v>2.0397124545797648E-3</v>
      </c>
    </row>
    <row r="1627" spans="1:3" x14ac:dyDescent="0.25">
      <c r="A1627">
        <v>81.349999999999994</v>
      </c>
      <c r="B1627">
        <v>4.9605216401448708E-2</v>
      </c>
      <c r="C1627">
        <v>2.0414404186404941E-3</v>
      </c>
    </row>
    <row r="1628" spans="1:3" x14ac:dyDescent="0.25">
      <c r="A1628">
        <v>81.400000000000006</v>
      </c>
      <c r="B1628">
        <v>4.9955431767320028E-2</v>
      </c>
      <c r="C1628">
        <v>2.0431720634734676E-3</v>
      </c>
    </row>
    <row r="1629" spans="1:3" x14ac:dyDescent="0.25">
      <c r="A1629">
        <v>81.45</v>
      </c>
      <c r="B1629">
        <v>5.0307381694516123E-2</v>
      </c>
      <c r="C1629">
        <v>2.0449074046832538E-3</v>
      </c>
    </row>
    <row r="1630" spans="1:3" x14ac:dyDescent="0.25">
      <c r="A1630">
        <v>81.5</v>
      </c>
      <c r="B1630">
        <v>5.0661068637902477E-2</v>
      </c>
      <c r="C1630">
        <v>2.0466464579600979E-3</v>
      </c>
    </row>
    <row r="1631" spans="1:3" x14ac:dyDescent="0.25">
      <c r="A1631">
        <v>81.55</v>
      </c>
      <c r="B1631">
        <v>5.1016495005476566E-2</v>
      </c>
      <c r="C1631">
        <v>2.0483892390806063E-3</v>
      </c>
    </row>
    <row r="1632" spans="1:3" x14ac:dyDescent="0.25">
      <c r="A1632">
        <v>81.599999999999994</v>
      </c>
      <c r="B1632">
        <v>5.1373663158020069E-2</v>
      </c>
      <c r="C1632">
        <v>2.0501357639083821E-3</v>
      </c>
    </row>
    <row r="1633" spans="1:3" x14ac:dyDescent="0.25">
      <c r="A1633">
        <v>81.650000000000006</v>
      </c>
      <c r="B1633">
        <v>5.173257540875234E-2</v>
      </c>
      <c r="C1633">
        <v>2.0518860483946522E-3</v>
      </c>
    </row>
    <row r="1634" spans="1:3" x14ac:dyDescent="0.25">
      <c r="A1634">
        <v>81.7</v>
      </c>
      <c r="B1634">
        <v>5.2093234022984734E-2</v>
      </c>
      <c r="C1634">
        <v>2.0536401085789516E-3</v>
      </c>
    </row>
    <row r="1635" spans="1:3" x14ac:dyDescent="0.25">
      <c r="A1635">
        <v>81.75</v>
      </c>
      <c r="B1635">
        <v>5.2455641217777328E-2</v>
      </c>
      <c r="C1635">
        <v>2.0553979605897619E-3</v>
      </c>
    </row>
    <row r="1636" spans="1:3" x14ac:dyDescent="0.25">
      <c r="A1636">
        <v>81.8</v>
      </c>
      <c r="B1636">
        <v>5.2819799161596008E-2</v>
      </c>
      <c r="C1636">
        <v>2.05715962064519E-3</v>
      </c>
    </row>
    <row r="1637" spans="1:3" x14ac:dyDescent="0.25">
      <c r="A1637">
        <v>81.849999999999994</v>
      </c>
      <c r="B1637">
        <v>5.3185709973971478E-2</v>
      </c>
      <c r="C1637">
        <v>2.0589251050536373E-3</v>
      </c>
    </row>
    <row r="1638" spans="1:3" x14ac:dyDescent="0.25">
      <c r="A1638">
        <v>81.900000000000006</v>
      </c>
      <c r="B1638">
        <v>5.3553375725159807E-2</v>
      </c>
      <c r="C1638">
        <v>2.0606944302144826E-3</v>
      </c>
    </row>
    <row r="1639" spans="1:3" x14ac:dyDescent="0.25">
      <c r="A1639">
        <v>81.95</v>
      </c>
      <c r="B1639">
        <v>5.3922798435803845E-2</v>
      </c>
      <c r="C1639">
        <v>2.0624676126187532E-3</v>
      </c>
    </row>
    <row r="1640" spans="1:3" x14ac:dyDescent="0.25">
      <c r="A1640">
        <v>82</v>
      </c>
      <c r="B1640">
        <v>5.4293980076597324E-2</v>
      </c>
      <c r="C1640">
        <v>2.0642446688498399E-3</v>
      </c>
    </row>
    <row r="1641" spans="1:3" x14ac:dyDescent="0.25">
      <c r="A1641">
        <v>82.05</v>
      </c>
      <c r="B1641">
        <v>5.4666922567949409E-2</v>
      </c>
      <c r="C1641">
        <v>2.066025615584157E-3</v>
      </c>
    </row>
    <row r="1642" spans="1:3" x14ac:dyDescent="0.25">
      <c r="A1642">
        <v>82.1</v>
      </c>
      <c r="B1642">
        <v>5.5041627779651325E-2</v>
      </c>
      <c r="C1642">
        <v>2.0678104695918903E-3</v>
      </c>
    </row>
    <row r="1643" spans="1:3" x14ac:dyDescent="0.25">
      <c r="A1643">
        <v>82.15</v>
      </c>
      <c r="B1643">
        <v>5.5418097530544698E-2</v>
      </c>
      <c r="C1643">
        <v>2.0695992477376833E-3</v>
      </c>
    </row>
    <row r="1644" spans="1:3" x14ac:dyDescent="0.25">
      <c r="A1644">
        <v>82.2</v>
      </c>
      <c r="B1644">
        <v>5.5796333588190972E-2</v>
      </c>
      <c r="C1644">
        <v>2.0713919669813449E-3</v>
      </c>
    </row>
    <row r="1645" spans="1:3" x14ac:dyDescent="0.25">
      <c r="A1645">
        <v>82.25</v>
      </c>
      <c r="B1645">
        <v>5.6176337668543519E-2</v>
      </c>
      <c r="C1645">
        <v>2.0731886443785936E-3</v>
      </c>
    </row>
    <row r="1646" spans="1:3" x14ac:dyDescent="0.25">
      <c r="A1646">
        <v>82.3</v>
      </c>
      <c r="B1646">
        <v>5.6558111435620506E-2</v>
      </c>
      <c r="C1646">
        <v>2.0749892970817574E-3</v>
      </c>
    </row>
    <row r="1647" spans="1:3" x14ac:dyDescent="0.25">
      <c r="A1647">
        <v>82.35</v>
      </c>
      <c r="B1647">
        <v>5.6941656501179931E-2</v>
      </c>
      <c r="C1647">
        <v>2.0767939423405593E-3</v>
      </c>
    </row>
    <row r="1648" spans="1:3" x14ac:dyDescent="0.25">
      <c r="A1648">
        <v>82.4</v>
      </c>
      <c r="B1648">
        <v>5.7326974424396548E-2</v>
      </c>
      <c r="C1648">
        <v>2.0786025975027961E-3</v>
      </c>
    </row>
    <row r="1649" spans="1:3" x14ac:dyDescent="0.25">
      <c r="A1649">
        <v>82.45</v>
      </c>
      <c r="B1649">
        <v>5.7714066711539946E-2</v>
      </c>
      <c r="C1649">
        <v>2.0804152800151386E-3</v>
      </c>
    </row>
    <row r="1650" spans="1:3" x14ac:dyDescent="0.25">
      <c r="A1650">
        <v>82.5</v>
      </c>
      <c r="B1650">
        <v>5.8102934815655607E-2</v>
      </c>
      <c r="C1650">
        <v>2.0822320074238804E-3</v>
      </c>
    </row>
    <row r="1651" spans="1:3" x14ac:dyDescent="0.25">
      <c r="A1651">
        <v>82.55</v>
      </c>
      <c r="B1651">
        <v>5.8493580136246767E-2</v>
      </c>
      <c r="C1651">
        <v>2.0840527973756619E-3</v>
      </c>
    </row>
    <row r="1652" spans="1:3" x14ac:dyDescent="0.25">
      <c r="A1652">
        <v>82.6</v>
      </c>
      <c r="B1652">
        <v>5.8886004018958694E-2</v>
      </c>
      <c r="C1652">
        <v>2.0858776676183047E-3</v>
      </c>
    </row>
    <row r="1653" spans="1:3" x14ac:dyDescent="0.25">
      <c r="A1653">
        <v>82.65</v>
      </c>
      <c r="B1653">
        <v>5.9280207755264859E-2</v>
      </c>
      <c r="C1653">
        <v>2.0877066360015144E-3</v>
      </c>
    </row>
    <row r="1654" spans="1:3" x14ac:dyDescent="0.25">
      <c r="A1654">
        <v>82.7</v>
      </c>
      <c r="B1654">
        <v>5.9676192582154577E-2</v>
      </c>
      <c r="C1654">
        <v>2.0895397204777344E-3</v>
      </c>
    </row>
    <row r="1655" spans="1:3" x14ac:dyDescent="0.25">
      <c r="A1655">
        <v>82.75</v>
      </c>
      <c r="B1655">
        <v>6.007395968182374E-2</v>
      </c>
      <c r="C1655">
        <v>2.0913769391029033E-3</v>
      </c>
    </row>
    <row r="1656" spans="1:3" x14ac:dyDescent="0.25">
      <c r="A1656">
        <v>82.8</v>
      </c>
      <c r="B1656">
        <v>6.0473510181366416E-2</v>
      </c>
      <c r="C1656">
        <v>2.0932183100372506E-3</v>
      </c>
    </row>
    <row r="1657" spans="1:3" x14ac:dyDescent="0.25">
      <c r="A1657">
        <v>82.85</v>
      </c>
      <c r="B1657">
        <v>6.0874845152469097E-2</v>
      </c>
      <c r="C1657">
        <v>2.0950638515461078E-3</v>
      </c>
    </row>
    <row r="1658" spans="1:3" x14ac:dyDescent="0.25">
      <c r="A1658">
        <v>82.9</v>
      </c>
      <c r="B1658">
        <v>6.1277965611107023E-2</v>
      </c>
      <c r="C1658">
        <v>2.0969135820007481E-3</v>
      </c>
    </row>
    <row r="1659" spans="1:3" x14ac:dyDescent="0.25">
      <c r="A1659">
        <v>82.95</v>
      </c>
      <c r="B1659">
        <v>6.168287251724202E-2</v>
      </c>
      <c r="C1659">
        <v>2.0987675198791507E-3</v>
      </c>
    </row>
    <row r="1660" spans="1:3" x14ac:dyDescent="0.25">
      <c r="A1660">
        <v>83</v>
      </c>
      <c r="B1660">
        <v>6.2089566774523694E-2</v>
      </c>
      <c r="C1660">
        <v>2.1006256837669004E-3</v>
      </c>
    </row>
    <row r="1661" spans="1:3" x14ac:dyDescent="0.25">
      <c r="A1661">
        <v>83.05</v>
      </c>
      <c r="B1661">
        <v>6.2498049229991574E-2</v>
      </c>
      <c r="C1661">
        <v>2.1024880923579637E-3</v>
      </c>
    </row>
    <row r="1662" spans="1:3" x14ac:dyDescent="0.25">
      <c r="A1662">
        <v>83.1</v>
      </c>
      <c r="B1662">
        <v>6.2908320673780063E-2</v>
      </c>
      <c r="C1662">
        <v>2.1043547644555628E-3</v>
      </c>
    </row>
    <row r="1663" spans="1:3" x14ac:dyDescent="0.25">
      <c r="A1663">
        <v>83.15</v>
      </c>
      <c r="B1663">
        <v>6.3320381838825629E-2</v>
      </c>
      <c r="C1663">
        <v>2.1062257189730337E-3</v>
      </c>
    </row>
    <row r="1664" spans="1:3" x14ac:dyDescent="0.25">
      <c r="A1664">
        <v>83.2</v>
      </c>
      <c r="B1664">
        <v>6.3734233400575685E-2</v>
      </c>
      <c r="C1664">
        <v>2.1081009749346633E-3</v>
      </c>
    </row>
    <row r="1665" spans="1:3" x14ac:dyDescent="0.25">
      <c r="A1665">
        <v>83.25</v>
      </c>
      <c r="B1665">
        <v>6.4149875976700882E-2</v>
      </c>
      <c r="C1665">
        <v>2.1099805514765806E-3</v>
      </c>
    </row>
    <row r="1666" spans="1:3" x14ac:dyDescent="0.25">
      <c r="A1666">
        <v>83.3</v>
      </c>
      <c r="B1666">
        <v>6.456731012680865E-2</v>
      </c>
      <c r="C1666">
        <v>2.1118644678476258E-3</v>
      </c>
    </row>
    <row r="1667" spans="1:3" x14ac:dyDescent="0.25">
      <c r="A1667">
        <v>83.35</v>
      </c>
      <c r="B1667">
        <v>6.4986536352159549E-2</v>
      </c>
      <c r="C1667">
        <v>2.1137527434102201E-3</v>
      </c>
    </row>
    <row r="1668" spans="1:3" x14ac:dyDescent="0.25">
      <c r="A1668">
        <v>83.4</v>
      </c>
      <c r="B1668">
        <v>6.5407555095386039E-2</v>
      </c>
      <c r="C1668">
        <v>2.1156453976412977E-3</v>
      </c>
    </row>
    <row r="1669" spans="1:3" x14ac:dyDescent="0.25">
      <c r="A1669">
        <v>83.45</v>
      </c>
      <c r="B1669">
        <v>6.5830366740213239E-2</v>
      </c>
      <c r="C1669">
        <v>2.1175424501331534E-3</v>
      </c>
    </row>
    <row r="1670" spans="1:3" x14ac:dyDescent="0.25">
      <c r="A1670">
        <v>83.5</v>
      </c>
      <c r="B1670">
        <v>6.6254971611182961E-2</v>
      </c>
      <c r="C1670">
        <v>2.1194439205944014E-3</v>
      </c>
    </row>
    <row r="1671" spans="1:3" x14ac:dyDescent="0.25">
      <c r="A1671">
        <v>83.55</v>
      </c>
      <c r="B1671">
        <v>6.6681369973379423E-2</v>
      </c>
      <c r="C1671">
        <v>2.1213498288508749E-3</v>
      </c>
    </row>
    <row r="1672" spans="1:3" x14ac:dyDescent="0.25">
      <c r="A1672">
        <v>83.6</v>
      </c>
      <c r="B1672">
        <v>6.7109562032157705E-2</v>
      </c>
      <c r="C1672">
        <v>2.1232601948465383E-3</v>
      </c>
    </row>
    <row r="1673" spans="1:3" x14ac:dyDescent="0.25">
      <c r="A1673">
        <v>83.65</v>
      </c>
      <c r="B1673">
        <v>6.7539547932874977E-2</v>
      </c>
      <c r="C1673">
        <v>2.1251750386444691E-3</v>
      </c>
    </row>
    <row r="1674" spans="1:3" x14ac:dyDescent="0.25">
      <c r="A1674">
        <v>83.7</v>
      </c>
      <c r="B1674">
        <v>6.7971327760623576E-2</v>
      </c>
      <c r="C1674">
        <v>2.1270943804277361E-3</v>
      </c>
    </row>
    <row r="1675" spans="1:3" x14ac:dyDescent="0.25">
      <c r="A1675">
        <v>83.75</v>
      </c>
      <c r="B1675">
        <v>6.8404901539967825E-2</v>
      </c>
      <c r="C1675">
        <v>2.1290182405004202E-3</v>
      </c>
    </row>
    <row r="1676" spans="1:3" x14ac:dyDescent="0.25">
      <c r="A1676">
        <v>83.805800000000005</v>
      </c>
      <c r="B1676">
        <v>6.8890887999999997E-2</v>
      </c>
      <c r="C1676">
        <v>2.1311706282649522E-3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DF63-C39C-E748-9DCB-974DA71746A8}">
  <sheetPr codeName="Tabelle8"/>
  <dimension ref="A1:C1676"/>
  <sheetViews>
    <sheetView workbookViewId="0">
      <selection activeCell="N15" sqref="N15"/>
    </sheetView>
  </sheetViews>
  <sheetFormatPr defaultColWidth="11.5703125" defaultRowHeight="15" x14ac:dyDescent="0.25"/>
  <sheetData>
    <row r="1" spans="1:3" x14ac:dyDescent="0.25">
      <c r="A1">
        <v>0.05</v>
      </c>
      <c r="B1">
        <v>4.2730075760343569E-19</v>
      </c>
      <c r="C1">
        <v>3.4843205575030848E-4</v>
      </c>
    </row>
    <row r="2" spans="1:3" x14ac:dyDescent="0.25">
      <c r="A2">
        <v>0.1</v>
      </c>
      <c r="B2">
        <v>4.4762101821245876E-19</v>
      </c>
      <c r="C2">
        <v>3.484320557680058E-4</v>
      </c>
    </row>
    <row r="3" spans="1:3" x14ac:dyDescent="0.25">
      <c r="A3">
        <v>0.15</v>
      </c>
      <c r="B3">
        <v>4.6889175382359268E-19</v>
      </c>
      <c r="C3">
        <v>3.4843205584469316E-4</v>
      </c>
    </row>
    <row r="4" spans="1:3" x14ac:dyDescent="0.25">
      <c r="A4">
        <v>0.2</v>
      </c>
      <c r="B4">
        <v>4.911566638375696E-19</v>
      </c>
      <c r="C4">
        <v>3.4843205605116049E-4</v>
      </c>
    </row>
    <row r="5" spans="1:3" x14ac:dyDescent="0.25">
      <c r="A5">
        <v>0.25</v>
      </c>
      <c r="B5">
        <v>5.1446142104626818E-19</v>
      </c>
      <c r="C5">
        <v>3.4843205648650989E-4</v>
      </c>
    </row>
    <row r="6" spans="1:3" x14ac:dyDescent="0.25">
      <c r="A6">
        <v>0.3</v>
      </c>
      <c r="B6">
        <v>5.3885375909089656E-19</v>
      </c>
      <c r="C6">
        <v>3.4843205727816266E-4</v>
      </c>
    </row>
    <row r="7" spans="1:3" x14ac:dyDescent="0.25">
      <c r="A7">
        <v>0.35</v>
      </c>
      <c r="B7">
        <v>5.6438356372088781E-19</v>
      </c>
      <c r="C7">
        <v>3.4843205858185261E-4</v>
      </c>
    </row>
    <row r="8" spans="1:3" x14ac:dyDescent="0.25">
      <c r="A8">
        <v>0.4</v>
      </c>
      <c r="B8">
        <v>5.9110296801508605E-19</v>
      </c>
      <c r="C8">
        <v>3.4843206058163078E-4</v>
      </c>
    </row>
    <row r="9" spans="1:3" x14ac:dyDescent="0.25">
      <c r="A9">
        <v>0.45</v>
      </c>
      <c r="B9">
        <v>6.190664517337104E-19</v>
      </c>
      <c r="C9">
        <v>3.4843206348986275E-4</v>
      </c>
    </row>
    <row r="10" spans="1:3" x14ac:dyDescent="0.25">
      <c r="A10">
        <v>0.5</v>
      </c>
      <c r="B10">
        <v>6.4833094497685492E-19</v>
      </c>
      <c r="C10" s="1">
        <v>3.4843206754722999E-4</v>
      </c>
    </row>
    <row r="11" spans="1:3" x14ac:dyDescent="0.25">
      <c r="A11">
        <v>0.55000000000000004</v>
      </c>
      <c r="B11">
        <v>6.7895593633207472E-19</v>
      </c>
      <c r="C11">
        <v>3.4843207302272841E-4</v>
      </c>
    </row>
    <row r="12" spans="1:3" x14ac:dyDescent="0.25">
      <c r="A12">
        <v>0.6</v>
      </c>
      <c r="B12">
        <v>7.1100358570161199E-19</v>
      </c>
      <c r="C12">
        <v>3.4843208021367194E-4</v>
      </c>
    </row>
    <row r="13" spans="1:3" x14ac:dyDescent="0.25">
      <c r="A13">
        <v>0.65</v>
      </c>
      <c r="B13">
        <v>7.4453884200771819E-19</v>
      </c>
      <c r="C13">
        <v>3.4843208944568803E-4</v>
      </c>
    </row>
    <row r="14" spans="1:3" x14ac:dyDescent="0.25">
      <c r="A14">
        <v>0.7</v>
      </c>
      <c r="B14">
        <v>7.7962956598220786E-19</v>
      </c>
      <c r="C14">
        <v>3.484321010727201E-4</v>
      </c>
    </row>
    <row r="15" spans="1:3" x14ac:dyDescent="0.25">
      <c r="A15">
        <v>0.75</v>
      </c>
      <c r="B15">
        <v>8.1634665825589276E-19</v>
      </c>
      <c r="C15">
        <v>3.4843211547702771E-4</v>
      </c>
    </row>
    <row r="16" spans="1:3" x14ac:dyDescent="0.25">
      <c r="A16">
        <v>0.8</v>
      </c>
      <c r="B16">
        <v>8.5476419297135697E-19</v>
      </c>
      <c r="C16">
        <v>3.4843213306918688E-4</v>
      </c>
    </row>
    <row r="17" spans="1:3" x14ac:dyDescent="0.25">
      <c r="A17">
        <v>0.85</v>
      </c>
      <c r="B17">
        <v>8.94959557152769E-19</v>
      </c>
      <c r="C17">
        <v>3.4843215428808803E-4</v>
      </c>
    </row>
    <row r="18" spans="1:3" x14ac:dyDescent="0.25">
      <c r="A18">
        <v>0.9</v>
      </c>
      <c r="B18">
        <v>9.3701359607536681E-19</v>
      </c>
      <c r="C18">
        <v>3.4843217960093848E-4</v>
      </c>
    </row>
    <row r="19" spans="1:3" x14ac:dyDescent="0.25">
      <c r="A19">
        <v>0.95</v>
      </c>
      <c r="B19">
        <v>9.8101076488756401E-19</v>
      </c>
      <c r="C19">
        <v>3.4843220950326334E-4</v>
      </c>
    </row>
    <row r="20" spans="1:3" x14ac:dyDescent="0.25">
      <c r="A20">
        <v>1</v>
      </c>
      <c r="B20">
        <v>1.0270392867492425E-18</v>
      </c>
      <c r="C20">
        <v>3.4843224451890217E-4</v>
      </c>
    </row>
    <row r="21" spans="1:3" x14ac:dyDescent="0.25">
      <c r="A21">
        <v>1.05</v>
      </c>
      <c r="B21">
        <v>1.0751913177600652E-18</v>
      </c>
      <c r="C21">
        <v>3.4843228520001261E-4</v>
      </c>
    </row>
    <row r="22" spans="1:3" x14ac:dyDescent="0.25">
      <c r="A22">
        <v>1.1000000000000001</v>
      </c>
      <c r="B22">
        <v>1.125563118963633E-18</v>
      </c>
      <c r="C22">
        <v>3.4843233212706974E-4</v>
      </c>
    </row>
    <row r="23" spans="1:3" x14ac:dyDescent="0.25">
      <c r="A23">
        <v>1.1499999999999999</v>
      </c>
      <c r="B23">
        <v>1.1782552357245489E-18</v>
      </c>
      <c r="C23">
        <v>3.484323859088643E-4</v>
      </c>
    </row>
    <row r="24" spans="1:3" x14ac:dyDescent="0.25">
      <c r="A24">
        <v>1.2</v>
      </c>
      <c r="B24">
        <v>1.2333726847877447E-18</v>
      </c>
      <c r="C24">
        <v>3.4843244718250855E-4</v>
      </c>
    </row>
    <row r="25" spans="1:3" x14ac:dyDescent="0.25">
      <c r="A25">
        <v>1.25</v>
      </c>
      <c r="B25">
        <v>1.2910251493424938E-18</v>
      </c>
      <c r="C25">
        <v>3.4843251661343001E-4</v>
      </c>
    </row>
    <row r="26" spans="1:3" x14ac:dyDescent="0.25">
      <c r="A26">
        <v>1.3</v>
      </c>
      <c r="B26">
        <v>1.3513271824260124E-18</v>
      </c>
      <c r="C26">
        <v>3.4843259489537653E-4</v>
      </c>
    </row>
    <row r="27" spans="1:3" x14ac:dyDescent="0.25">
      <c r="A27">
        <v>1.35</v>
      </c>
      <c r="B27">
        <v>1.414398419016157E-18</v>
      </c>
      <c r="C27">
        <v>3.4843268275041672E-4</v>
      </c>
    </row>
    <row r="28" spans="1:3" x14ac:dyDescent="0.25">
      <c r="A28">
        <v>1.4</v>
      </c>
      <c r="B28">
        <v>1.4803637971764454E-18</v>
      </c>
      <c r="C28">
        <v>3.4843278092893759E-4</v>
      </c>
    </row>
    <row r="29" spans="1:3" x14ac:dyDescent="0.25">
      <c r="A29">
        <v>1.45</v>
      </c>
      <c r="B29">
        <v>1.5493537886312655E-18</v>
      </c>
      <c r="C29">
        <v>3.4843289020964913E-4</v>
      </c>
    </row>
    <row r="30" spans="1:3" x14ac:dyDescent="0.25">
      <c r="A30">
        <v>1.5</v>
      </c>
      <c r="B30">
        <v>1.6215046391657633E-18</v>
      </c>
      <c r="C30">
        <v>3.4843301139958304E-4</v>
      </c>
    </row>
    <row r="31" spans="1:3" x14ac:dyDescent="0.25">
      <c r="A31">
        <v>1.55</v>
      </c>
      <c r="B31">
        <v>1.6969586192591507E-18</v>
      </c>
      <c r="C31">
        <v>3.4843314533409376E-4</v>
      </c>
    </row>
    <row r="32" spans="1:3" x14ac:dyDescent="0.25">
      <c r="A32">
        <v>1.6</v>
      </c>
      <c r="B32">
        <v>1.7758642853787573E-18</v>
      </c>
      <c r="C32">
        <v>3.4843329287686126E-4</v>
      </c>
    </row>
    <row r="33" spans="1:3" x14ac:dyDescent="0.25">
      <c r="A33">
        <v>1.65</v>
      </c>
      <c r="B33">
        <v>1.8583767523783234E-18</v>
      </c>
      <c r="C33">
        <v>3.4843345491988983E-4</v>
      </c>
    </row>
    <row r="34" spans="1:3" x14ac:dyDescent="0.25">
      <c r="A34">
        <v>1.7</v>
      </c>
      <c r="B34">
        <v>1.9446579774619083E-18</v>
      </c>
      <c r="C34">
        <v>3.4843363238351143E-4</v>
      </c>
    </row>
    <row r="35" spans="1:3" x14ac:dyDescent="0.25">
      <c r="A35">
        <v>1.75</v>
      </c>
      <c r="B35">
        <v>2.0348770561953897E-18</v>
      </c>
      <c r="C35">
        <v>3.4843382621638658E-4</v>
      </c>
    </row>
    <row r="36" spans="1:3" x14ac:dyDescent="0.25">
      <c r="A36">
        <v>1.8</v>
      </c>
      <c r="B36">
        <v>2.1292105310642212E-18</v>
      </c>
      <c r="C36">
        <v>3.4843403739550581E-4</v>
      </c>
    </row>
    <row r="37" spans="1:3" x14ac:dyDescent="0.25">
      <c r="A37">
        <v>1.85</v>
      </c>
      <c r="B37">
        <v>2.2278427130990907E-18</v>
      </c>
      <c r="C37">
        <v>3.4843426692619133E-4</v>
      </c>
    </row>
    <row r="38" spans="1:3" x14ac:dyDescent="0.25">
      <c r="A38">
        <v>1.9</v>
      </c>
      <c r="B38">
        <v>2.330966017110793E-18</v>
      </c>
      <c r="C38">
        <v>3.4843451584210011E-4</v>
      </c>
    </row>
    <row r="39" spans="1:3" x14ac:dyDescent="0.25">
      <c r="A39">
        <v>1.95</v>
      </c>
      <c r="B39">
        <v>2.4387813110972613E-18</v>
      </c>
      <c r="C39">
        <v>3.484347852052236E-4</v>
      </c>
    </row>
    <row r="40" spans="1:3" x14ac:dyDescent="0.25">
      <c r="A40">
        <v>2</v>
      </c>
      <c r="B40">
        <v>2.5514982804104511E-18</v>
      </c>
      <c r="C40">
        <v>3.4843507610589353E-4</v>
      </c>
    </row>
    <row r="41" spans="1:3" x14ac:dyDescent="0.25">
      <c r="A41">
        <v>2.0499999999999998</v>
      </c>
      <c r="B41">
        <v>2.6693358072917189E-18</v>
      </c>
      <c r="C41">
        <v>3.4843538966278074E-4</v>
      </c>
    </row>
    <row r="42" spans="1:3" x14ac:dyDescent="0.25">
      <c r="A42">
        <v>2.1</v>
      </c>
      <c r="B42">
        <v>2.7925223664112384E-18</v>
      </c>
      <c r="C42">
        <v>3.4843572702290094E-4</v>
      </c>
    </row>
    <row r="43" spans="1:3" x14ac:dyDescent="0.25">
      <c r="A43">
        <v>2.15</v>
      </c>
      <c r="B43">
        <v>2.9212964370721074E-18</v>
      </c>
      <c r="C43">
        <v>3.4843608936161623E-4</v>
      </c>
    </row>
    <row r="44" spans="1:3" x14ac:dyDescent="0.25">
      <c r="A44">
        <v>2.2000000000000002</v>
      </c>
      <c r="B44">
        <v>3.0559069327649437E-18</v>
      </c>
      <c r="C44">
        <v>3.4843647788263693E-4</v>
      </c>
    </row>
    <row r="45" spans="1:3" x14ac:dyDescent="0.25">
      <c r="A45">
        <v>2.25</v>
      </c>
      <c r="B45">
        <v>3.1966136487888495E-18</v>
      </c>
      <c r="C45">
        <v>3.4843689381802793E-4</v>
      </c>
    </row>
    <row r="46" spans="1:3" x14ac:dyDescent="0.25">
      <c r="A46">
        <v>2.2999999999999998</v>
      </c>
      <c r="B46">
        <v>3.3436877286818221E-18</v>
      </c>
      <c r="C46">
        <v>3.4843733842821091E-4</v>
      </c>
    </row>
    <row r="47" spans="1:3" x14ac:dyDescent="0.25">
      <c r="A47">
        <v>2.35</v>
      </c>
      <c r="B47">
        <v>3.4974121502331782E-18</v>
      </c>
      <c r="C47">
        <v>3.4843781300196642E-4</v>
      </c>
    </row>
    <row r="48" spans="1:3" x14ac:dyDescent="0.25">
      <c r="A48">
        <v>2.4</v>
      </c>
      <c r="B48">
        <v>3.6580822318839946E-18</v>
      </c>
      <c r="C48">
        <v>3.4843831885644018E-4</v>
      </c>
    </row>
    <row r="49" spans="1:3" x14ac:dyDescent="0.25">
      <c r="A49">
        <v>2.4500000000000002</v>
      </c>
      <c r="B49">
        <v>3.826006160349907E-18</v>
      </c>
      <c r="C49">
        <v>3.4843885733714796E-4</v>
      </c>
    </row>
    <row r="50" spans="1:3" x14ac:dyDescent="0.25">
      <c r="A50">
        <v>2.5</v>
      </c>
      <c r="B50">
        <v>4.0015055403396044E-18</v>
      </c>
      <c r="C50">
        <v>3.4843942981797887E-4</v>
      </c>
    </row>
    <row r="51" spans="1:3" x14ac:dyDescent="0.25">
      <c r="A51">
        <v>2.5499999999999998</v>
      </c>
      <c r="B51">
        <v>4.184915967270503E-18</v>
      </c>
      <c r="C51">
        <v>3.4844003770119941E-4</v>
      </c>
    </row>
    <row r="52" spans="1:3" x14ac:dyDescent="0.25">
      <c r="A52">
        <v>2.6</v>
      </c>
      <c r="B52">
        <v>4.3765876239263375E-18</v>
      </c>
      <c r="C52">
        <v>3.4844068241746156E-4</v>
      </c>
    </row>
    <row r="53" spans="1:3" x14ac:dyDescent="0.25">
      <c r="A53">
        <v>2.65</v>
      </c>
      <c r="B53">
        <v>4.5768859020335333E-18</v>
      </c>
      <c r="C53">
        <v>3.4844136542580572E-4</v>
      </c>
    </row>
    <row r="54" spans="1:3" x14ac:dyDescent="0.25">
      <c r="A54">
        <v>2.7</v>
      </c>
      <c r="B54">
        <v>4.7861920497741526E-18</v>
      </c>
      <c r="C54">
        <v>3.4844208821366914E-4</v>
      </c>
    </row>
    <row r="55" spans="1:3" x14ac:dyDescent="0.25">
      <c r="A55">
        <v>2.75</v>
      </c>
      <c r="B55">
        <v>5.0049038462969629E-18</v>
      </c>
      <c r="C55">
        <v>3.4844285229688901E-4</v>
      </c>
    </row>
    <row r="56" spans="1:3" x14ac:dyDescent="0.25">
      <c r="A56">
        <v>2.8</v>
      </c>
      <c r="B56">
        <v>5.2334363043233492E-18</v>
      </c>
      <c r="C56">
        <v>3.4844365921971249E-4</v>
      </c>
    </row>
    <row r="57" spans="1:3" x14ac:dyDescent="0.25">
      <c r="A57">
        <v>2.85</v>
      </c>
      <c r="B57">
        <v>5.4722224019967173E-18</v>
      </c>
      <c r="C57">
        <v>3.4844451055479988E-4</v>
      </c>
    </row>
    <row r="58" spans="1:3" x14ac:dyDescent="0.25">
      <c r="A58">
        <v>2.9</v>
      </c>
      <c r="B58">
        <v>5.7217138451635165E-18</v>
      </c>
      <c r="C58">
        <v>3.484454079032354E-4</v>
      </c>
    </row>
    <row r="59" spans="1:3" x14ac:dyDescent="0.25">
      <c r="A59">
        <v>2.95</v>
      </c>
      <c r="B59">
        <v>5.9823818613235486E-18</v>
      </c>
      <c r="C59">
        <v>3.4844635289453031E-4</v>
      </c>
    </row>
    <row r="60" spans="1:3" x14ac:dyDescent="0.25">
      <c r="A60">
        <v>3</v>
      </c>
      <c r="B60">
        <v>6.254718026538515E-18</v>
      </c>
      <c r="C60">
        <v>3.4844734718663528E-4</v>
      </c>
    </row>
    <row r="61" spans="1:3" x14ac:dyDescent="0.25">
      <c r="A61">
        <v>3.05</v>
      </c>
      <c r="B61">
        <v>6.5392351266338525E-18</v>
      </c>
      <c r="C61">
        <v>3.4844839246594338E-4</v>
      </c>
    </row>
    <row r="62" spans="1:3" x14ac:dyDescent="0.25">
      <c r="A62">
        <v>3.1</v>
      </c>
      <c r="B62">
        <v>6.8364680540862712E-18</v>
      </c>
      <c r="C62">
        <v>3.4844949044730036E-4</v>
      </c>
    </row>
    <row r="63" spans="1:3" x14ac:dyDescent="0.25">
      <c r="A63">
        <v>3.15</v>
      </c>
      <c r="B63">
        <v>7.1469747420447878E-18</v>
      </c>
      <c r="C63">
        <v>3.4845064287401058E-4</v>
      </c>
    </row>
    <row r="64" spans="1:3" x14ac:dyDescent="0.25">
      <c r="A64">
        <v>3.2</v>
      </c>
      <c r="B64">
        <v>7.4713371369841324E-18</v>
      </c>
      <c r="C64">
        <v>3.4845185151784587E-4</v>
      </c>
    </row>
    <row r="65" spans="1:3" x14ac:dyDescent="0.25">
      <c r="A65">
        <v>3.25</v>
      </c>
      <c r="B65">
        <v>7.8101622115580645E-18</v>
      </c>
      <c r="C65">
        <v>3.4845311817905176E-4</v>
      </c>
    </row>
    <row r="66" spans="1:3" x14ac:dyDescent="0.25">
      <c r="A66">
        <v>3.3</v>
      </c>
      <c r="B66">
        <v>8.1640830192740522E-18</v>
      </c>
      <c r="C66">
        <v>3.4845444468635322E-4</v>
      </c>
    </row>
    <row r="67" spans="1:3" x14ac:dyDescent="0.25">
      <c r="A67">
        <v>3.35</v>
      </c>
      <c r="B67">
        <v>8.5337597926785606E-18</v>
      </c>
      <c r="C67">
        <v>3.4845583289696072E-4</v>
      </c>
    </row>
    <row r="68" spans="1:3" x14ac:dyDescent="0.25">
      <c r="A68">
        <v>3.4</v>
      </c>
      <c r="B68">
        <v>8.9198810868098484E-18</v>
      </c>
      <c r="C68">
        <v>3.4845728469657213E-4</v>
      </c>
    </row>
    <row r="69" spans="1:3" x14ac:dyDescent="0.25">
      <c r="A69">
        <v>3.45</v>
      </c>
      <c r="B69">
        <v>9.3231649697383188E-18</v>
      </c>
      <c r="C69">
        <v>3.4845880199938065E-4</v>
      </c>
    </row>
    <row r="70" spans="1:3" x14ac:dyDescent="0.25">
      <c r="A70">
        <v>3.5</v>
      </c>
      <c r="B70">
        <v>9.7443602620960928E-18</v>
      </c>
      <c r="C70">
        <v>3.4846038674807121E-4</v>
      </c>
    </row>
    <row r="71" spans="1:3" x14ac:dyDescent="0.25">
      <c r="A71">
        <v>3.55</v>
      </c>
      <c r="B71">
        <v>1.018424782756281E-17</v>
      </c>
      <c r="C71">
        <v>3.4846204091382106E-4</v>
      </c>
    </row>
    <row r="72" spans="1:3" x14ac:dyDescent="0.25">
      <c r="A72">
        <v>3.6</v>
      </c>
      <c r="B72">
        <v>1.0643641916354612E-17</v>
      </c>
      <c r="C72">
        <v>3.4846376649629409E-4</v>
      </c>
    </row>
    <row r="73" spans="1:3" x14ac:dyDescent="0.25">
      <c r="A73">
        <v>3.65</v>
      </c>
      <c r="B73">
        <v>1.1123391563849631E-17</v>
      </c>
      <c r="C73">
        <v>3.4846556552363552E-4</v>
      </c>
    </row>
    <row r="74" spans="1:3" x14ac:dyDescent="0.25">
      <c r="A74">
        <v>3.7</v>
      </c>
      <c r="B74">
        <v>1.1624382046556064E-17</v>
      </c>
      <c r="C74">
        <v>3.4846744005245892E-4</v>
      </c>
    </row>
    <row r="75" spans="1:3" x14ac:dyDescent="0.25">
      <c r="A75">
        <v>3.75</v>
      </c>
      <c r="B75">
        <v>1.2147536397726181E-17</v>
      </c>
      <c r="C75">
        <v>3.4846939216783143E-4</v>
      </c>
    </row>
    <row r="76" spans="1:3" x14ac:dyDescent="0.25">
      <c r="A76">
        <v>3.8</v>
      </c>
      <c r="B76">
        <v>1.2693816985000849E-17</v>
      </c>
      <c r="C76">
        <v>3.4847142398325111E-4</v>
      </c>
    </row>
    <row r="77" spans="1:3" x14ac:dyDescent="0.25">
      <c r="A77">
        <v>3.85</v>
      </c>
      <c r="B77">
        <v>1.3264227152568266E-17</v>
      </c>
      <c r="C77">
        <v>3.484735376406196E-4</v>
      </c>
    </row>
    <row r="78" spans="1:3" x14ac:dyDescent="0.25">
      <c r="A78">
        <v>3.9</v>
      </c>
      <c r="B78">
        <v>1.3859812930417366E-17</v>
      </c>
      <c r="C78">
        <v>3.4847573531020872E-4</v>
      </c>
    </row>
    <row r="79" spans="1:3" x14ac:dyDescent="0.25">
      <c r="A79">
        <v>3.95</v>
      </c>
      <c r="B79">
        <v>1.4481664813358211E-17</v>
      </c>
      <c r="C79">
        <v>3.4847801919061892E-4</v>
      </c>
    </row>
    <row r="80" spans="1:3" x14ac:dyDescent="0.25">
      <c r="A80">
        <v>4</v>
      </c>
      <c r="B80">
        <v>1.5130919612604461E-17</v>
      </c>
      <c r="C80">
        <v>3.4848039150872477E-4</v>
      </c>
    </row>
    <row r="81" spans="1:3" x14ac:dyDescent="0.25">
      <c r="A81">
        <v>4.05</v>
      </c>
      <c r="B81">
        <v>1.5808762382797711E-17</v>
      </c>
      <c r="C81">
        <v>3.4848285451961821E-4</v>
      </c>
    </row>
    <row r="82" spans="1:3" x14ac:dyDescent="0.25">
      <c r="A82">
        <v>4.0999999999999996</v>
      </c>
      <c r="B82">
        <v>1.6516428427487802E-17</v>
      </c>
      <c r="C82">
        <v>3.4848541050653458E-4</v>
      </c>
    </row>
    <row r="83" spans="1:3" x14ac:dyDescent="0.25">
      <c r="A83">
        <v>4.1500000000000004</v>
      </c>
      <c r="B83">
        <v>1.7255205386185925E-17</v>
      </c>
      <c r="C83">
        <v>3.4848806178076962E-4</v>
      </c>
    </row>
    <row r="84" spans="1:3" x14ac:dyDescent="0.25">
      <c r="A84">
        <v>4.2</v>
      </c>
      <c r="B84">
        <v>1.8026435406232962E-17</v>
      </c>
      <c r="C84">
        <v>3.4849081068158444E-4</v>
      </c>
    </row>
    <row r="85" spans="1:3" x14ac:dyDescent="0.25">
      <c r="A85">
        <v>4.25</v>
      </c>
      <c r="B85">
        <v>1.8831517402855542E-17</v>
      </c>
      <c r="C85">
        <v>3.4849365957609265E-4</v>
      </c>
    </row>
    <row r="86" spans="1:3" x14ac:dyDescent="0.25">
      <c r="A86">
        <v>4.3</v>
      </c>
      <c r="B86">
        <v>1.9671909410901688E-17</v>
      </c>
      <c r="C86">
        <v>3.4849661085913677E-4</v>
      </c>
    </row>
    <row r="87" spans="1:3" x14ac:dyDescent="0.25">
      <c r="A87">
        <v>4.3499999999999996</v>
      </c>
      <c r="B87">
        <v>2.0549131031899082E-17</v>
      </c>
      <c r="C87">
        <v>3.4849966695314527E-4</v>
      </c>
    </row>
    <row r="88" spans="1:3" x14ac:dyDescent="0.25">
      <c r="A88">
        <v>4.4000000000000004</v>
      </c>
      <c r="B88">
        <v>2.1464765980203873E-17</v>
      </c>
      <c r="C88">
        <v>3.4850283030797352E-4</v>
      </c>
    </row>
    <row r="89" spans="1:3" x14ac:dyDescent="0.25">
      <c r="A89">
        <v>4.45</v>
      </c>
      <c r="B89">
        <v>2.2420464732163682E-17</v>
      </c>
      <c r="C89">
        <v>3.485061034007264E-4</v>
      </c>
    </row>
    <row r="90" spans="1:3" x14ac:dyDescent="0.25">
      <c r="A90">
        <v>4.5</v>
      </c>
      <c r="B90">
        <v>2.3417947282369063E-17</v>
      </c>
      <c r="C90">
        <v>3.4850948873555766E-4</v>
      </c>
    </row>
    <row r="91" spans="1:3" x14ac:dyDescent="0.25">
      <c r="A91">
        <v>4.55</v>
      </c>
      <c r="B91">
        <v>2.4459006011218153E-17</v>
      </c>
      <c r="C91">
        <v>3.4851298884345665E-4</v>
      </c>
    </row>
    <row r="92" spans="1:3" x14ac:dyDescent="0.25">
      <c r="A92">
        <v>4.5999999999999996</v>
      </c>
      <c r="B92">
        <v>2.5545508668190821E-17</v>
      </c>
      <c r="C92">
        <v>3.4851660628200214E-4</v>
      </c>
    </row>
    <row r="93" spans="1:3" x14ac:dyDescent="0.25">
      <c r="A93">
        <v>4.6500000000000004</v>
      </c>
      <c r="B93">
        <v>2.6679401475393362E-17</v>
      </c>
      <c r="C93">
        <v>3.485203436351034E-4</v>
      </c>
    </row>
    <row r="94" spans="1:3" x14ac:dyDescent="0.25">
      <c r="A94">
        <v>4.7</v>
      </c>
      <c r="B94">
        <v>2.786271235610481E-17</v>
      </c>
      <c r="C94">
        <v>3.4852420351271109E-4</v>
      </c>
    </row>
    <row r="95" spans="1:3" x14ac:dyDescent="0.25">
      <c r="A95">
        <v>4.75</v>
      </c>
      <c r="B95">
        <v>2.9097554293256936E-17</v>
      </c>
      <c r="C95">
        <v>3.4852818855050558E-4</v>
      </c>
    </row>
    <row r="96" spans="1:3" x14ac:dyDescent="0.25">
      <c r="A96">
        <v>4.8</v>
      </c>
      <c r="B96">
        <v>3.0386128822936267E-17</v>
      </c>
      <c r="C96">
        <v>3.4853230140955994E-4</v>
      </c>
    </row>
    <row r="97" spans="1:3" x14ac:dyDescent="0.25">
      <c r="A97">
        <v>4.8499999999999996</v>
      </c>
      <c r="B97">
        <v>3.1730729668230493E-17</v>
      </c>
      <c r="C97">
        <v>3.4853654477597594E-4</v>
      </c>
    </row>
    <row r="98" spans="1:3" x14ac:dyDescent="0.25">
      <c r="A98">
        <v>4.9000000000000004</v>
      </c>
      <c r="B98">
        <v>3.3133746518913893E-17</v>
      </c>
      <c r="C98">
        <v>3.4854092136049419E-4</v>
      </c>
    </row>
    <row r="99" spans="1:3" x14ac:dyDescent="0.25">
      <c r="A99">
        <v>4.95</v>
      </c>
      <c r="B99">
        <v>3.4597668962695769E-17</v>
      </c>
      <c r="C99">
        <v>3.4854543389807314E-4</v>
      </c>
    </row>
    <row r="100" spans="1:3" x14ac:dyDescent="0.25">
      <c r="A100">
        <v>5</v>
      </c>
      <c r="B100">
        <v>3.6125090573959255E-17</v>
      </c>
      <c r="C100">
        <v>3.4855008514744518E-4</v>
      </c>
    </row>
    <row r="101" spans="1:3" x14ac:dyDescent="0.25">
      <c r="A101">
        <v>5.05</v>
      </c>
      <c r="B101">
        <v>3.7718713166165606E-17</v>
      </c>
      <c r="C101">
        <v>3.4855487789063855E-4</v>
      </c>
    </row>
    <row r="102" spans="1:3" x14ac:dyDescent="0.25">
      <c r="A102">
        <v>5.0999999999999996</v>
      </c>
      <c r="B102">
        <v>3.9381351214312119E-17</v>
      </c>
      <c r="C102">
        <v>3.485598149324745E-4</v>
      </c>
    </row>
    <row r="103" spans="1:3" x14ac:dyDescent="0.25">
      <c r="A103">
        <v>5.15</v>
      </c>
      <c r="B103">
        <v>4.1115936454089522E-17</v>
      </c>
      <c r="C103">
        <v>3.4856489910003329E-4</v>
      </c>
    </row>
    <row r="104" spans="1:3" x14ac:dyDescent="0.25">
      <c r="A104">
        <v>5.2</v>
      </c>
      <c r="B104">
        <v>4.2925522664630052E-17</v>
      </c>
      <c r="C104">
        <v>3.4857013324208884E-4</v>
      </c>
    </row>
    <row r="105" spans="1:3" x14ac:dyDescent="0.25">
      <c r="A105">
        <v>5.25</v>
      </c>
      <c r="B105">
        <v>4.4813290642012686E-17</v>
      </c>
      <c r="C105">
        <v>3.4857552022851798E-4</v>
      </c>
    </row>
    <row r="106" spans="1:3" x14ac:dyDescent="0.25">
      <c r="A106">
        <v>5.3</v>
      </c>
      <c r="B106">
        <v>4.6782553370939579E-17</v>
      </c>
      <c r="C106">
        <v>3.4858106294967801E-4</v>
      </c>
    </row>
    <row r="107" spans="1:3" x14ac:dyDescent="0.25">
      <c r="A107">
        <v>5.35</v>
      </c>
      <c r="B107">
        <v>4.883676140231086E-17</v>
      </c>
      <c r="C107">
        <v>3.4858676431575252E-4</v>
      </c>
    </row>
    <row r="108" spans="1:3" x14ac:dyDescent="0.25">
      <c r="A108">
        <v>5.4</v>
      </c>
      <c r="B108">
        <v>5.0979508444692323E-17</v>
      </c>
      <c r="C108">
        <v>3.4859262725607325E-4</v>
      </c>
    </row>
    <row r="109" spans="1:3" x14ac:dyDescent="0.25">
      <c r="A109">
        <v>5.45</v>
      </c>
      <c r="B109">
        <v>5.3214537177981576E-17</v>
      </c>
      <c r="C109">
        <v>3.4859865471840697E-4</v>
      </c>
    </row>
    <row r="110" spans="1:3" x14ac:dyDescent="0.25">
      <c r="A110">
        <v>5.5</v>
      </c>
      <c r="B110">
        <v>5.5545745297908427E-17</v>
      </c>
      <c r="C110">
        <v>3.4860484966821987E-4</v>
      </c>
    </row>
    <row r="111" spans="1:3" x14ac:dyDescent="0.25">
      <c r="A111">
        <v>5.55</v>
      </c>
      <c r="B111">
        <v>5.7977191800293265E-17</v>
      </c>
      <c r="C111">
        <v>3.4861121508791024E-4</v>
      </c>
    </row>
    <row r="112" spans="1:3" x14ac:dyDescent="0.25">
      <c r="A112">
        <v>5.6</v>
      </c>
      <c r="B112">
        <v>6.0513103514376275E-17</v>
      </c>
      <c r="C112">
        <v>3.4861775397601521E-4</v>
      </c>
    </row>
    <row r="113" spans="1:3" x14ac:dyDescent="0.25">
      <c r="A113">
        <v>5.65</v>
      </c>
      <c r="B113">
        <v>6.3157881894837681E-17</v>
      </c>
      <c r="C113">
        <v>3.4862446934638886E-4</v>
      </c>
    </row>
    <row r="114" spans="1:3" x14ac:dyDescent="0.25">
      <c r="A114">
        <v>5.7</v>
      </c>
      <c r="B114">
        <v>6.5916110082507558E-17</v>
      </c>
      <c r="C114">
        <v>3.4863136422735912E-4</v>
      </c>
    </row>
    <row r="115" spans="1:3" x14ac:dyDescent="0.25">
      <c r="A115">
        <v>5.75</v>
      </c>
      <c r="B115">
        <v>6.8792560244159919E-17</v>
      </c>
      <c r="C115">
        <v>3.4863844166085461E-4</v>
      </c>
    </row>
    <row r="116" spans="1:3" x14ac:dyDescent="0.25">
      <c r="A116">
        <v>5.8</v>
      </c>
      <c r="B116">
        <v>7.1792201202134819E-17</v>
      </c>
      <c r="C116">
        <v>3.486457047015106E-4</v>
      </c>
    </row>
    <row r="117" spans="1:3" x14ac:dyDescent="0.25">
      <c r="A117">
        <v>5.85</v>
      </c>
      <c r="B117">
        <v>7.4920206364978688E-17</v>
      </c>
      <c r="C117">
        <v>3.4865315641575137E-4</v>
      </c>
    </row>
    <row r="118" spans="1:3" x14ac:dyDescent="0.25">
      <c r="A118">
        <v>5.9</v>
      </c>
      <c r="B118">
        <v>7.818196197069504E-17</v>
      </c>
      <c r="C118">
        <v>3.4866079988084823E-4</v>
      </c>
    </row>
    <row r="119" spans="1:3" x14ac:dyDescent="0.25">
      <c r="A119">
        <v>5.95</v>
      </c>
      <c r="B119">
        <v>8.1583075654609204E-17</v>
      </c>
      <c r="C119">
        <v>3.4866863818396217E-4</v>
      </c>
    </row>
    <row r="120" spans="1:3" x14ac:dyDescent="0.25">
      <c r="A120">
        <v>6</v>
      </c>
      <c r="B120">
        <v>8.5129385354370779E-17</v>
      </c>
      <c r="C120">
        <v>3.4867667442116011E-4</v>
      </c>
    </row>
    <row r="121" spans="1:3" x14ac:dyDescent="0.25">
      <c r="A121">
        <v>6.05</v>
      </c>
      <c r="B121">
        <v>8.8826968564987081E-17</v>
      </c>
      <c r="C121">
        <v>3.4868491169641848E-4</v>
      </c>
    </row>
    <row r="122" spans="1:3" x14ac:dyDescent="0.25">
      <c r="A122">
        <v>6.1</v>
      </c>
      <c r="B122">
        <v>9.2682151957357994E-17</v>
      </c>
      <c r="C122">
        <v>3.486933531206071E-4</v>
      </c>
    </row>
    <row r="123" spans="1:3" x14ac:dyDescent="0.25">
      <c r="A123">
        <v>6.15</v>
      </c>
      <c r="B123">
        <v>9.6701521374230797E-17</v>
      </c>
      <c r="C123">
        <v>3.4870200181045722E-4</v>
      </c>
    </row>
    <row r="124" spans="1:3" x14ac:dyDescent="0.25">
      <c r="A124">
        <v>6.2</v>
      </c>
      <c r="B124">
        <v>1.0089193221801342E-16</v>
      </c>
      <c r="C124">
        <v>3.4871086088751662E-4</v>
      </c>
    </row>
    <row r="125" spans="1:3" x14ac:dyDescent="0.25">
      <c r="A125">
        <v>6.25</v>
      </c>
      <c r="B125">
        <v>1.0526052024546891E-16</v>
      </c>
      <c r="C125">
        <v>3.4871993347708897E-4</v>
      </c>
    </row>
    <row r="126" spans="1:3" x14ac:dyDescent="0.25">
      <c r="A126">
        <v>6.3</v>
      </c>
      <c r="B126">
        <v>1.0981471278481271E-16</v>
      </c>
      <c r="C126">
        <v>3.4872922270716709E-4</v>
      </c>
    </row>
    <row r="127" spans="1:3" x14ac:dyDescent="0.25">
      <c r="A127">
        <v>6.35</v>
      </c>
      <c r="B127">
        <v>1.1456224039136508E-16</v>
      </c>
      <c r="C127">
        <v>3.4873873170734897E-4</v>
      </c>
    </row>
    <row r="128" spans="1:3" x14ac:dyDescent="0.25">
      <c r="A128">
        <v>6.4</v>
      </c>
      <c r="B128">
        <v>1.1951114895846279E-16</v>
      </c>
      <c r="C128">
        <v>3.4874846360775165E-4</v>
      </c>
    </row>
    <row r="129" spans="1:3" x14ac:dyDescent="0.25">
      <c r="A129">
        <v>6.45</v>
      </c>
      <c r="B129">
        <v>1.246698123010089E-16</v>
      </c>
      <c r="C129">
        <v>3.4875842153791331E-4</v>
      </c>
    </row>
    <row r="130" spans="1:3" x14ac:dyDescent="0.25">
      <c r="A130">
        <v>6.5</v>
      </c>
      <c r="B130">
        <v>1.3004694522965237E-16</v>
      </c>
      <c r="C130">
        <v>3.4876860862569363E-4</v>
      </c>
    </row>
    <row r="131" spans="1:3" x14ac:dyDescent="0.25">
      <c r="A131">
        <v>6.55</v>
      </c>
      <c r="B131">
        <v>1.3565161713422862E-16</v>
      </c>
      <c r="C131">
        <v>3.4877902799616546E-4</v>
      </c>
    </row>
    <row r="132" spans="1:3" x14ac:dyDescent="0.25">
      <c r="A132">
        <v>6.6</v>
      </c>
      <c r="B132">
        <v>1.4149326609586344E-16</v>
      </c>
      <c r="C132">
        <v>3.4878968277050936E-4</v>
      </c>
    </row>
    <row r="133" spans="1:3" x14ac:dyDescent="0.25">
      <c r="A133">
        <v>6.65</v>
      </c>
      <c r="B133">
        <v>1.4758171354778772E-16</v>
      </c>
      <c r="C133">
        <v>3.4880057606490023E-4</v>
      </c>
    </row>
    <row r="134" spans="1:3" x14ac:dyDescent="0.25">
      <c r="A134">
        <v>6.7</v>
      </c>
      <c r="B134">
        <v>1.5392717950565172E-16</v>
      </c>
      <c r="C134">
        <v>3.4881171098940188E-4</v>
      </c>
    </row>
    <row r="135" spans="1:3" x14ac:dyDescent="0.25">
      <c r="A135">
        <v>6.75</v>
      </c>
      <c r="B135">
        <v>1.6054029838899673E-16</v>
      </c>
      <c r="C135">
        <v>3.4882309064685439E-4</v>
      </c>
    </row>
    <row r="136" spans="1:3" x14ac:dyDescent="0.25">
      <c r="A136">
        <v>6.8</v>
      </c>
      <c r="B136">
        <v>1.6743213545615825E-16</v>
      </c>
      <c r="C136">
        <v>3.4883471813177417E-4</v>
      </c>
    </row>
    <row r="137" spans="1:3" x14ac:dyDescent="0.25">
      <c r="A137">
        <v>6.85</v>
      </c>
      <c r="B137">
        <v>1.7461420387590102E-16</v>
      </c>
      <c r="C137">
        <v>3.4884659652924894E-4</v>
      </c>
    </row>
    <row r="138" spans="1:3" x14ac:dyDescent="0.25">
      <c r="A138">
        <v>6.9</v>
      </c>
      <c r="B138">
        <v>1.8209848245980442E-16</v>
      </c>
      <c r="C138">
        <v>3.4885872891384596E-4</v>
      </c>
    </row>
    <row r="139" spans="1:3" x14ac:dyDescent="0.25">
      <c r="A139">
        <v>6.95</v>
      </c>
      <c r="B139">
        <v>1.8989743408030038E-16</v>
      </c>
      <c r="C139">
        <v>3.4887111834852402E-4</v>
      </c>
    </row>
    <row r="140" spans="1:3" x14ac:dyDescent="0.25">
      <c r="A140">
        <v>7</v>
      </c>
      <c r="B140">
        <v>1.9802402480033425E-16</v>
      </c>
      <c r="C140">
        <v>3.4888376788355142E-4</v>
      </c>
    </row>
    <row r="141" spans="1:3" x14ac:dyDescent="0.25">
      <c r="A141">
        <v>7.05</v>
      </c>
      <c r="B141">
        <v>2.0649174374133068E-16</v>
      </c>
      <c r="C141">
        <v>3.4889668055544161E-4</v>
      </c>
    </row>
    <row r="142" spans="1:3" x14ac:dyDescent="0.25">
      <c r="A142">
        <v>7.1</v>
      </c>
      <c r="B142">
        <v>2.1531462371736181E-16</v>
      </c>
      <c r="C142">
        <v>3.4890985938588928E-4</v>
      </c>
    </row>
    <row r="143" spans="1:3" x14ac:dyDescent="0.25">
      <c r="A143">
        <v>7.15</v>
      </c>
      <c r="B143">
        <v>2.2450726266428312E-16</v>
      </c>
      <c r="C143">
        <v>3.4892330738072597E-4</v>
      </c>
    </row>
    <row r="144" spans="1:3" x14ac:dyDescent="0.25">
      <c r="A144">
        <v>7.2</v>
      </c>
      <c r="B144">
        <v>2.3408484589368249E-16</v>
      </c>
      <c r="C144">
        <v>3.4893702752888706E-4</v>
      </c>
    </row>
    <row r="145" spans="1:3" x14ac:dyDescent="0.25">
      <c r="A145">
        <v>7.25</v>
      </c>
      <c r="B145">
        <v>2.4406316920269645E-16</v>
      </c>
      <c r="C145">
        <v>3.489510228013917E-4</v>
      </c>
    </row>
    <row r="146" spans="1:3" x14ac:dyDescent="0.25">
      <c r="A146">
        <v>7.3</v>
      </c>
      <c r="B146">
        <v>2.5445866287164898E-16</v>
      </c>
      <c r="C146">
        <v>3.4896529615033724E-4</v>
      </c>
    </row>
    <row r="147" spans="1:3" x14ac:dyDescent="0.25">
      <c r="A147">
        <v>7.35</v>
      </c>
      <c r="B147">
        <v>2.6528841658289985E-16</v>
      </c>
      <c r="C147">
        <v>3.4897985050791488E-4</v>
      </c>
    </row>
    <row r="148" spans="1:3" x14ac:dyDescent="0.25">
      <c r="A148">
        <v>7.4</v>
      </c>
      <c r="B148">
        <v>2.7657020529532762E-16</v>
      </c>
      <c r="C148">
        <v>3.489946887854365E-4</v>
      </c>
    </row>
    <row r="149" spans="1:3" x14ac:dyDescent="0.25">
      <c r="A149">
        <v>7.45</v>
      </c>
      <c r="B149">
        <v>2.8832251611014488E-16</v>
      </c>
      <c r="C149">
        <v>3.4900981387238296E-4</v>
      </c>
    </row>
    <row r="150" spans="1:3" x14ac:dyDescent="0.25">
      <c r="A150">
        <v>7.5</v>
      </c>
      <c r="B150">
        <v>3.0056457616514599E-16</v>
      </c>
      <c r="C150">
        <v>3.490252286354703E-4</v>
      </c>
    </row>
    <row r="151" spans="1:3" x14ac:dyDescent="0.25">
      <c r="A151">
        <v>7.55</v>
      </c>
      <c r="B151">
        <v>3.1331638159574289E-16</v>
      </c>
      <c r="C151">
        <v>3.490409359177379E-4</v>
      </c>
    </row>
    <row r="152" spans="1:3" x14ac:dyDescent="0.25">
      <c r="A152">
        <v>7.6</v>
      </c>
      <c r="B152">
        <v>3.2659872760252081E-16</v>
      </c>
      <c r="C152">
        <v>3.4905693853765269E-4</v>
      </c>
    </row>
    <row r="153" spans="1:3" x14ac:dyDescent="0.25">
      <c r="A153">
        <v>7.65</v>
      </c>
      <c r="B153">
        <v>3.4043323966658656E-16</v>
      </c>
      <c r="C153">
        <v>3.4907323928823868E-4</v>
      </c>
    </row>
    <row r="154" spans="1:3" x14ac:dyDescent="0.25">
      <c r="A154">
        <v>7.7</v>
      </c>
      <c r="B154">
        <v>3.548424059553872E-16</v>
      </c>
      <c r="C154">
        <v>3.490898409362273E-4</v>
      </c>
    </row>
    <row r="155" spans="1:3" x14ac:dyDescent="0.25">
      <c r="A155">
        <v>7.75</v>
      </c>
      <c r="B155">
        <v>3.6984961096329995E-16</v>
      </c>
      <c r="C155">
        <v>3.491067462212293E-4</v>
      </c>
    </row>
    <row r="156" spans="1:3" x14ac:dyDescent="0.25">
      <c r="A156">
        <v>7.8</v>
      </c>
      <c r="B156">
        <v>3.8547917043275485E-16</v>
      </c>
      <c r="C156">
        <v>3.4912395785492955E-4</v>
      </c>
    </row>
    <row r="157" spans="1:3" x14ac:dyDescent="0.25">
      <c r="A157">
        <v>7.85</v>
      </c>
      <c r="B157">
        <v>4.0175636760351611E-16</v>
      </c>
      <c r="C157">
        <v>3.4914147852030695E-4</v>
      </c>
    </row>
    <row r="158" spans="1:3" x14ac:dyDescent="0.25">
      <c r="A158">
        <v>7.9</v>
      </c>
      <c r="B158">
        <v>4.187074908393104E-16</v>
      </c>
      <c r="C158">
        <v>3.4915931087087698E-4</v>
      </c>
    </row>
    <row r="159" spans="1:3" x14ac:dyDescent="0.25">
      <c r="A159">
        <v>7.95</v>
      </c>
      <c r="B159">
        <v>4.363598726827261E-16</v>
      </c>
      <c r="C159">
        <v>3.4917745752995879E-4</v>
      </c>
    </row>
    <row r="160" spans="1:3" x14ac:dyDescent="0.25">
      <c r="A160">
        <v>8</v>
      </c>
      <c r="B160">
        <v>4.5474193039142688E-16</v>
      </c>
      <c r="C160">
        <v>3.4919592108996803E-4</v>
      </c>
    </row>
    <row r="161" spans="1:3" x14ac:dyDescent="0.25">
      <c r="A161">
        <v>8.0500000000000007</v>
      </c>
      <c r="B161">
        <v>4.7388320801016723E-16</v>
      </c>
      <c r="C161">
        <v>3.4921470411173239E-4</v>
      </c>
    </row>
    <row r="162" spans="1:3" x14ac:dyDescent="0.25">
      <c r="A162">
        <v>8.1</v>
      </c>
      <c r="B162">
        <v>4.9381442003555931E-16</v>
      </c>
      <c r="C162">
        <v>3.4923380912383543E-4</v>
      </c>
    </row>
    <row r="163" spans="1:3" x14ac:dyDescent="0.25">
      <c r="A163">
        <v>8.15</v>
      </c>
      <c r="B163">
        <v>5.1456749673220193E-16</v>
      </c>
      <c r="C163">
        <v>3.4925323862198447E-4</v>
      </c>
    </row>
    <row r="164" spans="1:3" x14ac:dyDescent="0.25">
      <c r="A164">
        <v>8.1999999999999993</v>
      </c>
      <c r="B164">
        <v>5.3617563116101133E-16</v>
      </c>
      <c r="C164">
        <v>3.4927299506840189E-4</v>
      </c>
    </row>
    <row r="165" spans="1:3" x14ac:dyDescent="0.25">
      <c r="A165">
        <v>8.25</v>
      </c>
      <c r="B165">
        <v>5.5867332798298754E-16</v>
      </c>
      <c r="C165">
        <v>3.49293080891248E-4</v>
      </c>
    </row>
    <row r="166" spans="1:3" x14ac:dyDescent="0.25">
      <c r="A166">
        <v>8.3000000000000007</v>
      </c>
      <c r="B166">
        <v>5.8209645410342071E-16</v>
      </c>
      <c r="C166">
        <v>3.4931349848406362E-4</v>
      </c>
    </row>
    <row r="167" spans="1:3" x14ac:dyDescent="0.25">
      <c r="A167">
        <v>8.35</v>
      </c>
      <c r="B167">
        <v>6.0648229122443699E-16</v>
      </c>
      <c r="C167">
        <v>3.4933425020524289E-4</v>
      </c>
    </row>
    <row r="168" spans="1:3" x14ac:dyDescent="0.25">
      <c r="A168">
        <v>8.4</v>
      </c>
      <c r="B168">
        <v>6.3186959037579975E-16</v>
      </c>
      <c r="C168">
        <v>3.4935533837753051E-4</v>
      </c>
    </row>
    <row r="169" spans="1:3" x14ac:dyDescent="0.25">
      <c r="A169">
        <v>8.4499999999999993</v>
      </c>
      <c r="B169">
        <v>6.5829862849647817E-16</v>
      </c>
      <c r="C169">
        <v>3.4937676528754539E-4</v>
      </c>
    </row>
    <row r="170" spans="1:3" x14ac:dyDescent="0.25">
      <c r="A170">
        <v>8.5</v>
      </c>
      <c r="B170">
        <v>6.8581126714231534E-16</v>
      </c>
      <c r="C170">
        <v>3.4939853318532847E-4</v>
      </c>
    </row>
    <row r="171" spans="1:3" x14ac:dyDescent="0.25">
      <c r="A171">
        <v>8.5500000000000007</v>
      </c>
      <c r="B171">
        <v>7.1445101339733433E-16</v>
      </c>
      <c r="C171">
        <v>3.4942064428391991E-4</v>
      </c>
    </row>
    <row r="172" spans="1:3" x14ac:dyDescent="0.25">
      <c r="A172">
        <v>8.6</v>
      </c>
      <c r="B172">
        <v>7.4426308306953374E-16</v>
      </c>
      <c r="C172">
        <v>3.4944310075895989E-4</v>
      </c>
    </row>
    <row r="173" spans="1:3" x14ac:dyDescent="0.25">
      <c r="A173">
        <v>8.65</v>
      </c>
      <c r="B173">
        <v>7.7529446625445618E-16</v>
      </c>
      <c r="C173">
        <v>3.4946590474831303E-4</v>
      </c>
    </row>
    <row r="174" spans="1:3" x14ac:dyDescent="0.25">
      <c r="A174">
        <v>8.6999999999999993</v>
      </c>
      <c r="B174">
        <v>8.0759399535294647E-16</v>
      </c>
      <c r="C174">
        <v>3.4948905835172447E-4</v>
      </c>
    </row>
    <row r="175" spans="1:3" x14ac:dyDescent="0.25">
      <c r="A175">
        <v>8.75</v>
      </c>
      <c r="B175">
        <v>8.4121241563276237E-16</v>
      </c>
      <c r="C175">
        <v>3.495125636304919E-4</v>
      </c>
    </row>
    <row r="176" spans="1:3" x14ac:dyDescent="0.25">
      <c r="A176">
        <v>8.8000000000000007</v>
      </c>
      <c r="B176">
        <v>8.7620245842638201E-16</v>
      </c>
      <c r="C176">
        <v>3.4953642260717371E-4</v>
      </c>
    </row>
    <row r="177" spans="1:3" x14ac:dyDescent="0.25">
      <c r="A177">
        <v>8.85</v>
      </c>
      <c r="B177">
        <v>9.1261891706123381E-16</v>
      </c>
      <c r="C177">
        <v>3.495606372653116E-4</v>
      </c>
    </row>
    <row r="178" spans="1:3" x14ac:dyDescent="0.25">
      <c r="A178">
        <v>8.9</v>
      </c>
      <c r="B178">
        <v>9.5051872562151091E-16</v>
      </c>
      <c r="C178">
        <v>3.4958520954918299E-4</v>
      </c>
    </row>
    <row r="179" spans="1:3" x14ac:dyDescent="0.25">
      <c r="A179">
        <v>8.9499999999999993</v>
      </c>
      <c r="B179">
        <v>9.8996104064446902E-16</v>
      </c>
      <c r="C179">
        <v>3.4961014136357903E-4</v>
      </c>
    </row>
    <row r="180" spans="1:3" x14ac:dyDescent="0.25">
      <c r="A180">
        <v>9</v>
      </c>
      <c r="B180">
        <v>1.0310073258575652E-15</v>
      </c>
      <c r="C180">
        <v>3.4963543457360155E-4</v>
      </c>
    </row>
    <row r="181" spans="1:3" x14ac:dyDescent="0.25">
      <c r="A181">
        <v>9.0500000000000007</v>
      </c>
      <c r="B181">
        <v>1.0737214400668987E-15</v>
      </c>
      <c r="C181">
        <v>3.4966109100448604E-4</v>
      </c>
    </row>
    <row r="182" spans="1:3" x14ac:dyDescent="0.25">
      <c r="A182">
        <v>9.1</v>
      </c>
      <c r="B182">
        <v>1.118169728310729E-15</v>
      </c>
      <c r="C182">
        <v>3.4968711244145079E-4</v>
      </c>
    </row>
    <row r="183" spans="1:3" x14ac:dyDescent="0.25">
      <c r="A183">
        <v>9.15</v>
      </c>
      <c r="B183">
        <v>1.1644211163965478E-15</v>
      </c>
      <c r="C183">
        <v>3.497135006295622E-4</v>
      </c>
    </row>
    <row r="184" spans="1:3" x14ac:dyDescent="0.25">
      <c r="A184">
        <v>9.1999999999999993</v>
      </c>
      <c r="B184">
        <v>1.2125472089435485E-15</v>
      </c>
      <c r="C184">
        <v>3.4974025727362891E-4</v>
      </c>
    </row>
    <row r="185" spans="1:3" x14ac:dyDescent="0.25">
      <c r="A185">
        <v>9.25</v>
      </c>
      <c r="B185">
        <v>1.2626223910575678E-15</v>
      </c>
      <c r="C185">
        <v>3.4976738403811209E-4</v>
      </c>
    </row>
    <row r="186" spans="1:3" x14ac:dyDescent="0.25">
      <c r="A186">
        <v>9.3000000000000007</v>
      </c>
      <c r="B186">
        <v>1.3147239337690144E-15</v>
      </c>
      <c r="C186">
        <v>3.4979488254706446E-4</v>
      </c>
    </row>
    <row r="187" spans="1:3" x14ac:dyDescent="0.25">
      <c r="A187">
        <v>9.35</v>
      </c>
      <c r="B187">
        <v>1.3689321033696816E-15</v>
      </c>
      <c r="C187">
        <v>3.4982275438408234E-4</v>
      </c>
    </row>
    <row r="188" spans="1:3" x14ac:dyDescent="0.25">
      <c r="A188">
        <v>9.4</v>
      </c>
      <c r="B188">
        <v>1.4253302747887695E-15</v>
      </c>
      <c r="C188">
        <v>3.4985100109228477E-4</v>
      </c>
    </row>
    <row r="189" spans="1:3" x14ac:dyDescent="0.25">
      <c r="A189">
        <v>9.4499999999999993</v>
      </c>
      <c r="B189">
        <v>1.4840050491531197E-15</v>
      </c>
      <c r="C189">
        <v>3.4987962417430836E-4</v>
      </c>
    </row>
    <row r="190" spans="1:3" x14ac:dyDescent="0.25">
      <c r="A190">
        <v>9.5</v>
      </c>
      <c r="B190">
        <v>1.5450463756824073E-15</v>
      </c>
      <c r="C190">
        <v>3.4990862509232519E-4</v>
      </c>
    </row>
    <row r="191" spans="1:3" x14ac:dyDescent="0.25">
      <c r="A191">
        <v>9.5500000000000007</v>
      </c>
      <c r="B191">
        <v>1.6085476780743394E-15</v>
      </c>
      <c r="C191">
        <v>3.4993800526807986E-4</v>
      </c>
    </row>
    <row r="192" spans="1:3" x14ac:dyDescent="0.25">
      <c r="A192">
        <v>9.6</v>
      </c>
      <c r="B192">
        <v>1.6746059855413863E-15</v>
      </c>
      <c r="C192">
        <v>3.4996776608294195E-4</v>
      </c>
    </row>
    <row r="193" spans="1:3" x14ac:dyDescent="0.25">
      <c r="A193">
        <v>9.65</v>
      </c>
      <c r="B193">
        <v>1.7433220686653015E-15</v>
      </c>
      <c r="C193">
        <v>3.4999790887797955E-4</v>
      </c>
    </row>
    <row r="194" spans="1:3" x14ac:dyDescent="0.25">
      <c r="A194">
        <v>9.6999999999999993</v>
      </c>
      <c r="B194">
        <v>1.8148005802417647E-15</v>
      </c>
      <c r="C194">
        <v>3.5002843495405184E-4</v>
      </c>
    </row>
    <row r="195" spans="1:3" x14ac:dyDescent="0.25">
      <c r="A195">
        <v>9.75</v>
      </c>
      <c r="B195">
        <v>1.8891502012940714E-15</v>
      </c>
      <c r="C195">
        <v>3.5005934557191527E-4</v>
      </c>
    </row>
    <row r="196" spans="1:3" x14ac:dyDescent="0.25">
      <c r="A196">
        <v>9.8000000000000007</v>
      </c>
      <c r="B196">
        <v>1.9664837924396057E-15</v>
      </c>
      <c r="C196">
        <v>3.5009064195234957E-4</v>
      </c>
    </row>
    <row r="197" spans="1:3" x14ac:dyDescent="0.25">
      <c r="A197">
        <v>9.85</v>
      </c>
      <c r="B197">
        <v>2.0469185508009273E-15</v>
      </c>
      <c r="C197">
        <v>3.5012232527630076E-4</v>
      </c>
    </row>
    <row r="198" spans="1:3" x14ac:dyDescent="0.25">
      <c r="A198">
        <v>9.9</v>
      </c>
      <c r="B198">
        <v>2.1305761726585657E-15</v>
      </c>
      <c r="C198">
        <v>3.5015439668503653E-4</v>
      </c>
    </row>
    <row r="199" spans="1:3" x14ac:dyDescent="0.25">
      <c r="A199">
        <v>9.9499999999999993</v>
      </c>
      <c r="B199">
        <v>2.217583022049924E-15</v>
      </c>
      <c r="C199">
        <v>3.5018685728031824E-4</v>
      </c>
    </row>
    <row r="200" spans="1:3" x14ac:dyDescent="0.25">
      <c r="A200">
        <v>10</v>
      </c>
      <c r="B200">
        <v>2.3080703055263643E-15</v>
      </c>
      <c r="C200">
        <v>3.5021970812459301E-4</v>
      </c>
    </row>
    <row r="201" spans="1:3" x14ac:dyDescent="0.25">
      <c r="A201">
        <v>10.050000000000001</v>
      </c>
      <c r="B201">
        <v>2.4021742532864736E-15</v>
      </c>
      <c r="C201">
        <v>3.5025295024119043E-4</v>
      </c>
    </row>
    <row r="202" spans="1:3" x14ac:dyDescent="0.25">
      <c r="A202">
        <v>10.1</v>
      </c>
      <c r="B202">
        <v>2.50003630691247E-15</v>
      </c>
      <c r="C202">
        <v>3.5028658461454216E-4</v>
      </c>
    </row>
    <row r="203" spans="1:3" x14ac:dyDescent="0.25">
      <c r="A203">
        <v>10.15</v>
      </c>
      <c r="B203">
        <v>2.6018033139439618E-15</v>
      </c>
      <c r="C203">
        <v>3.503206121904098E-4</v>
      </c>
    </row>
    <row r="204" spans="1:3" x14ac:dyDescent="0.25">
      <c r="A204">
        <v>10.199999999999999</v>
      </c>
      <c r="B204">
        <v>2.7076277295305222E-15</v>
      </c>
      <c r="C204">
        <v>3.5035503387612912E-4</v>
      </c>
    </row>
    <row r="205" spans="1:3" x14ac:dyDescent="0.25">
      <c r="A205">
        <v>10.25</v>
      </c>
      <c r="B205">
        <v>2.8176678254147802E-15</v>
      </c>
      <c r="C205">
        <v>3.5038985054086115E-4</v>
      </c>
    </row>
    <row r="206" spans="1:3" x14ac:dyDescent="0.25">
      <c r="A206">
        <v>10.3</v>
      </c>
      <c r="B206">
        <v>2.9320879065040677E-15</v>
      </c>
      <c r="C206">
        <v>3.5042506301586289E-4</v>
      </c>
    </row>
    <row r="207" spans="1:3" x14ac:dyDescent="0.25">
      <c r="A207">
        <v>10.35</v>
      </c>
      <c r="B207">
        <v>3.0510585352997744E-15</v>
      </c>
      <c r="C207">
        <v>3.5046067209476285E-4</v>
      </c>
    </row>
    <row r="208" spans="1:3" x14ac:dyDescent="0.25">
      <c r="A208">
        <v>10.4</v>
      </c>
      <c r="B208">
        <v>3.174756764460385E-15</v>
      </c>
      <c r="C208">
        <v>3.5049667853385188E-4</v>
      </c>
    </row>
    <row r="209" spans="1:3" x14ac:dyDescent="0.25">
      <c r="A209">
        <v>10.45</v>
      </c>
      <c r="B209">
        <v>3.3033663777862572E-15</v>
      </c>
      <c r="C209">
        <v>3.5053308305238191E-4</v>
      </c>
    </row>
    <row r="210" spans="1:3" x14ac:dyDescent="0.25">
      <c r="A210">
        <v>10.5</v>
      </c>
      <c r="B210">
        <v>3.4370781399219187E-15</v>
      </c>
      <c r="C210">
        <v>3.505698863328757E-4</v>
      </c>
    </row>
    <row r="211" spans="1:3" x14ac:dyDescent="0.25">
      <c r="A211">
        <v>10.55</v>
      </c>
      <c r="B211">
        <v>3.5760900550825741E-15</v>
      </c>
      <c r="C211">
        <v>3.5060708902144772E-4</v>
      </c>
    </row>
    <row r="212" spans="1:3" x14ac:dyDescent="0.25">
      <c r="A212">
        <v>10.6</v>
      </c>
      <c r="B212">
        <v>3.7206076351222592E-15</v>
      </c>
      <c r="C212">
        <v>3.5064469172813094E-4</v>
      </c>
    </row>
    <row r="213" spans="1:3" x14ac:dyDescent="0.25">
      <c r="A213">
        <v>10.65</v>
      </c>
      <c r="B213">
        <v>3.8708441772719309E-15</v>
      </c>
      <c r="C213">
        <v>3.5068269502721596E-4</v>
      </c>
    </row>
    <row r="214" spans="1:3" x14ac:dyDescent="0.25">
      <c r="A214">
        <v>10.7</v>
      </c>
      <c r="B214">
        <v>4.0270210518851972E-15</v>
      </c>
      <c r="C214">
        <v>3.5072109945759452E-4</v>
      </c>
    </row>
    <row r="215" spans="1:3" x14ac:dyDescent="0.25">
      <c r="A215">
        <v>10.75</v>
      </c>
      <c r="B215">
        <v>4.189368000544927E-15</v>
      </c>
      <c r="C215">
        <v>3.507599055231149E-4</v>
      </c>
    </row>
    <row r="216" spans="1:3" x14ac:dyDescent="0.25">
      <c r="A216">
        <v>10.8</v>
      </c>
      <c r="B216">
        <v>4.3581234448902979E-15</v>
      </c>
      <c r="C216">
        <v>3.5079911369294211E-4</v>
      </c>
    </row>
    <row r="217" spans="1:3" x14ac:dyDescent="0.25">
      <c r="A217">
        <v>10.85</v>
      </c>
      <c r="B217">
        <v>4.5335348065418405E-15</v>
      </c>
      <c r="C217">
        <v>3.5083872440192605E-4</v>
      </c>
    </row>
    <row r="218" spans="1:3" x14ac:dyDescent="0.25">
      <c r="A218">
        <v>10.9</v>
      </c>
      <c r="B218">
        <v>4.7158588385109654E-15</v>
      </c>
      <c r="C218">
        <v>3.5087873805097526E-4</v>
      </c>
    </row>
    <row r="219" spans="1:3" x14ac:dyDescent="0.25">
      <c r="A219">
        <v>10.95</v>
      </c>
      <c r="B219">
        <v>4.9053619684938864E-15</v>
      </c>
      <c r="C219">
        <v>3.5091915500743852E-4</v>
      </c>
    </row>
    <row r="220" spans="1:3" x14ac:dyDescent="0.25">
      <c r="A220">
        <v>11</v>
      </c>
      <c r="B220">
        <v>5.1023206544669339E-15</v>
      </c>
      <c r="C220">
        <v>3.5095997560549236E-4</v>
      </c>
    </row>
    <row r="221" spans="1:3" x14ac:dyDescent="0.25">
      <c r="A221">
        <v>11.05</v>
      </c>
      <c r="B221">
        <v>5.3070217530081488E-15</v>
      </c>
      <c r="C221">
        <v>3.510012001465297E-4</v>
      </c>
    </row>
    <row r="222" spans="1:3" x14ac:dyDescent="0.25">
      <c r="A222">
        <v>11.1</v>
      </c>
      <c r="B222">
        <v>5.5197629007912013E-15</v>
      </c>
      <c r="C222">
        <v>3.5104282889956208E-4</v>
      </c>
    </row>
    <row r="223" spans="1:3" x14ac:dyDescent="0.25">
      <c r="A223">
        <v>11.15</v>
      </c>
      <c r="B223">
        <v>5.7408529097074254E-15</v>
      </c>
      <c r="C223">
        <v>3.5108486210161605E-4</v>
      </c>
    </row>
    <row r="224" spans="1:3" x14ac:dyDescent="0.25">
      <c r="A224">
        <v>11.2</v>
      </c>
      <c r="B224">
        <v>5.9706121760894057E-15</v>
      </c>
      <c r="C224">
        <v>3.5112729995814444E-4</v>
      </c>
    </row>
    <row r="225" spans="1:3" x14ac:dyDescent="0.25">
      <c r="A225">
        <v>11.25</v>
      </c>
      <c r="B225">
        <v>6.209373104526803E-15</v>
      </c>
      <c r="C225">
        <v>3.5117014264343118E-4</v>
      </c>
    </row>
    <row r="226" spans="1:3" x14ac:dyDescent="0.25">
      <c r="A226">
        <v>11.3</v>
      </c>
      <c r="B226">
        <v>6.4574805467772611E-15</v>
      </c>
      <c r="C226">
        <v>3.5121339030101038E-4</v>
      </c>
    </row>
    <row r="227" spans="1:3" x14ac:dyDescent="0.25">
      <c r="A227">
        <v>11.35</v>
      </c>
      <c r="B227">
        <v>6.7152922562977392E-15</v>
      </c>
      <c r="C227">
        <v>3.5125704304407818E-4</v>
      </c>
    </row>
    <row r="228" spans="1:3" x14ac:dyDescent="0.25">
      <c r="A228">
        <v>11.4</v>
      </c>
      <c r="B228">
        <v>6.9831793589352895E-15</v>
      </c>
      <c r="C228">
        <v>3.5130110095591815E-4</v>
      </c>
    </row>
    <row r="229" spans="1:3" x14ac:dyDescent="0.25">
      <c r="A229">
        <v>11.45</v>
      </c>
      <c r="B229">
        <v>7.2615268403338981E-15</v>
      </c>
      <c r="C229">
        <v>3.5134556409031984E-4</v>
      </c>
    </row>
    <row r="230" spans="1:3" x14ac:dyDescent="0.25">
      <c r="A230">
        <v>11.5</v>
      </c>
      <c r="B230">
        <v>7.5507340506380816E-15</v>
      </c>
      <c r="C230">
        <v>3.5139043247200442E-4</v>
      </c>
    </row>
    <row r="231" spans="1:3" x14ac:dyDescent="0.25">
      <c r="A231">
        <v>11.55</v>
      </c>
      <c r="B231">
        <v>7.8512152270854838E-15</v>
      </c>
      <c r="C231">
        <v>3.5143570609705483E-4</v>
      </c>
    </row>
    <row r="232" spans="1:3" x14ac:dyDescent="0.25">
      <c r="A232">
        <v>11.6</v>
      </c>
      <c r="B232">
        <v>8.1634000351071029E-15</v>
      </c>
      <c r="C232">
        <v>3.5148138493334139E-4</v>
      </c>
    </row>
    <row r="233" spans="1:3" x14ac:dyDescent="0.25">
      <c r="A233">
        <v>11.65</v>
      </c>
      <c r="B233">
        <v>8.4877341285712542E-15</v>
      </c>
      <c r="C233">
        <v>3.5152746892095309E-4</v>
      </c>
    </row>
    <row r="234" spans="1:3" x14ac:dyDescent="0.25">
      <c r="A234">
        <v>11.7</v>
      </c>
      <c r="B234">
        <v>8.8246797298287735E-15</v>
      </c>
      <c r="C234">
        <v>3.5157395797263063E-4</v>
      </c>
    </row>
    <row r="235" spans="1:3" x14ac:dyDescent="0.25">
      <c r="A235">
        <v>11.75</v>
      </c>
      <c r="B235">
        <v>9.1747162302404606E-15</v>
      </c>
      <c r="C235">
        <v>3.5162085197419564E-4</v>
      </c>
    </row>
    <row r="236" spans="1:3" x14ac:dyDescent="0.25">
      <c r="A236">
        <v>11.8</v>
      </c>
      <c r="B236">
        <v>9.5383408118872063E-15</v>
      </c>
      <c r="C236">
        <v>3.5166815078498879E-4</v>
      </c>
    </row>
    <row r="237" spans="1:3" x14ac:dyDescent="0.25">
      <c r="A237">
        <v>11.85</v>
      </c>
      <c r="B237">
        <v>9.9160690911914336E-15</v>
      </c>
      <c r="C237">
        <v>3.5171585423829962E-4</v>
      </c>
    </row>
    <row r="238" spans="1:3" x14ac:dyDescent="0.25">
      <c r="A238">
        <v>11.9</v>
      </c>
      <c r="B238">
        <v>1.0308435785197711E-14</v>
      </c>
      <c r="C238">
        <v>3.5176396214180102E-4</v>
      </c>
    </row>
    <row r="239" spans="1:3" x14ac:dyDescent="0.25">
      <c r="A239">
        <v>11.95</v>
      </c>
      <c r="B239">
        <v>1.0715995401287193E-14</v>
      </c>
      <c r="C239">
        <v>3.5181247427798414E-4</v>
      </c>
    </row>
    <row r="240" spans="1:3" x14ac:dyDescent="0.25">
      <c r="A240">
        <v>12</v>
      </c>
      <c r="B240">
        <v>1.1139322951129254E-14</v>
      </c>
      <c r="C240">
        <v>3.5186139040459187E-4</v>
      </c>
    </row>
    <row r="241" spans="1:3" x14ac:dyDescent="0.25">
      <c r="A241">
        <v>12.05</v>
      </c>
      <c r="B241">
        <v>1.1579014689693268E-14</v>
      </c>
      <c r="C241">
        <v>3.5191071025505061E-4</v>
      </c>
    </row>
    <row r="242" spans="1:3" x14ac:dyDescent="0.25">
      <c r="A242">
        <v>12.1</v>
      </c>
      <c r="B242">
        <v>1.2035688880177639E-14</v>
      </c>
      <c r="C242">
        <v>3.5196043353890482E-4</v>
      </c>
    </row>
    <row r="243" spans="1:3" x14ac:dyDescent="0.25">
      <c r="A243">
        <v>12.15</v>
      </c>
      <c r="B243">
        <v>1.2509986585738625E-14</v>
      </c>
      <c r="C243">
        <v>3.5201055994224588E-4</v>
      </c>
    </row>
    <row r="244" spans="1:3" x14ac:dyDescent="0.25">
      <c r="A244">
        <v>12.2</v>
      </c>
      <c r="B244">
        <v>1.3002572488928431E-14</v>
      </c>
      <c r="C244">
        <v>3.520610891281457E-4</v>
      </c>
    </row>
    <row r="245" spans="1:3" x14ac:dyDescent="0.25">
      <c r="A245">
        <v>12.25</v>
      </c>
      <c r="B245">
        <v>1.351413573978742E-14</v>
      </c>
      <c r="C245">
        <v>3.5211202073708313E-4</v>
      </c>
    </row>
    <row r="246" spans="1:3" x14ac:dyDescent="0.25">
      <c r="A246">
        <v>12.3</v>
      </c>
      <c r="B246">
        <v>1.4045390833559644E-14</v>
      </c>
      <c r="C246">
        <v>3.5216335438737221E-4</v>
      </c>
    </row>
    <row r="247" spans="1:3" x14ac:dyDescent="0.25">
      <c r="A247">
        <v>12.35</v>
      </c>
      <c r="B247">
        <v>1.4597078519039661E-14</v>
      </c>
      <c r="C247">
        <v>3.5221508967559054E-4</v>
      </c>
    </row>
    <row r="248" spans="1:3" x14ac:dyDescent="0.25">
      <c r="A248">
        <v>12.4</v>
      </c>
      <c r="B248">
        <v>1.516996673858715E-14</v>
      </c>
      <c r="C248">
        <v>3.5226722617700022E-4</v>
      </c>
    </row>
    <row r="249" spans="1:3" x14ac:dyDescent="0.25">
      <c r="A249">
        <v>12.45</v>
      </c>
      <c r="B249">
        <v>1.5764851600878821E-14</v>
      </c>
      <c r="C249">
        <v>3.523197634459721E-4</v>
      </c>
    </row>
    <row r="250" spans="1:3" x14ac:dyDescent="0.25">
      <c r="A250">
        <v>12.5</v>
      </c>
      <c r="B250">
        <v>1.6382558387509245E-14</v>
      </c>
      <c r="C250">
        <v>3.5237270101640643E-4</v>
      </c>
    </row>
    <row r="251" spans="1:3" x14ac:dyDescent="0.25">
      <c r="A251">
        <v>12.55</v>
      </c>
      <c r="B251">
        <v>1.7023942594578547E-14</v>
      </c>
      <c r="C251">
        <v>3.5242603840214949E-4</v>
      </c>
    </row>
    <row r="252" spans="1:3" x14ac:dyDescent="0.25">
      <c r="A252">
        <v>12.6</v>
      </c>
      <c r="B252">
        <v>1.7689891010451235E-14</v>
      </c>
      <c r="C252">
        <v>3.5247977509741008E-4</v>
      </c>
    </row>
    <row r="253" spans="1:3" x14ac:dyDescent="0.25">
      <c r="A253">
        <v>12.65</v>
      </c>
      <c r="B253">
        <v>1.8381322830904555E-14</v>
      </c>
      <c r="C253">
        <v>3.5253391057717289E-4</v>
      </c>
    </row>
    <row r="254" spans="1:3" x14ac:dyDescent="0.25">
      <c r="A254">
        <v>12.7</v>
      </c>
      <c r="B254">
        <v>1.9099190812921825E-14</v>
      </c>
      <c r="C254">
        <v>3.5258844429760704E-4</v>
      </c>
    </row>
    <row r="255" spans="1:3" x14ac:dyDescent="0.25">
      <c r="A255">
        <v>12.75</v>
      </c>
      <c r="B255">
        <v>1.9844482468437304E-14</v>
      </c>
      <c r="C255">
        <v>3.526433756964757E-4</v>
      </c>
    </row>
    <row r="256" spans="1:3" x14ac:dyDescent="0.25">
      <c r="A256">
        <v>12.8</v>
      </c>
      <c r="B256">
        <v>2.0618221299366608E-14</v>
      </c>
      <c r="C256">
        <v>3.5269870419354145E-4</v>
      </c>
    </row>
    <row r="257" spans="1:3" x14ac:dyDescent="0.25">
      <c r="A257">
        <v>12.85</v>
      </c>
      <c r="B257">
        <v>2.1421468075315914E-14</v>
      </c>
      <c r="C257">
        <v>3.5275442919096526E-4</v>
      </c>
    </row>
    <row r="258" spans="1:3" x14ac:dyDescent="0.25">
      <c r="A258">
        <v>12.9</v>
      </c>
      <c r="B258">
        <v>2.2255322155397184E-14</v>
      </c>
      <c r="C258">
        <v>3.5281055007370702E-4</v>
      </c>
    </row>
    <row r="259" spans="1:3" x14ac:dyDescent="0.25">
      <c r="A259">
        <v>12.95</v>
      </c>
      <c r="B259">
        <v>2.3120922855624635E-14</v>
      </c>
      <c r="C259">
        <v>3.528670662099218E-4</v>
      </c>
    </row>
    <row r="260" spans="1:3" x14ac:dyDescent="0.25">
      <c r="A260">
        <v>13</v>
      </c>
      <c r="B260">
        <v>2.4019450863424198E-14</v>
      </c>
      <c r="C260">
        <v>3.5292397695135054E-4</v>
      </c>
    </row>
    <row r="261" spans="1:3" x14ac:dyDescent="0.25">
      <c r="A261">
        <v>13.05</v>
      </c>
      <c r="B261">
        <v>2.4952129700823469E-14</v>
      </c>
      <c r="C261">
        <v>3.529812816337088E-4</v>
      </c>
    </row>
    <row r="262" spans="1:3" x14ac:dyDescent="0.25">
      <c r="A262">
        <v>13.1</v>
      </c>
      <c r="B262">
        <v>2.5920227237951361E-14</v>
      </c>
      <c r="C262">
        <v>3.5303897957707328E-4</v>
      </c>
    </row>
    <row r="263" spans="1:3" x14ac:dyDescent="0.25">
      <c r="A263">
        <v>13.15</v>
      </c>
      <c r="B263">
        <v>2.6925057258527785E-14</v>
      </c>
      <c r="C263">
        <v>3.5309707008626359E-4</v>
      </c>
    </row>
    <row r="264" spans="1:3" x14ac:dyDescent="0.25">
      <c r="A264">
        <v>13.2</v>
      </c>
      <c r="B264">
        <v>2.7967981079066885E-14</v>
      </c>
      <c r="C264">
        <v>3.5315555245121825E-4</v>
      </c>
    </row>
    <row r="265" spans="1:3" x14ac:dyDescent="0.25">
      <c r="A265">
        <v>13.25</v>
      </c>
      <c r="B265">
        <v>2.905040922359451E-14</v>
      </c>
      <c r="C265">
        <v>3.5321442594737386E-4</v>
      </c>
    </row>
    <row r="266" spans="1:3" x14ac:dyDescent="0.25">
      <c r="A266">
        <v>13.3</v>
      </c>
      <c r="B266">
        <v>3.0173803155712972E-14</v>
      </c>
      <c r="C266">
        <v>3.5327368983603007E-4</v>
      </c>
    </row>
    <row r="267" spans="1:3" x14ac:dyDescent="0.25">
      <c r="A267">
        <v>13.35</v>
      </c>
      <c r="B267">
        <v>3.1339677069926843E-14</v>
      </c>
      <c r="C267">
        <v>3.5333334336472093E-4</v>
      </c>
    </row>
    <row r="268" spans="1:3" x14ac:dyDescent="0.25">
      <c r="A268">
        <v>13.4</v>
      </c>
      <c r="B268">
        <v>3.2549599744194068E-14</v>
      </c>
      <c r="C268">
        <v>3.5339338576757643E-4</v>
      </c>
    </row>
    <row r="269" spans="1:3" x14ac:dyDescent="0.25">
      <c r="A269">
        <v>13.45</v>
      </c>
      <c r="B269">
        <v>3.380519645572522E-14</v>
      </c>
      <c r="C269">
        <v>3.5345381626568264E-4</v>
      </c>
    </row>
    <row r="270" spans="1:3" x14ac:dyDescent="0.25">
      <c r="A270">
        <v>13.5</v>
      </c>
      <c r="B270">
        <v>3.5108150962139321E-14</v>
      </c>
      <c r="C270">
        <v>3.5351463406743509E-4</v>
      </c>
    </row>
    <row r="271" spans="1:3" x14ac:dyDescent="0.25">
      <c r="A271">
        <v>13.55</v>
      </c>
      <c r="B271">
        <v>3.6460207550119319E-14</v>
      </c>
      <c r="C271">
        <v>3.535758383688925E-4</v>
      </c>
    </row>
    <row r="272" spans="1:3" x14ac:dyDescent="0.25">
      <c r="A272">
        <v>13.6</v>
      </c>
      <c r="B272">
        <v>3.7863173153814938E-14</v>
      </c>
      <c r="C272">
        <v>3.5363742835412275E-4</v>
      </c>
    </row>
    <row r="273" spans="1:3" x14ac:dyDescent="0.25">
      <c r="A273">
        <v>13.65</v>
      </c>
      <c r="B273">
        <v>3.9318919545285222E-14</v>
      </c>
      <c r="C273">
        <v>3.5369940319554581E-4</v>
      </c>
    </row>
    <row r="274" spans="1:3" x14ac:dyDescent="0.25">
      <c r="A274">
        <v>13.7</v>
      </c>
      <c r="B274">
        <v>4.0829385599354458E-14</v>
      </c>
      <c r="C274">
        <v>3.5376176205427408E-4</v>
      </c>
    </row>
    <row r="275" spans="1:3" x14ac:dyDescent="0.25">
      <c r="A275">
        <v>13.75</v>
      </c>
      <c r="B275">
        <v>4.2396579635344053E-14</v>
      </c>
      <c r="C275">
        <v>3.5382450408044571E-4</v>
      </c>
    </row>
    <row r="276" spans="1:3" x14ac:dyDescent="0.25">
      <c r="A276">
        <v>13.8</v>
      </c>
      <c r="B276">
        <v>4.4022581838193326E-14</v>
      </c>
      <c r="C276">
        <v>3.5388762841355816E-4</v>
      </c>
    </row>
    <row r="277" spans="1:3" x14ac:dyDescent="0.25">
      <c r="A277">
        <v>13.85</v>
      </c>
      <c r="B277">
        <v>4.5709546761592781E-14</v>
      </c>
      <c r="C277">
        <v>3.5395113418279104E-4</v>
      </c>
    </row>
    <row r="278" spans="1:3" x14ac:dyDescent="0.25">
      <c r="A278">
        <v>13.9</v>
      </c>
      <c r="B278">
        <v>4.7459705915816617E-14</v>
      </c>
      <c r="C278">
        <v>3.5401502050733195E-4</v>
      </c>
    </row>
    <row r="279" spans="1:3" x14ac:dyDescent="0.25">
      <c r="A279">
        <v>13.95</v>
      </c>
      <c r="B279">
        <v>4.9275370443026727E-14</v>
      </c>
      <c r="C279">
        <v>3.5407928649669473E-4</v>
      </c>
    </row>
    <row r="280" spans="1:3" x14ac:dyDescent="0.25">
      <c r="A280">
        <v>14</v>
      </c>
      <c r="B280">
        <v>5.1158933882929882E-14</v>
      </c>
      <c r="C280">
        <v>3.5414393125102965E-4</v>
      </c>
    </row>
    <row r="281" spans="1:3" x14ac:dyDescent="0.25">
      <c r="A281">
        <v>14.05</v>
      </c>
      <c r="B281">
        <v>5.3112875031725493E-14</v>
      </c>
      <c r="C281">
        <v>3.5420895386143852E-4</v>
      </c>
    </row>
    <row r="282" spans="1:3" x14ac:dyDescent="0.25">
      <c r="A282">
        <v>14.1</v>
      </c>
      <c r="B282">
        <v>5.5139760897408953E-14</v>
      </c>
      <c r="C282">
        <v>3.5427435341027589E-4</v>
      </c>
    </row>
    <row r="283" spans="1:3" x14ac:dyDescent="0.25">
      <c r="A283">
        <v>14.15</v>
      </c>
      <c r="B283">
        <v>5.7242249754575025E-14</v>
      </c>
      <c r="C283">
        <v>3.5434012897145431E-4</v>
      </c>
    </row>
    <row r="284" spans="1:3" x14ac:dyDescent="0.25">
      <c r="A284">
        <v>14.2</v>
      </c>
      <c r="B284">
        <v>5.9423094301953563E-14</v>
      </c>
      <c r="C284">
        <v>3.5440627961073776E-4</v>
      </c>
    </row>
    <row r="285" spans="1:3" x14ac:dyDescent="0.25">
      <c r="A285">
        <v>14.25</v>
      </c>
      <c r="B285">
        <v>6.1685144926051734E-14</v>
      </c>
      <c r="C285">
        <v>3.544728043860384E-4</v>
      </c>
    </row>
    <row r="286" spans="1:3" x14ac:dyDescent="0.25">
      <c r="A286">
        <v>14.3</v>
      </c>
      <c r="B286">
        <v>6.4031353074328376E-14</v>
      </c>
      <c r="C286">
        <v>3.545397023477003E-4</v>
      </c>
    </row>
    <row r="287" spans="1:3" x14ac:dyDescent="0.25">
      <c r="A287">
        <v>14.35</v>
      </c>
      <c r="B287">
        <v>6.646477474148269E-14</v>
      </c>
      <c r="C287">
        <v>3.5460697253878988E-4</v>
      </c>
    </row>
    <row r="288" spans="1:3" x14ac:dyDescent="0.25">
      <c r="A288">
        <v>14.4</v>
      </c>
      <c r="B288">
        <v>6.8988574072529509E-14</v>
      </c>
      <c r="C288">
        <v>3.5467461399537166E-4</v>
      </c>
    </row>
    <row r="289" spans="1:3" x14ac:dyDescent="0.25">
      <c r="A289">
        <v>14.45</v>
      </c>
      <c r="B289">
        <v>7.1606027086431387E-14</v>
      </c>
      <c r="C289">
        <v>3.5474262574678443E-4</v>
      </c>
    </row>
    <row r="290" spans="1:3" x14ac:dyDescent="0.25">
      <c r="A290">
        <v>14.5</v>
      </c>
      <c r="B290">
        <v>7.4320525524231992E-14</v>
      </c>
      <c r="C290">
        <v>3.5481100681591666E-4</v>
      </c>
    </row>
    <row r="291" spans="1:3" x14ac:dyDescent="0.25">
      <c r="A291">
        <v>14.55</v>
      </c>
      <c r="B291">
        <v>7.713558082568126E-14</v>
      </c>
      <c r="C291">
        <v>3.5487975621947045E-4</v>
      </c>
    </row>
    <row r="292" spans="1:3" x14ac:dyDescent="0.25">
      <c r="A292">
        <v>14.6</v>
      </c>
      <c r="B292">
        <v>8.0054828238540493E-14</v>
      </c>
      <c r="C292">
        <v>3.5494887296822679E-4</v>
      </c>
    </row>
    <row r="293" spans="1:3" x14ac:dyDescent="0.25">
      <c r="A293">
        <v>14.65</v>
      </c>
      <c r="B293">
        <v>8.3082031064842011E-14</v>
      </c>
      <c r="C293">
        <v>3.5501835606730256E-4</v>
      </c>
    </row>
    <row r="294" spans="1:3" x14ac:dyDescent="0.25">
      <c r="A294">
        <v>14.7</v>
      </c>
      <c r="B294">
        <v>8.6221085048516092E-14</v>
      </c>
      <c r="C294">
        <v>3.550882045164115E-4</v>
      </c>
    </row>
    <row r="295" spans="1:3" x14ac:dyDescent="0.25">
      <c r="A295">
        <v>14.75</v>
      </c>
      <c r="B295">
        <v>8.9476022908965026E-14</v>
      </c>
      <c r="C295">
        <v>3.5515841731010629E-4</v>
      </c>
    </row>
    <row r="296" spans="1:3" x14ac:dyDescent="0.25">
      <c r="A296">
        <v>14.8</v>
      </c>
      <c r="B296">
        <v>9.2851019025258597E-14</v>
      </c>
      <c r="C296">
        <v>3.5522899343803411E-4</v>
      </c>
    </row>
    <row r="297" spans="1:3" x14ac:dyDescent="0.25">
      <c r="A297">
        <v>14.85</v>
      </c>
      <c r="B297">
        <v>9.6350394275818279E-14</v>
      </c>
      <c r="C297">
        <v>3.5529993188517471E-4</v>
      </c>
    </row>
    <row r="298" spans="1:3" x14ac:dyDescent="0.25">
      <c r="A298">
        <v>14.9</v>
      </c>
      <c r="B298">
        <v>9.9978621038583814E-14</v>
      </c>
      <c r="C298">
        <v>3.5537123163207913E-4</v>
      </c>
    </row>
    <row r="299" spans="1:3" x14ac:dyDescent="0.25">
      <c r="A299">
        <v>14.95</v>
      </c>
      <c r="B299">
        <v>1.0374032835679079E-13</v>
      </c>
      <c r="C299">
        <v>3.5544289165510655E-4</v>
      </c>
    </row>
    <row r="300" spans="1:3" x14ac:dyDescent="0.25">
      <c r="A300">
        <v>15</v>
      </c>
      <c r="B300">
        <v>1.0764030727572041E-13</v>
      </c>
      <c r="C300">
        <v>3.5551491092665428E-4</v>
      </c>
    </row>
    <row r="301" spans="1:3" x14ac:dyDescent="0.25">
      <c r="A301">
        <v>15.05</v>
      </c>
      <c r="B301">
        <v>1.1168351635583752E-13</v>
      </c>
      <c r="C301">
        <v>3.5558728841538357E-4</v>
      </c>
    </row>
    <row r="302" spans="1:3" x14ac:dyDescent="0.25">
      <c r="A302">
        <v>15.1</v>
      </c>
      <c r="B302">
        <v>1.1587508736801047E-13</v>
      </c>
      <c r="C302">
        <v>3.5566002308644513E-4</v>
      </c>
    </row>
    <row r="303" spans="1:3" x14ac:dyDescent="0.25">
      <c r="A303">
        <v>15.15</v>
      </c>
      <c r="B303">
        <v>1.2022033117661565E-13</v>
      </c>
      <c r="C303">
        <v>3.5573311390169271E-4</v>
      </c>
    </row>
    <row r="304" spans="1:3" x14ac:dyDescent="0.25">
      <c r="A304">
        <v>15.2</v>
      </c>
      <c r="B304">
        <v>1.2472474381651121E-13</v>
      </c>
      <c r="C304">
        <v>3.5580655981990399E-4</v>
      </c>
    </row>
    <row r="305" spans="1:3" x14ac:dyDescent="0.25">
      <c r="A305">
        <v>15.25</v>
      </c>
      <c r="B305">
        <v>1.2939401277009601E-13</v>
      </c>
      <c r="C305">
        <v>3.558803597969889E-4</v>
      </c>
    </row>
    <row r="306" spans="1:3" x14ac:dyDescent="0.25">
      <c r="A306">
        <v>15.3</v>
      </c>
      <c r="B306">
        <v>1.342340234508008E-13</v>
      </c>
      <c r="C306">
        <v>3.5595451278619817E-4</v>
      </c>
    </row>
    <row r="307" spans="1:3" x14ac:dyDescent="0.25">
      <c r="A307">
        <v>15.35</v>
      </c>
      <c r="B307">
        <v>1.3925086589959368E-13</v>
      </c>
      <c r="C307">
        <v>3.560290177383241E-4</v>
      </c>
    </row>
    <row r="308" spans="1:3" x14ac:dyDescent="0.25">
      <c r="A308">
        <v>15.4</v>
      </c>
      <c r="B308">
        <v>1.4445084170128119E-13</v>
      </c>
      <c r="C308">
        <v>3.5610387360190282E-4</v>
      </c>
    </row>
    <row r="309" spans="1:3" x14ac:dyDescent="0.25">
      <c r="A309">
        <v>15.45</v>
      </c>
      <c r="B309">
        <v>1.4984047112755537E-13</v>
      </c>
      <c r="C309">
        <v>3.561790793234124E-4</v>
      </c>
    </row>
    <row r="310" spans="1:3" x14ac:dyDescent="0.25">
      <c r="A310">
        <v>15.5</v>
      </c>
      <c r="B310">
        <v>1.5542650051403572E-13</v>
      </c>
      <c r="C310">
        <v>3.5625463384745989E-4</v>
      </c>
    </row>
    <row r="311" spans="1:3" x14ac:dyDescent="0.25">
      <c r="A311">
        <v>15.55</v>
      </c>
      <c r="B311">
        <v>1.6121590987864645E-13</v>
      </c>
      <c r="C311">
        <v>3.5633053611697267E-4</v>
      </c>
    </row>
    <row r="312" spans="1:3" x14ac:dyDescent="0.25">
      <c r="A312">
        <v>15.6</v>
      </c>
      <c r="B312">
        <v>1.672159207890425E-13</v>
      </c>
      <c r="C312">
        <v>3.5640678507338437E-4</v>
      </c>
    </row>
    <row r="313" spans="1:3" x14ac:dyDescent="0.25">
      <c r="A313">
        <v>15.65</v>
      </c>
      <c r="B313">
        <v>1.7343400448691333E-13</v>
      </c>
      <c r="C313">
        <v>3.5648337965681878E-4</v>
      </c>
    </row>
    <row r="314" spans="1:3" x14ac:dyDescent="0.25">
      <c r="A314">
        <v>15.7</v>
      </c>
      <c r="B314">
        <v>1.7987789027728246E-13</v>
      </c>
      <c r="C314">
        <v>3.5656031880625815E-4</v>
      </c>
    </row>
    <row r="315" spans="1:3" x14ac:dyDescent="0.25">
      <c r="A315">
        <v>15.75</v>
      </c>
      <c r="B315">
        <v>1.8655557419120339E-13</v>
      </c>
      <c r="C315">
        <v>3.5663760145973139E-4</v>
      </c>
    </row>
    <row r="316" spans="1:3" x14ac:dyDescent="0.25">
      <c r="A316">
        <v>15.8</v>
      </c>
      <c r="B316">
        <v>1.9347532793040185E-13</v>
      </c>
      <c r="C316">
        <v>3.5671522655447376E-4</v>
      </c>
    </row>
    <row r="317" spans="1:3" x14ac:dyDescent="0.25">
      <c r="A317">
        <v>15.85</v>
      </c>
      <c r="B317">
        <v>2.0064570810280796E-13</v>
      </c>
      <c r="C317">
        <v>3.567931930271E-4</v>
      </c>
    </row>
    <row r="318" spans="1:3" x14ac:dyDescent="0.25">
      <c r="A318">
        <v>15.9</v>
      </c>
      <c r="B318">
        <v>2.0807556575808959E-13</v>
      </c>
      <c r="C318">
        <v>3.5687149981376555E-4</v>
      </c>
    </row>
    <row r="319" spans="1:3" x14ac:dyDescent="0.25">
      <c r="A319">
        <v>15.95</v>
      </c>
      <c r="B319">
        <v>2.1577405623260875E-13</v>
      </c>
      <c r="C319">
        <v>3.5695014585032978E-4</v>
      </c>
    </row>
    <row r="320" spans="1:3" x14ac:dyDescent="0.25">
      <c r="A320">
        <v>16</v>
      </c>
      <c r="B320">
        <v>2.2375064931354384E-13</v>
      </c>
      <c r="C320">
        <v>3.5702913007251501E-4</v>
      </c>
    </row>
    <row r="321" spans="1:3" x14ac:dyDescent="0.25">
      <c r="A321">
        <v>16.05</v>
      </c>
      <c r="B321">
        <v>2.320151397321356E-13</v>
      </c>
      <c r="C321">
        <v>3.5710845141605452E-4</v>
      </c>
    </row>
    <row r="322" spans="1:3" x14ac:dyDescent="0.25">
      <c r="A322">
        <v>16.100000000000001</v>
      </c>
      <c r="B322">
        <v>2.4057765799640747E-13</v>
      </c>
      <c r="C322">
        <v>3.5718810881685102E-4</v>
      </c>
    </row>
    <row r="323" spans="1:3" x14ac:dyDescent="0.25">
      <c r="A323">
        <v>16.149999999999999</v>
      </c>
      <c r="B323">
        <v>2.4944868157395885E-13</v>
      </c>
      <c r="C323">
        <v>3.5726810121111766E-4</v>
      </c>
    </row>
    <row r="324" spans="1:3" x14ac:dyDescent="0.25">
      <c r="A324">
        <v>16.2</v>
      </c>
      <c r="B324">
        <v>2.5863904643574216E-13</v>
      </c>
      <c r="C324">
        <v>3.5734842753552826E-4</v>
      </c>
    </row>
    <row r="325" spans="1:3" x14ac:dyDescent="0.25">
      <c r="A325">
        <v>16.25</v>
      </c>
      <c r="B325">
        <v>2.6815995897215942E-13</v>
      </c>
      <c r="C325">
        <v>3.5742908672735504E-4</v>
      </c>
    </row>
    <row r="326" spans="1:3" x14ac:dyDescent="0.25">
      <c r="A326">
        <v>16.3</v>
      </c>
      <c r="B326">
        <v>2.7802300829300008E-13</v>
      </c>
      <c r="C326">
        <v>3.5751007772460676E-4</v>
      </c>
    </row>
    <row r="327" spans="1:3" x14ac:dyDescent="0.25">
      <c r="A327">
        <v>16.350000000000001</v>
      </c>
      <c r="B327">
        <v>2.882401789232414E-13</v>
      </c>
      <c r="C327">
        <v>3.5759139946616933E-4</v>
      </c>
    </row>
    <row r="328" spans="1:3" x14ac:dyDescent="0.25">
      <c r="A328">
        <v>16.399999999999999</v>
      </c>
      <c r="B328">
        <v>2.9882386390700165E-13</v>
      </c>
      <c r="C328">
        <v>3.5767305089193295E-4</v>
      </c>
    </row>
    <row r="329" spans="1:3" x14ac:dyDescent="0.25">
      <c r="A329">
        <v>16.45</v>
      </c>
      <c r="B329">
        <v>3.0978687833229028E-13</v>
      </c>
      <c r="C329">
        <v>3.5775503094292348E-4</v>
      </c>
    </row>
    <row r="330" spans="1:3" x14ac:dyDescent="0.25">
      <c r="A330">
        <v>16.5</v>
      </c>
      <c r="B330">
        <v>3.2114247328971401E-13</v>
      </c>
      <c r="C330">
        <v>3.5783733856142625E-4</v>
      </c>
    </row>
    <row r="331" spans="1:3" x14ac:dyDescent="0.25">
      <c r="A331">
        <v>16.55</v>
      </c>
      <c r="B331">
        <v>3.3290435027845867E-13</v>
      </c>
      <c r="C331">
        <v>3.579199726911158E-4</v>
      </c>
    </row>
    <row r="332" spans="1:3" x14ac:dyDescent="0.25">
      <c r="A332">
        <v>16.600000000000001</v>
      </c>
      <c r="B332">
        <v>3.4508667607352816E-13</v>
      </c>
      <c r="C332">
        <v>3.5800293227717089E-4</v>
      </c>
    </row>
    <row r="333" spans="1:3" x14ac:dyDescent="0.25">
      <c r="A333">
        <v>16.649999999999999</v>
      </c>
      <c r="B333">
        <v>3.5770409806842419E-13</v>
      </c>
      <c r="C333">
        <v>3.5808621626639355E-4</v>
      </c>
    </row>
    <row r="334" spans="1:3" x14ac:dyDescent="0.25">
      <c r="A334">
        <v>16.7</v>
      </c>
      <c r="B334">
        <v>3.7077176010797931E-13</v>
      </c>
      <c r="C334">
        <v>3.5816982360732793E-4</v>
      </c>
    </row>
    <row r="335" spans="1:3" x14ac:dyDescent="0.25">
      <c r="A335">
        <v>16.75</v>
      </c>
      <c r="B335">
        <v>3.8430531882650883E-13</v>
      </c>
      <c r="C335">
        <v>3.5825375325037277E-4</v>
      </c>
    </row>
    <row r="336" spans="1:3" x14ac:dyDescent="0.25">
      <c r="A336">
        <v>16.8</v>
      </c>
      <c r="B336">
        <v>3.9832096050679715E-13</v>
      </c>
      <c r="C336">
        <v>3.5833800414787815E-4</v>
      </c>
    </row>
    <row r="337" spans="1:3" x14ac:dyDescent="0.25">
      <c r="A337">
        <v>16.850000000000001</v>
      </c>
      <c r="B337">
        <v>4.1283541847600876E-13</v>
      </c>
      <c r="C337">
        <v>3.5842257525427185E-4</v>
      </c>
    </row>
    <row r="338" spans="1:3" x14ac:dyDescent="0.25">
      <c r="A338">
        <v>16.899999999999999</v>
      </c>
      <c r="B338">
        <v>4.2786599105504878E-13</v>
      </c>
      <c r="C338">
        <v>3.5850746552615732E-4</v>
      </c>
    </row>
    <row r="339" spans="1:3" x14ac:dyDescent="0.25">
      <c r="A339">
        <v>16.95</v>
      </c>
      <c r="B339">
        <v>4.4343056007829621E-13</v>
      </c>
      <c r="C339">
        <v>3.5859267392240749E-4</v>
      </c>
    </row>
    <row r="340" spans="1:3" x14ac:dyDescent="0.25">
      <c r="A340">
        <v>17</v>
      </c>
      <c r="B340">
        <v>4.5954761000137487E-13</v>
      </c>
      <c r="C340">
        <v>3.5867819940426759E-4</v>
      </c>
    </row>
    <row r="341" spans="1:3" x14ac:dyDescent="0.25">
      <c r="A341">
        <v>17.05</v>
      </c>
      <c r="B341">
        <v>4.7623624761478508E-13</v>
      </c>
      <c r="C341">
        <v>3.5876404093546815E-4</v>
      </c>
    </row>
    <row r="342" spans="1:3" x14ac:dyDescent="0.25">
      <c r="A342">
        <v>17.100000000000001</v>
      </c>
      <c r="B342">
        <v>4.9351622238214506E-13</v>
      </c>
      <c r="C342">
        <v>3.5885019748229199E-4</v>
      </c>
    </row>
    <row r="343" spans="1:3" x14ac:dyDescent="0.25">
      <c r="A343">
        <v>17.149999999999999</v>
      </c>
      <c r="B343">
        <v>5.1140794742206816E-13</v>
      </c>
      <c r="C343">
        <v>3.5893666801368942E-4</v>
      </c>
    </row>
    <row r="344" spans="1:3" x14ac:dyDescent="0.25">
      <c r="A344">
        <v>17.2</v>
      </c>
      <c r="B344">
        <v>5.2993252115325582E-13</v>
      </c>
      <c r="C344">
        <v>3.5902345150135441E-4</v>
      </c>
    </row>
    <row r="345" spans="1:3" x14ac:dyDescent="0.25">
      <c r="A345">
        <v>17.25</v>
      </c>
      <c r="B345">
        <v>5.4911174962326504E-13</v>
      </c>
      <c r="C345">
        <v>3.591105469198196E-4</v>
      </c>
    </row>
    <row r="346" spans="1:3" x14ac:dyDescent="0.25">
      <c r="A346">
        <v>17.3</v>
      </c>
      <c r="B346">
        <v>5.6896816954157943E-13</v>
      </c>
      <c r="C346">
        <v>3.591979532465409E-4</v>
      </c>
    </row>
    <row r="347" spans="1:3" x14ac:dyDescent="0.25">
      <c r="A347">
        <v>17.350000000000001</v>
      </c>
      <c r="B347">
        <v>5.8952507203854871E-13</v>
      </c>
      <c r="C347">
        <v>3.5928566946197282E-4</v>
      </c>
    </row>
    <row r="348" spans="1:3" x14ac:dyDescent="0.25">
      <c r="A348">
        <v>17.399999999999999</v>
      </c>
      <c r="B348">
        <v>6.1080652717227839E-13</v>
      </c>
      <c r="C348">
        <v>3.5937369454965544E-4</v>
      </c>
    </row>
    <row r="349" spans="1:3" x14ac:dyDescent="0.25">
      <c r="A349">
        <v>17.45</v>
      </c>
      <c r="B349">
        <v>6.3283740920611983E-13</v>
      </c>
      <c r="C349">
        <v>3.5946202749629805E-4</v>
      </c>
    </row>
    <row r="350" spans="1:3" x14ac:dyDescent="0.25">
      <c r="A350">
        <v>17.5</v>
      </c>
      <c r="B350">
        <v>6.5564342268029756E-13</v>
      </c>
      <c r="C350">
        <v>3.5955066729183961E-4</v>
      </c>
    </row>
    <row r="351" spans="1:3" x14ac:dyDescent="0.25">
      <c r="A351">
        <v>17.55</v>
      </c>
      <c r="B351">
        <v>6.7925112930154255E-13</v>
      </c>
      <c r="C351">
        <v>3.5963961292953496E-4</v>
      </c>
    </row>
    <row r="352" spans="1:3" x14ac:dyDescent="0.25">
      <c r="A352">
        <v>17.600000000000001</v>
      </c>
      <c r="B352">
        <v>7.0368797567571371E-13</v>
      </c>
      <c r="C352">
        <v>3.5972886340603305E-4</v>
      </c>
    </row>
    <row r="353" spans="1:3" x14ac:dyDescent="0.25">
      <c r="A353">
        <v>17.649999999999999</v>
      </c>
      <c r="B353">
        <v>7.2898232190881002E-13</v>
      </c>
      <c r="C353">
        <v>3.5981841772142757E-4</v>
      </c>
    </row>
    <row r="354" spans="1:3" x14ac:dyDescent="0.25">
      <c r="A354">
        <v>17.7</v>
      </c>
      <c r="B354">
        <v>7.5516347110252051E-13</v>
      </c>
      <c r="C354">
        <v>3.5990827487934198E-4</v>
      </c>
    </row>
    <row r="355" spans="1:3" x14ac:dyDescent="0.25">
      <c r="A355">
        <v>17.75</v>
      </c>
      <c r="B355">
        <v>7.8226169977158386E-13</v>
      </c>
      <c r="C355">
        <v>3.5999843388698894E-4</v>
      </c>
    </row>
    <row r="356" spans="1:3" x14ac:dyDescent="0.25">
      <c r="A356">
        <v>17.8</v>
      </c>
      <c r="B356">
        <v>8.1030828921040819E-13</v>
      </c>
      <c r="C356">
        <v>3.60088893755229E-4</v>
      </c>
    </row>
    <row r="357" spans="1:3" x14ac:dyDescent="0.25">
      <c r="A357">
        <v>17.850000000000001</v>
      </c>
      <c r="B357">
        <v>8.3933555783779994E-13</v>
      </c>
      <c r="C357">
        <v>3.6017965349864129E-4</v>
      </c>
    </row>
    <row r="358" spans="1:3" x14ac:dyDescent="0.25">
      <c r="A358">
        <v>17.899999999999999</v>
      </c>
      <c r="B358">
        <v>8.6937689454915048E-13</v>
      </c>
      <c r="C358">
        <v>3.6027071213558536E-4</v>
      </c>
    </row>
    <row r="359" spans="1:3" x14ac:dyDescent="0.25">
      <c r="A359">
        <v>17.95</v>
      </c>
      <c r="B359">
        <v>9.0046679310622676E-13</v>
      </c>
      <c r="C359">
        <v>3.6036206868824555E-4</v>
      </c>
    </row>
    <row r="360" spans="1:3" x14ac:dyDescent="0.25">
      <c r="A360">
        <v>18</v>
      </c>
      <c r="B360">
        <v>9.3264088759592837E-13</v>
      </c>
      <c r="C360">
        <v>3.6045372218271326E-4</v>
      </c>
    </row>
    <row r="361" spans="1:3" x14ac:dyDescent="0.25">
      <c r="A361">
        <v>18.05</v>
      </c>
      <c r="B361">
        <v>9.6593598898986045E-13</v>
      </c>
      <c r="C361">
        <v>3.6054567164901574E-4</v>
      </c>
    </row>
    <row r="362" spans="1:3" x14ac:dyDescent="0.25">
      <c r="A362">
        <v>18.100000000000001</v>
      </c>
      <c r="B362">
        <v>1.0003901228378072E-12</v>
      </c>
      <c r="C362">
        <v>3.6063791612116853E-4</v>
      </c>
    </row>
    <row r="363" spans="1:3" x14ac:dyDescent="0.25">
      <c r="A363">
        <v>18.149999999999999</v>
      </c>
      <c r="B363">
        <v>1.0360425681289826E-12</v>
      </c>
      <c r="C363">
        <v>3.6073045463725408E-4</v>
      </c>
    </row>
    <row r="364" spans="1:3" x14ac:dyDescent="0.25">
      <c r="A364">
        <v>18.2</v>
      </c>
      <c r="B364">
        <v>1.072933897355861E-12</v>
      </c>
      <c r="C364">
        <v>3.6082328623945485E-4</v>
      </c>
    </row>
    <row r="365" spans="1:3" x14ac:dyDescent="0.25">
      <c r="A365">
        <v>18.25</v>
      </c>
      <c r="B365">
        <v>1.1111060178167307E-12</v>
      </c>
      <c r="C365">
        <v>3.6091640997408655E-4</v>
      </c>
    </row>
    <row r="366" spans="1:3" x14ac:dyDescent="0.25">
      <c r="A366">
        <v>18.3</v>
      </c>
      <c r="B366">
        <v>1.1506022141935281E-12</v>
      </c>
      <c r="C366">
        <v>3.6100982489168146E-4</v>
      </c>
    </row>
    <row r="367" spans="1:3" x14ac:dyDescent="0.25">
      <c r="A367">
        <v>18.350000000000001</v>
      </c>
      <c r="B367">
        <v>1.1914671924432404E-12</v>
      </c>
      <c r="C367">
        <v>3.6110353004698627E-4</v>
      </c>
    </row>
    <row r="368" spans="1:3" x14ac:dyDescent="0.25">
      <c r="A368">
        <v>18.399999999999999</v>
      </c>
      <c r="B368">
        <v>1.233747125041826E-12</v>
      </c>
      <c r="C368">
        <v>3.6119752449904874E-4</v>
      </c>
    </row>
    <row r="369" spans="1:3" x14ac:dyDescent="0.25">
      <c r="A369">
        <v>18.45</v>
      </c>
      <c r="B369">
        <v>1.2774896976206785E-12</v>
      </c>
      <c r="C369">
        <v>3.612918073112411E-4</v>
      </c>
    </row>
    <row r="370" spans="1:3" x14ac:dyDescent="0.25">
      <c r="A370">
        <v>18.5</v>
      </c>
      <c r="B370">
        <v>1.322744157037357E-12</v>
      </c>
      <c r="C370">
        <v>3.6138637755127556E-4</v>
      </c>
    </row>
    <row r="371" spans="1:3" x14ac:dyDescent="0.25">
      <c r="A371">
        <v>18.55</v>
      </c>
      <c r="B371">
        <v>1.369561360922542E-12</v>
      </c>
      <c r="C371">
        <v>3.614812342912988E-4</v>
      </c>
    </row>
    <row r="372" spans="1:3" x14ac:dyDescent="0.25">
      <c r="A372">
        <v>18.600000000000001</v>
      </c>
      <c r="B372">
        <v>1.4179938287474483E-12</v>
      </c>
      <c r="C372">
        <v>3.6157637660789126E-4</v>
      </c>
    </row>
    <row r="373" spans="1:3" x14ac:dyDescent="0.25">
      <c r="A373">
        <v>18.649999999999999</v>
      </c>
      <c r="B373">
        <v>1.4680957944563122E-12</v>
      </c>
      <c r="C373">
        <v>3.6167180358208801E-4</v>
      </c>
    </row>
    <row r="374" spans="1:3" x14ac:dyDescent="0.25">
      <c r="A374">
        <v>18.7</v>
      </c>
      <c r="B374">
        <v>1.5199232607102571E-12</v>
      </c>
      <c r="C374">
        <v>3.617675142994601E-4</v>
      </c>
    </row>
    <row r="375" spans="1:3" x14ac:dyDescent="0.25">
      <c r="A375">
        <v>18.75</v>
      </c>
      <c r="B375">
        <v>1.573534054790232E-12</v>
      </c>
      <c r="C375">
        <v>3.618635078501141E-4</v>
      </c>
    </row>
    <row r="376" spans="1:3" x14ac:dyDescent="0.25">
      <c r="A376">
        <v>18.8</v>
      </c>
      <c r="B376">
        <v>1.6289878862076481E-12</v>
      </c>
      <c r="C376">
        <v>3.6195978332872564E-4</v>
      </c>
    </row>
    <row r="377" spans="1:3" x14ac:dyDescent="0.25">
      <c r="A377">
        <v>18.850000000000001</v>
      </c>
      <c r="B377">
        <v>1.6863464060731814E-12</v>
      </c>
      <c r="C377">
        <v>3.6205633983457723E-4</v>
      </c>
    </row>
    <row r="378" spans="1:3" x14ac:dyDescent="0.25">
      <c r="A378">
        <v>18.899999999999999</v>
      </c>
      <c r="B378">
        <v>1.7456732682754522E-12</v>
      </c>
      <c r="C378">
        <v>3.6215317647160451E-4</v>
      </c>
    </row>
    <row r="379" spans="1:3" x14ac:dyDescent="0.25">
      <c r="A379">
        <v>18.95</v>
      </c>
      <c r="B379">
        <v>1.8070341925224456E-12</v>
      </c>
      <c r="C379">
        <v>3.6225029234838513E-4</v>
      </c>
    </row>
    <row r="380" spans="1:3" x14ac:dyDescent="0.25">
      <c r="A380">
        <v>19</v>
      </c>
      <c r="B380">
        <v>1.8704970293007714E-12</v>
      </c>
      <c r="C380">
        <v>3.6234768657820272E-4</v>
      </c>
    </row>
    <row r="381" spans="1:3" x14ac:dyDescent="0.25">
      <c r="A381">
        <v>19.05</v>
      </c>
      <c r="B381">
        <v>1.9361318268084596E-12</v>
      </c>
      <c r="C381">
        <v>3.6244535827902692E-4</v>
      </c>
    </row>
    <row r="382" spans="1:3" x14ac:dyDescent="0.25">
      <c r="A382">
        <v>19.100000000000001</v>
      </c>
      <c r="B382">
        <v>2.004010899919443E-12</v>
      </c>
      <c r="C382">
        <v>3.6254330657361339E-4</v>
      </c>
    </row>
    <row r="383" spans="1:3" x14ac:dyDescent="0.25">
      <c r="A383">
        <v>19.149999999999999</v>
      </c>
      <c r="B383">
        <v>2.0742089012389769E-12</v>
      </c>
      <c r="C383">
        <v>3.6264153058943949E-4</v>
      </c>
    </row>
    <row r="384" spans="1:3" x14ac:dyDescent="0.25">
      <c r="A384">
        <v>19.2</v>
      </c>
      <c r="B384">
        <v>2.1468028943107997E-12</v>
      </c>
      <c r="C384">
        <v>3.6274002945878016E-4</v>
      </c>
    </row>
    <row r="385" spans="1:3" x14ac:dyDescent="0.25">
      <c r="A385">
        <v>19.25</v>
      </c>
      <c r="B385">
        <v>2.2218724290393623E-12</v>
      </c>
      <c r="C385">
        <v>3.6283880231872847E-4</v>
      </c>
    </row>
    <row r="386" spans="1:3" x14ac:dyDescent="0.25">
      <c r="A386">
        <v>19.3</v>
      </c>
      <c r="B386">
        <v>2.2994996193909992E-12</v>
      </c>
      <c r="C386">
        <v>3.6293784831119139E-4</v>
      </c>
    </row>
    <row r="387" spans="1:3" x14ac:dyDescent="0.25">
      <c r="A387">
        <v>19.350000000000001</v>
      </c>
      <c r="B387">
        <v>2.3797692234408268E-12</v>
      </c>
      <c r="C387">
        <v>3.6303716658290548E-4</v>
      </c>
    </row>
    <row r="388" spans="1:3" x14ac:dyDescent="0.25">
      <c r="A388">
        <v>19.399999999999999</v>
      </c>
      <c r="B388">
        <v>2.4627687258333151E-12</v>
      </c>
      <c r="C388">
        <v>3.6313675628549887E-4</v>
      </c>
    </row>
    <row r="389" spans="1:3" x14ac:dyDescent="0.25">
      <c r="A389">
        <v>19.45</v>
      </c>
      <c r="B389">
        <v>2.548588422726522E-12</v>
      </c>
      <c r="C389">
        <v>3.6323661657546561E-4</v>
      </c>
    </row>
    <row r="390" spans="1:3" x14ac:dyDescent="0.25">
      <c r="A390">
        <v>19.5</v>
      </c>
      <c r="B390">
        <v>2.6373215092925082E-12</v>
      </c>
      <c r="C390">
        <v>3.6333674661417036E-4</v>
      </c>
    </row>
    <row r="391" spans="1:3" x14ac:dyDescent="0.25">
      <c r="A391">
        <v>19.55</v>
      </c>
      <c r="B391">
        <v>2.7290641698470191E-12</v>
      </c>
      <c r="C391">
        <v>3.6343714556791822E-4</v>
      </c>
    </row>
    <row r="392" spans="1:3" x14ac:dyDescent="0.25">
      <c r="A392">
        <v>19.600000000000001</v>
      </c>
      <c r="B392">
        <v>2.8239156706855038E-12</v>
      </c>
      <c r="C392">
        <v>3.6353781260791291E-4</v>
      </c>
    </row>
    <row r="393" spans="1:3" x14ac:dyDescent="0.25">
      <c r="A393">
        <v>19.649999999999999</v>
      </c>
      <c r="B393">
        <v>2.921978455703132E-12</v>
      </c>
      <c r="C393">
        <v>3.6363874691032049E-4</v>
      </c>
    </row>
    <row r="394" spans="1:3" x14ac:dyDescent="0.25">
      <c r="A394">
        <v>19.7</v>
      </c>
      <c r="B394">
        <v>3.0233582448788779E-12</v>
      </c>
      <c r="C394">
        <v>3.6373994765623286E-4</v>
      </c>
    </row>
    <row r="395" spans="1:3" x14ac:dyDescent="0.25">
      <c r="A395">
        <v>19.75</v>
      </c>
      <c r="B395">
        <v>3.1281641357071727E-12</v>
      </c>
      <c r="C395">
        <v>3.6384141403169017E-4</v>
      </c>
    </row>
    <row r="396" spans="1:3" x14ac:dyDescent="0.25">
      <c r="A396">
        <v>19.8</v>
      </c>
      <c r="B396">
        <v>3.2365087076608149E-12</v>
      </c>
      <c r="C396">
        <v>3.6394314522772897E-4</v>
      </c>
    </row>
    <row r="397" spans="1:3" x14ac:dyDescent="0.25">
      <c r="A397">
        <v>19.850000000000001</v>
      </c>
      <c r="B397">
        <v>3.3485081297732162E-12</v>
      </c>
      <c r="C397">
        <v>3.6404514044033809E-4</v>
      </c>
    </row>
    <row r="398" spans="1:3" x14ac:dyDescent="0.25">
      <c r="A398">
        <v>19.899999999999999</v>
      </c>
      <c r="B398">
        <v>3.4642822714293278E-12</v>
      </c>
      <c r="C398">
        <v>3.641473988704833E-4</v>
      </c>
    </row>
    <row r="399" spans="1:3" x14ac:dyDescent="0.25">
      <c r="A399">
        <v>19.95</v>
      </c>
      <c r="B399">
        <v>3.5839548164568789E-12</v>
      </c>
      <c r="C399">
        <v>3.6424991972415418E-4</v>
      </c>
    </row>
    <row r="400" spans="1:3" x14ac:dyDescent="0.25">
      <c r="A400">
        <v>20</v>
      </c>
      <c r="B400">
        <v>3.7076533806131897E-12</v>
      </c>
      <c r="C400">
        <v>3.6435270221233881E-4</v>
      </c>
    </row>
    <row r="401" spans="1:3" x14ac:dyDescent="0.25">
      <c r="A401">
        <v>20.05</v>
      </c>
      <c r="B401">
        <v>3.8355096325642136E-12</v>
      </c>
      <c r="C401">
        <v>3.6445574555098642E-4</v>
      </c>
    </row>
    <row r="402" spans="1:3" x14ac:dyDescent="0.25">
      <c r="A402">
        <v>20.100000000000001</v>
      </c>
      <c r="B402">
        <v>3.9676594184560212E-12</v>
      </c>
      <c r="C402">
        <v>3.645590489610876E-4</v>
      </c>
    </row>
    <row r="403" spans="1:3" x14ac:dyDescent="0.25">
      <c r="A403">
        <v>20.149999999999999</v>
      </c>
      <c r="B403">
        <v>4.1042428901809072E-12</v>
      </c>
      <c r="C403">
        <v>3.6466261166866843E-4</v>
      </c>
    </row>
    <row r="404" spans="1:3" x14ac:dyDescent="0.25">
      <c r="A404">
        <v>20.2</v>
      </c>
      <c r="B404">
        <v>4.2454046374438869E-12</v>
      </c>
      <c r="C404">
        <v>3.6476643290471396E-4</v>
      </c>
    </row>
    <row r="405" spans="1:3" x14ac:dyDescent="0.25">
      <c r="A405">
        <v>20.25</v>
      </c>
      <c r="B405">
        <v>4.3912938237377282E-12</v>
      </c>
      <c r="C405">
        <v>3.6487051190530167E-4</v>
      </c>
    </row>
    <row r="406" spans="1:3" x14ac:dyDescent="0.25">
      <c r="A406">
        <v>20.3</v>
      </c>
      <c r="B406">
        <v>4.5420643263373287E-12</v>
      </c>
      <c r="C406">
        <v>3.6497484791148588E-4</v>
      </c>
    </row>
    <row r="407" spans="1:3" x14ac:dyDescent="0.25">
      <c r="A407">
        <v>20.350000000000001</v>
      </c>
      <c r="B407">
        <v>4.6978748804285198E-12</v>
      </c>
      <c r="C407">
        <v>3.6507944016934057E-4</v>
      </c>
    </row>
    <row r="408" spans="1:3" x14ac:dyDescent="0.25">
      <c r="A408">
        <v>20.399999999999999</v>
      </c>
      <c r="B408">
        <v>4.8588892274878823E-12</v>
      </c>
      <c r="C408">
        <v>3.6518428792999658E-4</v>
      </c>
    </row>
    <row r="409" spans="1:3" x14ac:dyDescent="0.25">
      <c r="A409">
        <v>20.45</v>
      </c>
      <c r="B409">
        <v>5.0252762680341267E-12</v>
      </c>
      <c r="C409">
        <v>3.6528939044961061E-4</v>
      </c>
    </row>
    <row r="410" spans="1:3" x14ac:dyDescent="0.25">
      <c r="A410">
        <v>20.5</v>
      </c>
      <c r="B410">
        <v>5.1972102188758035E-12</v>
      </c>
      <c r="C410">
        <v>3.6539474698932527E-4</v>
      </c>
    </row>
    <row r="411" spans="1:3" x14ac:dyDescent="0.25">
      <c r="A411">
        <v>20.55</v>
      </c>
      <c r="B411">
        <v>5.374870774980935E-12</v>
      </c>
      <c r="C411">
        <v>3.6550035681534972E-4</v>
      </c>
    </row>
    <row r="412" spans="1:3" x14ac:dyDescent="0.25">
      <c r="A412">
        <v>20.6</v>
      </c>
      <c r="B412">
        <v>5.5584432761006819E-12</v>
      </c>
      <c r="C412">
        <v>3.6560621919888803E-4</v>
      </c>
    </row>
    <row r="413" spans="1:3" x14ac:dyDescent="0.25">
      <c r="A413">
        <v>20.65</v>
      </c>
      <c r="B413">
        <v>5.7481188782801557E-12</v>
      </c>
      <c r="C413">
        <v>3.6571233341617778E-4</v>
      </c>
    </row>
    <row r="414" spans="1:3" x14ac:dyDescent="0.25">
      <c r="A414">
        <v>20.7</v>
      </c>
      <c r="B414">
        <v>5.9440947303946848E-12</v>
      </c>
      <c r="C414">
        <v>3.6581869874850915E-4</v>
      </c>
    </row>
    <row r="415" spans="1:3" x14ac:dyDescent="0.25">
      <c r="A415">
        <v>20.75</v>
      </c>
      <c r="B415">
        <v>6.1465741558526931E-12</v>
      </c>
      <c r="C415">
        <v>3.6592531448212851E-4</v>
      </c>
    </row>
    <row r="416" spans="1:3" x14ac:dyDescent="0.25">
      <c r="A416">
        <v>20.8</v>
      </c>
      <c r="B416">
        <v>6.3557668396105036E-12</v>
      </c>
      <c r="C416">
        <v>3.6603217990830187E-4</v>
      </c>
    </row>
    <row r="417" spans="1:3" x14ac:dyDescent="0.25">
      <c r="A417">
        <v>20.85</v>
      </c>
      <c r="B417">
        <v>6.5718890206484286E-12</v>
      </c>
      <c r="C417">
        <v>3.6613929432336161E-4</v>
      </c>
    </row>
    <row r="418" spans="1:3" x14ac:dyDescent="0.25">
      <c r="A418">
        <v>20.9</v>
      </c>
      <c r="B418">
        <v>6.7951636900613304E-12</v>
      </c>
      <c r="C418">
        <v>3.6624665702858971E-4</v>
      </c>
    </row>
    <row r="419" spans="1:3" x14ac:dyDescent="0.25">
      <c r="A419">
        <v>20.95</v>
      </c>
      <c r="B419">
        <v>7.0258207949203413E-12</v>
      </c>
      <c r="C419">
        <v>3.6635426733025472E-4</v>
      </c>
    </row>
    <row r="420" spans="1:3" x14ac:dyDescent="0.25">
      <c r="A420">
        <v>21</v>
      </c>
      <c r="B420">
        <v>7.2640974480684681E-12</v>
      </c>
      <c r="C420">
        <v>3.6646212453966267E-4</v>
      </c>
    </row>
    <row r="421" spans="1:3" x14ac:dyDescent="0.25">
      <c r="A421">
        <v>21.05</v>
      </c>
      <c r="B421">
        <v>7.5102381440142725E-12</v>
      </c>
      <c r="C421">
        <v>3.6657022797307139E-4</v>
      </c>
    </row>
    <row r="422" spans="1:3" x14ac:dyDescent="0.25">
      <c r="A422">
        <v>21.1</v>
      </c>
      <c r="B422">
        <v>7.7644949810954586E-12</v>
      </c>
      <c r="C422">
        <v>3.6667857695172739E-4</v>
      </c>
    </row>
    <row r="423" spans="1:3" x14ac:dyDescent="0.25">
      <c r="A423">
        <v>21.15</v>
      </c>
      <c r="B423">
        <v>8.0271278900863938E-12</v>
      </c>
      <c r="C423">
        <v>3.6678717080184775E-4</v>
      </c>
    </row>
    <row r="424" spans="1:3" x14ac:dyDescent="0.25">
      <c r="A424">
        <v>21.2</v>
      </c>
      <c r="B424">
        <v>8.2984048694285935E-12</v>
      </c>
      <c r="C424">
        <v>3.6689600885461151E-4</v>
      </c>
    </row>
    <row r="425" spans="1:3" x14ac:dyDescent="0.25">
      <c r="A425">
        <v>21.25</v>
      </c>
      <c r="B425">
        <v>8.5786022272695375E-12</v>
      </c>
      <c r="C425">
        <v>3.6700509044615371E-4</v>
      </c>
    </row>
    <row r="426" spans="1:3" x14ac:dyDescent="0.25">
      <c r="A426">
        <v>21.3</v>
      </c>
      <c r="B426">
        <v>8.8680048304976913E-12</v>
      </c>
      <c r="C426">
        <v>3.6711441491755527E-4</v>
      </c>
    </row>
    <row r="427" spans="1:3" x14ac:dyDescent="0.25">
      <c r="A427">
        <v>21.35</v>
      </c>
      <c r="B427">
        <v>9.1669063609689869E-12</v>
      </c>
      <c r="C427">
        <v>3.6722398161483604E-4</v>
      </c>
    </row>
    <row r="428" spans="1:3" x14ac:dyDescent="0.25">
      <c r="A428">
        <v>21.4</v>
      </c>
      <c r="B428">
        <v>9.4756095791232227E-12</v>
      </c>
      <c r="C428">
        <v>3.6733378988894301E-4</v>
      </c>
    </row>
    <row r="429" spans="1:3" x14ac:dyDescent="0.25">
      <c r="A429">
        <v>21.45</v>
      </c>
      <c r="B429">
        <v>9.7944265951951489E-12</v>
      </c>
      <c r="C429">
        <v>3.6744383909574277E-4</v>
      </c>
    </row>
    <row r="430" spans="1:3" x14ac:dyDescent="0.25">
      <c r="A430">
        <v>21.5</v>
      </c>
      <c r="B430">
        <v>1.0123679148231043E-11</v>
      </c>
      <c r="C430">
        <v>3.6755412859601109E-4</v>
      </c>
    </row>
    <row r="431" spans="1:3" x14ac:dyDescent="0.25">
      <c r="A431">
        <v>21.55</v>
      </c>
      <c r="B431">
        <v>1.0463698893124227E-11</v>
      </c>
      <c r="C431">
        <v>3.6766465775542133E-4</v>
      </c>
    </row>
    <row r="432" spans="1:3" x14ac:dyDescent="0.25">
      <c r="A432">
        <v>21.6</v>
      </c>
      <c r="B432">
        <v>1.0814827695893319E-11</v>
      </c>
      <c r="C432">
        <v>3.6777542594453532E-4</v>
      </c>
    </row>
    <row r="433" spans="1:3" x14ac:dyDescent="0.25">
      <c r="A433">
        <v>21.65</v>
      </c>
      <c r="B433">
        <v>1.1177417937428423E-11</v>
      </c>
      <c r="C433">
        <v>3.6788643253879004E-4</v>
      </c>
    </row>
    <row r="434" spans="1:3" x14ac:dyDescent="0.25">
      <c r="A434">
        <v>21.7</v>
      </c>
      <c r="B434">
        <v>1.1551832825938422E-11</v>
      </c>
      <c r="C434">
        <v>3.6799767691848948E-4</v>
      </c>
    </row>
    <row r="435" spans="1:3" x14ac:dyDescent="0.25">
      <c r="A435">
        <v>21.75</v>
      </c>
      <c r="B435">
        <v>1.1938446718339752E-11</v>
      </c>
      <c r="C435">
        <v>3.6810915846878988E-4</v>
      </c>
    </row>
    <row r="436" spans="1:3" x14ac:dyDescent="0.25">
      <c r="A436">
        <v>21.8</v>
      </c>
      <c r="B436">
        <v>1.2337645450829832E-11</v>
      </c>
      <c r="C436">
        <v>3.6822087657968931E-4</v>
      </c>
    </row>
    <row r="437" spans="1:3" x14ac:dyDescent="0.25">
      <c r="A437">
        <v>21.85</v>
      </c>
      <c r="B437">
        <v>1.2749826678899456E-11</v>
      </c>
      <c r="C437">
        <v>3.6833283064601548E-4</v>
      </c>
    </row>
    <row r="438" spans="1:3" x14ac:dyDescent="0.25">
      <c r="A438">
        <v>21.9</v>
      </c>
      <c r="B438">
        <v>1.3175400227040726E-11</v>
      </c>
      <c r="C438">
        <v>3.6844502006741102E-4</v>
      </c>
    </row>
    <row r="439" spans="1:3" x14ac:dyDescent="0.25">
      <c r="A439">
        <v>21.95</v>
      </c>
      <c r="B439">
        <v>1.3614788448415949E-11</v>
      </c>
      <c r="C439">
        <v>3.6855744424832464E-4</v>
      </c>
    </row>
    <row r="440" spans="1:3" x14ac:dyDescent="0.25">
      <c r="A440">
        <v>22</v>
      </c>
      <c r="B440">
        <v>1.4068426594760395E-11</v>
      </c>
      <c r="C440">
        <v>3.686701025979922E-4</v>
      </c>
    </row>
    <row r="441" spans="1:3" x14ac:dyDescent="0.25">
      <c r="A441">
        <v>22.05</v>
      </c>
      <c r="B441">
        <v>1.4536763196796975E-11</v>
      </c>
      <c r="C441">
        <v>3.6878299453043008E-4</v>
      </c>
    </row>
    <row r="442" spans="1:3" x14ac:dyDescent="0.25">
      <c r="A442">
        <v>22.1</v>
      </c>
      <c r="B442">
        <v>1.5020260455450432E-11</v>
      </c>
      <c r="C442">
        <v>3.6889611946441575E-4</v>
      </c>
    </row>
    <row r="443" spans="1:3" x14ac:dyDescent="0.25">
      <c r="A443">
        <v>22.15</v>
      </c>
      <c r="B443">
        <v>1.5519394644153099E-11</v>
      </c>
      <c r="C443">
        <v>3.6900947682347632E-4</v>
      </c>
    </row>
    <row r="444" spans="1:3" x14ac:dyDescent="0.25">
      <c r="A444">
        <v>22.2</v>
      </c>
      <c r="B444">
        <v>1.6034656522545917E-11</v>
      </c>
      <c r="C444">
        <v>3.6912306603587502E-4</v>
      </c>
    </row>
    <row r="445" spans="1:3" x14ac:dyDescent="0.25">
      <c r="A445">
        <v>22.25</v>
      </c>
      <c r="B445">
        <v>1.6566551761882471E-11</v>
      </c>
      <c r="C445">
        <v>3.6923688653459573E-4</v>
      </c>
    </row>
    <row r="446" spans="1:3" x14ac:dyDescent="0.25">
      <c r="A446">
        <v>22.3</v>
      </c>
      <c r="B446">
        <v>1.7115601382453026E-11</v>
      </c>
      <c r="C446">
        <v>3.6935093775732839E-4</v>
      </c>
    </row>
    <row r="447" spans="1:3" x14ac:dyDescent="0.25">
      <c r="A447">
        <v>22.35</v>
      </c>
      <c r="B447">
        <v>1.7682342203355667E-11</v>
      </c>
      <c r="C447">
        <v>3.6946521914645383E-4</v>
      </c>
    </row>
    <row r="448" spans="1:3" x14ac:dyDescent="0.25">
      <c r="A448">
        <v>22.4</v>
      </c>
      <c r="B448">
        <v>1.8267327304947319E-11</v>
      </c>
      <c r="C448">
        <v>3.6957973014903041E-4</v>
      </c>
    </row>
    <row r="449" spans="1:3" x14ac:dyDescent="0.25">
      <c r="A449">
        <v>22.45</v>
      </c>
      <c r="B449">
        <v>1.8871126504316412E-11</v>
      </c>
      <c r="C449">
        <v>3.6969447021677811E-4</v>
      </c>
    </row>
    <row r="450" spans="1:3" x14ac:dyDescent="0.25">
      <c r="A450">
        <v>22.5</v>
      </c>
      <c r="B450">
        <v>1.9494326844130834E-11</v>
      </c>
      <c r="C450">
        <v>3.698094388060609E-4</v>
      </c>
    </row>
    <row r="451" spans="1:3" x14ac:dyDescent="0.25">
      <c r="A451">
        <v>22.55</v>
      </c>
      <c r="B451">
        <v>2.0137533095218342E-11</v>
      </c>
      <c r="C451">
        <v>3.6992463537787454E-4</v>
      </c>
    </row>
    <row r="452" spans="1:3" x14ac:dyDescent="0.25">
      <c r="A452">
        <v>22.6</v>
      </c>
      <c r="B452">
        <v>2.0801368273251961E-11</v>
      </c>
      <c r="C452">
        <v>3.7004005939782837E-4</v>
      </c>
    </row>
    <row r="453" spans="1:3" x14ac:dyDescent="0.25">
      <c r="A453">
        <v>22.65</v>
      </c>
      <c r="B453">
        <v>2.1486474169918164E-11</v>
      </c>
      <c r="C453">
        <v>3.7015571033613155E-4</v>
      </c>
    </row>
    <row r="454" spans="1:3" x14ac:dyDescent="0.25">
      <c r="A454">
        <v>22.7</v>
      </c>
      <c r="B454">
        <v>2.2193511898954516E-11</v>
      </c>
      <c r="C454">
        <v>3.7027158766757344E-4</v>
      </c>
    </row>
    <row r="455" spans="1:3" x14ac:dyDescent="0.25">
      <c r="A455">
        <v>22.75</v>
      </c>
      <c r="B455">
        <v>2.2923162457461365E-11</v>
      </c>
      <c r="C455">
        <v>3.7038769087151301E-4</v>
      </c>
    </row>
    <row r="456" spans="1:3" x14ac:dyDescent="0.25">
      <c r="A456">
        <v>22.8</v>
      </c>
      <c r="B456">
        <v>2.3676127302888068E-11</v>
      </c>
      <c r="C456">
        <v>3.7050401943185534E-4</v>
      </c>
    </row>
    <row r="457" spans="1:3" x14ac:dyDescent="0.25">
      <c r="A457">
        <v>22.85</v>
      </c>
      <c r="B457">
        <v>2.4453128946121291E-11</v>
      </c>
      <c r="C457">
        <v>3.7062057283704088E-4</v>
      </c>
    </row>
    <row r="458" spans="1:3" x14ac:dyDescent="0.25">
      <c r="A458">
        <v>22.9</v>
      </c>
      <c r="B458">
        <v>2.5254911561099872E-11</v>
      </c>
      <c r="C458">
        <v>3.7073735058002676E-4</v>
      </c>
    </row>
    <row r="459" spans="1:3" x14ac:dyDescent="0.25">
      <c r="A459">
        <v>22.95</v>
      </c>
      <c r="B459">
        <v>2.6082241611398371E-11</v>
      </c>
      <c r="C459">
        <v>3.7085435215826972E-4</v>
      </c>
    </row>
    <row r="460" spans="1:3" x14ac:dyDescent="0.25">
      <c r="A460">
        <v>23</v>
      </c>
      <c r="B460">
        <v>2.6935908494234241E-11</v>
      </c>
      <c r="C460">
        <v>3.7097157707370777E-4</v>
      </c>
    </row>
    <row r="461" spans="1:3" x14ac:dyDescent="0.25">
      <c r="A461">
        <v>23.05</v>
      </c>
      <c r="B461">
        <v>2.7816725202356622E-11</v>
      </c>
      <c r="C461">
        <v>3.710890248327472E-4</v>
      </c>
    </row>
    <row r="462" spans="1:3" x14ac:dyDescent="0.25">
      <c r="A462">
        <v>23.1</v>
      </c>
      <c r="B462">
        <v>2.8725529004297793E-11</v>
      </c>
      <c r="C462">
        <v>3.7120669494624178E-4</v>
      </c>
    </row>
    <row r="463" spans="1:3" x14ac:dyDescent="0.25">
      <c r="A463">
        <v>23.15</v>
      </c>
      <c r="B463">
        <v>2.9663182143472357E-11</v>
      </c>
      <c r="C463">
        <v>3.7132458692947548E-4</v>
      </c>
    </row>
    <row r="464" spans="1:3" x14ac:dyDescent="0.25">
      <c r="A464">
        <v>23.2</v>
      </c>
      <c r="B464">
        <v>3.0630572556620215E-11</v>
      </c>
      <c r="C464">
        <v>3.714427003021491E-4</v>
      </c>
    </row>
    <row r="465" spans="1:3" x14ac:dyDescent="0.25">
      <c r="A465">
        <v>23.25</v>
      </c>
      <c r="B465">
        <v>3.1628614612113252E-11</v>
      </c>
      <c r="C465">
        <v>3.7156103458835645E-4</v>
      </c>
    </row>
    <row r="466" spans="1:3" x14ac:dyDescent="0.25">
      <c r="A466">
        <v>23.3</v>
      </c>
      <c r="B466">
        <v>3.2658249868642631E-11</v>
      </c>
      <c r="C466">
        <v>3.7167958931657403E-4</v>
      </c>
    </row>
    <row r="467" spans="1:3" x14ac:dyDescent="0.25">
      <c r="A467">
        <v>23.35</v>
      </c>
      <c r="B467">
        <v>3.3720447854831426E-11</v>
      </c>
      <c r="C467">
        <v>3.7179836401963606E-4</v>
      </c>
    </row>
    <row r="468" spans="1:3" x14ac:dyDescent="0.25">
      <c r="A468">
        <v>23.4</v>
      </c>
      <c r="B468">
        <v>3.4816206870320379E-11</v>
      </c>
      <c r="C468">
        <v>3.7191735823472274E-4</v>
      </c>
    </row>
    <row r="469" spans="1:3" x14ac:dyDescent="0.25">
      <c r="A469">
        <v>23.45</v>
      </c>
      <c r="B469">
        <v>3.5946554808894309E-11</v>
      </c>
      <c r="C469">
        <v>3.7203657150333951E-4</v>
      </c>
    </row>
    <row r="470" spans="1:3" x14ac:dyDescent="0.25">
      <c r="A470">
        <v>23.5</v>
      </c>
      <c r="B470">
        <v>3.7112550004229245E-11</v>
      </c>
      <c r="C470">
        <v>3.7215600337129945E-4</v>
      </c>
    </row>
    <row r="471" spans="1:3" x14ac:dyDescent="0.25">
      <c r="A471">
        <v>23.55</v>
      </c>
      <c r="B471">
        <v>3.8315282098852659E-11</v>
      </c>
      <c r="C471">
        <v>3.7227565338870505E-4</v>
      </c>
    </row>
    <row r="472" spans="1:3" x14ac:dyDescent="0.25">
      <c r="A472">
        <v>23.6</v>
      </c>
      <c r="B472">
        <v>3.955587293692709E-11</v>
      </c>
      <c r="C472">
        <v>3.723955211099322E-4</v>
      </c>
    </row>
    <row r="473" spans="1:3" x14ac:dyDescent="0.25">
      <c r="A473">
        <v>23.65</v>
      </c>
      <c r="B473">
        <v>4.0835477481486129E-11</v>
      </c>
      <c r="C473">
        <v>3.7251560609360951E-4</v>
      </c>
    </row>
    <row r="474" spans="1:3" x14ac:dyDescent="0.25">
      <c r="A474">
        <v>23.7</v>
      </c>
      <c r="B474">
        <v>4.2155284756750085E-11</v>
      </c>
      <c r="C474">
        <v>3.7263590790260077E-4</v>
      </c>
    </row>
    <row r="475" spans="1:3" x14ac:dyDescent="0.25">
      <c r="A475">
        <v>23.75</v>
      </c>
      <c r="B475">
        <v>4.3516518816194176E-11</v>
      </c>
      <c r="C475">
        <v>3.7275642610398886E-4</v>
      </c>
    </row>
    <row r="476" spans="1:3" x14ac:dyDescent="0.25">
      <c r="A476">
        <v>23.8</v>
      </c>
      <c r="B476">
        <v>4.4920439737026365E-11</v>
      </c>
      <c r="C476">
        <v>3.7287716026905484E-4</v>
      </c>
    </row>
    <row r="477" spans="1:3" x14ac:dyDescent="0.25">
      <c r="A477">
        <v>23.85</v>
      </c>
      <c r="B477">
        <v>4.6368344641772354E-11</v>
      </c>
      <c r="C477">
        <v>3.7299810997326247E-4</v>
      </c>
    </row>
    <row r="478" spans="1:3" x14ac:dyDescent="0.25">
      <c r="A478">
        <v>23.9</v>
      </c>
      <c r="B478">
        <v>4.7861568747671983E-11</v>
      </c>
      <c r="C478">
        <v>3.7311927479623486E-4</v>
      </c>
    </row>
    <row r="479" spans="1:3" x14ac:dyDescent="0.25">
      <c r="A479">
        <v>23.95</v>
      </c>
      <c r="B479">
        <v>4.9401486444606862E-11</v>
      </c>
      <c r="C479">
        <v>3.7324065432174425E-4</v>
      </c>
    </row>
    <row r="480" spans="1:3" x14ac:dyDescent="0.25">
      <c r="A480">
        <v>24</v>
      </c>
      <c r="B480">
        <v>5.098951240230508E-11</v>
      </c>
      <c r="C480">
        <v>3.7336224813768441E-4</v>
      </c>
    </row>
    <row r="481" spans="1:3" x14ac:dyDescent="0.25">
      <c r="A481">
        <v>24.05</v>
      </c>
      <c r="B481">
        <v>5.2627102707580569E-11</v>
      </c>
      <c r="C481">
        <v>3.7348405583605989E-4</v>
      </c>
    </row>
    <row r="482" spans="1:3" x14ac:dyDescent="0.25">
      <c r="A482">
        <v>24.1</v>
      </c>
      <c r="B482">
        <v>5.431575603238284E-11</v>
      </c>
      <c r="C482">
        <v>3.736060770129627E-4</v>
      </c>
    </row>
    <row r="483" spans="1:3" x14ac:dyDescent="0.25">
      <c r="A483">
        <v>24.15</v>
      </c>
      <c r="B483">
        <v>5.6057014833459185E-11</v>
      </c>
      <c r="C483">
        <v>3.7372831126855735E-4</v>
      </c>
    </row>
    <row r="484" spans="1:3" x14ac:dyDescent="0.25">
      <c r="A484">
        <v>24.2</v>
      </c>
      <c r="B484">
        <v>5.7852466584441393E-11</v>
      </c>
      <c r="C484">
        <v>3.738507582070591E-4</v>
      </c>
    </row>
    <row r="485" spans="1:3" x14ac:dyDescent="0.25">
      <c r="A485">
        <v>24.25</v>
      </c>
      <c r="B485">
        <v>5.9703745041199535E-11</v>
      </c>
      <c r="C485">
        <v>3.7397341743671773E-4</v>
      </c>
    </row>
    <row r="486" spans="1:3" x14ac:dyDescent="0.25">
      <c r="A486">
        <v>24.3</v>
      </c>
      <c r="B486">
        <v>6.1612531541312436E-11</v>
      </c>
      <c r="C486">
        <v>3.740962885697983E-4</v>
      </c>
    </row>
    <row r="487" spans="1:3" x14ac:dyDescent="0.25">
      <c r="A487">
        <v>24.35</v>
      </c>
      <c r="B487">
        <v>6.3580556338539821E-11</v>
      </c>
      <c r="C487">
        <v>3.742193712225628E-4</v>
      </c>
    </row>
    <row r="488" spans="1:3" x14ac:dyDescent="0.25">
      <c r="A488">
        <v>24.4</v>
      </c>
      <c r="B488">
        <v>6.5609599973196164E-11</v>
      </c>
      <c r="C488">
        <v>3.7434266501525207E-4</v>
      </c>
    </row>
    <row r="489" spans="1:3" x14ac:dyDescent="0.25">
      <c r="A489">
        <v>24.45</v>
      </c>
      <c r="B489">
        <v>6.7701494679339196E-11</v>
      </c>
      <c r="C489">
        <v>3.7446616957206673E-4</v>
      </c>
    </row>
    <row r="490" spans="1:3" x14ac:dyDescent="0.25">
      <c r="A490">
        <v>24.5</v>
      </c>
      <c r="B490">
        <v>6.9858125829731006E-11</v>
      </c>
      <c r="C490">
        <v>3.7458988452114859E-4</v>
      </c>
    </row>
    <row r="491" spans="1:3" x14ac:dyDescent="0.25">
      <c r="A491">
        <v>24.55</v>
      </c>
      <c r="B491">
        <v>7.2081433419525862E-11</v>
      </c>
      <c r="C491">
        <v>3.7471380949456224E-4</v>
      </c>
    </row>
    <row r="492" spans="1:3" x14ac:dyDescent="0.25">
      <c r="A492">
        <v>24.6</v>
      </c>
      <c r="B492">
        <v>7.4373413589681908E-11</v>
      </c>
      <c r="C492">
        <v>3.7483794412827718E-4</v>
      </c>
    </row>
    <row r="493" spans="1:3" x14ac:dyDescent="0.25">
      <c r="A493">
        <v>24.65</v>
      </c>
      <c r="B493">
        <v>7.6736120191116197E-11</v>
      </c>
      <c r="C493">
        <v>3.7496228806214863E-4</v>
      </c>
    </row>
    <row r="494" spans="1:3" x14ac:dyDescent="0.25">
      <c r="A494">
        <v>24.7</v>
      </c>
      <c r="B494">
        <v>7.9171666390626236E-11</v>
      </c>
      <c r="C494">
        <v>3.7508684093990008E-4</v>
      </c>
    </row>
    <row r="495" spans="1:3" x14ac:dyDescent="0.25">
      <c r="A495">
        <v>24.75</v>
      </c>
      <c r="B495">
        <v>8.16822263196617E-11</v>
      </c>
      <c r="C495">
        <v>3.7521160240910309E-4</v>
      </c>
    </row>
    <row r="496" spans="1:3" x14ac:dyDescent="0.25">
      <c r="A496">
        <v>24.8</v>
      </c>
      <c r="B496">
        <v>8.4270036767023507E-11</v>
      </c>
      <c r="C496">
        <v>3.7533657212116011E-4</v>
      </c>
    </row>
    <row r="497" spans="1:3" x14ac:dyDescent="0.25">
      <c r="A497">
        <v>24.85</v>
      </c>
      <c r="B497">
        <v>8.6937398916609664E-11</v>
      </c>
      <c r="C497">
        <v>3.7546174973128709E-4</v>
      </c>
    </row>
    <row r="498" spans="1:3" x14ac:dyDescent="0.25">
      <c r="A498">
        <v>24.9</v>
      </c>
      <c r="B498">
        <v>8.9686680131355711E-11</v>
      </c>
      <c r="C498">
        <v>3.7558713489849226E-4</v>
      </c>
    </row>
    <row r="499" spans="1:3" x14ac:dyDescent="0.25">
      <c r="A499">
        <v>24.95</v>
      </c>
      <c r="B499">
        <v>9.2520315784529657E-11</v>
      </c>
      <c r="C499">
        <v>3.7571272728556011E-4</v>
      </c>
    </row>
    <row r="500" spans="1:3" x14ac:dyDescent="0.25">
      <c r="A500">
        <v>25</v>
      </c>
      <c r="B500">
        <v>9.5440811139595483E-11</v>
      </c>
      <c r="C500">
        <v>3.7583852655903295E-4</v>
      </c>
    </row>
    <row r="501" spans="1:3" x14ac:dyDescent="0.25">
      <c r="A501">
        <v>25.05</v>
      </c>
      <c r="B501">
        <v>9.8450743279855469E-11</v>
      </c>
      <c r="C501">
        <v>3.7596453238919112E-4</v>
      </c>
    </row>
    <row r="502" spans="1:3" x14ac:dyDescent="0.25">
      <c r="A502">
        <v>25.1</v>
      </c>
      <c r="B502">
        <v>1.0155276308914344E-10</v>
      </c>
      <c r="C502">
        <v>3.7609074445003627E-4</v>
      </c>
    </row>
    <row r="503" spans="1:3" x14ac:dyDescent="0.25">
      <c r="A503">
        <v>25.15</v>
      </c>
      <c r="B503">
        <v>1.0474959728484805E-10</v>
      </c>
      <c r="C503">
        <v>3.7621716241927186E-4</v>
      </c>
    </row>
    <row r="504" spans="1:3" x14ac:dyDescent="0.25">
      <c r="A504">
        <v>25.2</v>
      </c>
      <c r="B504">
        <v>1.0804405050458032E-10</v>
      </c>
      <c r="C504">
        <v>3.7634378597828616E-4</v>
      </c>
    </row>
    <row r="505" spans="1:3" x14ac:dyDescent="0.25">
      <c r="A505">
        <v>25.25</v>
      </c>
      <c r="B505">
        <v>1.1143900744784774E-10</v>
      </c>
      <c r="C505">
        <v>3.764706148121329E-4</v>
      </c>
    </row>
    <row r="506" spans="1:3" x14ac:dyDescent="0.25">
      <c r="A506">
        <v>25.3</v>
      </c>
      <c r="B506">
        <v>1.1493743507409622E-10</v>
      </c>
      <c r="C506">
        <v>3.7659764860951381E-4</v>
      </c>
    </row>
    <row r="507" spans="1:3" x14ac:dyDescent="0.25">
      <c r="A507">
        <v>25.35</v>
      </c>
      <c r="B507">
        <v>1.1854238485855482E-10</v>
      </c>
      <c r="C507">
        <v>3.7672488706276238E-4</v>
      </c>
    </row>
    <row r="508" spans="1:3" x14ac:dyDescent="0.25">
      <c r="A508">
        <v>25.4</v>
      </c>
      <c r="B508">
        <v>1.2225699510731624E-10</v>
      </c>
      <c r="C508">
        <v>3.7685232986781997E-4</v>
      </c>
    </row>
    <row r="509" spans="1:3" x14ac:dyDescent="0.25">
      <c r="A509">
        <v>25.45</v>
      </c>
      <c r="B509">
        <v>1.2608449333313908E-10</v>
      </c>
      <c r="C509">
        <v>3.7697997672422683E-4</v>
      </c>
    </row>
    <row r="510" spans="1:3" x14ac:dyDescent="0.25">
      <c r="A510">
        <v>25.5</v>
      </c>
      <c r="B510">
        <v>1.3002819869349093E-10</v>
      </c>
      <c r="C510">
        <v>3.7710782733509367E-4</v>
      </c>
    </row>
    <row r="511" spans="1:3" x14ac:dyDescent="0.25">
      <c r="A511">
        <v>25.55</v>
      </c>
      <c r="B511">
        <v>1.3409152449237957E-10</v>
      </c>
      <c r="C511">
        <v>3.7723588140709365E-4</v>
      </c>
    </row>
    <row r="512" spans="1:3" x14ac:dyDescent="0.25">
      <c r="A512">
        <v>25.6</v>
      </c>
      <c r="B512">
        <v>1.3827798074756756E-10</v>
      </c>
      <c r="C512">
        <v>3.7736413865043801E-4</v>
      </c>
    </row>
    <row r="513" spans="1:3" x14ac:dyDescent="0.25">
      <c r="A513">
        <v>25.65</v>
      </c>
      <c r="B513">
        <v>1.4259117682479712E-10</v>
      </c>
      <c r="C513">
        <v>3.7749259877886026E-4</v>
      </c>
    </row>
    <row r="514" spans="1:3" x14ac:dyDescent="0.25">
      <c r="A514">
        <v>25.7</v>
      </c>
      <c r="B514">
        <v>1.4703482414067719E-10</v>
      </c>
      <c r="C514">
        <v>3.7762126150959921E-4</v>
      </c>
    </row>
    <row r="515" spans="1:3" x14ac:dyDescent="0.25">
      <c r="A515">
        <v>25.75</v>
      </c>
      <c r="B515">
        <v>1.5161273893595995E-10</v>
      </c>
      <c r="C515">
        <v>3.7775012656338E-4</v>
      </c>
    </row>
    <row r="516" spans="1:3" x14ac:dyDescent="0.25">
      <c r="A516">
        <v>25.8</v>
      </c>
      <c r="B516">
        <v>1.5632884512092415E-10</v>
      </c>
      <c r="C516">
        <v>3.7787919366439671E-4</v>
      </c>
    </row>
    <row r="517" spans="1:3" x14ac:dyDescent="0.25">
      <c r="A517">
        <v>25.85</v>
      </c>
      <c r="B517">
        <v>1.6118717719467337E-10</v>
      </c>
      <c r="C517">
        <v>3.7800846254029598E-4</v>
      </c>
    </row>
    <row r="518" spans="1:3" x14ac:dyDescent="0.25">
      <c r="A518">
        <v>25.9</v>
      </c>
      <c r="B518">
        <v>1.6619188324016432E-10</v>
      </c>
      <c r="C518">
        <v>3.7813793292215865E-4</v>
      </c>
    </row>
    <row r="519" spans="1:3" x14ac:dyDescent="0.25">
      <c r="A519">
        <v>25.95</v>
      </c>
      <c r="B519">
        <v>1.71347227996827E-10</v>
      </c>
      <c r="C519">
        <v>3.7826760454448088E-4</v>
      </c>
    </row>
    <row r="520" spans="1:3" x14ac:dyDescent="0.25">
      <c r="A520">
        <v>26</v>
      </c>
      <c r="B520">
        <v>1.7665759601271009E-10</v>
      </c>
      <c r="C520">
        <v>3.7839747714515958E-4</v>
      </c>
    </row>
    <row r="521" spans="1:3" x14ac:dyDescent="0.25">
      <c r="A521">
        <v>26.05</v>
      </c>
      <c r="B521">
        <v>1.8212749487809299E-10</v>
      </c>
      <c r="C521">
        <v>3.7852755046547233E-4</v>
      </c>
    </row>
    <row r="522" spans="1:3" x14ac:dyDescent="0.25">
      <c r="A522">
        <v>26.1</v>
      </c>
      <c r="B522">
        <v>1.8776155854255918E-10</v>
      </c>
      <c r="C522">
        <v>3.7865782425006237E-4</v>
      </c>
    </row>
    <row r="523" spans="1:3" x14ac:dyDescent="0.25">
      <c r="A523">
        <v>26.15</v>
      </c>
      <c r="B523">
        <v>1.93564550717616E-10</v>
      </c>
      <c r="C523">
        <v>3.7878829824691953E-4</v>
      </c>
    </row>
    <row r="524" spans="1:3" x14ac:dyDescent="0.25">
      <c r="A524">
        <v>26.2</v>
      </c>
      <c r="B524">
        <v>1.9954136836690721E-10</v>
      </c>
      <c r="C524">
        <v>3.7891897220736442E-4</v>
      </c>
    </row>
    <row r="525" spans="1:3" x14ac:dyDescent="0.25">
      <c r="A525">
        <v>26.25</v>
      </c>
      <c r="B525">
        <v>2.0569704528621022E-10</v>
      </c>
      <c r="C525">
        <v>3.7904984588603072E-4</v>
      </c>
    </row>
    <row r="526" spans="1:3" x14ac:dyDescent="0.25">
      <c r="A526">
        <v>26.3</v>
      </c>
      <c r="B526">
        <v>2.1203675577538005E-10</v>
      </c>
      <c r="C526">
        <v>3.7918091904084772E-4</v>
      </c>
    </row>
    <row r="527" spans="1:3" x14ac:dyDescent="0.25">
      <c r="A527">
        <v>26.35</v>
      </c>
      <c r="B527">
        <v>2.1856581840449812E-10</v>
      </c>
      <c r="C527">
        <v>3.7931219143302528E-4</v>
      </c>
    </row>
    <row r="528" spans="1:3" x14ac:dyDescent="0.25">
      <c r="A528">
        <v>26.4</v>
      </c>
      <c r="B528">
        <v>2.2528969987653514E-10</v>
      </c>
      <c r="C528">
        <v>3.7944366282703429E-4</v>
      </c>
    </row>
    <row r="529" spans="1:3" x14ac:dyDescent="0.25">
      <c r="A529">
        <v>26.45</v>
      </c>
      <c r="B529">
        <v>2.3221401898883737E-10</v>
      </c>
      <c r="C529">
        <v>3.7957533299059083E-4</v>
      </c>
    </row>
    <row r="530" spans="1:3" x14ac:dyDescent="0.25">
      <c r="A530">
        <v>26.5</v>
      </c>
      <c r="B530">
        <v>2.3934455069590625E-10</v>
      </c>
      <c r="C530">
        <v>3.7970720169464077E-4</v>
      </c>
    </row>
    <row r="531" spans="1:3" x14ac:dyDescent="0.25">
      <c r="A531">
        <v>26.55</v>
      </c>
      <c r="B531">
        <v>2.4668723027585173E-10</v>
      </c>
      <c r="C531">
        <v>3.7983926871334268E-4</v>
      </c>
    </row>
    <row r="532" spans="1:3" x14ac:dyDescent="0.25">
      <c r="A532">
        <v>26.6</v>
      </c>
      <c r="B532">
        <v>2.542481576030988E-10</v>
      </c>
      <c r="C532">
        <v>3.799715338240479E-4</v>
      </c>
    </row>
    <row r="533" spans="1:3" x14ac:dyDescent="0.25">
      <c r="A533">
        <v>26.65</v>
      </c>
      <c r="B533">
        <v>2.6203360152989736E-10</v>
      </c>
      <c r="C533">
        <v>3.8010399680728929E-4</v>
      </c>
    </row>
    <row r="534" spans="1:3" x14ac:dyDescent="0.25">
      <c r="A534">
        <v>26.7</v>
      </c>
      <c r="B534">
        <v>2.700500043792425E-10</v>
      </c>
      <c r="C534">
        <v>3.8023665744676115E-4</v>
      </c>
    </row>
    <row r="535" spans="1:3" x14ac:dyDescent="0.25">
      <c r="A535">
        <v>26.75</v>
      </c>
      <c r="B535">
        <v>2.7830398655194466E-10</v>
      </c>
      <c r="C535">
        <v>3.8036951552930396E-4</v>
      </c>
    </row>
    <row r="536" spans="1:3" x14ac:dyDescent="0.25">
      <c r="A536">
        <v>26.8</v>
      </c>
      <c r="B536">
        <v>2.8680235125055756E-10</v>
      </c>
      <c r="C536">
        <v>3.805025708448883E-4</v>
      </c>
    </row>
    <row r="537" spans="1:3" x14ac:dyDescent="0.25">
      <c r="A537">
        <v>26.85</v>
      </c>
      <c r="B537">
        <v>2.9555208932301024E-10</v>
      </c>
      <c r="C537">
        <v>3.8063582318659722E-4</v>
      </c>
    </row>
    <row r="538" spans="1:3" x14ac:dyDescent="0.25">
      <c r="A538">
        <v>26.9</v>
      </c>
      <c r="B538">
        <v>3.0456038422879903E-10</v>
      </c>
      <c r="C538">
        <v>3.8076927235061297E-4</v>
      </c>
    </row>
    <row r="539" spans="1:3" x14ac:dyDescent="0.25">
      <c r="A539">
        <v>26.95</v>
      </c>
      <c r="B539">
        <v>3.1383461713070158E-10</v>
      </c>
      <c r="C539">
        <v>3.8090291813619735E-4</v>
      </c>
    </row>
    <row r="540" spans="1:3" x14ac:dyDescent="0.25">
      <c r="A540">
        <v>27</v>
      </c>
      <c r="B540">
        <v>3.2338237211502176E-10</v>
      </c>
      <c r="C540">
        <v>3.8103676034567917E-4</v>
      </c>
    </row>
    <row r="541" spans="1:3" x14ac:dyDescent="0.25">
      <c r="A541">
        <v>27.05</v>
      </c>
      <c r="B541">
        <v>3.3321144154341297E-10</v>
      </c>
      <c r="C541">
        <v>3.8117079878443547E-4</v>
      </c>
    </row>
    <row r="542" spans="1:3" x14ac:dyDescent="0.25">
      <c r="A542">
        <v>27.1</v>
      </c>
      <c r="B542">
        <v>3.4332983153949051E-10</v>
      </c>
      <c r="C542">
        <v>3.8130503326087693E-4</v>
      </c>
    </row>
    <row r="543" spans="1:3" x14ac:dyDescent="0.25">
      <c r="A543">
        <v>27.15</v>
      </c>
      <c r="B543">
        <v>3.5374576761338895E-10</v>
      </c>
      <c r="C543">
        <v>3.8143946358643206E-4</v>
      </c>
    </row>
    <row r="544" spans="1:3" x14ac:dyDescent="0.25">
      <c r="A544">
        <v>27.2</v>
      </c>
      <c r="B544">
        <v>3.6446770042758359E-10</v>
      </c>
      <c r="C544">
        <v>3.8157408957553219E-4</v>
      </c>
    </row>
    <row r="545" spans="1:3" x14ac:dyDescent="0.25">
      <c r="A545">
        <v>27.25</v>
      </c>
      <c r="B545">
        <v>3.7550431170735493E-10</v>
      </c>
      <c r="C545">
        <v>3.8170891104559403E-4</v>
      </c>
    </row>
    <row r="546" spans="1:3" x14ac:dyDescent="0.25">
      <c r="A546">
        <v>27.3</v>
      </c>
      <c r="B546">
        <v>3.8686452029930328E-10</v>
      </c>
      <c r="C546">
        <v>3.8184392781700658E-4</v>
      </c>
    </row>
    <row r="547" spans="1:3" x14ac:dyDescent="0.25">
      <c r="A547">
        <v>27.35</v>
      </c>
      <c r="B547">
        <v>3.9855748838145751E-10</v>
      </c>
      <c r="C547">
        <v>3.8197913971311348E-4</v>
      </c>
    </row>
    <row r="548" spans="1:3" x14ac:dyDescent="0.25">
      <c r="A548">
        <v>27.4</v>
      </c>
      <c r="B548">
        <v>4.1059262782856823E-10</v>
      </c>
      <c r="C548">
        <v>3.8211454656019827E-4</v>
      </c>
    </row>
    <row r="549" spans="1:3" x14ac:dyDescent="0.25">
      <c r="A549">
        <v>27.45</v>
      </c>
      <c r="B549">
        <v>4.2297960673625026E-10</v>
      </c>
      <c r="C549">
        <v>3.822501481874701E-4</v>
      </c>
    </row>
    <row r="550" spans="1:3" x14ac:dyDescent="0.25">
      <c r="A550">
        <v>27.5</v>
      </c>
      <c r="B550">
        <v>4.3572835610775094E-10</v>
      </c>
      <c r="C550">
        <v>3.8238594442704764E-4</v>
      </c>
    </row>
    <row r="551" spans="1:3" x14ac:dyDescent="0.25">
      <c r="A551">
        <v>27.55</v>
      </c>
      <c r="B551">
        <v>4.488490767071545E-10</v>
      </c>
      <c r="C551">
        <v>3.8252193511394389E-4</v>
      </c>
    </row>
    <row r="552" spans="1:3" x14ac:dyDescent="0.25">
      <c r="A552">
        <v>27.6</v>
      </c>
      <c r="B552">
        <v>4.6235224608300336E-10</v>
      </c>
      <c r="C552">
        <v>3.826581200860518E-4</v>
      </c>
    </row>
    <row r="553" spans="1:3" x14ac:dyDescent="0.25">
      <c r="A553">
        <v>27.65</v>
      </c>
      <c r="B553">
        <v>4.7624862576629625E-10</v>
      </c>
      <c r="C553">
        <v>3.8279449918412844E-4</v>
      </c>
    </row>
    <row r="554" spans="1:3" x14ac:dyDescent="0.25">
      <c r="A554">
        <v>27.7</v>
      </c>
      <c r="B554">
        <v>4.9054926864697631E-10</v>
      </c>
      <c r="C554">
        <v>3.8293107225178066E-4</v>
      </c>
    </row>
    <row r="555" spans="1:3" x14ac:dyDescent="0.25">
      <c r="A555">
        <v>27.75</v>
      </c>
      <c r="B555">
        <v>5.0526552653314987E-10</v>
      </c>
      <c r="C555">
        <v>3.8306783913545048E-4</v>
      </c>
    </row>
    <row r="556" spans="1:3" x14ac:dyDescent="0.25">
      <c r="A556">
        <v>27.8</v>
      </c>
      <c r="B556">
        <v>5.2040905789723897E-10</v>
      </c>
      <c r="C556">
        <v>3.8320479968440002E-4</v>
      </c>
    </row>
    <row r="557" spans="1:3" x14ac:dyDescent="0.25">
      <c r="A557">
        <v>27.85</v>
      </c>
      <c r="B557">
        <v>5.3599183581352958E-10</v>
      </c>
      <c r="C557">
        <v>3.8334195375069684E-4</v>
      </c>
    </row>
    <row r="558" spans="1:3" x14ac:dyDescent="0.25">
      <c r="A558">
        <v>27.9</v>
      </c>
      <c r="B558">
        <v>5.5202615609154923E-10</v>
      </c>
      <c r="C558">
        <v>3.8347930118919982E-4</v>
      </c>
    </row>
    <row r="559" spans="1:3" x14ac:dyDescent="0.25">
      <c r="A559">
        <v>27.95</v>
      </c>
      <c r="B559">
        <v>5.6852464560983511E-10</v>
      </c>
      <c r="C559">
        <v>3.8361684185754389E-4</v>
      </c>
    </row>
    <row r="560" spans="1:3" x14ac:dyDescent="0.25">
      <c r="A560">
        <v>28</v>
      </c>
      <c r="B560">
        <v>5.8550027085481026E-10</v>
      </c>
      <c r="C560">
        <v>3.8375457561612745E-4</v>
      </c>
    </row>
    <row r="561" spans="1:3" x14ac:dyDescent="0.25">
      <c r="A561">
        <v>28.05</v>
      </c>
      <c r="B561">
        <v>6.0296634666952406E-10</v>
      </c>
      <c r="C561">
        <v>3.838925023280955E-4</v>
      </c>
    </row>
    <row r="562" spans="1:3" x14ac:dyDescent="0.25">
      <c r="A562">
        <v>28.1</v>
      </c>
      <c r="B562">
        <v>6.2093654521711345E-10</v>
      </c>
      <c r="C562">
        <v>3.8403062185932786E-4</v>
      </c>
    </row>
    <row r="563" spans="1:3" x14ac:dyDescent="0.25">
      <c r="A563">
        <v>28.15</v>
      </c>
      <c r="B563">
        <v>6.3942490516402545E-10</v>
      </c>
      <c r="C563">
        <v>3.8416893407842306E-4</v>
      </c>
    </row>
    <row r="564" spans="1:3" x14ac:dyDescent="0.25">
      <c r="A564">
        <v>28.2</v>
      </c>
      <c r="B564">
        <v>6.5844584108804289E-10</v>
      </c>
      <c r="C564">
        <v>3.8430743885668571E-4</v>
      </c>
    </row>
    <row r="565" spans="1:3" x14ac:dyDescent="0.25">
      <c r="A565">
        <v>28.25</v>
      </c>
      <c r="B565">
        <v>6.7801415311639034E-10</v>
      </c>
      <c r="C565">
        <v>3.84446136068112E-4</v>
      </c>
    </row>
    <row r="566" spans="1:3" x14ac:dyDescent="0.25">
      <c r="A566">
        <v>28.3</v>
      </c>
      <c r="B566">
        <v>6.9814503679913119E-10</v>
      </c>
      <c r="C566">
        <v>3.8458502558937589E-4</v>
      </c>
    </row>
    <row r="567" spans="1:3" x14ac:dyDescent="0.25">
      <c r="A567">
        <v>28.35</v>
      </c>
      <c r="B567">
        <v>7.1885409322342428E-10</v>
      </c>
      <c r="C567">
        <v>3.8472410729981603E-4</v>
      </c>
    </row>
    <row r="568" spans="1:3" x14ac:dyDescent="0.25">
      <c r="A568">
        <v>28.4</v>
      </c>
      <c r="B568">
        <v>7.4015733937409445E-10</v>
      </c>
      <c r="C568">
        <v>3.8486338108141994E-4</v>
      </c>
    </row>
    <row r="569" spans="1:3" x14ac:dyDescent="0.25">
      <c r="A569">
        <v>28.45</v>
      </c>
      <c r="B569">
        <v>7.6207121874620615E-10</v>
      </c>
      <c r="C569">
        <v>3.8500284681881365E-4</v>
      </c>
    </row>
    <row r="570" spans="1:3" x14ac:dyDescent="0.25">
      <c r="A570">
        <v>28.5</v>
      </c>
      <c r="B570">
        <v>7.8461261221553419E-10</v>
      </c>
      <c r="C570">
        <v>3.8514250439924513E-4</v>
      </c>
    </row>
    <row r="571" spans="1:3" x14ac:dyDescent="0.25">
      <c r="A571">
        <v>28.55</v>
      </c>
      <c r="B571">
        <v>8.077988491726345E-10</v>
      </c>
      <c r="C571">
        <v>3.8528235371257239E-4</v>
      </c>
    </row>
    <row r="572" spans="1:3" x14ac:dyDescent="0.25">
      <c r="A572">
        <v>28.6</v>
      </c>
      <c r="B572">
        <v>8.3164771892683417E-10</v>
      </c>
      <c r="C572">
        <v>3.8542239465125006E-4</v>
      </c>
    </row>
    <row r="573" spans="1:3" x14ac:dyDescent="0.25">
      <c r="A573">
        <v>28.65</v>
      </c>
      <c r="B573">
        <v>8.5617748238613594E-10</v>
      </c>
      <c r="C573">
        <v>3.855626271103162E-4</v>
      </c>
    </row>
    <row r="574" spans="1:3" x14ac:dyDescent="0.25">
      <c r="A574">
        <v>28.7</v>
      </c>
      <c r="B574">
        <v>8.8140688401933958E-10</v>
      </c>
      <c r="C574">
        <v>3.8570305098737783E-4</v>
      </c>
    </row>
    <row r="575" spans="1:3" x14ac:dyDescent="0.25">
      <c r="A575">
        <v>28.75</v>
      </c>
      <c r="B575">
        <v>9.0735516410697718E-10</v>
      </c>
      <c r="C575">
        <v>3.8584366618260005E-4</v>
      </c>
    </row>
    <row r="576" spans="1:3" x14ac:dyDescent="0.25">
      <c r="A576">
        <v>28.8</v>
      </c>
      <c r="B576">
        <v>9.340420712874714E-10</v>
      </c>
      <c r="C576">
        <v>3.8598447259869127E-4</v>
      </c>
    </row>
    <row r="577" spans="1:3" x14ac:dyDescent="0.25">
      <c r="A577">
        <v>28.85</v>
      </c>
      <c r="B577">
        <v>9.6148787540538126E-10</v>
      </c>
      <c r="C577">
        <v>3.8612547014089032E-4</v>
      </c>
    </row>
    <row r="578" spans="1:3" x14ac:dyDescent="0.25">
      <c r="A578">
        <v>28.9</v>
      </c>
      <c r="B578">
        <v>9.8971338066846373E-10</v>
      </c>
      <c r="C578">
        <v>3.862666587169554E-4</v>
      </c>
    </row>
    <row r="579" spans="1:3" x14ac:dyDescent="0.25">
      <c r="A579">
        <v>28.95</v>
      </c>
      <c r="B579">
        <v>1.0187399391207013E-9</v>
      </c>
      <c r="C579">
        <v>3.8640803823714861E-4</v>
      </c>
    </row>
    <row r="580" spans="1:3" x14ac:dyDescent="0.25">
      <c r="A580">
        <v>29</v>
      </c>
      <c r="B580">
        <v>1.0485894644383799E-9</v>
      </c>
      <c r="C580">
        <v>3.8654960861422578E-4</v>
      </c>
    </row>
    <row r="581" spans="1:3" x14ac:dyDescent="0.25">
      <c r="A581">
        <v>29.05</v>
      </c>
      <c r="B581">
        <v>1.079284446056507E-9</v>
      </c>
      <c r="C581">
        <v>3.8669136976342272E-4</v>
      </c>
    </row>
    <row r="582" spans="1:3" x14ac:dyDescent="0.25">
      <c r="A582">
        <v>29.1</v>
      </c>
      <c r="B582">
        <v>1.1108479636330938E-9</v>
      </c>
      <c r="C582">
        <v>3.8683332160244173E-4</v>
      </c>
    </row>
    <row r="583" spans="1:3" x14ac:dyDescent="0.25">
      <c r="A583">
        <v>29.15</v>
      </c>
      <c r="B583">
        <v>1.143303701858951E-9</v>
      </c>
      <c r="C583">
        <v>3.8697546405144225E-4</v>
      </c>
    </row>
    <row r="584" spans="1:3" x14ac:dyDescent="0.25">
      <c r="A584">
        <v>29.2</v>
      </c>
      <c r="B584">
        <v>1.1766759656206225E-9</v>
      </c>
      <c r="C584">
        <v>3.8711779703302446E-4</v>
      </c>
    </row>
    <row r="585" spans="1:3" x14ac:dyDescent="0.25">
      <c r="A585">
        <v>29.25</v>
      </c>
      <c r="B585">
        <v>1.2109896955246783E-9</v>
      </c>
      <c r="C585">
        <v>3.8726032047222043E-4</v>
      </c>
    </row>
    <row r="586" spans="1:3" x14ac:dyDescent="0.25">
      <c r="A586">
        <v>29.3</v>
      </c>
      <c r="B586">
        <v>1.2462704837911623E-9</v>
      </c>
      <c r="C586">
        <v>3.8740303429648002E-4</v>
      </c>
    </row>
    <row r="587" spans="1:3" x14ac:dyDescent="0.25">
      <c r="A587">
        <v>29.35</v>
      </c>
      <c r="B587">
        <v>1.2825445905247598E-9</v>
      </c>
      <c r="C587">
        <v>3.8754593843565963E-4</v>
      </c>
    </row>
    <row r="588" spans="1:3" x14ac:dyDescent="0.25">
      <c r="A588">
        <v>29.4</v>
      </c>
      <c r="B588">
        <v>1.3198389603719968E-9</v>
      </c>
      <c r="C588">
        <v>3.8768903282200996E-4</v>
      </c>
    </row>
    <row r="589" spans="1:3" x14ac:dyDescent="0.25">
      <c r="A589">
        <v>29.45</v>
      </c>
      <c r="B589">
        <v>1.3581812395731441E-9</v>
      </c>
      <c r="C589">
        <v>3.8783231739016402E-4</v>
      </c>
    </row>
    <row r="590" spans="1:3" x14ac:dyDescent="0.25">
      <c r="A590">
        <v>29.5</v>
      </c>
      <c r="B590">
        <v>1.3975997934176182E-9</v>
      </c>
      <c r="C590">
        <v>3.8797579207712626E-4</v>
      </c>
    </row>
    <row r="591" spans="1:3" x14ac:dyDescent="0.25">
      <c r="A591">
        <v>29.55</v>
      </c>
      <c r="B591">
        <v>1.4381237241119316E-9</v>
      </c>
      <c r="C591">
        <v>3.8811945682225741E-4</v>
      </c>
    </row>
    <row r="592" spans="1:3" x14ac:dyDescent="0.25">
      <c r="A592">
        <v>29.6</v>
      </c>
      <c r="B592">
        <v>1.4797828890693357E-9</v>
      </c>
      <c r="C592">
        <v>3.882633115672681E-4</v>
      </c>
    </row>
    <row r="593" spans="1:3" x14ac:dyDescent="0.25">
      <c r="A593">
        <v>29.65</v>
      </c>
      <c r="B593">
        <v>1.5226079196305791E-9</v>
      </c>
      <c r="C593">
        <v>3.8840735625620337E-4</v>
      </c>
    </row>
    <row r="594" spans="1:3" x14ac:dyDescent="0.25">
      <c r="A594">
        <v>29.7</v>
      </c>
      <c r="B594">
        <v>1.5666302402252738E-9</v>
      </c>
      <c r="C594">
        <v>3.8855159083543266E-4</v>
      </c>
    </row>
    <row r="595" spans="1:3" x14ac:dyDescent="0.25">
      <c r="A595">
        <v>29.75</v>
      </c>
      <c r="B595">
        <v>1.6118820879837574E-9</v>
      </c>
      <c r="C595">
        <v>3.8869601525363685E-4</v>
      </c>
    </row>
    <row r="596" spans="1:3" x14ac:dyDescent="0.25">
      <c r="A596">
        <v>29.8</v>
      </c>
      <c r="B596">
        <v>1.6583965328092965E-9</v>
      </c>
      <c r="C596">
        <v>3.8884062946179958E-4</v>
      </c>
    </row>
    <row r="597" spans="1:3" x14ac:dyDescent="0.25">
      <c r="A597">
        <v>29.85</v>
      </c>
      <c r="B597">
        <v>1.7062074979209217E-9</v>
      </c>
      <c r="C597">
        <v>3.8898543341319358E-4</v>
      </c>
    </row>
    <row r="598" spans="1:3" x14ac:dyDescent="0.25">
      <c r="A598">
        <v>29.9</v>
      </c>
      <c r="B598">
        <v>1.755349780877253E-9</v>
      </c>
      <c r="C598">
        <v>3.8913042706337122E-4</v>
      </c>
    </row>
    <row r="599" spans="1:3" x14ac:dyDescent="0.25">
      <c r="A599">
        <v>29.95</v>
      </c>
      <c r="B599">
        <v>1.8058590750917872E-9</v>
      </c>
      <c r="C599">
        <v>3.8927561037015184E-4</v>
      </c>
    </row>
    <row r="600" spans="1:3" x14ac:dyDescent="0.25">
      <c r="A600">
        <v>30</v>
      </c>
      <c r="B600">
        <v>1.8577719918507602E-9</v>
      </c>
      <c r="C600">
        <v>3.8942098329361181E-4</v>
      </c>
    </row>
    <row r="601" spans="1:3" x14ac:dyDescent="0.25">
      <c r="A601">
        <v>30.05</v>
      </c>
      <c r="B601">
        <v>1.9111260828442644E-9</v>
      </c>
      <c r="C601">
        <v>3.8956654579607407E-4</v>
      </c>
    </row>
    <row r="602" spans="1:3" x14ac:dyDescent="0.25">
      <c r="A602">
        <v>30.1</v>
      </c>
      <c r="B602">
        <v>1.9659598632221769E-9</v>
      </c>
      <c r="C602">
        <v>3.8971229784209475E-4</v>
      </c>
    </row>
    <row r="603" spans="1:3" x14ac:dyDescent="0.25">
      <c r="A603">
        <v>30.15</v>
      </c>
      <c r="B603">
        <v>2.0223128351862825E-9</v>
      </c>
      <c r="C603">
        <v>3.8985823939845574E-4</v>
      </c>
    </row>
    <row r="604" spans="1:3" x14ac:dyDescent="0.25">
      <c r="A604">
        <v>30.2</v>
      </c>
      <c r="B604">
        <v>2.0802255121302478E-9</v>
      </c>
      <c r="C604">
        <v>3.9000437043415113E-4</v>
      </c>
    </row>
    <row r="605" spans="1:3" x14ac:dyDescent="0.25">
      <c r="A605">
        <v>30.25</v>
      </c>
      <c r="B605">
        <v>2.1397394433396419E-9</v>
      </c>
      <c r="C605">
        <v>3.9015069092038023E-4</v>
      </c>
    </row>
    <row r="606" spans="1:3" x14ac:dyDescent="0.25">
      <c r="A606">
        <v>30.3</v>
      </c>
      <c r="B606">
        <v>2.2008972392638815E-9</v>
      </c>
      <c r="C606">
        <v>3.9029720083053157E-4</v>
      </c>
    </row>
    <row r="607" spans="1:3" x14ac:dyDescent="0.25">
      <c r="A607">
        <v>30.35</v>
      </c>
      <c r="B607">
        <v>2.2637425973728618E-9</v>
      </c>
      <c r="C607">
        <v>3.9044390014017689E-4</v>
      </c>
    </row>
    <row r="608" spans="1:3" x14ac:dyDescent="0.25">
      <c r="A608">
        <v>30.4</v>
      </c>
      <c r="B608">
        <v>2.3283203286109637E-9</v>
      </c>
      <c r="C608">
        <v>3.9059078882706125E-4</v>
      </c>
    </row>
    <row r="609" spans="1:3" x14ac:dyDescent="0.25">
      <c r="A609">
        <v>30.45</v>
      </c>
      <c r="B609">
        <v>2.3946763844610502E-9</v>
      </c>
      <c r="C609">
        <v>3.9073786687108739E-4</v>
      </c>
    </row>
    <row r="610" spans="1:3" x14ac:dyDescent="0.25">
      <c r="A610">
        <v>30.5</v>
      </c>
      <c r="B610">
        <v>2.462857884632247E-9</v>
      </c>
      <c r="C610">
        <v>3.9088513425431269E-4</v>
      </c>
    </row>
    <row r="611" spans="1:3" x14ac:dyDescent="0.25">
      <c r="A611">
        <v>30.55</v>
      </c>
      <c r="B611">
        <v>2.532913145384495E-9</v>
      </c>
      <c r="C611">
        <v>3.9103259096093197E-4</v>
      </c>
    </row>
    <row r="612" spans="1:3" x14ac:dyDescent="0.25">
      <c r="A612">
        <v>30.6</v>
      </c>
      <c r="B612">
        <v>2.6048917085038888E-9</v>
      </c>
      <c r="C612">
        <v>3.911802369772741E-4</v>
      </c>
    </row>
    <row r="613" spans="1:3" x14ac:dyDescent="0.25">
      <c r="A613">
        <v>30.65</v>
      </c>
      <c r="B613">
        <v>2.6788443709430128E-9</v>
      </c>
      <c r="C613">
        <v>3.9132807229178582E-4</v>
      </c>
    </row>
    <row r="614" spans="1:3" x14ac:dyDescent="0.25">
      <c r="A614">
        <v>30.7</v>
      </c>
      <c r="B614">
        <v>2.754823215140027E-9</v>
      </c>
      <c r="C614">
        <v>3.9147609689502665E-4</v>
      </c>
    </row>
    <row r="615" spans="1:3" x14ac:dyDescent="0.25">
      <c r="A615">
        <v>30.75</v>
      </c>
      <c r="B615">
        <v>2.8328816400318631E-9</v>
      </c>
      <c r="C615">
        <v>3.9162431077965752E-4</v>
      </c>
    </row>
    <row r="616" spans="1:3" x14ac:dyDescent="0.25">
      <c r="A616">
        <v>30.8</v>
      </c>
      <c r="B616">
        <v>2.9130743927757589E-9</v>
      </c>
      <c r="C616">
        <v>3.9177271394042894E-4</v>
      </c>
    </row>
    <row r="617" spans="1:3" x14ac:dyDescent="0.25">
      <c r="A617">
        <v>30.85</v>
      </c>
      <c r="B617">
        <v>2.9954576011949236E-9</v>
      </c>
      <c r="C617">
        <v>3.9192130637417428E-4</v>
      </c>
    </row>
    <row r="618" spans="1:3" x14ac:dyDescent="0.25">
      <c r="A618">
        <v>30.9</v>
      </c>
      <c r="B618">
        <v>3.0800888069632245E-9</v>
      </c>
      <c r="C618">
        <v>3.9207008807979867E-4</v>
      </c>
    </row>
    <row r="619" spans="1:3" x14ac:dyDescent="0.25">
      <c r="A619">
        <v>30.95</v>
      </c>
      <c r="B619">
        <v>3.1670269995452693E-9</v>
      </c>
      <c r="C619">
        <v>3.9221905905826953E-4</v>
      </c>
    </row>
    <row r="620" spans="1:3" x14ac:dyDescent="0.25">
      <c r="A620">
        <v>31</v>
      </c>
      <c r="B620">
        <v>3.2563326509077299E-9</v>
      </c>
      <c r="C620">
        <v>3.9236821931260804E-4</v>
      </c>
    </row>
    <row r="621" spans="1:3" x14ac:dyDescent="0.25">
      <c r="A621">
        <v>31.05</v>
      </c>
      <c r="B621">
        <v>3.3480677510182061E-9</v>
      </c>
      <c r="C621">
        <v>3.9251756884787895E-4</v>
      </c>
    </row>
    <row r="622" spans="1:3" x14ac:dyDescent="0.25">
      <c r="A622">
        <v>31.1</v>
      </c>
      <c r="B622">
        <v>3.442295844148832E-9</v>
      </c>
      <c r="C622">
        <v>3.9266710767118021E-4</v>
      </c>
    </row>
    <row r="623" spans="1:3" x14ac:dyDescent="0.25">
      <c r="A623">
        <v>31.15</v>
      </c>
      <c r="B623">
        <v>3.5390820660013015E-9</v>
      </c>
      <c r="C623">
        <v>3.9281683579163614E-4</v>
      </c>
    </row>
    <row r="624" spans="1:3" x14ac:dyDescent="0.25">
      <c r="A624">
        <v>31.2</v>
      </c>
      <c r="B624">
        <v>3.6384931816709433E-9</v>
      </c>
      <c r="C624">
        <v>3.9296675322038777E-4</v>
      </c>
    </row>
    <row r="625" spans="1:3" x14ac:dyDescent="0.25">
      <c r="A625">
        <v>31.25</v>
      </c>
      <c r="B625">
        <v>3.7405976244676412E-9</v>
      </c>
      <c r="C625">
        <v>3.931168599705821E-4</v>
      </c>
    </row>
    <row r="626" spans="1:3" x14ac:dyDescent="0.25">
      <c r="A626">
        <v>31.3</v>
      </c>
      <c r="B626">
        <v>3.84546553561155E-9</v>
      </c>
      <c r="C626">
        <v>3.9326715605736396E-4</v>
      </c>
    </row>
    <row r="627" spans="1:3" x14ac:dyDescent="0.25">
      <c r="A627">
        <v>31.35</v>
      </c>
      <c r="B627">
        <v>3.9531688048224133E-9</v>
      </c>
      <c r="C627">
        <v>3.9341764149786711E-4</v>
      </c>
    </row>
    <row r="628" spans="1:3" x14ac:dyDescent="0.25">
      <c r="A628">
        <v>31.4</v>
      </c>
      <c r="B628">
        <v>4.0637811118209773E-9</v>
      </c>
      <c r="C628">
        <v>3.9356831631120635E-4</v>
      </c>
    </row>
    <row r="629" spans="1:3" x14ac:dyDescent="0.25">
      <c r="A629">
        <v>31.45</v>
      </c>
      <c r="B629">
        <v>4.1773779687618142E-9</v>
      </c>
      <c r="C629">
        <v>3.937191805184672E-4</v>
      </c>
    </row>
    <row r="630" spans="1:3" x14ac:dyDescent="0.25">
      <c r="A630">
        <v>31.5</v>
      </c>
      <c r="B630">
        <v>4.2940367636173752E-9</v>
      </c>
      <c r="C630">
        <v>3.9387023414269877E-4</v>
      </c>
    </row>
    <row r="631" spans="1:3" x14ac:dyDescent="0.25">
      <c r="A631">
        <v>31.55</v>
      </c>
      <c r="B631">
        <v>4.4138368045327983E-9</v>
      </c>
      <c r="C631">
        <v>3.940214772089027E-4</v>
      </c>
    </row>
    <row r="632" spans="1:3" x14ac:dyDescent="0.25">
      <c r="A632">
        <v>31.6</v>
      </c>
      <c r="B632">
        <v>4.536859365172147E-9</v>
      </c>
      <c r="C632">
        <v>3.9417290974402835E-4</v>
      </c>
    </row>
    <row r="633" spans="1:3" x14ac:dyDescent="0.25">
      <c r="A633">
        <v>31.65</v>
      </c>
      <c r="B633">
        <v>4.6631877310769643E-9</v>
      </c>
      <c r="C633">
        <v>3.9432453177696018E-4</v>
      </c>
    </row>
    <row r="634" spans="1:3" x14ac:dyDescent="0.25">
      <c r="A634">
        <v>31.7</v>
      </c>
      <c r="B634">
        <v>4.7929072470575983E-9</v>
      </c>
      <c r="C634">
        <v>3.9447634333851164E-4</v>
      </c>
    </row>
    <row r="635" spans="1:3" x14ac:dyDescent="0.25">
      <c r="A635">
        <v>31.75</v>
      </c>
      <c r="B635">
        <v>4.9261053656397332E-9</v>
      </c>
      <c r="C635">
        <v>3.9462834446141653E-4</v>
      </c>
    </row>
    <row r="636" spans="1:3" x14ac:dyDescent="0.25">
      <c r="A636">
        <v>31.8</v>
      </c>
      <c r="B636">
        <v>5.0628716965873845E-9</v>
      </c>
      <c r="C636">
        <v>3.9478053518032184E-4</v>
      </c>
    </row>
    <row r="637" spans="1:3" x14ac:dyDescent="0.25">
      <c r="A637">
        <v>31.85</v>
      </c>
      <c r="B637">
        <v>5.2032980575251989E-9</v>
      </c>
      <c r="C637">
        <v>3.9493291553177677E-4</v>
      </c>
    </row>
    <row r="638" spans="1:3" x14ac:dyDescent="0.25">
      <c r="A638">
        <v>31.9</v>
      </c>
      <c r="B638">
        <v>5.3474785256826512E-9</v>
      </c>
      <c r="C638">
        <v>3.9508548555422681E-4</v>
      </c>
    </row>
    <row r="639" spans="1:3" x14ac:dyDescent="0.25">
      <c r="A639">
        <v>31.95</v>
      </c>
      <c r="B639">
        <v>5.4955094907833923E-9</v>
      </c>
      <c r="C639">
        <v>3.9523824528800422E-4</v>
      </c>
    </row>
    <row r="640" spans="1:3" x14ac:dyDescent="0.25">
      <c r="A640">
        <v>32</v>
      </c>
      <c r="B640">
        <v>5.6474897091036684E-9</v>
      </c>
      <c r="C640">
        <v>3.9539119477532281E-4</v>
      </c>
    </row>
    <row r="641" spans="1:3" x14ac:dyDescent="0.25">
      <c r="A641">
        <v>32.049999999999997</v>
      </c>
      <c r="B641">
        <v>5.8035203587235298E-9</v>
      </c>
      <c r="C641">
        <v>3.9554433406026573E-4</v>
      </c>
    </row>
    <row r="642" spans="1:3" x14ac:dyDescent="0.25">
      <c r="A642">
        <v>32.1</v>
      </c>
      <c r="B642">
        <v>5.9637050959959387E-9</v>
      </c>
      <c r="C642">
        <v>3.9569766318878148E-4</v>
      </c>
    </row>
    <row r="643" spans="1:3" x14ac:dyDescent="0.25">
      <c r="A643">
        <v>32.15</v>
      </c>
      <c r="B643">
        <v>6.1281501132585863E-9</v>
      </c>
      <c r="C643">
        <v>3.9585118220867422E-4</v>
      </c>
    </row>
    <row r="644" spans="1:3" x14ac:dyDescent="0.25">
      <c r="A644">
        <v>32.200000000000003</v>
      </c>
      <c r="B644">
        <v>6.2969641978139058E-9</v>
      </c>
      <c r="C644">
        <v>3.9600489116959459E-4</v>
      </c>
    </row>
    <row r="645" spans="1:3" x14ac:dyDescent="0.25">
      <c r="A645">
        <v>32.25</v>
      </c>
      <c r="B645">
        <v>6.4702587922035497E-9</v>
      </c>
      <c r="C645">
        <v>3.9615879012303679E-4</v>
      </c>
    </row>
    <row r="646" spans="1:3" x14ac:dyDescent="0.25">
      <c r="A646">
        <v>32.299999999999997</v>
      </c>
      <c r="B646">
        <v>6.6481480558035565E-9</v>
      </c>
      <c r="C646">
        <v>3.9631287912232638E-4</v>
      </c>
    </row>
    <row r="647" spans="1:3" x14ac:dyDescent="0.25">
      <c r="A647">
        <v>32.35</v>
      </c>
      <c r="B647">
        <v>6.8307489277675518E-9</v>
      </c>
      <c r="C647">
        <v>3.9646715822261471E-4</v>
      </c>
    </row>
    <row r="648" spans="1:3" x14ac:dyDescent="0.25">
      <c r="A648">
        <v>32.4</v>
      </c>
      <c r="B648">
        <v>7.0181811913455536E-9</v>
      </c>
      <c r="C648">
        <v>3.9662162748087064E-4</v>
      </c>
    </row>
    <row r="649" spans="1:3" x14ac:dyDescent="0.25">
      <c r="A649">
        <v>32.450000000000003</v>
      </c>
      <c r="B649">
        <v>7.2105675396056487E-9</v>
      </c>
      <c r="C649">
        <v>3.9677628695587459E-4</v>
      </c>
    </row>
    <row r="650" spans="1:3" x14ac:dyDescent="0.25">
      <c r="A650">
        <v>32.5</v>
      </c>
      <c r="B650">
        <v>7.4080336425886669E-9</v>
      </c>
      <c r="C650">
        <v>3.969311367082098E-4</v>
      </c>
    </row>
    <row r="651" spans="1:3" x14ac:dyDescent="0.25">
      <c r="A651">
        <v>32.549999999999997</v>
      </c>
      <c r="B651">
        <v>7.6107082159229992E-9</v>
      </c>
      <c r="C651">
        <v>3.9708617680025548E-4</v>
      </c>
    </row>
    <row r="652" spans="1:3" x14ac:dyDescent="0.25">
      <c r="A652">
        <v>32.6</v>
      </c>
      <c r="B652">
        <v>7.8187230909311704E-9</v>
      </c>
      <c r="C652">
        <v>3.9724140729618056E-4</v>
      </c>
    </row>
    <row r="653" spans="1:3" x14ac:dyDescent="0.25">
      <c r="A653">
        <v>32.65</v>
      </c>
      <c r="B653">
        <v>8.0322132862570002E-9</v>
      </c>
      <c r="C653">
        <v>3.9739682826193322E-4</v>
      </c>
    </row>
    <row r="654" spans="1:3" x14ac:dyDescent="0.25">
      <c r="A654">
        <v>32.700000000000003</v>
      </c>
      <c r="B654">
        <v>8.2513170810445068E-9</v>
      </c>
      <c r="C654">
        <v>3.9755243976524106E-4</v>
      </c>
    </row>
    <row r="655" spans="1:3" x14ac:dyDescent="0.25">
      <c r="A655">
        <v>32.75</v>
      </c>
      <c r="B655">
        <v>8.4761760897004524E-9</v>
      </c>
      <c r="C655">
        <v>3.977082418755943E-4</v>
      </c>
    </row>
    <row r="656" spans="1:3" x14ac:dyDescent="0.25">
      <c r="A656">
        <v>32.799999999999997</v>
      </c>
      <c r="B656">
        <v>8.7069353382714358E-9</v>
      </c>
      <c r="C656">
        <v>3.9786423466424642E-4</v>
      </c>
    </row>
    <row r="657" spans="1:3" x14ac:dyDescent="0.25">
      <c r="A657">
        <v>32.85</v>
      </c>
      <c r="B657">
        <v>8.9437433424691531E-9</v>
      </c>
      <c r="C657">
        <v>3.9802041820420435E-4</v>
      </c>
    </row>
    <row r="658" spans="1:3" x14ac:dyDescent="0.25">
      <c r="A658">
        <v>32.9</v>
      </c>
      <c r="B658">
        <v>9.186752187375975E-9</v>
      </c>
      <c r="C658">
        <v>3.9817679257022378E-4</v>
      </c>
    </row>
    <row r="659" spans="1:3" x14ac:dyDescent="0.25">
      <c r="A659">
        <v>32.950000000000003</v>
      </c>
      <c r="B659">
        <v>9.4361176088651431E-9</v>
      </c>
      <c r="C659">
        <v>3.9833335783879712E-4</v>
      </c>
    </row>
    <row r="660" spans="1:3" x14ac:dyDescent="0.25">
      <c r="A660">
        <v>33</v>
      </c>
      <c r="B660">
        <v>9.691999076770007E-9</v>
      </c>
      <c r="C660">
        <v>3.9849011408815433E-4</v>
      </c>
    </row>
    <row r="661" spans="1:3" x14ac:dyDescent="0.25">
      <c r="A661">
        <v>33.049999999999997</v>
      </c>
      <c r="B661">
        <v>9.9545598798366875E-9</v>
      </c>
      <c r="C661">
        <v>3.9864706139824979E-4</v>
      </c>
    </row>
    <row r="662" spans="1:3" x14ac:dyDescent="0.25">
      <c r="A662">
        <v>33.1</v>
      </c>
      <c r="B662">
        <v>1.0223967212496339E-8</v>
      </c>
      <c r="C662">
        <v>3.9880419985075872E-4</v>
      </c>
    </row>
    <row r="663" spans="1:3" x14ac:dyDescent="0.25">
      <c r="A663">
        <v>33.15</v>
      </c>
      <c r="B663">
        <v>1.0500392263493511E-8</v>
      </c>
      <c r="C663">
        <v>3.9896152952907215E-4</v>
      </c>
    </row>
    <row r="664" spans="1:3" x14ac:dyDescent="0.25">
      <c r="A664">
        <v>33.200000000000003</v>
      </c>
      <c r="B664">
        <v>1.0784010306406E-8</v>
      </c>
      <c r="C664">
        <v>3.9911905051828625E-4</v>
      </c>
    </row>
    <row r="665" spans="1:3" x14ac:dyDescent="0.25">
      <c r="A665">
        <v>33.25</v>
      </c>
      <c r="B665">
        <v>1.1075000792096695E-8</v>
      </c>
      <c r="C665">
        <v>3.9927676290520039E-4</v>
      </c>
    </row>
    <row r="666" spans="1:3" x14ac:dyDescent="0.25">
      <c r="A666">
        <v>33.299999999999997</v>
      </c>
      <c r="B666">
        <v>1.1373547443132044E-8</v>
      </c>
      <c r="C666">
        <v>3.9943466677830732E-4</v>
      </c>
    </row>
    <row r="667" spans="1:3" x14ac:dyDescent="0.25">
      <c r="A667">
        <v>33.35</v>
      </c>
      <c r="B667">
        <v>1.1679838350209366E-8</v>
      </c>
      <c r="C667">
        <v>3.9959276222778983E-4</v>
      </c>
    </row>
    <row r="668" spans="1:3" x14ac:dyDescent="0.25">
      <c r="A668">
        <v>33.4</v>
      </c>
      <c r="B668">
        <v>1.1994066070631182E-8</v>
      </c>
      <c r="C668">
        <v>3.9975104934551135E-4</v>
      </c>
    </row>
    <row r="669" spans="1:3" x14ac:dyDescent="0.25">
      <c r="A669">
        <v>33.450000000000003</v>
      </c>
      <c r="B669">
        <v>1.2316427728866468E-8</v>
      </c>
      <c r="C669">
        <v>3.9990952822501445E-4</v>
      </c>
    </row>
    <row r="670" spans="1:3" x14ac:dyDescent="0.25">
      <c r="A670">
        <v>33.5</v>
      </c>
      <c r="B670">
        <v>1.2647125119241466E-8</v>
      </c>
      <c r="C670">
        <v>4.0006819896150868E-4</v>
      </c>
    </row>
    <row r="671" spans="1:3" x14ac:dyDescent="0.25">
      <c r="A671">
        <v>33.549999999999997</v>
      </c>
      <c r="B671">
        <v>1.2986364810800661E-8</v>
      </c>
      <c r="C671">
        <v>4.0022706165187069E-4</v>
      </c>
    </row>
    <row r="672" spans="1:3" x14ac:dyDescent="0.25">
      <c r="A672">
        <v>33.6</v>
      </c>
      <c r="B672">
        <v>1.3334358254381015E-8</v>
      </c>
      <c r="C672">
        <v>4.0038611639450457E-4</v>
      </c>
    </row>
    <row r="673" spans="1:3" x14ac:dyDescent="0.25">
      <c r="A673">
        <v>33.65</v>
      </c>
      <c r="B673">
        <v>1.3691321891943522E-8</v>
      </c>
      <c r="C673">
        <v>4.005453632898577E-4</v>
      </c>
    </row>
    <row r="674" spans="1:3" x14ac:dyDescent="0.25">
      <c r="A674">
        <v>33.700000000000003</v>
      </c>
      <c r="B674">
        <v>1.405747726820432E-8</v>
      </c>
      <c r="C674">
        <v>4.0070480243963166E-4</v>
      </c>
    </row>
    <row r="675" spans="1:3" x14ac:dyDescent="0.25">
      <c r="A675">
        <v>33.75</v>
      </c>
      <c r="B675">
        <v>1.4433051144612951E-8</v>
      </c>
      <c r="C675">
        <v>4.0086443394729847E-4</v>
      </c>
    </row>
    <row r="676" spans="1:3" x14ac:dyDescent="0.25">
      <c r="A676">
        <v>33.799999999999997</v>
      </c>
      <c r="B676">
        <v>1.4818275615721114E-8</v>
      </c>
      <c r="C676">
        <v>4.0102425791796773E-4</v>
      </c>
    </row>
    <row r="677" spans="1:3" x14ac:dyDescent="0.25">
      <c r="A677">
        <v>33.85</v>
      </c>
      <c r="B677">
        <v>1.5213388227990147E-8</v>
      </c>
      <c r="C677">
        <v>4.0118427445837753E-4</v>
      </c>
    </row>
    <row r="678" spans="1:3" x14ac:dyDescent="0.25">
      <c r="A678">
        <v>33.9</v>
      </c>
      <c r="B678">
        <v>1.5618632101083976E-8</v>
      </c>
      <c r="C678">
        <v>4.0134448367689035E-4</v>
      </c>
    </row>
    <row r="679" spans="1:3" x14ac:dyDescent="0.25">
      <c r="A679">
        <v>33.950000000000003</v>
      </c>
      <c r="B679">
        <v>1.6034256051695263E-8</v>
      </c>
      <c r="C679">
        <v>4.0150488568348544E-4</v>
      </c>
    </row>
    <row r="680" spans="1:3" x14ac:dyDescent="0.25">
      <c r="A680">
        <v>34</v>
      </c>
      <c r="B680">
        <v>1.6460514719955418E-8</v>
      </c>
      <c r="C680">
        <v>4.0166548058975636E-4</v>
      </c>
    </row>
    <row r="681" spans="1:3" x14ac:dyDescent="0.25">
      <c r="A681">
        <v>34.049999999999997</v>
      </c>
      <c r="B681">
        <v>1.6897668698476243E-8</v>
      </c>
      <c r="C681">
        <v>4.0182626850890379E-4</v>
      </c>
    </row>
    <row r="682" spans="1:3" x14ac:dyDescent="0.25">
      <c r="A682">
        <v>34.1</v>
      </c>
      <c r="B682">
        <v>1.7345984664076011E-8</v>
      </c>
      <c r="C682">
        <v>4.0198724955573065E-4</v>
      </c>
    </row>
    <row r="683" spans="1:3" x14ac:dyDescent="0.25">
      <c r="A683">
        <v>34.15</v>
      </c>
      <c r="B683">
        <v>1.7805735512241023E-8</v>
      </c>
      <c r="C683">
        <v>4.021484238466364E-4</v>
      </c>
    </row>
    <row r="684" spans="1:3" x14ac:dyDescent="0.25">
      <c r="A684">
        <v>34.200000000000003</v>
      </c>
      <c r="B684">
        <v>1.8277200494374214E-8</v>
      </c>
      <c r="C684">
        <v>4.0230979149961043E-4</v>
      </c>
    </row>
    <row r="685" spans="1:3" x14ac:dyDescent="0.25">
      <c r="A685">
        <v>34.25</v>
      </c>
      <c r="B685">
        <v>1.876066535788676E-8</v>
      </c>
      <c r="C685">
        <v>4.024713526342315E-4</v>
      </c>
    </row>
    <row r="686" spans="1:3" x14ac:dyDescent="0.25">
      <c r="A686">
        <v>34.299999999999997</v>
      </c>
      <c r="B686">
        <v>1.9256422489184221E-8</v>
      </c>
      <c r="C686">
        <v>4.0263310737165671E-4</v>
      </c>
    </row>
    <row r="687" spans="1:3" x14ac:dyDescent="0.25">
      <c r="A687">
        <v>34.35</v>
      </c>
      <c r="B687">
        <v>1.976477105960535E-8</v>
      </c>
      <c r="C687">
        <v>4.0279505583461943E-4</v>
      </c>
    </row>
    <row r="688" spans="1:3" x14ac:dyDescent="0.25">
      <c r="A688">
        <v>34.4</v>
      </c>
      <c r="B688">
        <v>2.0286017174368425E-8</v>
      </c>
      <c r="C688">
        <v>4.029571981474261E-4</v>
      </c>
    </row>
    <row r="689" spans="1:3" x14ac:dyDescent="0.25">
      <c r="A689">
        <v>34.450000000000003</v>
      </c>
      <c r="B689">
        <v>2.0820474024582454E-8</v>
      </c>
      <c r="C689">
        <v>4.0311953443594625E-4</v>
      </c>
    </row>
    <row r="690" spans="1:3" x14ac:dyDescent="0.25">
      <c r="A690">
        <v>34.5</v>
      </c>
      <c r="B690">
        <v>2.1368462042382916E-8</v>
      </c>
      <c r="C690">
        <v>4.0328206482761298E-4</v>
      </c>
    </row>
    <row r="691" spans="1:3" x14ac:dyDescent="0.25">
      <c r="A691">
        <v>34.549999999999997</v>
      </c>
      <c r="B691">
        <v>2.1930309059249655E-8</v>
      </c>
      <c r="C691">
        <v>4.0344478945141346E-4</v>
      </c>
    </row>
    <row r="692" spans="1:3" x14ac:dyDescent="0.25">
      <c r="A692">
        <v>34.6</v>
      </c>
      <c r="B692">
        <v>2.2506350467568757E-8</v>
      </c>
      <c r="C692">
        <v>4.0360770843788724E-4</v>
      </c>
    </row>
    <row r="693" spans="1:3" x14ac:dyDescent="0.25">
      <c r="A693">
        <v>34.65</v>
      </c>
      <c r="B693">
        <v>2.3096929385499549E-8</v>
      </c>
      <c r="C693">
        <v>4.0377082191912127E-4</v>
      </c>
    </row>
    <row r="694" spans="1:3" x14ac:dyDescent="0.25">
      <c r="A694">
        <v>34.700000000000003</v>
      </c>
      <c r="B694">
        <v>2.3702396825208296E-8</v>
      </c>
      <c r="C694">
        <v>4.0393413002874238E-4</v>
      </c>
    </row>
    <row r="695" spans="1:3" x14ac:dyDescent="0.25">
      <c r="A695">
        <v>34.75</v>
      </c>
      <c r="B695">
        <v>2.4323111864533364E-8</v>
      </c>
      <c r="C695">
        <v>4.0409763290191498E-4</v>
      </c>
    </row>
    <row r="696" spans="1:3" x14ac:dyDescent="0.25">
      <c r="A696">
        <v>34.799999999999997</v>
      </c>
      <c r="B696">
        <v>2.4959441822146332E-8</v>
      </c>
      <c r="C696">
        <v>4.0426133067533699E-4</v>
      </c>
    </row>
    <row r="697" spans="1:3" x14ac:dyDescent="0.25">
      <c r="A697">
        <v>34.85</v>
      </c>
      <c r="B697">
        <v>2.5611762436273483E-8</v>
      </c>
      <c r="C697">
        <v>4.0442522348723353E-4</v>
      </c>
    </row>
    <row r="698" spans="1:3" x14ac:dyDescent="0.25">
      <c r="A698">
        <v>34.9</v>
      </c>
      <c r="B698">
        <v>2.628045804704702E-8</v>
      </c>
      <c r="C698">
        <v>4.0458931147735385E-4</v>
      </c>
    </row>
    <row r="699" spans="1:3" x14ac:dyDescent="0.25">
      <c r="A699">
        <v>34.950000000000003</v>
      </c>
      <c r="B699">
        <v>2.6965921782550946E-8</v>
      </c>
      <c r="C699">
        <v>4.0475359478696566E-4</v>
      </c>
    </row>
    <row r="700" spans="1:3" x14ac:dyDescent="0.25">
      <c r="A700">
        <v>35</v>
      </c>
      <c r="B700">
        <v>2.7668555748634422E-8</v>
      </c>
      <c r="C700">
        <v>4.0491807355885078E-4</v>
      </c>
    </row>
    <row r="701" spans="1:3" x14ac:dyDescent="0.25">
      <c r="A701">
        <v>35.049999999999997</v>
      </c>
      <c r="B701">
        <v>2.8388771222558949E-8</v>
      </c>
      <c r="C701">
        <v>4.0508274793730131E-4</v>
      </c>
    </row>
    <row r="702" spans="1:3" x14ac:dyDescent="0.25">
      <c r="A702">
        <v>35.1</v>
      </c>
      <c r="B702">
        <v>2.9126988850553682E-8</v>
      </c>
      <c r="C702">
        <v>4.0524761806811645E-4</v>
      </c>
    </row>
    <row r="703" spans="1:3" x14ac:dyDescent="0.25">
      <c r="A703">
        <v>35.15</v>
      </c>
      <c r="B703">
        <v>2.9883638849352039E-8</v>
      </c>
      <c r="C703">
        <v>4.0541268409859571E-4</v>
      </c>
    </row>
    <row r="704" spans="1:3" x14ac:dyDescent="0.25">
      <c r="A704">
        <v>35.200000000000003</v>
      </c>
      <c r="B704">
        <v>3.0659161211780046E-8</v>
      </c>
      <c r="C704">
        <v>4.0557794617753607E-4</v>
      </c>
    </row>
    <row r="705" spans="1:3" x14ac:dyDescent="0.25">
      <c r="A705">
        <v>35.25</v>
      </c>
      <c r="B705">
        <v>3.1454005916476113E-8</v>
      </c>
      <c r="C705">
        <v>4.057434044552292E-4</v>
      </c>
    </row>
    <row r="706" spans="1:3" x14ac:dyDescent="0.25">
      <c r="A706">
        <v>35.299999999999997</v>
      </c>
      <c r="B706">
        <v>3.2268633141814413E-8</v>
      </c>
      <c r="C706">
        <v>4.059090590834549E-4</v>
      </c>
    </row>
    <row r="707" spans="1:3" x14ac:dyDescent="0.25">
      <c r="A707">
        <v>35.35</v>
      </c>
      <c r="B707">
        <v>3.3103513484113664E-8</v>
      </c>
      <c r="C707">
        <v>4.0607491021547637E-4</v>
      </c>
    </row>
    <row r="708" spans="1:3" x14ac:dyDescent="0.25">
      <c r="A708">
        <v>35.4</v>
      </c>
      <c r="B708">
        <v>3.3959128180207405E-8</v>
      </c>
      <c r="C708">
        <v>4.0624095800604134E-4</v>
      </c>
    </row>
    <row r="709" spans="1:3" x14ac:dyDescent="0.25">
      <c r="A709">
        <v>35.450000000000003</v>
      </c>
      <c r="B709">
        <v>3.4835969334456202E-8</v>
      </c>
      <c r="C709">
        <v>4.0640720261137143E-4</v>
      </c>
    </row>
    <row r="710" spans="1:3" x14ac:dyDescent="0.25">
      <c r="A710">
        <v>35.5</v>
      </c>
      <c r="B710">
        <v>3.5734540150286165E-8</v>
      </c>
      <c r="C710">
        <v>4.0657364418916363E-4</v>
      </c>
    </row>
    <row r="711" spans="1:3" x14ac:dyDescent="0.25">
      <c r="A711">
        <v>35.549999999999997</v>
      </c>
      <c r="B711">
        <v>3.665535516633324E-8</v>
      </c>
      <c r="C711">
        <v>4.067402828985826E-4</v>
      </c>
    </row>
    <row r="712" spans="1:3" x14ac:dyDescent="0.25">
      <c r="A712">
        <v>35.6</v>
      </c>
      <c r="B712">
        <v>3.7598940497280006E-8</v>
      </c>
      <c r="C712">
        <v>4.0690711890026054E-4</v>
      </c>
    </row>
    <row r="713" spans="1:3" x14ac:dyDescent="0.25">
      <c r="A713">
        <v>35.65</v>
      </c>
      <c r="B713">
        <v>3.8565834079470857E-8</v>
      </c>
      <c r="C713">
        <v>4.070741523562885E-4</v>
      </c>
    </row>
    <row r="714" spans="1:3" x14ac:dyDescent="0.25">
      <c r="A714">
        <v>35.700000000000003</v>
      </c>
      <c r="B714">
        <v>3.9556585921389779E-8</v>
      </c>
      <c r="C714">
        <v>4.0724138343021783E-4</v>
      </c>
    </row>
    <row r="715" spans="1:3" x14ac:dyDescent="0.25">
      <c r="A715">
        <v>35.75</v>
      </c>
      <c r="B715">
        <v>4.0571758359094354E-8</v>
      </c>
      <c r="C715">
        <v>4.0740881228705343E-4</v>
      </c>
    </row>
    <row r="716" spans="1:3" x14ac:dyDescent="0.25">
      <c r="A716">
        <v>35.799999999999997</v>
      </c>
      <c r="B716">
        <v>4.1611926316690715E-8</v>
      </c>
      <c r="C716">
        <v>4.0757643909325057E-4</v>
      </c>
    </row>
    <row r="717" spans="1:3" x14ac:dyDescent="0.25">
      <c r="A717">
        <v>35.85</v>
      </c>
      <c r="B717">
        <v>4.2677677571945114E-8</v>
      </c>
      <c r="C717">
        <v>4.0774426401671195E-4</v>
      </c>
    </row>
    <row r="718" spans="1:3" x14ac:dyDescent="0.25">
      <c r="A718">
        <v>35.9</v>
      </c>
      <c r="B718">
        <v>4.3769613027123318E-8</v>
      </c>
      <c r="C718">
        <v>4.0791228722678399E-4</v>
      </c>
    </row>
    <row r="719" spans="1:3" x14ac:dyDescent="0.25">
      <c r="A719">
        <v>35.950000000000003</v>
      </c>
      <c r="B719">
        <v>4.4888346985151525E-8</v>
      </c>
      <c r="C719">
        <v>4.0808050889425303E-4</v>
      </c>
    </row>
    <row r="720" spans="1:3" x14ac:dyDescent="0.25">
      <c r="A720">
        <v>36</v>
      </c>
      <c r="B720">
        <v>4.6034507431197454E-8</v>
      </c>
      <c r="C720">
        <v>4.0824892919134041E-4</v>
      </c>
    </row>
    <row r="721" spans="1:3" x14ac:dyDescent="0.25">
      <c r="A721">
        <v>36.049999999999997</v>
      </c>
      <c r="B721">
        <v>4.7208736319766377E-8</v>
      </c>
      <c r="C721">
        <v>4.084175482917036E-4</v>
      </c>
    </row>
    <row r="722" spans="1:3" x14ac:dyDescent="0.25">
      <c r="A722">
        <v>36.1</v>
      </c>
      <c r="B722">
        <v>4.8411689867412977E-8</v>
      </c>
      <c r="C722">
        <v>4.0858636637042787E-4</v>
      </c>
    </row>
    <row r="723" spans="1:3" x14ac:dyDescent="0.25">
      <c r="A723">
        <v>36.15</v>
      </c>
      <c r="B723">
        <v>4.964403885117025E-8</v>
      </c>
      <c r="C723">
        <v>4.0875538360402546E-4</v>
      </c>
    </row>
    <row r="724" spans="1:3" x14ac:dyDescent="0.25">
      <c r="A724">
        <v>36.200000000000003</v>
      </c>
      <c r="B724">
        <v>5.0906468912796376E-8</v>
      </c>
      <c r="C724">
        <v>4.0892460017043138E-4</v>
      </c>
    </row>
    <row r="725" spans="1:3" x14ac:dyDescent="0.25">
      <c r="A725">
        <v>36.25</v>
      </c>
      <c r="B725">
        <v>5.2199680868943838E-8</v>
      </c>
      <c r="C725">
        <v>4.0909401624900207E-4</v>
      </c>
    </row>
    <row r="726" spans="1:3" x14ac:dyDescent="0.25">
      <c r="A726">
        <v>36.299999999999997</v>
      </c>
      <c r="B726">
        <v>5.3524391027357853E-8</v>
      </c>
      <c r="C726">
        <v>4.0926363202050948E-4</v>
      </c>
    </row>
    <row r="727" spans="1:3" x14ac:dyDescent="0.25">
      <c r="A727">
        <v>36.35</v>
      </c>
      <c r="B727">
        <v>5.4881331509209933E-8</v>
      </c>
      <c r="C727">
        <v>4.0943344766713937E-4</v>
      </c>
    </row>
    <row r="728" spans="1:3" x14ac:dyDescent="0.25">
      <c r="A728">
        <v>36.4</v>
      </c>
      <c r="B728">
        <v>5.6271250577678073E-8</v>
      </c>
      <c r="C728">
        <v>4.0960346337248939E-4</v>
      </c>
    </row>
    <row r="729" spans="1:3" x14ac:dyDescent="0.25">
      <c r="A729">
        <v>36.450000000000003</v>
      </c>
      <c r="B729">
        <v>5.7694912972879279E-8</v>
      </c>
      <c r="C729">
        <v>4.0977367932156205E-4</v>
      </c>
    </row>
    <row r="730" spans="1:3" x14ac:dyDescent="0.25">
      <c r="A730">
        <v>36.5</v>
      </c>
      <c r="B730">
        <v>5.9153100253274881E-8</v>
      </c>
      <c r="C730">
        <v>4.0994409570076825E-4</v>
      </c>
    </row>
    <row r="731" spans="1:3" x14ac:dyDescent="0.25">
      <c r="A731">
        <v>36.549999999999997</v>
      </c>
      <c r="B731">
        <v>6.0646611143654332E-8</v>
      </c>
      <c r="C731">
        <v>4.1011471269791696E-4</v>
      </c>
    </row>
    <row r="732" spans="1:3" x14ac:dyDescent="0.25">
      <c r="A732">
        <v>36.6</v>
      </c>
      <c r="B732">
        <v>6.2176261889821115E-8</v>
      </c>
      <c r="C732">
        <v>4.1028553050221749E-4</v>
      </c>
    </row>
    <row r="733" spans="1:3" x14ac:dyDescent="0.25">
      <c r="A733">
        <v>36.65</v>
      </c>
      <c r="B733">
        <v>6.3742886620095086E-8</v>
      </c>
      <c r="C733">
        <v>4.104565493042758E-4</v>
      </c>
    </row>
    <row r="734" spans="1:3" x14ac:dyDescent="0.25">
      <c r="A734">
        <v>36.700000000000003</v>
      </c>
      <c r="B734">
        <v>6.5347337713749191E-8</v>
      </c>
      <c r="C734">
        <v>4.1062776929608891E-4</v>
      </c>
    </row>
    <row r="735" spans="1:3" x14ac:dyDescent="0.25">
      <c r="A735">
        <v>36.75</v>
      </c>
      <c r="B735">
        <v>6.6990486176507673E-8</v>
      </c>
      <c r="C735">
        <v>4.1079919067104514E-4</v>
      </c>
    </row>
    <row r="736" spans="1:3" x14ac:dyDescent="0.25">
      <c r="A736">
        <v>36.799999999999997</v>
      </c>
      <c r="B736">
        <v>6.8673222023226246E-8</v>
      </c>
      <c r="C736">
        <v>4.1097081362392017E-4</v>
      </c>
    </row>
    <row r="737" spans="1:3" x14ac:dyDescent="0.25">
      <c r="A737">
        <v>36.85</v>
      </c>
      <c r="B737">
        <v>7.0396454667877071E-8</v>
      </c>
      <c r="C737">
        <v>4.1114263835087376E-4</v>
      </c>
    </row>
    <row r="738" spans="1:3" x14ac:dyDescent="0.25">
      <c r="A738">
        <v>36.9</v>
      </c>
      <c r="B738">
        <v>7.2161113320972845E-8</v>
      </c>
      <c r="C738">
        <v>4.1131466504944902E-4</v>
      </c>
    </row>
    <row r="739" spans="1:3" x14ac:dyDescent="0.25">
      <c r="A739">
        <v>36.950000000000003</v>
      </c>
      <c r="B739">
        <v>7.3968147394552005E-8</v>
      </c>
      <c r="C739">
        <v>4.1148689391856729E-4</v>
      </c>
    </row>
    <row r="740" spans="1:3" x14ac:dyDescent="0.25">
      <c r="A740">
        <v>37</v>
      </c>
      <c r="B740">
        <v>7.5818526914865066E-8</v>
      </c>
      <c r="C740">
        <v>4.1165932515852807E-4</v>
      </c>
    </row>
    <row r="741" spans="1:3" x14ac:dyDescent="0.25">
      <c r="A741">
        <v>37.049999999999997</v>
      </c>
      <c r="B741">
        <v>7.7713242942883335E-8</v>
      </c>
      <c r="C741">
        <v>4.1183195897100323E-4</v>
      </c>
    </row>
    <row r="742" spans="1:3" x14ac:dyDescent="0.25">
      <c r="A742">
        <v>37.1</v>
      </c>
      <c r="B742">
        <v>7.9653308002780463E-8</v>
      </c>
      <c r="C742">
        <v>4.1200479555903845E-4</v>
      </c>
    </row>
    <row r="743" spans="1:3" x14ac:dyDescent="0.25">
      <c r="A743">
        <v>37.15</v>
      </c>
      <c r="B743">
        <v>8.1639756518513227E-8</v>
      </c>
      <c r="C743">
        <v>4.1217783512704749E-4</v>
      </c>
    </row>
    <row r="744" spans="1:3" x14ac:dyDescent="0.25">
      <c r="A744">
        <v>37.200000000000003</v>
      </c>
      <c r="B744">
        <v>8.367364525864394E-8</v>
      </c>
      <c r="C744">
        <v>4.1235107788081219E-4</v>
      </c>
    </row>
    <row r="745" spans="1:3" x14ac:dyDescent="0.25">
      <c r="A745">
        <v>37.25</v>
      </c>
      <c r="B745">
        <v>8.5756053789551158E-8</v>
      </c>
      <c r="C745">
        <v>4.1252452402747814E-4</v>
      </c>
    </row>
    <row r="746" spans="1:3" x14ac:dyDescent="0.25">
      <c r="A746">
        <v>37.299999999999997</v>
      </c>
      <c r="B746">
        <v>8.7888084937165127E-8</v>
      </c>
      <c r="C746">
        <v>4.1269817377555333E-4</v>
      </c>
    </row>
    <row r="747" spans="1:3" x14ac:dyDescent="0.25">
      <c r="A747">
        <v>37.35</v>
      </c>
      <c r="B747">
        <v>9.0070865257380582E-8</v>
      </c>
      <c r="C747">
        <v>4.1287202733490523E-4</v>
      </c>
    </row>
    <row r="748" spans="1:3" x14ac:dyDescent="0.25">
      <c r="A748">
        <v>37.4</v>
      </c>
      <c r="B748">
        <v>9.2305545515293523E-8</v>
      </c>
      <c r="C748">
        <v>4.1304608491676061E-4</v>
      </c>
    </row>
    <row r="749" spans="1:3" x14ac:dyDescent="0.25">
      <c r="A749">
        <v>37.450000000000003</v>
      </c>
      <c r="B749">
        <v>9.4593301173408951E-8</v>
      </c>
      <c r="C749">
        <v>4.1322034673369927E-4</v>
      </c>
    </row>
    <row r="750" spans="1:3" x14ac:dyDescent="0.25">
      <c r="A750">
        <v>37.5</v>
      </c>
      <c r="B750">
        <v>9.693533288897794E-8</v>
      </c>
      <c r="C750">
        <v>4.133948129996577E-4</v>
      </c>
    </row>
    <row r="751" spans="1:3" x14ac:dyDescent="0.25">
      <c r="A751">
        <v>37.549999999999997</v>
      </c>
      <c r="B751">
        <v>9.933286702061714E-8</v>
      </c>
      <c r="C751">
        <v>4.135694839299196E-4</v>
      </c>
    </row>
    <row r="752" spans="1:3" x14ac:dyDescent="0.25">
      <c r="A752">
        <v>37.6</v>
      </c>
      <c r="B752">
        <v>1.0178715614436892E-7</v>
      </c>
      <c r="C752">
        <v>4.1374435974112048E-4</v>
      </c>
    </row>
    <row r="753" spans="1:3" x14ac:dyDescent="0.25">
      <c r="A753">
        <v>37.65</v>
      </c>
      <c r="B753">
        <v>1.0429947957935662E-7</v>
      </c>
      <c r="C753">
        <v>4.1391944065124179E-4</v>
      </c>
    </row>
    <row r="754" spans="1:3" x14ac:dyDescent="0.25">
      <c r="A754">
        <v>37.700000000000003</v>
      </c>
      <c r="B754">
        <v>1.0687114392320881E-7</v>
      </c>
      <c r="C754">
        <v>4.1409472687961167E-4</v>
      </c>
    </row>
    <row r="755" spans="1:3" x14ac:dyDescent="0.25">
      <c r="A755">
        <v>37.75</v>
      </c>
      <c r="B755">
        <v>1.0950348359740685E-7</v>
      </c>
      <c r="C755">
        <v>4.1427021864689725E-4</v>
      </c>
    </row>
    <row r="756" spans="1:3" x14ac:dyDescent="0.25">
      <c r="A756">
        <v>37.799999999999997</v>
      </c>
      <c r="B756">
        <v>1.1219786140272548E-7</v>
      </c>
      <c r="C756">
        <v>4.1444591617511125E-4</v>
      </c>
    </row>
    <row r="757" spans="1:3" x14ac:dyDescent="0.25">
      <c r="A757">
        <v>37.85</v>
      </c>
      <c r="B757">
        <v>1.1495566908494051E-7</v>
      </c>
      <c r="C757">
        <v>4.14621819687603E-4</v>
      </c>
    </row>
    <row r="758" spans="1:3" x14ac:dyDescent="0.25">
      <c r="A758">
        <v>37.9</v>
      </c>
      <c r="B758">
        <v>1.177783279109717E-7</v>
      </c>
      <c r="C758">
        <v>4.1479792940905959E-4</v>
      </c>
    </row>
    <row r="759" spans="1:3" x14ac:dyDescent="0.25">
      <c r="A759">
        <v>37.950000000000003</v>
      </c>
      <c r="B759">
        <v>1.2066728925563274E-7</v>
      </c>
      <c r="C759">
        <v>4.1497424556550297E-4</v>
      </c>
    </row>
    <row r="760" spans="1:3" x14ac:dyDescent="0.25">
      <c r="A760">
        <v>38</v>
      </c>
      <c r="B760">
        <v>1.236240351991786E-7</v>
      </c>
      <c r="C760">
        <v>4.1515076838429031E-4</v>
      </c>
    </row>
    <row r="761" spans="1:3" x14ac:dyDescent="0.25">
      <c r="A761">
        <v>38.049999999999997</v>
      </c>
      <c r="B761">
        <v>1.266500791358084E-7</v>
      </c>
      <c r="C761">
        <v>4.1532749809410909E-4</v>
      </c>
    </row>
    <row r="762" spans="1:3" x14ac:dyDescent="0.25">
      <c r="A762">
        <v>38.1</v>
      </c>
      <c r="B762">
        <v>1.2974696639332937E-7</v>
      </c>
      <c r="C762">
        <v>4.1550443492497806E-4</v>
      </c>
    </row>
    <row r="763" spans="1:3" x14ac:dyDescent="0.25">
      <c r="A763">
        <v>38.15</v>
      </c>
      <c r="B763">
        <v>1.3291627486415173E-7</v>
      </c>
      <c r="C763">
        <v>4.1568157910824361E-4</v>
      </c>
    </row>
    <row r="764" spans="1:3" x14ac:dyDescent="0.25">
      <c r="A764">
        <v>38.200000000000003</v>
      </c>
      <c r="B764">
        <v>1.3615961564780892E-7</v>
      </c>
      <c r="C764">
        <v>4.1585893087657923E-4</v>
      </c>
    </row>
    <row r="765" spans="1:3" x14ac:dyDescent="0.25">
      <c r="A765">
        <v>38.25</v>
      </c>
      <c r="B765">
        <v>1.3947863370519068E-7</v>
      </c>
      <c r="C765">
        <v>4.1603649046398442E-4</v>
      </c>
    </row>
    <row r="766" spans="1:3" x14ac:dyDescent="0.25">
      <c r="A766">
        <v>38.299999999999997</v>
      </c>
      <c r="B766">
        <v>1.4287500852468518E-7</v>
      </c>
      <c r="C766">
        <v>4.1621425810578033E-4</v>
      </c>
    </row>
    <row r="767" spans="1:3" x14ac:dyDescent="0.25">
      <c r="A767">
        <v>38.35</v>
      </c>
      <c r="B767">
        <v>1.4635045480042225E-7</v>
      </c>
      <c r="C767">
        <v>4.1639223403861305E-4</v>
      </c>
    </row>
    <row r="768" spans="1:3" x14ac:dyDescent="0.25">
      <c r="A768">
        <v>38.4</v>
      </c>
      <c r="B768">
        <v>1.49906723122827E-7</v>
      </c>
      <c r="C768">
        <v>4.1657041850044665E-4</v>
      </c>
    </row>
    <row r="769" spans="1:3" x14ac:dyDescent="0.25">
      <c r="A769">
        <v>38.450000000000003</v>
      </c>
      <c r="B769">
        <v>1.5354560068166604E-7</v>
      </c>
      <c r="C769">
        <v>4.1674881173056616E-4</v>
      </c>
    </row>
    <row r="770" spans="1:3" x14ac:dyDescent="0.25">
      <c r="A770">
        <v>38.5</v>
      </c>
      <c r="B770">
        <v>1.5726891198181585E-7</v>
      </c>
      <c r="C770">
        <v>4.1692741396957307E-4</v>
      </c>
    </row>
    <row r="771" spans="1:3" x14ac:dyDescent="0.25">
      <c r="A771">
        <v>38.549999999999997</v>
      </c>
      <c r="B771">
        <v>1.6107851957193794E-7</v>
      </c>
      <c r="C771">
        <v>4.1710622545938579E-4</v>
      </c>
    </row>
    <row r="772" spans="1:3" x14ac:dyDescent="0.25">
      <c r="A772">
        <v>38.6</v>
      </c>
      <c r="B772">
        <v>1.6497632478628636E-7</v>
      </c>
      <c r="C772">
        <v>4.1728524644323901E-4</v>
      </c>
    </row>
    <row r="773" spans="1:3" x14ac:dyDescent="0.25">
      <c r="A773">
        <v>38.65</v>
      </c>
      <c r="B773">
        <v>1.6896426849985942E-7</v>
      </c>
      <c r="C773">
        <v>4.1746447716567778E-4</v>
      </c>
    </row>
    <row r="774" spans="1:3" x14ac:dyDescent="0.25">
      <c r="A774">
        <v>38.700000000000003</v>
      </c>
      <c r="B774">
        <v>1.7304433189710232E-7</v>
      </c>
      <c r="C774">
        <v>4.1764391787256266E-4</v>
      </c>
    </row>
    <row r="775" spans="1:3" x14ac:dyDescent="0.25">
      <c r="A775">
        <v>38.75</v>
      </c>
      <c r="B775">
        <v>1.7721853725439034E-7</v>
      </c>
      <c r="C775">
        <v>4.1782356881106368E-4</v>
      </c>
    </row>
    <row r="776" spans="1:3" x14ac:dyDescent="0.25">
      <c r="A776">
        <v>38.799999999999997</v>
      </c>
      <c r="B776">
        <v>1.8148894873651695E-7</v>
      </c>
      <c r="C776">
        <v>4.180034302296611E-4</v>
      </c>
    </row>
    <row r="777" spans="1:3" x14ac:dyDescent="0.25">
      <c r="A777">
        <v>38.85</v>
      </c>
      <c r="B777">
        <v>1.8585767320739954E-7</v>
      </c>
      <c r="C777">
        <v>4.181835023781446E-4</v>
      </c>
    </row>
    <row r="778" spans="1:3" x14ac:dyDescent="0.25">
      <c r="A778">
        <v>38.9</v>
      </c>
      <c r="B778">
        <v>1.9032686105524741E-7</v>
      </c>
      <c r="C778">
        <v>4.1836378550761028E-4</v>
      </c>
    </row>
    <row r="779" spans="1:3" x14ac:dyDescent="0.25">
      <c r="A779">
        <v>38.950000000000003</v>
      </c>
      <c r="B779">
        <v>1.9489870703241166E-7</v>
      </c>
      <c r="C779">
        <v>4.1854427987046098E-4</v>
      </c>
    </row>
    <row r="780" spans="1:3" x14ac:dyDescent="0.25">
      <c r="A780">
        <v>39</v>
      </c>
      <c r="B780">
        <v>1.9957545111016649E-7</v>
      </c>
      <c r="C780">
        <v>4.1872498572040562E-4</v>
      </c>
    </row>
    <row r="781" spans="1:3" x14ac:dyDescent="0.25">
      <c r="A781">
        <v>39.049999999999997</v>
      </c>
      <c r="B781">
        <v>2.0435937934864046E-7</v>
      </c>
      <c r="C781">
        <v>4.1890590331245702E-4</v>
      </c>
    </row>
    <row r="782" spans="1:3" x14ac:dyDescent="0.25">
      <c r="A782">
        <v>39.1</v>
      </c>
      <c r="B782">
        <v>2.0925282478216039E-7</v>
      </c>
      <c r="C782">
        <v>4.1908703290293012E-4</v>
      </c>
    </row>
    <row r="783" spans="1:3" x14ac:dyDescent="0.25">
      <c r="A783">
        <v>39.15</v>
      </c>
      <c r="B783">
        <v>2.1425816832024443E-7</v>
      </c>
      <c r="C783">
        <v>4.1926837474944468E-4</v>
      </c>
    </row>
    <row r="784" spans="1:3" x14ac:dyDescent="0.25">
      <c r="A784">
        <v>39.200000000000003</v>
      </c>
      <c r="B784">
        <v>2.1937783966448493E-7</v>
      </c>
      <c r="C784">
        <v>4.1944992911092043E-4</v>
      </c>
    </row>
    <row r="785" spans="1:3" x14ac:dyDescent="0.25">
      <c r="A785">
        <v>39.25</v>
      </c>
      <c r="B785">
        <v>2.2461431824159263E-7</v>
      </c>
      <c r="C785">
        <v>4.1963169624757669E-4</v>
      </c>
    </row>
    <row r="786" spans="1:3" x14ac:dyDescent="0.25">
      <c r="A786">
        <v>39.299999999999997</v>
      </c>
      <c r="B786">
        <v>2.2997013415283531E-7</v>
      </c>
      <c r="C786">
        <v>4.1981367642093494E-4</v>
      </c>
    </row>
    <row r="787" spans="1:3" x14ac:dyDescent="0.25">
      <c r="A787">
        <v>39.35</v>
      </c>
      <c r="B787">
        <v>2.354478691401486E-7</v>
      </c>
      <c r="C787">
        <v>4.199958698938116E-4</v>
      </c>
    </row>
    <row r="788" spans="1:3" x14ac:dyDescent="0.25">
      <c r="A788">
        <v>39.4</v>
      </c>
      <c r="B788">
        <v>2.4105015756917728E-7</v>
      </c>
      <c r="C788">
        <v>4.2017827693032427E-4</v>
      </c>
    </row>
    <row r="789" spans="1:3" x14ac:dyDescent="0.25">
      <c r="A789">
        <v>39.450000000000003</v>
      </c>
      <c r="B789">
        <v>2.4677968742949702E-7</v>
      </c>
      <c r="C789">
        <v>4.2036089779588705E-4</v>
      </c>
    </row>
    <row r="790" spans="1:3" x14ac:dyDescent="0.25">
      <c r="A790">
        <v>39.5</v>
      </c>
      <c r="B790">
        <v>2.5263920135231407E-7</v>
      </c>
      <c r="C790">
        <v>4.2054373275721E-4</v>
      </c>
    </row>
    <row r="791" spans="1:3" x14ac:dyDescent="0.25">
      <c r="A791">
        <v>39.549999999999997</v>
      </c>
      <c r="B791">
        <v>2.5863149764589159E-7</v>
      </c>
      <c r="C791">
        <v>4.2072678208229894E-4</v>
      </c>
    </row>
    <row r="792" spans="1:3" x14ac:dyDescent="0.25">
      <c r="A792">
        <v>39.6</v>
      </c>
      <c r="B792">
        <v>2.6475943134899954E-7</v>
      </c>
      <c r="C792">
        <v>4.2091004604045404E-4</v>
      </c>
    </row>
    <row r="793" spans="1:3" x14ac:dyDescent="0.25">
      <c r="A793">
        <v>39.65</v>
      </c>
      <c r="B793">
        <v>2.7102591530264822E-7</v>
      </c>
      <c r="C793">
        <v>4.2109352490227257E-4</v>
      </c>
    </row>
    <row r="794" spans="1:3" x14ac:dyDescent="0.25">
      <c r="A794">
        <v>39.700000000000003</v>
      </c>
      <c r="B794">
        <v>2.7743392124040849E-7</v>
      </c>
      <c r="C794">
        <v>4.2127721893964182E-4</v>
      </c>
    </row>
    <row r="795" spans="1:3" x14ac:dyDescent="0.25">
      <c r="A795">
        <v>39.75</v>
      </c>
      <c r="B795">
        <v>2.8398648089760297E-7</v>
      </c>
      <c r="C795">
        <v>4.2146112842574463E-4</v>
      </c>
    </row>
    <row r="796" spans="1:3" x14ac:dyDescent="0.25">
      <c r="A796">
        <v>39.799999999999997</v>
      </c>
      <c r="B796">
        <v>2.9068668713964425E-7</v>
      </c>
      <c r="C796">
        <v>4.2164525363505605E-4</v>
      </c>
    </row>
    <row r="797" spans="1:3" x14ac:dyDescent="0.25">
      <c r="A797">
        <v>39.85</v>
      </c>
      <c r="B797">
        <v>2.9753769510984096E-7</v>
      </c>
      <c r="C797">
        <v>4.2182959484334307E-4</v>
      </c>
    </row>
    <row r="798" spans="1:3" x14ac:dyDescent="0.25">
      <c r="A798">
        <v>39.9</v>
      </c>
      <c r="B798">
        <v>3.0454272339696319E-7</v>
      </c>
      <c r="C798">
        <v>4.2201415232766509E-4</v>
      </c>
    </row>
    <row r="799" spans="1:3" x14ac:dyDescent="0.25">
      <c r="A799">
        <v>39.950000000000003</v>
      </c>
      <c r="B799">
        <v>3.1170505522284551E-7</v>
      </c>
      <c r="C799">
        <v>4.2219892636637124E-4</v>
      </c>
    </row>
    <row r="800" spans="1:3" x14ac:dyDescent="0.25">
      <c r="A800">
        <v>40</v>
      </c>
      <c r="B800">
        <v>3.1902803965038864E-7</v>
      </c>
      <c r="C800">
        <v>4.2238391723910213E-4</v>
      </c>
    </row>
    <row r="801" spans="1:3" x14ac:dyDescent="0.25">
      <c r="A801">
        <v>40.049999999999997</v>
      </c>
      <c r="B801">
        <v>3.265150928122123E-7</v>
      </c>
      <c r="C801">
        <v>4.2256912522678931E-4</v>
      </c>
    </row>
    <row r="802" spans="1:3" x14ac:dyDescent="0.25">
      <c r="A802">
        <v>40.1</v>
      </c>
      <c r="B802">
        <v>3.3416969916032677E-7</v>
      </c>
      <c r="C802">
        <v>4.2275455061165437E-4</v>
      </c>
    </row>
    <row r="803" spans="1:3" x14ac:dyDescent="0.25">
      <c r="A803">
        <v>40.15</v>
      </c>
      <c r="B803">
        <v>3.4199541273710279E-7</v>
      </c>
      <c r="C803">
        <v>4.2294019367720666E-4</v>
      </c>
    </row>
    <row r="804" spans="1:3" x14ac:dyDescent="0.25">
      <c r="A804">
        <v>40.200000000000003</v>
      </c>
      <c r="B804">
        <v>3.4999585846789168E-7</v>
      </c>
      <c r="C804">
        <v>4.2312605470824744E-4</v>
      </c>
    </row>
    <row r="805" spans="1:3" x14ac:dyDescent="0.25">
      <c r="A805">
        <v>40.25</v>
      </c>
      <c r="B805">
        <v>3.5817473347561207E-7</v>
      </c>
      <c r="C805">
        <v>4.2331213399086659E-4</v>
      </c>
    </row>
    <row r="806" spans="1:3" x14ac:dyDescent="0.25">
      <c r="A806">
        <v>40.299999999999997</v>
      </c>
      <c r="B806">
        <v>3.6653580841763159E-7</v>
      </c>
      <c r="C806">
        <v>4.2349843181244145E-4</v>
      </c>
    </row>
    <row r="807" spans="1:3" x14ac:dyDescent="0.25">
      <c r="A807">
        <v>40.35</v>
      </c>
      <c r="B807">
        <v>3.7508292884529725E-7</v>
      </c>
      <c r="C807">
        <v>4.2368494846163916E-4</v>
      </c>
    </row>
    <row r="808" spans="1:3" x14ac:dyDescent="0.25">
      <c r="A808">
        <v>40.4</v>
      </c>
      <c r="B808">
        <v>3.8382001658643766E-7</v>
      </c>
      <c r="C808">
        <v>4.2387168422841593E-4</v>
      </c>
    </row>
    <row r="809" spans="1:3" x14ac:dyDescent="0.25">
      <c r="A809">
        <v>40.450000000000003</v>
      </c>
      <c r="B809">
        <v>3.9275107115118552E-7</v>
      </c>
      <c r="C809">
        <v>4.2405863940401433E-4</v>
      </c>
    </row>
    <row r="810" spans="1:3" x14ac:dyDescent="0.25">
      <c r="A810">
        <v>40.5</v>
      </c>
      <c r="B810">
        <v>4.0188017116149205E-7</v>
      </c>
      <c r="C810">
        <v>4.2424581428096721E-4</v>
      </c>
    </row>
    <row r="811" spans="1:3" x14ac:dyDescent="0.25">
      <c r="A811">
        <v>40.549999999999997</v>
      </c>
      <c r="B811">
        <v>4.1121147580464879E-7</v>
      </c>
      <c r="C811">
        <v>4.2443320915309452E-4</v>
      </c>
    </row>
    <row r="812" spans="1:3" x14ac:dyDescent="0.25">
      <c r="A812">
        <v>40.6</v>
      </c>
      <c r="B812">
        <v>4.2074922631121224E-7</v>
      </c>
      <c r="C812">
        <v>4.246208243155054E-4</v>
      </c>
    </row>
    <row r="813" spans="1:3" x14ac:dyDescent="0.25">
      <c r="A813">
        <v>40.65</v>
      </c>
      <c r="B813">
        <v>4.3049774745767766E-7</v>
      </c>
      <c r="C813">
        <v>4.2480866006459667E-4</v>
      </c>
    </row>
    <row r="814" spans="1:3" x14ac:dyDescent="0.25">
      <c r="A814">
        <v>40.700000000000003</v>
      </c>
      <c r="B814">
        <v>4.4046144909426574E-7</v>
      </c>
      <c r="C814">
        <v>4.2499671669805227E-4</v>
      </c>
    </row>
    <row r="815" spans="1:3" x14ac:dyDescent="0.25">
      <c r="A815">
        <v>40.75</v>
      </c>
      <c r="B815">
        <v>4.5064482769821074E-7</v>
      </c>
      <c r="C815">
        <v>4.2518499451484521E-4</v>
      </c>
    </row>
    <row r="816" spans="1:3" x14ac:dyDescent="0.25">
      <c r="A816">
        <v>40.799999999999997</v>
      </c>
      <c r="B816">
        <v>4.6105246795290859E-7</v>
      </c>
      <c r="C816">
        <v>4.2537349381523729E-4</v>
      </c>
    </row>
    <row r="817" spans="1:3" x14ac:dyDescent="0.25">
      <c r="A817">
        <v>40.85</v>
      </c>
      <c r="B817">
        <v>4.7168904435331447E-7</v>
      </c>
      <c r="C817">
        <v>4.2556221490077712E-4</v>
      </c>
    </row>
    <row r="818" spans="1:3" x14ac:dyDescent="0.25">
      <c r="A818">
        <v>40.9</v>
      </c>
      <c r="B818">
        <v>4.8255932283799688E-7</v>
      </c>
      <c r="C818">
        <v>4.257511580743032E-4</v>
      </c>
    </row>
    <row r="819" spans="1:3" x14ac:dyDescent="0.25">
      <c r="A819">
        <v>40.950000000000003</v>
      </c>
      <c r="B819">
        <v>4.9366816244819187E-7</v>
      </c>
      <c r="C819">
        <v>4.2594032363994224E-4</v>
      </c>
    </row>
    <row r="820" spans="1:3" x14ac:dyDescent="0.25">
      <c r="A820">
        <v>41</v>
      </c>
      <c r="B820">
        <v>5.0502051701430917E-7</v>
      </c>
      <c r="C820">
        <v>4.2612971190311033E-4</v>
      </c>
    </row>
    <row r="821" spans="1:3" x14ac:dyDescent="0.25">
      <c r="A821">
        <v>41.05</v>
      </c>
      <c r="B821">
        <v>5.1662143687024197E-7</v>
      </c>
      <c r="C821">
        <v>4.2631932317051052E-4</v>
      </c>
    </row>
    <row r="822" spans="1:3" x14ac:dyDescent="0.25">
      <c r="A822">
        <v>41.1</v>
      </c>
      <c r="B822">
        <v>5.2847607059592285E-7</v>
      </c>
      <c r="C822">
        <v>4.2650915775013651E-4</v>
      </c>
    </row>
    <row r="823" spans="1:3" x14ac:dyDescent="0.25">
      <c r="A823">
        <v>41.15</v>
      </c>
      <c r="B823">
        <v>5.405896667885223E-7</v>
      </c>
      <c r="C823">
        <v>4.2669921595127314E-4</v>
      </c>
    </row>
    <row r="824" spans="1:3" x14ac:dyDescent="0.25">
      <c r="A824">
        <v>41.2</v>
      </c>
      <c r="B824">
        <v>5.5296757586269051E-7</v>
      </c>
      <c r="C824">
        <v>4.2688949808449245E-4</v>
      </c>
    </row>
    <row r="825" spans="1:3" x14ac:dyDescent="0.25">
      <c r="A825">
        <v>41.25</v>
      </c>
      <c r="B825">
        <v>5.656152518803028E-7</v>
      </c>
      <c r="C825">
        <v>4.2708000446165894E-4</v>
      </c>
    </row>
    <row r="826" spans="1:3" x14ac:dyDescent="0.25">
      <c r="A826">
        <v>41.3</v>
      </c>
      <c r="B826">
        <v>5.7853825441008498E-7</v>
      </c>
      <c r="C826">
        <v>4.2727073539592617E-4</v>
      </c>
    </row>
    <row r="827" spans="1:3" x14ac:dyDescent="0.25">
      <c r="A827">
        <v>41.35</v>
      </c>
      <c r="B827">
        <v>5.9174225041759025E-7</v>
      </c>
      <c r="C827">
        <v>4.2746169120173844E-4</v>
      </c>
    </row>
    <row r="828" spans="1:3" x14ac:dyDescent="0.25">
      <c r="A828">
        <v>41.4</v>
      </c>
      <c r="B828">
        <v>6.0523301618595365E-7</v>
      </c>
      <c r="C828">
        <v>4.2765287219483235E-4</v>
      </c>
    </row>
    <row r="829" spans="1:3" x14ac:dyDescent="0.25">
      <c r="A829">
        <v>41.45</v>
      </c>
      <c r="B829">
        <v>6.1901643926783673E-7</v>
      </c>
      <c r="C829">
        <v>4.2784427869223745E-4</v>
      </c>
    </row>
    <row r="830" spans="1:3" x14ac:dyDescent="0.25">
      <c r="A830">
        <v>41.5</v>
      </c>
      <c r="B830">
        <v>6.3309852046905821E-7</v>
      </c>
      <c r="C830">
        <v>4.2803591101227203E-4</v>
      </c>
    </row>
    <row r="831" spans="1:3" x14ac:dyDescent="0.25">
      <c r="A831">
        <v>41.55</v>
      </c>
      <c r="B831">
        <v>6.4748537586431754E-7</v>
      </c>
      <c r="C831">
        <v>4.2822776947455172E-4</v>
      </c>
    </row>
    <row r="832" spans="1:3" x14ac:dyDescent="0.25">
      <c r="A832">
        <v>41.6</v>
      </c>
      <c r="B832">
        <v>6.6218323884550655E-7</v>
      </c>
      <c r="C832">
        <v>4.2841985439998184E-4</v>
      </c>
    </row>
    <row r="833" spans="1:3" x14ac:dyDescent="0.25">
      <c r="A833">
        <v>41.65</v>
      </c>
      <c r="B833">
        <v>6.7719846220302849E-7</v>
      </c>
      <c r="C833">
        <v>4.2861216611076385E-4</v>
      </c>
    </row>
    <row r="834" spans="1:3" x14ac:dyDescent="0.25">
      <c r="A834">
        <v>41.7</v>
      </c>
      <c r="B834">
        <v>6.9253752024063823E-7</v>
      </c>
      <c r="C834">
        <v>4.2880470493039208E-4</v>
      </c>
    </row>
    <row r="835" spans="1:3" x14ac:dyDescent="0.25">
      <c r="A835">
        <v>41.75</v>
      </c>
      <c r="B835">
        <v>7.082070109242567E-7</v>
      </c>
      <c r="C835">
        <v>4.2899747118365814E-4</v>
      </c>
    </row>
    <row r="836" spans="1:3" x14ac:dyDescent="0.25">
      <c r="A836">
        <v>41.8</v>
      </c>
      <c r="B836">
        <v>7.2421365806520214E-7</v>
      </c>
      <c r="C836">
        <v>4.2919046519664708E-4</v>
      </c>
    </row>
    <row r="837" spans="1:3" x14ac:dyDescent="0.25">
      <c r="A837">
        <v>41.85</v>
      </c>
      <c r="B837">
        <v>7.4056431353841002E-7</v>
      </c>
      <c r="C837">
        <v>4.293836872967431E-4</v>
      </c>
    </row>
    <row r="838" spans="1:3" x14ac:dyDescent="0.25">
      <c r="A838">
        <v>41.9</v>
      </c>
      <c r="B838">
        <v>7.572659595360446E-7</v>
      </c>
      <c r="C838">
        <v>4.2957713781262421E-4</v>
      </c>
    </row>
    <row r="839" spans="1:3" x14ac:dyDescent="0.25">
      <c r="A839">
        <v>41.95</v>
      </c>
      <c r="B839">
        <v>7.7432571085703135E-7</v>
      </c>
      <c r="C839">
        <v>4.2977081707426876E-4</v>
      </c>
    </row>
    <row r="840" spans="1:3" x14ac:dyDescent="0.25">
      <c r="A840">
        <v>42</v>
      </c>
      <c r="B840">
        <v>7.9175081723304055E-7</v>
      </c>
      <c r="C840">
        <v>4.2996472541295417E-4</v>
      </c>
    </row>
    <row r="841" spans="1:3" x14ac:dyDescent="0.25">
      <c r="A841">
        <v>42.05</v>
      </c>
      <c r="B841">
        <v>8.0954866569136732E-7</v>
      </c>
      <c r="C841">
        <v>4.3015886316125583E-4</v>
      </c>
    </row>
    <row r="842" spans="1:3" x14ac:dyDescent="0.25">
      <c r="A842">
        <v>42.1</v>
      </c>
      <c r="B842">
        <v>8.2772678295527125E-7</v>
      </c>
      <c r="C842">
        <v>4.3035323065305088E-4</v>
      </c>
    </row>
    <row r="843" spans="1:3" x14ac:dyDescent="0.25">
      <c r="A843">
        <v>42.15</v>
      </c>
      <c r="B843">
        <v>8.4629283788229272E-7</v>
      </c>
      <c r="C843">
        <v>4.3054782822351487E-4</v>
      </c>
    </row>
    <row r="844" spans="1:3" x14ac:dyDescent="0.25">
      <c r="A844">
        <v>42.2</v>
      </c>
      <c r="B844">
        <v>8.652546439410193E-7</v>
      </c>
      <c r="C844">
        <v>4.307426562091297E-4</v>
      </c>
    </row>
    <row r="845" spans="1:3" x14ac:dyDescent="0.25">
      <c r="A845">
        <v>42.25</v>
      </c>
      <c r="B845">
        <v>8.8462016172689227E-7</v>
      </c>
      <c r="C845">
        <v>4.3093771494767587E-4</v>
      </c>
    </row>
    <row r="846" spans="1:3" x14ac:dyDescent="0.25">
      <c r="A846">
        <v>42.3</v>
      </c>
      <c r="B846">
        <v>9.0439750151757092E-7</v>
      </c>
      <c r="C846">
        <v>4.3113300477824089E-4</v>
      </c>
    </row>
    <row r="847" spans="1:3" x14ac:dyDescent="0.25">
      <c r="A847">
        <v>42.35</v>
      </c>
      <c r="B847">
        <v>9.245949258683621E-7</v>
      </c>
      <c r="C847">
        <v>4.313285260412149E-4</v>
      </c>
    </row>
    <row r="848" spans="1:3" x14ac:dyDescent="0.25">
      <c r="A848">
        <v>42.4</v>
      </c>
      <c r="B848">
        <v>9.4522085224833969E-7</v>
      </c>
      <c r="C848">
        <v>4.3152427907829603E-4</v>
      </c>
    </row>
    <row r="849" spans="1:3" x14ac:dyDescent="0.25">
      <c r="A849">
        <v>42.45</v>
      </c>
      <c r="B849">
        <v>9.6628385571759292E-7</v>
      </c>
      <c r="C849">
        <v>4.3172026423248715E-4</v>
      </c>
    </row>
    <row r="850" spans="1:3" x14ac:dyDescent="0.25">
      <c r="A850">
        <v>42.5</v>
      </c>
      <c r="B850">
        <v>9.877926716463127E-7</v>
      </c>
      <c r="C850">
        <v>4.3191648184809979E-4</v>
      </c>
    </row>
    <row r="851" spans="1:3" x14ac:dyDescent="0.25">
      <c r="A851">
        <v>42.55</v>
      </c>
      <c r="B851">
        <v>1.0097561984761233E-6</v>
      </c>
      <c r="C851">
        <v>4.3211293227075561E-4</v>
      </c>
    </row>
    <row r="852" spans="1:3" x14ac:dyDescent="0.25">
      <c r="A852">
        <v>42.6</v>
      </c>
      <c r="B852">
        <v>1.0321835005243514E-6</v>
      </c>
      <c r="C852">
        <v>4.3230961584738413E-4</v>
      </c>
    </row>
    <row r="853" spans="1:3" x14ac:dyDescent="0.25">
      <c r="A853">
        <v>42.65</v>
      </c>
      <c r="B853">
        <v>1.0550838108317929E-6</v>
      </c>
      <c r="C853">
        <v>4.3250653292622765E-4</v>
      </c>
    </row>
    <row r="854" spans="1:3" x14ac:dyDescent="0.25">
      <c r="A854">
        <v>42.7</v>
      </c>
      <c r="B854">
        <v>1.078466534054462E-6</v>
      </c>
      <c r="C854">
        <v>4.3270368385684018E-4</v>
      </c>
    </row>
    <row r="855" spans="1:3" x14ac:dyDescent="0.25">
      <c r="A855">
        <v>42.75</v>
      </c>
      <c r="B855">
        <v>1.1023412494000812E-6</v>
      </c>
      <c r="C855">
        <v>4.3290106899008873E-4</v>
      </c>
    </row>
    <row r="856" spans="1:3" x14ac:dyDescent="0.25">
      <c r="A856">
        <v>42.8</v>
      </c>
      <c r="B856">
        <v>1.1267177136097444E-6</v>
      </c>
      <c r="C856">
        <v>4.330986886781568E-4</v>
      </c>
    </row>
    <row r="857" spans="1:3" x14ac:dyDescent="0.25">
      <c r="A857">
        <v>42.85</v>
      </c>
      <c r="B857">
        <v>1.1516058639854738E-6</v>
      </c>
      <c r="C857">
        <v>4.3329654327454108E-4</v>
      </c>
    </row>
    <row r="858" spans="1:3" x14ac:dyDescent="0.25">
      <c r="A858">
        <v>42.9</v>
      </c>
      <c r="B858">
        <v>1.1770158214642414E-6</v>
      </c>
      <c r="C858">
        <v>4.3349463313405721E-4</v>
      </c>
    </row>
    <row r="859" spans="1:3" x14ac:dyDescent="0.25">
      <c r="A859">
        <v>42.95</v>
      </c>
      <c r="B859">
        <v>1.2029578937390375E-6</v>
      </c>
      <c r="C859">
        <v>4.3369295861283945E-4</v>
      </c>
    </row>
    <row r="860" spans="1:3" x14ac:dyDescent="0.25">
      <c r="A860">
        <v>43</v>
      </c>
      <c r="B860">
        <v>1.2294425784276876E-6</v>
      </c>
      <c r="C860">
        <v>4.3389152006834093E-4</v>
      </c>
    </row>
    <row r="861" spans="1:3" x14ac:dyDescent="0.25">
      <c r="A861">
        <v>43.05</v>
      </c>
      <c r="B861">
        <v>1.2564805662899423E-6</v>
      </c>
      <c r="C861">
        <v>4.340903178593366E-4</v>
      </c>
    </row>
    <row r="862" spans="1:3" x14ac:dyDescent="0.25">
      <c r="A862">
        <v>43.1</v>
      </c>
      <c r="B862">
        <v>1.2840827444936017E-6</v>
      </c>
      <c r="C862">
        <v>4.3428935234592308E-4</v>
      </c>
    </row>
    <row r="863" spans="1:3" x14ac:dyDescent="0.25">
      <c r="A863">
        <v>43.15</v>
      </c>
      <c r="B863">
        <v>1.3122601999302017E-6</v>
      </c>
      <c r="C863">
        <v>4.3448862388952188E-4</v>
      </c>
    </row>
    <row r="864" spans="1:3" x14ac:dyDescent="0.25">
      <c r="A864">
        <v>43.2</v>
      </c>
      <c r="B864">
        <v>1.3410242225809862E-6</v>
      </c>
      <c r="C864">
        <v>4.3468813285287895E-4</v>
      </c>
    </row>
    <row r="865" spans="1:3" x14ac:dyDescent="0.25">
      <c r="A865">
        <v>43.25</v>
      </c>
      <c r="B865">
        <v>1.3703863089337968E-6</v>
      </c>
      <c r="C865">
        <v>4.3488787960006755E-4</v>
      </c>
    </row>
    <row r="866" spans="1:3" x14ac:dyDescent="0.25">
      <c r="A866">
        <v>43.3</v>
      </c>
      <c r="B866">
        <v>1.4003581654515284E-6</v>
      </c>
      <c r="C866">
        <v>4.3508786449648879E-4</v>
      </c>
    </row>
    <row r="867" spans="1:3" x14ac:dyDescent="0.25">
      <c r="A867">
        <v>43.35</v>
      </c>
      <c r="B867">
        <v>1.4309517120928478E-6</v>
      </c>
      <c r="C867">
        <v>4.3528808790887379E-4</v>
      </c>
    </row>
    <row r="868" spans="1:3" x14ac:dyDescent="0.25">
      <c r="A868">
        <v>43.4</v>
      </c>
      <c r="B868">
        <v>1.4621790858858544E-6</v>
      </c>
      <c r="C868">
        <v>4.3548855020528426E-4</v>
      </c>
    </row>
    <row r="869" spans="1:3" x14ac:dyDescent="0.25">
      <c r="A869">
        <v>43.45</v>
      </c>
      <c r="B869">
        <v>1.4940526445553067E-6</v>
      </c>
      <c r="C869">
        <v>4.3568925175511535E-4</v>
      </c>
    </row>
    <row r="870" spans="1:3" x14ac:dyDescent="0.25">
      <c r="A870">
        <v>43.5</v>
      </c>
      <c r="B870">
        <v>1.5265849702041962E-6</v>
      </c>
      <c r="C870">
        <v>4.3589019292909618E-4</v>
      </c>
    </row>
    <row r="871" spans="1:3" x14ac:dyDescent="0.25">
      <c r="A871">
        <v>43.55</v>
      </c>
      <c r="B871">
        <v>1.5597888730503214E-6</v>
      </c>
      <c r="C871">
        <v>4.3609137409929315E-4</v>
      </c>
    </row>
    <row r="872" spans="1:3" x14ac:dyDescent="0.25">
      <c r="A872">
        <v>43.6</v>
      </c>
      <c r="B872">
        <v>1.5936773952184965E-6</v>
      </c>
      <c r="C872">
        <v>4.3629279563910675E-4</v>
      </c>
    </row>
    <row r="873" spans="1:3" x14ac:dyDescent="0.25">
      <c r="A873">
        <v>43.65</v>
      </c>
      <c r="B873">
        <v>1.6282638145892789E-6</v>
      </c>
      <c r="C873">
        <v>4.3649445792328181E-4</v>
      </c>
    </row>
    <row r="874" spans="1:3" x14ac:dyDescent="0.25">
      <c r="A874">
        <v>43.7</v>
      </c>
      <c r="B874">
        <v>1.6635616487047266E-6</v>
      </c>
      <c r="C874">
        <v>4.3669636132789917E-4</v>
      </c>
    </row>
    <row r="875" spans="1:3" x14ac:dyDescent="0.25">
      <c r="A875">
        <v>43.75</v>
      </c>
      <c r="B875">
        <v>1.6995846587321222E-6</v>
      </c>
      <c r="C875">
        <v>4.3689850623038597E-4</v>
      </c>
    </row>
    <row r="876" spans="1:3" x14ac:dyDescent="0.25">
      <c r="A876">
        <v>43.8</v>
      </c>
      <c r="B876">
        <v>1.7363468534861376E-6</v>
      </c>
      <c r="C876">
        <v>4.3710089300951226E-4</v>
      </c>
    </row>
    <row r="877" spans="1:3" x14ac:dyDescent="0.25">
      <c r="A877">
        <v>43.85</v>
      </c>
      <c r="B877">
        <v>1.7738624935104984E-6</v>
      </c>
      <c r="C877">
        <v>4.3730352204539394E-4</v>
      </c>
    </row>
    <row r="878" spans="1:3" x14ac:dyDescent="0.25">
      <c r="A878">
        <v>43.9</v>
      </c>
      <c r="B878">
        <v>1.8121460952196126E-6</v>
      </c>
      <c r="C878">
        <v>4.3750639371949532E-4</v>
      </c>
    </row>
    <row r="879" spans="1:3" x14ac:dyDescent="0.25">
      <c r="A879">
        <v>43.95</v>
      </c>
      <c r="B879">
        <v>1.851212435101025E-6</v>
      </c>
      <c r="C879">
        <v>4.3770950841462983E-4</v>
      </c>
    </row>
    <row r="880" spans="1:3" x14ac:dyDescent="0.25">
      <c r="A880">
        <v>44</v>
      </c>
      <c r="B880">
        <v>1.8910765539795709E-6</v>
      </c>
      <c r="C880">
        <v>4.3791286651496421E-4</v>
      </c>
    </row>
    <row r="881" spans="1:3" x14ac:dyDescent="0.25">
      <c r="A881">
        <v>44.05</v>
      </c>
      <c r="B881">
        <v>1.9317537613437338E-6</v>
      </c>
      <c r="C881">
        <v>4.3811646840601667E-4</v>
      </c>
    </row>
    <row r="882" spans="1:3" x14ac:dyDescent="0.25">
      <c r="A882">
        <v>44.1</v>
      </c>
      <c r="B882">
        <v>1.9732596397352573E-6</v>
      </c>
      <c r="C882">
        <v>4.3832031447466215E-4</v>
      </c>
    </row>
    <row r="883" spans="1:3" x14ac:dyDescent="0.25">
      <c r="A883">
        <v>44.15</v>
      </c>
      <c r="B883">
        <v>2.0156100492026575E-6</v>
      </c>
      <c r="C883">
        <v>4.385244051091322E-4</v>
      </c>
    </row>
    <row r="884" spans="1:3" x14ac:dyDescent="0.25">
      <c r="A884">
        <v>44.2</v>
      </c>
      <c r="B884">
        <v>2.0588211318193606E-6</v>
      </c>
      <c r="C884">
        <v>4.3872874069901763E-4</v>
      </c>
    </row>
    <row r="885" spans="1:3" x14ac:dyDescent="0.25">
      <c r="A885">
        <v>44.25</v>
      </c>
      <c r="B885">
        <v>2.1029093162674669E-6</v>
      </c>
      <c r="C885">
        <v>4.3893332163527085E-4</v>
      </c>
    </row>
    <row r="886" spans="1:3" x14ac:dyDescent="0.25">
      <c r="A886">
        <v>44.3</v>
      </c>
      <c r="B886">
        <v>2.1478913224877134E-6</v>
      </c>
      <c r="C886">
        <v>4.3913814831020813E-4</v>
      </c>
    </row>
    <row r="887" spans="1:3" x14ac:dyDescent="0.25">
      <c r="A887">
        <v>44.35</v>
      </c>
      <c r="B887">
        <v>2.1937841663966418E-6</v>
      </c>
      <c r="C887">
        <v>4.3934322111750801E-4</v>
      </c>
    </row>
    <row r="888" spans="1:3" x14ac:dyDescent="0.25">
      <c r="A888">
        <v>44.4</v>
      </c>
      <c r="B888">
        <v>2.2406051646716695E-6</v>
      </c>
      <c r="C888">
        <v>4.3954854045222117E-4</v>
      </c>
    </row>
    <row r="889" spans="1:3" x14ac:dyDescent="0.25">
      <c r="A889">
        <v>44.45</v>
      </c>
      <c r="B889">
        <v>2.288371939604906E-6</v>
      </c>
      <c r="C889">
        <v>4.3975410671076234E-4</v>
      </c>
    </row>
    <row r="890" spans="1:3" x14ac:dyDescent="0.25">
      <c r="A890">
        <v>44.5</v>
      </c>
      <c r="B890">
        <v>2.3371024240266794E-6</v>
      </c>
      <c r="C890">
        <v>4.3995992029092151E-4</v>
      </c>
    </row>
    <row r="891" spans="1:3" x14ac:dyDescent="0.25">
      <c r="A891">
        <v>44.55</v>
      </c>
      <c r="B891">
        <v>2.3868148662993301E-6</v>
      </c>
      <c r="C891">
        <v>4.4016598159186184E-4</v>
      </c>
    </row>
    <row r="892" spans="1:3" x14ac:dyDescent="0.25">
      <c r="A892">
        <v>44.6</v>
      </c>
      <c r="B892">
        <v>2.437527835382483E-6</v>
      </c>
      <c r="C892">
        <v>4.4037229101412064E-4</v>
      </c>
    </row>
    <row r="893" spans="1:3" x14ac:dyDescent="0.25">
      <c r="A893">
        <v>44.65</v>
      </c>
      <c r="B893">
        <v>2.4892602259703847E-6</v>
      </c>
      <c r="C893">
        <v>4.4057884895961372E-4</v>
      </c>
    </row>
    <row r="894" spans="1:3" x14ac:dyDescent="0.25">
      <c r="A894">
        <v>44.7</v>
      </c>
      <c r="B894">
        <v>2.5420312637022208E-6</v>
      </c>
      <c r="C894">
        <v>4.4078565583163766E-4</v>
      </c>
    </row>
    <row r="895" spans="1:3" x14ac:dyDescent="0.25">
      <c r="A895">
        <v>44.75</v>
      </c>
      <c r="B895">
        <v>2.595860510446447E-6</v>
      </c>
      <c r="C895">
        <v>4.4099271203487152E-4</v>
      </c>
    </row>
    <row r="896" spans="1:3" x14ac:dyDescent="0.25">
      <c r="A896">
        <v>44.8</v>
      </c>
      <c r="B896">
        <v>2.6507678696597678E-6</v>
      </c>
      <c r="C896">
        <v>4.4120001797537823E-4</v>
      </c>
    </row>
    <row r="897" spans="1:3" x14ac:dyDescent="0.25">
      <c r="A897">
        <v>44.85</v>
      </c>
      <c r="B897">
        <v>2.7067735918218211E-6</v>
      </c>
      <c r="C897">
        <v>4.4140757406060807E-4</v>
      </c>
    </row>
    <row r="898" spans="1:3" x14ac:dyDescent="0.25">
      <c r="A898">
        <v>44.9</v>
      </c>
      <c r="B898">
        <v>2.7638982799464845E-6</v>
      </c>
      <c r="C898">
        <v>4.4161538069940003E-4</v>
      </c>
    </row>
    <row r="899" spans="1:3" x14ac:dyDescent="0.25">
      <c r="A899">
        <v>44.95</v>
      </c>
      <c r="B899">
        <v>2.822162895170509E-6</v>
      </c>
      <c r="C899">
        <v>4.4182343830198644E-4</v>
      </c>
    </row>
    <row r="900" spans="1:3" x14ac:dyDescent="0.25">
      <c r="A900">
        <v>45</v>
      </c>
      <c r="B900">
        <v>2.8815887624206456E-6</v>
      </c>
      <c r="C900">
        <v>4.4203174727999094E-4</v>
      </c>
    </row>
    <row r="901" spans="1:3" x14ac:dyDescent="0.25">
      <c r="A901">
        <v>45.05</v>
      </c>
      <c r="B901">
        <v>2.9421975761599792E-6</v>
      </c>
      <c r="C901">
        <v>4.4224030804643623E-4</v>
      </c>
    </row>
    <row r="902" spans="1:3" x14ac:dyDescent="0.25">
      <c r="A902">
        <v>45.1</v>
      </c>
      <c r="B902">
        <v>3.0040114062145188E-6</v>
      </c>
      <c r="C902">
        <v>4.424491210157407E-4</v>
      </c>
    </row>
    <row r="903" spans="1:3" x14ac:dyDescent="0.25">
      <c r="A903">
        <v>45.15</v>
      </c>
      <c r="B903">
        <v>3.0670527036809369E-6</v>
      </c>
      <c r="C903">
        <v>4.4265818660372706E-4</v>
      </c>
    </row>
    <row r="904" spans="1:3" x14ac:dyDescent="0.25">
      <c r="A904">
        <v>45.2</v>
      </c>
      <c r="B904">
        <v>3.1313443069163605E-6</v>
      </c>
      <c r="C904">
        <v>4.4286750522761983E-4</v>
      </c>
    </row>
    <row r="905" spans="1:3" x14ac:dyDescent="0.25">
      <c r="A905">
        <v>45.25</v>
      </c>
      <c r="B905">
        <v>3.1969094476112875E-6</v>
      </c>
      <c r="C905">
        <v>4.4307707730604947E-4</v>
      </c>
    </row>
    <row r="906" spans="1:3" x14ac:dyDescent="0.25">
      <c r="A906">
        <v>45.3</v>
      </c>
      <c r="B906">
        <v>3.2637717569463967E-6</v>
      </c>
      <c r="C906">
        <v>4.4328690325905586E-4</v>
      </c>
    </row>
    <row r="907" spans="1:3" x14ac:dyDescent="0.25">
      <c r="A907">
        <v>45.35</v>
      </c>
      <c r="B907">
        <v>3.3319552718343746E-6</v>
      </c>
      <c r="C907">
        <v>4.434969835080919E-4</v>
      </c>
    </row>
    <row r="908" spans="1:3" x14ac:dyDescent="0.25">
      <c r="A908">
        <v>45.4</v>
      </c>
      <c r="B908">
        <v>3.4014844412477641E-6</v>
      </c>
      <c r="C908">
        <v>4.4370731847601991E-4</v>
      </c>
    </row>
    <row r="909" spans="1:3" x14ac:dyDescent="0.25">
      <c r="A909">
        <v>45.45</v>
      </c>
      <c r="B909">
        <v>3.4723841326335574E-6</v>
      </c>
      <c r="C909">
        <v>4.4391790858712318E-4</v>
      </c>
    </row>
    <row r="910" spans="1:3" x14ac:dyDescent="0.25">
      <c r="A910">
        <v>45.5</v>
      </c>
      <c r="B910">
        <v>3.5446796384158222E-6</v>
      </c>
      <c r="C910">
        <v>4.4412875426710002E-4</v>
      </c>
    </row>
    <row r="911" spans="1:3" x14ac:dyDescent="0.25">
      <c r="A911">
        <v>45.55</v>
      </c>
      <c r="B911">
        <v>3.6183966825872606E-6</v>
      </c>
      <c r="C911">
        <v>4.443398559430741E-4</v>
      </c>
    </row>
    <row r="912" spans="1:3" x14ac:dyDescent="0.25">
      <c r="A912">
        <v>45.6</v>
      </c>
      <c r="B912">
        <v>3.6935614273905229E-6</v>
      </c>
      <c r="C912">
        <v>4.4455121404359004E-4</v>
      </c>
    </row>
    <row r="913" spans="1:3" x14ac:dyDescent="0.25">
      <c r="A913">
        <v>45.65</v>
      </c>
      <c r="B913">
        <v>3.7702004800906621E-6</v>
      </c>
      <c r="C913">
        <v>4.4476282899862237E-4</v>
      </c>
    </row>
    <row r="914" spans="1:3" x14ac:dyDescent="0.25">
      <c r="A914">
        <v>45.7</v>
      </c>
      <c r="B914">
        <v>3.8483408998393007E-6</v>
      </c>
      <c r="C914">
        <v>4.449747012395733E-4</v>
      </c>
    </row>
    <row r="915" spans="1:3" x14ac:dyDescent="0.25">
      <c r="A915">
        <v>45.75</v>
      </c>
      <c r="B915">
        <v>3.9280102046319964E-6</v>
      </c>
      <c r="C915">
        <v>4.4518683119927871E-4</v>
      </c>
    </row>
    <row r="916" spans="1:3" x14ac:dyDescent="0.25">
      <c r="A916">
        <v>45.8</v>
      </c>
      <c r="B916">
        <v>4.0092363783594402E-6</v>
      </c>
      <c r="C916">
        <v>4.4539921931200911E-4</v>
      </c>
    </row>
    <row r="917" spans="1:3" x14ac:dyDescent="0.25">
      <c r="A917">
        <v>45.85</v>
      </c>
      <c r="B917">
        <v>4.0920478779538174E-6</v>
      </c>
      <c r="C917">
        <v>4.456118660134748E-4</v>
      </c>
    </row>
    <row r="918" spans="1:3" x14ac:dyDescent="0.25">
      <c r="A918">
        <v>45.9</v>
      </c>
      <c r="B918">
        <v>4.1764736406311986E-6</v>
      </c>
      <c r="C918">
        <v>4.4582477174082418E-4</v>
      </c>
    </row>
    <row r="919" spans="1:3" x14ac:dyDescent="0.25">
      <c r="A919">
        <v>45.95</v>
      </c>
      <c r="B919">
        <v>4.2625430912311765E-6</v>
      </c>
      <c r="C919">
        <v>4.4603793693265135E-4</v>
      </c>
    </row>
    <row r="920" spans="1:3" x14ac:dyDescent="0.25">
      <c r="A920">
        <v>46</v>
      </c>
      <c r="B920">
        <v>4.3502861496546397E-6</v>
      </c>
      <c r="C920">
        <v>4.4625136202899749E-4</v>
      </c>
    </row>
    <row r="921" spans="1:3" x14ac:dyDescent="0.25">
      <c r="A921">
        <v>46.05</v>
      </c>
      <c r="B921">
        <v>4.4397332384010071E-6</v>
      </c>
      <c r="C921">
        <v>4.4646504747135232E-4</v>
      </c>
    </row>
    <row r="922" spans="1:3" x14ac:dyDescent="0.25">
      <c r="A922">
        <v>46.1</v>
      </c>
      <c r="B922">
        <v>4.5309152902056684E-6</v>
      </c>
      <c r="C922">
        <v>4.4667899370265748E-4</v>
      </c>
    </row>
    <row r="923" spans="1:3" x14ac:dyDescent="0.25">
      <c r="A923">
        <v>46.15</v>
      </c>
      <c r="B923">
        <v>4.6238637557790626E-6</v>
      </c>
      <c r="C923">
        <v>4.4689320116731221E-4</v>
      </c>
    </row>
    <row r="924" spans="1:3" x14ac:dyDescent="0.25">
      <c r="A924">
        <v>46.2</v>
      </c>
      <c r="B924">
        <v>4.7186106116482433E-6</v>
      </c>
      <c r="C924">
        <v>4.4710767031117188E-4</v>
      </c>
    </row>
    <row r="925" spans="1:3" x14ac:dyDescent="0.25">
      <c r="A925">
        <v>46.25</v>
      </c>
      <c r="B925">
        <v>4.8151883681022193E-6</v>
      </c>
      <c r="C925">
        <v>4.4732240158155582E-4</v>
      </c>
    </row>
    <row r="926" spans="1:3" x14ac:dyDescent="0.25">
      <c r="A926">
        <v>46.3</v>
      </c>
      <c r="B926">
        <v>4.9136300772420536E-6</v>
      </c>
      <c r="C926">
        <v>4.4753739542724609E-4</v>
      </c>
    </row>
    <row r="927" spans="1:3" x14ac:dyDescent="0.25">
      <c r="A927">
        <v>46.35</v>
      </c>
      <c r="B927">
        <v>5.0139693411368926E-6</v>
      </c>
      <c r="C927">
        <v>4.477526522984918E-4</v>
      </c>
    </row>
    <row r="928" spans="1:3" x14ac:dyDescent="0.25">
      <c r="A928">
        <v>46.4</v>
      </c>
      <c r="B928">
        <v>5.1162403200870572E-6</v>
      </c>
      <c r="C928">
        <v>4.4796817264701575E-4</v>
      </c>
    </row>
    <row r="929" spans="1:3" x14ac:dyDescent="0.25">
      <c r="A929">
        <v>46.45</v>
      </c>
      <c r="B929">
        <v>5.2204777409953929E-6</v>
      </c>
      <c r="C929">
        <v>4.4818395692601152E-4</v>
      </c>
    </row>
    <row r="930" spans="1:3" x14ac:dyDescent="0.25">
      <c r="A930">
        <v>46.5</v>
      </c>
      <c r="B930">
        <v>5.3267169058478639E-6</v>
      </c>
      <c r="C930">
        <v>4.484000055901508E-4</v>
      </c>
    </row>
    <row r="931" spans="1:3" x14ac:dyDescent="0.25">
      <c r="A931">
        <v>46.55</v>
      </c>
      <c r="B931">
        <v>5.4349937003047558E-6</v>
      </c>
      <c r="C931">
        <v>4.4861631909558545E-4</v>
      </c>
    </row>
    <row r="932" spans="1:3" x14ac:dyDescent="0.25">
      <c r="A932">
        <v>46.6</v>
      </c>
      <c r="B932">
        <v>5.5453446024034874E-6</v>
      </c>
      <c r="C932">
        <v>4.4883289789995136E-4</v>
      </c>
    </row>
    <row r="933" spans="1:3" x14ac:dyDescent="0.25">
      <c r="A933">
        <v>46.65</v>
      </c>
      <c r="B933">
        <v>5.6578066913742362E-6</v>
      </c>
      <c r="C933">
        <v>4.490497424623695E-4</v>
      </c>
    </row>
    <row r="934" spans="1:3" x14ac:dyDescent="0.25">
      <c r="A934">
        <v>46.7</v>
      </c>
      <c r="B934">
        <v>5.7724176565695921E-6</v>
      </c>
      <c r="C934">
        <v>4.4926685324345129E-4</v>
      </c>
    </row>
    <row r="935" spans="1:3" x14ac:dyDescent="0.25">
      <c r="A935">
        <v>46.75</v>
      </c>
      <c r="B935">
        <v>5.8892158065094702E-6</v>
      </c>
      <c r="C935">
        <v>4.4948423070530202E-4</v>
      </c>
    </row>
    <row r="936" spans="1:3" x14ac:dyDescent="0.25">
      <c r="A936">
        <v>46.8</v>
      </c>
      <c r="B936">
        <v>6.0082400780423443E-6</v>
      </c>
      <c r="C936">
        <v>4.4970187531152199E-4</v>
      </c>
    </row>
    <row r="937" spans="1:3" x14ac:dyDescent="0.25">
      <c r="A937">
        <v>46.85</v>
      </c>
      <c r="B937">
        <v>6.1295300456240718E-6</v>
      </c>
      <c r="C937">
        <v>4.4991978752721224E-4</v>
      </c>
    </row>
    <row r="938" spans="1:3" x14ac:dyDescent="0.25">
      <c r="A938">
        <v>46.9</v>
      </c>
      <c r="B938">
        <v>6.2531259307154957E-6</v>
      </c>
      <c r="C938">
        <v>4.501379678189775E-4</v>
      </c>
    </row>
    <row r="939" spans="1:3" x14ac:dyDescent="0.25">
      <c r="A939">
        <v>46.95</v>
      </c>
      <c r="B939">
        <v>6.3790686113002404E-6</v>
      </c>
      <c r="C939">
        <v>4.5035641665492623E-4</v>
      </c>
    </row>
    <row r="940" spans="1:3" x14ac:dyDescent="0.25">
      <c r="A940">
        <v>47</v>
      </c>
      <c r="B940">
        <v>6.5073996315233857E-6</v>
      </c>
      <c r="C940">
        <v>4.5057513450467984E-4</v>
      </c>
    </row>
    <row r="941" spans="1:3" x14ac:dyDescent="0.25">
      <c r="A941">
        <v>47.05</v>
      </c>
      <c r="B941">
        <v>6.6381612114530358E-6</v>
      </c>
      <c r="C941">
        <v>4.5079412183937205E-4</v>
      </c>
    </row>
    <row r="942" spans="1:3" x14ac:dyDescent="0.25">
      <c r="A942">
        <v>47.1</v>
      </c>
      <c r="B942">
        <v>6.7713962569652805E-6</v>
      </c>
      <c r="C942">
        <v>4.5101337913165256E-4</v>
      </c>
    </row>
    <row r="943" spans="1:3" x14ac:dyDescent="0.25">
      <c r="A943">
        <v>47.15</v>
      </c>
      <c r="B943">
        <v>6.9071483697542294E-6</v>
      </c>
      <c r="C943">
        <v>4.5123290685569219E-4</v>
      </c>
    </row>
    <row r="944" spans="1:3" x14ac:dyDescent="0.25">
      <c r="A944">
        <v>47.2</v>
      </c>
      <c r="B944">
        <v>7.0454618574682235E-6</v>
      </c>
      <c r="C944">
        <v>4.5145270548718579E-4</v>
      </c>
    </row>
    <row r="945" spans="1:3" x14ac:dyDescent="0.25">
      <c r="A945">
        <v>47.25</v>
      </c>
      <c r="B945">
        <v>7.186381743973566E-6</v>
      </c>
      <c r="C945">
        <v>4.5167277550335437E-4</v>
      </c>
    </row>
    <row r="946" spans="1:3" x14ac:dyDescent="0.25">
      <c r="A946">
        <v>47.3</v>
      </c>
      <c r="B946">
        <v>7.3299537797469343E-6</v>
      </c>
      <c r="C946">
        <v>4.5189311738295067E-4</v>
      </c>
    </row>
    <row r="947" spans="1:3" x14ac:dyDescent="0.25">
      <c r="A947">
        <v>47.35</v>
      </c>
      <c r="B947">
        <v>7.476224452397814E-6</v>
      </c>
      <c r="C947">
        <v>4.5211373160626111E-4</v>
      </c>
    </row>
    <row r="948" spans="1:3" x14ac:dyDescent="0.25">
      <c r="A948">
        <v>47.4</v>
      </c>
      <c r="B948">
        <v>7.625240997322201E-6</v>
      </c>
      <c r="C948">
        <v>4.5233461865511329E-4</v>
      </c>
    </row>
    <row r="949" spans="1:3" x14ac:dyDescent="0.25">
      <c r="A949">
        <v>47.45</v>
      </c>
      <c r="B949">
        <v>7.7770514084889823E-6</v>
      </c>
      <c r="C949">
        <v>4.5255577901287118E-4</v>
      </c>
    </row>
    <row r="950" spans="1:3" x14ac:dyDescent="0.25">
      <c r="A950">
        <v>47.5</v>
      </c>
      <c r="B950">
        <v>7.93170444936004E-6</v>
      </c>
      <c r="C950">
        <v>4.5277721316445009E-4</v>
      </c>
    </row>
    <row r="951" spans="1:3" x14ac:dyDescent="0.25">
      <c r="A951">
        <v>47.55</v>
      </c>
      <c r="B951">
        <v>8.0892496639457147E-6</v>
      </c>
      <c r="C951">
        <v>4.5299892159630852E-4</v>
      </c>
    </row>
    <row r="952" spans="1:3" x14ac:dyDescent="0.25">
      <c r="A952">
        <v>47.6</v>
      </c>
      <c r="B952">
        <v>8.2497373879966141E-6</v>
      </c>
      <c r="C952">
        <v>4.5322090479646377E-4</v>
      </c>
    </row>
    <row r="953" spans="1:3" x14ac:dyDescent="0.25">
      <c r="A953">
        <v>47.65</v>
      </c>
      <c r="B953">
        <v>8.4132187603332893E-6</v>
      </c>
      <c r="C953">
        <v>4.5344316325448598E-4</v>
      </c>
    </row>
    <row r="954" spans="1:3" x14ac:dyDescent="0.25">
      <c r="A954">
        <v>47.7</v>
      </c>
      <c r="B954">
        <v>8.5797457343150525E-6</v>
      </c>
      <c r="C954">
        <v>4.5366569746150659E-4</v>
      </c>
    </row>
    <row r="955" spans="1:3" x14ac:dyDescent="0.25">
      <c r="A955">
        <v>47.75</v>
      </c>
      <c r="B955">
        <v>8.7493710894493189E-6</v>
      </c>
      <c r="C955">
        <v>4.5388850791022142E-4</v>
      </c>
    </row>
    <row r="956" spans="1:3" x14ac:dyDescent="0.25">
      <c r="A956">
        <v>47.8</v>
      </c>
      <c r="B956">
        <v>8.9221484431426117E-6</v>
      </c>
      <c r="C956">
        <v>4.5411159509489479E-4</v>
      </c>
    </row>
    <row r="957" spans="1:3" x14ac:dyDescent="0.25">
      <c r="A957">
        <v>47.85</v>
      </c>
      <c r="B957">
        <v>9.098132262594909E-6</v>
      </c>
      <c r="C957">
        <v>4.5433495951136265E-4</v>
      </c>
    </row>
    <row r="958" spans="1:3" x14ac:dyDescent="0.25">
      <c r="A958">
        <v>47.9</v>
      </c>
      <c r="B958">
        <v>9.2773778768382925E-6</v>
      </c>
      <c r="C958">
        <v>4.5455860165703618E-4</v>
      </c>
    </row>
    <row r="959" spans="1:3" x14ac:dyDescent="0.25">
      <c r="A959">
        <v>47.95</v>
      </c>
      <c r="B959">
        <v>9.459941488921596E-6</v>
      </c>
      <c r="C959">
        <v>4.5478252203090828E-4</v>
      </c>
    </row>
    <row r="960" spans="1:3" x14ac:dyDescent="0.25">
      <c r="A960">
        <v>48</v>
      </c>
      <c r="B960">
        <v>9.6458801882422158E-6</v>
      </c>
      <c r="C960">
        <v>4.5500672113355385E-4</v>
      </c>
    </row>
    <row r="961" spans="1:3" x14ac:dyDescent="0.25">
      <c r="A961">
        <v>48.05</v>
      </c>
      <c r="B961">
        <v>9.8352519630267146E-6</v>
      </c>
      <c r="C961">
        <v>4.5523119946713433E-4</v>
      </c>
    </row>
    <row r="962" spans="1:3" x14ac:dyDescent="0.25">
      <c r="A962">
        <v>48.1</v>
      </c>
      <c r="B962">
        <v>1.0028115712960987E-5</v>
      </c>
      <c r="C962">
        <v>4.5545595753540606E-4</v>
      </c>
    </row>
    <row r="963" spans="1:3" x14ac:dyDescent="0.25">
      <c r="A963">
        <v>48.15</v>
      </c>
      <c r="B963">
        <v>1.0224531261972249E-5</v>
      </c>
      <c r="C963">
        <v>4.5568099584371904E-4</v>
      </c>
    </row>
    <row r="964" spans="1:3" x14ac:dyDescent="0.25">
      <c r="A964">
        <v>48.2</v>
      </c>
      <c r="B964">
        <v>1.0424559371163437E-5</v>
      </c>
      <c r="C964">
        <v>4.5590631489902397E-4</v>
      </c>
    </row>
    <row r="965" spans="1:3" x14ac:dyDescent="0.25">
      <c r="A965">
        <v>48.25</v>
      </c>
      <c r="B965">
        <v>1.0628261751902034E-5</v>
      </c>
      <c r="C965">
        <v>4.5613191520987482E-4</v>
      </c>
    </row>
    <row r="966" spans="1:3" x14ac:dyDescent="0.25">
      <c r="A966">
        <v>48.3</v>
      </c>
      <c r="B966">
        <v>1.0835701079064083E-5</v>
      </c>
      <c r="C966">
        <v>4.563577972864335E-4</v>
      </c>
    </row>
    <row r="967" spans="1:3" x14ac:dyDescent="0.25">
      <c r="A967">
        <v>48.35</v>
      </c>
      <c r="B967">
        <v>1.1046941004435788E-5</v>
      </c>
      <c r="C967">
        <v>4.5658396164047498E-4</v>
      </c>
    </row>
    <row r="968" spans="1:3" x14ac:dyDescent="0.25">
      <c r="A968">
        <v>48.4</v>
      </c>
      <c r="B968">
        <v>1.1262046170272625E-5</v>
      </c>
      <c r="C968">
        <v>4.5681040878539029E-4</v>
      </c>
    </row>
    <row r="969" spans="1:3" x14ac:dyDescent="0.25">
      <c r="A969">
        <v>48.45</v>
      </c>
      <c r="B969">
        <v>1.1481082223019025E-5</v>
      </c>
      <c r="C969">
        <v>4.5703713923618891E-4</v>
      </c>
    </row>
    <row r="970" spans="1:3" x14ac:dyDescent="0.25">
      <c r="A970">
        <v>48.5</v>
      </c>
      <c r="B970">
        <v>1.1704115827188949E-5</v>
      </c>
      <c r="C970">
        <v>4.5726415350950874E-4</v>
      </c>
    </row>
    <row r="971" spans="1:3" x14ac:dyDescent="0.25">
      <c r="A971">
        <v>48.55</v>
      </c>
      <c r="B971">
        <v>1.1931214679409068E-5</v>
      </c>
      <c r="C971">
        <v>4.5749145212361304E-4</v>
      </c>
    </row>
    <row r="972" spans="1:3" x14ac:dyDescent="0.25">
      <c r="A972">
        <v>48.6</v>
      </c>
      <c r="B972">
        <v>1.2162447522626234E-5</v>
      </c>
      <c r="C972">
        <v>4.5771903559840306E-4</v>
      </c>
    </row>
    <row r="973" spans="1:3" x14ac:dyDescent="0.25">
      <c r="A973">
        <v>48.65</v>
      </c>
      <c r="B973">
        <v>1.2397884160480202E-5</v>
      </c>
      <c r="C973">
        <v>4.5794690445541186E-4</v>
      </c>
    </row>
    <row r="974" spans="1:3" x14ac:dyDescent="0.25">
      <c r="A974">
        <v>48.7</v>
      </c>
      <c r="B974">
        <v>1.2637595471843708E-5</v>
      </c>
      <c r="C974">
        <v>4.5817505921781843E-4</v>
      </c>
    </row>
    <row r="975" spans="1:3" x14ac:dyDescent="0.25">
      <c r="A975">
        <v>48.75</v>
      </c>
      <c r="B975">
        <v>1.2881653425530635E-5</v>
      </c>
      <c r="C975">
        <v>4.5840350041044726E-4</v>
      </c>
    </row>
    <row r="976" spans="1:3" x14ac:dyDescent="0.25">
      <c r="A976">
        <v>48.8</v>
      </c>
      <c r="B976">
        <v>1.3130131095174399E-5</v>
      </c>
      <c r="C976">
        <v>4.5863222855977326E-4</v>
      </c>
    </row>
    <row r="977" spans="1:3" x14ac:dyDescent="0.25">
      <c r="A977">
        <v>48.85</v>
      </c>
      <c r="B977">
        <v>1.3383102674277514E-5</v>
      </c>
      <c r="C977">
        <v>4.5886124419392677E-4</v>
      </c>
    </row>
    <row r="978" spans="1:3" x14ac:dyDescent="0.25">
      <c r="A978">
        <v>48.9</v>
      </c>
      <c r="B978">
        <v>1.3640643491433734E-5</v>
      </c>
      <c r="C978">
        <v>4.5909054784269579E-4</v>
      </c>
    </row>
    <row r="979" spans="1:3" x14ac:dyDescent="0.25">
      <c r="A979">
        <v>48.95</v>
      </c>
      <c r="B979">
        <v>1.3902830025725296E-5</v>
      </c>
      <c r="C979">
        <v>4.5932014003753619E-4</v>
      </c>
    </row>
    <row r="980" spans="1:3" x14ac:dyDescent="0.25">
      <c r="A980">
        <v>49</v>
      </c>
      <c r="B980">
        <v>1.4169739922294944E-5</v>
      </c>
      <c r="C980">
        <v>4.5955002131156902E-4</v>
      </c>
    </row>
    <row r="981" spans="1:3" x14ac:dyDescent="0.25">
      <c r="A981">
        <v>49.05</v>
      </c>
      <c r="B981">
        <v>1.444145200809603E-5</v>
      </c>
      <c r="C981">
        <v>4.5978019219959133E-4</v>
      </c>
    </row>
    <row r="982" spans="1:3" x14ac:dyDescent="0.25">
      <c r="A982">
        <v>49.1</v>
      </c>
      <c r="B982">
        <v>1.4718046307821036E-5</v>
      </c>
      <c r="C982">
        <v>4.6001065323807573E-4</v>
      </c>
    </row>
    <row r="983" spans="1:3" x14ac:dyDescent="0.25">
      <c r="A983">
        <v>49.15</v>
      </c>
      <c r="B983">
        <v>1.4999604060010143E-5</v>
      </c>
      <c r="C983">
        <v>4.6024140496517583E-4</v>
      </c>
    </row>
    <row r="984" spans="1:3" x14ac:dyDescent="0.25">
      <c r="A984">
        <v>49.2</v>
      </c>
      <c r="B984">
        <v>1.5286207733341958E-5</v>
      </c>
      <c r="C984">
        <v>4.6047244792073671E-4</v>
      </c>
    </row>
    <row r="985" spans="1:3" x14ac:dyDescent="0.25">
      <c r="A985">
        <v>49.25</v>
      </c>
      <c r="B985">
        <v>1.5577941043107283E-5</v>
      </c>
      <c r="C985">
        <v>4.6070378264629133E-4</v>
      </c>
    </row>
    <row r="986" spans="1:3" x14ac:dyDescent="0.25">
      <c r="A986">
        <v>49.3</v>
      </c>
      <c r="B986">
        <v>1.5874888967867591E-5</v>
      </c>
      <c r="C986">
        <v>4.6093540968507042E-4</v>
      </c>
    </row>
    <row r="987" spans="1:3" x14ac:dyDescent="0.25">
      <c r="A987">
        <v>49.35</v>
      </c>
      <c r="B987">
        <v>1.6177137766299926E-5</v>
      </c>
      <c r="C987">
        <v>4.6116732958200433E-4</v>
      </c>
    </row>
    <row r="988" spans="1:3" x14ac:dyDescent="0.25">
      <c r="A988">
        <v>49.4</v>
      </c>
      <c r="B988">
        <v>1.6484774994229229E-5</v>
      </c>
      <c r="C988">
        <v>4.6139954288373176E-4</v>
      </c>
    </row>
    <row r="989" spans="1:3" x14ac:dyDescent="0.25">
      <c r="A989">
        <v>49.45</v>
      </c>
      <c r="B989">
        <v>1.6797889521850413E-5</v>
      </c>
      <c r="C989">
        <v>4.6163205013859831E-4</v>
      </c>
    </row>
    <row r="990" spans="1:3" x14ac:dyDescent="0.25">
      <c r="A990">
        <v>49.5</v>
      </c>
      <c r="B990">
        <v>1.7116571551140929E-5</v>
      </c>
      <c r="C990">
        <v>4.6186485189666848E-4</v>
      </c>
    </row>
    <row r="991" spans="1:3" x14ac:dyDescent="0.25">
      <c r="A991">
        <v>49.55</v>
      </c>
      <c r="B991">
        <v>1.744091263346572E-5</v>
      </c>
      <c r="C991">
        <v>4.6209794870972478E-4</v>
      </c>
    </row>
    <row r="992" spans="1:3" x14ac:dyDescent="0.25">
      <c r="A992">
        <v>49.6</v>
      </c>
      <c r="B992">
        <v>1.7771005687376056E-5</v>
      </c>
      <c r="C992">
        <v>4.6233134113127488E-4</v>
      </c>
    </row>
    <row r="993" spans="1:3" x14ac:dyDescent="0.25">
      <c r="A993">
        <v>49.65</v>
      </c>
      <c r="B993">
        <v>1.8106945016603656E-5</v>
      </c>
      <c r="C993">
        <v>4.6256502971655676E-4</v>
      </c>
    </row>
    <row r="994" spans="1:3" x14ac:dyDescent="0.25">
      <c r="A994">
        <v>49.7</v>
      </c>
      <c r="B994">
        <v>1.8448826328251914E-5</v>
      </c>
      <c r="C994">
        <v>4.6279901502254393E-4</v>
      </c>
    </row>
    <row r="995" spans="1:3" x14ac:dyDescent="0.25">
      <c r="A995">
        <v>49.75</v>
      </c>
      <c r="B995">
        <v>1.8796746751185479E-5</v>
      </c>
      <c r="C995">
        <v>4.6303329760794801E-4</v>
      </c>
    </row>
    <row r="996" spans="1:3" x14ac:dyDescent="0.25">
      <c r="A996">
        <v>49.8</v>
      </c>
      <c r="B996">
        <v>1.9150804854619561E-5</v>
      </c>
      <c r="C996">
        <v>4.632678780332267E-4</v>
      </c>
    </row>
    <row r="997" spans="1:3" x14ac:dyDescent="0.25">
      <c r="A997">
        <v>49.85</v>
      </c>
      <c r="B997">
        <v>1.9511100666911242E-5</v>
      </c>
      <c r="C997">
        <v>4.6350275686058638E-4</v>
      </c>
    </row>
    <row r="998" spans="1:3" x14ac:dyDescent="0.25">
      <c r="A998">
        <v>49.9</v>
      </c>
      <c r="B998">
        <v>1.9877735694553488E-5</v>
      </c>
      <c r="C998">
        <v>4.6373793465398966E-4</v>
      </c>
    </row>
    <row r="999" spans="1:3" x14ac:dyDescent="0.25">
      <c r="A999">
        <v>49.95</v>
      </c>
      <c r="B999">
        <v>2.0250812941373673E-5</v>
      </c>
      <c r="C999">
        <v>4.6397341197915799E-4</v>
      </c>
    </row>
    <row r="1000" spans="1:3" x14ac:dyDescent="0.25">
      <c r="A1000">
        <v>50</v>
      </c>
      <c r="B1000">
        <v>2.0630436927938624E-5</v>
      </c>
      <c r="C1000">
        <v>4.6420918940357782E-4</v>
      </c>
    </row>
    <row r="1001" spans="1:3" x14ac:dyDescent="0.25">
      <c r="A1001">
        <v>50.05</v>
      </c>
      <c r="B1001">
        <v>2.1016713711167338E-5</v>
      </c>
      <c r="C1001">
        <v>4.6444526749650603E-4</v>
      </c>
    </row>
    <row r="1002" spans="1:3" x14ac:dyDescent="0.25">
      <c r="A1002">
        <v>50.1</v>
      </c>
      <c r="B1002">
        <v>2.1409750904152339E-5</v>
      </c>
      <c r="C1002">
        <v>4.6468164682897373E-4</v>
      </c>
    </row>
    <row r="1003" spans="1:3" x14ac:dyDescent="0.25">
      <c r="A1003">
        <v>50.15</v>
      </c>
      <c r="B1003">
        <v>2.1809657696192488E-5</v>
      </c>
      <c r="C1003">
        <v>4.6491832797379421E-4</v>
      </c>
    </row>
    <row r="1004" spans="1:3" x14ac:dyDescent="0.25">
      <c r="A1004">
        <v>50.2</v>
      </c>
      <c r="B1004">
        <v>2.2216544873037896E-5</v>
      </c>
      <c r="C1004">
        <v>4.6515531150556567E-4</v>
      </c>
    </row>
    <row r="1005" spans="1:3" x14ac:dyDescent="0.25">
      <c r="A1005">
        <v>50.25</v>
      </c>
      <c r="B1005">
        <v>2.2630524837348669E-5</v>
      </c>
      <c r="C1005">
        <v>4.6539259800067759E-4</v>
      </c>
    </row>
    <row r="1006" spans="1:3" x14ac:dyDescent="0.25">
      <c r="A1006">
        <v>50.3</v>
      </c>
      <c r="B1006">
        <v>2.3051711629369009E-5</v>
      </c>
      <c r="C1006">
        <v>4.6563018803731394E-4</v>
      </c>
    </row>
    <row r="1007" spans="1:3" x14ac:dyDescent="0.25">
      <c r="A1007">
        <v>50.35</v>
      </c>
      <c r="B1007">
        <v>2.3480220947818867E-5</v>
      </c>
      <c r="C1007">
        <v>4.658680821954619E-4</v>
      </c>
    </row>
    <row r="1008" spans="1:3" x14ac:dyDescent="0.25">
      <c r="A1008">
        <v>50.4</v>
      </c>
      <c r="B1008">
        <v>2.3916170171003288E-5</v>
      </c>
      <c r="C1008">
        <v>4.6610628105691769E-4</v>
      </c>
    </row>
    <row r="1009" spans="1:3" x14ac:dyDescent="0.25">
      <c r="A1009">
        <v>50.45</v>
      </c>
      <c r="B1009">
        <v>2.4359678378142362E-5</v>
      </c>
      <c r="C1009">
        <v>4.6634478520528354E-4</v>
      </c>
    </row>
    <row r="1010" spans="1:3" x14ac:dyDescent="0.25">
      <c r="A1010">
        <v>50.5</v>
      </c>
      <c r="B1010">
        <v>2.4810866370922823E-5</v>
      </c>
      <c r="C1010">
        <v>4.6658359522598446E-4</v>
      </c>
    </row>
    <row r="1011" spans="1:3" x14ac:dyDescent="0.25">
      <c r="A1011">
        <v>50.55</v>
      </c>
      <c r="B1011">
        <v>2.5269856695272907E-5</v>
      </c>
      <c r="C1011">
        <v>4.6682271170626942E-4</v>
      </c>
    </row>
    <row r="1012" spans="1:3" x14ac:dyDescent="0.25">
      <c r="A1012">
        <v>50.6</v>
      </c>
      <c r="B1012">
        <v>2.5736773663361588E-5</v>
      </c>
      <c r="C1012">
        <v>4.6706213523521037E-4</v>
      </c>
    </row>
    <row r="1013" spans="1:3" x14ac:dyDescent="0.25">
      <c r="A1013">
        <v>50.65</v>
      </c>
      <c r="B1013">
        <v>2.6211743375824537E-5</v>
      </c>
      <c r="C1013">
        <v>4.6730186640371845E-4</v>
      </c>
    </row>
    <row r="1014" spans="1:3" x14ac:dyDescent="0.25">
      <c r="A1014">
        <v>50.7</v>
      </c>
      <c r="B1014">
        <v>2.669489374421763E-5</v>
      </c>
      <c r="C1014">
        <v>4.675419058045424E-4</v>
      </c>
    </row>
    <row r="1015" spans="1:3" x14ac:dyDescent="0.25">
      <c r="A1015">
        <v>50.75</v>
      </c>
      <c r="B1015">
        <v>2.718635451370009E-5</v>
      </c>
      <c r="C1015">
        <v>4.6778225403227766E-4</v>
      </c>
    </row>
    <row r="1016" spans="1:3" x14ac:dyDescent="0.25">
      <c r="A1016">
        <v>50.8</v>
      </c>
      <c r="B1016">
        <v>2.7686257285948594E-5</v>
      </c>
      <c r="C1016">
        <v>4.6802291168336716E-4</v>
      </c>
    </row>
    <row r="1017" spans="1:3" x14ac:dyDescent="0.25">
      <c r="A1017">
        <v>50.85</v>
      </c>
      <c r="B1017">
        <v>2.8194735542303834E-5</v>
      </c>
      <c r="C1017">
        <v>4.682638793561143E-4</v>
      </c>
    </row>
    <row r="1018" spans="1:3" x14ac:dyDescent="0.25">
      <c r="A1018">
        <v>50.9</v>
      </c>
      <c r="B1018">
        <v>2.8711924667150445E-5</v>
      </c>
      <c r="C1018">
        <v>4.6850515765068084E-4</v>
      </c>
    </row>
    <row r="1019" spans="1:3" x14ac:dyDescent="0.25">
      <c r="A1019">
        <v>50.95</v>
      </c>
      <c r="B1019">
        <v>2.923796197153436E-5</v>
      </c>
      <c r="C1019">
        <v>4.6874674716910027E-4</v>
      </c>
    </row>
    <row r="1020" spans="1:3" x14ac:dyDescent="0.25">
      <c r="A1020">
        <v>51</v>
      </c>
      <c r="B1020">
        <v>2.9772986717014778E-5</v>
      </c>
      <c r="C1020">
        <v>4.6898864851527516E-4</v>
      </c>
    </row>
    <row r="1021" spans="1:3" x14ac:dyDescent="0.25">
      <c r="A1021">
        <v>51.05</v>
      </c>
      <c r="B1021">
        <v>3.0317140139757208E-5</v>
      </c>
      <c r="C1021">
        <v>4.6923086229499133E-4</v>
      </c>
    </row>
    <row r="1022" spans="1:3" x14ac:dyDescent="0.25">
      <c r="A1022">
        <v>51.1</v>
      </c>
      <c r="B1022">
        <v>3.0870565474865108E-5</v>
      </c>
      <c r="C1022">
        <v>4.6947338911591726E-4</v>
      </c>
    </row>
    <row r="1023" spans="1:3" x14ac:dyDescent="0.25">
      <c r="A1023">
        <v>51.15</v>
      </c>
      <c r="B1023">
        <v>3.1433407980953907E-5</v>
      </c>
      <c r="C1023">
        <v>4.6971622958761299E-4</v>
      </c>
    </row>
    <row r="1024" spans="1:3" x14ac:dyDescent="0.25">
      <c r="A1024">
        <v>51.2</v>
      </c>
      <c r="B1024">
        <v>3.2005814964968092E-5</v>
      </c>
      <c r="C1024">
        <v>4.6995938432153596E-4</v>
      </c>
    </row>
    <row r="1025" spans="1:3" x14ac:dyDescent="0.25">
      <c r="A1025">
        <v>51.25</v>
      </c>
      <c r="B1025">
        <v>3.2587935807243326E-5</v>
      </c>
      <c r="C1025">
        <v>4.7020285393104482E-4</v>
      </c>
    </row>
    <row r="1026" spans="1:3" x14ac:dyDescent="0.25">
      <c r="A1026">
        <v>51.3</v>
      </c>
      <c r="B1026">
        <v>3.3179921986814845E-5</v>
      </c>
      <c r="C1026">
        <v>4.7044663903140745E-4</v>
      </c>
    </row>
    <row r="1027" spans="1:3" x14ac:dyDescent="0.25">
      <c r="A1027">
        <v>51.35</v>
      </c>
      <c r="B1027">
        <v>3.3781927106973495E-5</v>
      </c>
      <c r="C1027">
        <v>4.7069074023980685E-4</v>
      </c>
    </row>
    <row r="1028" spans="1:3" x14ac:dyDescent="0.25">
      <c r="A1028">
        <v>51.4</v>
      </c>
      <c r="B1028">
        <v>3.4394106921071135E-5</v>
      </c>
      <c r="C1028">
        <v>4.7093515817534578E-4</v>
      </c>
    </row>
    <row r="1029" spans="1:3" x14ac:dyDescent="0.25">
      <c r="A1029">
        <v>51.45</v>
      </c>
      <c r="B1029">
        <v>3.5016619358577037E-5</v>
      </c>
      <c r="C1029">
        <v>4.711798934590548E-4</v>
      </c>
    </row>
    <row r="1030" spans="1:3" x14ac:dyDescent="0.25">
      <c r="A1030">
        <v>51.5</v>
      </c>
      <c r="B1030">
        <v>3.5649624551386713E-5</v>
      </c>
      <c r="C1030">
        <v>4.7142494671389469E-4</v>
      </c>
    </row>
    <row r="1031" spans="1:3" x14ac:dyDescent="0.25">
      <c r="A1031">
        <v>51.55</v>
      </c>
      <c r="B1031">
        <v>3.6293284860384778E-5</v>
      </c>
      <c r="C1031">
        <v>4.7167031856476727E-4</v>
      </c>
    </row>
    <row r="1032" spans="1:3" x14ac:dyDescent="0.25">
      <c r="A1032">
        <v>51.6</v>
      </c>
      <c r="B1032">
        <v>3.6947764902262274E-5</v>
      </c>
      <c r="C1032">
        <v>4.7191600963851683E-4</v>
      </c>
    </row>
    <row r="1033" spans="1:3" x14ac:dyDescent="0.25">
      <c r="A1033">
        <v>51.65</v>
      </c>
      <c r="B1033">
        <v>3.7613231576592098E-5</v>
      </c>
      <c r="C1033">
        <v>4.7216202056394251E-4</v>
      </c>
    </row>
    <row r="1034" spans="1:3" x14ac:dyDescent="0.25">
      <c r="A1034">
        <v>51.7</v>
      </c>
      <c r="B1034">
        <v>3.828985409316193E-5</v>
      </c>
      <c r="C1034">
        <v>4.7240835197179503E-4</v>
      </c>
    </row>
    <row r="1035" spans="1:3" x14ac:dyDescent="0.25">
      <c r="A1035">
        <v>51.75</v>
      </c>
      <c r="B1035">
        <v>3.8977803999567311E-5</v>
      </c>
      <c r="C1035">
        <v>4.7265500449479304E-4</v>
      </c>
    </row>
    <row r="1036" spans="1:3" x14ac:dyDescent="0.25">
      <c r="A1036">
        <v>51.8</v>
      </c>
      <c r="B1036">
        <v>3.9677255209065842E-5</v>
      </c>
      <c r="C1036">
        <v>4.7290197876762464E-4</v>
      </c>
    </row>
    <row r="1037" spans="1:3" x14ac:dyDescent="0.25">
      <c r="A1037">
        <v>51.85</v>
      </c>
      <c r="B1037">
        <v>4.0388384028694573E-5</v>
      </c>
      <c r="C1037">
        <v>4.7314927542694988E-4</v>
      </c>
    </row>
    <row r="1038" spans="1:3" x14ac:dyDescent="0.25">
      <c r="A1038">
        <v>51.9</v>
      </c>
      <c r="B1038">
        <v>4.1111369187650848E-5</v>
      </c>
      <c r="C1038">
        <v>4.7339689511141463E-4</v>
      </c>
    </row>
    <row r="1039" spans="1:3" x14ac:dyDescent="0.25">
      <c r="A1039">
        <v>51.95</v>
      </c>
      <c r="B1039">
        <v>4.1846391865939327E-5</v>
      </c>
      <c r="C1039">
        <v>4.7364483846165352E-4</v>
      </c>
    </row>
    <row r="1040" spans="1:3" x14ac:dyDescent="0.25">
      <c r="A1040">
        <v>52</v>
      </c>
      <c r="B1040">
        <v>4.2593635723286401E-5</v>
      </c>
      <c r="C1040">
        <v>4.7389310612029443E-4</v>
      </c>
    </row>
    <row r="1041" spans="1:3" x14ac:dyDescent="0.25">
      <c r="A1041">
        <v>52.05</v>
      </c>
      <c r="B1041">
        <v>4.335328692832242E-5</v>
      </c>
      <c r="C1041">
        <v>4.7414169873196706E-4</v>
      </c>
    </row>
    <row r="1042" spans="1:3" x14ac:dyDescent="0.25">
      <c r="A1042">
        <v>52.1</v>
      </c>
      <c r="B1042">
        <v>4.4125534188034676E-5</v>
      </c>
      <c r="C1042">
        <v>4.7439061694330985E-4</v>
      </c>
    </row>
    <row r="1043" spans="1:3" x14ac:dyDescent="0.25">
      <c r="A1043">
        <v>52.15</v>
      </c>
      <c r="B1043">
        <v>4.4910568777490793E-5</v>
      </c>
      <c r="C1043">
        <v>4.7463986140297608E-4</v>
      </c>
    </row>
    <row r="1044" spans="1:3" x14ac:dyDescent="0.25">
      <c r="A1044">
        <v>52.2</v>
      </c>
      <c r="B1044">
        <v>4.570858456983628E-5</v>
      </c>
      <c r="C1044">
        <v>4.7488943276163825E-4</v>
      </c>
    </row>
    <row r="1045" spans="1:3" x14ac:dyDescent="0.25">
      <c r="A1045">
        <v>52.25</v>
      </c>
      <c r="B1045">
        <v>4.6519778066564939E-5</v>
      </c>
      <c r="C1045">
        <v>4.7513933167199664E-4</v>
      </c>
    </row>
    <row r="1046" spans="1:3" x14ac:dyDescent="0.25">
      <c r="A1046">
        <v>52.3</v>
      </c>
      <c r="B1046">
        <v>4.7344348428065689E-5</v>
      </c>
      <c r="C1046">
        <v>4.7538955878878765E-4</v>
      </c>
    </row>
    <row r="1047" spans="1:3" x14ac:dyDescent="0.25">
      <c r="A1047">
        <v>52.35</v>
      </c>
      <c r="B1047">
        <v>4.8182497504446677E-5</v>
      </c>
      <c r="C1047">
        <v>4.7564011476878599E-4</v>
      </c>
    </row>
    <row r="1048" spans="1:3" x14ac:dyDescent="0.25">
      <c r="A1048">
        <v>52.4</v>
      </c>
      <c r="B1048">
        <v>4.9034429866636365E-5</v>
      </c>
      <c r="C1048">
        <v>4.7589100027081667E-4</v>
      </c>
    </row>
    <row r="1049" spans="1:3" x14ac:dyDescent="0.25">
      <c r="A1049">
        <v>52.45</v>
      </c>
      <c r="B1049">
        <v>4.9900352837765773E-5</v>
      </c>
      <c r="C1049">
        <v>4.7614221595575619E-4</v>
      </c>
    </row>
    <row r="1050" spans="1:3" x14ac:dyDescent="0.25">
      <c r="A1050">
        <v>52.5</v>
      </c>
      <c r="B1050">
        <v>5.0780476524831386E-5</v>
      </c>
      <c r="C1050">
        <v>4.7639376248654296E-4</v>
      </c>
    </row>
    <row r="1051" spans="1:3" x14ac:dyDescent="0.25">
      <c r="A1051">
        <v>52.55</v>
      </c>
      <c r="B1051">
        <v>5.1675013850639828E-5</v>
      </c>
      <c r="C1051">
        <v>4.7664564052818392E-4</v>
      </c>
    </row>
    <row r="1052" spans="1:3" x14ac:dyDescent="0.25">
      <c r="A1052">
        <v>52.6</v>
      </c>
      <c r="B1052">
        <v>5.2584180586037826E-5</v>
      </c>
      <c r="C1052">
        <v>4.7689785074776032E-4</v>
      </c>
    </row>
    <row r="1053" spans="1:3" x14ac:dyDescent="0.25">
      <c r="A1053">
        <v>52.65</v>
      </c>
      <c r="B1053">
        <v>5.3508195382424903E-5</v>
      </c>
      <c r="C1053">
        <v>4.7715039381443286E-4</v>
      </c>
    </row>
    <row r="1054" spans="1:3" x14ac:dyDescent="0.25">
      <c r="A1054">
        <v>52.7</v>
      </c>
      <c r="B1054">
        <v>5.4447279804554772E-5</v>
      </c>
      <c r="C1054">
        <v>4.7740327039945413E-4</v>
      </c>
    </row>
    <row r="1055" spans="1:3" x14ac:dyDescent="0.25">
      <c r="A1055">
        <v>52.75</v>
      </c>
      <c r="B1055">
        <v>5.5401658363623215E-5</v>
      </c>
      <c r="C1055">
        <v>4.776564811761687E-4</v>
      </c>
    </row>
    <row r="1056" spans="1:3" x14ac:dyDescent="0.25">
      <c r="A1056">
        <v>52.8</v>
      </c>
      <c r="B1056">
        <v>5.6371558550644958E-5</v>
      </c>
      <c r="C1056">
        <v>4.7791002682002554E-4</v>
      </c>
    </row>
    <row r="1057" spans="1:3" x14ac:dyDescent="0.25">
      <c r="A1057">
        <v>52.85</v>
      </c>
      <c r="B1057">
        <v>5.7357210870121386E-5</v>
      </c>
      <c r="C1057">
        <v>4.7816390800858183E-4</v>
      </c>
    </row>
    <row r="1058" spans="1:3" x14ac:dyDescent="0.25">
      <c r="A1058">
        <v>52.9</v>
      </c>
      <c r="B1058">
        <v>5.8358848873998511E-5</v>
      </c>
      <c r="C1058">
        <v>4.7841812542151062E-4</v>
      </c>
    </row>
    <row r="1059" spans="1:3" x14ac:dyDescent="0.25">
      <c r="A1059">
        <v>52.95</v>
      </c>
      <c r="B1059">
        <v>5.9376709195919319E-5</v>
      </c>
      <c r="C1059">
        <v>4.7867267974061078E-4</v>
      </c>
    </row>
    <row r="1060" spans="1:3" x14ac:dyDescent="0.25">
      <c r="A1060">
        <v>53</v>
      </c>
      <c r="B1060">
        <v>6.0411031585768358E-5</v>
      </c>
      <c r="C1060">
        <v>4.7892757164980782E-4</v>
      </c>
    </row>
    <row r="1061" spans="1:3" x14ac:dyDescent="0.25">
      <c r="A1061">
        <v>53.05</v>
      </c>
      <c r="B1061">
        <v>6.1462058944513213E-5</v>
      </c>
      <c r="C1061">
        <v>4.7918280183516899E-4</v>
      </c>
    </row>
    <row r="1062" spans="1:3" x14ac:dyDescent="0.25">
      <c r="A1062">
        <v>53.1</v>
      </c>
      <c r="B1062">
        <v>6.2530037359341057E-5</v>
      </c>
      <c r="C1062">
        <v>4.7943837098490295E-4</v>
      </c>
    </row>
    <row r="1063" spans="1:3" x14ac:dyDescent="0.25">
      <c r="A1063">
        <v>53.15</v>
      </c>
      <c r="B1063">
        <v>6.3615216139093121E-5</v>
      </c>
      <c r="C1063">
        <v>4.7969427978937252E-4</v>
      </c>
    </row>
    <row r="1064" spans="1:3" x14ac:dyDescent="0.25">
      <c r="A1064">
        <v>53.2</v>
      </c>
      <c r="B1064">
        <v>6.4717847849997902E-5</v>
      </c>
      <c r="C1064">
        <v>4.7995052894110048E-4</v>
      </c>
    </row>
    <row r="1065" spans="1:3" x14ac:dyDescent="0.25">
      <c r="A1065">
        <v>53.25</v>
      </c>
      <c r="B1065">
        <v>6.5838188351704488E-5</v>
      </c>
      <c r="C1065">
        <v>4.8020711913477395E-4</v>
      </c>
    </row>
    <row r="1066" spans="1:3" x14ac:dyDescent="0.25">
      <c r="A1066">
        <v>53.3</v>
      </c>
      <c r="B1066">
        <v>6.6976496833616515E-5</v>
      </c>
      <c r="C1066">
        <v>4.8046405106725616E-4</v>
      </c>
    </row>
    <row r="1067" spans="1:3" x14ac:dyDescent="0.25">
      <c r="A1067">
        <v>53.35</v>
      </c>
      <c r="B1067">
        <v>6.8133035851529095E-5</v>
      </c>
      <c r="C1067">
        <v>4.8072132543759E-4</v>
      </c>
    </row>
    <row r="1068" spans="1:3" x14ac:dyDescent="0.25">
      <c r="A1068">
        <v>53.4</v>
      </c>
      <c r="B1068">
        <v>6.9308071364566892E-5</v>
      </c>
      <c r="C1068">
        <v>4.8097894294700939E-4</v>
      </c>
    </row>
    <row r="1069" spans="1:3" x14ac:dyDescent="0.25">
      <c r="A1069">
        <v>53.45</v>
      </c>
      <c r="B1069">
        <v>7.0501872772429396E-5</v>
      </c>
      <c r="C1069">
        <v>4.8123690429894254E-4</v>
      </c>
    </row>
    <row r="1070" spans="1:3" x14ac:dyDescent="0.25">
      <c r="A1070">
        <v>53.5</v>
      </c>
      <c r="B1070">
        <v>7.1714712952939224E-5</v>
      </c>
      <c r="C1070">
        <v>4.814952101990232E-4</v>
      </c>
    </row>
    <row r="1071" spans="1:3" x14ac:dyDescent="0.25">
      <c r="A1071">
        <v>53.55</v>
      </c>
      <c r="B1071">
        <v>7.2946868299898117E-5</v>
      </c>
      <c r="C1071">
        <v>4.8175386135509529E-4</v>
      </c>
    </row>
    <row r="1072" spans="1:3" x14ac:dyDescent="0.25">
      <c r="A1072">
        <v>53.6</v>
      </c>
      <c r="B1072">
        <v>7.4198618761250581E-5</v>
      </c>
      <c r="C1072">
        <v>4.8201285847722277E-4</v>
      </c>
    </row>
    <row r="1073" spans="1:3" x14ac:dyDescent="0.25">
      <c r="A1073">
        <v>53.65</v>
      </c>
      <c r="B1073">
        <v>7.547024787755398E-5</v>
      </c>
      <c r="C1073">
        <v>4.8227220227769503E-4</v>
      </c>
    </row>
    <row r="1074" spans="1:3" x14ac:dyDescent="0.25">
      <c r="A1074">
        <v>53.7</v>
      </c>
      <c r="B1074">
        <v>7.6762042820761336E-5</v>
      </c>
      <c r="C1074">
        <v>4.8253189347103725E-4</v>
      </c>
    </row>
    <row r="1075" spans="1:3" x14ac:dyDescent="0.25">
      <c r="A1075">
        <v>53.75</v>
      </c>
      <c r="B1075">
        <v>7.8074294433311701E-5</v>
      </c>
      <c r="C1075">
        <v>4.8279193277401433E-4</v>
      </c>
    </row>
    <row r="1076" spans="1:3" x14ac:dyDescent="0.25">
      <c r="A1076">
        <v>53.8</v>
      </c>
      <c r="B1076">
        <v>7.9407297267533811E-5</v>
      </c>
      <c r="C1076">
        <v>4.83052320905644E-4</v>
      </c>
    </row>
    <row r="1077" spans="1:3" x14ac:dyDescent="0.25">
      <c r="A1077">
        <v>53.85</v>
      </c>
      <c r="B1077">
        <v>8.0761349625361223E-5</v>
      </c>
      <c r="C1077">
        <v>4.8331305858719838E-4</v>
      </c>
    </row>
    <row r="1078" spans="1:3" x14ac:dyDescent="0.25">
      <c r="A1078">
        <v>53.9</v>
      </c>
      <c r="B1078">
        <v>8.2136753598360297E-5</v>
      </c>
      <c r="C1078">
        <v>4.835741465422175E-4</v>
      </c>
    </row>
    <row r="1079" spans="1:3" x14ac:dyDescent="0.25">
      <c r="A1079">
        <v>53.95</v>
      </c>
      <c r="B1079">
        <v>8.3533815108073378E-5</v>
      </c>
      <c r="C1079">
        <v>4.8383558549651364E-4</v>
      </c>
    </row>
    <row r="1080" spans="1:3" x14ac:dyDescent="0.25">
      <c r="A1080">
        <v>54</v>
      </c>
      <c r="B1080">
        <v>8.4952843946676496E-5</v>
      </c>
      <c r="C1080">
        <v>4.8409737617817911E-4</v>
      </c>
    </row>
    <row r="1081" spans="1:3" x14ac:dyDescent="0.25">
      <c r="A1081">
        <v>54.05</v>
      </c>
      <c r="B1081">
        <v>8.6394153817952678E-5</v>
      </c>
      <c r="C1081">
        <v>4.8435951931759692E-4</v>
      </c>
    </row>
    <row r="1082" spans="1:3" x14ac:dyDescent="0.25">
      <c r="A1082">
        <v>54.1</v>
      </c>
      <c r="B1082">
        <v>8.7858062378582929E-5</v>
      </c>
      <c r="C1082">
        <v>4.8462201564744643E-4</v>
      </c>
    </row>
    <row r="1083" spans="1:3" x14ac:dyDescent="0.25">
      <c r="A1083">
        <v>54.15</v>
      </c>
      <c r="B1083">
        <v>8.9344891279752398E-5</v>
      </c>
      <c r="C1083">
        <v>4.8488486590271345E-4</v>
      </c>
    </row>
    <row r="1084" spans="1:3" x14ac:dyDescent="0.25">
      <c r="A1084">
        <v>54.2</v>
      </c>
      <c r="B1084">
        <v>9.0854966209077991E-5</v>
      </c>
      <c r="C1084">
        <v>4.8514807082069493E-4</v>
      </c>
    </row>
    <row r="1085" spans="1:3" x14ac:dyDescent="0.25">
      <c r="A1085">
        <v>54.25</v>
      </c>
      <c r="B1085">
        <v>9.2388616932852363E-5</v>
      </c>
      <c r="C1085">
        <v>4.8541163114101005E-4</v>
      </c>
    </row>
    <row r="1086" spans="1:3" x14ac:dyDescent="0.25">
      <c r="A1086">
        <v>54.3</v>
      </c>
      <c r="B1086">
        <v>9.3946177338609277E-5</v>
      </c>
      <c r="C1086">
        <v>4.8567554760560786E-4</v>
      </c>
    </row>
    <row r="1087" spans="1:3" x14ac:dyDescent="0.25">
      <c r="A1087">
        <v>54.35</v>
      </c>
      <c r="B1087">
        <v>9.5527985478008424E-5</v>
      </c>
      <c r="C1087">
        <v>4.8593982095877433E-4</v>
      </c>
    </row>
    <row r="1088" spans="1:3" x14ac:dyDescent="0.25">
      <c r="A1088">
        <v>54.4</v>
      </c>
      <c r="B1088">
        <v>9.7134383610042083E-5</v>
      </c>
      <c r="C1088">
        <v>4.8620445194714297E-4</v>
      </c>
    </row>
    <row r="1089" spans="1:3" x14ac:dyDescent="0.25">
      <c r="A1089">
        <v>54.45</v>
      </c>
      <c r="B1089">
        <v>9.8765718244562479E-5</v>
      </c>
      <c r="C1089">
        <v>4.8646944131969981E-4</v>
      </c>
    </row>
    <row r="1090" spans="1:3" x14ac:dyDescent="0.25">
      <c r="A1090">
        <v>54.5</v>
      </c>
      <c r="B1090">
        <v>1.0042234018613349E-4</v>
      </c>
      <c r="C1090">
        <v>4.8673478982779378E-4</v>
      </c>
    </row>
    <row r="1091" spans="1:3" x14ac:dyDescent="0.25">
      <c r="A1091">
        <v>54.55</v>
      </c>
      <c r="B1091">
        <v>1.0210460457820356E-4</v>
      </c>
      <c r="C1091">
        <v>4.870004982251454E-4</v>
      </c>
    </row>
    <row r="1092" spans="1:3" x14ac:dyDescent="0.25">
      <c r="A1092">
        <v>54.6</v>
      </c>
      <c r="B1092">
        <v>1.0381287094760333E-4</v>
      </c>
      <c r="C1092">
        <v>4.872665672678536E-4</v>
      </c>
    </row>
    <row r="1093" spans="1:3" x14ac:dyDescent="0.25">
      <c r="A1093">
        <v>54.65</v>
      </c>
      <c r="B1093">
        <v>1.0554750324936603E-4</v>
      </c>
      <c r="C1093">
        <v>4.8753299771440653E-4</v>
      </c>
    </row>
    <row r="1094" spans="1:3" x14ac:dyDescent="0.25">
      <c r="A1094">
        <v>54.7</v>
      </c>
      <c r="B1094">
        <v>1.0730886991187425E-4</v>
      </c>
      <c r="C1094">
        <v>4.877997903256874E-4</v>
      </c>
    </row>
    <row r="1095" spans="1:3" x14ac:dyDescent="0.25">
      <c r="A1095">
        <v>54.75</v>
      </c>
      <c r="B1095">
        <v>1.0909734388233099E-4</v>
      </c>
      <c r="C1095">
        <v>4.8806694586498583E-4</v>
      </c>
    </row>
    <row r="1096" spans="1:3" x14ac:dyDescent="0.25">
      <c r="A1096">
        <v>54.8</v>
      </c>
      <c r="B1096">
        <v>1.1091330267255651E-4</v>
      </c>
      <c r="C1096">
        <v>4.8833446509800242E-4</v>
      </c>
    </row>
    <row r="1097" spans="1:3" x14ac:dyDescent="0.25">
      <c r="A1097">
        <v>54.85</v>
      </c>
      <c r="B1097">
        <v>1.1275712840511121E-4</v>
      </c>
      <c r="C1097">
        <v>4.8860234879286295E-4</v>
      </c>
    </row>
    <row r="1098" spans="1:3" x14ac:dyDescent="0.25">
      <c r="A1098">
        <v>54.9</v>
      </c>
      <c r="B1098">
        <v>1.1462920785974443E-4</v>
      </c>
      <c r="C1098">
        <v>4.8887059772012174E-4</v>
      </c>
    </row>
    <row r="1099" spans="1:3" x14ac:dyDescent="0.25">
      <c r="A1099">
        <v>54.95</v>
      </c>
      <c r="B1099">
        <v>1.1652993252017059E-4</v>
      </c>
      <c r="C1099">
        <v>4.8913921265277308E-4</v>
      </c>
    </row>
    <row r="1100" spans="1:3" x14ac:dyDescent="0.25">
      <c r="A1100">
        <v>55</v>
      </c>
      <c r="B1100">
        <v>1.1845969862117378E-4</v>
      </c>
      <c r="C1100">
        <v>4.8940819436626005E-4</v>
      </c>
    </row>
    <row r="1101" spans="1:3" x14ac:dyDescent="0.25">
      <c r="A1101">
        <v>55.05</v>
      </c>
      <c r="B1101">
        <v>1.2041890719603658E-4</v>
      </c>
      <c r="C1101">
        <v>4.8967754363848481E-4</v>
      </c>
    </row>
    <row r="1102" spans="1:3" x14ac:dyDescent="0.25">
      <c r="A1102">
        <v>55.1</v>
      </c>
      <c r="B1102">
        <v>1.2240796412430112E-4</v>
      </c>
      <c r="C1102">
        <v>4.8994726124981032E-4</v>
      </c>
    </row>
    <row r="1103" spans="1:3" x14ac:dyDescent="0.25">
      <c r="A1103">
        <v>55.15</v>
      </c>
      <c r="B1103">
        <v>1.2442728017985331E-4</v>
      </c>
      <c r="C1103">
        <v>4.902173479830787E-4</v>
      </c>
    </row>
    <row r="1104" spans="1:3" x14ac:dyDescent="0.25">
      <c r="A1104">
        <v>55.2</v>
      </c>
      <c r="B1104">
        <v>1.2647727107933926E-4</v>
      </c>
      <c r="C1104">
        <v>4.9048780462361552E-4</v>
      </c>
    </row>
    <row r="1105" spans="1:3" x14ac:dyDescent="0.25">
      <c r="A1105">
        <v>55.25</v>
      </c>
      <c r="B1105">
        <v>1.2855835753090782E-4</v>
      </c>
      <c r="C1105">
        <v>4.9075863195923862E-4</v>
      </c>
    </row>
    <row r="1106" spans="1:3" x14ac:dyDescent="0.25">
      <c r="A1106">
        <v>55.3</v>
      </c>
      <c r="B1106">
        <v>1.3067096528328353E-4</v>
      </c>
      <c r="C1106">
        <v>4.910298307802672E-4</v>
      </c>
    </row>
    <row r="1107" spans="1:3" x14ac:dyDescent="0.25">
      <c r="A1107">
        <v>55.35</v>
      </c>
      <c r="B1107">
        <v>1.328155251751664E-4</v>
      </c>
      <c r="C1107">
        <v>4.9130140187953191E-4</v>
      </c>
    </row>
    <row r="1108" spans="1:3" x14ac:dyDescent="0.25">
      <c r="A1108">
        <v>55.4</v>
      </c>
      <c r="B1108">
        <v>1.3499247318496136E-4</v>
      </c>
      <c r="C1108">
        <v>4.9157334605238448E-4</v>
      </c>
    </row>
    <row r="1109" spans="1:3" x14ac:dyDescent="0.25">
      <c r="A1109">
        <v>55.45</v>
      </c>
      <c r="B1109">
        <v>1.372022504808369E-4</v>
      </c>
      <c r="C1109">
        <v>4.9184566409670469E-4</v>
      </c>
    </row>
    <row r="1110" spans="1:3" x14ac:dyDescent="0.25">
      <c r="A1110">
        <v>55.5</v>
      </c>
      <c r="B1110">
        <v>1.3944530347111161E-4</v>
      </c>
      <c r="C1110">
        <v>4.921183568129114E-4</v>
      </c>
    </row>
    <row r="1111" spans="1:3" x14ac:dyDescent="0.25">
      <c r="A1111">
        <v>55.55</v>
      </c>
      <c r="B1111">
        <v>1.4172208385497138E-4</v>
      </c>
      <c r="C1111">
        <v>4.9239142500397256E-4</v>
      </c>
    </row>
    <row r="1112" spans="1:3" x14ac:dyDescent="0.25">
      <c r="A1112">
        <v>55.6</v>
      </c>
      <c r="B1112">
        <v>1.4403304867351399E-4</v>
      </c>
      <c r="C1112">
        <v>4.9266486947541059E-4</v>
      </c>
    </row>
    <row r="1113" spans="1:3" x14ac:dyDescent="0.25">
      <c r="A1113">
        <v>55.65</v>
      </c>
      <c r="B1113">
        <v>1.4637866036112024E-4</v>
      </c>
      <c r="C1113">
        <v>4.9293869103531789E-4</v>
      </c>
    </row>
    <row r="1114" spans="1:3" x14ac:dyDescent="0.25">
      <c r="A1114">
        <v>55.7</v>
      </c>
      <c r="B1114">
        <v>1.487593867971595E-4</v>
      </c>
      <c r="C1114">
        <v>4.9321289049436047E-4</v>
      </c>
    </row>
    <row r="1115" spans="1:3" x14ac:dyDescent="0.25">
      <c r="A1115">
        <v>55.75</v>
      </c>
      <c r="B1115">
        <v>1.5117570135801735E-4</v>
      </c>
      <c r="C1115">
        <v>4.9348746866578969E-4</v>
      </c>
    </row>
    <row r="1116" spans="1:3" x14ac:dyDescent="0.25">
      <c r="A1116">
        <v>55.8</v>
      </c>
      <c r="B1116">
        <v>1.536280829694559E-4</v>
      </c>
      <c r="C1116">
        <v>4.9376242636545371E-4</v>
      </c>
    </row>
    <row r="1117" spans="1:3" x14ac:dyDescent="0.25">
      <c r="A1117">
        <v>55.85</v>
      </c>
      <c r="B1117">
        <v>1.5611701615930005E-4</v>
      </c>
      <c r="C1117">
        <v>4.9403776441180611E-4</v>
      </c>
    </row>
    <row r="1118" spans="1:3" x14ac:dyDescent="0.25">
      <c r="A1118">
        <v>55.9</v>
      </c>
      <c r="B1118">
        <v>1.5864299111045108E-4</v>
      </c>
      <c r="C1118">
        <v>4.9431348362591061E-4</v>
      </c>
    </row>
    <row r="1119" spans="1:3" x14ac:dyDescent="0.25">
      <c r="A1119">
        <v>55.95</v>
      </c>
      <c r="B1119">
        <v>1.612065037142288E-4</v>
      </c>
      <c r="C1119">
        <v>4.9458958483145847E-4</v>
      </c>
    </row>
    <row r="1120" spans="1:3" x14ac:dyDescent="0.25">
      <c r="A1120">
        <v>56</v>
      </c>
      <c r="B1120">
        <v>1.638080556240396E-4</v>
      </c>
      <c r="C1120">
        <v>4.9486606885477361E-4</v>
      </c>
    </row>
    <row r="1121" spans="1:3" x14ac:dyDescent="0.25">
      <c r="A1121">
        <v>56.05</v>
      </c>
      <c r="B1121">
        <v>1.6644815430937287E-4</v>
      </c>
      <c r="C1121">
        <v>4.9514293652482401E-4</v>
      </c>
    </row>
    <row r="1122" spans="1:3" x14ac:dyDescent="0.25">
      <c r="A1122">
        <v>56.1</v>
      </c>
      <c r="B1122">
        <v>1.6912731311012158E-4</v>
      </c>
      <c r="C1122">
        <v>4.9542018867322851E-4</v>
      </c>
    </row>
    <row r="1123" spans="1:3" x14ac:dyDescent="0.25">
      <c r="A1123">
        <v>56.15</v>
      </c>
      <c r="B1123">
        <v>1.7184605129122845E-4</v>
      </c>
      <c r="C1123">
        <v>4.9569782613427223E-4</v>
      </c>
    </row>
    <row r="1124" spans="1:3" x14ac:dyDescent="0.25">
      <c r="A1124">
        <v>56.2</v>
      </c>
      <c r="B1124">
        <v>1.7460489409765935E-4</v>
      </c>
      <c r="C1124">
        <v>4.9597584974491154E-4</v>
      </c>
    </row>
    <row r="1125" spans="1:3" x14ac:dyDescent="0.25">
      <c r="A1125">
        <v>56.25</v>
      </c>
      <c r="B1125">
        <v>1.7740437280969876E-4</v>
      </c>
      <c r="C1125">
        <v>4.9625426034478675E-4</v>
      </c>
    </row>
    <row r="1126" spans="1:3" x14ac:dyDescent="0.25">
      <c r="A1126">
        <v>56.3</v>
      </c>
      <c r="B1126">
        <v>1.8024502479857291E-4</v>
      </c>
      <c r="C1126">
        <v>4.9653305877623058E-4</v>
      </c>
    </row>
    <row r="1127" spans="1:3" x14ac:dyDescent="0.25">
      <c r="A1127">
        <v>56.35</v>
      </c>
      <c r="B1127">
        <v>1.8312739358239012E-4</v>
      </c>
      <c r="C1127">
        <v>4.968122458842792E-4</v>
      </c>
    </row>
    <row r="1128" spans="1:3" x14ac:dyDescent="0.25">
      <c r="A1128">
        <v>56.4</v>
      </c>
      <c r="B1128">
        <v>1.8605202888241049E-4</v>
      </c>
      <c r="C1128">
        <v>4.9709182251668135E-4</v>
      </c>
    </row>
    <row r="1129" spans="1:3" x14ac:dyDescent="0.25">
      <c r="A1129">
        <v>56.45</v>
      </c>
      <c r="B1129">
        <v>1.8901948667963218E-4</v>
      </c>
      <c r="C1129">
        <v>4.9737178952391015E-4</v>
      </c>
    </row>
    <row r="1130" spans="1:3" x14ac:dyDescent="0.25">
      <c r="A1130">
        <v>56.5</v>
      </c>
      <c r="B1130">
        <v>1.9203032927170302E-4</v>
      </c>
      <c r="C1130">
        <v>4.9765214775917437E-4</v>
      </c>
    </row>
    <row r="1131" spans="1:3" x14ac:dyDescent="0.25">
      <c r="A1131">
        <v>56.55</v>
      </c>
      <c r="B1131">
        <v>1.9508512533014877E-4</v>
      </c>
      <c r="C1131">
        <v>4.9793289807842085E-4</v>
      </c>
    </row>
    <row r="1132" spans="1:3" x14ac:dyDescent="0.25">
      <c r="A1132">
        <v>56.6</v>
      </c>
      <c r="B1132">
        <v>1.9818444995792282E-4</v>
      </c>
      <c r="C1132">
        <v>4.9821404134035776E-4</v>
      </c>
    </row>
    <row r="1133" spans="1:3" x14ac:dyDescent="0.25">
      <c r="A1133">
        <v>56.65</v>
      </c>
      <c r="B1133">
        <v>2.0132888474727411E-4</v>
      </c>
      <c r="C1133">
        <v>4.9849557840645463E-4</v>
      </c>
    </row>
    <row r="1134" spans="1:3" x14ac:dyDescent="0.25">
      <c r="A1134">
        <v>56.7</v>
      </c>
      <c r="B1134">
        <v>2.0451901783793169E-4</v>
      </c>
      <c r="C1134">
        <v>4.9877751014095384E-4</v>
      </c>
    </row>
    <row r="1135" spans="1:3" x14ac:dyDescent="0.25">
      <c r="A1135">
        <v>56.75</v>
      </c>
      <c r="B1135">
        <v>2.0775544397560634E-4</v>
      </c>
      <c r="C1135">
        <v>4.9905983741088992E-4</v>
      </c>
    </row>
    <row r="1136" spans="1:3" x14ac:dyDescent="0.25">
      <c r="A1136">
        <v>56.8</v>
      </c>
      <c r="B1136">
        <v>2.1103876457080883E-4</v>
      </c>
      <c r="C1136">
        <v>4.9934256108608748E-4</v>
      </c>
    </row>
    <row r="1137" spans="1:3" x14ac:dyDescent="0.25">
      <c r="A1137">
        <v>56.85</v>
      </c>
      <c r="B1137">
        <v>2.1436958775798069E-4</v>
      </c>
      <c r="C1137">
        <v>4.9962568203918139E-4</v>
      </c>
    </row>
    <row r="1138" spans="1:3" x14ac:dyDescent="0.25">
      <c r="A1138">
        <v>56.9</v>
      </c>
      <c r="B1138">
        <v>2.1774852845493731E-4</v>
      </c>
      <c r="C1138">
        <v>4.9990920114562282E-4</v>
      </c>
    </row>
    <row r="1139" spans="1:3" x14ac:dyDescent="0.25">
      <c r="A1139">
        <v>56.95</v>
      </c>
      <c r="B1139">
        <v>2.2117620842262691E-4</v>
      </c>
      <c r="C1139">
        <v>5.0019311928369134E-4</v>
      </c>
    </row>
    <row r="1140" spans="1:3" x14ac:dyDescent="0.25">
      <c r="A1140">
        <v>57</v>
      </c>
      <c r="B1140">
        <v>2.2465325632519559E-4</v>
      </c>
      <c r="C1140">
        <v>5.0047743733450686E-4</v>
      </c>
    </row>
    <row r="1141" spans="1:3" x14ac:dyDescent="0.25">
      <c r="A1141">
        <v>57.05</v>
      </c>
      <c r="B1141">
        <v>2.2818030779036486E-4</v>
      </c>
      <c r="C1141">
        <v>5.0076215618203722E-4</v>
      </c>
    </row>
    <row r="1142" spans="1:3" x14ac:dyDescent="0.25">
      <c r="A1142">
        <v>57.1</v>
      </c>
      <c r="B1142">
        <v>2.3175800547011718E-4</v>
      </c>
      <c r="C1142">
        <v>5.010472767131124E-4</v>
      </c>
    </row>
    <row r="1143" spans="1:3" x14ac:dyDescent="0.25">
      <c r="A1143">
        <v>57.15</v>
      </c>
      <c r="B1143">
        <v>2.3538699910168566E-4</v>
      </c>
      <c r="C1143">
        <v>5.0133279981743348E-4</v>
      </c>
    </row>
    <row r="1144" spans="1:3" x14ac:dyDescent="0.25">
      <c r="A1144">
        <v>57.2</v>
      </c>
      <c r="B1144">
        <v>2.3906794556884992E-4</v>
      </c>
      <c r="C1144">
        <v>5.0161872638758475E-4</v>
      </c>
    </row>
    <row r="1145" spans="1:3" x14ac:dyDescent="0.25">
      <c r="A1145">
        <v>57.25</v>
      </c>
      <c r="B1145">
        <v>2.4280150896353859E-4</v>
      </c>
      <c r="C1145">
        <v>5.0190505731904542E-4</v>
      </c>
    </row>
    <row r="1146" spans="1:3" x14ac:dyDescent="0.25">
      <c r="A1146">
        <v>57.3</v>
      </c>
      <c r="B1146">
        <v>2.4658836064772978E-4</v>
      </c>
      <c r="C1146">
        <v>5.0219179351019584E-4</v>
      </c>
    </row>
    <row r="1147" spans="1:3" x14ac:dyDescent="0.25">
      <c r="A1147">
        <v>57.35</v>
      </c>
      <c r="B1147">
        <v>2.5042917931565389E-4</v>
      </c>
      <c r="C1147">
        <v>5.0247893586233749E-4</v>
      </c>
    </row>
    <row r="1148" spans="1:3" x14ac:dyDescent="0.25">
      <c r="A1148">
        <v>57.4</v>
      </c>
      <c r="B1148">
        <v>2.543246510562953E-4</v>
      </c>
      <c r="C1148">
        <v>5.027664852796939E-4</v>
      </c>
    </row>
    <row r="1149" spans="1:3" x14ac:dyDescent="0.25">
      <c r="A1149">
        <v>57.45</v>
      </c>
      <c r="B1149">
        <v>2.5827546941619052E-4</v>
      </c>
      <c r="C1149">
        <v>5.030544426694334E-4</v>
      </c>
    </row>
    <row r="1150" spans="1:3" x14ac:dyDescent="0.25">
      <c r="A1150">
        <v>57.5</v>
      </c>
      <c r="B1150">
        <v>2.6228233546252253E-4</v>
      </c>
      <c r="C1150">
        <v>5.0334280894166891E-4</v>
      </c>
    </row>
    <row r="1151" spans="1:3" x14ac:dyDescent="0.25">
      <c r="A1151">
        <v>57.55</v>
      </c>
      <c r="B1151">
        <v>2.6634595784650879E-4</v>
      </c>
      <c r="C1151">
        <v>5.0363158500947558E-4</v>
      </c>
    </row>
    <row r="1152" spans="1:3" x14ac:dyDescent="0.25">
      <c r="A1152">
        <v>57.6</v>
      </c>
      <c r="B1152">
        <v>2.7046705286708E-4</v>
      </c>
      <c r="C1152">
        <v>5.0392077178890561E-4</v>
      </c>
    </row>
    <row r="1153" spans="1:3" x14ac:dyDescent="0.25">
      <c r="A1153">
        <v>57.65</v>
      </c>
      <c r="B1153">
        <v>2.7464634453484534E-4</v>
      </c>
      <c r="C1153">
        <v>5.0421037019899066E-4</v>
      </c>
    </row>
    <row r="1154" spans="1:3" x14ac:dyDescent="0.25">
      <c r="A1154">
        <v>57.7</v>
      </c>
      <c r="B1154">
        <v>2.7888456463635646E-4</v>
      </c>
      <c r="C1154">
        <v>5.0450038116176053E-4</v>
      </c>
    </row>
    <row r="1155" spans="1:3" x14ac:dyDescent="0.25">
      <c r="A1155">
        <v>57.75</v>
      </c>
      <c r="B1155">
        <v>2.8318245279864037E-4</v>
      </c>
      <c r="C1155">
        <v>5.0479080560225274E-4</v>
      </c>
    </row>
    <row r="1156" spans="1:3" x14ac:dyDescent="0.25">
      <c r="A1156">
        <v>57.8</v>
      </c>
      <c r="B1156">
        <v>2.8754075655403223E-4</v>
      </c>
      <c r="C1156">
        <v>5.0508164444852276E-4</v>
      </c>
    </row>
    <row r="1157" spans="1:3" x14ac:dyDescent="0.25">
      <c r="A1157">
        <v>57.85</v>
      </c>
      <c r="B1157">
        <v>2.9196023140527999E-4</v>
      </c>
      <c r="C1157">
        <v>5.053728986316601E-4</v>
      </c>
    </row>
    <row r="1158" spans="1:3" x14ac:dyDescent="0.25">
      <c r="A1158">
        <v>57.9</v>
      </c>
      <c r="B1158">
        <v>2.9644164089092832E-4</v>
      </c>
      <c r="C1158">
        <v>5.0566456908579277E-4</v>
      </c>
    </row>
    <row r="1159" spans="1:3" x14ac:dyDescent="0.25">
      <c r="A1159">
        <v>57.95</v>
      </c>
      <c r="B1159">
        <v>3.0098575665098441E-4</v>
      </c>
      <c r="C1159">
        <v>5.0595665674810946E-4</v>
      </c>
    </row>
    <row r="1160" spans="1:3" x14ac:dyDescent="0.25">
      <c r="A1160">
        <v>58</v>
      </c>
      <c r="B1160">
        <v>3.0559335849285335E-4</v>
      </c>
      <c r="C1160">
        <v>5.0624916255885739E-4</v>
      </c>
    </row>
    <row r="1161" spans="1:3" x14ac:dyDescent="0.25">
      <c r="A1161">
        <v>58.05</v>
      </c>
      <c r="B1161">
        <v>3.1026523445754984E-4</v>
      </c>
      <c r="C1161">
        <v>5.065420874613716E-4</v>
      </c>
    </row>
    <row r="1162" spans="1:3" x14ac:dyDescent="0.25">
      <c r="A1162">
        <v>58.1</v>
      </c>
      <c r="B1162">
        <v>3.1500218088617718E-4</v>
      </c>
      <c r="C1162">
        <v>5.0683543240207277E-4</v>
      </c>
    </row>
    <row r="1163" spans="1:3" x14ac:dyDescent="0.25">
      <c r="A1163">
        <v>58.15</v>
      </c>
      <c r="B1163">
        <v>3.1980500248667102E-4</v>
      </c>
      <c r="C1163">
        <v>5.0712919833048522E-4</v>
      </c>
    </row>
    <row r="1164" spans="1:3" x14ac:dyDescent="0.25">
      <c r="A1164">
        <v>58.2</v>
      </c>
      <c r="B1164">
        <v>3.2467451240081308E-4</v>
      </c>
      <c r="C1164">
        <v>5.0742338619924902E-4</v>
      </c>
    </row>
    <row r="1165" spans="1:3" x14ac:dyDescent="0.25">
      <c r="A1165">
        <v>58.25</v>
      </c>
      <c r="B1165">
        <v>3.2961153227150411E-4</v>
      </c>
      <c r="C1165">
        <v>5.0771799696412994E-4</v>
      </c>
    </row>
    <row r="1166" spans="1:3" x14ac:dyDescent="0.25">
      <c r="A1166">
        <v>58.3</v>
      </c>
      <c r="B1166">
        <v>3.3461689231029546E-4</v>
      </c>
      <c r="C1166">
        <v>5.0801303158403788E-4</v>
      </c>
    </row>
    <row r="1167" spans="1:3" x14ac:dyDescent="0.25">
      <c r="A1167">
        <v>58.35</v>
      </c>
      <c r="B1167">
        <v>3.3969143136517913E-4</v>
      </c>
      <c r="C1167">
        <v>5.0830849102103033E-4</v>
      </c>
    </row>
    <row r="1168" spans="1:3" x14ac:dyDescent="0.25">
      <c r="A1168">
        <v>58.4</v>
      </c>
      <c r="B1168">
        <v>3.4483599698862679E-4</v>
      </c>
      <c r="C1168">
        <v>5.0860437624033257E-4</v>
      </c>
    </row>
    <row r="1169" spans="1:3" x14ac:dyDescent="0.25">
      <c r="A1169">
        <v>58.45</v>
      </c>
      <c r="B1169">
        <v>3.5005144550588851E-4</v>
      </c>
      <c r="C1169">
        <v>5.0890068821034446E-4</v>
      </c>
    </row>
    <row r="1170" spans="1:3" x14ac:dyDescent="0.25">
      <c r="A1170">
        <v>58.5</v>
      </c>
      <c r="B1170">
        <v>3.5533864208352986E-4</v>
      </c>
      <c r="C1170">
        <v>5.0919742790265664E-4</v>
      </c>
    </row>
    <row r="1171" spans="1:3" x14ac:dyDescent="0.25">
      <c r="A1171">
        <v>58.55</v>
      </c>
      <c r="B1171">
        <v>3.6069846079821947E-4</v>
      </c>
      <c r="C1171">
        <v>5.0949459629206486E-4</v>
      </c>
    </row>
    <row r="1172" spans="1:3" x14ac:dyDescent="0.25">
      <c r="A1172">
        <v>58.6</v>
      </c>
      <c r="B1172">
        <v>3.6613178470575947E-4</v>
      </c>
      <c r="C1172">
        <v>5.0979219435657501E-4</v>
      </c>
    </row>
    <row r="1173" spans="1:3" x14ac:dyDescent="0.25">
      <c r="A1173">
        <v>58.65</v>
      </c>
      <c r="B1173">
        <v>3.7163950591034568E-4</v>
      </c>
      <c r="C1173">
        <v>5.1009022307742355E-4</v>
      </c>
    </row>
    <row r="1174" spans="1:3" x14ac:dyDescent="0.25">
      <c r="A1174">
        <v>58.7</v>
      </c>
      <c r="B1174">
        <v>3.7722252563407677E-4</v>
      </c>
      <c r="C1174">
        <v>5.1038868343908914E-4</v>
      </c>
    </row>
    <row r="1175" spans="1:3" x14ac:dyDescent="0.25">
      <c r="A1175">
        <v>58.75</v>
      </c>
      <c r="B1175">
        <v>3.8288175428668477E-4</v>
      </c>
      <c r="C1175">
        <v>5.1068757642930079E-4</v>
      </c>
    </row>
    <row r="1176" spans="1:3" x14ac:dyDescent="0.25">
      <c r="A1176">
        <v>58.8</v>
      </c>
      <c r="B1176">
        <v>3.8861811153549771E-4</v>
      </c>
      <c r="C1176">
        <v>5.1098690303905765E-4</v>
      </c>
    </row>
    <row r="1177" spans="1:3" x14ac:dyDescent="0.25">
      <c r="A1177">
        <v>58.85</v>
      </c>
      <c r="B1177">
        <v>3.9443252637563363E-4</v>
      </c>
      <c r="C1177">
        <v>5.1128666426263525E-4</v>
      </c>
    </row>
    <row r="1178" spans="1:3" x14ac:dyDescent="0.25">
      <c r="A1178">
        <v>58.9</v>
      </c>
      <c r="B1178">
        <v>4.0032593720040462E-4</v>
      </c>
      <c r="C1178">
        <v>5.1158686109760616E-4</v>
      </c>
    </row>
    <row r="1179" spans="1:3" x14ac:dyDescent="0.25">
      <c r="A1179">
        <v>58.95</v>
      </c>
      <c r="B1179">
        <v>4.0629929187195076E-4</v>
      </c>
      <c r="C1179">
        <v>5.1188749454484229E-4</v>
      </c>
    </row>
    <row r="1180" spans="1:3" x14ac:dyDescent="0.25">
      <c r="A1180">
        <v>59</v>
      </c>
      <c r="B1180">
        <v>4.1235354779208319E-4</v>
      </c>
      <c r="C1180">
        <v>5.121885656085433E-4</v>
      </c>
    </row>
    <row r="1181" spans="1:3" x14ac:dyDescent="0.25">
      <c r="A1181">
        <v>59.05</v>
      </c>
      <c r="B1181">
        <v>4.1848967197333854E-4</v>
      </c>
      <c r="C1181">
        <v>5.1249007529623495E-4</v>
      </c>
    </row>
    <row r="1182" spans="1:3" x14ac:dyDescent="0.25">
      <c r="A1182">
        <v>59.1</v>
      </c>
      <c r="B1182">
        <v>4.2470864111024675E-4</v>
      </c>
      <c r="C1182">
        <v>5.1279202461879266E-4</v>
      </c>
    </row>
    <row r="1183" spans="1:3" x14ac:dyDescent="0.25">
      <c r="A1183">
        <v>59.15</v>
      </c>
      <c r="B1183">
        <v>4.3101144165079327E-4</v>
      </c>
      <c r="C1183">
        <v>5.1309441459044787E-4</v>
      </c>
    </row>
    <row r="1184" spans="1:3" x14ac:dyDescent="0.25">
      <c r="A1184">
        <v>59.2</v>
      </c>
      <c r="B1184">
        <v>4.3739906986808613E-4</v>
      </c>
      <c r="C1184">
        <v>5.1339724622880847E-4</v>
      </c>
    </row>
    <row r="1185" spans="1:3" x14ac:dyDescent="0.25">
      <c r="A1185">
        <v>59.25</v>
      </c>
      <c r="B1185">
        <v>4.4387253193222445E-4</v>
      </c>
      <c r="C1185">
        <v>5.137005205548686E-4</v>
      </c>
    </row>
    <row r="1186" spans="1:3" x14ac:dyDescent="0.25">
      <c r="A1186">
        <v>59.3</v>
      </c>
      <c r="B1186">
        <v>4.50432843982348E-4</v>
      </c>
      <c r="C1186">
        <v>5.140042385930201E-4</v>
      </c>
    </row>
    <row r="1187" spans="1:3" x14ac:dyDescent="0.25">
      <c r="A1187">
        <v>59.35</v>
      </c>
      <c r="B1187">
        <v>4.570810321988848E-4</v>
      </c>
      <c r="C1187">
        <v>5.143084013710732E-4</v>
      </c>
    </row>
    <row r="1188" spans="1:3" x14ac:dyDescent="0.25">
      <c r="A1188">
        <v>59.4</v>
      </c>
      <c r="B1188">
        <v>4.6381813287597407E-4</v>
      </c>
      <c r="C1188">
        <v>5.1461300992026201E-4</v>
      </c>
    </row>
    <row r="1189" spans="1:3" x14ac:dyDescent="0.25">
      <c r="A1189">
        <v>59.45</v>
      </c>
      <c r="B1189">
        <v>4.7064519249407656E-4</v>
      </c>
      <c r="C1189">
        <v>5.1491806527526377E-4</v>
      </c>
    </row>
    <row r="1190" spans="1:3" x14ac:dyDescent="0.25">
      <c r="A1190">
        <v>59.5</v>
      </c>
      <c r="B1190">
        <v>4.7756326779275463E-4</v>
      </c>
      <c r="C1190">
        <v>5.1522356847421289E-4</v>
      </c>
    </row>
    <row r="1191" spans="1:3" x14ac:dyDescent="0.25">
      <c r="A1191">
        <v>59.55</v>
      </c>
      <c r="B1191">
        <v>4.8457342584362688E-4</v>
      </c>
      <c r="C1191">
        <v>5.1552952055871184E-4</v>
      </c>
    </row>
    <row r="1192" spans="1:3" x14ac:dyDescent="0.25">
      <c r="A1192">
        <v>59.6</v>
      </c>
      <c r="B1192">
        <v>4.9167674412348974E-4</v>
      </c>
      <c r="C1192">
        <v>5.1583592257384845E-4</v>
      </c>
    </row>
    <row r="1193" spans="1:3" x14ac:dyDescent="0.25">
      <c r="A1193">
        <v>59.65</v>
      </c>
      <c r="B1193">
        <v>4.9887431058759423E-4</v>
      </c>
      <c r="C1193">
        <v>5.161427755682081E-4</v>
      </c>
    </row>
    <row r="1194" spans="1:3" x14ac:dyDescent="0.25">
      <c r="A1194">
        <v>59.7</v>
      </c>
      <c r="B1194">
        <v>5.0616722374309162E-4</v>
      </c>
      <c r="C1194">
        <v>5.1645008059388823E-4</v>
      </c>
    </row>
    <row r="1195" spans="1:3" x14ac:dyDescent="0.25">
      <c r="A1195">
        <v>59.75</v>
      </c>
      <c r="B1195">
        <v>5.135565927226254E-4</v>
      </c>
      <c r="C1195">
        <v>5.167578387065137E-4</v>
      </c>
    </row>
    <row r="1196" spans="1:3" x14ac:dyDescent="0.25">
      <c r="A1196">
        <v>59.8</v>
      </c>
      <c r="B1196">
        <v>5.210435373580694E-4</v>
      </c>
      <c r="C1196">
        <v>5.1706605096525084E-4</v>
      </c>
    </row>
    <row r="1197" spans="1:3" x14ac:dyDescent="0.25">
      <c r="A1197">
        <v>59.85</v>
      </c>
      <c r="B1197">
        <v>5.2862918825442092E-4</v>
      </c>
      <c r="C1197">
        <v>5.173747184328215E-4</v>
      </c>
    </row>
    <row r="1198" spans="1:3" x14ac:dyDescent="0.25">
      <c r="A1198">
        <v>59.9</v>
      </c>
      <c r="B1198">
        <v>5.3631468686381265E-4</v>
      </c>
      <c r="C1198">
        <v>5.1768384217551705E-4</v>
      </c>
    </row>
    <row r="1199" spans="1:3" x14ac:dyDescent="0.25">
      <c r="A1199">
        <v>59.95</v>
      </c>
      <c r="B1199">
        <v>5.4410118555968195E-4</v>
      </c>
      <c r="C1199">
        <v>5.179934232632154E-4</v>
      </c>
    </row>
    <row r="1200" spans="1:3" x14ac:dyDescent="0.25">
      <c r="A1200">
        <v>60</v>
      </c>
      <c r="B1200">
        <v>5.5198984771105133E-4</v>
      </c>
      <c r="C1200">
        <v>5.1830346276939302E-4</v>
      </c>
    </row>
    <row r="1201" spans="1:3" x14ac:dyDescent="0.25">
      <c r="A1201">
        <v>60.05</v>
      </c>
      <c r="B1201">
        <v>5.5998184775694199E-4</v>
      </c>
      <c r="C1201">
        <v>5.186139617711405E-4</v>
      </c>
    </row>
    <row r="1202" spans="1:3" x14ac:dyDescent="0.25">
      <c r="A1202">
        <v>60.1</v>
      </c>
      <c r="B1202">
        <v>5.6807837128090366E-4</v>
      </c>
      <c r="C1202">
        <v>5.1892492134917982E-4</v>
      </c>
    </row>
    <row r="1203" spans="1:3" x14ac:dyDescent="0.25">
      <c r="A1203">
        <v>60.15</v>
      </c>
      <c r="B1203">
        <v>5.7628061508565556E-4</v>
      </c>
      <c r="C1203">
        <v>5.1923634258787491E-4</v>
      </c>
    </row>
    <row r="1204" spans="1:3" x14ac:dyDescent="0.25">
      <c r="A1204">
        <v>60.2</v>
      </c>
      <c r="B1204">
        <v>5.8458978726783843E-4</v>
      </c>
      <c r="C1204">
        <v>5.1954822657525074E-4</v>
      </c>
    </row>
    <row r="1205" spans="1:3" x14ac:dyDescent="0.25">
      <c r="A1205">
        <v>60.25</v>
      </c>
      <c r="B1205">
        <v>5.9300710729287293E-4</v>
      </c>
      <c r="C1205">
        <v>5.1986057440300631E-4</v>
      </c>
    </row>
    <row r="1206" spans="1:3" x14ac:dyDescent="0.25">
      <c r="A1206">
        <v>60.3</v>
      </c>
      <c r="B1206">
        <v>6.015338060699094E-4</v>
      </c>
      <c r="C1206">
        <v>5.2017338716653057E-4</v>
      </c>
    </row>
    <row r="1207" spans="1:3" x14ac:dyDescent="0.25">
      <c r="A1207">
        <v>60.35</v>
      </c>
      <c r="B1207">
        <v>6.1017112602687238E-4</v>
      </c>
      <c r="C1207">
        <v>5.204866659649168E-4</v>
      </c>
    </row>
    <row r="1208" spans="1:3" x14ac:dyDescent="0.25">
      <c r="A1208">
        <v>60.4</v>
      </c>
      <c r="B1208">
        <v>6.1892032118559214E-4</v>
      </c>
      <c r="C1208">
        <v>5.2080041190097999E-4</v>
      </c>
    </row>
    <row r="1209" spans="1:3" x14ac:dyDescent="0.25">
      <c r="A1209">
        <v>60.45</v>
      </c>
      <c r="B1209">
        <v>6.2778265723701808E-4</v>
      </c>
      <c r="C1209">
        <v>5.2111462608127042E-4</v>
      </c>
    </row>
    <row r="1210" spans="1:3" x14ac:dyDescent="0.25">
      <c r="A1210">
        <v>60.5</v>
      </c>
      <c r="B1210">
        <v>6.3675941161650312E-4</v>
      </c>
      <c r="C1210">
        <v>5.2142930961609026E-4</v>
      </c>
    </row>
    <row r="1211" spans="1:3" x14ac:dyDescent="0.25">
      <c r="A1211">
        <v>60.55</v>
      </c>
      <c r="B1211">
        <v>6.4585187357917007E-4</v>
      </c>
      <c r="C1211">
        <v>5.2174446361950681E-4</v>
      </c>
    </row>
    <row r="1212" spans="1:3" x14ac:dyDescent="0.25">
      <c r="A1212">
        <v>60.6</v>
      </c>
      <c r="B1212">
        <v>6.5506134427532035E-4</v>
      </c>
      <c r="C1212">
        <v>5.2206008920937228E-4</v>
      </c>
    </row>
    <row r="1213" spans="1:3" x14ac:dyDescent="0.25">
      <c r="A1213">
        <v>60.65</v>
      </c>
      <c r="B1213">
        <v>6.6438913682592238E-4</v>
      </c>
      <c r="C1213">
        <v>5.2237618750733709E-4</v>
      </c>
    </row>
    <row r="1214" spans="1:3" x14ac:dyDescent="0.25">
      <c r="A1214">
        <v>60.7</v>
      </c>
      <c r="B1214">
        <v>6.7383657639813531E-4</v>
      </c>
      <c r="C1214">
        <v>5.2269275963886489E-4</v>
      </c>
    </row>
    <row r="1215" spans="1:3" x14ac:dyDescent="0.25">
      <c r="A1215">
        <v>60.75</v>
      </c>
      <c r="B1215">
        <v>6.8340500028089195E-4</v>
      </c>
      <c r="C1215">
        <v>5.2300980673325144E-4</v>
      </c>
    </row>
    <row r="1216" spans="1:3" x14ac:dyDescent="0.25">
      <c r="A1216">
        <v>60.8</v>
      </c>
      <c r="B1216">
        <v>6.9309575796051262E-4</v>
      </c>
      <c r="C1216">
        <v>5.233273299236371E-4</v>
      </c>
    </row>
    <row r="1217" spans="1:3" x14ac:dyDescent="0.25">
      <c r="A1217">
        <v>60.85</v>
      </c>
      <c r="B1217">
        <v>7.0291021119635441E-4</v>
      </c>
      <c r="C1217">
        <v>5.236453303470262E-4</v>
      </c>
    </row>
    <row r="1218" spans="1:3" x14ac:dyDescent="0.25">
      <c r="A1218">
        <v>60.9</v>
      </c>
      <c r="B1218">
        <v>7.1284973409648606E-4</v>
      </c>
      <c r="C1218">
        <v>5.2396380914430159E-4</v>
      </c>
    </row>
    <row r="1219" spans="1:3" x14ac:dyDescent="0.25">
      <c r="A1219">
        <v>60.95</v>
      </c>
      <c r="B1219">
        <v>7.2291571319338919E-4</v>
      </c>
      <c r="C1219">
        <v>5.2428276746024145E-4</v>
      </c>
    </row>
    <row r="1220" spans="1:3" x14ac:dyDescent="0.25">
      <c r="A1220">
        <v>61</v>
      </c>
      <c r="B1220">
        <v>7.3310954751966992E-4</v>
      </c>
      <c r="C1220">
        <v>5.2460220644353305E-4</v>
      </c>
    </row>
    <row r="1221" spans="1:3" x14ac:dyDescent="0.25">
      <c r="A1221">
        <v>61.05</v>
      </c>
      <c r="B1221">
        <v>7.4343264868377502E-4</v>
      </c>
      <c r="C1221">
        <v>5.249221272467955E-4</v>
      </c>
    </row>
    <row r="1222" spans="1:3" x14ac:dyDescent="0.25">
      <c r="A1222">
        <v>61.1</v>
      </c>
      <c r="B1222">
        <v>7.5388644094571966E-4</v>
      </c>
      <c r="C1222">
        <v>5.2524253102658976E-4</v>
      </c>
    </row>
    <row r="1223" spans="1:3" x14ac:dyDescent="0.25">
      <c r="A1223">
        <v>61.15</v>
      </c>
      <c r="B1223">
        <v>7.6447236129279872E-4</v>
      </c>
      <c r="C1223">
        <v>5.2556341894343804E-4</v>
      </c>
    </row>
    <row r="1224" spans="1:3" x14ac:dyDescent="0.25">
      <c r="A1224">
        <v>61.2</v>
      </c>
      <c r="B1224">
        <v>7.7519185951529102E-4</v>
      </c>
      <c r="C1224">
        <v>5.2588479216184221E-4</v>
      </c>
    </row>
    <row r="1225" spans="1:3" x14ac:dyDescent="0.25">
      <c r="A1225">
        <v>61.25</v>
      </c>
      <c r="B1225">
        <v>7.8604639828214521E-4</v>
      </c>
      <c r="C1225">
        <v>5.2620665185029703E-4</v>
      </c>
    </row>
    <row r="1226" spans="1:3" x14ac:dyDescent="0.25">
      <c r="A1226">
        <v>61.3</v>
      </c>
      <c r="B1226">
        <v>7.9703745321664163E-4</v>
      </c>
      <c r="C1226">
        <v>5.2652899918130883E-4</v>
      </c>
    </row>
    <row r="1227" spans="1:3" x14ac:dyDescent="0.25">
      <c r="A1227">
        <v>61.35</v>
      </c>
      <c r="B1227">
        <v>8.0816651297201591E-4</v>
      </c>
      <c r="C1227">
        <v>5.2685183533141618E-4</v>
      </c>
    </row>
    <row r="1228" spans="1:3" x14ac:dyDescent="0.25">
      <c r="A1228">
        <v>61.4</v>
      </c>
      <c r="B1228">
        <v>8.1943507930704615E-4</v>
      </c>
      <c r="C1228">
        <v>5.2717516148119946E-4</v>
      </c>
    </row>
    <row r="1229" spans="1:3" x14ac:dyDescent="0.25">
      <c r="A1229">
        <v>61.45</v>
      </c>
      <c r="B1229">
        <v>8.3084466716159351E-4</v>
      </c>
      <c r="C1229">
        <v>5.2749897881530371E-4</v>
      </c>
    </row>
    <row r="1230" spans="1:3" x14ac:dyDescent="0.25">
      <c r="A1230">
        <v>61.5</v>
      </c>
      <c r="B1230">
        <v>8.4239680473208905E-4</v>
      </c>
      <c r="C1230">
        <v>5.2782328852245318E-4</v>
      </c>
    </row>
    <row r="1231" spans="1:3" x14ac:dyDescent="0.25">
      <c r="A1231">
        <v>61.55</v>
      </c>
      <c r="B1231">
        <v>8.5409303354696024E-4</v>
      </c>
      <c r="C1231">
        <v>5.2814809179547312E-4</v>
      </c>
    </row>
    <row r="1232" spans="1:3" x14ac:dyDescent="0.25">
      <c r="A1232">
        <v>61.6</v>
      </c>
      <c r="B1232">
        <v>8.6593490854198541E-4</v>
      </c>
      <c r="C1232">
        <v>5.2847338983130006E-4</v>
      </c>
    </row>
    <row r="1233" spans="1:3" x14ac:dyDescent="0.25">
      <c r="A1233">
        <v>61.65</v>
      </c>
      <c r="B1233">
        <v>8.7792399813557296E-4</v>
      </c>
      <c r="C1233">
        <v>5.2879918383100667E-4</v>
      </c>
    </row>
    <row r="1234" spans="1:3" x14ac:dyDescent="0.25">
      <c r="A1234">
        <v>61.7</v>
      </c>
      <c r="B1234">
        <v>8.9006188430396538E-4</v>
      </c>
      <c r="C1234">
        <v>5.2912547499981246E-4</v>
      </c>
    </row>
    <row r="1235" spans="1:3" x14ac:dyDescent="0.25">
      <c r="A1235">
        <v>61.75</v>
      </c>
      <c r="B1235">
        <v>9.0235016265633285E-4</v>
      </c>
      <c r="C1235">
        <v>5.2945226454710864E-4</v>
      </c>
    </row>
    <row r="1236" spans="1:3" x14ac:dyDescent="0.25">
      <c r="A1236">
        <v>61.8</v>
      </c>
      <c r="B1236">
        <v>9.1479044250979721E-4</v>
      </c>
      <c r="C1236">
        <v>5.2977955368647316E-4</v>
      </c>
    </row>
    <row r="1237" spans="1:3" x14ac:dyDescent="0.25">
      <c r="A1237">
        <v>61.85</v>
      </c>
      <c r="B1237">
        <v>9.2738434696432528E-4</v>
      </c>
      <c r="C1237">
        <v>5.3010734363568386E-4</v>
      </c>
    </row>
    <row r="1238" spans="1:3" x14ac:dyDescent="0.25">
      <c r="A1238">
        <v>61.9</v>
      </c>
      <c r="B1238">
        <v>9.4013351297751442E-4</v>
      </c>
      <c r="C1238">
        <v>5.3043563561648458E-4</v>
      </c>
    </row>
    <row r="1239" spans="1:3" x14ac:dyDescent="0.25">
      <c r="A1239">
        <v>61.95</v>
      </c>
      <c r="B1239">
        <v>9.5303959143926142E-4</v>
      </c>
      <c r="C1239">
        <v>5.3076443085564779E-4</v>
      </c>
    </row>
    <row r="1240" spans="1:3" x14ac:dyDescent="0.25">
      <c r="A1240">
        <v>62</v>
      </c>
      <c r="B1240">
        <v>9.6610424724629914E-4</v>
      </c>
      <c r="C1240">
        <v>5.3109373058340362E-4</v>
      </c>
    </row>
    <row r="1241" spans="1:3" x14ac:dyDescent="0.25">
      <c r="A1241">
        <v>62.05</v>
      </c>
      <c r="B1241">
        <v>9.7932915937659778E-4</v>
      </c>
      <c r="C1241">
        <v>5.3142353603453376E-4</v>
      </c>
    </row>
    <row r="1242" spans="1:3" x14ac:dyDescent="0.25">
      <c r="A1242">
        <v>62.1</v>
      </c>
      <c r="B1242">
        <v>9.9271602096361196E-4</v>
      </c>
      <c r="C1242">
        <v>5.317538484481101E-4</v>
      </c>
    </row>
    <row r="1243" spans="1:3" x14ac:dyDescent="0.25">
      <c r="A1243">
        <v>62.15</v>
      </c>
      <c r="B1243">
        <v>1.0062665393703839E-3</v>
      </c>
      <c r="C1243">
        <v>5.3208466906752236E-4</v>
      </c>
    </row>
    <row r="1244" spans="1:3" x14ac:dyDescent="0.25">
      <c r="A1244">
        <v>62.2</v>
      </c>
      <c r="B1244">
        <v>1.01998243626348E-3</v>
      </c>
      <c r="C1244">
        <v>5.3241599914049067E-4</v>
      </c>
    </row>
    <row r="1245" spans="1:3" x14ac:dyDescent="0.25">
      <c r="A1245">
        <v>62.25</v>
      </c>
      <c r="B1245">
        <v>1.0338654476867546E-3</v>
      </c>
      <c r="C1245">
        <v>5.3274783991908933E-4</v>
      </c>
    </row>
    <row r="1246" spans="1:3" x14ac:dyDescent="0.25">
      <c r="A1246">
        <v>62.3</v>
      </c>
      <c r="B1246">
        <v>1.0479173241349454E-3</v>
      </c>
      <c r="C1246">
        <v>5.3308019265975936E-4</v>
      </c>
    </row>
    <row r="1247" spans="1:3" x14ac:dyDescent="0.25">
      <c r="A1247">
        <v>62.35</v>
      </c>
      <c r="B1247">
        <v>1.0621398306270686E-3</v>
      </c>
      <c r="C1247">
        <v>5.3341305862333443E-4</v>
      </c>
    </row>
    <row r="1248" spans="1:3" x14ac:dyDescent="0.25">
      <c r="A1248">
        <v>62.4</v>
      </c>
      <c r="B1248">
        <v>1.076534746779625E-3</v>
      </c>
      <c r="C1248">
        <v>5.3374643907505733E-4</v>
      </c>
    </row>
    <row r="1249" spans="1:3" x14ac:dyDescent="0.25">
      <c r="A1249">
        <v>62.45</v>
      </c>
      <c r="B1249">
        <v>1.0911038668796056E-3</v>
      </c>
      <c r="C1249">
        <v>5.3408033528459483E-4</v>
      </c>
    </row>
    <row r="1250" spans="1:3" x14ac:dyDescent="0.25">
      <c r="A1250">
        <v>62.5</v>
      </c>
      <c r="B1250">
        <v>1.105848999957275E-3</v>
      </c>
      <c r="C1250">
        <v>5.3441474852606295E-4</v>
      </c>
    </row>
    <row r="1251" spans="1:3" x14ac:dyDescent="0.25">
      <c r="A1251">
        <v>62.55</v>
      </c>
      <c r="B1251">
        <v>1.1207719698587463E-3</v>
      </c>
      <c r="C1251">
        <v>5.3474968007804504E-4</v>
      </c>
    </row>
    <row r="1252" spans="1:3" x14ac:dyDescent="0.25">
      <c r="A1252">
        <v>62.6</v>
      </c>
      <c r="B1252">
        <v>1.135874615318315E-3</v>
      </c>
      <c r="C1252">
        <v>5.3508513122360905E-4</v>
      </c>
    </row>
    <row r="1253" spans="1:3" x14ac:dyDescent="0.25">
      <c r="A1253">
        <v>62.65</v>
      </c>
      <c r="B1253">
        <v>1.1511587900305549E-3</v>
      </c>
      <c r="C1253">
        <v>5.354211032503293E-4</v>
      </c>
    </row>
    <row r="1254" spans="1:3" x14ac:dyDescent="0.25">
      <c r="A1254">
        <v>62.7</v>
      </c>
      <c r="B1254">
        <v>1.1666263627221733E-3</v>
      </c>
      <c r="C1254">
        <v>5.3575759745030569E-4</v>
      </c>
    </row>
    <row r="1255" spans="1:3" x14ac:dyDescent="0.25">
      <c r="A1255">
        <v>62.75</v>
      </c>
      <c r="B1255">
        <v>1.1822792172236033E-3</v>
      </c>
      <c r="C1255">
        <v>5.3609461512018079E-4</v>
      </c>
    </row>
    <row r="1256" spans="1:3" x14ac:dyDescent="0.25">
      <c r="A1256">
        <v>62.8</v>
      </c>
      <c r="B1256">
        <v>1.1981192525403329E-3</v>
      </c>
      <c r="C1256">
        <v>5.3643215756116744E-4</v>
      </c>
    </row>
    <row r="1257" spans="1:3" x14ac:dyDescent="0.25">
      <c r="A1257">
        <v>62.85</v>
      </c>
      <c r="B1257">
        <v>1.2141483829239638E-3</v>
      </c>
      <c r="C1257">
        <v>5.3677022607905717E-4</v>
      </c>
    </row>
    <row r="1258" spans="1:3" x14ac:dyDescent="0.25">
      <c r="A1258">
        <v>62.9</v>
      </c>
      <c r="B1258">
        <v>1.2303685379429655E-3</v>
      </c>
      <c r="C1258">
        <v>5.371088219842527E-4</v>
      </c>
    </row>
    <row r="1259" spans="1:3" x14ac:dyDescent="0.25">
      <c r="A1259">
        <v>62.95</v>
      </c>
      <c r="B1259">
        <v>1.2467816625531701E-3</v>
      </c>
      <c r="C1259">
        <v>5.3744794659177819E-4</v>
      </c>
    </row>
    <row r="1260" spans="1:3" x14ac:dyDescent="0.25">
      <c r="A1260">
        <v>63</v>
      </c>
      <c r="B1260">
        <v>1.2633897171679296E-3</v>
      </c>
      <c r="C1260">
        <v>5.3778760122130827E-4</v>
      </c>
    </row>
    <row r="1261" spans="1:3" x14ac:dyDescent="0.25">
      <c r="A1261">
        <v>63.05</v>
      </c>
      <c r="B1261">
        <v>1.2801946777279904E-3</v>
      </c>
      <c r="C1261">
        <v>5.3812778719718017E-4</v>
      </c>
    </row>
    <row r="1262" spans="1:3" x14ac:dyDescent="0.25">
      <c r="A1262">
        <v>63.1</v>
      </c>
      <c r="B1262">
        <v>1.2971985357710272E-3</v>
      </c>
      <c r="C1262">
        <v>5.3846850584841942E-4</v>
      </c>
    </row>
    <row r="1263" spans="1:3" x14ac:dyDescent="0.25">
      <c r="A1263">
        <v>63.15</v>
      </c>
      <c r="B1263">
        <v>1.3144032985008493E-3</v>
      </c>
      <c r="C1263">
        <v>5.3880975850876167E-4</v>
      </c>
    </row>
    <row r="1264" spans="1:3" x14ac:dyDescent="0.25">
      <c r="A1264">
        <v>63.2</v>
      </c>
      <c r="B1264">
        <v>1.3318109888562748E-3</v>
      </c>
      <c r="C1264">
        <v>5.3915154651666946E-4</v>
      </c>
    </row>
    <row r="1265" spans="1:3" x14ac:dyDescent="0.25">
      <c r="A1265">
        <v>63.25</v>
      </c>
      <c r="B1265">
        <v>1.3494236455796468E-3</v>
      </c>
      <c r="C1265">
        <v>5.3949387121535414E-4</v>
      </c>
    </row>
    <row r="1266" spans="1:3" x14ac:dyDescent="0.25">
      <c r="A1266">
        <v>63.3</v>
      </c>
      <c r="B1266">
        <v>1.3672433232849942E-3</v>
      </c>
      <c r="C1266">
        <v>5.3983673395280264E-4</v>
      </c>
    </row>
    <row r="1267" spans="1:3" x14ac:dyDescent="0.25">
      <c r="A1267">
        <v>63.35</v>
      </c>
      <c r="B1267">
        <v>1.3852720925258209E-3</v>
      </c>
      <c r="C1267">
        <v>5.4018013608178822E-4</v>
      </c>
    </row>
    <row r="1268" spans="1:3" x14ac:dyDescent="0.25">
      <c r="A1268">
        <v>63.4</v>
      </c>
      <c r="B1268">
        <v>1.4035120398625095E-3</v>
      </c>
      <c r="C1268">
        <v>5.4052407895990341E-4</v>
      </c>
    </row>
    <row r="1269" spans="1:3" x14ac:dyDescent="0.25">
      <c r="A1269">
        <v>63.45</v>
      </c>
      <c r="B1269">
        <v>1.4219652679293509E-3</v>
      </c>
      <c r="C1269">
        <v>5.4086856394956989E-4</v>
      </c>
    </row>
    <row r="1270" spans="1:3" x14ac:dyDescent="0.25">
      <c r="A1270">
        <v>63.5</v>
      </c>
      <c r="B1270">
        <v>1.4406338955011582E-3</v>
      </c>
      <c r="C1270">
        <v>5.4121359241807252E-4</v>
      </c>
    </row>
    <row r="1271" spans="1:3" x14ac:dyDescent="0.25">
      <c r="A1271">
        <v>63.55</v>
      </c>
      <c r="B1271">
        <v>1.4595200575594836E-3</v>
      </c>
      <c r="C1271">
        <v>5.4155916573756771E-4</v>
      </c>
    </row>
    <row r="1272" spans="1:3" x14ac:dyDescent="0.25">
      <c r="A1272">
        <v>63.6</v>
      </c>
      <c r="B1272">
        <v>1.478625905358416E-3</v>
      </c>
      <c r="C1272">
        <v>5.4190528528511831E-4</v>
      </c>
    </row>
    <row r="1273" spans="1:3" x14ac:dyDescent="0.25">
      <c r="A1273">
        <v>63.65</v>
      </c>
      <c r="B1273">
        <v>1.4979536064899314E-3</v>
      </c>
      <c r="C1273">
        <v>5.4225195244270445E-4</v>
      </c>
    </row>
    <row r="1274" spans="1:3" x14ac:dyDescent="0.25">
      <c r="A1274">
        <v>63.7</v>
      </c>
      <c r="B1274">
        <v>1.5175053449488314E-3</v>
      </c>
      <c r="C1274">
        <v>5.4259916859725307E-4</v>
      </c>
    </row>
    <row r="1275" spans="1:3" x14ac:dyDescent="0.25">
      <c r="A1275">
        <v>63.75</v>
      </c>
      <c r="B1275">
        <v>1.5372833211972001E-3</v>
      </c>
      <c r="C1275">
        <v>5.4294693514065674E-4</v>
      </c>
    </row>
    <row r="1276" spans="1:3" x14ac:dyDescent="0.25">
      <c r="A1276">
        <v>63.8</v>
      </c>
      <c r="B1276">
        <v>1.557289752228442E-3</v>
      </c>
      <c r="C1276">
        <v>5.4329525346979806E-4</v>
      </c>
    </row>
    <row r="1277" spans="1:3" x14ac:dyDescent="0.25">
      <c r="A1277">
        <v>63.85</v>
      </c>
      <c r="B1277">
        <v>1.5775268716308089E-3</v>
      </c>
      <c r="C1277">
        <v>5.4364412498656897E-4</v>
      </c>
    </row>
    <row r="1278" spans="1:3" x14ac:dyDescent="0.25">
      <c r="A1278">
        <v>63.9</v>
      </c>
      <c r="B1278">
        <v>1.5979969296504631E-3</v>
      </c>
      <c r="C1278">
        <v>5.4399355109789561E-4</v>
      </c>
    </row>
    <row r="1279" spans="1:3" x14ac:dyDescent="0.25">
      <c r="A1279">
        <v>63.95</v>
      </c>
      <c r="B1279">
        <v>1.6187021932540569E-3</v>
      </c>
      <c r="C1279">
        <v>5.4434353321576167E-4</v>
      </c>
    </row>
    <row r="1280" spans="1:3" x14ac:dyDescent="0.25">
      <c r="A1280">
        <v>64</v>
      </c>
      <c r="B1280">
        <v>1.6396449461907928E-3</v>
      </c>
      <c r="C1280">
        <v>5.4469407275722936E-4</v>
      </c>
    </row>
    <row r="1281" spans="1:3" x14ac:dyDescent="0.25">
      <c r="A1281">
        <v>64.05</v>
      </c>
      <c r="B1281">
        <v>1.6608274890539938E-3</v>
      </c>
      <c r="C1281">
        <v>5.4504517114446261E-4</v>
      </c>
    </row>
    <row r="1282" spans="1:3" x14ac:dyDescent="0.25">
      <c r="A1282">
        <v>64.099999999999994</v>
      </c>
      <c r="B1282">
        <v>1.6822521393421261E-3</v>
      </c>
      <c r="C1282">
        <v>5.4539682980475276E-4</v>
      </c>
    </row>
    <row r="1283" spans="1:3" x14ac:dyDescent="0.25">
      <c r="A1283">
        <v>64.150000000000006</v>
      </c>
      <c r="B1283">
        <v>1.7039212315193091E-3</v>
      </c>
      <c r="C1283">
        <v>5.4574905017053862E-4</v>
      </c>
    </row>
    <row r="1284" spans="1:3" x14ac:dyDescent="0.25">
      <c r="A1284">
        <v>64.2</v>
      </c>
      <c r="B1284">
        <v>1.7258371170752497E-3</v>
      </c>
      <c r="C1284">
        <v>5.4610183367943094E-4</v>
      </c>
    </row>
    <row r="1285" spans="1:3" x14ac:dyDescent="0.25">
      <c r="A1285">
        <v>64.25</v>
      </c>
      <c r="B1285">
        <v>1.748002164584674E-3</v>
      </c>
      <c r="C1285">
        <v>5.4645518177423699E-4</v>
      </c>
    </row>
    <row r="1286" spans="1:3" x14ac:dyDescent="0.25">
      <c r="A1286">
        <v>64.3</v>
      </c>
      <c r="B1286">
        <v>1.7704187597661447E-3</v>
      </c>
      <c r="C1286">
        <v>5.4680909590298259E-4</v>
      </c>
    </row>
    <row r="1287" spans="1:3" x14ac:dyDescent="0.25">
      <c r="A1287">
        <v>64.349999999999994</v>
      </c>
      <c r="B1287">
        <v>1.7930893055403188E-3</v>
      </c>
      <c r="C1287">
        <v>5.4716357751893668E-4</v>
      </c>
    </row>
    <row r="1288" spans="1:3" x14ac:dyDescent="0.25">
      <c r="A1288">
        <v>64.400000000000006</v>
      </c>
      <c r="B1288">
        <v>1.8160162220876238E-3</v>
      </c>
      <c r="C1288">
        <v>5.4751862808063393E-4</v>
      </c>
    </row>
    <row r="1289" spans="1:3" x14ac:dyDescent="0.25">
      <c r="A1289">
        <v>64.45</v>
      </c>
      <c r="B1289">
        <v>1.8392019469053052E-3</v>
      </c>
      <c r="C1289">
        <v>5.4787424905190178E-4</v>
      </c>
    </row>
    <row r="1290" spans="1:3" x14ac:dyDescent="0.25">
      <c r="A1290">
        <v>64.5</v>
      </c>
      <c r="B1290">
        <v>1.8626489348639247E-3</v>
      </c>
      <c r="C1290">
        <v>5.4823044190188382E-4</v>
      </c>
    </row>
    <row r="1291" spans="1:3" x14ac:dyDescent="0.25">
      <c r="A1291">
        <v>64.55</v>
      </c>
      <c r="B1291">
        <v>1.8863596582631766E-3</v>
      </c>
      <c r="C1291">
        <v>5.4858720810506021E-4</v>
      </c>
    </row>
    <row r="1292" spans="1:3" x14ac:dyDescent="0.25">
      <c r="A1292">
        <v>64.599999999999994</v>
      </c>
      <c r="B1292">
        <v>1.910336606887093E-3</v>
      </c>
      <c r="C1292">
        <v>5.4894454914127693E-4</v>
      </c>
    </row>
    <row r="1293" spans="1:3" x14ac:dyDescent="0.25">
      <c r="A1293">
        <v>64.650000000000006</v>
      </c>
      <c r="B1293">
        <v>1.9345822880586273E-3</v>
      </c>
      <c r="C1293">
        <v>5.4930246649576714E-4</v>
      </c>
    </row>
    <row r="1294" spans="1:3" x14ac:dyDescent="0.25">
      <c r="A1294">
        <v>64.7</v>
      </c>
      <c r="B1294">
        <v>1.9590992266935213E-3</v>
      </c>
      <c r="C1294">
        <v>5.4966096165918153E-4</v>
      </c>
    </row>
    <row r="1295" spans="1:3" x14ac:dyDescent="0.25">
      <c r="A1295">
        <v>64.75</v>
      </c>
      <c r="B1295">
        <v>1.9838899653536021E-3</v>
      </c>
      <c r="C1295">
        <v>5.5002003612760364E-4</v>
      </c>
    </row>
    <row r="1296" spans="1:3" x14ac:dyDescent="0.25">
      <c r="A1296">
        <v>64.8</v>
      </c>
      <c r="B1296">
        <v>2.0089570642993159E-3</v>
      </c>
      <c r="C1296">
        <v>5.5037969140258268E-4</v>
      </c>
    </row>
    <row r="1297" spans="1:3" x14ac:dyDescent="0.25">
      <c r="A1297">
        <v>64.849999999999994</v>
      </c>
      <c r="B1297">
        <v>2.0343031015416109E-3</v>
      </c>
      <c r="C1297">
        <v>5.5073992899115805E-4</v>
      </c>
    </row>
    <row r="1298" spans="1:3" x14ac:dyDescent="0.25">
      <c r="A1298">
        <v>64.900000000000006</v>
      </c>
      <c r="B1298">
        <v>2.0599306728931268E-3</v>
      </c>
      <c r="C1298">
        <v>5.5110075040588175E-4</v>
      </c>
    </row>
    <row r="1299" spans="1:3" x14ac:dyDescent="0.25">
      <c r="A1299">
        <v>64.95</v>
      </c>
      <c r="B1299">
        <v>2.0858423920186251E-3</v>
      </c>
      <c r="C1299">
        <v>5.5146215716484338E-4</v>
      </c>
    </row>
    <row r="1300" spans="1:3" x14ac:dyDescent="0.25">
      <c r="A1300">
        <v>65</v>
      </c>
      <c r="B1300">
        <v>2.1120408904847831E-3</v>
      </c>
      <c r="C1300">
        <v>5.5182415079169968E-4</v>
      </c>
    </row>
    <row r="1301" spans="1:3" x14ac:dyDescent="0.25">
      <c r="A1301">
        <v>65.05</v>
      </c>
      <c r="B1301">
        <v>2.1385288178091774E-3</v>
      </c>
      <c r="C1301">
        <v>5.5218673281569807E-4</v>
      </c>
    </row>
    <row r="1302" spans="1:3" x14ac:dyDescent="0.25">
      <c r="A1302">
        <v>65.099999999999994</v>
      </c>
      <c r="B1302">
        <v>2.1653088415085342E-3</v>
      </c>
      <c r="C1302">
        <v>5.5254990477170238E-4</v>
      </c>
    </row>
    <row r="1303" spans="1:3" x14ac:dyDescent="0.25">
      <c r="A1303">
        <v>65.150000000000006</v>
      </c>
      <c r="B1303">
        <v>2.192383647146271E-3</v>
      </c>
      <c r="C1303">
        <v>5.5291366820021969E-4</v>
      </c>
    </row>
    <row r="1304" spans="1:3" x14ac:dyDescent="0.25">
      <c r="A1304">
        <v>65.2</v>
      </c>
      <c r="B1304">
        <v>2.2197559383791863E-3</v>
      </c>
      <c r="C1304">
        <v>5.5327802464742585E-4</v>
      </c>
    </row>
    <row r="1305" spans="1:3" x14ac:dyDescent="0.25">
      <c r="A1305">
        <v>65.25</v>
      </c>
      <c r="B1305">
        <v>2.2474284370034604E-3</v>
      </c>
      <c r="C1305">
        <v>5.5364297566519102E-4</v>
      </c>
    </row>
    <row r="1306" spans="1:3" x14ac:dyDescent="0.25">
      <c r="A1306">
        <v>65.3</v>
      </c>
      <c r="B1306">
        <v>2.2754038829997996E-3</v>
      </c>
      <c r="C1306">
        <v>5.5400852281110901E-4</v>
      </c>
    </row>
    <row r="1307" spans="1:3" x14ac:dyDescent="0.25">
      <c r="A1307">
        <v>65.349999999999994</v>
      </c>
      <c r="B1307">
        <v>2.3036850345777909E-3</v>
      </c>
      <c r="C1307">
        <v>5.5437466764852268E-4</v>
      </c>
    </row>
    <row r="1308" spans="1:3" x14ac:dyDescent="0.25">
      <c r="A1308">
        <v>65.400000000000006</v>
      </c>
      <c r="B1308">
        <v>2.3322746682194685E-3</v>
      </c>
      <c r="C1308">
        <v>5.5474141174654981E-4</v>
      </c>
    </row>
    <row r="1309" spans="1:3" x14ac:dyDescent="0.25">
      <c r="A1309">
        <v>65.45</v>
      </c>
      <c r="B1309">
        <v>2.3611755787219827E-3</v>
      </c>
      <c r="C1309">
        <v>5.5510875668011159E-4</v>
      </c>
    </row>
    <row r="1310" spans="1:3" x14ac:dyDescent="0.25">
      <c r="A1310">
        <v>65.5</v>
      </c>
      <c r="B1310">
        <v>2.3903905792395362E-3</v>
      </c>
      <c r="C1310">
        <v>5.5547670402995538E-4</v>
      </c>
    </row>
    <row r="1311" spans="1:3" x14ac:dyDescent="0.25">
      <c r="A1311">
        <v>65.55</v>
      </c>
      <c r="B1311">
        <v>2.4199225013243745E-3</v>
      </c>
      <c r="C1311">
        <v>5.5584525538269331E-4</v>
      </c>
    </row>
    <row r="1312" spans="1:3" x14ac:dyDescent="0.25">
      <c r="A1312">
        <v>65.599999999999994</v>
      </c>
      <c r="B1312">
        <v>2.4497741949669571E-3</v>
      </c>
      <c r="C1312">
        <v>5.5621441233081454E-4</v>
      </c>
    </row>
    <row r="1313" spans="1:3" x14ac:dyDescent="0.25">
      <c r="A1313">
        <v>65.650000000000006</v>
      </c>
      <c r="B1313">
        <v>2.4799485286352528E-3</v>
      </c>
      <c r="C1313">
        <v>5.5658417647272418E-4</v>
      </c>
    </row>
    <row r="1314" spans="1:3" x14ac:dyDescent="0.25">
      <c r="A1314">
        <v>65.7</v>
      </c>
      <c r="B1314">
        <v>2.510448389313108E-3</v>
      </c>
      <c r="C1314">
        <v>5.5695454941276823E-4</v>
      </c>
    </row>
    <row r="1315" spans="1:3" x14ac:dyDescent="0.25">
      <c r="A1315">
        <v>65.75</v>
      </c>
      <c r="B1315">
        <v>2.5412766825378044E-3</v>
      </c>
      <c r="C1315">
        <v>5.5732553276126014E-4</v>
      </c>
    </row>
    <row r="1316" spans="1:3" x14ac:dyDescent="0.25">
      <c r="A1316">
        <v>65.8</v>
      </c>
      <c r="B1316">
        <v>2.5724363324365986E-3</v>
      </c>
      <c r="C1316">
        <v>5.5769712813451007E-4</v>
      </c>
    </row>
    <row r="1317" spans="1:3" x14ac:dyDescent="0.25">
      <c r="A1317">
        <v>65.849999999999994</v>
      </c>
      <c r="B1317">
        <v>2.6039302817624324E-3</v>
      </c>
      <c r="C1317">
        <v>5.5806933715484995E-4</v>
      </c>
    </row>
    <row r="1318" spans="1:3" x14ac:dyDescent="0.25">
      <c r="A1318">
        <v>65.900000000000006</v>
      </c>
      <c r="B1318">
        <v>2.6357614919286444E-3</v>
      </c>
      <c r="C1318">
        <v>5.5844216145067025E-4</v>
      </c>
    </row>
    <row r="1319" spans="1:3" x14ac:dyDescent="0.25">
      <c r="A1319">
        <v>65.95</v>
      </c>
      <c r="B1319">
        <v>2.6679329430427403E-3</v>
      </c>
      <c r="C1319">
        <v>5.5881560265643999E-4</v>
      </c>
    </row>
    <row r="1320" spans="1:3" x14ac:dyDescent="0.25">
      <c r="A1320">
        <v>66</v>
      </c>
      <c r="B1320">
        <v>2.7004476339392725E-3</v>
      </c>
      <c r="C1320">
        <v>5.5918966241274009E-4</v>
      </c>
    </row>
    <row r="1321" spans="1:3" x14ac:dyDescent="0.25">
      <c r="A1321">
        <v>66.05</v>
      </c>
      <c r="B1321">
        <v>2.7333085822116589E-3</v>
      </c>
      <c r="C1321">
        <v>5.5956434236628921E-4</v>
      </c>
    </row>
    <row r="1322" spans="1:3" x14ac:dyDescent="0.25">
      <c r="A1322">
        <v>66.099999999999994</v>
      </c>
      <c r="B1322">
        <v>2.7665188242430722E-3</v>
      </c>
      <c r="C1322">
        <v>5.5993964416998013E-4</v>
      </c>
    </row>
    <row r="1323" spans="1:3" x14ac:dyDescent="0.25">
      <c r="A1323">
        <v>66.150000000000006</v>
      </c>
      <c r="B1323">
        <v>2.8000814152363313E-3</v>
      </c>
      <c r="C1323">
        <v>5.603155694828987E-4</v>
      </c>
    </row>
    <row r="1324" spans="1:3" x14ac:dyDescent="0.25">
      <c r="A1324">
        <v>66.2</v>
      </c>
      <c r="B1324">
        <v>2.833999429242734E-3</v>
      </c>
      <c r="C1324">
        <v>5.6069211997035928E-4</v>
      </c>
    </row>
    <row r="1325" spans="1:3" x14ac:dyDescent="0.25">
      <c r="A1325">
        <v>66.25</v>
      </c>
      <c r="B1325">
        <v>2.8682759591899744E-3</v>
      </c>
      <c r="C1325">
        <v>5.6106929730393893E-4</v>
      </c>
    </row>
    <row r="1326" spans="1:3" x14ac:dyDescent="0.25">
      <c r="A1326">
        <v>66.3</v>
      </c>
      <c r="B1326">
        <v>2.9029141169089234E-3</v>
      </c>
      <c r="C1326">
        <v>5.6144710316149667E-4</v>
      </c>
    </row>
    <row r="1327" spans="1:3" x14ac:dyDescent="0.25">
      <c r="A1327">
        <v>66.349999999999994</v>
      </c>
      <c r="B1327">
        <v>2.9379170331594365E-3</v>
      </c>
      <c r="C1327">
        <v>5.618255392272121E-4</v>
      </c>
    </row>
    <row r="1328" spans="1:3" x14ac:dyDescent="0.25">
      <c r="A1328">
        <v>66.400000000000006</v>
      </c>
      <c r="B1328">
        <v>2.9732878576550553E-3</v>
      </c>
      <c r="C1328">
        <v>5.6220460719160956E-4</v>
      </c>
    </row>
    <row r="1329" spans="1:3" x14ac:dyDescent="0.25">
      <c r="A1329">
        <v>66.45</v>
      </c>
      <c r="B1329">
        <v>3.0090297590866801E-3</v>
      </c>
      <c r="C1329">
        <v>5.6258430875159892E-4</v>
      </c>
    </row>
    <row r="1330" spans="1:3" x14ac:dyDescent="0.25">
      <c r="A1330">
        <v>66.5</v>
      </c>
      <c r="B1330">
        <v>3.0451459251451536E-3</v>
      </c>
      <c r="C1330">
        <v>5.6296464561049063E-4</v>
      </c>
    </row>
    <row r="1331" spans="1:3" x14ac:dyDescent="0.25">
      <c r="A1331">
        <v>66.55</v>
      </c>
      <c r="B1331">
        <v>3.0816395625427513E-3</v>
      </c>
      <c r="C1331">
        <v>5.6334561947803965E-4</v>
      </c>
    </row>
    <row r="1332" spans="1:3" x14ac:dyDescent="0.25">
      <c r="A1332">
        <v>66.599999999999994</v>
      </c>
      <c r="B1332">
        <v>3.1185138970335584E-3</v>
      </c>
      <c r="C1332">
        <v>5.637272320704736E-4</v>
      </c>
    </row>
    <row r="1333" spans="1:3" x14ac:dyDescent="0.25">
      <c r="A1333">
        <v>66.650000000000006</v>
      </c>
      <c r="B1333">
        <v>3.1557721734327571E-3</v>
      </c>
      <c r="C1333">
        <v>5.6410948511051537E-4</v>
      </c>
    </row>
    <row r="1334" spans="1:3" x14ac:dyDescent="0.25">
      <c r="A1334">
        <v>66.7</v>
      </c>
      <c r="B1334">
        <v>3.1934176556347167E-3</v>
      </c>
      <c r="C1334">
        <v>5.6449238032742904E-4</v>
      </c>
    </row>
    <row r="1335" spans="1:3" x14ac:dyDescent="0.25">
      <c r="A1335">
        <v>66.75</v>
      </c>
      <c r="B1335">
        <v>3.231453626630069E-3</v>
      </c>
      <c r="C1335">
        <v>5.6487591945703671E-4</v>
      </c>
    </row>
    <row r="1336" spans="1:3" x14ac:dyDescent="0.25">
      <c r="A1336">
        <v>66.8</v>
      </c>
      <c r="B1336">
        <v>3.2698833885215143E-3</v>
      </c>
      <c r="C1336">
        <v>5.652601042417637E-4</v>
      </c>
    </row>
    <row r="1337" spans="1:3" x14ac:dyDescent="0.25">
      <c r="A1337">
        <v>66.849999999999994</v>
      </c>
      <c r="B1337">
        <v>3.3087102625385173E-3</v>
      </c>
      <c r="C1337">
        <v>5.6564493643065938E-4</v>
      </c>
    </row>
    <row r="1338" spans="1:3" x14ac:dyDescent="0.25">
      <c r="A1338">
        <v>66.900000000000006</v>
      </c>
      <c r="B1338">
        <v>3.3479375890508238E-3</v>
      </c>
      <c r="C1338">
        <v>5.6603041777943672E-4</v>
      </c>
    </row>
    <row r="1339" spans="1:3" x14ac:dyDescent="0.25">
      <c r="A1339">
        <v>66.95</v>
      </c>
      <c r="B1339">
        <v>3.3875687275807475E-3</v>
      </c>
      <c r="C1339">
        <v>5.664165500505003E-4</v>
      </c>
    </row>
    <row r="1340" spans="1:3" x14ac:dyDescent="0.25">
      <c r="A1340">
        <v>67</v>
      </c>
      <c r="B1340">
        <v>3.4276070568143536E-3</v>
      </c>
      <c r="C1340">
        <v>5.6680333501298193E-4</v>
      </c>
    </row>
    <row r="1341" spans="1:3" x14ac:dyDescent="0.25">
      <c r="A1341">
        <v>67.05</v>
      </c>
      <c r="B1341">
        <v>3.4680559746113246E-3</v>
      </c>
      <c r="C1341">
        <v>5.671907744427716E-4</v>
      </c>
    </row>
    <row r="1342" spans="1:3" x14ac:dyDescent="0.25">
      <c r="A1342">
        <v>67.099999999999994</v>
      </c>
      <c r="B1342">
        <v>3.5089188980136497E-3</v>
      </c>
      <c r="C1342">
        <v>5.6757887012254921E-4</v>
      </c>
    </row>
    <row r="1343" spans="1:3" x14ac:dyDescent="0.25">
      <c r="A1343">
        <v>67.150000000000006</v>
      </c>
      <c r="B1343">
        <v>3.5501992632531025E-3</v>
      </c>
      <c r="C1343">
        <v>5.6796762384182147E-4</v>
      </c>
    </row>
    <row r="1344" spans="1:3" x14ac:dyDescent="0.25">
      <c r="A1344">
        <v>67.2</v>
      </c>
      <c r="B1344">
        <v>3.5919005257573806E-3</v>
      </c>
      <c r="C1344">
        <v>5.6835703739695274E-4</v>
      </c>
    </row>
    <row r="1345" spans="1:3" x14ac:dyDescent="0.25">
      <c r="A1345">
        <v>67.25</v>
      </c>
      <c r="B1345">
        <v>3.6340261601551294E-3</v>
      </c>
      <c r="C1345">
        <v>5.6874711259119752E-4</v>
      </c>
    </row>
    <row r="1346" spans="1:3" x14ac:dyDescent="0.25">
      <c r="A1346">
        <v>67.3</v>
      </c>
      <c r="B1346">
        <v>3.6765796602795464E-3</v>
      </c>
      <c r="C1346">
        <v>5.6913785123473911E-4</v>
      </c>
    </row>
    <row r="1347" spans="1:3" x14ac:dyDescent="0.25">
      <c r="A1347">
        <v>67.349999999999994</v>
      </c>
      <c r="B1347">
        <v>3.7195645391707951E-3</v>
      </c>
      <c r="C1347">
        <v>5.6952925514471453E-4</v>
      </c>
    </row>
    <row r="1348" spans="1:3" x14ac:dyDescent="0.25">
      <c r="A1348">
        <v>67.400000000000006</v>
      </c>
      <c r="B1348">
        <v>3.7629843290770959E-3</v>
      </c>
      <c r="C1348">
        <v>5.6992132614526014E-4</v>
      </c>
    </row>
    <row r="1349" spans="1:3" x14ac:dyDescent="0.25">
      <c r="A1349">
        <v>67.45</v>
      </c>
      <c r="B1349">
        <v>3.8068425814544553E-3</v>
      </c>
      <c r="C1349">
        <v>5.7031406606753896E-4</v>
      </c>
    </row>
    <row r="1350" spans="1:3" x14ac:dyDescent="0.25">
      <c r="A1350">
        <v>67.5</v>
      </c>
      <c r="B1350">
        <v>3.8511428669652167E-3</v>
      </c>
      <c r="C1350">
        <v>5.7070747674977296E-4</v>
      </c>
    </row>
    <row r="1351" spans="1:3" x14ac:dyDescent="0.25">
      <c r="A1351">
        <v>67.55</v>
      </c>
      <c r="B1351">
        <v>3.8958887754751178E-3</v>
      </c>
      <c r="C1351">
        <v>5.7110156003728572E-4</v>
      </c>
    </row>
    <row r="1352" spans="1:3" x14ac:dyDescent="0.25">
      <c r="A1352">
        <v>67.599999999999994</v>
      </c>
      <c r="B1352">
        <v>3.9410839160491087E-3</v>
      </c>
      <c r="C1352">
        <v>5.7149631778252892E-4</v>
      </c>
    </row>
    <row r="1353" spans="1:3" x14ac:dyDescent="0.25">
      <c r="A1353">
        <v>67.650000000000006</v>
      </c>
      <c r="B1353">
        <v>3.9867319169457852E-3</v>
      </c>
      <c r="C1353">
        <v>5.7189175184512819E-4</v>
      </c>
    </row>
    <row r="1354" spans="1:3" x14ac:dyDescent="0.25">
      <c r="A1354">
        <v>67.7</v>
      </c>
      <c r="B1354">
        <v>4.0328364256103956E-3</v>
      </c>
      <c r="C1354">
        <v>5.7228786409190674E-4</v>
      </c>
    </row>
    <row r="1355" spans="1:3" x14ac:dyDescent="0.25">
      <c r="A1355">
        <v>67.75</v>
      </c>
      <c r="B1355">
        <v>4.0794011086666311E-3</v>
      </c>
      <c r="C1355">
        <v>5.7268465639692928E-4</v>
      </c>
    </row>
    <row r="1356" spans="1:3" x14ac:dyDescent="0.25">
      <c r="A1356">
        <v>67.8</v>
      </c>
      <c r="B1356">
        <v>4.1264296519068211E-3</v>
      </c>
      <c r="C1356">
        <v>5.7308213064153615E-4</v>
      </c>
    </row>
    <row r="1357" spans="1:3" x14ac:dyDescent="0.25">
      <c r="A1357">
        <v>67.849999999999994</v>
      </c>
      <c r="B1357">
        <v>4.1739257602808975E-3</v>
      </c>
      <c r="C1357">
        <v>5.7348028871437556E-4</v>
      </c>
    </row>
    <row r="1358" spans="1:3" x14ac:dyDescent="0.25">
      <c r="A1358">
        <v>67.900000000000006</v>
      </c>
      <c r="B1358">
        <v>4.2218931578838379E-3</v>
      </c>
      <c r="C1358">
        <v>5.7387913251144584E-4</v>
      </c>
    </row>
    <row r="1359" spans="1:3" x14ac:dyDescent="0.25">
      <c r="A1359">
        <v>67.95</v>
      </c>
      <c r="B1359">
        <v>4.2703355879416946E-3</v>
      </c>
      <c r="C1359">
        <v>5.7427866393612744E-4</v>
      </c>
    </row>
    <row r="1360" spans="1:3" x14ac:dyDescent="0.25">
      <c r="A1360">
        <v>68</v>
      </c>
      <c r="B1360">
        <v>4.31925681279629E-3</v>
      </c>
      <c r="C1360">
        <v>5.7467888489922509E-4</v>
      </c>
    </row>
    <row r="1361" spans="1:3" x14ac:dyDescent="0.25">
      <c r="A1361">
        <v>68.05</v>
      </c>
      <c r="B1361">
        <v>4.3686606138883255E-3</v>
      </c>
      <c r="C1361">
        <v>5.7507979731899667E-4</v>
      </c>
    </row>
    <row r="1362" spans="1:3" x14ac:dyDescent="0.25">
      <c r="A1362">
        <v>68.099999999999994</v>
      </c>
      <c r="B1362">
        <v>4.4185507917391138E-3</v>
      </c>
      <c r="C1362">
        <v>5.7548140312119916E-4</v>
      </c>
    </row>
    <row r="1363" spans="1:3" x14ac:dyDescent="0.25">
      <c r="A1363">
        <v>68.150000000000006</v>
      </c>
      <c r="B1363">
        <v>4.4689311659308244E-3</v>
      </c>
      <c r="C1363">
        <v>5.7588370423911799E-4</v>
      </c>
    </row>
    <row r="1364" spans="1:3" x14ac:dyDescent="0.25">
      <c r="A1364">
        <v>68.2</v>
      </c>
      <c r="B1364">
        <v>4.5198055750851982E-3</v>
      </c>
      <c r="C1364">
        <v>5.7628670261361439E-4</v>
      </c>
    </row>
    <row r="1365" spans="1:3" x14ac:dyDescent="0.25">
      <c r="A1365">
        <v>68.25</v>
      </c>
      <c r="B1365">
        <v>4.571177876840889E-3</v>
      </c>
      <c r="C1365">
        <v>5.7669040019315426E-4</v>
      </c>
    </row>
    <row r="1366" spans="1:3" x14ac:dyDescent="0.25">
      <c r="A1366">
        <v>68.3</v>
      </c>
      <c r="B1366">
        <v>4.6230519478291637E-3</v>
      </c>
      <c r="C1366">
        <v>5.7709479893385267E-4</v>
      </c>
    </row>
    <row r="1367" spans="1:3" x14ac:dyDescent="0.25">
      <c r="A1367">
        <v>68.349999999999994</v>
      </c>
      <c r="B1367">
        <v>4.6754316836481831E-3</v>
      </c>
      <c r="C1367">
        <v>5.7749990079950615E-4</v>
      </c>
    </row>
    <row r="1368" spans="1:3" x14ac:dyDescent="0.25">
      <c r="A1368">
        <v>68.400000000000006</v>
      </c>
      <c r="B1368">
        <v>4.7283209988356915E-3</v>
      </c>
      <c r="C1368">
        <v>5.7790570776164148E-4</v>
      </c>
    </row>
    <row r="1369" spans="1:3" x14ac:dyDescent="0.25">
      <c r="A1369">
        <v>68.45</v>
      </c>
      <c r="B1369">
        <v>4.7817238268401969E-3</v>
      </c>
      <c r="C1369">
        <v>5.7831222179954053E-4</v>
      </c>
    </row>
    <row r="1370" spans="1:3" x14ac:dyDescent="0.25">
      <c r="A1370">
        <v>68.5</v>
      </c>
      <c r="B1370">
        <v>4.8356441199906399E-3</v>
      </c>
      <c r="C1370">
        <v>5.7871944490029434E-4</v>
      </c>
    </row>
    <row r="1371" spans="1:3" x14ac:dyDescent="0.25">
      <c r="A1371">
        <v>68.55</v>
      </c>
      <c r="B1371">
        <v>4.8900858494644326E-3</v>
      </c>
      <c r="C1371">
        <v>5.7912737905883177E-4</v>
      </c>
    </row>
    <row r="1372" spans="1:3" x14ac:dyDescent="0.25">
      <c r="A1372">
        <v>68.599999999999994</v>
      </c>
      <c r="B1372">
        <v>4.9450530052539722E-3</v>
      </c>
      <c r="C1372">
        <v>5.7953602627796447E-4</v>
      </c>
    </row>
    <row r="1373" spans="1:3" x14ac:dyDescent="0.25">
      <c r="A1373">
        <v>68.650000000000006</v>
      </c>
      <c r="B1373">
        <v>5.0005495961315746E-3</v>
      </c>
      <c r="C1373">
        <v>5.7994538856842603E-4</v>
      </c>
    </row>
    <row r="1374" spans="1:3" x14ac:dyDescent="0.25">
      <c r="A1374">
        <v>68.7</v>
      </c>
      <c r="B1374">
        <v>5.0565796496127354E-3</v>
      </c>
      <c r="C1374">
        <v>5.8035546794890874E-4</v>
      </c>
    </row>
    <row r="1375" spans="1:3" x14ac:dyDescent="0.25">
      <c r="A1375">
        <v>68.75</v>
      </c>
      <c r="B1375">
        <v>5.1131472119179599E-3</v>
      </c>
      <c r="C1375">
        <v>5.8076626644610967E-4</v>
      </c>
    </row>
    <row r="1376" spans="1:3" x14ac:dyDescent="0.25">
      <c r="A1376">
        <v>68.8</v>
      </c>
      <c r="B1376">
        <v>5.1702563479328074E-3</v>
      </c>
      <c r="C1376">
        <v>5.8117778609476979E-4</v>
      </c>
    </row>
    <row r="1377" spans="1:3" x14ac:dyDescent="0.25">
      <c r="A1377">
        <v>68.849999999999994</v>
      </c>
      <c r="B1377">
        <v>5.227911141166392E-3</v>
      </c>
      <c r="C1377">
        <v>5.8159002893771051E-4</v>
      </c>
    </row>
    <row r="1378" spans="1:3" x14ac:dyDescent="0.25">
      <c r="A1378">
        <v>68.900000000000006</v>
      </c>
      <c r="B1378">
        <v>5.2861156937082637E-3</v>
      </c>
      <c r="C1378">
        <v>5.8200299702588078E-4</v>
      </c>
    </row>
    <row r="1379" spans="1:3" x14ac:dyDescent="0.25">
      <c r="A1379">
        <v>68.95</v>
      </c>
      <c r="B1379">
        <v>5.3448741261835405E-3</v>
      </c>
      <c r="C1379">
        <v>5.8241669241839529E-4</v>
      </c>
    </row>
    <row r="1380" spans="1:3" x14ac:dyDescent="0.25">
      <c r="A1380">
        <v>69</v>
      </c>
      <c r="B1380">
        <v>5.4041905777065646E-3</v>
      </c>
      <c r="C1380">
        <v>5.8283111718257887E-4</v>
      </c>
    </row>
    <row r="1381" spans="1:3" x14ac:dyDescent="0.25">
      <c r="A1381">
        <v>69.05</v>
      </c>
      <c r="B1381">
        <v>5.4640692058327486E-3</v>
      </c>
      <c r="C1381">
        <v>5.8324627339400225E-4</v>
      </c>
    </row>
    <row r="1382" spans="1:3" x14ac:dyDescent="0.25">
      <c r="A1382">
        <v>69.099999999999994</v>
      </c>
      <c r="B1382">
        <v>5.5245141865087602E-3</v>
      </c>
      <c r="C1382">
        <v>5.8366216313653649E-4</v>
      </c>
    </row>
    <row r="1383" spans="1:3" x14ac:dyDescent="0.25">
      <c r="A1383">
        <v>69.150000000000006</v>
      </c>
      <c r="B1383">
        <v>5.5855297140211292E-3</v>
      </c>
      <c r="C1383">
        <v>5.840787885023819E-4</v>
      </c>
    </row>
    <row r="1384" spans="1:3" x14ac:dyDescent="0.25">
      <c r="A1384">
        <v>69.2</v>
      </c>
      <c r="B1384">
        <v>5.647120000942956E-3</v>
      </c>
      <c r="C1384">
        <v>5.8449615159212025E-4</v>
      </c>
    </row>
    <row r="1385" spans="1:3" x14ac:dyDescent="0.25">
      <c r="A1385">
        <v>69.25</v>
      </c>
      <c r="B1385">
        <v>5.7092892780791901E-3</v>
      </c>
      <c r="C1385">
        <v>5.8491425451475375E-4</v>
      </c>
    </row>
    <row r="1386" spans="1:3" x14ac:dyDescent="0.25">
      <c r="A1386">
        <v>69.3</v>
      </c>
      <c r="B1386">
        <v>5.7720417944099505E-3</v>
      </c>
      <c r="C1386">
        <v>5.8533309938775091E-4</v>
      </c>
    </row>
    <row r="1387" spans="1:3" x14ac:dyDescent="0.25">
      <c r="A1387">
        <v>69.349999999999994</v>
      </c>
      <c r="B1387">
        <v>5.8353818170322367E-3</v>
      </c>
      <c r="C1387">
        <v>5.8575268833708821E-4</v>
      </c>
    </row>
    <row r="1388" spans="1:3" x14ac:dyDescent="0.25">
      <c r="A1388">
        <v>69.400000000000006</v>
      </c>
      <c r="B1388">
        <v>5.8993136310999117E-3</v>
      </c>
      <c r="C1388">
        <v>5.8617302349729444E-4</v>
      </c>
    </row>
    <row r="1389" spans="1:3" x14ac:dyDescent="0.25">
      <c r="A1389">
        <v>69.45</v>
      </c>
      <c r="B1389">
        <v>5.9638415397618386E-3</v>
      </c>
      <c r="C1389">
        <v>5.8659410701149533E-4</v>
      </c>
    </row>
    <row r="1390" spans="1:3" x14ac:dyDescent="0.25">
      <c r="A1390">
        <v>69.5</v>
      </c>
      <c r="B1390">
        <v>6.0289698640984459E-3</v>
      </c>
      <c r="C1390">
        <v>5.8701594103146128E-4</v>
      </c>
    </row>
    <row r="1391" spans="1:3" x14ac:dyDescent="0.25">
      <c r="A1391">
        <v>69.55</v>
      </c>
      <c r="B1391">
        <v>6.0947029430563592E-3</v>
      </c>
      <c r="C1391">
        <v>5.8743852771764359E-4</v>
      </c>
    </row>
    <row r="1392" spans="1:3" x14ac:dyDescent="0.25">
      <c r="A1392">
        <v>69.599999999999994</v>
      </c>
      <c r="B1392">
        <v>6.161045133381335E-3</v>
      </c>
      <c r="C1392">
        <v>5.8786186923923415E-4</v>
      </c>
    </row>
    <row r="1393" spans="1:3" x14ac:dyDescent="0.25">
      <c r="A1393">
        <v>69.650000000000006</v>
      </c>
      <c r="B1393">
        <v>6.2280008095494483E-3</v>
      </c>
      <c r="C1393">
        <v>5.8828596777419186E-4</v>
      </c>
    </row>
    <row r="1394" spans="1:3" x14ac:dyDescent="0.25">
      <c r="A1394">
        <v>69.7</v>
      </c>
      <c r="B1394">
        <v>6.2955743636963456E-3</v>
      </c>
      <c r="C1394">
        <v>5.8871082550930609E-4</v>
      </c>
    </row>
    <row r="1395" spans="1:3" x14ac:dyDescent="0.25">
      <c r="A1395">
        <v>69.75</v>
      </c>
      <c r="B1395">
        <v>6.363770205544933E-3</v>
      </c>
      <c r="C1395">
        <v>5.8913644464023162E-4</v>
      </c>
    </row>
    <row r="1396" spans="1:3" x14ac:dyDescent="0.25">
      <c r="A1396">
        <v>69.8</v>
      </c>
      <c r="B1396">
        <v>6.432592762331036E-3</v>
      </c>
      <c r="C1396">
        <v>5.8956282737154017E-4</v>
      </c>
    </row>
    <row r="1397" spans="1:3" x14ac:dyDescent="0.25">
      <c r="A1397">
        <v>69.849999999999994</v>
      </c>
      <c r="B1397">
        <v>6.5020464787273816E-3</v>
      </c>
      <c r="C1397">
        <v>5.899899759167649E-4</v>
      </c>
    </row>
    <row r="1398" spans="1:3" x14ac:dyDescent="0.25">
      <c r="A1398">
        <v>69.900000000000006</v>
      </c>
      <c r="B1398">
        <v>6.5721358167657E-3</v>
      </c>
      <c r="C1398">
        <v>5.9041789249844883E-4</v>
      </c>
    </row>
    <row r="1399" spans="1:3" x14ac:dyDescent="0.25">
      <c r="A1399">
        <v>69.95</v>
      </c>
      <c r="B1399">
        <v>6.6428652557569334E-3</v>
      </c>
      <c r="C1399">
        <v>5.9084657934819205E-4</v>
      </c>
    </row>
    <row r="1400" spans="1:3" x14ac:dyDescent="0.25">
      <c r="A1400">
        <v>70</v>
      </c>
      <c r="B1400">
        <v>6.7142392922097888E-3</v>
      </c>
      <c r="C1400">
        <v>5.9127603870669427E-4</v>
      </c>
    </row>
    <row r="1401" spans="1:3" x14ac:dyDescent="0.25">
      <c r="A1401">
        <v>70.05</v>
      </c>
      <c r="B1401">
        <v>6.7862624397472537E-3</v>
      </c>
      <c r="C1401">
        <v>5.9170627282381291E-4</v>
      </c>
    </row>
    <row r="1402" spans="1:3" x14ac:dyDescent="0.25">
      <c r="A1402">
        <v>70.099999999999994</v>
      </c>
      <c r="B1402">
        <v>6.8589392290213276E-3</v>
      </c>
      <c r="C1402">
        <v>5.9213728395860279E-4</v>
      </c>
    </row>
    <row r="1403" spans="1:3" x14ac:dyDescent="0.25">
      <c r="A1403">
        <v>70.150000000000006</v>
      </c>
      <c r="B1403">
        <v>6.9322742076259195E-3</v>
      </c>
      <c r="C1403">
        <v>5.9256907437936653E-4</v>
      </c>
    </row>
    <row r="1404" spans="1:3" x14ac:dyDescent="0.25">
      <c r="A1404">
        <v>70.2</v>
      </c>
      <c r="B1404">
        <v>7.0062719400077519E-3</v>
      </c>
      <c r="C1404">
        <v>5.9300164636370378E-4</v>
      </c>
    </row>
    <row r="1405" spans="1:3" x14ac:dyDescent="0.25">
      <c r="A1405">
        <v>70.25</v>
      </c>
      <c r="B1405">
        <v>7.0809370073755783E-3</v>
      </c>
      <c r="C1405">
        <v>5.9343500219856621E-4</v>
      </c>
    </row>
    <row r="1406" spans="1:3" x14ac:dyDescent="0.25">
      <c r="A1406">
        <v>70.3</v>
      </c>
      <c r="B1406">
        <v>7.1562740076073486E-3</v>
      </c>
      <c r="C1406">
        <v>5.9386914418029294E-4</v>
      </c>
    </row>
    <row r="1407" spans="1:3" x14ac:dyDescent="0.25">
      <c r="A1407">
        <v>70.349999999999994</v>
      </c>
      <c r="B1407">
        <v>7.2322875551555279E-3</v>
      </c>
      <c r="C1407">
        <v>5.943040746146771E-4</v>
      </c>
    </row>
    <row r="1408" spans="1:3" x14ac:dyDescent="0.25">
      <c r="A1408">
        <v>70.400000000000006</v>
      </c>
      <c r="B1408">
        <v>7.3089822809505288E-3</v>
      </c>
      <c r="C1408">
        <v>5.9473979581700436E-4</v>
      </c>
    </row>
    <row r="1409" spans="1:3" x14ac:dyDescent="0.25">
      <c r="A1409">
        <v>70.45</v>
      </c>
      <c r="B1409">
        <v>7.3863628323021808E-3</v>
      </c>
      <c r="C1409">
        <v>5.9517631011210797E-4</v>
      </c>
    </row>
    <row r="1410" spans="1:3" x14ac:dyDescent="0.25">
      <c r="A1410">
        <v>70.5</v>
      </c>
      <c r="B1410">
        <v>7.4644338727993791E-3</v>
      </c>
      <c r="C1410">
        <v>5.9561361983441789E-4</v>
      </c>
    </row>
    <row r="1411" spans="1:3" x14ac:dyDescent="0.25">
      <c r="A1411">
        <v>70.55</v>
      </c>
      <c r="B1411">
        <v>7.5432000822077258E-3</v>
      </c>
      <c r="C1411">
        <v>5.9605172732801357E-4</v>
      </c>
    </row>
    <row r="1412" spans="1:3" x14ac:dyDescent="0.25">
      <c r="A1412">
        <v>70.599999999999994</v>
      </c>
      <c r="B1412">
        <v>7.6226661563652395E-3</v>
      </c>
      <c r="C1412">
        <v>5.9649063494667562E-4</v>
      </c>
    </row>
    <row r="1413" spans="1:3" x14ac:dyDescent="0.25">
      <c r="A1413">
        <v>70.650000000000006</v>
      </c>
      <c r="B1413">
        <v>7.702836807076203E-3</v>
      </c>
      <c r="C1413">
        <v>5.9693034505393537E-4</v>
      </c>
    </row>
    <row r="1414" spans="1:3" x14ac:dyDescent="0.25">
      <c r="A1414">
        <v>70.7</v>
      </c>
      <c r="B1414">
        <v>7.7837167620028935E-3</v>
      </c>
      <c r="C1414">
        <v>5.973708600231296E-4</v>
      </c>
    </row>
    <row r="1415" spans="1:3" x14ac:dyDescent="0.25">
      <c r="A1415">
        <v>70.75</v>
      </c>
      <c r="B1415">
        <v>7.8653107645556292E-3</v>
      </c>
      <c r="C1415">
        <v>5.9781218223745058E-4</v>
      </c>
    </row>
    <row r="1416" spans="1:3" x14ac:dyDescent="0.25">
      <c r="A1416">
        <v>70.8</v>
      </c>
      <c r="B1416">
        <v>7.9476235737806194E-3</v>
      </c>
      <c r="C1416">
        <v>5.9825431409000227E-4</v>
      </c>
    </row>
    <row r="1417" spans="1:3" x14ac:dyDescent="0.25">
      <c r="A1417">
        <v>70.849999999999994</v>
      </c>
      <c r="B1417">
        <v>8.0306599642459529E-3</v>
      </c>
      <c r="C1417">
        <v>5.9869725798384981E-4</v>
      </c>
    </row>
    <row r="1418" spans="1:3" x14ac:dyDescent="0.25">
      <c r="A1418">
        <v>70.900000000000006</v>
      </c>
      <c r="B1418">
        <v>8.1144247259256237E-3</v>
      </c>
      <c r="C1418">
        <v>5.9914101633207629E-4</v>
      </c>
    </row>
    <row r="1419" spans="1:3" x14ac:dyDescent="0.25">
      <c r="A1419">
        <v>70.95</v>
      </c>
      <c r="B1419">
        <v>8.1989226640814764E-3</v>
      </c>
      <c r="C1419">
        <v>5.9958559155783866E-4</v>
      </c>
    </row>
    <row r="1420" spans="1:3" x14ac:dyDescent="0.25">
      <c r="A1420">
        <v>71</v>
      </c>
      <c r="B1420">
        <v>8.2841585991433753E-3</v>
      </c>
      <c r="C1420">
        <v>6.0003098609441217E-4</v>
      </c>
    </row>
    <row r="1421" spans="1:3" x14ac:dyDescent="0.25">
      <c r="A1421">
        <v>71.05</v>
      </c>
      <c r="B1421">
        <v>8.3701373665871874E-3</v>
      </c>
      <c r="C1421">
        <v>6.0047720238525729E-4</v>
      </c>
    </row>
    <row r="1422" spans="1:3" x14ac:dyDescent="0.25">
      <c r="A1422">
        <v>71.099999999999994</v>
      </c>
      <c r="B1422">
        <v>8.4568638168108449E-3</v>
      </c>
      <c r="C1422">
        <v>6.0092424288406862E-4</v>
      </c>
    </row>
    <row r="1423" spans="1:3" x14ac:dyDescent="0.25">
      <c r="A1423">
        <v>71.150000000000006</v>
      </c>
      <c r="B1423">
        <v>8.5443428150084703E-3</v>
      </c>
      <c r="C1423">
        <v>6.0137211005482829E-4</v>
      </c>
    </row>
    <row r="1424" spans="1:3" x14ac:dyDescent="0.25">
      <c r="A1424">
        <v>71.2</v>
      </c>
      <c r="B1424">
        <v>8.6325792410423194E-3</v>
      </c>
      <c r="C1424">
        <v>6.0182080637186921E-4</v>
      </c>
    </row>
    <row r="1425" spans="1:3" x14ac:dyDescent="0.25">
      <c r="A1425">
        <v>71.25</v>
      </c>
      <c r="B1425">
        <v>8.7215779893129886E-3</v>
      </c>
      <c r="C1425">
        <v>6.0227033431992452E-4</v>
      </c>
    </row>
    <row r="1426" spans="1:3" x14ac:dyDescent="0.25">
      <c r="A1426">
        <v>71.3</v>
      </c>
      <c r="B1426">
        <v>8.8113439686273581E-3</v>
      </c>
      <c r="C1426">
        <v>6.0272069639418532E-4</v>
      </c>
    </row>
    <row r="1427" spans="1:3" x14ac:dyDescent="0.25">
      <c r="A1427">
        <v>71.349999999999994</v>
      </c>
      <c r="B1427">
        <v>8.9018821020646604E-3</v>
      </c>
      <c r="C1427">
        <v>6.0317189510036005E-4</v>
      </c>
    </row>
    <row r="1428" spans="1:3" x14ac:dyDescent="0.25">
      <c r="A1428">
        <v>71.400000000000006</v>
      </c>
      <c r="B1428">
        <v>8.9931973268404849E-3</v>
      </c>
      <c r="C1428">
        <v>6.0362393295473079E-4</v>
      </c>
    </row>
    <row r="1429" spans="1:3" x14ac:dyDescent="0.25">
      <c r="A1429">
        <v>71.45</v>
      </c>
      <c r="B1429">
        <v>9.0852945941686455E-3</v>
      </c>
      <c r="C1429">
        <v>6.0407681248420995E-4</v>
      </c>
    </row>
    <row r="1430" spans="1:3" x14ac:dyDescent="0.25">
      <c r="A1430">
        <v>71.5</v>
      </c>
      <c r="B1430">
        <v>9.1781788691213343E-3</v>
      </c>
      <c r="C1430">
        <v>6.0453053622640143E-4</v>
      </c>
    </row>
    <row r="1431" spans="1:3" x14ac:dyDescent="0.25">
      <c r="A1431">
        <v>71.55</v>
      </c>
      <c r="B1431">
        <v>9.2718551304868599E-3</v>
      </c>
      <c r="C1431">
        <v>6.0498510672965489E-4</v>
      </c>
    </row>
    <row r="1432" spans="1:3" x14ac:dyDescent="0.25">
      <c r="A1432">
        <v>71.599999999999994</v>
      </c>
      <c r="B1432">
        <v>9.3663283706256033E-3</v>
      </c>
      <c r="C1432">
        <v>6.0544052655312798E-4</v>
      </c>
    </row>
    <row r="1433" spans="1:3" x14ac:dyDescent="0.25">
      <c r="A1433">
        <v>71.650000000000006</v>
      </c>
      <c r="B1433">
        <v>9.46160359532385E-3</v>
      </c>
      <c r="C1433">
        <v>6.0589679826684539E-4</v>
      </c>
    </row>
    <row r="1434" spans="1:3" x14ac:dyDescent="0.25">
      <c r="A1434">
        <v>71.7</v>
      </c>
      <c r="B1434">
        <v>9.5576858236454745E-3</v>
      </c>
      <c r="C1434">
        <v>6.063539244517555E-4</v>
      </c>
    </row>
    <row r="1435" spans="1:3" x14ac:dyDescent="0.25">
      <c r="A1435">
        <v>71.75</v>
      </c>
      <c r="B1435">
        <v>9.6545800877818472E-3</v>
      </c>
      <c r="C1435">
        <v>6.0681190769979441E-4</v>
      </c>
    </row>
    <row r="1436" spans="1:3" x14ac:dyDescent="0.25">
      <c r="A1436">
        <v>71.8</v>
      </c>
      <c r="B1436">
        <v>9.7522914328993827E-3</v>
      </c>
      <c r="C1436">
        <v>6.072707506139456E-4</v>
      </c>
    </row>
    <row r="1437" spans="1:3" x14ac:dyDescent="0.25">
      <c r="A1437">
        <v>71.849999999999994</v>
      </c>
      <c r="B1437">
        <v>9.8508249169852544E-3</v>
      </c>
      <c r="C1437">
        <v>6.0773045580830084E-4</v>
      </c>
    </row>
    <row r="1438" spans="1:3" x14ac:dyDescent="0.25">
      <c r="A1438">
        <v>71.900000000000006</v>
      </c>
      <c r="B1438">
        <v>9.9501856106909529E-3</v>
      </c>
      <c r="C1438">
        <v>6.081910259081193E-4</v>
      </c>
    </row>
    <row r="1439" spans="1:3" x14ac:dyDescent="0.25">
      <c r="A1439">
        <v>71.95</v>
      </c>
      <c r="B1439">
        <v>1.0050378597173691E-2</v>
      </c>
      <c r="C1439">
        <v>6.0865246354989183E-4</v>
      </c>
    </row>
    <row r="1440" spans="1:3" x14ac:dyDescent="0.25">
      <c r="A1440">
        <v>72</v>
      </c>
      <c r="B1440">
        <v>1.0151408971936057E-2</v>
      </c>
      <c r="C1440">
        <v>6.0911477138140451E-4</v>
      </c>
    </row>
    <row r="1441" spans="1:3" x14ac:dyDescent="0.25">
      <c r="A1441">
        <v>72.05</v>
      </c>
      <c r="B1441">
        <v>1.0253281842663241E-2</v>
      </c>
      <c r="C1441">
        <v>6.0957795206179716E-4</v>
      </c>
    </row>
    <row r="1442" spans="1:3" x14ac:dyDescent="0.25">
      <c r="A1442">
        <v>72.099999999999994</v>
      </c>
      <c r="B1442">
        <v>1.0356002329058431E-2</v>
      </c>
      <c r="C1442">
        <v>6.1004200826163062E-4</v>
      </c>
    </row>
    <row r="1443" spans="1:3" x14ac:dyDescent="0.25">
      <c r="A1443">
        <v>72.150000000000006</v>
      </c>
      <c r="B1443">
        <v>1.0459575562676064E-2</v>
      </c>
      <c r="C1443">
        <v>6.1050694266294762E-4</v>
      </c>
    </row>
    <row r="1444" spans="1:3" x14ac:dyDescent="0.25">
      <c r="A1444">
        <v>72.2</v>
      </c>
      <c r="B1444">
        <v>1.0564006686752893E-2</v>
      </c>
      <c r="C1444">
        <v>6.1097275795933851E-4</v>
      </c>
    </row>
    <row r="1445" spans="1:3" x14ac:dyDescent="0.25">
      <c r="A1445">
        <v>72.25</v>
      </c>
      <c r="B1445">
        <v>1.0669300856037294E-2</v>
      </c>
      <c r="C1445">
        <v>6.1143945685600612E-4</v>
      </c>
    </row>
    <row r="1446" spans="1:3" x14ac:dyDescent="0.25">
      <c r="A1446">
        <v>72.3</v>
      </c>
      <c r="B1446">
        <v>1.077546323661616E-2</v>
      </c>
      <c r="C1446">
        <v>6.1190704206982708E-4</v>
      </c>
    </row>
    <row r="1447" spans="1:3" x14ac:dyDescent="0.25">
      <c r="A1447">
        <v>72.349999999999994</v>
      </c>
      <c r="B1447">
        <v>1.0882499005739909E-2</v>
      </c>
      <c r="C1447">
        <v>6.1237551632941983E-4</v>
      </c>
    </row>
    <row r="1448" spans="1:3" x14ac:dyDescent="0.25">
      <c r="A1448">
        <v>72.400000000000006</v>
      </c>
      <c r="B1448">
        <v>1.0990413351645408E-2</v>
      </c>
      <c r="C1448">
        <v>6.1284488237521486E-4</v>
      </c>
    </row>
    <row r="1449" spans="1:3" x14ac:dyDescent="0.25">
      <c r="A1449">
        <v>72.45</v>
      </c>
      <c r="B1449">
        <v>1.1099211473376638E-2</v>
      </c>
      <c r="C1449">
        <v>6.133151429595084E-4</v>
      </c>
    </row>
    <row r="1450" spans="1:3" x14ac:dyDescent="0.25">
      <c r="A1450">
        <v>72.5</v>
      </c>
      <c r="B1450">
        <v>1.1208898580603636E-2</v>
      </c>
      <c r="C1450">
        <v>6.1378630084654696E-4</v>
      </c>
    </row>
    <row r="1451" spans="1:3" x14ac:dyDescent="0.25">
      <c r="A1451">
        <v>72.55</v>
      </c>
      <c r="B1451">
        <v>1.1319479893439026E-2</v>
      </c>
      <c r="C1451">
        <v>6.1425835881257699E-4</v>
      </c>
    </row>
    <row r="1452" spans="1:3" x14ac:dyDescent="0.25">
      <c r="A1452">
        <v>72.599999999999994</v>
      </c>
      <c r="B1452">
        <v>1.1430960642252639E-2</v>
      </c>
      <c r="C1452">
        <v>6.1473131964592505E-4</v>
      </c>
    </row>
    <row r="1453" spans="1:3" x14ac:dyDescent="0.25">
      <c r="A1453">
        <v>72.650000000000006</v>
      </c>
      <c r="B1453">
        <v>1.1543346067484032E-2</v>
      </c>
      <c r="C1453">
        <v>6.152051861470578E-4</v>
      </c>
    </row>
    <row r="1454" spans="1:3" x14ac:dyDescent="0.25">
      <c r="A1454">
        <v>72.7</v>
      </c>
      <c r="B1454">
        <v>1.1656641419452803E-2</v>
      </c>
      <c r="C1454">
        <v>6.1567996112865773E-4</v>
      </c>
    </row>
    <row r="1455" spans="1:3" x14ac:dyDescent="0.25">
      <c r="A1455">
        <v>72.75</v>
      </c>
      <c r="B1455">
        <v>1.1770851958167152E-2</v>
      </c>
      <c r="C1455">
        <v>6.1615564741568623E-4</v>
      </c>
    </row>
    <row r="1456" spans="1:3" x14ac:dyDescent="0.25">
      <c r="A1456">
        <v>72.8</v>
      </c>
      <c r="B1456">
        <v>1.188598295312999E-2</v>
      </c>
      <c r="C1456">
        <v>6.1663224784545855E-4</v>
      </c>
    </row>
    <row r="1457" spans="1:3" x14ac:dyDescent="0.25">
      <c r="A1457">
        <v>72.849999999999994</v>
      </c>
      <c r="B1457">
        <v>1.2002039683143216E-2</v>
      </c>
      <c r="C1457">
        <v>6.1710976526770784E-4</v>
      </c>
    </row>
    <row r="1458" spans="1:3" x14ac:dyDescent="0.25">
      <c r="A1458">
        <v>72.900000000000006</v>
      </c>
      <c r="B1458">
        <v>1.2119027436109864E-2</v>
      </c>
      <c r="C1458">
        <v>6.1758820254466178E-4</v>
      </c>
    </row>
    <row r="1459" spans="1:3" x14ac:dyDescent="0.25">
      <c r="A1459">
        <v>72.95</v>
      </c>
      <c r="B1459">
        <v>1.2236951508834016E-2</v>
      </c>
      <c r="C1459">
        <v>6.1806756255110718E-4</v>
      </c>
    </row>
    <row r="1460" spans="1:3" x14ac:dyDescent="0.25">
      <c r="A1460">
        <v>73</v>
      </c>
      <c r="B1460">
        <v>1.235581720681902E-2</v>
      </c>
      <c r="C1460">
        <v>6.1854784817447033E-4</v>
      </c>
    </row>
    <row r="1461" spans="1:3" x14ac:dyDescent="0.25">
      <c r="A1461">
        <v>73.05</v>
      </c>
      <c r="B1461">
        <v>1.2475629844063243E-2</v>
      </c>
      <c r="C1461">
        <v>6.1902906231488068E-4</v>
      </c>
    </row>
    <row r="1462" spans="1:3" x14ac:dyDescent="0.25">
      <c r="A1462">
        <v>73.099999999999994</v>
      </c>
      <c r="B1462">
        <v>1.2596394742853989E-2</v>
      </c>
      <c r="C1462">
        <v>6.1951120788524873E-4</v>
      </c>
    </row>
    <row r="1463" spans="1:3" x14ac:dyDescent="0.25">
      <c r="A1463">
        <v>73.150000000000006</v>
      </c>
      <c r="B1463">
        <v>1.2718117233559281E-2</v>
      </c>
      <c r="C1463">
        <v>6.1999428781133608E-4</v>
      </c>
    </row>
    <row r="1464" spans="1:3" x14ac:dyDescent="0.25">
      <c r="A1464">
        <v>73.2</v>
      </c>
      <c r="B1464">
        <v>1.2840802654417477E-2</v>
      </c>
      <c r="C1464">
        <v>6.2047830503183154E-4</v>
      </c>
    </row>
    <row r="1465" spans="1:3" x14ac:dyDescent="0.25">
      <c r="A1465">
        <v>73.25</v>
      </c>
      <c r="B1465">
        <v>1.2964456351325159E-2</v>
      </c>
      <c r="C1465">
        <v>6.2096326249842229E-4</v>
      </c>
    </row>
    <row r="1466" spans="1:3" x14ac:dyDescent="0.25">
      <c r="A1466">
        <v>73.3</v>
      </c>
      <c r="B1466">
        <v>1.3089083677622538E-2</v>
      </c>
      <c r="C1466">
        <v>6.2144916317587217E-4</v>
      </c>
    </row>
    <row r="1467" spans="1:3" x14ac:dyDescent="0.25">
      <c r="A1467">
        <v>73.349999999999994</v>
      </c>
      <c r="B1467">
        <v>1.3214689993877113E-2</v>
      </c>
      <c r="C1467">
        <v>6.2193601004209413E-4</v>
      </c>
    </row>
    <row r="1468" spans="1:3" x14ac:dyDescent="0.25">
      <c r="A1468">
        <v>73.400000000000006</v>
      </c>
      <c r="B1468">
        <v>1.3341280667665162E-2</v>
      </c>
      <c r="C1468">
        <v>6.2242380608823109E-4</v>
      </c>
    </row>
    <row r="1469" spans="1:3" x14ac:dyDescent="0.25">
      <c r="A1469">
        <v>73.45</v>
      </c>
      <c r="B1469">
        <v>1.3468861073351058E-2</v>
      </c>
      <c r="C1469">
        <v>6.2291255431872069E-4</v>
      </c>
    </row>
    <row r="1470" spans="1:3" x14ac:dyDescent="0.25">
      <c r="A1470">
        <v>73.5</v>
      </c>
      <c r="B1470">
        <v>1.3597436591864935E-2</v>
      </c>
      <c r="C1470">
        <v>6.2340225775138469E-4</v>
      </c>
    </row>
    <row r="1471" spans="1:3" x14ac:dyDescent="0.25">
      <c r="A1471">
        <v>73.55</v>
      </c>
      <c r="B1471">
        <v>1.3727012610477837E-2</v>
      </c>
      <c r="C1471">
        <v>6.2389291941750385E-4</v>
      </c>
    </row>
    <row r="1472" spans="1:3" x14ac:dyDescent="0.25">
      <c r="A1472">
        <v>73.599999999999994</v>
      </c>
      <c r="B1472">
        <v>1.3857594522575173E-2</v>
      </c>
      <c r="C1472">
        <v>6.2438454236188703E-4</v>
      </c>
    </row>
    <row r="1473" spans="1:3" x14ac:dyDescent="0.25">
      <c r="A1473">
        <v>73.650000000000006</v>
      </c>
      <c r="B1473">
        <v>1.3989187727427986E-2</v>
      </c>
      <c r="C1473">
        <v>6.2487712964296132E-4</v>
      </c>
    </row>
    <row r="1474" spans="1:3" x14ac:dyDescent="0.25">
      <c r="A1474">
        <v>73.7</v>
      </c>
      <c r="B1474">
        <v>1.4121797629962112E-2</v>
      </c>
      <c r="C1474">
        <v>6.2537068433284472E-4</v>
      </c>
    </row>
    <row r="1475" spans="1:3" x14ac:dyDescent="0.25">
      <c r="A1475">
        <v>73.75</v>
      </c>
      <c r="B1475">
        <v>1.4255429640525669E-2</v>
      </c>
      <c r="C1475">
        <v>6.2586520951742519E-4</v>
      </c>
    </row>
    <row r="1476" spans="1:3" x14ac:dyDescent="0.25">
      <c r="A1476">
        <v>73.8</v>
      </c>
      <c r="B1476">
        <v>1.4390089174654076E-2</v>
      </c>
      <c r="C1476">
        <v>6.2636070829644695E-4</v>
      </c>
    </row>
    <row r="1477" spans="1:3" x14ac:dyDescent="0.25">
      <c r="A1477">
        <v>73.849999999999994</v>
      </c>
      <c r="B1477">
        <v>1.4525781652833377E-2</v>
      </c>
      <c r="C1477">
        <v>6.2685718378358382E-4</v>
      </c>
    </row>
    <row r="1478" spans="1:3" x14ac:dyDescent="0.25">
      <c r="A1478">
        <v>73.900000000000006</v>
      </c>
      <c r="B1478">
        <v>1.4662512500261481E-2</v>
      </c>
      <c r="C1478">
        <v>6.2735463910652551E-4</v>
      </c>
    </row>
    <row r="1479" spans="1:3" x14ac:dyDescent="0.25">
      <c r="A1479">
        <v>73.95</v>
      </c>
      <c r="B1479">
        <v>1.4800287146607175E-2</v>
      </c>
      <c r="C1479">
        <v>6.2785307740705683E-4</v>
      </c>
    </row>
    <row r="1480" spans="1:3" x14ac:dyDescent="0.25">
      <c r="A1480">
        <v>74</v>
      </c>
      <c r="B1480">
        <v>1.4939111025767624E-2</v>
      </c>
      <c r="C1480">
        <v>6.2835250184114328E-4</v>
      </c>
    </row>
    <row r="1481" spans="1:3" x14ac:dyDescent="0.25">
      <c r="A1481">
        <v>74.05</v>
      </c>
      <c r="B1481">
        <v>1.5078989575623402E-2</v>
      </c>
      <c r="C1481">
        <v>6.2885291557901381E-4</v>
      </c>
    </row>
    <row r="1482" spans="1:3" x14ac:dyDescent="0.25">
      <c r="A1482">
        <v>74.099999999999994</v>
      </c>
      <c r="B1482">
        <v>1.5219928237791796E-2</v>
      </c>
      <c r="C1482">
        <v>6.2935432180523919E-4</v>
      </c>
    </row>
    <row r="1483" spans="1:3" x14ac:dyDescent="0.25">
      <c r="A1483">
        <v>74.150000000000006</v>
      </c>
      <c r="B1483">
        <v>1.536193245737809E-2</v>
      </c>
      <c r="C1483">
        <v>6.2985672371882514E-4</v>
      </c>
    </row>
    <row r="1484" spans="1:3" x14ac:dyDescent="0.25">
      <c r="A1484">
        <v>74.2</v>
      </c>
      <c r="B1484">
        <v>1.5505007682724713E-2</v>
      </c>
      <c r="C1484">
        <v>6.3036012453329053E-4</v>
      </c>
    </row>
    <row r="1485" spans="1:3" x14ac:dyDescent="0.25">
      <c r="A1485">
        <v>74.25</v>
      </c>
      <c r="B1485">
        <v>1.5649159365158798E-2</v>
      </c>
      <c r="C1485">
        <v>6.3086452747675517E-4</v>
      </c>
    </row>
    <row r="1486" spans="1:3" x14ac:dyDescent="0.25">
      <c r="A1486">
        <v>74.3</v>
      </c>
      <c r="B1486">
        <v>1.5794392958737417E-2</v>
      </c>
      <c r="C1486">
        <v>6.3136993579203013E-4</v>
      </c>
    </row>
    <row r="1487" spans="1:3" x14ac:dyDescent="0.25">
      <c r="A1487">
        <v>74.349999999999994</v>
      </c>
      <c r="B1487">
        <v>1.5940713919991009E-2</v>
      </c>
      <c r="C1487">
        <v>6.3187635273669605E-4</v>
      </c>
    </row>
    <row r="1488" spans="1:3" x14ac:dyDescent="0.25">
      <c r="A1488">
        <v>74.400000000000006</v>
      </c>
      <c r="B1488">
        <v>1.6088127707664931E-2</v>
      </c>
      <c r="C1488">
        <v>6.3238378158319815E-4</v>
      </c>
    </row>
    <row r="1489" spans="1:3" x14ac:dyDescent="0.25">
      <c r="A1489">
        <v>74.45</v>
      </c>
      <c r="B1489">
        <v>1.6236639782458845E-2</v>
      </c>
      <c r="C1489">
        <v>6.3289222561893003E-4</v>
      </c>
    </row>
    <row r="1490" spans="1:3" x14ac:dyDescent="0.25">
      <c r="A1490">
        <v>74.5</v>
      </c>
      <c r="B1490">
        <v>1.6386255606764551E-2</v>
      </c>
      <c r="C1490">
        <v>6.3340168814632672E-4</v>
      </c>
    </row>
    <row r="1491" spans="1:3" x14ac:dyDescent="0.25">
      <c r="A1491">
        <v>74.55</v>
      </c>
      <c r="B1491">
        <v>1.6536980644401587E-2</v>
      </c>
      <c r="C1491">
        <v>6.3391217248294962E-4</v>
      </c>
    </row>
    <row r="1492" spans="1:3" x14ac:dyDescent="0.25">
      <c r="A1492">
        <v>74.599999999999994</v>
      </c>
      <c r="B1492">
        <v>1.6688820360351044E-2</v>
      </c>
      <c r="C1492">
        <v>6.3442368196158329E-4</v>
      </c>
    </row>
    <row r="1493" spans="1:3" x14ac:dyDescent="0.25">
      <c r="A1493">
        <v>74.650000000000006</v>
      </c>
      <c r="B1493">
        <v>1.6841780220487483E-2</v>
      </c>
      <c r="C1493">
        <v>6.3493621993031409E-4</v>
      </c>
    </row>
    <row r="1494" spans="1:3" x14ac:dyDescent="0.25">
      <c r="A1494">
        <v>74.7</v>
      </c>
      <c r="B1494">
        <v>1.6995865691308797E-2</v>
      </c>
      <c r="C1494">
        <v>6.3544978975263629E-4</v>
      </c>
    </row>
    <row r="1495" spans="1:3" x14ac:dyDescent="0.25">
      <c r="A1495">
        <v>74.75</v>
      </c>
      <c r="B1495">
        <v>1.7151082239664613E-2</v>
      </c>
      <c r="C1495">
        <v>6.3596439480753306E-4</v>
      </c>
    </row>
    <row r="1496" spans="1:3" x14ac:dyDescent="0.25">
      <c r="A1496">
        <v>74.8</v>
      </c>
      <c r="B1496">
        <v>1.7307435332482333E-2</v>
      </c>
      <c r="C1496">
        <v>6.3648003848957755E-4</v>
      </c>
    </row>
    <row r="1497" spans="1:3" x14ac:dyDescent="0.25">
      <c r="A1497">
        <v>74.849999999999994</v>
      </c>
      <c r="B1497">
        <v>1.7464930436491603E-2</v>
      </c>
      <c r="C1497">
        <v>6.3699672420901798E-4</v>
      </c>
    </row>
    <row r="1498" spans="1:3" x14ac:dyDescent="0.25">
      <c r="A1498">
        <v>74.900000000000006</v>
      </c>
      <c r="B1498">
        <v>1.7623573017946891E-2</v>
      </c>
      <c r="C1498">
        <v>6.3751445539187942E-4</v>
      </c>
    </row>
    <row r="1499" spans="1:3" x14ac:dyDescent="0.25">
      <c r="A1499">
        <v>74.95</v>
      </c>
      <c r="B1499">
        <v>1.778336854234799E-2</v>
      </c>
      <c r="C1499">
        <v>6.380332354800533E-4</v>
      </c>
    </row>
    <row r="1500" spans="1:3" x14ac:dyDescent="0.25">
      <c r="A1500">
        <v>75</v>
      </c>
      <c r="B1500">
        <v>1.7944322474159193E-2</v>
      </c>
      <c r="C1500">
        <v>6.3855306793140002E-4</v>
      </c>
    </row>
    <row r="1501" spans="1:3" x14ac:dyDescent="0.25">
      <c r="A1501">
        <v>75.05</v>
      </c>
      <c r="B1501">
        <v>1.8106440276526119E-2</v>
      </c>
      <c r="C1501">
        <v>6.3907395621983507E-4</v>
      </c>
    </row>
    <row r="1502" spans="1:3" x14ac:dyDescent="0.25">
      <c r="A1502">
        <v>75.099999999999994</v>
      </c>
      <c r="B1502">
        <v>1.8269727410991029E-2</v>
      </c>
      <c r="C1502">
        <v>6.3959590383543723E-4</v>
      </c>
    </row>
    <row r="1503" spans="1:3" x14ac:dyDescent="0.25">
      <c r="A1503">
        <v>75.150000000000006</v>
      </c>
      <c r="B1503">
        <v>1.8434189337206267E-2</v>
      </c>
      <c r="C1503">
        <v>6.4011891428453335E-4</v>
      </c>
    </row>
    <row r="1504" spans="1:3" x14ac:dyDescent="0.25">
      <c r="A1504">
        <v>75.2</v>
      </c>
      <c r="B1504">
        <v>1.8599831512645774E-2</v>
      </c>
      <c r="C1504">
        <v>6.4064299108981381E-4</v>
      </c>
    </row>
    <row r="1505" spans="1:3" x14ac:dyDescent="0.25">
      <c r="A1505">
        <v>75.25</v>
      </c>
      <c r="B1505">
        <v>1.8766659392315217E-2</v>
      </c>
      <c r="C1505">
        <v>6.4116813779041559E-4</v>
      </c>
    </row>
    <row r="1506" spans="1:3" x14ac:dyDescent="0.25">
      <c r="A1506">
        <v>75.3</v>
      </c>
      <c r="B1506">
        <v>1.8934678428459917E-2</v>
      </c>
      <c r="C1506">
        <v>6.4169435794202969E-4</v>
      </c>
    </row>
    <row r="1507" spans="1:3" x14ac:dyDescent="0.25">
      <c r="A1507">
        <v>75.349999999999994</v>
      </c>
      <c r="B1507">
        <v>1.9103894070271257E-2</v>
      </c>
      <c r="C1507">
        <v>6.422216551170034E-4</v>
      </c>
    </row>
    <row r="1508" spans="1:3" x14ac:dyDescent="0.25">
      <c r="A1508">
        <v>75.400000000000006</v>
      </c>
      <c r="B1508">
        <v>1.9274311763591338E-2</v>
      </c>
      <c r="C1508">
        <v>6.427500329044412E-4</v>
      </c>
    </row>
    <row r="1509" spans="1:3" x14ac:dyDescent="0.25">
      <c r="A1509">
        <v>75.45</v>
      </c>
      <c r="B1509">
        <v>1.9445936950615691E-2</v>
      </c>
      <c r="C1509">
        <v>6.4327949491030151E-4</v>
      </c>
    </row>
    <row r="1510" spans="1:3" x14ac:dyDescent="0.25">
      <c r="A1510">
        <v>75.5</v>
      </c>
      <c r="B1510">
        <v>1.9618775069594748E-2</v>
      </c>
      <c r="C1510">
        <v>6.4381004475750204E-4</v>
      </c>
    </row>
    <row r="1511" spans="1:3" x14ac:dyDescent="0.25">
      <c r="A1511">
        <v>75.55</v>
      </c>
      <c r="B1511">
        <v>1.9792831554533114E-2</v>
      </c>
      <c r="C1511">
        <v>6.4434168608603487E-4</v>
      </c>
    </row>
    <row r="1512" spans="1:3" x14ac:dyDescent="0.25">
      <c r="A1512">
        <v>75.599999999999994</v>
      </c>
      <c r="B1512">
        <v>1.9968111834887402E-2</v>
      </c>
      <c r="C1512">
        <v>6.4487442255305313E-4</v>
      </c>
    </row>
    <row r="1513" spans="1:3" x14ac:dyDescent="0.25">
      <c r="A1513">
        <v>75.650000000000006</v>
      </c>
      <c r="B1513">
        <v>2.0144621335262403E-2</v>
      </c>
      <c r="C1513">
        <v>6.4540825783298574E-4</v>
      </c>
    </row>
    <row r="1514" spans="1:3" x14ac:dyDescent="0.25">
      <c r="A1514">
        <v>75.7</v>
      </c>
      <c r="B1514">
        <v>2.0322365475105339E-2</v>
      </c>
      <c r="C1514">
        <v>6.4594319561764486E-4</v>
      </c>
    </row>
    <row r="1515" spans="1:3" x14ac:dyDescent="0.25">
      <c r="A1515">
        <v>75.75</v>
      </c>
      <c r="B1515">
        <v>2.0501349668398977E-2</v>
      </c>
      <c r="C1515">
        <v>6.464792396163304E-4</v>
      </c>
    </row>
    <row r="1516" spans="1:3" x14ac:dyDescent="0.25">
      <c r="A1516">
        <v>75.8</v>
      </c>
      <c r="B1516">
        <v>2.0681579323352593E-2</v>
      </c>
      <c r="C1516">
        <v>6.470163935559368E-4</v>
      </c>
    </row>
    <row r="1517" spans="1:3" x14ac:dyDescent="0.25">
      <c r="A1517">
        <v>75.849999999999994</v>
      </c>
      <c r="B1517">
        <v>2.0863059842091563E-2</v>
      </c>
      <c r="C1517">
        <v>6.4755466118106438E-4</v>
      </c>
    </row>
    <row r="1518" spans="1:3" x14ac:dyDescent="0.25">
      <c r="A1518">
        <v>75.900000000000006</v>
      </c>
      <c r="B1518">
        <v>2.1045796620345374E-2</v>
      </c>
      <c r="C1518">
        <v>6.4809404625412769E-4</v>
      </c>
    </row>
    <row r="1519" spans="1:3" x14ac:dyDescent="0.25">
      <c r="A1519">
        <v>75.95</v>
      </c>
      <c r="B1519">
        <v>2.122979504713382E-2</v>
      </c>
      <c r="C1519">
        <v>6.4863455255546236E-4</v>
      </c>
    </row>
    <row r="1520" spans="1:3" x14ac:dyDescent="0.25">
      <c r="A1520">
        <v>76</v>
      </c>
      <c r="B1520">
        <v>2.1415060504452025E-2</v>
      </c>
      <c r="C1520">
        <v>6.4917618388344515E-4</v>
      </c>
    </row>
    <row r="1521" spans="1:3" x14ac:dyDescent="0.25">
      <c r="A1521">
        <v>76.05</v>
      </c>
      <c r="B1521">
        <v>2.1601598366953537E-2</v>
      </c>
      <c r="C1521">
        <v>6.4971894405459478E-4</v>
      </c>
    </row>
    <row r="1522" spans="1:3" x14ac:dyDescent="0.25">
      <c r="A1522">
        <v>76.099999999999994</v>
      </c>
      <c r="B1522">
        <v>2.1789414001632024E-2</v>
      </c>
      <c r="C1522">
        <v>6.5026283690369161E-4</v>
      </c>
    </row>
    <row r="1523" spans="1:3" x14ac:dyDescent="0.25">
      <c r="A1523">
        <v>76.150000000000006</v>
      </c>
      <c r="B1523">
        <v>2.1978512767501495E-2</v>
      </c>
      <c r="C1523">
        <v>6.5080786628389303E-4</v>
      </c>
    </row>
    <row r="1524" spans="1:3" x14ac:dyDescent="0.25">
      <c r="A1524">
        <v>76.2</v>
      </c>
      <c r="B1524">
        <v>2.2168900015274755E-2</v>
      </c>
      <c r="C1524">
        <v>6.5135403606684193E-4</v>
      </c>
    </row>
    <row r="1525" spans="1:3" x14ac:dyDescent="0.25">
      <c r="A1525">
        <v>76.25</v>
      </c>
      <c r="B1525">
        <v>2.2360581087040837E-2</v>
      </c>
      <c r="C1525">
        <v>6.5190135014278519E-4</v>
      </c>
    </row>
    <row r="1526" spans="1:3" x14ac:dyDescent="0.25">
      <c r="A1526">
        <v>76.3</v>
      </c>
      <c r="B1526">
        <v>2.2553561315940523E-2</v>
      </c>
      <c r="C1526">
        <v>6.5244981242069131E-4</v>
      </c>
    </row>
    <row r="1527" spans="1:3" x14ac:dyDescent="0.25">
      <c r="A1527">
        <v>76.349999999999994</v>
      </c>
      <c r="B1527">
        <v>2.2747846025840561E-2</v>
      </c>
      <c r="C1527">
        <v>6.5299942682836565E-4</v>
      </c>
    </row>
    <row r="1528" spans="1:3" x14ac:dyDescent="0.25">
      <c r="A1528">
        <v>76.400000000000006</v>
      </c>
      <c r="B1528">
        <v>2.2943440531006509E-2</v>
      </c>
      <c r="C1528">
        <v>6.5355019731257267E-4</v>
      </c>
    </row>
    <row r="1529" spans="1:3" x14ac:dyDescent="0.25">
      <c r="A1529">
        <v>76.45</v>
      </c>
      <c r="B1529">
        <v>2.3140350135773865E-2</v>
      </c>
      <c r="C1529">
        <v>6.5410212783914351E-4</v>
      </c>
    </row>
    <row r="1530" spans="1:3" x14ac:dyDescent="0.25">
      <c r="A1530">
        <v>76.5</v>
      </c>
      <c r="B1530">
        <v>2.3338580134218322E-2</v>
      </c>
      <c r="C1530">
        <v>6.546552223931141E-4</v>
      </c>
    </row>
    <row r="1531" spans="1:3" x14ac:dyDescent="0.25">
      <c r="A1531">
        <v>76.55</v>
      </c>
      <c r="B1531">
        <v>2.353813580982405E-2</v>
      </c>
      <c r="C1531">
        <v>6.5520948497882806E-4</v>
      </c>
    </row>
    <row r="1532" spans="1:3" x14ac:dyDescent="0.25">
      <c r="A1532">
        <v>76.599999999999994</v>
      </c>
      <c r="B1532">
        <v>2.3739022435150997E-2</v>
      </c>
      <c r="C1532">
        <v>6.5576491962007213E-4</v>
      </c>
    </row>
    <row r="1533" spans="1:3" x14ac:dyDescent="0.25">
      <c r="A1533">
        <v>76.650000000000006</v>
      </c>
      <c r="B1533">
        <v>2.39412452715007E-2</v>
      </c>
      <c r="C1533">
        <v>6.5632153036019052E-4</v>
      </c>
    </row>
    <row r="1534" spans="1:3" x14ac:dyDescent="0.25">
      <c r="A1534">
        <v>76.7</v>
      </c>
      <c r="B1534">
        <v>2.4144809568580495E-2</v>
      </c>
      <c r="C1534">
        <v>6.5687932126221016E-4</v>
      </c>
    </row>
    <row r="1535" spans="1:3" x14ac:dyDescent="0.25">
      <c r="A1535">
        <v>76.75</v>
      </c>
      <c r="B1535">
        <v>2.43497205641671E-2</v>
      </c>
      <c r="C1535">
        <v>6.5743829640897168E-4</v>
      </c>
    </row>
    <row r="1536" spans="1:3" x14ac:dyDescent="0.25">
      <c r="A1536">
        <v>76.8</v>
      </c>
      <c r="B1536">
        <v>2.4555983483768147E-2</v>
      </c>
      <c r="C1536">
        <v>6.579984599032455E-4</v>
      </c>
    </row>
    <row r="1537" spans="1:3" x14ac:dyDescent="0.25">
      <c r="A1537">
        <v>76.849999999999994</v>
      </c>
      <c r="B1537">
        <v>2.4763603540282852E-2</v>
      </c>
      <c r="C1537">
        <v>6.5855981586786672E-4</v>
      </c>
    </row>
    <row r="1538" spans="1:3" x14ac:dyDescent="0.25">
      <c r="A1538">
        <v>76.900000000000006</v>
      </c>
      <c r="B1538">
        <v>2.4972585933661383E-2</v>
      </c>
      <c r="C1538">
        <v>6.5912236844585721E-4</v>
      </c>
    </row>
    <row r="1539" spans="1:3" x14ac:dyDescent="0.25">
      <c r="A1539">
        <v>76.95</v>
      </c>
      <c r="B1539">
        <v>2.5182935850562645E-2</v>
      </c>
      <c r="C1539">
        <v>6.5968612180055753E-4</v>
      </c>
    </row>
    <row r="1540" spans="1:3" x14ac:dyDescent="0.25">
      <c r="A1540">
        <v>77</v>
      </c>
      <c r="B1540">
        <v>2.5394658464011496E-2</v>
      </c>
      <c r="C1540">
        <v>6.6025108011575425E-4</v>
      </c>
    </row>
    <row r="1541" spans="1:3" x14ac:dyDescent="0.25">
      <c r="A1541">
        <v>77.05</v>
      </c>
      <c r="B1541">
        <v>2.5607758933054163E-2</v>
      </c>
      <c r="C1541">
        <v>6.6081724759580894E-4</v>
      </c>
    </row>
    <row r="1542" spans="1:3" x14ac:dyDescent="0.25">
      <c r="A1542">
        <v>77.099999999999994</v>
      </c>
      <c r="B1542">
        <v>2.582224240241271E-2</v>
      </c>
      <c r="C1542">
        <v>6.6138462846580272E-4</v>
      </c>
    </row>
    <row r="1543" spans="1:3" x14ac:dyDescent="0.25">
      <c r="A1543">
        <v>77.150000000000006</v>
      </c>
      <c r="B1543">
        <v>2.6038114002138377E-2</v>
      </c>
      <c r="C1543">
        <v>6.6195322697164716E-4</v>
      </c>
    </row>
    <row r="1544" spans="1:3" x14ac:dyDescent="0.25">
      <c r="A1544">
        <v>77.2</v>
      </c>
      <c r="B1544">
        <v>2.625537884726354E-2</v>
      </c>
      <c r="C1544">
        <v>6.6252304738023693E-4</v>
      </c>
    </row>
    <row r="1545" spans="1:3" x14ac:dyDescent="0.25">
      <c r="A1545">
        <v>77.25</v>
      </c>
      <c r="B1545">
        <v>2.647404203745302E-2</v>
      </c>
      <c r="C1545">
        <v>6.6309409397957491E-4</v>
      </c>
    </row>
    <row r="1546" spans="1:3" x14ac:dyDescent="0.25">
      <c r="A1546">
        <v>77.3</v>
      </c>
      <c r="B1546">
        <v>2.6694108656653788E-2</v>
      </c>
      <c r="C1546">
        <v>6.6366637107891362E-4</v>
      </c>
    </row>
    <row r="1547" spans="1:3" x14ac:dyDescent="0.25">
      <c r="A1547">
        <v>77.349999999999994</v>
      </c>
      <c r="B1547">
        <v>2.6915583772743879E-2</v>
      </c>
      <c r="C1547">
        <v>6.6423988300888537E-4</v>
      </c>
    </row>
    <row r="1548" spans="1:3" x14ac:dyDescent="0.25">
      <c r="A1548">
        <v>77.400000000000006</v>
      </c>
      <c r="B1548">
        <v>2.7138472437180192E-2</v>
      </c>
      <c r="C1548">
        <v>6.648146341216468E-4</v>
      </c>
    </row>
    <row r="1549" spans="1:3" x14ac:dyDescent="0.25">
      <c r="A1549">
        <v>77.45</v>
      </c>
      <c r="B1549">
        <v>2.736277968464499E-2</v>
      </c>
      <c r="C1549">
        <v>6.6539062879101489E-4</v>
      </c>
    </row>
    <row r="1550" spans="1:3" x14ac:dyDescent="0.25">
      <c r="A1550">
        <v>77.5</v>
      </c>
      <c r="B1550">
        <v>2.7588510532692026E-2</v>
      </c>
      <c r="C1550">
        <v>6.6596787141260858E-4</v>
      </c>
    </row>
    <row r="1551" spans="1:3" x14ac:dyDescent="0.25">
      <c r="A1551">
        <v>77.55</v>
      </c>
      <c r="B1551">
        <v>2.7815669981390959E-2</v>
      </c>
      <c r="C1551">
        <v>6.6654636640399098E-4</v>
      </c>
    </row>
    <row r="1552" spans="1:3" x14ac:dyDescent="0.25">
      <c r="A1552">
        <v>77.599999999999994</v>
      </c>
      <c r="B1552">
        <v>2.8044263012971228E-2</v>
      </c>
      <c r="C1552">
        <v>6.6712611820480324E-4</v>
      </c>
    </row>
    <row r="1553" spans="1:3" x14ac:dyDescent="0.25">
      <c r="A1553">
        <v>77.650000000000006</v>
      </c>
      <c r="B1553">
        <v>2.8274294591464889E-2</v>
      </c>
      <c r="C1553">
        <v>6.6770713127692306E-4</v>
      </c>
    </row>
    <row r="1554" spans="1:3" x14ac:dyDescent="0.25">
      <c r="A1554">
        <v>77.7</v>
      </c>
      <c r="B1554">
        <v>2.8505769662348249E-2</v>
      </c>
      <c r="C1554">
        <v>6.6828941010459858E-4</v>
      </c>
    </row>
    <row r="1555" spans="1:3" x14ac:dyDescent="0.25">
      <c r="A1555">
        <v>77.75</v>
      </c>
      <c r="B1555">
        <v>2.8738693152183224E-2</v>
      </c>
      <c r="C1555">
        <v>6.6887295919459912E-4</v>
      </c>
    </row>
    <row r="1556" spans="1:3" x14ac:dyDescent="0.25">
      <c r="A1556">
        <v>77.8</v>
      </c>
      <c r="B1556">
        <v>2.8973069968257138E-2</v>
      </c>
      <c r="C1556">
        <v>6.6945778307635618E-4</v>
      </c>
    </row>
    <row r="1557" spans="1:3" x14ac:dyDescent="0.25">
      <c r="A1557">
        <v>77.849999999999994</v>
      </c>
      <c r="B1557">
        <v>2.9208904998222068E-2</v>
      </c>
      <c r="C1557">
        <v>6.7004388630212343E-4</v>
      </c>
    </row>
    <row r="1558" spans="1:3" x14ac:dyDescent="0.25">
      <c r="A1558">
        <v>77.900000000000006</v>
      </c>
      <c r="B1558">
        <v>2.9446203109733279E-2</v>
      </c>
      <c r="C1558">
        <v>6.7063127344711042E-4</v>
      </c>
    </row>
    <row r="1559" spans="1:3" x14ac:dyDescent="0.25">
      <c r="A1559">
        <v>77.95</v>
      </c>
      <c r="B1559">
        <v>2.9684969150086546E-2</v>
      </c>
      <c r="C1559">
        <v>6.7121994910964908E-4</v>
      </c>
    </row>
    <row r="1560" spans="1:3" x14ac:dyDescent="0.25">
      <c r="A1560">
        <v>78</v>
      </c>
      <c r="B1560">
        <v>2.9925207945855355E-2</v>
      </c>
      <c r="C1560">
        <v>6.7180991791133211E-4</v>
      </c>
    </row>
    <row r="1561" spans="1:3" x14ac:dyDescent="0.25">
      <c r="A1561">
        <v>78.05</v>
      </c>
      <c r="B1561">
        <v>3.0166924302526658E-2</v>
      </c>
      <c r="C1561">
        <v>6.7240118449717827E-4</v>
      </c>
    </row>
    <row r="1562" spans="1:3" x14ac:dyDescent="0.25">
      <c r="A1562">
        <v>78.099999999999994</v>
      </c>
      <c r="B1562">
        <v>3.0410123004136241E-2</v>
      </c>
      <c r="C1562">
        <v>6.7299375353577716E-4</v>
      </c>
    </row>
    <row r="1563" spans="1:3" x14ac:dyDescent="0.25">
      <c r="A1563">
        <v>78.150000000000006</v>
      </c>
      <c r="B1563">
        <v>3.0654808812903358E-2</v>
      </c>
      <c r="C1563">
        <v>6.7358762971944685E-4</v>
      </c>
    </row>
    <row r="1564" spans="1:3" x14ac:dyDescent="0.25">
      <c r="A1564">
        <v>78.2</v>
      </c>
      <c r="B1564">
        <v>3.0900986468864345E-2</v>
      </c>
      <c r="C1564">
        <v>6.7418281776439413E-4</v>
      </c>
    </row>
    <row r="1565" spans="1:3" x14ac:dyDescent="0.25">
      <c r="A1565">
        <v>78.25</v>
      </c>
      <c r="B1565">
        <v>3.1148660689506242E-2</v>
      </c>
      <c r="C1565">
        <v>6.7477932241087276E-4</v>
      </c>
    </row>
    <row r="1566" spans="1:3" x14ac:dyDescent="0.25">
      <c r="A1566">
        <v>78.3</v>
      </c>
      <c r="B1566">
        <v>3.1397836169399104E-2</v>
      </c>
      <c r="C1566">
        <v>6.7537714842333884E-4</v>
      </c>
    </row>
    <row r="1567" spans="1:3" x14ac:dyDescent="0.25">
      <c r="A1567">
        <v>78.349999999999994</v>
      </c>
      <c r="B1567">
        <v>3.1648517579828013E-2</v>
      </c>
      <c r="C1567">
        <v>6.7597630059060873E-4</v>
      </c>
    </row>
    <row r="1568" spans="1:3" x14ac:dyDescent="0.25">
      <c r="A1568">
        <v>78.400000000000006</v>
      </c>
      <c r="B1568">
        <v>3.1900709568424529E-2</v>
      </c>
      <c r="C1568">
        <v>6.7657678372603787E-4</v>
      </c>
    </row>
    <row r="1569" spans="1:3" x14ac:dyDescent="0.25">
      <c r="A1569">
        <v>78.45</v>
      </c>
      <c r="B1569">
        <v>3.2154416758797183E-2</v>
      </c>
      <c r="C1569">
        <v>6.7717860266766205E-4</v>
      </c>
    </row>
    <row r="1570" spans="1:3" x14ac:dyDescent="0.25">
      <c r="A1570">
        <v>78.5</v>
      </c>
      <c r="B1570">
        <v>3.2409643750162163E-2</v>
      </c>
      <c r="C1570">
        <v>6.7778176227837055E-4</v>
      </c>
    </row>
    <row r="1571" spans="1:3" x14ac:dyDescent="0.25">
      <c r="A1571">
        <v>78.55</v>
      </c>
      <c r="B1571">
        <v>3.2666395116972786E-2</v>
      </c>
      <c r="C1571">
        <v>6.7838626744608286E-4</v>
      </c>
    </row>
    <row r="1572" spans="1:3" x14ac:dyDescent="0.25">
      <c r="A1572">
        <v>78.599999999999994</v>
      </c>
      <c r="B1572">
        <v>3.2924675408548806E-2</v>
      </c>
      <c r="C1572">
        <v>6.7899212308389714E-4</v>
      </c>
    </row>
    <row r="1573" spans="1:3" x14ac:dyDescent="0.25">
      <c r="A1573">
        <v>78.650000000000006</v>
      </c>
      <c r="B1573">
        <v>3.3184489148705296E-2</v>
      </c>
      <c r="C1573">
        <v>6.795993341302787E-4</v>
      </c>
    </row>
    <row r="1574" spans="1:3" x14ac:dyDescent="0.25">
      <c r="A1574">
        <v>78.7</v>
      </c>
      <c r="B1574">
        <v>3.3445840835380637E-2</v>
      </c>
      <c r="C1574">
        <v>6.8020790554921184E-4</v>
      </c>
    </row>
    <row r="1575" spans="1:3" x14ac:dyDescent="0.25">
      <c r="A1575">
        <v>78.75</v>
      </c>
      <c r="B1575">
        <v>3.3708734940264988E-2</v>
      </c>
      <c r="C1575">
        <v>6.8081784233037983E-4</v>
      </c>
    </row>
    <row r="1576" spans="1:3" x14ac:dyDescent="0.25">
      <c r="A1576">
        <v>78.8</v>
      </c>
      <c r="B1576">
        <v>3.397317590842748E-2</v>
      </c>
      <c r="C1576">
        <v>6.8142914948934505E-4</v>
      </c>
    </row>
    <row r="1577" spans="1:3" x14ac:dyDescent="0.25">
      <c r="A1577">
        <v>78.849999999999994</v>
      </c>
      <c r="B1577">
        <v>3.4239168157943499E-2</v>
      </c>
      <c r="C1577">
        <v>6.8204183206770725E-4</v>
      </c>
    </row>
    <row r="1578" spans="1:3" x14ac:dyDescent="0.25">
      <c r="A1578">
        <v>78.900000000000006</v>
      </c>
      <c r="B1578">
        <v>3.4506716079521625E-2</v>
      </c>
      <c r="C1578">
        <v>6.8265589513329323E-4</v>
      </c>
    </row>
    <row r="1579" spans="1:3" x14ac:dyDescent="0.25">
      <c r="A1579">
        <v>78.95</v>
      </c>
      <c r="B1579">
        <v>3.4775824036129895E-2</v>
      </c>
      <c r="C1579">
        <v>6.832713437803249E-4</v>
      </c>
    </row>
    <row r="1580" spans="1:3" x14ac:dyDescent="0.25">
      <c r="A1580">
        <v>79</v>
      </c>
      <c r="B1580">
        <v>3.5046496362622519E-2</v>
      </c>
      <c r="C1580">
        <v>6.8388818312960611E-4</v>
      </c>
    </row>
    <row r="1581" spans="1:3" x14ac:dyDescent="0.25">
      <c r="A1581">
        <v>79.05</v>
      </c>
      <c r="B1581">
        <v>3.5318737365365629E-2</v>
      </c>
      <c r="C1581">
        <v>6.8450641832869372E-4</v>
      </c>
    </row>
    <row r="1582" spans="1:3" x14ac:dyDescent="0.25">
      <c r="A1582">
        <v>79.099999999999994</v>
      </c>
      <c r="B1582">
        <v>3.5592551321863154E-2</v>
      </c>
      <c r="C1582">
        <v>6.8512605455209113E-4</v>
      </c>
    </row>
    <row r="1583" spans="1:3" x14ac:dyDescent="0.25">
      <c r="A1583">
        <v>79.150000000000006</v>
      </c>
      <c r="B1583">
        <v>3.5867942480382456E-2</v>
      </c>
      <c r="C1583">
        <v>6.8574709700141472E-4</v>
      </c>
    </row>
    <row r="1584" spans="1:3" x14ac:dyDescent="0.25">
      <c r="A1584">
        <v>79.2</v>
      </c>
      <c r="B1584">
        <v>3.6144915059579563E-2</v>
      </c>
      <c r="C1584">
        <v>6.8636955090559853E-4</v>
      </c>
    </row>
    <row r="1585" spans="1:3" x14ac:dyDescent="0.25">
      <c r="A1585">
        <v>79.25</v>
      </c>
      <c r="B1585">
        <v>3.6423473248124873E-2</v>
      </c>
      <c r="C1585">
        <v>6.8699342152106133E-4</v>
      </c>
    </row>
    <row r="1586" spans="1:3" x14ac:dyDescent="0.25">
      <c r="A1586">
        <v>79.3</v>
      </c>
      <c r="B1586">
        <v>3.6703621204328019E-2</v>
      </c>
      <c r="C1586">
        <v>6.8761871413190961E-4</v>
      </c>
    </row>
    <row r="1587" spans="1:3" x14ac:dyDescent="0.25">
      <c r="A1587">
        <v>79.349999999999994</v>
      </c>
      <c r="B1587">
        <v>3.6985363055763117E-2</v>
      </c>
      <c r="C1587">
        <v>6.8824543405011593E-4</v>
      </c>
    </row>
    <row r="1588" spans="1:3" x14ac:dyDescent="0.25">
      <c r="A1588">
        <v>79.400000000000006</v>
      </c>
      <c r="B1588">
        <v>3.7268702898893863E-2</v>
      </c>
      <c r="C1588">
        <v>6.8887358661572009E-4</v>
      </c>
    </row>
    <row r="1589" spans="1:3" x14ac:dyDescent="0.25">
      <c r="A1589">
        <v>79.45</v>
      </c>
      <c r="B1589">
        <v>3.7553644798698195E-2</v>
      </c>
      <c r="C1589">
        <v>6.8950317719701081E-4</v>
      </c>
    </row>
    <row r="1590" spans="1:3" x14ac:dyDescent="0.25">
      <c r="A1590">
        <v>79.5</v>
      </c>
      <c r="B1590">
        <v>3.784019278829389E-2</v>
      </c>
      <c r="C1590">
        <v>6.9013421119072703E-4</v>
      </c>
    </row>
    <row r="1591" spans="1:3" x14ac:dyDescent="0.25">
      <c r="A1591">
        <v>79.55</v>
      </c>
      <c r="B1591">
        <v>3.8128350868563206E-2</v>
      </c>
      <c r="C1591">
        <v>6.9076669402225459E-4</v>
      </c>
    </row>
    <row r="1592" spans="1:3" x14ac:dyDescent="0.25">
      <c r="A1592">
        <v>79.599999999999994</v>
      </c>
      <c r="B1592">
        <v>3.8418123007778165E-2</v>
      </c>
      <c r="C1592">
        <v>6.914006311458153E-4</v>
      </c>
    </row>
    <row r="1593" spans="1:3" x14ac:dyDescent="0.25">
      <c r="A1593">
        <v>79.650000000000006</v>
      </c>
      <c r="B1593">
        <v>3.8709513141225754E-2</v>
      </c>
      <c r="C1593">
        <v>6.9203602804467892E-4</v>
      </c>
    </row>
    <row r="1594" spans="1:3" x14ac:dyDescent="0.25">
      <c r="A1594">
        <v>79.7</v>
      </c>
      <c r="B1594">
        <v>3.9002525170832976E-2</v>
      </c>
      <c r="C1594">
        <v>6.9267289023134987E-4</v>
      </c>
    </row>
    <row r="1595" spans="1:3" x14ac:dyDescent="0.25">
      <c r="A1595">
        <v>79.75</v>
      </c>
      <c r="B1595">
        <v>3.929716296479277E-2</v>
      </c>
      <c r="C1595">
        <v>6.9331122324778045E-4</v>
      </c>
    </row>
    <row r="1596" spans="1:3" x14ac:dyDescent="0.25">
      <c r="A1596">
        <v>79.8</v>
      </c>
      <c r="B1596">
        <v>3.9593430357189319E-2</v>
      </c>
      <c r="C1596">
        <v>6.939510326655706E-4</v>
      </c>
    </row>
    <row r="1597" spans="1:3" x14ac:dyDescent="0.25">
      <c r="A1597">
        <v>79.849999999999994</v>
      </c>
      <c r="B1597">
        <v>3.9891331147623998E-2</v>
      </c>
      <c r="C1597">
        <v>6.9459232408617419E-4</v>
      </c>
    </row>
    <row r="1598" spans="1:3" x14ac:dyDescent="0.25">
      <c r="A1598">
        <v>79.900000000000006</v>
      </c>
      <c r="B1598">
        <v>4.0190869100841513E-2</v>
      </c>
      <c r="C1598">
        <v>6.9523510314110774E-4</v>
      </c>
    </row>
    <row r="1599" spans="1:3" x14ac:dyDescent="0.25">
      <c r="A1599">
        <v>79.95</v>
      </c>
      <c r="B1599">
        <v>4.049204794635592E-2</v>
      </c>
      <c r="C1599">
        <v>6.9587937549215511E-4</v>
      </c>
    </row>
    <row r="1600" spans="1:3" x14ac:dyDescent="0.25">
      <c r="A1600">
        <v>80</v>
      </c>
      <c r="B1600">
        <v>4.0794871378077739E-2</v>
      </c>
      <c r="C1600">
        <v>6.9652514683158728E-4</v>
      </c>
    </row>
    <row r="1601" spans="1:3" x14ac:dyDescent="0.25">
      <c r="A1601">
        <v>80.05</v>
      </c>
      <c r="B1601">
        <v>4.1099343053940585E-2</v>
      </c>
      <c r="C1601">
        <v>6.9717242288236923E-4</v>
      </c>
    </row>
    <row r="1602" spans="1:3" x14ac:dyDescent="0.25">
      <c r="A1602">
        <v>80.099999999999994</v>
      </c>
      <c r="B1602">
        <v>4.1405466595528524E-2</v>
      </c>
      <c r="C1602">
        <v>6.9782120939837532E-4</v>
      </c>
    </row>
    <row r="1603" spans="1:3" x14ac:dyDescent="0.25">
      <c r="A1603">
        <v>80.150000000000006</v>
      </c>
      <c r="B1603">
        <v>4.1713245587703902E-2</v>
      </c>
      <c r="C1603">
        <v>6.9847151216460911E-4</v>
      </c>
    </row>
    <row r="1604" spans="1:3" x14ac:dyDescent="0.25">
      <c r="A1604">
        <v>80.2</v>
      </c>
      <c r="B1604">
        <v>4.2022683578235021E-2</v>
      </c>
      <c r="C1604">
        <v>6.991233369974155E-4</v>
      </c>
    </row>
    <row r="1605" spans="1:3" x14ac:dyDescent="0.25">
      <c r="A1605">
        <v>80.25</v>
      </c>
      <c r="B1605">
        <v>4.2333784077425281E-2</v>
      </c>
      <c r="C1605">
        <v>6.9977668974470822E-4</v>
      </c>
    </row>
    <row r="1606" spans="1:3" x14ac:dyDescent="0.25">
      <c r="A1606">
        <v>80.3</v>
      </c>
      <c r="B1606">
        <v>4.2646550557741789E-2</v>
      </c>
      <c r="C1606">
        <v>7.0043157628618701E-4</v>
      </c>
    </row>
    <row r="1607" spans="1:3" x14ac:dyDescent="0.25">
      <c r="A1607">
        <v>80.349999999999994</v>
      </c>
      <c r="B1607">
        <v>4.2960986453444948E-2</v>
      </c>
      <c r="C1607">
        <v>7.0108800253356742E-4</v>
      </c>
    </row>
    <row r="1608" spans="1:3" x14ac:dyDescent="0.25">
      <c r="A1608">
        <v>80.400000000000006</v>
      </c>
      <c r="B1608">
        <v>4.3277095160218652E-2</v>
      </c>
      <c r="C1608">
        <v>7.0174597443080193E-4</v>
      </c>
    </row>
    <row r="1609" spans="1:3" x14ac:dyDescent="0.25">
      <c r="A1609">
        <v>80.45</v>
      </c>
      <c r="B1609">
        <v>4.3594880034800491E-2</v>
      </c>
      <c r="C1609">
        <v>7.0240549795430823E-4</v>
      </c>
    </row>
    <row r="1610" spans="1:3" x14ac:dyDescent="0.25">
      <c r="A1610">
        <v>80.5</v>
      </c>
      <c r="B1610">
        <v>4.3914344394613482E-2</v>
      </c>
      <c r="C1610">
        <v>7.0306657911320067E-4</v>
      </c>
    </row>
    <row r="1611" spans="1:3" x14ac:dyDescent="0.25">
      <c r="A1611">
        <v>80.55</v>
      </c>
      <c r="B1611">
        <v>4.4235491517397564E-2</v>
      </c>
      <c r="C1611">
        <v>7.0372922394952412E-4</v>
      </c>
    </row>
    <row r="1612" spans="1:3" x14ac:dyDescent="0.25">
      <c r="A1612">
        <v>80.599999999999994</v>
      </c>
      <c r="B1612">
        <v>4.4558324640842181E-2</v>
      </c>
      <c r="C1612">
        <v>7.0439343853848438E-4</v>
      </c>
    </row>
    <row r="1613" spans="1:3" x14ac:dyDescent="0.25">
      <c r="A1613">
        <v>80.650000000000006</v>
      </c>
      <c r="B1613">
        <v>4.4882846962219496E-2</v>
      </c>
      <c r="C1613">
        <v>7.0505922898868637E-4</v>
      </c>
    </row>
    <row r="1614" spans="1:3" x14ac:dyDescent="0.25">
      <c r="A1614">
        <v>80.7</v>
      </c>
      <c r="B1614">
        <v>4.5209061638017932E-2</v>
      </c>
      <c r="C1614">
        <v>7.0572660144237317E-4</v>
      </c>
    </row>
    <row r="1615" spans="1:3" x14ac:dyDescent="0.25">
      <c r="A1615">
        <v>80.75</v>
      </c>
      <c r="B1615">
        <v>4.5536971783577358E-2</v>
      </c>
      <c r="C1615">
        <v>7.0639556207566343E-4</v>
      </c>
    </row>
    <row r="1616" spans="1:3" x14ac:dyDescent="0.25">
      <c r="A1616">
        <v>80.8</v>
      </c>
      <c r="B1616">
        <v>4.5866580472724128E-2</v>
      </c>
      <c r="C1616">
        <v>7.0706611709879421E-4</v>
      </c>
    </row>
    <row r="1617" spans="1:3" x14ac:dyDescent="0.25">
      <c r="A1617">
        <v>80.849999999999994</v>
      </c>
      <c r="B1617">
        <v>4.6197890737407356E-2</v>
      </c>
      <c r="C1617">
        <v>7.0773827275636867E-4</v>
      </c>
    </row>
    <row r="1618" spans="1:3" x14ac:dyDescent="0.25">
      <c r="A1618">
        <v>80.900000000000006</v>
      </c>
      <c r="B1618">
        <v>4.6530905567336099E-2</v>
      </c>
      <c r="C1618">
        <v>7.0841203532759941E-4</v>
      </c>
    </row>
    <row r="1619" spans="1:3" x14ac:dyDescent="0.25">
      <c r="A1619">
        <v>80.95</v>
      </c>
      <c r="B1619">
        <v>4.686562790961691E-2</v>
      </c>
      <c r="C1619">
        <v>7.0908741112655604E-4</v>
      </c>
    </row>
    <row r="1620" spans="1:3" x14ac:dyDescent="0.25">
      <c r="A1620">
        <v>81</v>
      </c>
      <c r="B1620">
        <v>4.7202060668393192E-2</v>
      </c>
      <c r="C1620">
        <v>7.0976440650242405E-4</v>
      </c>
    </row>
    <row r="1621" spans="1:3" x14ac:dyDescent="0.25">
      <c r="A1621">
        <v>81.05</v>
      </c>
      <c r="B1621">
        <v>4.7540206704484632E-2</v>
      </c>
      <c r="C1621">
        <v>7.1044302783974315E-4</v>
      </c>
    </row>
    <row r="1622" spans="1:3" x14ac:dyDescent="0.25">
      <c r="A1622">
        <v>81.099999999999994</v>
      </c>
      <c r="B1622">
        <v>4.7880068835027975E-2</v>
      </c>
      <c r="C1622">
        <v>7.1112328155868005E-4</v>
      </c>
    </row>
    <row r="1623" spans="1:3" x14ac:dyDescent="0.25">
      <c r="A1623">
        <v>81.150000000000006</v>
      </c>
      <c r="B1623">
        <v>4.822164983311885E-2</v>
      </c>
      <c r="C1623">
        <v>7.1180517411526857E-4</v>
      </c>
    </row>
    <row r="1624" spans="1:3" x14ac:dyDescent="0.25">
      <c r="A1624">
        <v>81.2</v>
      </c>
      <c r="B1624">
        <v>4.8564952427454171E-2</v>
      </c>
      <c r="C1624">
        <v>7.124887120016877E-4</v>
      </c>
    </row>
    <row r="1625" spans="1:3" x14ac:dyDescent="0.25">
      <c r="A1625">
        <v>81.25</v>
      </c>
      <c r="B1625">
        <v>4.8909979301976436E-2</v>
      </c>
      <c r="C1625">
        <v>7.1317390174650494E-4</v>
      </c>
    </row>
    <row r="1626" spans="1:3" x14ac:dyDescent="0.25">
      <c r="A1626">
        <v>81.3</v>
      </c>
      <c r="B1626">
        <v>4.9256733095518319E-2</v>
      </c>
      <c r="C1626">
        <v>7.1386074991495704E-4</v>
      </c>
    </row>
    <row r="1627" spans="1:3" x14ac:dyDescent="0.25">
      <c r="A1627">
        <v>81.349999999999994</v>
      </c>
      <c r="B1627">
        <v>4.9605216401448708E-2</v>
      </c>
      <c r="C1627">
        <v>7.1454926310920606E-4</v>
      </c>
    </row>
    <row r="1628" spans="1:3" x14ac:dyDescent="0.25">
      <c r="A1628">
        <v>81.400000000000006</v>
      </c>
      <c r="B1628">
        <v>4.9955431767320028E-2</v>
      </c>
      <c r="C1628">
        <v>7.1523944796861088E-4</v>
      </c>
    </row>
    <row r="1629" spans="1:3" x14ac:dyDescent="0.25">
      <c r="A1629">
        <v>81.45</v>
      </c>
      <c r="B1629">
        <v>5.0307381694516123E-2</v>
      </c>
      <c r="C1629">
        <v>7.1593131117000746E-4</v>
      </c>
    </row>
    <row r="1630" spans="1:3" x14ac:dyDescent="0.25">
      <c r="A1630">
        <v>81.5</v>
      </c>
      <c r="B1630">
        <v>5.0661068637902477E-2</v>
      </c>
      <c r="C1630">
        <v>7.1662485942796718E-4</v>
      </c>
    </row>
    <row r="1631" spans="1:3" x14ac:dyDescent="0.25">
      <c r="A1631">
        <v>81.55</v>
      </c>
      <c r="B1631">
        <v>5.1016495005476566E-2</v>
      </c>
      <c r="C1631">
        <v>7.1732009949508505E-4</v>
      </c>
    </row>
    <row r="1632" spans="1:3" x14ac:dyDescent="0.25">
      <c r="A1632">
        <v>81.599999999999994</v>
      </c>
      <c r="B1632">
        <v>5.1373663158020069E-2</v>
      </c>
      <c r="C1632">
        <v>7.1801703816225574E-4</v>
      </c>
    </row>
    <row r="1633" spans="1:3" x14ac:dyDescent="0.25">
      <c r="A1633">
        <v>81.650000000000006</v>
      </c>
      <c r="B1633">
        <v>5.173257540875234E-2</v>
      </c>
      <c r="C1633">
        <v>7.18715682258952E-4</v>
      </c>
    </row>
    <row r="1634" spans="1:3" x14ac:dyDescent="0.25">
      <c r="A1634">
        <v>81.7</v>
      </c>
      <c r="B1634">
        <v>5.2093234022984734E-2</v>
      </c>
      <c r="C1634">
        <v>7.1941603865351329E-4</v>
      </c>
    </row>
    <row r="1635" spans="1:3" x14ac:dyDescent="0.25">
      <c r="A1635">
        <v>81.75</v>
      </c>
      <c r="B1635">
        <v>5.2455641217777328E-2</v>
      </c>
      <c r="C1635">
        <v>7.2011811425342698E-4</v>
      </c>
    </row>
    <row r="1636" spans="1:3" x14ac:dyDescent="0.25">
      <c r="A1636">
        <v>81.8</v>
      </c>
      <c r="B1636">
        <v>5.2819799161596008E-2</v>
      </c>
      <c r="C1636">
        <v>7.2082191600562201E-4</v>
      </c>
    </row>
    <row r="1637" spans="1:3" x14ac:dyDescent="0.25">
      <c r="A1637">
        <v>81.849999999999994</v>
      </c>
      <c r="B1637">
        <v>5.3185709973971478E-2</v>
      </c>
      <c r="C1637">
        <v>7.215274508967581E-4</v>
      </c>
    </row>
    <row r="1638" spans="1:3" x14ac:dyDescent="0.25">
      <c r="A1638">
        <v>81.900000000000006</v>
      </c>
      <c r="B1638">
        <v>5.3553375725159807E-2</v>
      </c>
      <c r="C1638">
        <v>7.2223472595352178E-4</v>
      </c>
    </row>
    <row r="1639" spans="1:3" x14ac:dyDescent="0.25">
      <c r="A1639">
        <v>81.95</v>
      </c>
      <c r="B1639">
        <v>5.3922798435803845E-2</v>
      </c>
      <c r="C1639">
        <v>7.2294374824291823E-4</v>
      </c>
    </row>
    <row r="1640" spans="1:3" x14ac:dyDescent="0.25">
      <c r="A1640">
        <v>82</v>
      </c>
      <c r="B1640">
        <v>5.4293980076597324E-2</v>
      </c>
      <c r="C1640">
        <v>7.2365452487258074E-4</v>
      </c>
    </row>
    <row r="1641" spans="1:3" x14ac:dyDescent="0.25">
      <c r="A1641">
        <v>82.05</v>
      </c>
      <c r="B1641">
        <v>5.4666922567949409E-2</v>
      </c>
      <c r="C1641">
        <v>7.2436706299105851E-4</v>
      </c>
    </row>
    <row r="1642" spans="1:3" x14ac:dyDescent="0.25">
      <c r="A1642">
        <v>82.1</v>
      </c>
      <c r="B1642">
        <v>5.5041627779651325E-2</v>
      </c>
      <c r="C1642">
        <v>7.2508136978813699E-4</v>
      </c>
    </row>
    <row r="1643" spans="1:3" x14ac:dyDescent="0.25">
      <c r="A1643">
        <v>82.15</v>
      </c>
      <c r="B1643">
        <v>5.5418097530544698E-2</v>
      </c>
      <c r="C1643">
        <v>7.2579745249513764E-4</v>
      </c>
    </row>
    <row r="1644" spans="1:3" x14ac:dyDescent="0.25">
      <c r="A1644">
        <v>82.2</v>
      </c>
      <c r="B1644">
        <v>5.5796333588190972E-2</v>
      </c>
      <c r="C1644">
        <v>7.2651531838522786E-4</v>
      </c>
    </row>
    <row r="1645" spans="1:3" x14ac:dyDescent="0.25">
      <c r="A1645">
        <v>82.25</v>
      </c>
      <c r="B1645">
        <v>5.6176337668543519E-2</v>
      </c>
      <c r="C1645">
        <v>7.2723497477373796E-4</v>
      </c>
    </row>
    <row r="1646" spans="1:3" x14ac:dyDescent="0.25">
      <c r="A1646">
        <v>82.3</v>
      </c>
      <c r="B1646">
        <v>5.6558111435620506E-2</v>
      </c>
      <c r="C1646">
        <v>7.2795642901847058E-4</v>
      </c>
    </row>
    <row r="1647" spans="1:3" x14ac:dyDescent="0.25">
      <c r="A1647">
        <v>82.35</v>
      </c>
      <c r="B1647">
        <v>5.6941656501179931E-2</v>
      </c>
      <c r="C1647">
        <v>7.2867968852003491E-4</v>
      </c>
    </row>
    <row r="1648" spans="1:3" x14ac:dyDescent="0.25">
      <c r="A1648">
        <v>82.4</v>
      </c>
      <c r="B1648">
        <v>5.7326974424396548E-2</v>
      </c>
      <c r="C1648">
        <v>7.2940476072214783E-4</v>
      </c>
    </row>
    <row r="1649" spans="1:3" x14ac:dyDescent="0.25">
      <c r="A1649">
        <v>82.45</v>
      </c>
      <c r="B1649">
        <v>5.7714066711539946E-2</v>
      </c>
      <c r="C1649">
        <v>7.3013165311197679E-4</v>
      </c>
    </row>
    <row r="1650" spans="1:3" x14ac:dyDescent="0.25">
      <c r="A1650">
        <v>82.5</v>
      </c>
      <c r="B1650">
        <v>5.8102934815655607E-2</v>
      </c>
      <c r="C1650">
        <v>7.3086037322046273E-4</v>
      </c>
    </row>
    <row r="1651" spans="1:3" x14ac:dyDescent="0.25">
      <c r="A1651">
        <v>82.55</v>
      </c>
      <c r="B1651">
        <v>5.8493580136246767E-2</v>
      </c>
      <c r="C1651">
        <v>7.3159092862264239E-4</v>
      </c>
    </row>
    <row r="1652" spans="1:3" x14ac:dyDescent="0.25">
      <c r="A1652">
        <v>82.6</v>
      </c>
      <c r="B1652">
        <v>5.8886004018958694E-2</v>
      </c>
      <c r="C1652">
        <v>7.3232332693799957E-4</v>
      </c>
    </row>
    <row r="1653" spans="1:3" x14ac:dyDescent="0.25">
      <c r="A1653">
        <v>82.65</v>
      </c>
      <c r="B1653">
        <v>5.9280207755264859E-2</v>
      </c>
      <c r="C1653">
        <v>7.3305757583077918E-4</v>
      </c>
    </row>
    <row r="1654" spans="1:3" x14ac:dyDescent="0.25">
      <c r="A1654">
        <v>82.7</v>
      </c>
      <c r="B1654">
        <v>5.9676192582154577E-2</v>
      </c>
      <c r="C1654">
        <v>7.3379368301035189E-4</v>
      </c>
    </row>
    <row r="1655" spans="1:3" x14ac:dyDescent="0.25">
      <c r="A1655">
        <v>82.75</v>
      </c>
      <c r="B1655">
        <v>6.007395968182374E-2</v>
      </c>
      <c r="C1655">
        <v>7.3453165623154325E-4</v>
      </c>
    </row>
    <row r="1656" spans="1:3" x14ac:dyDescent="0.25">
      <c r="A1656">
        <v>82.8</v>
      </c>
      <c r="B1656">
        <v>6.0473510181366416E-2</v>
      </c>
      <c r="C1656">
        <v>7.3527150329498329E-4</v>
      </c>
    </row>
    <row r="1657" spans="1:3" x14ac:dyDescent="0.25">
      <c r="A1657">
        <v>82.85</v>
      </c>
      <c r="B1657">
        <v>6.0874845152469097E-2</v>
      </c>
      <c r="C1657">
        <v>7.3601323204745405E-4</v>
      </c>
    </row>
    <row r="1658" spans="1:3" x14ac:dyDescent="0.25">
      <c r="A1658">
        <v>82.9</v>
      </c>
      <c r="B1658">
        <v>6.1277965611107023E-2</v>
      </c>
      <c r="C1658">
        <v>7.3675685038225342E-4</v>
      </c>
    </row>
    <row r="1659" spans="1:3" x14ac:dyDescent="0.25">
      <c r="A1659">
        <v>82.95</v>
      </c>
      <c r="B1659">
        <v>6.168287251724202E-2</v>
      </c>
      <c r="C1659">
        <v>7.3750236623953177E-4</v>
      </c>
    </row>
    <row r="1660" spans="1:3" x14ac:dyDescent="0.25">
      <c r="A1660">
        <v>83</v>
      </c>
      <c r="B1660">
        <v>6.2089566774523694E-2</v>
      </c>
      <c r="C1660">
        <v>7.3824978760667667E-4</v>
      </c>
    </row>
    <row r="1661" spans="1:3" x14ac:dyDescent="0.25">
      <c r="A1661">
        <v>83.05</v>
      </c>
      <c r="B1661">
        <v>6.2498049229991574E-2</v>
      </c>
      <c r="C1661">
        <v>7.3899912251865272E-4</v>
      </c>
    </row>
    <row r="1662" spans="1:3" x14ac:dyDescent="0.25">
      <c r="A1662">
        <v>83.1</v>
      </c>
      <c r="B1662">
        <v>6.2908320673780063E-2</v>
      </c>
      <c r="C1662">
        <v>7.3975037905838197E-4</v>
      </c>
    </row>
    <row r="1663" spans="1:3" x14ac:dyDescent="0.25">
      <c r="A1663">
        <v>83.15</v>
      </c>
      <c r="B1663">
        <v>6.3320381838825629E-2</v>
      </c>
      <c r="C1663">
        <v>7.4050356535711214E-4</v>
      </c>
    </row>
    <row r="1664" spans="1:3" x14ac:dyDescent="0.25">
      <c r="A1664">
        <v>83.2</v>
      </c>
      <c r="B1664">
        <v>6.3734233400575685E-2</v>
      </c>
      <c r="C1664">
        <v>7.412586895947839E-4</v>
      </c>
    </row>
    <row r="1665" spans="1:3" x14ac:dyDescent="0.25">
      <c r="A1665">
        <v>83.25</v>
      </c>
      <c r="B1665">
        <v>6.4149875976700882E-2</v>
      </c>
      <c r="C1665">
        <v>7.4201576000041455E-4</v>
      </c>
    </row>
    <row r="1666" spans="1:3" x14ac:dyDescent="0.25">
      <c r="A1666">
        <v>83.3</v>
      </c>
      <c r="B1666">
        <v>6.456731012680865E-2</v>
      </c>
      <c r="C1666">
        <v>7.427747848524791E-4</v>
      </c>
    </row>
    <row r="1667" spans="1:3" x14ac:dyDescent="0.25">
      <c r="A1667">
        <v>83.35</v>
      </c>
      <c r="B1667">
        <v>6.4986536352159549E-2</v>
      </c>
      <c r="C1667">
        <v>7.4353577247928402E-4</v>
      </c>
    </row>
    <row r="1668" spans="1:3" x14ac:dyDescent="0.25">
      <c r="A1668">
        <v>83.4</v>
      </c>
      <c r="B1668">
        <v>6.5407555095386039E-2</v>
      </c>
      <c r="C1668">
        <v>7.4429873125937207E-4</v>
      </c>
    </row>
    <row r="1669" spans="1:3" x14ac:dyDescent="0.25">
      <c r="A1669">
        <v>83.45</v>
      </c>
      <c r="B1669">
        <v>6.5830366740213239E-2</v>
      </c>
      <c r="C1669">
        <v>7.4506366962189409E-4</v>
      </c>
    </row>
    <row r="1670" spans="1:3" x14ac:dyDescent="0.25">
      <c r="A1670">
        <v>83.5</v>
      </c>
      <c r="B1670">
        <v>6.6254971611182961E-2</v>
      </c>
      <c r="C1670">
        <v>7.4583059604702126E-4</v>
      </c>
    </row>
    <row r="1671" spans="1:3" x14ac:dyDescent="0.25">
      <c r="A1671">
        <v>83.55</v>
      </c>
      <c r="B1671">
        <v>6.6681369973379423E-2</v>
      </c>
      <c r="C1671">
        <v>7.4659951906633497E-4</v>
      </c>
    </row>
    <row r="1672" spans="1:3" x14ac:dyDescent="0.25">
      <c r="A1672">
        <v>83.6</v>
      </c>
      <c r="B1672">
        <v>6.7109562032157705E-2</v>
      </c>
      <c r="C1672">
        <v>7.4737044726322832E-4</v>
      </c>
    </row>
    <row r="1673" spans="1:3" x14ac:dyDescent="0.25">
      <c r="A1673">
        <v>83.65</v>
      </c>
      <c r="B1673">
        <v>6.7539547932874977E-2</v>
      </c>
      <c r="C1673">
        <v>7.4814338927332489E-4</v>
      </c>
    </row>
    <row r="1674" spans="1:3" x14ac:dyDescent="0.25">
      <c r="A1674">
        <v>83.7</v>
      </c>
      <c r="B1674">
        <v>6.7971327760623576E-2</v>
      </c>
      <c r="C1674">
        <v>7.4891835378486718E-4</v>
      </c>
    </row>
    <row r="1675" spans="1:3" x14ac:dyDescent="0.25">
      <c r="A1675">
        <v>83.75</v>
      </c>
      <c r="B1675">
        <v>6.8404901539967825E-2</v>
      </c>
      <c r="C1675">
        <v>7.4969534953915433E-4</v>
      </c>
    </row>
    <row r="1676" spans="1:3" x14ac:dyDescent="0.25">
      <c r="A1676">
        <v>83.805800000000005</v>
      </c>
      <c r="B1676">
        <v>6.8890887999999997E-2</v>
      </c>
      <c r="C1676">
        <v>7.5056488593314001E-4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F561-1DE8-3E48-A947-D6056DE98502}">
  <sheetPr codeName="Tabelle7"/>
  <dimension ref="A1:C1676"/>
  <sheetViews>
    <sheetView workbookViewId="0">
      <selection activeCell="L10" sqref="L10"/>
    </sheetView>
  </sheetViews>
  <sheetFormatPr defaultColWidth="11.5703125" defaultRowHeight="15" x14ac:dyDescent="0.25"/>
  <sheetData>
    <row r="1" spans="1:3" x14ac:dyDescent="0.25">
      <c r="A1">
        <v>0.05</v>
      </c>
      <c r="B1">
        <v>4.2730075760343569E-19</v>
      </c>
      <c r="C1">
        <v>3.4843205574935053E-4</v>
      </c>
    </row>
    <row r="2" spans="1:3" x14ac:dyDescent="0.25">
      <c r="A2">
        <v>0.1</v>
      </c>
      <c r="B2">
        <v>4.4762101821245876E-19</v>
      </c>
      <c r="C2">
        <v>3.4843205575267909E-4</v>
      </c>
    </row>
    <row r="3" spans="1:3" x14ac:dyDescent="0.25">
      <c r="A3">
        <v>0.15</v>
      </c>
      <c r="B3">
        <v>4.6889175382359268E-19</v>
      </c>
      <c r="C3">
        <v>3.4843205576710196E-4</v>
      </c>
    </row>
    <row r="4" spans="1:3" x14ac:dyDescent="0.25">
      <c r="A4">
        <v>0.2</v>
      </c>
      <c r="B4">
        <v>4.911566638375696E-19</v>
      </c>
      <c r="C4">
        <v>3.4843205580593396E-4</v>
      </c>
    </row>
    <row r="5" spans="1:3" x14ac:dyDescent="0.25">
      <c r="A5">
        <v>0.25</v>
      </c>
      <c r="B5">
        <v>5.1446142104626818E-19</v>
      </c>
      <c r="C5">
        <v>3.4843205588781231E-4</v>
      </c>
    </row>
    <row r="6" spans="1:3" x14ac:dyDescent="0.25">
      <c r="A6">
        <v>0.3</v>
      </c>
      <c r="B6">
        <v>5.3885375909089656E-19</v>
      </c>
      <c r="C6">
        <v>3.4843205603670335E-4</v>
      </c>
    </row>
    <row r="7" spans="1:3" x14ac:dyDescent="0.25">
      <c r="A7">
        <v>0.35</v>
      </c>
      <c r="B7">
        <v>5.6438356372088781E-19</v>
      </c>
      <c r="C7">
        <v>3.4843205628189595E-4</v>
      </c>
    </row>
    <row r="8" spans="1:3" x14ac:dyDescent="0.25">
      <c r="A8">
        <v>0.4</v>
      </c>
      <c r="B8">
        <v>5.9110296801508605E-19</v>
      </c>
      <c r="C8">
        <v>3.4843205665800617E-4</v>
      </c>
    </row>
    <row r="9" spans="1:3" x14ac:dyDescent="0.25">
      <c r="A9">
        <v>0.45</v>
      </c>
      <c r="B9">
        <v>6.190664517337104E-19</v>
      </c>
      <c r="C9">
        <v>3.4843205720497483E-4</v>
      </c>
    </row>
    <row r="10" spans="1:3" x14ac:dyDescent="0.25">
      <c r="A10">
        <v>0.5</v>
      </c>
      <c r="B10">
        <v>6.4833094497685492E-19</v>
      </c>
      <c r="C10" s="1">
        <v>3.4843205796806831E-4</v>
      </c>
    </row>
    <row r="11" spans="1:3" x14ac:dyDescent="0.25">
      <c r="A11">
        <v>0.55000000000000004</v>
      </c>
      <c r="B11">
        <v>6.7895593633207472E-19</v>
      </c>
      <c r="C11">
        <v>3.4843205899787752E-4</v>
      </c>
    </row>
    <row r="12" spans="1:3" x14ac:dyDescent="0.25">
      <c r="A12">
        <v>0.6</v>
      </c>
      <c r="B12">
        <v>7.1100358570161199E-19</v>
      </c>
      <c r="C12">
        <v>3.484320603503215E-4</v>
      </c>
    </row>
    <row r="13" spans="1:3" x14ac:dyDescent="0.25">
      <c r="A13">
        <v>0.65</v>
      </c>
      <c r="B13">
        <v>7.4453884200771819E-19</v>
      </c>
      <c r="C13">
        <v>3.4843206208664233E-4</v>
      </c>
    </row>
    <row r="14" spans="1:3" x14ac:dyDescent="0.25">
      <c r="A14">
        <v>0.7</v>
      </c>
      <c r="B14">
        <v>7.7962956598220786E-19</v>
      </c>
      <c r="C14">
        <v>3.484320642734084E-4</v>
      </c>
    </row>
    <row r="15" spans="1:3" x14ac:dyDescent="0.25">
      <c r="A15">
        <v>0.75</v>
      </c>
      <c r="B15">
        <v>8.1634665825589276E-19</v>
      </c>
      <c r="C15">
        <v>3.4843206698251337E-4</v>
      </c>
    </row>
    <row r="16" spans="1:3" x14ac:dyDescent="0.25">
      <c r="A16">
        <v>0.8</v>
      </c>
      <c r="B16">
        <v>8.5476419297135697E-19</v>
      </c>
      <c r="C16">
        <v>3.4843207029117758E-4</v>
      </c>
    </row>
    <row r="17" spans="1:3" x14ac:dyDescent="0.25">
      <c r="A17">
        <v>0.85</v>
      </c>
      <c r="B17">
        <v>8.94959557152769E-19</v>
      </c>
      <c r="C17">
        <v>3.484320742819451E-4</v>
      </c>
    </row>
    <row r="18" spans="1:3" x14ac:dyDescent="0.25">
      <c r="A18">
        <v>0.9</v>
      </c>
      <c r="B18">
        <v>9.3701359607536681E-19</v>
      </c>
      <c r="C18">
        <v>3.4843207904268632E-4</v>
      </c>
    </row>
    <row r="19" spans="1:3" x14ac:dyDescent="0.25">
      <c r="A19">
        <v>0.95</v>
      </c>
      <c r="B19">
        <v>9.8101076488756401E-19</v>
      </c>
      <c r="C19">
        <v>3.484320846665989E-4</v>
      </c>
    </row>
    <row r="20" spans="1:3" x14ac:dyDescent="0.25">
      <c r="A20">
        <v>1</v>
      </c>
      <c r="B20">
        <v>1.0270392867492425E-18</v>
      </c>
      <c r="C20">
        <v>3.4843209125220363E-4</v>
      </c>
    </row>
    <row r="21" spans="1:3" x14ac:dyDescent="0.25">
      <c r="A21">
        <v>1.05</v>
      </c>
      <c r="B21">
        <v>1.0751913177600652E-18</v>
      </c>
      <c r="C21">
        <v>3.4843209890334859E-4</v>
      </c>
    </row>
    <row r="22" spans="1:3" x14ac:dyDescent="0.25">
      <c r="A22">
        <v>1.1000000000000001</v>
      </c>
      <c r="B22">
        <v>1.125563118963633E-18</v>
      </c>
      <c r="C22">
        <v>3.4843210772920742E-4</v>
      </c>
    </row>
    <row r="23" spans="1:3" x14ac:dyDescent="0.25">
      <c r="A23">
        <v>1.1499999999999999</v>
      </c>
      <c r="B23">
        <v>1.1782552357245489E-18</v>
      </c>
      <c r="C23">
        <v>3.4843211784427804E-4</v>
      </c>
    </row>
    <row r="24" spans="1:3" x14ac:dyDescent="0.25">
      <c r="A24">
        <v>1.2</v>
      </c>
      <c r="B24">
        <v>1.2333726847877447E-18</v>
      </c>
      <c r="C24">
        <v>3.4843212936838734E-4</v>
      </c>
    </row>
    <row r="25" spans="1:3" x14ac:dyDescent="0.25">
      <c r="A25">
        <v>1.25</v>
      </c>
      <c r="B25">
        <v>1.2910251493424938E-18</v>
      </c>
      <c r="C25">
        <v>3.4843214242668544E-4</v>
      </c>
    </row>
    <row r="26" spans="1:3" x14ac:dyDescent="0.25">
      <c r="A26">
        <v>1.3</v>
      </c>
      <c r="B26">
        <v>1.3513271824260124E-18</v>
      </c>
      <c r="C26">
        <v>3.4843215714964912E-4</v>
      </c>
    </row>
    <row r="27" spans="1:3" x14ac:dyDescent="0.25">
      <c r="A27">
        <v>1.35</v>
      </c>
      <c r="B27">
        <v>1.414398419016157E-18</v>
      </c>
      <c r="C27">
        <v>3.4843217367308256E-4</v>
      </c>
    </row>
    <row r="28" spans="1:3" x14ac:dyDescent="0.25">
      <c r="A28">
        <v>1.4</v>
      </c>
      <c r="B28">
        <v>1.4803637971764454E-18</v>
      </c>
      <c r="C28">
        <v>3.4843219213811404E-4</v>
      </c>
    </row>
    <row r="29" spans="1:3" x14ac:dyDescent="0.25">
      <c r="A29">
        <v>1.45</v>
      </c>
      <c r="B29">
        <v>1.5493537886312655E-18</v>
      </c>
      <c r="C29">
        <v>3.4843221269119986E-4</v>
      </c>
    </row>
    <row r="30" spans="1:3" x14ac:dyDescent="0.25">
      <c r="A30">
        <v>1.5</v>
      </c>
      <c r="B30">
        <v>1.6215046391657633E-18</v>
      </c>
      <c r="C30">
        <v>3.4843223548412208E-4</v>
      </c>
    </row>
    <row r="31" spans="1:3" x14ac:dyDescent="0.25">
      <c r="A31">
        <v>1.55</v>
      </c>
      <c r="B31">
        <v>1.6969586192591507E-18</v>
      </c>
      <c r="C31">
        <v>3.4843226067398926E-4</v>
      </c>
    </row>
    <row r="32" spans="1:3" x14ac:dyDescent="0.25">
      <c r="A32">
        <v>1.6</v>
      </c>
      <c r="B32">
        <v>1.7758642853787573E-18</v>
      </c>
      <c r="C32">
        <v>3.4843228842323725E-4</v>
      </c>
    </row>
    <row r="33" spans="1:3" x14ac:dyDescent="0.25">
      <c r="A33">
        <v>1.65</v>
      </c>
      <c r="B33">
        <v>1.8583767523783234E-18</v>
      </c>
      <c r="C33">
        <v>3.4843231889962819E-4</v>
      </c>
    </row>
    <row r="34" spans="1:3" x14ac:dyDescent="0.25">
      <c r="A34">
        <v>1.7</v>
      </c>
      <c r="B34">
        <v>1.9446579774619083E-18</v>
      </c>
      <c r="C34">
        <v>3.4843235227625127E-4</v>
      </c>
    </row>
    <row r="35" spans="1:3" x14ac:dyDescent="0.25">
      <c r="A35">
        <v>1.75</v>
      </c>
      <c r="B35">
        <v>2.0348770561953897E-18</v>
      </c>
      <c r="C35">
        <v>3.4843238873152372E-4</v>
      </c>
    </row>
    <row r="36" spans="1:3" x14ac:dyDescent="0.25">
      <c r="A36">
        <v>1.8</v>
      </c>
      <c r="B36">
        <v>2.1292105310642212E-18</v>
      </c>
      <c r="C36">
        <v>3.4843242844918951E-4</v>
      </c>
    </row>
    <row r="37" spans="1:3" x14ac:dyDescent="0.25">
      <c r="A37">
        <v>1.85</v>
      </c>
      <c r="B37">
        <v>2.2278427130990907E-18</v>
      </c>
      <c r="C37">
        <v>3.4843247161832027E-4</v>
      </c>
    </row>
    <row r="38" spans="1:3" x14ac:dyDescent="0.25">
      <c r="A38">
        <v>1.9</v>
      </c>
      <c r="B38">
        <v>2.330966017110793E-18</v>
      </c>
      <c r="C38">
        <v>3.4843251843331681E-4</v>
      </c>
    </row>
    <row r="39" spans="1:3" x14ac:dyDescent="0.25">
      <c r="A39">
        <v>1.95</v>
      </c>
      <c r="B39">
        <v>2.4387813110972613E-18</v>
      </c>
      <c r="C39">
        <v>3.4843256909390593E-4</v>
      </c>
    </row>
    <row r="40" spans="1:3" x14ac:dyDescent="0.25">
      <c r="A40">
        <v>2</v>
      </c>
      <c r="B40">
        <v>2.5514982804104511E-18</v>
      </c>
      <c r="C40">
        <v>3.4843262380514548E-4</v>
      </c>
    </row>
    <row r="41" spans="1:3" x14ac:dyDescent="0.25">
      <c r="A41">
        <v>2.0499999999999998</v>
      </c>
      <c r="B41">
        <v>2.6693358072917189E-18</v>
      </c>
      <c r="C41">
        <v>3.4843268277742019E-4</v>
      </c>
    </row>
    <row r="42" spans="1:3" x14ac:dyDescent="0.25">
      <c r="A42">
        <v>2.1</v>
      </c>
      <c r="B42">
        <v>2.7925223664112384E-18</v>
      </c>
      <c r="C42">
        <v>3.4843274622644503E-4</v>
      </c>
    </row>
    <row r="43" spans="1:3" x14ac:dyDescent="0.25">
      <c r="A43">
        <v>2.15</v>
      </c>
      <c r="B43">
        <v>2.9212964370721074E-18</v>
      </c>
      <c r="C43">
        <v>3.4843281437326487E-4</v>
      </c>
    </row>
    <row r="44" spans="1:3" x14ac:dyDescent="0.25">
      <c r="A44">
        <v>2.2000000000000002</v>
      </c>
      <c r="B44">
        <v>3.0559069327649437E-18</v>
      </c>
      <c r="C44">
        <v>3.4843288744425277E-4</v>
      </c>
    </row>
    <row r="45" spans="1:3" x14ac:dyDescent="0.25">
      <c r="A45">
        <v>2.25</v>
      </c>
      <c r="B45">
        <v>3.1966136487888495E-18</v>
      </c>
      <c r="C45">
        <v>3.4843296567111406E-4</v>
      </c>
    </row>
    <row r="46" spans="1:3" x14ac:dyDescent="0.25">
      <c r="A46">
        <v>2.2999999999999998</v>
      </c>
      <c r="B46">
        <v>3.3436877286818221E-18</v>
      </c>
      <c r="C46">
        <v>3.4843304929088484E-4</v>
      </c>
    </row>
    <row r="47" spans="1:3" x14ac:dyDescent="0.25">
      <c r="A47">
        <v>2.35</v>
      </c>
      <c r="B47">
        <v>3.4974121502331782E-18</v>
      </c>
      <c r="C47">
        <v>3.4843313854593117E-4</v>
      </c>
    </row>
    <row r="48" spans="1:3" x14ac:dyDescent="0.25">
      <c r="A48">
        <v>2.4</v>
      </c>
      <c r="B48">
        <v>3.6580822318839946E-18</v>
      </c>
      <c r="C48">
        <v>3.4843323368395119E-4</v>
      </c>
    </row>
    <row r="49" spans="1:3" x14ac:dyDescent="0.25">
      <c r="A49">
        <v>2.4500000000000002</v>
      </c>
      <c r="B49">
        <v>3.826006160349907E-18</v>
      </c>
      <c r="C49">
        <v>3.4843333495797671E-4</v>
      </c>
    </row>
    <row r="50" spans="1:3" x14ac:dyDescent="0.25">
      <c r="A50">
        <v>2.5</v>
      </c>
      <c r="B50">
        <v>4.0015055403396044E-18</v>
      </c>
      <c r="C50">
        <v>3.4843344262637228E-4</v>
      </c>
    </row>
    <row r="51" spans="1:3" x14ac:dyDescent="0.25">
      <c r="A51">
        <v>2.5499999999999998</v>
      </c>
      <c r="B51">
        <v>4.184915967270503E-18</v>
      </c>
      <c r="C51">
        <v>3.4843355695283448E-4</v>
      </c>
    </row>
    <row r="52" spans="1:3" x14ac:dyDescent="0.25">
      <c r="A52">
        <v>2.6</v>
      </c>
      <c r="B52">
        <v>4.3765876239263375E-18</v>
      </c>
      <c r="C52">
        <v>3.4843367820639571E-4</v>
      </c>
    </row>
    <row r="53" spans="1:3" x14ac:dyDescent="0.25">
      <c r="A53">
        <v>2.65</v>
      </c>
      <c r="B53">
        <v>4.5768859020335333E-18</v>
      </c>
      <c r="C53">
        <v>3.4843380666142254E-4</v>
      </c>
    </row>
    <row r="54" spans="1:3" x14ac:dyDescent="0.25">
      <c r="A54">
        <v>2.7</v>
      </c>
      <c r="B54">
        <v>4.7861920497741526E-18</v>
      </c>
      <c r="C54">
        <v>3.4843394259761811E-4</v>
      </c>
    </row>
    <row r="55" spans="1:3" x14ac:dyDescent="0.25">
      <c r="A55">
        <v>2.75</v>
      </c>
      <c r="B55">
        <v>5.0049038462969629E-18</v>
      </c>
      <c r="C55">
        <v>3.4843408630002079E-4</v>
      </c>
    </row>
    <row r="56" spans="1:3" x14ac:dyDescent="0.25">
      <c r="A56">
        <v>2.8</v>
      </c>
      <c r="B56">
        <v>5.2334363043233492E-18</v>
      </c>
      <c r="C56">
        <v>3.4843423805900762E-4</v>
      </c>
    </row>
    <row r="57" spans="1:3" x14ac:dyDescent="0.25">
      <c r="A57">
        <v>2.85</v>
      </c>
      <c r="B57">
        <v>5.4722224019967173E-18</v>
      </c>
      <c r="C57">
        <v>3.4843439817029242E-4</v>
      </c>
    </row>
    <row r="58" spans="1:3" x14ac:dyDescent="0.25">
      <c r="A58">
        <v>2.9</v>
      </c>
      <c r="B58">
        <v>5.7217138451635165E-18</v>
      </c>
      <c r="C58">
        <v>3.4843456693492973E-4</v>
      </c>
    </row>
    <row r="59" spans="1:3" x14ac:dyDescent="0.25">
      <c r="A59">
        <v>2.95</v>
      </c>
      <c r="B59">
        <v>5.9823818613235486E-18</v>
      </c>
      <c r="C59">
        <v>3.4843474465931176E-4</v>
      </c>
    </row>
    <row r="60" spans="1:3" x14ac:dyDescent="0.25">
      <c r="A60">
        <v>3</v>
      </c>
      <c r="B60">
        <v>6.254718026538515E-18</v>
      </c>
      <c r="C60">
        <v>3.4843493165517472E-4</v>
      </c>
    </row>
    <row r="61" spans="1:3" x14ac:dyDescent="0.25">
      <c r="A61">
        <v>3.05</v>
      </c>
      <c r="B61">
        <v>6.5392351266338525E-18</v>
      </c>
      <c r="C61">
        <v>3.4843512823959485E-4</v>
      </c>
    </row>
    <row r="62" spans="1:3" x14ac:dyDescent="0.25">
      <c r="A62">
        <v>3.1</v>
      </c>
      <c r="B62">
        <v>6.8364680540862712E-18</v>
      </c>
      <c r="C62">
        <v>3.484353347349923E-4</v>
      </c>
    </row>
    <row r="63" spans="1:3" x14ac:dyDescent="0.25">
      <c r="A63">
        <v>3.15</v>
      </c>
      <c r="B63">
        <v>7.1469747420447878E-18</v>
      </c>
      <c r="C63">
        <v>3.4843555146913058E-4</v>
      </c>
    </row>
    <row r="64" spans="1:3" x14ac:dyDescent="0.25">
      <c r="A64">
        <v>3.2</v>
      </c>
      <c r="B64">
        <v>7.4713371369841324E-18</v>
      </c>
      <c r="C64">
        <v>3.4843577877511945E-4</v>
      </c>
    </row>
    <row r="65" spans="1:3" x14ac:dyDescent="0.25">
      <c r="A65">
        <v>3.25</v>
      </c>
      <c r="B65">
        <v>7.8101622115580645E-18</v>
      </c>
      <c r="C65">
        <v>3.4843601699141553E-4</v>
      </c>
    </row>
    <row r="66" spans="1:3" x14ac:dyDescent="0.25">
      <c r="A66">
        <v>3.3</v>
      </c>
      <c r="B66">
        <v>8.1640830192740522E-18</v>
      </c>
      <c r="C66">
        <v>3.4843626646182286E-4</v>
      </c>
    </row>
    <row r="67" spans="1:3" x14ac:dyDescent="0.25">
      <c r="A67">
        <v>3.35</v>
      </c>
      <c r="B67">
        <v>8.5337597926785606E-18</v>
      </c>
      <c r="C67">
        <v>3.4843652753549444E-4</v>
      </c>
    </row>
    <row r="68" spans="1:3" x14ac:dyDescent="0.25">
      <c r="A68">
        <v>3.4</v>
      </c>
      <c r="B68">
        <v>8.9198810868098484E-18</v>
      </c>
      <c r="C68">
        <v>3.4843680056693152E-4</v>
      </c>
    </row>
    <row r="69" spans="1:3" x14ac:dyDescent="0.25">
      <c r="A69">
        <v>3.45</v>
      </c>
      <c r="B69">
        <v>9.3231649697383188E-18</v>
      </c>
      <c r="C69">
        <v>3.484370859159896E-4</v>
      </c>
    </row>
    <row r="70" spans="1:3" x14ac:dyDescent="0.25">
      <c r="A70">
        <v>3.5</v>
      </c>
      <c r="B70">
        <v>9.7443602620960928E-18</v>
      </c>
      <c r="C70">
        <v>3.4843738394787496E-4</v>
      </c>
    </row>
    <row r="71" spans="1:3" x14ac:dyDescent="0.25">
      <c r="A71">
        <v>3.55</v>
      </c>
      <c r="B71">
        <v>1.018424782756281E-17</v>
      </c>
      <c r="C71">
        <v>3.4843769503314795E-4</v>
      </c>
    </row>
    <row r="72" spans="1:3" x14ac:dyDescent="0.25">
      <c r="A72">
        <v>3.6</v>
      </c>
      <c r="B72">
        <v>1.0643641916354612E-17</v>
      </c>
      <c r="C72">
        <v>3.4843801954772185E-4</v>
      </c>
    </row>
    <row r="73" spans="1:3" x14ac:dyDescent="0.25">
      <c r="A73">
        <v>3.65</v>
      </c>
      <c r="B73">
        <v>1.1123391563849631E-17</v>
      </c>
      <c r="C73">
        <v>3.4843835787286661E-4</v>
      </c>
    </row>
    <row r="74" spans="1:3" x14ac:dyDescent="0.25">
      <c r="A74">
        <v>3.7</v>
      </c>
      <c r="B74">
        <v>1.1624382046556064E-17</v>
      </c>
      <c r="C74">
        <v>3.4843871039520703E-4</v>
      </c>
    </row>
    <row r="75" spans="1:3" x14ac:dyDescent="0.25">
      <c r="A75">
        <v>3.75</v>
      </c>
      <c r="B75">
        <v>1.2147536397726181E-17</v>
      </c>
      <c r="C75">
        <v>3.484390775067253E-4</v>
      </c>
    </row>
    <row r="76" spans="1:3" x14ac:dyDescent="0.25">
      <c r="A76">
        <v>3.8</v>
      </c>
      <c r="B76">
        <v>1.2693816985000849E-17</v>
      </c>
      <c r="C76">
        <v>3.4843945960475955E-4</v>
      </c>
    </row>
    <row r="77" spans="1:3" x14ac:dyDescent="0.25">
      <c r="A77">
        <v>3.85</v>
      </c>
      <c r="B77">
        <v>1.3264227152568266E-17</v>
      </c>
      <c r="C77">
        <v>3.4843985709200406E-4</v>
      </c>
    </row>
    <row r="78" spans="1:3" x14ac:dyDescent="0.25">
      <c r="A78">
        <v>3.9</v>
      </c>
      <c r="B78">
        <v>1.3859812930417366E-17</v>
      </c>
      <c r="C78">
        <v>3.4844027037650964E-4</v>
      </c>
    </row>
    <row r="79" spans="1:3" x14ac:dyDescent="0.25">
      <c r="A79">
        <v>3.95</v>
      </c>
      <c r="B79">
        <v>1.4481664813358211E-17</v>
      </c>
      <c r="C79">
        <v>3.4844069987168387E-4</v>
      </c>
    </row>
    <row r="80" spans="1:3" x14ac:dyDescent="0.25">
      <c r="A80">
        <v>4</v>
      </c>
      <c r="B80">
        <v>1.5130919612604461E-17</v>
      </c>
      <c r="C80">
        <v>3.4844114599628657E-4</v>
      </c>
    </row>
    <row r="81" spans="1:3" x14ac:dyDescent="0.25">
      <c r="A81">
        <v>4.05</v>
      </c>
      <c r="B81">
        <v>1.5808762382797711E-17</v>
      </c>
      <c r="C81">
        <v>3.4844160917443139E-4</v>
      </c>
    </row>
    <row r="82" spans="1:3" x14ac:dyDescent="0.25">
      <c r="A82">
        <v>4.0999999999999996</v>
      </c>
      <c r="B82">
        <v>1.6516428427487802E-17</v>
      </c>
      <c r="C82">
        <v>3.4844208983558187E-4</v>
      </c>
    </row>
    <row r="83" spans="1:3" x14ac:dyDescent="0.25">
      <c r="A83">
        <v>4.1500000000000004</v>
      </c>
      <c r="B83">
        <v>1.7255205386185925E-17</v>
      </c>
      <c r="C83">
        <v>3.4844258841454855E-4</v>
      </c>
    </row>
    <row r="84" spans="1:3" x14ac:dyDescent="0.25">
      <c r="A84">
        <v>4.2</v>
      </c>
      <c r="B84">
        <v>1.8026435406232962E-17</v>
      </c>
      <c r="C84">
        <v>3.4844310535148701E-4</v>
      </c>
    </row>
    <row r="85" spans="1:3" x14ac:dyDescent="0.25">
      <c r="A85">
        <v>4.25</v>
      </c>
      <c r="B85">
        <v>1.8831517402855542E-17</v>
      </c>
      <c r="C85">
        <v>3.4844364109188995E-4</v>
      </c>
    </row>
    <row r="86" spans="1:3" x14ac:dyDescent="0.25">
      <c r="A86">
        <v>4.3</v>
      </c>
      <c r="B86">
        <v>1.9671909410901688E-17</v>
      </c>
      <c r="C86">
        <v>3.484441960865849E-4</v>
      </c>
    </row>
    <row r="87" spans="1:3" x14ac:dyDescent="0.25">
      <c r="A87">
        <v>4.3499999999999996</v>
      </c>
      <c r="B87">
        <v>2.0549131031899082E-17</v>
      </c>
      <c r="C87">
        <v>3.4844477079172607E-4</v>
      </c>
    </row>
    <row r="88" spans="1:3" x14ac:dyDescent="0.25">
      <c r="A88">
        <v>4.4000000000000004</v>
      </c>
      <c r="B88">
        <v>2.1464765980203873E-17</v>
      </c>
      <c r="C88">
        <v>3.4844536566878704E-4</v>
      </c>
    </row>
    <row r="89" spans="1:3" x14ac:dyDescent="0.25">
      <c r="A89">
        <v>4.45</v>
      </c>
      <c r="B89">
        <v>2.2420464732163682E-17</v>
      </c>
      <c r="C89">
        <v>3.4844598118455316E-4</v>
      </c>
    </row>
    <row r="90" spans="1:3" x14ac:dyDescent="0.25">
      <c r="A90">
        <v>4.5</v>
      </c>
      <c r="B90">
        <v>2.3417947282369063E-17</v>
      </c>
      <c r="C90">
        <v>3.4844661781110808E-4</v>
      </c>
    </row>
    <row r="91" spans="1:3" x14ac:dyDescent="0.25">
      <c r="A91">
        <v>4.55</v>
      </c>
      <c r="B91">
        <v>2.4459006011218153E-17</v>
      </c>
      <c r="C91">
        <v>3.484472760258274E-4</v>
      </c>
    </row>
    <row r="92" spans="1:3" x14ac:dyDescent="0.25">
      <c r="A92">
        <v>4.5999999999999996</v>
      </c>
      <c r="B92">
        <v>2.5545508668190821E-17</v>
      </c>
      <c r="C92">
        <v>3.484479563113599E-4</v>
      </c>
    </row>
    <row r="93" spans="1:3" x14ac:dyDescent="0.25">
      <c r="A93">
        <v>4.6500000000000004</v>
      </c>
      <c r="B93">
        <v>2.6679401475393362E-17</v>
      </c>
      <c r="C93">
        <v>3.4844865915561752E-4</v>
      </c>
    </row>
    <row r="94" spans="1:3" x14ac:dyDescent="0.25">
      <c r="A94">
        <v>4.7</v>
      </c>
      <c r="B94">
        <v>2.786271235610481E-17</v>
      </c>
      <c r="C94">
        <v>3.4844938505175586E-4</v>
      </c>
    </row>
    <row r="95" spans="1:3" x14ac:dyDescent="0.25">
      <c r="A95">
        <v>4.75</v>
      </c>
      <c r="B95">
        <v>2.9097554293256936E-17</v>
      </c>
      <c r="C95">
        <v>3.4845013449815706E-4</v>
      </c>
    </row>
    <row r="96" spans="1:3" x14ac:dyDescent="0.25">
      <c r="A96">
        <v>4.8</v>
      </c>
      <c r="B96">
        <v>3.0386128822936267E-17</v>
      </c>
      <c r="C96">
        <v>3.4845090799840919E-4</v>
      </c>
    </row>
    <row r="97" spans="1:3" x14ac:dyDescent="0.25">
      <c r="A97">
        <v>4.8499999999999996</v>
      </c>
      <c r="B97">
        <v>3.1730729668230493E-17</v>
      </c>
      <c r="C97">
        <v>3.4845170606128393E-4</v>
      </c>
    </row>
    <row r="98" spans="1:3" x14ac:dyDescent="0.25">
      <c r="A98">
        <v>4.9000000000000004</v>
      </c>
      <c r="B98">
        <v>3.3133746518913893E-17</v>
      </c>
      <c r="C98">
        <v>3.48452529200713E-4</v>
      </c>
    </row>
    <row r="99" spans="1:3" x14ac:dyDescent="0.25">
      <c r="A99">
        <v>4.95</v>
      </c>
      <c r="B99">
        <v>3.4597668962695769E-17</v>
      </c>
      <c r="C99">
        <v>3.4845337793575862E-4</v>
      </c>
    </row>
    <row r="100" spans="1:3" x14ac:dyDescent="0.25">
      <c r="A100">
        <v>5</v>
      </c>
      <c r="B100">
        <v>3.6125090573959255E-17</v>
      </c>
      <c r="C100">
        <v>3.4845425279058777E-4</v>
      </c>
    </row>
    <row r="101" spans="1:3" x14ac:dyDescent="0.25">
      <c r="A101">
        <v>5.05</v>
      </c>
      <c r="B101">
        <v>3.7718713166165606E-17</v>
      </c>
      <c r="C101">
        <v>3.4845515429443721E-4</v>
      </c>
    </row>
    <row r="102" spans="1:3" x14ac:dyDescent="0.25">
      <c r="A102">
        <v>5.0999999999999996</v>
      </c>
      <c r="B102">
        <v>3.9381351214312119E-17</v>
      </c>
      <c r="C102">
        <v>3.4845608298158127E-4</v>
      </c>
    </row>
    <row r="103" spans="1:3" x14ac:dyDescent="0.25">
      <c r="A103">
        <v>5.15</v>
      </c>
      <c r="B103">
        <v>4.1115936454089522E-17</v>
      </c>
      <c r="C103">
        <v>3.4845703939129468E-4</v>
      </c>
    </row>
    <row r="104" spans="1:3" x14ac:dyDescent="0.25">
      <c r="A104">
        <v>5.2</v>
      </c>
      <c r="B104">
        <v>4.2925522664630052E-17</v>
      </c>
      <c r="C104">
        <v>3.4845802406781117E-4</v>
      </c>
    </row>
    <row r="105" spans="1:3" x14ac:dyDescent="0.25">
      <c r="A105">
        <v>5.25</v>
      </c>
      <c r="B105">
        <v>4.4813290642012686E-17</v>
      </c>
      <c r="C105">
        <v>3.4845903756028265E-4</v>
      </c>
    </row>
    <row r="106" spans="1:3" x14ac:dyDescent="0.25">
      <c r="A106">
        <v>5.3</v>
      </c>
      <c r="B106">
        <v>4.6782553370939579E-17</v>
      </c>
      <c r="C106">
        <v>3.4846008042273415E-4</v>
      </c>
    </row>
    <row r="107" spans="1:3" x14ac:dyDescent="0.25">
      <c r="A107">
        <v>5.35</v>
      </c>
      <c r="B107">
        <v>4.883676140231086E-17</v>
      </c>
      <c r="C107">
        <v>3.4846115321401271E-4</v>
      </c>
    </row>
    <row r="108" spans="1:3" x14ac:dyDescent="0.25">
      <c r="A108">
        <v>5.4</v>
      </c>
      <c r="B108">
        <v>5.0979508444692323E-17</v>
      </c>
      <c r="C108">
        <v>3.4846225649773951E-4</v>
      </c>
    </row>
    <row r="109" spans="1:3" x14ac:dyDescent="0.25">
      <c r="A109">
        <v>5.45</v>
      </c>
      <c r="B109">
        <v>5.3214537177981576E-17</v>
      </c>
      <c r="C109">
        <v>3.4846339084225128E-4</v>
      </c>
    </row>
    <row r="110" spans="1:3" x14ac:dyDescent="0.25">
      <c r="A110">
        <v>5.5</v>
      </c>
      <c r="B110">
        <v>5.5545745297908427E-17</v>
      </c>
      <c r="C110">
        <v>3.4846455682054615E-4</v>
      </c>
    </row>
    <row r="111" spans="1:3" x14ac:dyDescent="0.25">
      <c r="A111">
        <v>5.55</v>
      </c>
      <c r="B111">
        <v>5.7977191800293265E-17</v>
      </c>
      <c r="C111">
        <v>3.4846575501022107E-4</v>
      </c>
    </row>
    <row r="112" spans="1:3" x14ac:dyDescent="0.25">
      <c r="A112">
        <v>5.6</v>
      </c>
      <c r="B112">
        <v>6.0513103514376275E-17</v>
      </c>
      <c r="C112">
        <v>3.4846698599340804E-4</v>
      </c>
    </row>
    <row r="113" spans="1:3" x14ac:dyDescent="0.25">
      <c r="A113">
        <v>5.65</v>
      </c>
      <c r="B113">
        <v>6.3157881894837681E-17</v>
      </c>
      <c r="C113">
        <v>3.4846825035670574E-4</v>
      </c>
    </row>
    <row r="114" spans="1:3" x14ac:dyDescent="0.25">
      <c r="A114">
        <v>5.7</v>
      </c>
      <c r="B114">
        <v>6.5916110082507558E-17</v>
      </c>
      <c r="C114">
        <v>3.4846954869111122E-4</v>
      </c>
    </row>
    <row r="115" spans="1:3" x14ac:dyDescent="0.25">
      <c r="A115">
        <v>5.75</v>
      </c>
      <c r="B115">
        <v>6.8792560244159919E-17</v>
      </c>
      <c r="C115">
        <v>3.4847088159194401E-4</v>
      </c>
    </row>
    <row r="116" spans="1:3" x14ac:dyDescent="0.25">
      <c r="A116">
        <v>5.8</v>
      </c>
      <c r="B116">
        <v>7.1792201202134819E-17</v>
      </c>
      <c r="C116">
        <v>3.4847224965877001E-4</v>
      </c>
    </row>
    <row r="117" spans="1:3" x14ac:dyDescent="0.25">
      <c r="A117">
        <v>5.85</v>
      </c>
      <c r="B117">
        <v>7.4920206364978688E-17</v>
      </c>
      <c r="C117">
        <v>3.4847365349532152E-4</v>
      </c>
    </row>
    <row r="118" spans="1:3" x14ac:dyDescent="0.25">
      <c r="A118">
        <v>5.9</v>
      </c>
      <c r="B118">
        <v>7.818196197069504E-17</v>
      </c>
      <c r="C118">
        <v>3.4847509370941154E-4</v>
      </c>
    </row>
    <row r="119" spans="1:3" x14ac:dyDescent="0.25">
      <c r="A119">
        <v>5.95</v>
      </c>
      <c r="B119">
        <v>8.1583075654609204E-17</v>
      </c>
      <c r="C119">
        <v>3.4847657091285059E-4</v>
      </c>
    </row>
    <row r="120" spans="1:3" x14ac:dyDescent="0.25">
      <c r="A120">
        <v>6</v>
      </c>
      <c r="B120">
        <v>8.5129385354370779E-17</v>
      </c>
      <c r="C120">
        <v>3.4847808572135275E-4</v>
      </c>
    </row>
    <row r="121" spans="1:3" x14ac:dyDescent="0.25">
      <c r="A121">
        <v>6.05</v>
      </c>
      <c r="B121">
        <v>8.8826968564987081E-17</v>
      </c>
      <c r="C121">
        <v>3.484796387544454E-4</v>
      </c>
    </row>
    <row r="122" spans="1:3" x14ac:dyDescent="0.25">
      <c r="A122">
        <v>6.1</v>
      </c>
      <c r="B122">
        <v>9.2682151957357994E-17</v>
      </c>
      <c r="C122">
        <v>3.4848123063537179E-4</v>
      </c>
    </row>
    <row r="123" spans="1:3" x14ac:dyDescent="0.25">
      <c r="A123">
        <v>6.15</v>
      </c>
      <c r="B123">
        <v>9.6701521374230797E-17</v>
      </c>
      <c r="C123">
        <v>3.4848286199099215E-4</v>
      </c>
    </row>
    <row r="124" spans="1:3" x14ac:dyDescent="0.25">
      <c r="A124">
        <v>6.2</v>
      </c>
      <c r="B124">
        <v>1.0089193221801342E-16</v>
      </c>
      <c r="C124">
        <v>3.4848453345168162E-4</v>
      </c>
    </row>
    <row r="125" spans="1:3" x14ac:dyDescent="0.25">
      <c r="A125">
        <v>6.25</v>
      </c>
      <c r="B125">
        <v>1.0526052024546891E-16</v>
      </c>
      <c r="C125">
        <v>3.4848624565122322E-4</v>
      </c>
    </row>
    <row r="126" spans="1:3" x14ac:dyDescent="0.25">
      <c r="A126">
        <v>6.3</v>
      </c>
      <c r="B126">
        <v>1.0981471278481271E-16</v>
      </c>
      <c r="C126">
        <v>3.484879992267032E-4</v>
      </c>
    </row>
    <row r="127" spans="1:3" x14ac:dyDescent="0.25">
      <c r="A127">
        <v>6.35</v>
      </c>
      <c r="B127">
        <v>1.1456224039136508E-16</v>
      </c>
      <c r="C127">
        <v>3.484897948183967E-4</v>
      </c>
    </row>
    <row r="128" spans="1:3" x14ac:dyDescent="0.25">
      <c r="A128">
        <v>6.4</v>
      </c>
      <c r="B128">
        <v>1.1951114895846279E-16</v>
      </c>
      <c r="C128">
        <v>3.4849163306965663E-4</v>
      </c>
    </row>
    <row r="129" spans="1:3" x14ac:dyDescent="0.25">
      <c r="A129">
        <v>6.45</v>
      </c>
      <c r="B129">
        <v>1.246698123010089E-16</v>
      </c>
      <c r="C129">
        <v>3.4849351462679594E-4</v>
      </c>
    </row>
    <row r="130" spans="1:3" x14ac:dyDescent="0.25">
      <c r="A130">
        <v>6.5</v>
      </c>
      <c r="B130">
        <v>1.3004694522965237E-16</v>
      </c>
      <c r="C130">
        <v>3.4849544013897051E-4</v>
      </c>
    </row>
    <row r="131" spans="1:3" x14ac:dyDescent="0.25">
      <c r="A131">
        <v>6.55</v>
      </c>
      <c r="B131">
        <v>1.3565161713422862E-16</v>
      </c>
      <c r="C131">
        <v>3.4849741025805601E-4</v>
      </c>
    </row>
    <row r="132" spans="1:3" x14ac:dyDescent="0.25">
      <c r="A132">
        <v>6.6</v>
      </c>
      <c r="B132">
        <v>1.4149326609586344E-16</v>
      </c>
      <c r="C132">
        <v>3.4849942563852741E-4</v>
      </c>
    </row>
    <row r="133" spans="1:3" x14ac:dyDescent="0.25">
      <c r="A133">
        <v>6.65</v>
      </c>
      <c r="B133">
        <v>1.4758171354778772E-16</v>
      </c>
      <c r="C133">
        <v>3.4850148693732963E-4</v>
      </c>
    </row>
    <row r="134" spans="1:3" x14ac:dyDescent="0.25">
      <c r="A134">
        <v>6.7</v>
      </c>
      <c r="B134">
        <v>1.5392717950565172E-16</v>
      </c>
      <c r="C134">
        <v>3.485035948137543E-4</v>
      </c>
    </row>
    <row r="135" spans="1:3" x14ac:dyDescent="0.25">
      <c r="A135">
        <v>6.75</v>
      </c>
      <c r="B135">
        <v>1.6054029838899673E-16</v>
      </c>
      <c r="C135">
        <v>3.4850574992930495E-4</v>
      </c>
    </row>
    <row r="136" spans="1:3" x14ac:dyDescent="0.25">
      <c r="A136">
        <v>6.8</v>
      </c>
      <c r="B136">
        <v>1.6743213545615825E-16</v>
      </c>
      <c r="C136">
        <v>3.4850795294757129E-4</v>
      </c>
    </row>
    <row r="137" spans="1:3" x14ac:dyDescent="0.25">
      <c r="A137">
        <v>6.85</v>
      </c>
      <c r="B137">
        <v>1.7461420387590102E-16</v>
      </c>
      <c r="C137">
        <v>3.4851020453409036E-4</v>
      </c>
    </row>
    <row r="138" spans="1:3" x14ac:dyDescent="0.25">
      <c r="A138">
        <v>6.9</v>
      </c>
      <c r="B138">
        <v>1.8209848245980442E-16</v>
      </c>
      <c r="C138">
        <v>3.4851250535621547E-4</v>
      </c>
    </row>
    <row r="139" spans="1:3" x14ac:dyDescent="0.25">
      <c r="A139">
        <v>6.95</v>
      </c>
      <c r="B139">
        <v>1.8989743408030038E-16</v>
      </c>
      <c r="C139">
        <v>3.4851485608297883E-4</v>
      </c>
    </row>
    <row r="140" spans="1:3" x14ac:dyDescent="0.25">
      <c r="A140">
        <v>7</v>
      </c>
      <c r="B140">
        <v>1.9802402480033425E-16</v>
      </c>
      <c r="C140">
        <v>3.4851725738495174E-4</v>
      </c>
    </row>
    <row r="141" spans="1:3" x14ac:dyDescent="0.25">
      <c r="A141">
        <v>7.05</v>
      </c>
      <c r="B141">
        <v>2.0649174374133068E-16</v>
      </c>
      <c r="C141">
        <v>3.4851970993410981E-4</v>
      </c>
    </row>
    <row r="142" spans="1:3" x14ac:dyDescent="0.25">
      <c r="A142">
        <v>7.1</v>
      </c>
      <c r="B142">
        <v>2.1531462371736181E-16</v>
      </c>
      <c r="C142">
        <v>3.4852221440368869E-4</v>
      </c>
    </row>
    <row r="143" spans="1:3" x14ac:dyDescent="0.25">
      <c r="A143">
        <v>7.15</v>
      </c>
      <c r="B143">
        <v>2.2450726266428312E-16</v>
      </c>
      <c r="C143">
        <v>3.485247714680449E-4</v>
      </c>
    </row>
    <row r="144" spans="1:3" x14ac:dyDescent="0.25">
      <c r="A144">
        <v>7.2</v>
      </c>
      <c r="B144">
        <v>2.3408484589368249E-16</v>
      </c>
      <c r="C144">
        <v>3.4852738180251425E-4</v>
      </c>
    </row>
    <row r="145" spans="1:3" x14ac:dyDescent="0.25">
      <c r="A145">
        <v>7.25</v>
      </c>
      <c r="B145">
        <v>2.4406316920269645E-16</v>
      </c>
      <c r="C145">
        <v>3.4853004608326876E-4</v>
      </c>
    </row>
    <row r="146" spans="1:3" x14ac:dyDescent="0.25">
      <c r="A146">
        <v>7.3</v>
      </c>
      <c r="B146">
        <v>2.5445866287164898E-16</v>
      </c>
      <c r="C146">
        <v>3.4853276498717157E-4</v>
      </c>
    </row>
    <row r="147" spans="1:3" x14ac:dyDescent="0.25">
      <c r="A147">
        <v>7.35</v>
      </c>
      <c r="B147">
        <v>2.6528841658289985E-16</v>
      </c>
      <c r="C147">
        <v>3.4853553919163689E-4</v>
      </c>
    </row>
    <row r="148" spans="1:3" x14ac:dyDescent="0.25">
      <c r="A148">
        <v>7.4</v>
      </c>
      <c r="B148">
        <v>2.7657020529532762E-16</v>
      </c>
      <c r="C148">
        <v>3.4853836937448289E-4</v>
      </c>
    </row>
    <row r="149" spans="1:3" x14ac:dyDescent="0.25">
      <c r="A149">
        <v>7.45</v>
      </c>
      <c r="B149">
        <v>2.8832251611014488E-16</v>
      </c>
      <c r="C149">
        <v>3.4854125621378837E-4</v>
      </c>
    </row>
    <row r="150" spans="1:3" x14ac:dyDescent="0.25">
      <c r="A150">
        <v>7.5</v>
      </c>
      <c r="B150">
        <v>3.0056457616514599E-16</v>
      </c>
      <c r="C150">
        <v>3.4854420038774823E-4</v>
      </c>
    </row>
    <row r="151" spans="1:3" x14ac:dyDescent="0.25">
      <c r="A151">
        <v>7.55</v>
      </c>
      <c r="B151">
        <v>3.1331638159574289E-16</v>
      </c>
      <c r="C151">
        <v>3.4854720257453012E-4</v>
      </c>
    </row>
    <row r="152" spans="1:3" x14ac:dyDescent="0.25">
      <c r="A152">
        <v>7.6</v>
      </c>
      <c r="B152">
        <v>3.2659872760252081E-16</v>
      </c>
      <c r="C152">
        <v>3.4855026345212843E-4</v>
      </c>
    </row>
    <row r="153" spans="1:3" x14ac:dyDescent="0.25">
      <c r="A153">
        <v>7.65</v>
      </c>
      <c r="B153">
        <v>3.4043323966658656E-16</v>
      </c>
      <c r="C153">
        <v>3.485533836982214E-4</v>
      </c>
    </row>
    <row r="154" spans="1:3" x14ac:dyDescent="0.25">
      <c r="A154">
        <v>7.7</v>
      </c>
      <c r="B154">
        <v>3.548424059553872E-16</v>
      </c>
      <c r="C154">
        <v>3.4855656399002816E-4</v>
      </c>
    </row>
    <row r="155" spans="1:3" x14ac:dyDescent="0.25">
      <c r="A155">
        <v>7.75</v>
      </c>
      <c r="B155">
        <v>3.6984961096329995E-16</v>
      </c>
      <c r="C155">
        <v>3.4855980500416453E-4</v>
      </c>
    </row>
    <row r="156" spans="1:3" x14ac:dyDescent="0.25">
      <c r="A156">
        <v>7.8</v>
      </c>
      <c r="B156">
        <v>3.8547917043275485E-16</v>
      </c>
      <c r="C156">
        <v>3.4856310741650113E-4</v>
      </c>
    </row>
    <row r="157" spans="1:3" x14ac:dyDescent="0.25">
      <c r="A157">
        <v>7.85</v>
      </c>
      <c r="B157">
        <v>4.0175636760351611E-16</v>
      </c>
      <c r="C157">
        <v>3.4856647190202188E-4</v>
      </c>
    </row>
    <row r="158" spans="1:3" x14ac:dyDescent="0.25">
      <c r="A158">
        <v>7.9</v>
      </c>
      <c r="B158">
        <v>4.187074908393104E-16</v>
      </c>
      <c r="C158">
        <v>3.4856989913468274E-4</v>
      </c>
    </row>
    <row r="159" spans="1:3" x14ac:dyDescent="0.25">
      <c r="A159">
        <v>7.95</v>
      </c>
      <c r="B159">
        <v>4.363598726827261E-16</v>
      </c>
      <c r="C159">
        <v>3.4857338978727231E-4</v>
      </c>
    </row>
    <row r="160" spans="1:3" x14ac:dyDescent="0.25">
      <c r="A160">
        <v>8</v>
      </c>
      <c r="B160">
        <v>4.5474193039142688E-16</v>
      </c>
      <c r="C160">
        <v>3.4857694453127287E-4</v>
      </c>
    </row>
    <row r="161" spans="1:3" x14ac:dyDescent="0.25">
      <c r="A161">
        <v>8.0500000000000007</v>
      </c>
      <c r="B161">
        <v>4.7388320801016723E-16</v>
      </c>
      <c r="C161">
        <v>3.4858056403672203E-4</v>
      </c>
    </row>
    <row r="162" spans="1:3" x14ac:dyDescent="0.25">
      <c r="A162">
        <v>8.1</v>
      </c>
      <c r="B162">
        <v>4.9381442003555931E-16</v>
      </c>
      <c r="C162">
        <v>3.4858424897207693E-4</v>
      </c>
    </row>
    <row r="163" spans="1:3" x14ac:dyDescent="0.25">
      <c r="A163">
        <v>8.15</v>
      </c>
      <c r="B163">
        <v>5.1456749673220193E-16</v>
      </c>
      <c r="C163">
        <v>3.4858800000408022E-4</v>
      </c>
    </row>
    <row r="164" spans="1:3" x14ac:dyDescent="0.25">
      <c r="A164">
        <v>8.1999999999999993</v>
      </c>
      <c r="B164">
        <v>5.3617563116101133E-16</v>
      </c>
      <c r="C164">
        <v>3.4859181779762284E-4</v>
      </c>
    </row>
    <row r="165" spans="1:3" x14ac:dyDescent="0.25">
      <c r="A165">
        <v>8.25</v>
      </c>
      <c r="B165">
        <v>5.5867332798298754E-16</v>
      </c>
      <c r="C165">
        <v>3.4859570301561598E-4</v>
      </c>
    </row>
    <row r="166" spans="1:3" x14ac:dyDescent="0.25">
      <c r="A166">
        <v>8.3000000000000007</v>
      </c>
      <c r="B166">
        <v>5.8209645410342071E-16</v>
      </c>
      <c r="C166">
        <v>3.4859965631885739E-4</v>
      </c>
    </row>
    <row r="167" spans="1:3" x14ac:dyDescent="0.25">
      <c r="A167">
        <v>8.35</v>
      </c>
      <c r="B167">
        <v>6.0648229122443699E-16</v>
      </c>
      <c r="C167">
        <v>3.486036783659041E-4</v>
      </c>
    </row>
    <row r="168" spans="1:3" x14ac:dyDescent="0.25">
      <c r="A168">
        <v>8.4</v>
      </c>
      <c r="B168">
        <v>6.3186959037579975E-16</v>
      </c>
      <c r="C168">
        <v>3.4860776981294475E-4</v>
      </c>
    </row>
    <row r="169" spans="1:3" x14ac:dyDescent="0.25">
      <c r="A169">
        <v>8.4499999999999993</v>
      </c>
      <c r="B169">
        <v>6.5829862849647817E-16</v>
      </c>
      <c r="C169">
        <v>3.4861193131367459E-4</v>
      </c>
    </row>
    <row r="170" spans="1:3" x14ac:dyDescent="0.25">
      <c r="A170">
        <v>8.5</v>
      </c>
      <c r="B170">
        <v>6.8581126714231534E-16</v>
      </c>
      <c r="C170">
        <v>3.4861616351917037E-4</v>
      </c>
    </row>
    <row r="171" spans="1:3" x14ac:dyDescent="0.25">
      <c r="A171">
        <v>8.5500000000000007</v>
      </c>
      <c r="B171">
        <v>7.1445101339733433E-16</v>
      </c>
      <c r="C171">
        <v>3.4862046707777056E-4</v>
      </c>
    </row>
    <row r="172" spans="1:3" x14ac:dyDescent="0.25">
      <c r="A172">
        <v>8.6</v>
      </c>
      <c r="B172">
        <v>7.4426308306953374E-16</v>
      </c>
      <c r="C172">
        <v>3.4862484263495575E-4</v>
      </c>
    </row>
    <row r="173" spans="1:3" x14ac:dyDescent="0.25">
      <c r="A173">
        <v>8.65</v>
      </c>
      <c r="B173">
        <v>7.7529446625445618E-16</v>
      </c>
      <c r="C173">
        <v>3.4862929083322907E-4</v>
      </c>
    </row>
    <row r="174" spans="1:3" x14ac:dyDescent="0.25">
      <c r="A174">
        <v>8.6999999999999993</v>
      </c>
      <c r="B174">
        <v>8.0759399535294647E-16</v>
      </c>
      <c r="C174">
        <v>3.4863381231200438E-4</v>
      </c>
    </row>
    <row r="175" spans="1:3" x14ac:dyDescent="0.25">
      <c r="A175">
        <v>8.75</v>
      </c>
      <c r="B175">
        <v>8.4121241563276237E-16</v>
      </c>
      <c r="C175">
        <v>3.4863840770748807E-4</v>
      </c>
    </row>
    <row r="176" spans="1:3" x14ac:dyDescent="0.25">
      <c r="A176">
        <v>8.8000000000000007</v>
      </c>
      <c r="B176">
        <v>8.7620245842638201E-16</v>
      </c>
      <c r="C176">
        <v>3.4864307765257365E-4</v>
      </c>
    </row>
    <row r="177" spans="1:3" x14ac:dyDescent="0.25">
      <c r="A177">
        <v>8.85</v>
      </c>
      <c r="B177">
        <v>9.1261891706123381E-16</v>
      </c>
      <c r="C177">
        <v>3.4864782277672923E-4</v>
      </c>
    </row>
    <row r="178" spans="1:3" x14ac:dyDescent="0.25">
      <c r="A178">
        <v>8.9</v>
      </c>
      <c r="B178">
        <v>9.5051872562151091E-16</v>
      </c>
      <c r="C178">
        <v>3.4865264370589075E-4</v>
      </c>
    </row>
    <row r="179" spans="1:3" x14ac:dyDescent="0.25">
      <c r="A179">
        <v>8.9499999999999993</v>
      </c>
      <c r="B179">
        <v>9.8996104064446902E-16</v>
      </c>
      <c r="C179">
        <v>3.4865754106236163E-4</v>
      </c>
    </row>
    <row r="180" spans="1:3" x14ac:dyDescent="0.25">
      <c r="A180">
        <v>9</v>
      </c>
      <c r="B180">
        <v>1.0310073258575652E-15</v>
      </c>
      <c r="C180">
        <v>3.4866251546470701E-4</v>
      </c>
    </row>
    <row r="181" spans="1:3" x14ac:dyDescent="0.25">
      <c r="A181">
        <v>9.0500000000000007</v>
      </c>
      <c r="B181">
        <v>1.0737214400668987E-15</v>
      </c>
      <c r="C181">
        <v>3.4866756752765545E-4</v>
      </c>
    </row>
    <row r="182" spans="1:3" x14ac:dyDescent="0.25">
      <c r="A182">
        <v>9.1</v>
      </c>
      <c r="B182">
        <v>1.118169728310729E-15</v>
      </c>
      <c r="C182">
        <v>3.4867269786200425E-4</v>
      </c>
    </row>
    <row r="183" spans="1:3" x14ac:dyDescent="0.25">
      <c r="A183">
        <v>9.15</v>
      </c>
      <c r="B183">
        <v>1.1644211163965478E-15</v>
      </c>
      <c r="C183">
        <v>3.4867790707452133E-4</v>
      </c>
    </row>
    <row r="184" spans="1:3" x14ac:dyDescent="0.25">
      <c r="A184">
        <v>9.1999999999999993</v>
      </c>
      <c r="B184">
        <v>1.2125472089435485E-15</v>
      </c>
      <c r="C184">
        <v>3.4868319576785675E-4</v>
      </c>
    </row>
    <row r="185" spans="1:3" x14ac:dyDescent="0.25">
      <c r="A185">
        <v>9.25</v>
      </c>
      <c r="B185">
        <v>1.2626223910575678E-15</v>
      </c>
      <c r="C185">
        <v>3.4868856454044932E-4</v>
      </c>
    </row>
    <row r="186" spans="1:3" x14ac:dyDescent="0.25">
      <c r="A186">
        <v>9.3000000000000007</v>
      </c>
      <c r="B186">
        <v>1.3147239337690144E-15</v>
      </c>
      <c r="C186">
        <v>3.4869401398644409E-4</v>
      </c>
    </row>
    <row r="187" spans="1:3" x14ac:dyDescent="0.25">
      <c r="A187">
        <v>9.35</v>
      </c>
      <c r="B187">
        <v>1.3689321033696816E-15</v>
      </c>
      <c r="C187">
        <v>3.4869954469560373E-4</v>
      </c>
    </row>
    <row r="188" spans="1:3" x14ac:dyDescent="0.25">
      <c r="A188">
        <v>9.4</v>
      </c>
      <c r="B188">
        <v>1.4253302747887695E-15</v>
      </c>
      <c r="C188">
        <v>3.4870515725322963E-4</v>
      </c>
    </row>
    <row r="189" spans="1:3" x14ac:dyDescent="0.25">
      <c r="A189">
        <v>9.4499999999999993</v>
      </c>
      <c r="B189">
        <v>1.4840050491531197E-15</v>
      </c>
      <c r="C189">
        <v>3.487108522400793E-4</v>
      </c>
    </row>
    <row r="190" spans="1:3" x14ac:dyDescent="0.25">
      <c r="A190">
        <v>9.5</v>
      </c>
      <c r="B190">
        <v>1.5450463756824073E-15</v>
      </c>
      <c r="C190">
        <v>3.4871663023229197E-4</v>
      </c>
    </row>
    <row r="191" spans="1:3" x14ac:dyDescent="0.25">
      <c r="A191">
        <v>9.5500000000000007</v>
      </c>
      <c r="B191">
        <v>1.6085476780743394E-15</v>
      </c>
      <c r="C191">
        <v>3.4872249180131439E-4</v>
      </c>
    </row>
    <row r="192" spans="1:3" x14ac:dyDescent="0.25">
      <c r="A192">
        <v>9.6</v>
      </c>
      <c r="B192">
        <v>1.6746059855413863E-15</v>
      </c>
      <c r="C192">
        <v>3.4872843751382706E-4</v>
      </c>
    </row>
    <row r="193" spans="1:3" x14ac:dyDescent="0.25">
      <c r="A193">
        <v>9.65</v>
      </c>
      <c r="B193">
        <v>1.7433220686653015E-15</v>
      </c>
      <c r="C193">
        <v>3.4873446793167557E-4</v>
      </c>
    </row>
    <row r="194" spans="1:3" x14ac:dyDescent="0.25">
      <c r="A194">
        <v>9.6999999999999993</v>
      </c>
      <c r="B194">
        <v>1.8148005802417647E-15</v>
      </c>
      <c r="C194">
        <v>3.4874058361180509E-4</v>
      </c>
    </row>
    <row r="195" spans="1:3" x14ac:dyDescent="0.25">
      <c r="A195">
        <v>9.75</v>
      </c>
      <c r="B195">
        <v>1.8891502012940714E-15</v>
      </c>
      <c r="C195">
        <v>3.4874678510619407E-4</v>
      </c>
    </row>
    <row r="196" spans="1:3" x14ac:dyDescent="0.25">
      <c r="A196">
        <v>9.8000000000000007</v>
      </c>
      <c r="B196">
        <v>1.9664837924396057E-15</v>
      </c>
      <c r="C196">
        <v>3.4875307296179366E-4</v>
      </c>
    </row>
    <row r="197" spans="1:3" x14ac:dyDescent="0.25">
      <c r="A197">
        <v>9.85</v>
      </c>
      <c r="B197">
        <v>2.0469185508009273E-15</v>
      </c>
      <c r="C197">
        <v>3.4875944772046929E-4</v>
      </c>
    </row>
    <row r="198" spans="1:3" x14ac:dyDescent="0.25">
      <c r="A198">
        <v>9.9</v>
      </c>
      <c r="B198">
        <v>2.1305761726585657E-15</v>
      </c>
      <c r="C198">
        <v>3.4876590991894272E-4</v>
      </c>
    </row>
    <row r="199" spans="1:3" x14ac:dyDescent="0.25">
      <c r="A199">
        <v>9.9499999999999993</v>
      </c>
      <c r="B199">
        <v>2.217583022049924E-15</v>
      </c>
      <c r="C199">
        <v>3.4877246008873628E-4</v>
      </c>
    </row>
    <row r="200" spans="1:3" x14ac:dyDescent="0.25">
      <c r="A200">
        <v>10</v>
      </c>
      <c r="B200">
        <v>2.3080703055263643E-15</v>
      </c>
      <c r="C200">
        <v>3.4877909875612547E-4</v>
      </c>
    </row>
    <row r="201" spans="1:3" x14ac:dyDescent="0.25">
      <c r="A201">
        <v>10.050000000000001</v>
      </c>
      <c r="B201">
        <v>2.4021742532864736E-15</v>
      </c>
      <c r="C201">
        <v>3.4878582644208491E-4</v>
      </c>
    </row>
    <row r="202" spans="1:3" x14ac:dyDescent="0.25">
      <c r="A202">
        <v>10.1</v>
      </c>
      <c r="B202">
        <v>2.50003630691247E-15</v>
      </c>
      <c r="C202">
        <v>3.4879264366224384E-4</v>
      </c>
    </row>
    <row r="203" spans="1:3" x14ac:dyDescent="0.25">
      <c r="A203">
        <v>10.15</v>
      </c>
      <c r="B203">
        <v>2.6018033139439618E-15</v>
      </c>
      <c r="C203">
        <v>3.4879955092684105E-4</v>
      </c>
    </row>
    <row r="204" spans="1:3" x14ac:dyDescent="0.25">
      <c r="A204">
        <v>10.199999999999999</v>
      </c>
      <c r="B204">
        <v>2.7076277295305222E-15</v>
      </c>
      <c r="C204">
        <v>3.4880654874068403E-4</v>
      </c>
    </row>
    <row r="205" spans="1:3" x14ac:dyDescent="0.25">
      <c r="A205">
        <v>10.25</v>
      </c>
      <c r="B205">
        <v>2.8176678254147802E-15</v>
      </c>
      <c r="C205">
        <v>3.4881363760310547E-4</v>
      </c>
    </row>
    <row r="206" spans="1:3" x14ac:dyDescent="0.25">
      <c r="A206">
        <v>10.3</v>
      </c>
      <c r="B206">
        <v>2.9320879065040677E-15</v>
      </c>
      <c r="C206">
        <v>3.4882081800793028E-4</v>
      </c>
    </row>
    <row r="207" spans="1:3" x14ac:dyDescent="0.25">
      <c r="A207">
        <v>10.35</v>
      </c>
      <c r="B207">
        <v>3.0510585352997744E-15</v>
      </c>
      <c r="C207">
        <v>3.4882809044343711E-4</v>
      </c>
    </row>
    <row r="208" spans="1:3" x14ac:dyDescent="0.25">
      <c r="A208">
        <v>10.4</v>
      </c>
      <c r="B208">
        <v>3.174756764460385E-15</v>
      </c>
      <c r="C208">
        <v>3.4883545539232691E-4</v>
      </c>
    </row>
    <row r="209" spans="1:3" x14ac:dyDescent="0.25">
      <c r="A209">
        <v>10.45</v>
      </c>
      <c r="B209">
        <v>3.3033663777862572E-15</v>
      </c>
      <c r="C209">
        <v>3.4884291333169226E-4</v>
      </c>
    </row>
    <row r="210" spans="1:3" x14ac:dyDescent="0.25">
      <c r="A210">
        <v>10.5</v>
      </c>
      <c r="B210">
        <v>3.4370781399219187E-15</v>
      </c>
      <c r="C210">
        <v>3.4885046473298793E-4</v>
      </c>
    </row>
    <row r="211" spans="1:3" x14ac:dyDescent="0.25">
      <c r="A211">
        <v>10.55</v>
      </c>
      <c r="B211">
        <v>3.5760900550825741E-15</v>
      </c>
      <c r="C211">
        <v>3.4885811006200613E-4</v>
      </c>
    </row>
    <row r="212" spans="1:3" x14ac:dyDescent="0.25">
      <c r="A212">
        <v>10.6</v>
      </c>
      <c r="B212">
        <v>3.7206076351222592E-15</v>
      </c>
      <c r="C212">
        <v>3.488658497788512E-4</v>
      </c>
    </row>
    <row r="213" spans="1:3" x14ac:dyDescent="0.25">
      <c r="A213">
        <v>10.65</v>
      </c>
      <c r="B213">
        <v>3.8708441772719309E-15</v>
      </c>
      <c r="C213">
        <v>3.4887368433791856E-4</v>
      </c>
    </row>
    <row r="214" spans="1:3" x14ac:dyDescent="0.25">
      <c r="A214">
        <v>10.7</v>
      </c>
      <c r="B214">
        <v>4.0270210518851972E-15</v>
      </c>
      <c r="C214">
        <v>3.4888161418787324E-4</v>
      </c>
    </row>
    <row r="215" spans="1:3" x14ac:dyDescent="0.25">
      <c r="A215">
        <v>10.75</v>
      </c>
      <c r="B215">
        <v>4.189368000544927E-15</v>
      </c>
      <c r="C215">
        <v>3.4888963977163407E-4</v>
      </c>
    </row>
    <row r="216" spans="1:3" x14ac:dyDescent="0.25">
      <c r="A216">
        <v>10.8</v>
      </c>
      <c r="B216">
        <v>4.3581234448902979E-15</v>
      </c>
      <c r="C216">
        <v>3.4889776152635649E-4</v>
      </c>
    </row>
    <row r="217" spans="1:3" x14ac:dyDescent="0.25">
      <c r="A217">
        <v>10.85</v>
      </c>
      <c r="B217">
        <v>4.5335348065418405E-15</v>
      </c>
      <c r="C217">
        <v>3.4890597988341984E-4</v>
      </c>
    </row>
    <row r="218" spans="1:3" x14ac:dyDescent="0.25">
      <c r="A218">
        <v>10.9</v>
      </c>
      <c r="B218">
        <v>4.7158588385109654E-15</v>
      </c>
      <c r="C218">
        <v>3.4891429526841353E-4</v>
      </c>
    </row>
    <row r="219" spans="1:3" x14ac:dyDescent="0.25">
      <c r="A219">
        <v>10.95</v>
      </c>
      <c r="B219">
        <v>4.9053619684938864E-15</v>
      </c>
      <c r="C219">
        <v>3.4892270810112943E-4</v>
      </c>
    </row>
    <row r="220" spans="1:3" x14ac:dyDescent="0.25">
      <c r="A220">
        <v>11</v>
      </c>
      <c r="B220">
        <v>5.1023206544669339E-15</v>
      </c>
      <c r="C220">
        <v>3.4893121879555315E-4</v>
      </c>
    </row>
    <row r="221" spans="1:3" x14ac:dyDescent="0.25">
      <c r="A221">
        <v>11.05</v>
      </c>
      <c r="B221">
        <v>5.3070217530081488E-15</v>
      </c>
      <c r="C221">
        <v>3.4893982775985571E-4</v>
      </c>
    </row>
    <row r="222" spans="1:3" x14ac:dyDescent="0.25">
      <c r="A222">
        <v>11.1</v>
      </c>
      <c r="B222">
        <v>5.5197629007912013E-15</v>
      </c>
      <c r="C222">
        <v>3.4894853539639326E-4</v>
      </c>
    </row>
    <row r="223" spans="1:3" x14ac:dyDescent="0.25">
      <c r="A223">
        <v>11.15</v>
      </c>
      <c r="B223">
        <v>5.7408529097074254E-15</v>
      </c>
      <c r="C223">
        <v>3.4895734210169989E-4</v>
      </c>
    </row>
    <row r="224" spans="1:3" x14ac:dyDescent="0.25">
      <c r="A224">
        <v>11.2</v>
      </c>
      <c r="B224">
        <v>5.9706121760894057E-15</v>
      </c>
      <c r="C224">
        <v>3.4896624826649133E-4</v>
      </c>
    </row>
    <row r="225" spans="1:3" x14ac:dyDescent="0.25">
      <c r="A225">
        <v>11.25</v>
      </c>
      <c r="B225">
        <v>6.209373104526803E-15</v>
      </c>
      <c r="C225">
        <v>3.4897525427566076E-4</v>
      </c>
    </row>
    <row r="226" spans="1:3" x14ac:dyDescent="0.25">
      <c r="A226">
        <v>11.3</v>
      </c>
      <c r="B226">
        <v>6.4574805467772611E-15</v>
      </c>
      <c r="C226">
        <v>3.4898436050828652E-4</v>
      </c>
    </row>
    <row r="227" spans="1:3" x14ac:dyDescent="0.25">
      <c r="A227">
        <v>11.35</v>
      </c>
      <c r="B227">
        <v>6.7152922562977392E-15</v>
      </c>
      <c r="C227">
        <v>3.4899356733763089E-4</v>
      </c>
    </row>
    <row r="228" spans="1:3" x14ac:dyDescent="0.25">
      <c r="A228">
        <v>11.4</v>
      </c>
      <c r="B228">
        <v>6.9831793589352895E-15</v>
      </c>
      <c r="C228">
        <v>3.4900287513115114E-4</v>
      </c>
    </row>
    <row r="229" spans="1:3" x14ac:dyDescent="0.25">
      <c r="A229">
        <v>11.45</v>
      </c>
      <c r="B229">
        <v>7.2615268403338981E-15</v>
      </c>
      <c r="C229">
        <v>3.4901228425050318E-4</v>
      </c>
    </row>
    <row r="230" spans="1:3" x14ac:dyDescent="0.25">
      <c r="A230">
        <v>11.5</v>
      </c>
      <c r="B230">
        <v>7.5507340506380816E-15</v>
      </c>
      <c r="C230">
        <v>3.490217950515498E-4</v>
      </c>
    </row>
    <row r="231" spans="1:3" x14ac:dyDescent="0.25">
      <c r="A231">
        <v>11.55</v>
      </c>
      <c r="B231">
        <v>7.8512152270854838E-15</v>
      </c>
      <c r="C231">
        <v>3.4903140788437479E-4</v>
      </c>
    </row>
    <row r="232" spans="1:3" x14ac:dyDescent="0.25">
      <c r="A232">
        <v>11.6</v>
      </c>
      <c r="B232">
        <v>8.1634000351071029E-15</v>
      </c>
      <c r="C232">
        <v>3.490411230932909E-4</v>
      </c>
    </row>
    <row r="233" spans="1:3" x14ac:dyDescent="0.25">
      <c r="A233">
        <v>11.65</v>
      </c>
      <c r="B233">
        <v>8.4877341285712542E-15</v>
      </c>
      <c r="C233">
        <v>3.4905094101685423E-4</v>
      </c>
    </row>
    <row r="234" spans="1:3" x14ac:dyDescent="0.25">
      <c r="A234">
        <v>11.7</v>
      </c>
      <c r="B234">
        <v>8.8246797298287735E-15</v>
      </c>
      <c r="C234">
        <v>3.4906086198787929E-4</v>
      </c>
    </row>
    <row r="235" spans="1:3" x14ac:dyDescent="0.25">
      <c r="A235">
        <v>11.75</v>
      </c>
      <c r="B235">
        <v>9.1747162302404606E-15</v>
      </c>
      <c r="C235">
        <v>3.4907088633345269E-4</v>
      </c>
    </row>
    <row r="236" spans="1:3" x14ac:dyDescent="0.25">
      <c r="A236">
        <v>11.8</v>
      </c>
      <c r="B236">
        <v>9.5383408118872063E-15</v>
      </c>
      <c r="C236">
        <v>3.490810143749537E-4</v>
      </c>
    </row>
    <row r="237" spans="1:3" x14ac:dyDescent="0.25">
      <c r="A237">
        <v>11.85</v>
      </c>
      <c r="B237">
        <v>9.9160690911914336E-15</v>
      </c>
      <c r="C237">
        <v>3.4909124642806951E-4</v>
      </c>
    </row>
    <row r="238" spans="1:3" x14ac:dyDescent="0.25">
      <c r="A238">
        <v>11.9</v>
      </c>
      <c r="B238">
        <v>1.0308435785197711E-14</v>
      </c>
      <c r="C238">
        <v>3.4910158280281555E-4</v>
      </c>
    </row>
    <row r="239" spans="1:3" x14ac:dyDescent="0.25">
      <c r="A239">
        <v>11.95</v>
      </c>
      <c r="B239">
        <v>1.0715995401287193E-14</v>
      </c>
      <c r="C239">
        <v>3.4911202380355635E-4</v>
      </c>
    </row>
    <row r="240" spans="1:3" x14ac:dyDescent="0.25">
      <c r="A240">
        <v>12</v>
      </c>
      <c r="B240">
        <v>1.1139322951129254E-14</v>
      </c>
      <c r="C240">
        <v>3.491225697290286E-4</v>
      </c>
    </row>
    <row r="241" spans="1:3" x14ac:dyDescent="0.25">
      <c r="A241">
        <v>12.05</v>
      </c>
      <c r="B241">
        <v>1.1579014689693268E-14</v>
      </c>
      <c r="C241">
        <v>3.4913322087236169E-4</v>
      </c>
    </row>
    <row r="242" spans="1:3" x14ac:dyDescent="0.25">
      <c r="A242">
        <v>12.1</v>
      </c>
      <c r="B242">
        <v>1.2035688880177639E-14</v>
      </c>
      <c r="C242">
        <v>3.491439775211047E-4</v>
      </c>
    </row>
    <row r="243" spans="1:3" x14ac:dyDescent="0.25">
      <c r="A243">
        <v>12.15</v>
      </c>
      <c r="B243">
        <v>1.2509986585738625E-14</v>
      </c>
      <c r="C243">
        <v>3.4915483995724792E-4</v>
      </c>
    </row>
    <row r="244" spans="1:3" x14ac:dyDescent="0.25">
      <c r="A244">
        <v>12.2</v>
      </c>
      <c r="B244">
        <v>1.3002572488928431E-14</v>
      </c>
      <c r="C244">
        <v>3.4916580845725304E-4</v>
      </c>
    </row>
    <row r="245" spans="1:3" x14ac:dyDescent="0.25">
      <c r="A245">
        <v>12.25</v>
      </c>
      <c r="B245">
        <v>1.351413573978742E-14</v>
      </c>
      <c r="C245">
        <v>3.4917688329207743E-4</v>
      </c>
    </row>
    <row r="246" spans="1:3" x14ac:dyDescent="0.25">
      <c r="A246">
        <v>12.3</v>
      </c>
      <c r="B246">
        <v>1.4045390833559644E-14</v>
      </c>
      <c r="C246">
        <v>3.4918806472720228E-4</v>
      </c>
    </row>
    <row r="247" spans="1:3" x14ac:dyDescent="0.25">
      <c r="A247">
        <v>12.35</v>
      </c>
      <c r="B247">
        <v>1.4597078519039661E-14</v>
      </c>
      <c r="C247">
        <v>3.4919935302266358E-4</v>
      </c>
    </row>
    <row r="248" spans="1:3" x14ac:dyDescent="0.25">
      <c r="A248">
        <v>12.4</v>
      </c>
      <c r="B248">
        <v>1.516996673858715E-14</v>
      </c>
      <c r="C248">
        <v>3.4921074843308013E-4</v>
      </c>
    </row>
    <row r="249" spans="1:3" x14ac:dyDescent="0.25">
      <c r="A249">
        <v>12.45</v>
      </c>
      <c r="B249">
        <v>1.5764851600878821E-14</v>
      </c>
      <c r="C249">
        <v>3.4922225120768399E-4</v>
      </c>
    </row>
    <row r="250" spans="1:3" x14ac:dyDescent="0.25">
      <c r="A250">
        <v>12.5</v>
      </c>
      <c r="B250">
        <v>1.6382558387509245E-14</v>
      </c>
      <c r="C250">
        <v>3.4923386159035435E-4</v>
      </c>
    </row>
    <row r="251" spans="1:3" x14ac:dyDescent="0.25">
      <c r="A251">
        <v>12.55</v>
      </c>
      <c r="B251">
        <v>1.7023942594578547E-14</v>
      </c>
      <c r="C251">
        <v>3.4924557981964697E-4</v>
      </c>
    </row>
    <row r="252" spans="1:3" x14ac:dyDescent="0.25">
      <c r="A252">
        <v>12.6</v>
      </c>
      <c r="B252">
        <v>1.7689891010451235E-14</v>
      </c>
      <c r="C252">
        <v>3.4925740612882887E-4</v>
      </c>
    </row>
    <row r="253" spans="1:3" x14ac:dyDescent="0.25">
      <c r="A253">
        <v>12.65</v>
      </c>
      <c r="B253">
        <v>1.8381322830904555E-14</v>
      </c>
      <c r="C253">
        <v>3.4926934074591307E-4</v>
      </c>
    </row>
    <row r="254" spans="1:3" x14ac:dyDescent="0.25">
      <c r="A254">
        <v>12.7</v>
      </c>
      <c r="B254">
        <v>1.9099190812921825E-14</v>
      </c>
      <c r="C254">
        <v>3.4928138389368903E-4</v>
      </c>
    </row>
    <row r="255" spans="1:3" x14ac:dyDescent="0.25">
      <c r="A255">
        <v>12.75</v>
      </c>
      <c r="B255">
        <v>1.9844482468437304E-14</v>
      </c>
      <c r="C255">
        <v>3.4929353578976252E-4</v>
      </c>
    </row>
    <row r="256" spans="1:3" x14ac:dyDescent="0.25">
      <c r="A256">
        <v>12.8</v>
      </c>
      <c r="B256">
        <v>2.0618221299366608E-14</v>
      </c>
      <c r="C256">
        <v>3.4930579664658914E-4</v>
      </c>
    </row>
    <row r="257" spans="1:3" x14ac:dyDescent="0.25">
      <c r="A257">
        <v>12.85</v>
      </c>
      <c r="B257">
        <v>2.1421468075315914E-14</v>
      </c>
      <c r="C257">
        <v>3.4931816667151079E-4</v>
      </c>
    </row>
    <row r="258" spans="1:3" x14ac:dyDescent="0.25">
      <c r="A258">
        <v>12.9</v>
      </c>
      <c r="B258">
        <v>2.2255322155397184E-14</v>
      </c>
      <c r="C258">
        <v>3.4933064606679215E-4</v>
      </c>
    </row>
    <row r="259" spans="1:3" x14ac:dyDescent="0.25">
      <c r="A259">
        <v>12.95</v>
      </c>
      <c r="B259">
        <v>2.3120922855624635E-14</v>
      </c>
      <c r="C259">
        <v>3.4934323502965964E-4</v>
      </c>
    </row>
    <row r="260" spans="1:3" x14ac:dyDescent="0.25">
      <c r="A260">
        <v>13</v>
      </c>
      <c r="B260">
        <v>2.4019450863424198E-14</v>
      </c>
      <c r="C260">
        <v>3.4935593375233899E-4</v>
      </c>
    </row>
    <row r="261" spans="1:3" x14ac:dyDescent="0.25">
      <c r="A261">
        <v>13.05</v>
      </c>
      <c r="B261">
        <v>2.4952129700823469E-14</v>
      </c>
      <c r="C261">
        <v>3.4936874242209236E-4</v>
      </c>
    </row>
    <row r="262" spans="1:3" x14ac:dyDescent="0.25">
      <c r="A262">
        <v>13.1</v>
      </c>
      <c r="B262">
        <v>2.5920227237951361E-14</v>
      </c>
      <c r="C262">
        <v>3.4938166122125934E-4</v>
      </c>
    </row>
    <row r="263" spans="1:3" x14ac:dyDescent="0.25">
      <c r="A263">
        <v>13.15</v>
      </c>
      <c r="B263">
        <v>2.6925057258527785E-14</v>
      </c>
      <c r="C263">
        <v>3.4939469032729592E-4</v>
      </c>
    </row>
    <row r="264" spans="1:3" x14ac:dyDescent="0.25">
      <c r="A264">
        <v>13.2</v>
      </c>
      <c r="B264">
        <v>2.7967981079066885E-14</v>
      </c>
      <c r="C264">
        <v>3.4940782991281283E-4</v>
      </c>
    </row>
    <row r="265" spans="1:3" x14ac:dyDescent="0.25">
      <c r="A265">
        <v>13.25</v>
      </c>
      <c r="B265">
        <v>2.905040922359451E-14</v>
      </c>
      <c r="C265">
        <v>3.4942108014561892E-4</v>
      </c>
    </row>
    <row r="266" spans="1:3" x14ac:dyDescent="0.25">
      <c r="A266">
        <v>13.3</v>
      </c>
      <c r="B266">
        <v>3.0173803155712972E-14</v>
      </c>
      <c r="C266">
        <v>3.4943444118875797E-4</v>
      </c>
    </row>
    <row r="267" spans="1:3" x14ac:dyDescent="0.25">
      <c r="A267">
        <v>13.35</v>
      </c>
      <c r="B267">
        <v>3.1339677069926843E-14</v>
      </c>
      <c r="C267">
        <v>3.4944791320055388E-4</v>
      </c>
    </row>
    <row r="268" spans="1:3" x14ac:dyDescent="0.25">
      <c r="A268">
        <v>13.4</v>
      </c>
      <c r="B268">
        <v>3.2549599744194068E-14</v>
      </c>
      <c r="C268">
        <v>3.4946149633464799E-4</v>
      </c>
    </row>
    <row r="269" spans="1:3" x14ac:dyDescent="0.25">
      <c r="A269">
        <v>13.45</v>
      </c>
      <c r="B269">
        <v>3.380519645572522E-14</v>
      </c>
      <c r="C269">
        <v>3.4947519074004531E-4</v>
      </c>
    </row>
    <row r="270" spans="1:3" x14ac:dyDescent="0.25">
      <c r="A270">
        <v>13.5</v>
      </c>
      <c r="B270">
        <v>3.5108150962139321E-14</v>
      </c>
      <c r="C270">
        <v>3.4948899656115105E-4</v>
      </c>
    </row>
    <row r="271" spans="1:3" x14ac:dyDescent="0.25">
      <c r="A271">
        <v>13.55</v>
      </c>
      <c r="B271">
        <v>3.6460207550119319E-14</v>
      </c>
      <c r="C271">
        <v>3.4950291393781807E-4</v>
      </c>
    </row>
    <row r="272" spans="1:3" x14ac:dyDescent="0.25">
      <c r="A272">
        <v>13.6</v>
      </c>
      <c r="B272">
        <v>3.7863173153814938E-14</v>
      </c>
      <c r="C272">
        <v>3.4951694300538685E-4</v>
      </c>
    </row>
    <row r="273" spans="1:3" x14ac:dyDescent="0.25">
      <c r="A273">
        <v>13.65</v>
      </c>
      <c r="B273">
        <v>3.9318919545285222E-14</v>
      </c>
      <c r="C273">
        <v>3.4953108389472725E-4</v>
      </c>
    </row>
    <row r="274" spans="1:3" x14ac:dyDescent="0.25">
      <c r="A274">
        <v>13.7</v>
      </c>
      <c r="B274">
        <v>4.0829385599354458E-14</v>
      </c>
      <c r="C274">
        <v>3.4954533673228451E-4</v>
      </c>
    </row>
    <row r="275" spans="1:3" x14ac:dyDescent="0.25">
      <c r="A275">
        <v>13.75</v>
      </c>
      <c r="B275">
        <v>4.2396579635344053E-14</v>
      </c>
      <c r="C275">
        <v>3.4955970164011894E-4</v>
      </c>
    </row>
    <row r="276" spans="1:3" x14ac:dyDescent="0.25">
      <c r="A276">
        <v>13.8</v>
      </c>
      <c r="B276">
        <v>4.4022581838193326E-14</v>
      </c>
      <c r="C276">
        <v>3.4957417873595189E-4</v>
      </c>
    </row>
    <row r="277" spans="1:3" x14ac:dyDescent="0.25">
      <c r="A277">
        <v>13.85</v>
      </c>
      <c r="B277">
        <v>4.5709546761592781E-14</v>
      </c>
      <c r="C277">
        <v>3.4958876813320777E-4</v>
      </c>
    </row>
    <row r="278" spans="1:3" x14ac:dyDescent="0.25">
      <c r="A278">
        <v>13.9</v>
      </c>
      <c r="B278">
        <v>4.7459705915816617E-14</v>
      </c>
      <c r="C278">
        <v>3.4960346994105854E-4</v>
      </c>
    </row>
    <row r="279" spans="1:3" x14ac:dyDescent="0.25">
      <c r="A279">
        <v>13.95</v>
      </c>
      <c r="B279">
        <v>4.9275370443026727E-14</v>
      </c>
      <c r="C279">
        <v>3.4961828426446684E-4</v>
      </c>
    </row>
    <row r="280" spans="1:3" x14ac:dyDescent="0.25">
      <c r="A280">
        <v>14</v>
      </c>
      <c r="B280">
        <v>5.1158933882929882E-14</v>
      </c>
      <c r="C280">
        <v>3.4963321120422909E-4</v>
      </c>
    </row>
    <row r="281" spans="1:3" x14ac:dyDescent="0.25">
      <c r="A281">
        <v>14.05</v>
      </c>
      <c r="B281">
        <v>5.3112875031725493E-14</v>
      </c>
      <c r="C281">
        <v>3.4964825085702145E-4</v>
      </c>
    </row>
    <row r="282" spans="1:3" x14ac:dyDescent="0.25">
      <c r="A282">
        <v>14.1</v>
      </c>
      <c r="B282">
        <v>5.5139760897408953E-14</v>
      </c>
      <c r="C282">
        <v>3.4966340331544143E-4</v>
      </c>
    </row>
    <row r="283" spans="1:3" x14ac:dyDescent="0.25">
      <c r="A283">
        <v>14.15</v>
      </c>
      <c r="B283">
        <v>5.7242249754575025E-14</v>
      </c>
      <c r="C283">
        <v>3.4967866866805389E-4</v>
      </c>
    </row>
    <row r="284" spans="1:3" x14ac:dyDescent="0.25">
      <c r="A284">
        <v>14.2</v>
      </c>
      <c r="B284">
        <v>5.9423094301953563E-14</v>
      </c>
      <c r="C284">
        <v>3.4969404699943343E-4</v>
      </c>
    </row>
    <row r="285" spans="1:3" x14ac:dyDescent="0.25">
      <c r="A285">
        <v>14.25</v>
      </c>
      <c r="B285">
        <v>6.1685144926051734E-14</v>
      </c>
      <c r="C285">
        <v>3.4970953839021058E-4</v>
      </c>
    </row>
    <row r="286" spans="1:3" x14ac:dyDescent="0.25">
      <c r="A286">
        <v>14.3</v>
      </c>
      <c r="B286">
        <v>6.4031353074328376E-14</v>
      </c>
      <c r="C286">
        <v>3.4972514291711201E-4</v>
      </c>
    </row>
    <row r="287" spans="1:3" x14ac:dyDescent="0.25">
      <c r="A287">
        <v>14.35</v>
      </c>
      <c r="B287">
        <v>6.646477474148269E-14</v>
      </c>
      <c r="C287">
        <v>3.4974086065300998E-4</v>
      </c>
    </row>
    <row r="288" spans="1:3" x14ac:dyDescent="0.25">
      <c r="A288">
        <v>14.4</v>
      </c>
      <c r="B288">
        <v>6.8988574072529509E-14</v>
      </c>
      <c r="C288">
        <v>3.4975669166696237E-4</v>
      </c>
    </row>
    <row r="289" spans="1:3" x14ac:dyDescent="0.25">
      <c r="A289">
        <v>14.45</v>
      </c>
      <c r="B289">
        <v>7.1606027086431387E-14</v>
      </c>
      <c r="C289">
        <v>3.4977263602425717E-4</v>
      </c>
    </row>
    <row r="290" spans="1:3" x14ac:dyDescent="0.25">
      <c r="A290">
        <v>14.5</v>
      </c>
      <c r="B290">
        <v>7.4320525524231992E-14</v>
      </c>
      <c r="C290">
        <v>3.4978869378645848E-4</v>
      </c>
    </row>
    <row r="291" spans="1:3" x14ac:dyDescent="0.25">
      <c r="A291">
        <v>14.55</v>
      </c>
      <c r="B291">
        <v>7.713558082568126E-14</v>
      </c>
      <c r="C291">
        <v>3.4980486501144843E-4</v>
      </c>
    </row>
    <row r="292" spans="1:3" x14ac:dyDescent="0.25">
      <c r="A292">
        <v>14.6</v>
      </c>
      <c r="B292">
        <v>8.0054828238540493E-14</v>
      </c>
      <c r="C292">
        <v>3.4982114975347177E-4</v>
      </c>
    </row>
    <row r="293" spans="1:3" x14ac:dyDescent="0.25">
      <c r="A293">
        <v>14.65</v>
      </c>
      <c r="B293">
        <v>8.3082031064842011E-14</v>
      </c>
      <c r="C293">
        <v>3.4983754806317962E-4</v>
      </c>
    </row>
    <row r="294" spans="1:3" x14ac:dyDescent="0.25">
      <c r="A294">
        <v>14.7</v>
      </c>
      <c r="B294">
        <v>8.6221085048516092E-14</v>
      </c>
      <c r="C294">
        <v>3.4985405998767328E-4</v>
      </c>
    </row>
    <row r="295" spans="1:3" x14ac:dyDescent="0.25">
      <c r="A295">
        <v>14.75</v>
      </c>
      <c r="B295">
        <v>8.9476022908965026E-14</v>
      </c>
      <c r="C295">
        <v>3.4987068557054793E-4</v>
      </c>
    </row>
    <row r="296" spans="1:3" x14ac:dyDescent="0.25">
      <c r="A296">
        <v>14.8</v>
      </c>
      <c r="B296">
        <v>9.2851019025258597E-14</v>
      </c>
      <c r="C296">
        <v>3.4988742485193549E-4</v>
      </c>
    </row>
    <row r="297" spans="1:3" x14ac:dyDescent="0.25">
      <c r="A297">
        <v>14.85</v>
      </c>
      <c r="B297">
        <v>9.6350394275818279E-14</v>
      </c>
      <c r="C297">
        <v>3.4990427786854859E-4</v>
      </c>
    </row>
    <row r="298" spans="1:3" x14ac:dyDescent="0.25">
      <c r="A298">
        <v>14.9</v>
      </c>
      <c r="B298">
        <v>9.9978621038583814E-14</v>
      </c>
      <c r="C298">
        <v>3.4992124465372317E-4</v>
      </c>
    </row>
    <row r="299" spans="1:3" x14ac:dyDescent="0.25">
      <c r="A299">
        <v>14.95</v>
      </c>
      <c r="B299">
        <v>1.0374032835679079E-13</v>
      </c>
      <c r="C299">
        <v>3.4993832523746207E-4</v>
      </c>
    </row>
    <row r="300" spans="1:3" x14ac:dyDescent="0.25">
      <c r="A300">
        <v>15</v>
      </c>
      <c r="B300">
        <v>1.0764030727572041E-13</v>
      </c>
      <c r="C300">
        <v>3.4995551964647932E-4</v>
      </c>
    </row>
    <row r="301" spans="1:3" x14ac:dyDescent="0.25">
      <c r="A301">
        <v>15.05</v>
      </c>
      <c r="B301">
        <v>1.1168351635583752E-13</v>
      </c>
      <c r="C301">
        <v>3.4997282790423783E-4</v>
      </c>
    </row>
    <row r="302" spans="1:3" x14ac:dyDescent="0.25">
      <c r="A302">
        <v>15.1</v>
      </c>
      <c r="B302">
        <v>1.1587508736801047E-13</v>
      </c>
      <c r="C302">
        <v>3.4999025003099916E-4</v>
      </c>
    </row>
    <row r="303" spans="1:3" x14ac:dyDescent="0.25">
      <c r="A303">
        <v>15.15</v>
      </c>
      <c r="B303">
        <v>1.2022033117661565E-13</v>
      </c>
      <c r="C303">
        <v>3.5000778604385994E-4</v>
      </c>
    </row>
    <row r="304" spans="1:3" x14ac:dyDescent="0.25">
      <c r="A304">
        <v>15.2</v>
      </c>
      <c r="B304">
        <v>1.2472474381651121E-13</v>
      </c>
      <c r="C304">
        <v>3.5002543595679872E-4</v>
      </c>
    </row>
    <row r="305" spans="1:3" x14ac:dyDescent="0.25">
      <c r="A305">
        <v>15.25</v>
      </c>
      <c r="B305">
        <v>1.2939401277009601E-13</v>
      </c>
      <c r="C305">
        <v>3.5004319978071364E-4</v>
      </c>
    </row>
    <row r="306" spans="1:3" x14ac:dyDescent="0.25">
      <c r="A306">
        <v>15.3</v>
      </c>
      <c r="B306">
        <v>1.342340234508008E-13</v>
      </c>
      <c r="C306">
        <v>3.500610775234669E-4</v>
      </c>
    </row>
    <row r="307" spans="1:3" x14ac:dyDescent="0.25">
      <c r="A307">
        <v>15.35</v>
      </c>
      <c r="B307">
        <v>1.3925086589959368E-13</v>
      </c>
      <c r="C307">
        <v>3.5007906918992684E-4</v>
      </c>
    </row>
    <row r="308" spans="1:3" x14ac:dyDescent="0.25">
      <c r="A308">
        <v>15.4</v>
      </c>
      <c r="B308">
        <v>1.4445084170128119E-13</v>
      </c>
      <c r="C308">
        <v>3.5009717478200805E-4</v>
      </c>
    </row>
    <row r="309" spans="1:3" x14ac:dyDescent="0.25">
      <c r="A309">
        <v>15.45</v>
      </c>
      <c r="B309">
        <v>1.4984047112755537E-13</v>
      </c>
      <c r="C309">
        <v>3.5011539429871224E-4</v>
      </c>
    </row>
    <row r="310" spans="1:3" x14ac:dyDescent="0.25">
      <c r="A310">
        <v>15.5</v>
      </c>
      <c r="B310">
        <v>1.5542650051403572E-13</v>
      </c>
      <c r="C310">
        <v>3.5013372773617121E-4</v>
      </c>
    </row>
    <row r="311" spans="1:3" x14ac:dyDescent="0.25">
      <c r="A311">
        <v>15.55</v>
      </c>
      <c r="B311">
        <v>1.6121590987864645E-13</v>
      </c>
      <c r="C311">
        <v>3.501521750876854E-4</v>
      </c>
    </row>
    <row r="312" spans="1:3" x14ac:dyDescent="0.25">
      <c r="A312">
        <v>15.6</v>
      </c>
      <c r="B312">
        <v>1.672159207890425E-13</v>
      </c>
      <c r="C312">
        <v>3.5017073634376663E-4</v>
      </c>
    </row>
    <row r="313" spans="1:3" x14ac:dyDescent="0.25">
      <c r="A313">
        <v>15.65</v>
      </c>
      <c r="B313">
        <v>1.7343400448691333E-13</v>
      </c>
      <c r="C313">
        <v>3.5018941149217393E-4</v>
      </c>
    </row>
    <row r="314" spans="1:3" x14ac:dyDescent="0.25">
      <c r="A314">
        <v>15.7</v>
      </c>
      <c r="B314">
        <v>1.7987789027728246E-13</v>
      </c>
      <c r="C314">
        <v>3.5020820051796212E-4</v>
      </c>
    </row>
    <row r="315" spans="1:3" x14ac:dyDescent="0.25">
      <c r="A315">
        <v>15.75</v>
      </c>
      <c r="B315">
        <v>1.8655557419120339E-13</v>
      </c>
      <c r="C315">
        <v>3.5022710340351041E-4</v>
      </c>
    </row>
    <row r="316" spans="1:3" x14ac:dyDescent="0.25">
      <c r="A316">
        <v>15.8</v>
      </c>
      <c r="B316">
        <v>1.9347532793040185E-13</v>
      </c>
      <c r="C316">
        <v>3.5024612012857253E-4</v>
      </c>
    </row>
    <row r="317" spans="1:3" x14ac:dyDescent="0.25">
      <c r="A317">
        <v>15.85</v>
      </c>
      <c r="B317">
        <v>2.0064570810280796E-13</v>
      </c>
      <c r="C317">
        <v>3.5026525067030894E-4</v>
      </c>
    </row>
    <row r="318" spans="1:3" x14ac:dyDescent="0.25">
      <c r="A318">
        <v>15.9</v>
      </c>
      <c r="B318">
        <v>2.0807556575808959E-13</v>
      </c>
      <c r="C318">
        <v>3.502844950033272E-4</v>
      </c>
    </row>
    <row r="319" spans="1:3" x14ac:dyDescent="0.25">
      <c r="A319">
        <v>15.95</v>
      </c>
      <c r="B319">
        <v>2.1577405623260875E-13</v>
      </c>
      <c r="C319">
        <v>3.5030385309972503E-4</v>
      </c>
    </row>
    <row r="320" spans="1:3" x14ac:dyDescent="0.25">
      <c r="A320">
        <v>16</v>
      </c>
      <c r="B320">
        <v>2.2375064931354384E-13</v>
      </c>
      <c r="C320">
        <v>3.5032332492912146E-4</v>
      </c>
    </row>
    <row r="321" spans="1:3" x14ac:dyDescent="0.25">
      <c r="A321">
        <v>16.05</v>
      </c>
      <c r="B321">
        <v>2.320151397321356E-13</v>
      </c>
      <c r="C321">
        <v>3.5034291045870172E-4</v>
      </c>
    </row>
    <row r="322" spans="1:3" x14ac:dyDescent="0.25">
      <c r="A322">
        <v>16.100000000000001</v>
      </c>
      <c r="B322">
        <v>2.4057765799640747E-13</v>
      </c>
      <c r="C322">
        <v>3.5036260965325101E-4</v>
      </c>
    </row>
    <row r="323" spans="1:3" x14ac:dyDescent="0.25">
      <c r="A323">
        <v>16.149999999999999</v>
      </c>
      <c r="B323">
        <v>2.4944868157395885E-13</v>
      </c>
      <c r="C323">
        <v>3.503824224751948E-4</v>
      </c>
    </row>
    <row r="324" spans="1:3" x14ac:dyDescent="0.25">
      <c r="A324">
        <v>16.2</v>
      </c>
      <c r="B324">
        <v>2.5863904643574216E-13</v>
      </c>
      <c r="C324">
        <v>3.5040234888463221E-4</v>
      </c>
    </row>
    <row r="325" spans="1:3" x14ac:dyDescent="0.25">
      <c r="A325">
        <v>16.25</v>
      </c>
      <c r="B325">
        <v>2.6815995897215942E-13</v>
      </c>
      <c r="C325">
        <v>3.5042238883937972E-4</v>
      </c>
    </row>
    <row r="326" spans="1:3" x14ac:dyDescent="0.25">
      <c r="A326">
        <v>16.3</v>
      </c>
      <c r="B326">
        <v>2.7802300829300008E-13</v>
      </c>
      <c r="C326">
        <v>3.5044254229500108E-4</v>
      </c>
    </row>
    <row r="327" spans="1:3" x14ac:dyDescent="0.25">
      <c r="A327">
        <v>16.350000000000001</v>
      </c>
      <c r="B327">
        <v>2.882401789232414E-13</v>
      </c>
      <c r="C327">
        <v>3.5046280920484604E-4</v>
      </c>
    </row>
    <row r="328" spans="1:3" x14ac:dyDescent="0.25">
      <c r="A328">
        <v>16.399999999999999</v>
      </c>
      <c r="B328">
        <v>2.9882386390700165E-13</v>
      </c>
      <c r="C328">
        <v>3.5048318952009055E-4</v>
      </c>
    </row>
    <row r="329" spans="1:3" x14ac:dyDescent="0.25">
      <c r="A329">
        <v>16.45</v>
      </c>
      <c r="B329">
        <v>3.0978687833229028E-13</v>
      </c>
      <c r="C329">
        <v>3.5050368318976561E-4</v>
      </c>
    </row>
    <row r="330" spans="1:3" x14ac:dyDescent="0.25">
      <c r="A330">
        <v>16.5</v>
      </c>
      <c r="B330">
        <v>3.2114247328971401E-13</v>
      </c>
      <c r="C330">
        <v>3.5052429016079877E-4</v>
      </c>
    </row>
    <row r="331" spans="1:3" x14ac:dyDescent="0.25">
      <c r="A331">
        <v>16.55</v>
      </c>
      <c r="B331">
        <v>3.3290435027845867E-13</v>
      </c>
      <c r="C331">
        <v>3.5054501037804799E-4</v>
      </c>
    </row>
    <row r="332" spans="1:3" x14ac:dyDescent="0.25">
      <c r="A332">
        <v>16.600000000000001</v>
      </c>
      <c r="B332">
        <v>3.4508667607352816E-13</v>
      </c>
      <c r="C332">
        <v>3.5056584378433163E-4</v>
      </c>
    </row>
    <row r="333" spans="1:3" x14ac:dyDescent="0.25">
      <c r="A333">
        <v>16.649999999999999</v>
      </c>
      <c r="B333">
        <v>3.5770409806842419E-13</v>
      </c>
      <c r="C333">
        <v>3.5058679032047118E-4</v>
      </c>
    </row>
    <row r="334" spans="1:3" x14ac:dyDescent="0.25">
      <c r="A334">
        <v>16.7</v>
      </c>
      <c r="B334">
        <v>3.7077176010797931E-13</v>
      </c>
      <c r="C334">
        <v>3.5060784992532094E-4</v>
      </c>
    </row>
    <row r="335" spans="1:3" x14ac:dyDescent="0.25">
      <c r="A335">
        <v>16.75</v>
      </c>
      <c r="B335">
        <v>3.8430531882650883E-13</v>
      </c>
      <c r="C335">
        <v>3.5062902253580193E-4</v>
      </c>
    </row>
    <row r="336" spans="1:3" x14ac:dyDescent="0.25">
      <c r="A336">
        <v>16.8</v>
      </c>
      <c r="B336">
        <v>3.9832096050679715E-13</v>
      </c>
      <c r="C336">
        <v>3.5065030808693784E-4</v>
      </c>
    </row>
    <row r="337" spans="1:3" x14ac:dyDescent="0.25">
      <c r="A337">
        <v>16.850000000000001</v>
      </c>
      <c r="B337">
        <v>4.1283541847600876E-13</v>
      </c>
      <c r="C337">
        <v>3.5067170651188772E-4</v>
      </c>
    </row>
    <row r="338" spans="1:3" x14ac:dyDescent="0.25">
      <c r="A338">
        <v>16.899999999999999</v>
      </c>
      <c r="B338">
        <v>4.2786599105504878E-13</v>
      </c>
      <c r="C338">
        <v>3.5069321774197577E-4</v>
      </c>
    </row>
    <row r="339" spans="1:3" x14ac:dyDescent="0.25">
      <c r="A339">
        <v>16.95</v>
      </c>
      <c r="B339">
        <v>4.4343056007829621E-13</v>
      </c>
      <c r="C339">
        <v>3.5071484170673113E-4</v>
      </c>
    </row>
    <row r="340" spans="1:3" x14ac:dyDescent="0.25">
      <c r="A340">
        <v>17</v>
      </c>
      <c r="B340">
        <v>4.5954761000137487E-13</v>
      </c>
      <c r="C340">
        <v>3.5073657833391362E-4</v>
      </c>
    </row>
    <row r="341" spans="1:3" x14ac:dyDescent="0.25">
      <c r="A341">
        <v>17.05</v>
      </c>
      <c r="B341">
        <v>4.7623624761478508E-13</v>
      </c>
      <c r="C341">
        <v>3.507584275495472E-4</v>
      </c>
    </row>
    <row r="342" spans="1:3" x14ac:dyDescent="0.25">
      <c r="A342">
        <v>17.100000000000001</v>
      </c>
      <c r="B342">
        <v>4.9351622238214506E-13</v>
      </c>
      <c r="C342">
        <v>3.5078038927796102E-4</v>
      </c>
    </row>
    <row r="343" spans="1:3" x14ac:dyDescent="0.25">
      <c r="A343">
        <v>17.149999999999999</v>
      </c>
      <c r="B343">
        <v>5.1140794742206816E-13</v>
      </c>
      <c r="C343">
        <v>3.5080246344180484E-4</v>
      </c>
    </row>
    <row r="344" spans="1:3" x14ac:dyDescent="0.25">
      <c r="A344">
        <v>17.2</v>
      </c>
      <c r="B344">
        <v>5.2993252115325582E-13</v>
      </c>
      <c r="C344">
        <v>3.5082464996209349E-4</v>
      </c>
    </row>
    <row r="345" spans="1:3" x14ac:dyDescent="0.25">
      <c r="A345">
        <v>17.25</v>
      </c>
      <c r="B345">
        <v>5.4911174962326504E-13</v>
      </c>
      <c r="C345">
        <v>3.5084694875823347E-4</v>
      </c>
    </row>
    <row r="346" spans="1:3" x14ac:dyDescent="0.25">
      <c r="A346">
        <v>17.3</v>
      </c>
      <c r="B346">
        <v>5.6896816954157943E-13</v>
      </c>
      <c r="C346">
        <v>3.5086935974805016E-4</v>
      </c>
    </row>
    <row r="347" spans="1:3" x14ac:dyDescent="0.25">
      <c r="A347">
        <v>17.350000000000001</v>
      </c>
      <c r="B347">
        <v>5.8952507203854871E-13</v>
      </c>
      <c r="C347">
        <v>3.5089188284782575E-4</v>
      </c>
    </row>
    <row r="348" spans="1:3" x14ac:dyDescent="0.25">
      <c r="A348">
        <v>17.399999999999999</v>
      </c>
      <c r="B348">
        <v>6.1080652717227839E-13</v>
      </c>
      <c r="C348">
        <v>3.5091451797232244E-4</v>
      </c>
    </row>
    <row r="349" spans="1:3" x14ac:dyDescent="0.25">
      <c r="A349">
        <v>17.45</v>
      </c>
      <c r="B349">
        <v>6.3283740920611983E-13</v>
      </c>
      <c r="C349">
        <v>3.5093726503481669E-4</v>
      </c>
    </row>
    <row r="350" spans="1:3" x14ac:dyDescent="0.25">
      <c r="A350">
        <v>17.5</v>
      </c>
      <c r="B350">
        <v>6.5564342268029756E-13</v>
      </c>
      <c r="C350">
        <v>3.5096012394712485E-4</v>
      </c>
    </row>
    <row r="351" spans="1:3" x14ac:dyDescent="0.25">
      <c r="A351">
        <v>17.55</v>
      </c>
      <c r="B351">
        <v>6.7925112930154255E-13</v>
      </c>
      <c r="C351">
        <v>3.5098309461963556E-4</v>
      </c>
    </row>
    <row r="352" spans="1:3" x14ac:dyDescent="0.25">
      <c r="A352">
        <v>17.600000000000001</v>
      </c>
      <c r="B352">
        <v>7.0368797567571371E-13</v>
      </c>
      <c r="C352">
        <v>3.5100617696133589E-4</v>
      </c>
    </row>
    <row r="353" spans="1:3" x14ac:dyDescent="0.25">
      <c r="A353">
        <v>17.649999999999999</v>
      </c>
      <c r="B353">
        <v>7.2898232190881002E-13</v>
      </c>
      <c r="C353">
        <v>3.5102937087984424E-4</v>
      </c>
    </row>
    <row r="354" spans="1:3" x14ac:dyDescent="0.25">
      <c r="A354">
        <v>17.7</v>
      </c>
      <c r="B354">
        <v>7.5516347110252051E-13</v>
      </c>
      <c r="C354">
        <v>3.5105267628143415E-4</v>
      </c>
    </row>
    <row r="355" spans="1:3" x14ac:dyDescent="0.25">
      <c r="A355">
        <v>17.75</v>
      </c>
      <c r="B355">
        <v>7.8226169977158386E-13</v>
      </c>
      <c r="C355">
        <v>3.5107609307105994E-4</v>
      </c>
    </row>
    <row r="356" spans="1:3" x14ac:dyDescent="0.25">
      <c r="A356">
        <v>17.8</v>
      </c>
      <c r="B356">
        <v>8.1030828921040819E-13</v>
      </c>
      <c r="C356">
        <v>3.5109962115239645E-4</v>
      </c>
    </row>
    <row r="357" spans="1:3" x14ac:dyDescent="0.25">
      <c r="A357">
        <v>17.850000000000001</v>
      </c>
      <c r="B357">
        <v>8.3933555783779994E-13</v>
      </c>
      <c r="C357">
        <v>3.5112326042784856E-4</v>
      </c>
    </row>
    <row r="358" spans="1:3" x14ac:dyDescent="0.25">
      <c r="A358">
        <v>17.899999999999999</v>
      </c>
      <c r="B358">
        <v>8.6937689454915048E-13</v>
      </c>
      <c r="C358">
        <v>3.5114701079859428E-4</v>
      </c>
    </row>
    <row r="359" spans="1:3" x14ac:dyDescent="0.25">
      <c r="A359">
        <v>17.95</v>
      </c>
      <c r="B359">
        <v>9.0046679310622676E-13</v>
      </c>
      <c r="C359">
        <v>3.5117087216460344E-4</v>
      </c>
    </row>
    <row r="360" spans="1:3" x14ac:dyDescent="0.25">
      <c r="A360">
        <v>18</v>
      </c>
      <c r="B360">
        <v>9.3264088759592837E-13</v>
      </c>
      <c r="C360">
        <v>3.5119484442466305E-4</v>
      </c>
    </row>
    <row r="361" spans="1:3" x14ac:dyDescent="0.25">
      <c r="A361">
        <v>18.05</v>
      </c>
      <c r="B361">
        <v>9.6593598898986045E-13</v>
      </c>
      <c r="C361">
        <v>3.5121892747640756E-4</v>
      </c>
    </row>
    <row r="362" spans="1:3" x14ac:dyDescent="0.25">
      <c r="A362">
        <v>18.100000000000001</v>
      </c>
      <c r="B362">
        <v>1.0003901228378072E-12</v>
      </c>
      <c r="C362">
        <v>3.5124312121634664E-4</v>
      </c>
    </row>
    <row r="363" spans="1:3" x14ac:dyDescent="0.25">
      <c r="A363">
        <v>18.149999999999999</v>
      </c>
      <c r="B363">
        <v>1.0360425681289826E-12</v>
      </c>
      <c r="C363">
        <v>3.5126742553987796E-4</v>
      </c>
    </row>
    <row r="364" spans="1:3" x14ac:dyDescent="0.25">
      <c r="A364">
        <v>18.2</v>
      </c>
      <c r="B364">
        <v>1.072933897355861E-12</v>
      </c>
      <c r="C364">
        <v>3.5129184034133135E-4</v>
      </c>
    </row>
    <row r="365" spans="1:3" x14ac:dyDescent="0.25">
      <c r="A365">
        <v>18.25</v>
      </c>
      <c r="B365">
        <v>1.1111060178167307E-12</v>
      </c>
      <c r="C365">
        <v>3.5131636551397364E-4</v>
      </c>
    </row>
    <row r="366" spans="1:3" x14ac:dyDescent="0.25">
      <c r="A366">
        <v>18.3</v>
      </c>
      <c r="B366">
        <v>1.1506022141935281E-12</v>
      </c>
      <c r="C366">
        <v>3.5134100095005354E-4</v>
      </c>
    </row>
    <row r="367" spans="1:3" x14ac:dyDescent="0.25">
      <c r="A367">
        <v>18.350000000000001</v>
      </c>
      <c r="B367">
        <v>1.1914671924432404E-12</v>
      </c>
      <c r="C367">
        <v>3.5136574654081487E-4</v>
      </c>
    </row>
    <row r="368" spans="1:3" x14ac:dyDescent="0.25">
      <c r="A368">
        <v>18.399999999999999</v>
      </c>
      <c r="B368">
        <v>1.233747125041826E-12</v>
      </c>
      <c r="C368">
        <v>3.513906021765142E-4</v>
      </c>
    </row>
    <row r="369" spans="1:3" x14ac:dyDescent="0.25">
      <c r="A369">
        <v>18.45</v>
      </c>
      <c r="B369">
        <v>1.2774896976206785E-12</v>
      </c>
      <c r="C369">
        <v>3.514155677464558E-4</v>
      </c>
    </row>
    <row r="370" spans="1:3" x14ac:dyDescent="0.25">
      <c r="A370">
        <v>18.5</v>
      </c>
      <c r="B370">
        <v>1.322744157037357E-12</v>
      </c>
      <c r="C370">
        <v>3.5144064313901623E-4</v>
      </c>
    </row>
    <row r="371" spans="1:3" x14ac:dyDescent="0.25">
      <c r="A371">
        <v>18.55</v>
      </c>
      <c r="B371">
        <v>1.369561360922542E-12</v>
      </c>
      <c r="C371">
        <v>3.5146582824165741E-4</v>
      </c>
    </row>
    <row r="372" spans="1:3" x14ac:dyDescent="0.25">
      <c r="A372">
        <v>18.600000000000001</v>
      </c>
      <c r="B372">
        <v>1.4179938287474483E-12</v>
      </c>
      <c r="C372">
        <v>3.5149112294095695E-4</v>
      </c>
    </row>
    <row r="373" spans="1:3" x14ac:dyDescent="0.25">
      <c r="A373">
        <v>18.649999999999999</v>
      </c>
      <c r="B373">
        <v>1.4680957944563122E-12</v>
      </c>
      <c r="C373">
        <v>3.5151652712263115E-4</v>
      </c>
    </row>
    <row r="374" spans="1:3" x14ac:dyDescent="0.25">
      <c r="A374">
        <v>18.7</v>
      </c>
      <c r="B374">
        <v>1.5199232607102571E-12</v>
      </c>
      <c r="C374">
        <v>3.5154204067154913E-4</v>
      </c>
    </row>
    <row r="375" spans="1:3" x14ac:dyDescent="0.25">
      <c r="A375">
        <v>18.75</v>
      </c>
      <c r="B375">
        <v>1.573534054790232E-12</v>
      </c>
      <c r="C375">
        <v>3.5156766347176934E-4</v>
      </c>
    </row>
    <row r="376" spans="1:3" x14ac:dyDescent="0.25">
      <c r="A376">
        <v>18.8</v>
      </c>
      <c r="B376">
        <v>1.6289878862076481E-12</v>
      </c>
      <c r="C376">
        <v>3.5159339540654548E-4</v>
      </c>
    </row>
    <row r="377" spans="1:3" x14ac:dyDescent="0.25">
      <c r="A377">
        <v>18.850000000000001</v>
      </c>
      <c r="B377">
        <v>1.6863464060731814E-12</v>
      </c>
      <c r="C377">
        <v>3.5161923635836057E-4</v>
      </c>
    </row>
    <row r="378" spans="1:3" x14ac:dyDescent="0.25">
      <c r="A378">
        <v>18.899999999999999</v>
      </c>
      <c r="B378">
        <v>1.7456732682754522E-12</v>
      </c>
      <c r="C378">
        <v>3.5164518620893931E-4</v>
      </c>
    </row>
    <row r="379" spans="1:3" x14ac:dyDescent="0.25">
      <c r="A379">
        <v>18.95</v>
      </c>
      <c r="B379">
        <v>1.8070341925224456E-12</v>
      </c>
      <c r="C379">
        <v>3.5167124483927631E-4</v>
      </c>
    </row>
    <row r="380" spans="1:3" x14ac:dyDescent="0.25">
      <c r="A380">
        <v>19</v>
      </c>
      <c r="B380">
        <v>1.8704970293007714E-12</v>
      </c>
      <c r="C380">
        <v>3.5169741212965759E-4</v>
      </c>
    </row>
    <row r="381" spans="1:3" x14ac:dyDescent="0.25">
      <c r="A381">
        <v>19.05</v>
      </c>
      <c r="B381">
        <v>1.9361318268084596E-12</v>
      </c>
      <c r="C381">
        <v>3.5172368795966967E-4</v>
      </c>
    </row>
    <row r="382" spans="1:3" x14ac:dyDescent="0.25">
      <c r="A382">
        <v>19.100000000000001</v>
      </c>
      <c r="B382">
        <v>2.004010899919443E-12</v>
      </c>
      <c r="C382">
        <v>3.5175007220822411E-4</v>
      </c>
    </row>
    <row r="383" spans="1:3" x14ac:dyDescent="0.25">
      <c r="A383">
        <v>19.149999999999999</v>
      </c>
      <c r="B383">
        <v>2.0742089012389769E-12</v>
      </c>
      <c r="C383">
        <v>3.5177656475359154E-4</v>
      </c>
    </row>
    <row r="384" spans="1:3" x14ac:dyDescent="0.25">
      <c r="A384">
        <v>19.2</v>
      </c>
      <c r="B384">
        <v>2.1468028943107997E-12</v>
      </c>
      <c r="C384">
        <v>3.518031654734104E-4</v>
      </c>
    </row>
    <row r="385" spans="1:3" x14ac:dyDescent="0.25">
      <c r="A385">
        <v>19.25</v>
      </c>
      <c r="B385">
        <v>2.2218724290393623E-12</v>
      </c>
      <c r="C385">
        <v>3.5182987424469184E-4</v>
      </c>
    </row>
    <row r="386" spans="1:3" x14ac:dyDescent="0.25">
      <c r="A386">
        <v>19.3</v>
      </c>
      <c r="B386">
        <v>2.2994996193909992E-12</v>
      </c>
      <c r="C386">
        <v>3.5185669094387351E-4</v>
      </c>
    </row>
    <row r="387" spans="1:3" x14ac:dyDescent="0.25">
      <c r="A387">
        <v>19.350000000000001</v>
      </c>
      <c r="B387">
        <v>2.3797692234408268E-12</v>
      </c>
      <c r="C387">
        <v>3.5188361544680457E-4</v>
      </c>
    </row>
    <row r="388" spans="1:3" x14ac:dyDescent="0.25">
      <c r="A388">
        <v>19.399999999999999</v>
      </c>
      <c r="B388">
        <v>2.4627687258333151E-12</v>
      </c>
      <c r="C388">
        <v>3.5191064762878321E-4</v>
      </c>
    </row>
    <row r="389" spans="1:3" x14ac:dyDescent="0.25">
      <c r="A389">
        <v>19.45</v>
      </c>
      <c r="B389">
        <v>2.548588422726522E-12</v>
      </c>
      <c r="C389">
        <v>3.5193778736457049E-4</v>
      </c>
    </row>
    <row r="390" spans="1:3" x14ac:dyDescent="0.25">
      <c r="A390">
        <v>19.5</v>
      </c>
      <c r="B390">
        <v>2.6373215092925082E-12</v>
      </c>
      <c r="C390">
        <v>3.5196503452841212E-4</v>
      </c>
    </row>
    <row r="391" spans="1:3" x14ac:dyDescent="0.25">
      <c r="A391">
        <v>19.55</v>
      </c>
      <c r="B391">
        <v>2.7290641698470191E-12</v>
      </c>
      <c r="C391">
        <v>3.5199238899403834E-4</v>
      </c>
    </row>
    <row r="392" spans="1:3" x14ac:dyDescent="0.25">
      <c r="A392">
        <v>19.600000000000001</v>
      </c>
      <c r="B392">
        <v>2.8239156706855038E-12</v>
      </c>
      <c r="C392">
        <v>3.5201985063471958E-4</v>
      </c>
    </row>
    <row r="393" spans="1:3" x14ac:dyDescent="0.25">
      <c r="A393">
        <v>19.649999999999999</v>
      </c>
      <c r="B393">
        <v>2.921978455703132E-12</v>
      </c>
      <c r="C393">
        <v>3.5204741932324054E-4</v>
      </c>
    </row>
    <row r="394" spans="1:3" x14ac:dyDescent="0.25">
      <c r="A394">
        <v>19.7</v>
      </c>
      <c r="B394">
        <v>3.0233582448788779E-12</v>
      </c>
      <c r="C394">
        <v>3.5207509493195111E-4</v>
      </c>
    </row>
    <row r="395" spans="1:3" x14ac:dyDescent="0.25">
      <c r="A395">
        <v>19.75</v>
      </c>
      <c r="B395">
        <v>3.1281641357071727E-12</v>
      </c>
      <c r="C395">
        <v>3.521028773327541E-4</v>
      </c>
    </row>
    <row r="396" spans="1:3" x14ac:dyDescent="0.25">
      <c r="A396">
        <v>19.8</v>
      </c>
      <c r="B396">
        <v>3.2365087076608149E-12</v>
      </c>
      <c r="C396">
        <v>3.5213076639715053E-4</v>
      </c>
    </row>
    <row r="397" spans="1:3" x14ac:dyDescent="0.25">
      <c r="A397">
        <v>19.850000000000001</v>
      </c>
      <c r="B397">
        <v>3.3485081297732162E-12</v>
      </c>
      <c r="C397">
        <v>3.5215876199625156E-4</v>
      </c>
    </row>
    <row r="398" spans="1:3" x14ac:dyDescent="0.25">
      <c r="A398">
        <v>19.899999999999999</v>
      </c>
      <c r="B398">
        <v>3.4642822714293278E-12</v>
      </c>
      <c r="C398">
        <v>3.5218686400075917E-4</v>
      </c>
    </row>
    <row r="399" spans="1:3" x14ac:dyDescent="0.25">
      <c r="A399">
        <v>19.95</v>
      </c>
      <c r="B399">
        <v>3.5839548164568789E-12</v>
      </c>
      <c r="C399">
        <v>3.5221507228103263E-4</v>
      </c>
    </row>
    <row r="400" spans="1:3" x14ac:dyDescent="0.25">
      <c r="A400">
        <v>20</v>
      </c>
      <c r="B400">
        <v>3.7076533806131897E-12</v>
      </c>
      <c r="C400">
        <v>3.5224338670707768E-4</v>
      </c>
    </row>
    <row r="401" spans="1:3" x14ac:dyDescent="0.25">
      <c r="A401">
        <v>20.05</v>
      </c>
      <c r="B401">
        <v>3.8355096325642136E-12</v>
      </c>
      <c r="C401">
        <v>3.5227180714855901E-4</v>
      </c>
    </row>
    <row r="402" spans="1:3" x14ac:dyDescent="0.25">
      <c r="A402">
        <v>20.100000000000001</v>
      </c>
      <c r="B402">
        <v>3.9676594184560212E-12</v>
      </c>
      <c r="C402">
        <v>3.5230033347482859E-4</v>
      </c>
    </row>
    <row r="403" spans="1:3" x14ac:dyDescent="0.25">
      <c r="A403">
        <v>20.149999999999999</v>
      </c>
      <c r="B403">
        <v>4.1042428901809072E-12</v>
      </c>
      <c r="C403">
        <v>3.5232896555493717E-4</v>
      </c>
    </row>
    <row r="404" spans="1:3" x14ac:dyDescent="0.25">
      <c r="A404">
        <v>20.2</v>
      </c>
      <c r="B404">
        <v>4.2454046374438869E-12</v>
      </c>
      <c r="C404">
        <v>3.5235770325763705E-4</v>
      </c>
    </row>
    <row r="405" spans="1:3" x14ac:dyDescent="0.25">
      <c r="A405">
        <v>20.25</v>
      </c>
      <c r="B405">
        <v>4.3912938237377282E-12</v>
      </c>
      <c r="C405">
        <v>3.5238654645141894E-4</v>
      </c>
    </row>
    <row r="406" spans="1:3" x14ac:dyDescent="0.25">
      <c r="A406">
        <v>20.3</v>
      </c>
      <c r="B406">
        <v>4.5420643263373287E-12</v>
      </c>
      <c r="C406">
        <v>3.5241549500450545E-4</v>
      </c>
    </row>
    <row r="407" spans="1:3" x14ac:dyDescent="0.25">
      <c r="A407">
        <v>20.350000000000001</v>
      </c>
      <c r="B407">
        <v>4.6978748804285198E-12</v>
      </c>
      <c r="C407">
        <v>3.5244454878488666E-4</v>
      </c>
    </row>
    <row r="408" spans="1:3" x14ac:dyDescent="0.25">
      <c r="A408">
        <v>20.399999999999999</v>
      </c>
      <c r="B408">
        <v>4.8588892274878823E-12</v>
      </c>
      <c r="C408">
        <v>3.524737076603097E-4</v>
      </c>
    </row>
    <row r="409" spans="1:3" x14ac:dyDescent="0.25">
      <c r="A409">
        <v>20.45</v>
      </c>
      <c r="B409">
        <v>5.0252762680341267E-12</v>
      </c>
      <c r="C409">
        <v>3.5250297149830729E-4</v>
      </c>
    </row>
    <row r="410" spans="1:3" x14ac:dyDescent="0.25">
      <c r="A410">
        <v>20.5</v>
      </c>
      <c r="B410">
        <v>5.1972102188758035E-12</v>
      </c>
      <c r="C410">
        <v>3.5253234016621509E-4</v>
      </c>
    </row>
    <row r="411" spans="1:3" x14ac:dyDescent="0.25">
      <c r="A411">
        <v>20.55</v>
      </c>
      <c r="B411">
        <v>5.374870774980935E-12</v>
      </c>
      <c r="C411">
        <v>3.525618135311746E-4</v>
      </c>
    </row>
    <row r="412" spans="1:3" x14ac:dyDescent="0.25">
      <c r="A412">
        <v>20.6</v>
      </c>
      <c r="B412">
        <v>5.5584432761006819E-12</v>
      </c>
      <c r="C412">
        <v>3.5259139146016466E-4</v>
      </c>
    </row>
    <row r="413" spans="1:3" x14ac:dyDescent="0.25">
      <c r="A413">
        <v>20.65</v>
      </c>
      <c r="B413">
        <v>5.7481188782801557E-12</v>
      </c>
      <c r="C413">
        <v>3.5262107381998936E-4</v>
      </c>
    </row>
    <row r="414" spans="1:3" x14ac:dyDescent="0.25">
      <c r="A414">
        <v>20.7</v>
      </c>
      <c r="B414">
        <v>5.9440947303946848E-12</v>
      </c>
      <c r="C414">
        <v>3.5265086047728625E-4</v>
      </c>
    </row>
    <row r="415" spans="1:3" x14ac:dyDescent="0.25">
      <c r="A415">
        <v>20.75</v>
      </c>
      <c r="B415">
        <v>6.1465741558526931E-12</v>
      </c>
      <c r="C415">
        <v>3.5268075129860278E-4</v>
      </c>
    </row>
    <row r="416" spans="1:3" x14ac:dyDescent="0.25">
      <c r="A416">
        <v>20.8</v>
      </c>
      <c r="B416">
        <v>6.3557668396105036E-12</v>
      </c>
      <c r="C416">
        <v>3.5271074615033163E-4</v>
      </c>
    </row>
    <row r="417" spans="1:3" x14ac:dyDescent="0.25">
      <c r="A417">
        <v>20.85</v>
      </c>
      <c r="B417">
        <v>6.5718890206484286E-12</v>
      </c>
      <c r="C417">
        <v>3.5274084489874264E-4</v>
      </c>
    </row>
    <row r="418" spans="1:3" x14ac:dyDescent="0.25">
      <c r="A418">
        <v>20.9</v>
      </c>
      <c r="B418">
        <v>6.7951636900613304E-12</v>
      </c>
      <c r="C418">
        <v>3.5277104741002549E-4</v>
      </c>
    </row>
    <row r="419" spans="1:3" x14ac:dyDescent="0.25">
      <c r="A419">
        <v>20.95</v>
      </c>
      <c r="B419">
        <v>7.0258207949203413E-12</v>
      </c>
      <c r="C419">
        <v>3.5280135355028418E-4</v>
      </c>
    </row>
    <row r="420" spans="1:3" x14ac:dyDescent="0.25">
      <c r="A420">
        <v>21</v>
      </c>
      <c r="B420">
        <v>7.2640974480684681E-12</v>
      </c>
      <c r="C420">
        <v>3.5283176318554597E-4</v>
      </c>
    </row>
    <row r="421" spans="1:3" x14ac:dyDescent="0.25">
      <c r="A421">
        <v>21.05</v>
      </c>
      <c r="B421">
        <v>7.5102381440142725E-12</v>
      </c>
      <c r="C421">
        <v>3.5286227618176448E-4</v>
      </c>
    </row>
    <row r="422" spans="1:3" x14ac:dyDescent="0.25">
      <c r="A422">
        <v>21.1</v>
      </c>
      <c r="B422">
        <v>7.7644949810954586E-12</v>
      </c>
      <c r="C422">
        <v>3.5289289240484815E-4</v>
      </c>
    </row>
    <row r="423" spans="1:3" x14ac:dyDescent="0.25">
      <c r="A423">
        <v>21.15</v>
      </c>
      <c r="B423">
        <v>8.0271278900863938E-12</v>
      </c>
      <c r="C423">
        <v>3.5292361172066414E-4</v>
      </c>
    </row>
    <row r="424" spans="1:3" x14ac:dyDescent="0.25">
      <c r="A424">
        <v>21.2</v>
      </c>
      <c r="B424">
        <v>8.2984048694285935E-12</v>
      </c>
      <c r="C424">
        <v>3.5295443399504899E-4</v>
      </c>
    </row>
    <row r="425" spans="1:3" x14ac:dyDescent="0.25">
      <c r="A425">
        <v>21.25</v>
      </c>
      <c r="B425">
        <v>8.5786022272695375E-12</v>
      </c>
      <c r="C425">
        <v>3.5298535909382135E-4</v>
      </c>
    </row>
    <row r="426" spans="1:3" x14ac:dyDescent="0.25">
      <c r="A426">
        <v>21.3</v>
      </c>
      <c r="B426">
        <v>8.8680048304976913E-12</v>
      </c>
      <c r="C426">
        <v>3.5301638688279115E-4</v>
      </c>
    </row>
    <row r="427" spans="1:3" x14ac:dyDescent="0.25">
      <c r="A427">
        <v>21.35</v>
      </c>
      <c r="B427">
        <v>9.1669063609689869E-12</v>
      </c>
      <c r="C427">
        <v>3.5304751722777211E-4</v>
      </c>
    </row>
    <row r="428" spans="1:3" x14ac:dyDescent="0.25">
      <c r="A428">
        <v>21.4</v>
      </c>
      <c r="B428">
        <v>9.4756095791232227E-12</v>
      </c>
      <c r="C428">
        <v>3.5307874999459041E-4</v>
      </c>
    </row>
    <row r="429" spans="1:3" x14ac:dyDescent="0.25">
      <c r="A429">
        <v>21.45</v>
      </c>
      <c r="B429">
        <v>9.7944265951951489E-12</v>
      </c>
      <c r="C429">
        <v>3.5311008504909598E-4</v>
      </c>
    </row>
    <row r="430" spans="1:3" x14ac:dyDescent="0.25">
      <c r="A430">
        <v>21.5</v>
      </c>
      <c r="B430">
        <v>1.0123679148231043E-11</v>
      </c>
      <c r="C430">
        <v>3.5314152225717318E-4</v>
      </c>
    </row>
    <row r="431" spans="1:3" x14ac:dyDescent="0.25">
      <c r="A431">
        <v>21.55</v>
      </c>
      <c r="B431">
        <v>1.0463698893124227E-11</v>
      </c>
      <c r="C431">
        <v>3.5317306148474929E-4</v>
      </c>
    </row>
    <row r="432" spans="1:3" x14ac:dyDescent="0.25">
      <c r="A432">
        <v>21.6</v>
      </c>
      <c r="B432">
        <v>1.0814827695893319E-11</v>
      </c>
      <c r="C432">
        <v>3.5320470259780597E-4</v>
      </c>
    </row>
    <row r="433" spans="1:3" x14ac:dyDescent="0.25">
      <c r="A433">
        <v>21.65</v>
      </c>
      <c r="B433">
        <v>1.1177417937428423E-11</v>
      </c>
      <c r="C433">
        <v>3.5323644546238691E-4</v>
      </c>
    </row>
    <row r="434" spans="1:3" x14ac:dyDescent="0.25">
      <c r="A434">
        <v>21.7</v>
      </c>
      <c r="B434">
        <v>1.1551832825938422E-11</v>
      </c>
      <c r="C434">
        <v>3.5326828994461032E-4</v>
      </c>
    </row>
    <row r="435" spans="1:3" x14ac:dyDescent="0.25">
      <c r="A435">
        <v>21.75</v>
      </c>
      <c r="B435">
        <v>1.1938446718339752E-11</v>
      </c>
      <c r="C435">
        <v>3.5330023591067529E-4</v>
      </c>
    </row>
    <row r="436" spans="1:3" x14ac:dyDescent="0.25">
      <c r="A436">
        <v>21.8</v>
      </c>
      <c r="B436">
        <v>1.2337645450829832E-11</v>
      </c>
      <c r="C436">
        <v>3.5333228322687304E-4</v>
      </c>
    </row>
    <row r="437" spans="1:3" x14ac:dyDescent="0.25">
      <c r="A437">
        <v>21.85</v>
      </c>
      <c r="B437">
        <v>1.2749826678899456E-11</v>
      </c>
      <c r="C437">
        <v>3.5336443175959531E-4</v>
      </c>
    </row>
    <row r="438" spans="1:3" x14ac:dyDescent="0.25">
      <c r="A438">
        <v>21.9</v>
      </c>
      <c r="B438">
        <v>1.3175400227040726E-11</v>
      </c>
      <c r="C438">
        <v>3.533966813753425E-4</v>
      </c>
    </row>
    <row r="439" spans="1:3" x14ac:dyDescent="0.25">
      <c r="A439">
        <v>21.95</v>
      </c>
      <c r="B439">
        <v>1.3614788448415949E-11</v>
      </c>
      <c r="C439">
        <v>3.5342903194073477E-4</v>
      </c>
    </row>
    <row r="440" spans="1:3" x14ac:dyDescent="0.25">
      <c r="A440">
        <v>22</v>
      </c>
      <c r="B440">
        <v>1.4068426594760395E-11</v>
      </c>
      <c r="C440">
        <v>3.5346148332251646E-4</v>
      </c>
    </row>
    <row r="441" spans="1:3" x14ac:dyDescent="0.25">
      <c r="A441">
        <v>22.05</v>
      </c>
      <c r="B441">
        <v>1.4536763196796975E-11</v>
      </c>
      <c r="C441">
        <v>3.5349403538757074E-4</v>
      </c>
    </row>
    <row r="442" spans="1:3" x14ac:dyDescent="0.25">
      <c r="A442">
        <v>22.1</v>
      </c>
      <c r="B442">
        <v>1.5020260455450432E-11</v>
      </c>
      <c r="C442">
        <v>3.5352668800292184E-4</v>
      </c>
    </row>
    <row r="443" spans="1:3" x14ac:dyDescent="0.25">
      <c r="A443">
        <v>22.15</v>
      </c>
      <c r="B443">
        <v>1.5519394644153099E-11</v>
      </c>
      <c r="C443">
        <v>3.5355944103574664E-4</v>
      </c>
    </row>
    <row r="444" spans="1:3" x14ac:dyDescent="0.25">
      <c r="A444">
        <v>22.2</v>
      </c>
      <c r="B444">
        <v>1.6034656522545917E-11</v>
      </c>
      <c r="C444">
        <v>3.5359229435338261E-4</v>
      </c>
    </row>
    <row r="445" spans="1:3" x14ac:dyDescent="0.25">
      <c r="A445">
        <v>22.25</v>
      </c>
      <c r="B445">
        <v>1.6566551761882471E-11</v>
      </c>
      <c r="C445">
        <v>3.5362524782333487E-4</v>
      </c>
    </row>
    <row r="446" spans="1:3" x14ac:dyDescent="0.25">
      <c r="A446">
        <v>22.3</v>
      </c>
      <c r="B446">
        <v>1.7115601382453026E-11</v>
      </c>
      <c r="C446">
        <v>3.5365830131328435E-4</v>
      </c>
    </row>
    <row r="447" spans="1:3" x14ac:dyDescent="0.25">
      <c r="A447">
        <v>22.35</v>
      </c>
      <c r="B447">
        <v>1.7682342203355667E-11</v>
      </c>
      <c r="C447">
        <v>3.5369145469109456E-4</v>
      </c>
    </row>
    <row r="448" spans="1:3" x14ac:dyDescent="0.25">
      <c r="A448">
        <v>22.4</v>
      </c>
      <c r="B448">
        <v>1.8267327304947319E-11</v>
      </c>
      <c r="C448">
        <v>3.5372470782482146E-4</v>
      </c>
    </row>
    <row r="449" spans="1:3" x14ac:dyDescent="0.25">
      <c r="A449">
        <v>22.45</v>
      </c>
      <c r="B449">
        <v>1.8871126504316412E-11</v>
      </c>
      <c r="C449">
        <v>3.5375806058271937E-4</v>
      </c>
    </row>
    <row r="450" spans="1:3" x14ac:dyDescent="0.25">
      <c r="A450">
        <v>22.5</v>
      </c>
      <c r="B450">
        <v>1.9494326844130834E-11</v>
      </c>
      <c r="C450">
        <v>3.5379151283324695E-4</v>
      </c>
    </row>
    <row r="451" spans="1:3" x14ac:dyDescent="0.25">
      <c r="A451">
        <v>22.55</v>
      </c>
      <c r="B451">
        <v>2.0137533095218342E-11</v>
      </c>
      <c r="C451">
        <v>3.5382506444507698E-4</v>
      </c>
    </row>
    <row r="452" spans="1:3" x14ac:dyDescent="0.25">
      <c r="A452">
        <v>22.6</v>
      </c>
      <c r="B452">
        <v>2.0801368273251961E-11</v>
      </c>
      <c r="C452">
        <v>3.5385871528710176E-4</v>
      </c>
    </row>
    <row r="453" spans="1:3" x14ac:dyDescent="0.25">
      <c r="A453">
        <v>22.65</v>
      </c>
      <c r="B453">
        <v>2.1486474169918164E-11</v>
      </c>
      <c r="C453">
        <v>3.5389246522844102E-4</v>
      </c>
    </row>
    <row r="454" spans="1:3" x14ac:dyDescent="0.25">
      <c r="A454">
        <v>22.7</v>
      </c>
      <c r="B454">
        <v>2.2193511898954516E-11</v>
      </c>
      <c r="C454">
        <v>3.5392631413844677E-4</v>
      </c>
    </row>
    <row r="455" spans="1:3" x14ac:dyDescent="0.25">
      <c r="A455">
        <v>22.75</v>
      </c>
      <c r="B455">
        <v>2.2923162457461365E-11</v>
      </c>
      <c r="C455">
        <v>3.5396026188671382E-4</v>
      </c>
    </row>
    <row r="456" spans="1:3" x14ac:dyDescent="0.25">
      <c r="A456">
        <v>22.8</v>
      </c>
      <c r="B456">
        <v>2.3676127302888068E-11</v>
      </c>
      <c r="C456">
        <v>3.5399430834308116E-4</v>
      </c>
    </row>
    <row r="457" spans="1:3" x14ac:dyDescent="0.25">
      <c r="A457">
        <v>22.85</v>
      </c>
      <c r="B457">
        <v>2.4453128946121291E-11</v>
      </c>
      <c r="C457">
        <v>3.5402845337764277E-4</v>
      </c>
    </row>
    <row r="458" spans="1:3" x14ac:dyDescent="0.25">
      <c r="A458">
        <v>22.9</v>
      </c>
      <c r="B458">
        <v>2.5254911561099872E-11</v>
      </c>
      <c r="C458">
        <v>3.5406269686075247E-4</v>
      </c>
    </row>
    <row r="459" spans="1:3" x14ac:dyDescent="0.25">
      <c r="A459">
        <v>22.95</v>
      </c>
      <c r="B459">
        <v>2.6082241611398371E-11</v>
      </c>
      <c r="C459">
        <v>3.5409703866303002E-4</v>
      </c>
    </row>
    <row r="460" spans="1:3" x14ac:dyDescent="0.25">
      <c r="A460">
        <v>23</v>
      </c>
      <c r="B460">
        <v>2.6935908494234241E-11</v>
      </c>
      <c r="C460">
        <v>3.5413147865536577E-4</v>
      </c>
    </row>
    <row r="461" spans="1:3" x14ac:dyDescent="0.25">
      <c r="A461">
        <v>23.05</v>
      </c>
      <c r="B461">
        <v>2.7816725202356622E-11</v>
      </c>
      <c r="C461">
        <v>3.5416601670893013E-4</v>
      </c>
    </row>
    <row r="462" spans="1:3" x14ac:dyDescent="0.25">
      <c r="A462">
        <v>23.1</v>
      </c>
      <c r="B462">
        <v>2.8725529004297793E-11</v>
      </c>
      <c r="C462">
        <v>3.5420065269517687E-4</v>
      </c>
    </row>
    <row r="463" spans="1:3" x14ac:dyDescent="0.25">
      <c r="A463">
        <v>23.15</v>
      </c>
      <c r="B463">
        <v>2.9663182143472357E-11</v>
      </c>
      <c r="C463">
        <v>3.5423538648584826E-4</v>
      </c>
    </row>
    <row r="464" spans="1:3" x14ac:dyDescent="0.25">
      <c r="A464">
        <v>23.2</v>
      </c>
      <c r="B464">
        <v>3.0630572556620215E-11</v>
      </c>
      <c r="C464">
        <v>3.542702179529845E-4</v>
      </c>
    </row>
    <row r="465" spans="1:3" x14ac:dyDescent="0.25">
      <c r="A465">
        <v>23.25</v>
      </c>
      <c r="B465">
        <v>3.1628614612113252E-11</v>
      </c>
      <c r="C465">
        <v>3.5430514696892386E-4</v>
      </c>
    </row>
    <row r="466" spans="1:3" x14ac:dyDescent="0.25">
      <c r="A466">
        <v>23.3</v>
      </c>
      <c r="B466">
        <v>3.2658249868642631E-11</v>
      </c>
      <c r="C466">
        <v>3.5434017340631418E-4</v>
      </c>
    </row>
    <row r="467" spans="1:3" x14ac:dyDescent="0.25">
      <c r="A467">
        <v>23.35</v>
      </c>
      <c r="B467">
        <v>3.3720447854831426E-11</v>
      </c>
      <c r="C467">
        <v>3.5437529713811222E-4</v>
      </c>
    </row>
    <row r="468" spans="1:3" x14ac:dyDescent="0.25">
      <c r="A468">
        <v>23.4</v>
      </c>
      <c r="B468">
        <v>3.4816206870320379E-11</v>
      </c>
      <c r="C468">
        <v>3.5441051803759404E-4</v>
      </c>
    </row>
    <row r="469" spans="1:3" x14ac:dyDescent="0.25">
      <c r="A469">
        <v>23.45</v>
      </c>
      <c r="B469">
        <v>3.5946554808894309E-11</v>
      </c>
      <c r="C469">
        <v>3.5444583597835745E-4</v>
      </c>
    </row>
    <row r="470" spans="1:3" x14ac:dyDescent="0.25">
      <c r="A470">
        <v>23.5</v>
      </c>
      <c r="B470">
        <v>3.7112550004229245E-11</v>
      </c>
      <c r="C470">
        <v>3.5448125083432729E-4</v>
      </c>
    </row>
    <row r="471" spans="1:3" x14ac:dyDescent="0.25">
      <c r="A471">
        <v>23.55</v>
      </c>
      <c r="B471">
        <v>3.8315282098852659E-11</v>
      </c>
      <c r="C471">
        <v>3.5451676247976057E-4</v>
      </c>
    </row>
    <row r="472" spans="1:3" x14ac:dyDescent="0.25">
      <c r="A472">
        <v>23.6</v>
      </c>
      <c r="B472">
        <v>3.955587293692709E-11</v>
      </c>
      <c r="C472">
        <v>3.5455237078925298E-4</v>
      </c>
    </row>
    <row r="473" spans="1:3" x14ac:dyDescent="0.25">
      <c r="A473">
        <v>23.65</v>
      </c>
      <c r="B473">
        <v>4.0835477481486129E-11</v>
      </c>
      <c r="C473">
        <v>3.54588075637741E-4</v>
      </c>
    </row>
    <row r="474" spans="1:3" x14ac:dyDescent="0.25">
      <c r="A474">
        <v>23.7</v>
      </c>
      <c r="B474">
        <v>4.2155284756750085E-11</v>
      </c>
      <c r="C474">
        <v>3.5462387690050743E-4</v>
      </c>
    </row>
    <row r="475" spans="1:3" x14ac:dyDescent="0.25">
      <c r="A475">
        <v>23.75</v>
      </c>
      <c r="B475">
        <v>4.3516518816194176E-11</v>
      </c>
      <c r="C475">
        <v>3.5465977445318789E-4</v>
      </c>
    </row>
    <row r="476" spans="1:3" x14ac:dyDescent="0.25">
      <c r="A476">
        <v>23.8</v>
      </c>
      <c r="B476">
        <v>4.4920439737026365E-11</v>
      </c>
      <c r="C476">
        <v>3.5469576817177297E-4</v>
      </c>
    </row>
    <row r="477" spans="1:3" x14ac:dyDescent="0.25">
      <c r="A477">
        <v>23.85</v>
      </c>
      <c r="B477">
        <v>4.6368344641772354E-11</v>
      </c>
      <c r="C477">
        <v>3.5473185793261482E-4</v>
      </c>
    </row>
    <row r="478" spans="1:3" x14ac:dyDescent="0.25">
      <c r="A478">
        <v>23.9</v>
      </c>
      <c r="B478">
        <v>4.7861568747671983E-11</v>
      </c>
      <c r="C478">
        <v>3.5476804361242741E-4</v>
      </c>
    </row>
    <row r="479" spans="1:3" x14ac:dyDescent="0.25">
      <c r="A479">
        <v>23.95</v>
      </c>
      <c r="B479">
        <v>4.9401486444606862E-11</v>
      </c>
      <c r="C479">
        <v>3.5480432508829777E-4</v>
      </c>
    </row>
    <row r="480" spans="1:3" x14ac:dyDescent="0.25">
      <c r="A480">
        <v>24</v>
      </c>
      <c r="B480">
        <v>5.098951240230508E-11</v>
      </c>
      <c r="C480">
        <v>3.5484070223768189E-4</v>
      </c>
    </row>
    <row r="481" spans="1:3" x14ac:dyDescent="0.25">
      <c r="A481">
        <v>24.05</v>
      </c>
      <c r="B481">
        <v>5.2627102707580569E-11</v>
      </c>
      <c r="C481">
        <v>3.548771749384161E-4</v>
      </c>
    </row>
    <row r="482" spans="1:3" x14ac:dyDescent="0.25">
      <c r="A482">
        <v>24.1</v>
      </c>
      <c r="B482">
        <v>5.431575603238284E-11</v>
      </c>
      <c r="C482">
        <v>3.5491374306871593E-4</v>
      </c>
    </row>
    <row r="483" spans="1:3" x14ac:dyDescent="0.25">
      <c r="A483">
        <v>24.15</v>
      </c>
      <c r="B483">
        <v>5.6057014833459185E-11</v>
      </c>
      <c r="C483">
        <v>3.549504065071838E-4</v>
      </c>
    </row>
    <row r="484" spans="1:3" x14ac:dyDescent="0.25">
      <c r="A484">
        <v>24.2</v>
      </c>
      <c r="B484">
        <v>5.7852466584441393E-11</v>
      </c>
      <c r="C484">
        <v>3.5498716513280957E-4</v>
      </c>
    </row>
    <row r="485" spans="1:3" x14ac:dyDescent="0.25">
      <c r="A485">
        <v>24.25</v>
      </c>
      <c r="B485">
        <v>5.9703745041199535E-11</v>
      </c>
      <c r="C485">
        <v>3.5502401882497658E-4</v>
      </c>
    </row>
    <row r="486" spans="1:3" x14ac:dyDescent="0.25">
      <c r="A486">
        <v>24.3</v>
      </c>
      <c r="B486">
        <v>6.1612531541312436E-11</v>
      </c>
      <c r="C486">
        <v>3.550609674634643E-4</v>
      </c>
    </row>
    <row r="487" spans="1:3" x14ac:dyDescent="0.25">
      <c r="A487">
        <v>24.35</v>
      </c>
      <c r="B487">
        <v>6.3580556338539821E-11</v>
      </c>
      <c r="C487">
        <v>3.5509801092845268E-4</v>
      </c>
    </row>
    <row r="488" spans="1:3" x14ac:dyDescent="0.25">
      <c r="A488">
        <v>24.4</v>
      </c>
      <c r="B488">
        <v>6.5609599973196164E-11</v>
      </c>
      <c r="C488">
        <v>3.5513514910052486E-4</v>
      </c>
    </row>
    <row r="489" spans="1:3" x14ac:dyDescent="0.25">
      <c r="A489">
        <v>24.45</v>
      </c>
      <c r="B489">
        <v>6.7701494679339196E-11</v>
      </c>
      <c r="C489">
        <v>3.5517238186067183E-4</v>
      </c>
    </row>
    <row r="490" spans="1:3" x14ac:dyDescent="0.25">
      <c r="A490">
        <v>24.5</v>
      </c>
      <c r="B490">
        <v>6.9858125829731006E-11</v>
      </c>
      <c r="C490">
        <v>3.5520970909029413E-4</v>
      </c>
    </row>
    <row r="491" spans="1:3" x14ac:dyDescent="0.25">
      <c r="A491">
        <v>24.55</v>
      </c>
      <c r="B491">
        <v>7.2081433419525862E-11</v>
      </c>
      <c r="C491">
        <v>3.5524713067120627E-4</v>
      </c>
    </row>
    <row r="492" spans="1:3" x14ac:dyDescent="0.25">
      <c r="A492">
        <v>24.6</v>
      </c>
      <c r="B492">
        <v>7.4373413589681908E-11</v>
      </c>
      <c r="C492">
        <v>3.5528464648563985E-4</v>
      </c>
    </row>
    <row r="493" spans="1:3" x14ac:dyDescent="0.25">
      <c r="A493">
        <v>24.65</v>
      </c>
      <c r="B493">
        <v>7.6736120191116197E-11</v>
      </c>
      <c r="C493">
        <v>3.5532225641624694E-4</v>
      </c>
    </row>
    <row r="494" spans="1:3" x14ac:dyDescent="0.25">
      <c r="A494">
        <v>24.7</v>
      </c>
      <c r="B494">
        <v>7.9171666390626236E-11</v>
      </c>
      <c r="C494">
        <v>3.553599603461029E-4</v>
      </c>
    </row>
    <row r="495" spans="1:3" x14ac:dyDescent="0.25">
      <c r="A495">
        <v>24.75</v>
      </c>
      <c r="B495">
        <v>8.16822263196617E-11</v>
      </c>
      <c r="C495">
        <v>3.5539775815870891E-4</v>
      </c>
    </row>
    <row r="496" spans="1:3" x14ac:dyDescent="0.25">
      <c r="A496">
        <v>24.8</v>
      </c>
      <c r="B496">
        <v>8.4270036767023507E-11</v>
      </c>
      <c r="C496">
        <v>3.5543564973799558E-4</v>
      </c>
    </row>
    <row r="497" spans="1:3" x14ac:dyDescent="0.25">
      <c r="A497">
        <v>24.85</v>
      </c>
      <c r="B497">
        <v>8.6937398916609664E-11</v>
      </c>
      <c r="C497">
        <v>3.5547363496832681E-4</v>
      </c>
    </row>
    <row r="498" spans="1:3" x14ac:dyDescent="0.25">
      <c r="A498">
        <v>24.9</v>
      </c>
      <c r="B498">
        <v>8.9686680131355711E-11</v>
      </c>
      <c r="C498">
        <v>3.5551171373449997E-4</v>
      </c>
    </row>
    <row r="499" spans="1:3" x14ac:dyDescent="0.25">
      <c r="A499">
        <v>24.95</v>
      </c>
      <c r="B499">
        <v>9.2520315784529657E-11</v>
      </c>
      <c r="C499">
        <v>3.5554988592175087E-4</v>
      </c>
    </row>
    <row r="500" spans="1:3" x14ac:dyDescent="0.25">
      <c r="A500">
        <v>25</v>
      </c>
      <c r="B500">
        <v>9.5440811139595483E-11</v>
      </c>
      <c r="C500">
        <v>3.5558815141575656E-4</v>
      </c>
    </row>
    <row r="501" spans="1:3" x14ac:dyDescent="0.25">
      <c r="A501">
        <v>25.05</v>
      </c>
      <c r="B501">
        <v>9.8450743279855469E-11</v>
      </c>
      <c r="C501">
        <v>3.5562651010263662E-4</v>
      </c>
    </row>
    <row r="502" spans="1:3" x14ac:dyDescent="0.25">
      <c r="A502">
        <v>25.1</v>
      </c>
      <c r="B502">
        <v>1.0155276308914344E-10</v>
      </c>
      <c r="C502">
        <v>3.5566496186895672E-4</v>
      </c>
    </row>
    <row r="503" spans="1:3" x14ac:dyDescent="0.25">
      <c r="A503">
        <v>25.15</v>
      </c>
      <c r="B503">
        <v>1.0474959728484805E-10</v>
      </c>
      <c r="C503">
        <v>3.5570350660173031E-4</v>
      </c>
    </row>
    <row r="504" spans="1:3" x14ac:dyDescent="0.25">
      <c r="A504">
        <v>25.2</v>
      </c>
      <c r="B504">
        <v>1.0804405050458032E-10</v>
      </c>
      <c r="C504">
        <v>3.5574214418842214E-4</v>
      </c>
    </row>
    <row r="505" spans="1:3" x14ac:dyDescent="0.25">
      <c r="A505">
        <v>25.25</v>
      </c>
      <c r="B505">
        <v>1.1143900744784774E-10</v>
      </c>
      <c r="C505">
        <v>3.5578087451694989E-4</v>
      </c>
    </row>
    <row r="506" spans="1:3" x14ac:dyDescent="0.25">
      <c r="A506">
        <v>25.3</v>
      </c>
      <c r="B506">
        <v>1.1493743507409622E-10</v>
      </c>
      <c r="C506">
        <v>3.5581969747568658E-4</v>
      </c>
    </row>
    <row r="507" spans="1:3" x14ac:dyDescent="0.25">
      <c r="A507">
        <v>25.35</v>
      </c>
      <c r="B507">
        <v>1.1854238485855482E-10</v>
      </c>
      <c r="C507">
        <v>3.558586129534647E-4</v>
      </c>
    </row>
    <row r="508" spans="1:3" x14ac:dyDescent="0.25">
      <c r="A508">
        <v>25.4</v>
      </c>
      <c r="B508">
        <v>1.2225699510731624E-10</v>
      </c>
      <c r="C508">
        <v>3.5589762083957358E-4</v>
      </c>
    </row>
    <row r="509" spans="1:3" x14ac:dyDescent="0.25">
      <c r="A509">
        <v>25.45</v>
      </c>
      <c r="B509">
        <v>1.2608449333313908E-10</v>
      </c>
      <c r="C509">
        <v>3.5593672102376918E-4</v>
      </c>
    </row>
    <row r="510" spans="1:3" x14ac:dyDescent="0.25">
      <c r="A510">
        <v>25.5</v>
      </c>
      <c r="B510">
        <v>1.3002819869349093E-10</v>
      </c>
      <c r="C510">
        <v>3.5597591339626679E-4</v>
      </c>
    </row>
    <row r="511" spans="1:3" x14ac:dyDescent="0.25">
      <c r="A511">
        <v>25.55</v>
      </c>
      <c r="B511">
        <v>1.3409152449237957E-10</v>
      </c>
      <c r="C511">
        <v>3.5601519784775256E-4</v>
      </c>
    </row>
    <row r="512" spans="1:3" x14ac:dyDescent="0.25">
      <c r="A512">
        <v>25.6</v>
      </c>
      <c r="B512">
        <v>1.3827798074756756E-10</v>
      </c>
      <c r="C512">
        <v>3.5605457426937914E-4</v>
      </c>
    </row>
    <row r="513" spans="1:3" x14ac:dyDescent="0.25">
      <c r="A513">
        <v>25.65</v>
      </c>
      <c r="B513">
        <v>1.4259117682479712E-10</v>
      </c>
      <c r="C513">
        <v>3.5609404255276952E-4</v>
      </c>
    </row>
    <row r="514" spans="1:3" x14ac:dyDescent="0.25">
      <c r="A514">
        <v>25.7</v>
      </c>
      <c r="B514">
        <v>1.4703482414067719E-10</v>
      </c>
      <c r="C514">
        <v>3.5613360259001983E-4</v>
      </c>
    </row>
    <row r="515" spans="1:3" x14ac:dyDescent="0.25">
      <c r="A515">
        <v>25.75</v>
      </c>
      <c r="B515">
        <v>1.5161273893595995E-10</v>
      </c>
      <c r="C515">
        <v>3.5617325427370002E-4</v>
      </c>
    </row>
    <row r="516" spans="1:3" x14ac:dyDescent="0.25">
      <c r="A516">
        <v>25.8</v>
      </c>
      <c r="B516">
        <v>1.5632884512092415E-10</v>
      </c>
      <c r="C516">
        <v>3.5621299749685563E-4</v>
      </c>
    </row>
    <row r="517" spans="1:3" x14ac:dyDescent="0.25">
      <c r="A517">
        <v>25.85</v>
      </c>
      <c r="B517">
        <v>1.6118717719467337E-10</v>
      </c>
      <c r="C517">
        <v>3.5625283215301109E-4</v>
      </c>
    </row>
    <row r="518" spans="1:3" x14ac:dyDescent="0.25">
      <c r="A518">
        <v>25.9</v>
      </c>
      <c r="B518">
        <v>1.6619188324016432E-10</v>
      </c>
      <c r="C518">
        <v>3.5629275813617019E-4</v>
      </c>
    </row>
    <row r="519" spans="1:3" x14ac:dyDescent="0.25">
      <c r="A519">
        <v>25.95</v>
      </c>
      <c r="B519">
        <v>1.71347227996827E-10</v>
      </c>
      <c r="C519">
        <v>3.5633277534081721E-4</v>
      </c>
    </row>
    <row r="520" spans="1:3" x14ac:dyDescent="0.25">
      <c r="A520">
        <v>26</v>
      </c>
      <c r="B520">
        <v>1.7665759601271009E-10</v>
      </c>
      <c r="C520">
        <v>3.5637288366192004E-4</v>
      </c>
    </row>
    <row r="521" spans="1:3" x14ac:dyDescent="0.25">
      <c r="A521">
        <v>26.05</v>
      </c>
      <c r="B521">
        <v>1.8212749487809299E-10</v>
      </c>
      <c r="C521">
        <v>3.5641308299493051E-4</v>
      </c>
    </row>
    <row r="522" spans="1:3" x14ac:dyDescent="0.25">
      <c r="A522">
        <v>26.1</v>
      </c>
      <c r="B522">
        <v>1.8776155854255918E-10</v>
      </c>
      <c r="C522">
        <v>3.5645337323578696E-4</v>
      </c>
    </row>
    <row r="523" spans="1:3" x14ac:dyDescent="0.25">
      <c r="A523">
        <v>26.15</v>
      </c>
      <c r="B523">
        <v>1.93564550717616E-10</v>
      </c>
      <c r="C523">
        <v>3.5649375428091479E-4</v>
      </c>
    </row>
    <row r="524" spans="1:3" x14ac:dyDescent="0.25">
      <c r="A524">
        <v>26.2</v>
      </c>
      <c r="B524">
        <v>1.9954136836690721E-10</v>
      </c>
      <c r="C524">
        <v>3.5653422602722855E-4</v>
      </c>
    </row>
    <row r="525" spans="1:3" x14ac:dyDescent="0.25">
      <c r="A525">
        <v>26.25</v>
      </c>
      <c r="B525">
        <v>2.0569704528621022E-10</v>
      </c>
      <c r="C525">
        <v>3.5657478837213333E-4</v>
      </c>
    </row>
    <row r="526" spans="1:3" x14ac:dyDescent="0.25">
      <c r="A526">
        <v>26.3</v>
      </c>
      <c r="B526">
        <v>2.1203675577538005E-10</v>
      </c>
      <c r="C526">
        <v>3.566154412135252E-4</v>
      </c>
    </row>
    <row r="527" spans="1:3" x14ac:dyDescent="0.25">
      <c r="A527">
        <v>26.35</v>
      </c>
      <c r="B527">
        <v>2.1856581840449812E-10</v>
      </c>
      <c r="C527">
        <v>3.5665618444979464E-4</v>
      </c>
    </row>
    <row r="528" spans="1:3" x14ac:dyDescent="0.25">
      <c r="A528">
        <v>26.4</v>
      </c>
      <c r="B528">
        <v>2.2528969987653514E-10</v>
      </c>
      <c r="C528">
        <v>3.5669701797982526E-4</v>
      </c>
    </row>
    <row r="529" spans="1:3" x14ac:dyDescent="0.25">
      <c r="A529">
        <v>26.45</v>
      </c>
      <c r="B529">
        <v>2.3221401898883737E-10</v>
      </c>
      <c r="C529">
        <v>3.5673794170299611E-4</v>
      </c>
    </row>
    <row r="530" spans="1:3" x14ac:dyDescent="0.25">
      <c r="A530">
        <v>26.5</v>
      </c>
      <c r="B530">
        <v>2.3934455069590625E-10</v>
      </c>
      <c r="C530">
        <v>3.5677895551918377E-4</v>
      </c>
    </row>
    <row r="531" spans="1:3" x14ac:dyDescent="0.25">
      <c r="A531">
        <v>26.55</v>
      </c>
      <c r="B531">
        <v>2.4668723027585173E-10</v>
      </c>
      <c r="C531">
        <v>3.5682005932876341E-4</v>
      </c>
    </row>
    <row r="532" spans="1:3" x14ac:dyDescent="0.25">
      <c r="A532">
        <v>26.6</v>
      </c>
      <c r="B532">
        <v>2.542481576030988E-10</v>
      </c>
      <c r="C532">
        <v>3.5686125303260706E-4</v>
      </c>
    </row>
    <row r="533" spans="1:3" x14ac:dyDescent="0.25">
      <c r="A533">
        <v>26.65</v>
      </c>
      <c r="B533">
        <v>2.6203360152989736E-10</v>
      </c>
      <c r="C533">
        <v>3.5690253653208859E-4</v>
      </c>
    </row>
    <row r="534" spans="1:3" x14ac:dyDescent="0.25">
      <c r="A534">
        <v>26.7</v>
      </c>
      <c r="B534">
        <v>2.700500043792425E-10</v>
      </c>
      <c r="C534">
        <v>3.5694390972908289E-4</v>
      </c>
    </row>
    <row r="535" spans="1:3" x14ac:dyDescent="0.25">
      <c r="A535">
        <v>26.75</v>
      </c>
      <c r="B535">
        <v>2.7830398655194466E-10</v>
      </c>
      <c r="C535">
        <v>3.5698537252596671E-4</v>
      </c>
    </row>
    <row r="536" spans="1:3" x14ac:dyDescent="0.25">
      <c r="A536">
        <v>26.8</v>
      </c>
      <c r="B536">
        <v>2.8680235125055756E-10</v>
      </c>
      <c r="C536">
        <v>3.5702692482562042E-4</v>
      </c>
    </row>
    <row r="537" spans="1:3" x14ac:dyDescent="0.25">
      <c r="A537">
        <v>26.85</v>
      </c>
      <c r="B537">
        <v>2.9555208932301024E-10</v>
      </c>
      <c r="C537">
        <v>3.570685665314275E-4</v>
      </c>
    </row>
    <row r="538" spans="1:3" x14ac:dyDescent="0.25">
      <c r="A538">
        <v>26.9</v>
      </c>
      <c r="B538">
        <v>3.0456038422879903E-10</v>
      </c>
      <c r="C538">
        <v>3.57110297547278E-4</v>
      </c>
    </row>
    <row r="539" spans="1:3" x14ac:dyDescent="0.25">
      <c r="A539">
        <v>26.95</v>
      </c>
      <c r="B539">
        <v>3.1383461713070158E-10</v>
      </c>
      <c r="C539">
        <v>3.5715211777756652E-4</v>
      </c>
    </row>
    <row r="540" spans="1:3" x14ac:dyDescent="0.25">
      <c r="A540">
        <v>27</v>
      </c>
      <c r="B540">
        <v>3.2338237211502176E-10</v>
      </c>
      <c r="C540">
        <v>3.5719402712719591E-4</v>
      </c>
    </row>
    <row r="541" spans="1:3" x14ac:dyDescent="0.25">
      <c r="A541">
        <v>27.05</v>
      </c>
      <c r="B541">
        <v>3.3321144154341297E-10</v>
      </c>
      <c r="C541">
        <v>3.5723602550157528E-4</v>
      </c>
    </row>
    <row r="542" spans="1:3" x14ac:dyDescent="0.25">
      <c r="A542">
        <v>27.1</v>
      </c>
      <c r="B542">
        <v>3.4332983153949051E-10</v>
      </c>
      <c r="C542">
        <v>3.5727811280662249E-4</v>
      </c>
    </row>
    <row r="543" spans="1:3" x14ac:dyDescent="0.25">
      <c r="A543">
        <v>27.15</v>
      </c>
      <c r="B543">
        <v>3.5374576761338895E-10</v>
      </c>
      <c r="C543">
        <v>3.5732028894876438E-4</v>
      </c>
    </row>
    <row r="544" spans="1:3" x14ac:dyDescent="0.25">
      <c r="A544">
        <v>27.2</v>
      </c>
      <c r="B544">
        <v>3.6446770042758359E-10</v>
      </c>
      <c r="C544">
        <v>3.5736255383493832E-4</v>
      </c>
    </row>
    <row r="545" spans="1:3" x14ac:dyDescent="0.25">
      <c r="A545">
        <v>27.25</v>
      </c>
      <c r="B545">
        <v>3.7550431170735493E-10</v>
      </c>
      <c r="C545">
        <v>3.5740490737259104E-4</v>
      </c>
    </row>
    <row r="546" spans="1:3" x14ac:dyDescent="0.25">
      <c r="A546">
        <v>27.3</v>
      </c>
      <c r="B546">
        <v>3.8686452029930328E-10</v>
      </c>
      <c r="C546">
        <v>3.5744734946968176E-4</v>
      </c>
    </row>
    <row r="547" spans="1:3" x14ac:dyDescent="0.25">
      <c r="A547">
        <v>27.35</v>
      </c>
      <c r="B547">
        <v>3.9855748838145751E-10</v>
      </c>
      <c r="C547">
        <v>3.5748988003468055E-4</v>
      </c>
    </row>
    <row r="548" spans="1:3" x14ac:dyDescent="0.25">
      <c r="A548">
        <v>27.4</v>
      </c>
      <c r="B548">
        <v>4.1059262782856823E-10</v>
      </c>
      <c r="C548">
        <v>3.5753249897656973E-4</v>
      </c>
    </row>
    <row r="549" spans="1:3" x14ac:dyDescent="0.25">
      <c r="A549">
        <v>27.45</v>
      </c>
      <c r="B549">
        <v>4.2297960673625026E-10</v>
      </c>
      <c r="C549">
        <v>3.575752062048452E-4</v>
      </c>
    </row>
    <row r="550" spans="1:3" x14ac:dyDescent="0.25">
      <c r="A550">
        <v>27.5</v>
      </c>
      <c r="B550">
        <v>4.3572835610775094E-10</v>
      </c>
      <c r="C550">
        <v>3.5761800162951605E-4</v>
      </c>
    </row>
    <row r="551" spans="1:3" x14ac:dyDescent="0.25">
      <c r="A551">
        <v>27.55</v>
      </c>
      <c r="B551">
        <v>4.488490767071545E-10</v>
      </c>
      <c r="C551">
        <v>3.5766088516110537E-4</v>
      </c>
    </row>
    <row r="552" spans="1:3" x14ac:dyDescent="0.25">
      <c r="A552">
        <v>27.6</v>
      </c>
      <c r="B552">
        <v>4.6235224608300336E-10</v>
      </c>
      <c r="C552">
        <v>3.5770385671065079E-4</v>
      </c>
    </row>
    <row r="553" spans="1:3" x14ac:dyDescent="0.25">
      <c r="A553">
        <v>27.65</v>
      </c>
      <c r="B553">
        <v>4.7624862576629625E-10</v>
      </c>
      <c r="C553">
        <v>3.5774691618970471E-4</v>
      </c>
    </row>
    <row r="554" spans="1:3" x14ac:dyDescent="0.25">
      <c r="A554">
        <v>27.7</v>
      </c>
      <c r="B554">
        <v>4.9054926864697631E-10</v>
      </c>
      <c r="C554">
        <v>3.5779006351033504E-4</v>
      </c>
    </row>
    <row r="555" spans="1:3" x14ac:dyDescent="0.25">
      <c r="A555">
        <v>27.75</v>
      </c>
      <c r="B555">
        <v>5.0526552653314987E-10</v>
      </c>
      <c r="C555">
        <v>3.5783329858512532E-4</v>
      </c>
    </row>
    <row r="556" spans="1:3" x14ac:dyDescent="0.25">
      <c r="A556">
        <v>27.8</v>
      </c>
      <c r="B556">
        <v>5.2040905789723897E-10</v>
      </c>
      <c r="C556">
        <v>3.5787662132717539E-4</v>
      </c>
    </row>
    <row r="557" spans="1:3" x14ac:dyDescent="0.25">
      <c r="A557">
        <v>27.85</v>
      </c>
      <c r="B557">
        <v>5.3599183581352958E-10</v>
      </c>
      <c r="C557">
        <v>3.579200316501015E-4</v>
      </c>
    </row>
    <row r="558" spans="1:3" x14ac:dyDescent="0.25">
      <c r="A558">
        <v>27.9</v>
      </c>
      <c r="B558">
        <v>5.5202615609154923E-10</v>
      </c>
      <c r="C558">
        <v>3.5796352946803668E-4</v>
      </c>
    </row>
    <row r="559" spans="1:3" x14ac:dyDescent="0.25">
      <c r="A559">
        <v>27.95</v>
      </c>
      <c r="B559">
        <v>5.6852464560983511E-10</v>
      </c>
      <c r="C559">
        <v>3.5800711469563101E-4</v>
      </c>
    </row>
    <row r="560" spans="1:3" x14ac:dyDescent="0.25">
      <c r="A560">
        <v>28</v>
      </c>
      <c r="B560">
        <v>5.8550027085481026E-10</v>
      </c>
      <c r="C560">
        <v>3.5805078724805267E-4</v>
      </c>
    </row>
    <row r="561" spans="1:3" x14ac:dyDescent="0.25">
      <c r="A561">
        <v>28.05</v>
      </c>
      <c r="B561">
        <v>6.0296634666952406E-10</v>
      </c>
      <c r="C561">
        <v>3.5809454704098656E-4</v>
      </c>
    </row>
    <row r="562" spans="1:3" x14ac:dyDescent="0.25">
      <c r="A562">
        <v>28.1</v>
      </c>
      <c r="B562">
        <v>6.2093654521711345E-10</v>
      </c>
      <c r="C562">
        <v>3.5813839399063637E-4</v>
      </c>
    </row>
    <row r="563" spans="1:3" x14ac:dyDescent="0.25">
      <c r="A563">
        <v>28.15</v>
      </c>
      <c r="B563">
        <v>6.3942490516402545E-10</v>
      </c>
      <c r="C563">
        <v>3.5818232801372325E-4</v>
      </c>
    </row>
    <row r="564" spans="1:3" x14ac:dyDescent="0.25">
      <c r="A564">
        <v>28.2</v>
      </c>
      <c r="B564">
        <v>6.5844584108804289E-10</v>
      </c>
      <c r="C564">
        <v>3.5822634902748666E-4</v>
      </c>
    </row>
    <row r="565" spans="1:3" x14ac:dyDescent="0.25">
      <c r="A565">
        <v>28.25</v>
      </c>
      <c r="B565">
        <v>6.7801415311639034E-10</v>
      </c>
      <c r="C565">
        <v>3.5827045694968501E-4</v>
      </c>
    </row>
    <row r="566" spans="1:3" x14ac:dyDescent="0.25">
      <c r="A566">
        <v>28.3</v>
      </c>
      <c r="B566">
        <v>6.9814503679913119E-10</v>
      </c>
      <c r="C566">
        <v>3.5831465169859519E-4</v>
      </c>
    </row>
    <row r="567" spans="1:3" x14ac:dyDescent="0.25">
      <c r="A567">
        <v>28.35</v>
      </c>
      <c r="B567">
        <v>7.1885409322342428E-10</v>
      </c>
      <c r="C567">
        <v>3.5835893319301323E-4</v>
      </c>
    </row>
    <row r="568" spans="1:3" x14ac:dyDescent="0.25">
      <c r="A568">
        <v>28.4</v>
      </c>
      <c r="B568">
        <v>7.4015733937409445E-10</v>
      </c>
      <c r="C568">
        <v>3.5840330135225297E-4</v>
      </c>
    </row>
    <row r="569" spans="1:3" x14ac:dyDescent="0.25">
      <c r="A569">
        <v>28.45</v>
      </c>
      <c r="B569">
        <v>7.6207121874620615E-10</v>
      </c>
      <c r="C569">
        <v>3.5844775609614865E-4</v>
      </c>
    </row>
    <row r="570" spans="1:3" x14ac:dyDescent="0.25">
      <c r="A570">
        <v>28.5</v>
      </c>
      <c r="B570">
        <v>7.8461261221553419E-10</v>
      </c>
      <c r="C570">
        <v>3.5849229734505268E-4</v>
      </c>
    </row>
    <row r="571" spans="1:3" x14ac:dyDescent="0.25">
      <c r="A571">
        <v>28.55</v>
      </c>
      <c r="B571">
        <v>8.077988491726345E-10</v>
      </c>
      <c r="C571">
        <v>3.5853692501983656E-4</v>
      </c>
    </row>
    <row r="572" spans="1:3" x14ac:dyDescent="0.25">
      <c r="A572">
        <v>28.6</v>
      </c>
      <c r="B572">
        <v>8.3164771892683417E-10</v>
      </c>
      <c r="C572">
        <v>3.5858163904189125E-4</v>
      </c>
    </row>
    <row r="573" spans="1:3" x14ac:dyDescent="0.25">
      <c r="A573">
        <v>28.65</v>
      </c>
      <c r="B573">
        <v>8.5617748238613594E-10</v>
      </c>
      <c r="C573">
        <v>3.5862643933312724E-4</v>
      </c>
    </row>
    <row r="574" spans="1:3" x14ac:dyDescent="0.25">
      <c r="A574">
        <v>28.7</v>
      </c>
      <c r="B574">
        <v>8.8140688401933958E-10</v>
      </c>
      <c r="C574">
        <v>3.5867132581597297E-4</v>
      </c>
    </row>
    <row r="575" spans="1:3" x14ac:dyDescent="0.25">
      <c r="A575">
        <v>28.75</v>
      </c>
      <c r="B575">
        <v>9.0735516410697718E-10</v>
      </c>
      <c r="C575">
        <v>3.5871629841337731E-4</v>
      </c>
    </row>
    <row r="576" spans="1:3" x14ac:dyDescent="0.25">
      <c r="A576">
        <v>28.8</v>
      </c>
      <c r="B576">
        <v>9.340420712874714E-10</v>
      </c>
      <c r="C576">
        <v>3.587613570488076E-4</v>
      </c>
    </row>
    <row r="577" spans="1:3" x14ac:dyDescent="0.25">
      <c r="A577">
        <v>28.85</v>
      </c>
      <c r="B577">
        <v>9.6148787540538126E-10</v>
      </c>
      <c r="C577">
        <v>3.5880650164625013E-4</v>
      </c>
    </row>
    <row r="578" spans="1:3" x14ac:dyDescent="0.25">
      <c r="A578">
        <v>28.9</v>
      </c>
      <c r="B578">
        <v>9.8971338066846373E-10</v>
      </c>
      <c r="C578">
        <v>3.5885173213021066E-4</v>
      </c>
    </row>
    <row r="579" spans="1:3" x14ac:dyDescent="0.25">
      <c r="A579">
        <v>28.95</v>
      </c>
      <c r="B579">
        <v>1.0187399391207013E-9</v>
      </c>
      <c r="C579">
        <v>3.5889704842571326E-4</v>
      </c>
    </row>
    <row r="580" spans="1:3" x14ac:dyDescent="0.25">
      <c r="A580">
        <v>29</v>
      </c>
      <c r="B580">
        <v>1.0485894644383799E-9</v>
      </c>
      <c r="C580">
        <v>3.5894245045830109E-4</v>
      </c>
    </row>
    <row r="581" spans="1:3" x14ac:dyDescent="0.25">
      <c r="A581">
        <v>29.05</v>
      </c>
      <c r="B581">
        <v>1.079284446056507E-9</v>
      </c>
      <c r="C581">
        <v>3.5898793815403651E-4</v>
      </c>
    </row>
    <row r="582" spans="1:3" x14ac:dyDescent="0.25">
      <c r="A582">
        <v>29.1</v>
      </c>
      <c r="B582">
        <v>1.1108479636330938E-9</v>
      </c>
      <c r="C582">
        <v>3.5903351143949902E-4</v>
      </c>
    </row>
    <row r="583" spans="1:3" x14ac:dyDescent="0.25">
      <c r="A583">
        <v>29.15</v>
      </c>
      <c r="B583">
        <v>1.143303701858951E-9</v>
      </c>
      <c r="C583">
        <v>3.5907917024178844E-4</v>
      </c>
    </row>
    <row r="584" spans="1:3" x14ac:dyDescent="0.25">
      <c r="A584">
        <v>29.2</v>
      </c>
      <c r="B584">
        <v>1.1766759656206225E-9</v>
      </c>
      <c r="C584">
        <v>3.5912491448852093E-4</v>
      </c>
    </row>
    <row r="585" spans="1:3" x14ac:dyDescent="0.25">
      <c r="A585">
        <v>29.25</v>
      </c>
      <c r="B585">
        <v>1.2109896955246783E-9</v>
      </c>
      <c r="C585">
        <v>3.5917074410783207E-4</v>
      </c>
    </row>
    <row r="586" spans="1:3" x14ac:dyDescent="0.25">
      <c r="A586">
        <v>29.3</v>
      </c>
      <c r="B586">
        <v>1.2462704837911623E-9</v>
      </c>
      <c r="C586">
        <v>3.5921665902837455E-4</v>
      </c>
    </row>
    <row r="587" spans="1:3" x14ac:dyDescent="0.25">
      <c r="A587">
        <v>29.35</v>
      </c>
      <c r="B587">
        <v>1.2825445905247598E-9</v>
      </c>
      <c r="C587">
        <v>3.5926265917931899E-4</v>
      </c>
    </row>
    <row r="588" spans="1:3" x14ac:dyDescent="0.25">
      <c r="A588">
        <v>29.4</v>
      </c>
      <c r="B588">
        <v>1.3198389603719968E-9</v>
      </c>
      <c r="C588">
        <v>3.593087444903534E-4</v>
      </c>
    </row>
    <row r="589" spans="1:3" x14ac:dyDescent="0.25">
      <c r="A589">
        <v>29.45</v>
      </c>
      <c r="B589">
        <v>1.3581812395731441E-9</v>
      </c>
      <c r="C589">
        <v>3.5935491489168307E-4</v>
      </c>
    </row>
    <row r="590" spans="1:3" x14ac:dyDescent="0.25">
      <c r="A590">
        <v>29.5</v>
      </c>
      <c r="B590">
        <v>1.3975997934176182E-9</v>
      </c>
      <c r="C590">
        <v>3.5940117031403091E-4</v>
      </c>
    </row>
    <row r="591" spans="1:3" x14ac:dyDescent="0.25">
      <c r="A591">
        <v>29.55</v>
      </c>
      <c r="B591">
        <v>1.4381237241119316E-9</v>
      </c>
      <c r="C591">
        <v>3.5944751068863454E-4</v>
      </c>
    </row>
    <row r="592" spans="1:3" x14ac:dyDescent="0.25">
      <c r="A592">
        <v>29.6</v>
      </c>
      <c r="B592">
        <v>1.4797828890693357E-9</v>
      </c>
      <c r="C592">
        <v>3.5949393594725027E-4</v>
      </c>
    </row>
    <row r="593" spans="1:3" x14ac:dyDescent="0.25">
      <c r="A593">
        <v>29.65</v>
      </c>
      <c r="B593">
        <v>1.5226079196305791E-9</v>
      </c>
      <c r="C593">
        <v>3.5954044602214933E-4</v>
      </c>
    </row>
    <row r="594" spans="1:3" x14ac:dyDescent="0.25">
      <c r="A594">
        <v>29.7</v>
      </c>
      <c r="B594">
        <v>1.5666302402252738E-9</v>
      </c>
      <c r="C594">
        <v>3.5958704084611981E-4</v>
      </c>
    </row>
    <row r="595" spans="1:3" x14ac:dyDescent="0.25">
      <c r="A595">
        <v>29.75</v>
      </c>
      <c r="B595">
        <v>1.6118820879837574E-9</v>
      </c>
      <c r="C595">
        <v>3.596337203524637E-4</v>
      </c>
    </row>
    <row r="596" spans="1:3" x14ac:dyDescent="0.25">
      <c r="A596">
        <v>29.8</v>
      </c>
      <c r="B596">
        <v>1.6583965328092965E-9</v>
      </c>
      <c r="C596">
        <v>3.5968048447499986E-4</v>
      </c>
    </row>
    <row r="597" spans="1:3" x14ac:dyDescent="0.25">
      <c r="A597">
        <v>29.85</v>
      </c>
      <c r="B597">
        <v>1.7062074979209217E-9</v>
      </c>
      <c r="C597">
        <v>3.5972733314806123E-4</v>
      </c>
    </row>
    <row r="598" spans="1:3" x14ac:dyDescent="0.25">
      <c r="A598">
        <v>29.9</v>
      </c>
      <c r="B598">
        <v>1.755349780877253E-9</v>
      </c>
      <c r="C598">
        <v>3.597742663064961E-4</v>
      </c>
    </row>
    <row r="599" spans="1:3" x14ac:dyDescent="0.25">
      <c r="A599">
        <v>29.95</v>
      </c>
      <c r="B599">
        <v>1.8058590750917872E-9</v>
      </c>
      <c r="C599">
        <v>3.5982128388566608E-4</v>
      </c>
    </row>
    <row r="600" spans="1:3" x14ac:dyDescent="0.25">
      <c r="A600">
        <v>30</v>
      </c>
      <c r="B600">
        <v>1.8577719918507602E-9</v>
      </c>
      <c r="C600">
        <v>3.5986838582144717E-4</v>
      </c>
    </row>
    <row r="601" spans="1:3" x14ac:dyDescent="0.25">
      <c r="A601">
        <v>30.05</v>
      </c>
      <c r="B601">
        <v>1.9111260828442644E-9</v>
      </c>
      <c r="C601">
        <v>3.599155720502296E-4</v>
      </c>
    </row>
    <row r="602" spans="1:3" x14ac:dyDescent="0.25">
      <c r="A602">
        <v>30.1</v>
      </c>
      <c r="B602">
        <v>1.9659598632221769E-9</v>
      </c>
      <c r="C602">
        <v>3.5996284250891503E-4</v>
      </c>
    </row>
    <row r="603" spans="1:3" x14ac:dyDescent="0.25">
      <c r="A603">
        <v>30.15</v>
      </c>
      <c r="B603">
        <v>2.0223128351862825E-9</v>
      </c>
      <c r="C603">
        <v>3.6001019713491935E-4</v>
      </c>
    </row>
    <row r="604" spans="1:3" x14ac:dyDescent="0.25">
      <c r="A604">
        <v>30.2</v>
      </c>
      <c r="B604">
        <v>2.0802255121302478E-9</v>
      </c>
      <c r="C604">
        <v>3.6005763586616994E-4</v>
      </c>
    </row>
    <row r="605" spans="1:3" x14ac:dyDescent="0.25">
      <c r="A605">
        <v>30.25</v>
      </c>
      <c r="B605">
        <v>2.1397394433396419E-9</v>
      </c>
      <c r="C605">
        <v>3.6010515864110762E-4</v>
      </c>
    </row>
    <row r="606" spans="1:3" x14ac:dyDescent="0.25">
      <c r="A606">
        <v>30.3</v>
      </c>
      <c r="B606">
        <v>2.2008972392638815E-9</v>
      </c>
      <c r="C606">
        <v>3.6015276539868262E-4</v>
      </c>
    </row>
    <row r="607" spans="1:3" x14ac:dyDescent="0.25">
      <c r="A607">
        <v>30.35</v>
      </c>
      <c r="B607">
        <v>2.2637425973728618E-9</v>
      </c>
      <c r="C607">
        <v>3.602004560783574E-4</v>
      </c>
    </row>
    <row r="608" spans="1:3" x14ac:dyDescent="0.25">
      <c r="A608">
        <v>30.4</v>
      </c>
      <c r="B608">
        <v>2.3283203286109637E-9</v>
      </c>
      <c r="C608">
        <v>3.6024823062010626E-4</v>
      </c>
    </row>
    <row r="609" spans="1:3" x14ac:dyDescent="0.25">
      <c r="A609">
        <v>30.45</v>
      </c>
      <c r="B609">
        <v>2.3946763844610502E-9</v>
      </c>
      <c r="C609">
        <v>3.6029608896441138E-4</v>
      </c>
    </row>
    <row r="610" spans="1:3" x14ac:dyDescent="0.25">
      <c r="A610">
        <v>30.5</v>
      </c>
      <c r="B610">
        <v>2.462857884632247E-9</v>
      </c>
      <c r="C610">
        <v>3.6034403105226722E-4</v>
      </c>
    </row>
    <row r="611" spans="1:3" x14ac:dyDescent="0.25">
      <c r="A611">
        <v>30.55</v>
      </c>
      <c r="B611">
        <v>2.532913145384495E-9</v>
      </c>
      <c r="C611">
        <v>3.6039205682517517E-4</v>
      </c>
    </row>
    <row r="612" spans="1:3" x14ac:dyDescent="0.25">
      <c r="A612">
        <v>30.6</v>
      </c>
      <c r="B612">
        <v>2.6048917085038888E-9</v>
      </c>
      <c r="C612">
        <v>3.6044016622514802E-4</v>
      </c>
    </row>
    <row r="613" spans="1:3" x14ac:dyDescent="0.25">
      <c r="A613">
        <v>30.65</v>
      </c>
      <c r="B613">
        <v>2.6788443709430128E-9</v>
      </c>
      <c r="C613">
        <v>3.6048835919470486E-4</v>
      </c>
    </row>
    <row r="614" spans="1:3" x14ac:dyDescent="0.25">
      <c r="A614">
        <v>30.7</v>
      </c>
      <c r="B614">
        <v>2.754823215140027E-9</v>
      </c>
      <c r="C614">
        <v>3.6053663567687383E-4</v>
      </c>
    </row>
    <row r="615" spans="1:3" x14ac:dyDescent="0.25">
      <c r="A615">
        <v>30.75</v>
      </c>
      <c r="B615">
        <v>2.8328816400318631E-9</v>
      </c>
      <c r="C615">
        <v>3.6058499561519137E-4</v>
      </c>
    </row>
    <row r="616" spans="1:3" x14ac:dyDescent="0.25">
      <c r="A616">
        <v>30.8</v>
      </c>
      <c r="B616">
        <v>2.9130743927757589E-9</v>
      </c>
      <c r="C616">
        <v>3.6063343895369909E-4</v>
      </c>
    </row>
    <row r="617" spans="1:3" x14ac:dyDescent="0.25">
      <c r="A617">
        <v>30.85</v>
      </c>
      <c r="B617">
        <v>2.9954576011949236E-9</v>
      </c>
      <c r="C617">
        <v>3.6068196563694618E-4</v>
      </c>
    </row>
    <row r="618" spans="1:3" x14ac:dyDescent="0.25">
      <c r="A618">
        <v>30.9</v>
      </c>
      <c r="B618">
        <v>3.0800888069632245E-9</v>
      </c>
      <c r="C618">
        <v>3.6073057560998765E-4</v>
      </c>
    </row>
    <row r="619" spans="1:3" x14ac:dyDescent="0.25">
      <c r="A619">
        <v>30.95</v>
      </c>
      <c r="B619">
        <v>3.1670269995452693E-9</v>
      </c>
      <c r="C619">
        <v>3.6077926881838398E-4</v>
      </c>
    </row>
    <row r="620" spans="1:3" x14ac:dyDescent="0.25">
      <c r="A620">
        <v>31</v>
      </c>
      <c r="B620">
        <v>3.2563326509077299E-9</v>
      </c>
      <c r="C620">
        <v>3.6082804520820089E-4</v>
      </c>
    </row>
    <row r="621" spans="1:3" x14ac:dyDescent="0.25">
      <c r="A621">
        <v>31.05</v>
      </c>
      <c r="B621">
        <v>3.3480677510182061E-9</v>
      </c>
      <c r="C621">
        <v>3.6087690472600867E-4</v>
      </c>
    </row>
    <row r="622" spans="1:3" x14ac:dyDescent="0.25">
      <c r="A622">
        <v>31.1</v>
      </c>
      <c r="B622">
        <v>3.442295844148832E-9</v>
      </c>
      <c r="C622">
        <v>3.6092584731888043E-4</v>
      </c>
    </row>
    <row r="623" spans="1:3" x14ac:dyDescent="0.25">
      <c r="A623">
        <v>31.15</v>
      </c>
      <c r="B623">
        <v>3.5390820660013015E-9</v>
      </c>
      <c r="C623">
        <v>3.6097487293439373E-4</v>
      </c>
    </row>
    <row r="624" spans="1:3" x14ac:dyDescent="0.25">
      <c r="A624">
        <v>31.2</v>
      </c>
      <c r="B624">
        <v>3.6384931816709433E-9</v>
      </c>
      <c r="C624">
        <v>3.6102398152062961E-4</v>
      </c>
    </row>
    <row r="625" spans="1:3" x14ac:dyDescent="0.25">
      <c r="A625">
        <v>31.25</v>
      </c>
      <c r="B625">
        <v>3.7405976244676412E-9</v>
      </c>
      <c r="C625">
        <v>3.6107317302617038E-4</v>
      </c>
    </row>
    <row r="626" spans="1:3" x14ac:dyDescent="0.25">
      <c r="A626">
        <v>31.3</v>
      </c>
      <c r="B626">
        <v>3.84546553561155E-9</v>
      </c>
      <c r="C626">
        <v>3.6112244740010054E-4</v>
      </c>
    </row>
    <row r="627" spans="1:3" x14ac:dyDescent="0.25">
      <c r="A627">
        <v>31.35</v>
      </c>
      <c r="B627">
        <v>3.9531688048224133E-9</v>
      </c>
      <c r="C627">
        <v>3.6117180459200503E-4</v>
      </c>
    </row>
    <row r="628" spans="1:3" x14ac:dyDescent="0.25">
      <c r="A628">
        <v>31.4</v>
      </c>
      <c r="B628">
        <v>4.0637811118209773E-9</v>
      </c>
      <c r="C628">
        <v>3.6122124455197096E-4</v>
      </c>
    </row>
    <row r="629" spans="1:3" x14ac:dyDescent="0.25">
      <c r="A629">
        <v>31.45</v>
      </c>
      <c r="B629">
        <v>4.1773779687618142E-9</v>
      </c>
      <c r="C629">
        <v>3.6127076723058442E-4</v>
      </c>
    </row>
    <row r="630" spans="1:3" x14ac:dyDescent="0.25">
      <c r="A630">
        <v>31.5</v>
      </c>
      <c r="B630">
        <v>4.2940367636173752E-9</v>
      </c>
      <c r="C630">
        <v>3.6132037257893194E-4</v>
      </c>
    </row>
    <row r="631" spans="1:3" x14ac:dyDescent="0.25">
      <c r="A631">
        <v>31.55</v>
      </c>
      <c r="B631">
        <v>4.4138368045327983E-9</v>
      </c>
      <c r="C631">
        <v>3.6137006054859816E-4</v>
      </c>
    </row>
    <row r="632" spans="1:3" x14ac:dyDescent="0.25">
      <c r="A632">
        <v>31.6</v>
      </c>
      <c r="B632">
        <v>4.536859365172147E-9</v>
      </c>
      <c r="C632">
        <v>3.6141983109166747E-4</v>
      </c>
    </row>
    <row r="633" spans="1:3" x14ac:dyDescent="0.25">
      <c r="A633">
        <v>31.65</v>
      </c>
      <c r="B633">
        <v>4.6631877310769643E-9</v>
      </c>
      <c r="C633">
        <v>3.6146968416072065E-4</v>
      </c>
    </row>
    <row r="634" spans="1:3" x14ac:dyDescent="0.25">
      <c r="A634">
        <v>31.7</v>
      </c>
      <c r="B634">
        <v>4.7929072470575983E-9</v>
      </c>
      <c r="C634">
        <v>3.6151961970883631E-4</v>
      </c>
    </row>
    <row r="635" spans="1:3" x14ac:dyDescent="0.25">
      <c r="A635">
        <v>31.75</v>
      </c>
      <c r="B635">
        <v>4.9261053656397332E-9</v>
      </c>
      <c r="C635">
        <v>3.6156963768958973E-4</v>
      </c>
    </row>
    <row r="636" spans="1:3" x14ac:dyDescent="0.25">
      <c r="A636">
        <v>31.8</v>
      </c>
      <c r="B636">
        <v>5.0628716965873845E-9</v>
      </c>
      <c r="C636">
        <v>3.6161973805705339E-4</v>
      </c>
    </row>
    <row r="637" spans="1:3" x14ac:dyDescent="0.25">
      <c r="A637">
        <v>31.85</v>
      </c>
      <c r="B637">
        <v>5.2032980575251989E-9</v>
      </c>
      <c r="C637">
        <v>3.6166992076579397E-4</v>
      </c>
    </row>
    <row r="638" spans="1:3" x14ac:dyDescent="0.25">
      <c r="A638">
        <v>31.9</v>
      </c>
      <c r="B638">
        <v>5.3474785256826512E-9</v>
      </c>
      <c r="C638">
        <v>3.617201857708734E-4</v>
      </c>
    </row>
    <row r="639" spans="1:3" x14ac:dyDescent="0.25">
      <c r="A639">
        <v>31.95</v>
      </c>
      <c r="B639">
        <v>5.4955094907833923E-9</v>
      </c>
      <c r="C639">
        <v>3.6177053302784785E-4</v>
      </c>
    </row>
    <row r="640" spans="1:3" x14ac:dyDescent="0.25">
      <c r="A640">
        <v>32</v>
      </c>
      <c r="B640">
        <v>5.6474897091036684E-9</v>
      </c>
      <c r="C640">
        <v>3.6182096249276838E-4</v>
      </c>
    </row>
    <row r="641" spans="1:3" x14ac:dyDescent="0.25">
      <c r="A641">
        <v>32.049999999999997</v>
      </c>
      <c r="B641">
        <v>5.8035203587235298E-9</v>
      </c>
      <c r="C641">
        <v>3.618714741221776E-4</v>
      </c>
    </row>
    <row r="642" spans="1:3" x14ac:dyDescent="0.25">
      <c r="A642">
        <v>32.1</v>
      </c>
      <c r="B642">
        <v>5.9637050959959387E-9</v>
      </c>
      <c r="C642">
        <v>3.6192206787311173E-4</v>
      </c>
    </row>
    <row r="643" spans="1:3" x14ac:dyDescent="0.25">
      <c r="A643">
        <v>32.15</v>
      </c>
      <c r="B643">
        <v>6.1281501132585863E-9</v>
      </c>
      <c r="C643">
        <v>3.6197274370309906E-4</v>
      </c>
    </row>
    <row r="644" spans="1:3" x14ac:dyDescent="0.25">
      <c r="A644">
        <v>32.200000000000003</v>
      </c>
      <c r="B644">
        <v>6.2969641978139058E-9</v>
      </c>
      <c r="C644">
        <v>3.6202350157015764E-4</v>
      </c>
    </row>
    <row r="645" spans="1:3" x14ac:dyDescent="0.25">
      <c r="A645">
        <v>32.25</v>
      </c>
      <c r="B645">
        <v>6.4702587922035497E-9</v>
      </c>
      <c r="C645">
        <v>3.6207434143279836E-4</v>
      </c>
    </row>
    <row r="646" spans="1:3" x14ac:dyDescent="0.25">
      <c r="A646">
        <v>32.299999999999997</v>
      </c>
      <c r="B646">
        <v>6.6481480558035565E-9</v>
      </c>
      <c r="C646">
        <v>3.6212526325002121E-4</v>
      </c>
    </row>
    <row r="647" spans="1:3" x14ac:dyDescent="0.25">
      <c r="A647">
        <v>32.35</v>
      </c>
      <c r="B647">
        <v>6.8307489277675518E-9</v>
      </c>
      <c r="C647">
        <v>3.6217626698131593E-4</v>
      </c>
    </row>
    <row r="648" spans="1:3" x14ac:dyDescent="0.25">
      <c r="A648">
        <v>32.4</v>
      </c>
      <c r="B648">
        <v>7.0181811913455536E-9</v>
      </c>
      <c r="C648">
        <v>3.6222735258666057E-4</v>
      </c>
    </row>
    <row r="649" spans="1:3" x14ac:dyDescent="0.25">
      <c r="A649">
        <v>32.450000000000003</v>
      </c>
      <c r="B649">
        <v>7.2105675396056487E-9</v>
      </c>
      <c r="C649">
        <v>3.6227852002652244E-4</v>
      </c>
    </row>
    <row r="650" spans="1:3" x14ac:dyDescent="0.25">
      <c r="A650">
        <v>32.5</v>
      </c>
      <c r="B650">
        <v>7.4080336425886669E-9</v>
      </c>
      <c r="C650">
        <v>3.6232976926185592E-4</v>
      </c>
    </row>
    <row r="651" spans="1:3" x14ac:dyDescent="0.25">
      <c r="A651">
        <v>32.549999999999997</v>
      </c>
      <c r="B651">
        <v>7.6107082159229992E-9</v>
      </c>
      <c r="C651">
        <v>3.6238110025410238E-4</v>
      </c>
    </row>
    <row r="652" spans="1:3" x14ac:dyDescent="0.25">
      <c r="A652">
        <v>32.6</v>
      </c>
      <c r="B652">
        <v>7.8187230909311704E-9</v>
      </c>
      <c r="C652">
        <v>3.624325129651905E-4</v>
      </c>
    </row>
    <row r="653" spans="1:3" x14ac:dyDescent="0.25">
      <c r="A653">
        <v>32.65</v>
      </c>
      <c r="B653">
        <v>8.0322132862570002E-9</v>
      </c>
      <c r="C653">
        <v>3.6248400735753249E-4</v>
      </c>
    </row>
    <row r="654" spans="1:3" x14ac:dyDescent="0.25">
      <c r="A654">
        <v>32.700000000000003</v>
      </c>
      <c r="B654">
        <v>8.2513170810445068E-9</v>
      </c>
      <c r="C654">
        <v>3.6253558339402979E-4</v>
      </c>
    </row>
    <row r="655" spans="1:3" x14ac:dyDescent="0.25">
      <c r="A655">
        <v>32.75</v>
      </c>
      <c r="B655">
        <v>8.4761760897004524E-9</v>
      </c>
      <c r="C655">
        <v>3.6258724103806401E-4</v>
      </c>
    </row>
    <row r="656" spans="1:3" x14ac:dyDescent="0.25">
      <c r="A656">
        <v>32.799999999999997</v>
      </c>
      <c r="B656">
        <v>8.7069353382714358E-9</v>
      </c>
      <c r="C656">
        <v>3.6263898025350335E-4</v>
      </c>
    </row>
    <row r="657" spans="1:3" x14ac:dyDescent="0.25">
      <c r="A657">
        <v>32.85</v>
      </c>
      <c r="B657">
        <v>8.9437433424691531E-9</v>
      </c>
      <c r="C657">
        <v>3.6269080100469816E-4</v>
      </c>
    </row>
    <row r="658" spans="1:3" x14ac:dyDescent="0.25">
      <c r="A658">
        <v>32.9</v>
      </c>
      <c r="B658">
        <v>9.186752187375975E-9</v>
      </c>
      <c r="C658">
        <v>3.6274270325648337E-4</v>
      </c>
    </row>
    <row r="659" spans="1:3" x14ac:dyDescent="0.25">
      <c r="A659">
        <v>32.950000000000003</v>
      </c>
      <c r="B659">
        <v>9.4361176088651431E-9</v>
      </c>
      <c r="C659">
        <v>3.6279468697417296E-4</v>
      </c>
    </row>
    <row r="660" spans="1:3" x14ac:dyDescent="0.25">
      <c r="A660">
        <v>33</v>
      </c>
      <c r="B660">
        <v>9.691999076770007E-9</v>
      </c>
      <c r="C660">
        <v>3.6284675212356525E-4</v>
      </c>
    </row>
    <row r="661" spans="1:3" x14ac:dyDescent="0.25">
      <c r="A661">
        <v>33.049999999999997</v>
      </c>
      <c r="B661">
        <v>9.9545598798366875E-9</v>
      </c>
      <c r="C661">
        <v>3.6289889867093764E-4</v>
      </c>
    </row>
    <row r="662" spans="1:3" x14ac:dyDescent="0.25">
      <c r="A662">
        <v>33.1</v>
      </c>
      <c r="B662">
        <v>1.0223967212496339E-8</v>
      </c>
      <c r="C662">
        <v>3.6295112658304762E-4</v>
      </c>
    </row>
    <row r="663" spans="1:3" x14ac:dyDescent="0.25">
      <c r="A663">
        <v>33.15</v>
      </c>
      <c r="B663">
        <v>1.0500392263493511E-8</v>
      </c>
      <c r="C663">
        <v>3.6300343582713391E-4</v>
      </c>
    </row>
    <row r="664" spans="1:3" x14ac:dyDescent="0.25">
      <c r="A664">
        <v>33.200000000000003</v>
      </c>
      <c r="B664">
        <v>1.0784010306406E-8</v>
      </c>
      <c r="C664">
        <v>3.6305582637091211E-4</v>
      </c>
    </row>
    <row r="665" spans="1:3" x14ac:dyDescent="0.25">
      <c r="A665">
        <v>33.25</v>
      </c>
      <c r="B665">
        <v>1.1075000792096695E-8</v>
      </c>
      <c r="C665">
        <v>3.6310829818257781E-4</v>
      </c>
    </row>
    <row r="666" spans="1:3" x14ac:dyDescent="0.25">
      <c r="A666">
        <v>33.299999999999997</v>
      </c>
      <c r="B666">
        <v>1.1373547443132044E-8</v>
      </c>
      <c r="C666">
        <v>3.6316085123080298E-4</v>
      </c>
    </row>
    <row r="667" spans="1:3" x14ac:dyDescent="0.25">
      <c r="A667">
        <v>33.35</v>
      </c>
      <c r="B667">
        <v>1.1679838350209366E-8</v>
      </c>
      <c r="C667">
        <v>3.6321348548473779E-4</v>
      </c>
    </row>
    <row r="668" spans="1:3" x14ac:dyDescent="0.25">
      <c r="A668">
        <v>33.4</v>
      </c>
      <c r="B668">
        <v>1.1994066070631182E-8</v>
      </c>
      <c r="C668">
        <v>3.6326620091400727E-4</v>
      </c>
    </row>
    <row r="669" spans="1:3" x14ac:dyDescent="0.25">
      <c r="A669">
        <v>33.450000000000003</v>
      </c>
      <c r="B669">
        <v>1.2316427728866468E-8</v>
      </c>
      <c r="C669">
        <v>3.6331899748871457E-4</v>
      </c>
    </row>
    <row r="670" spans="1:3" x14ac:dyDescent="0.25">
      <c r="A670">
        <v>33.5</v>
      </c>
      <c r="B670">
        <v>1.2647125119241466E-8</v>
      </c>
      <c r="C670">
        <v>3.6337187517943546E-4</v>
      </c>
    </row>
    <row r="671" spans="1:3" x14ac:dyDescent="0.25">
      <c r="A671">
        <v>33.549999999999997</v>
      </c>
      <c r="B671">
        <v>1.2986364810800661E-8</v>
      </c>
      <c r="C671">
        <v>3.6342483395722239E-4</v>
      </c>
    </row>
    <row r="672" spans="1:3" x14ac:dyDescent="0.25">
      <c r="A672">
        <v>33.6</v>
      </c>
      <c r="B672">
        <v>1.3334358254381015E-8</v>
      </c>
      <c r="C672">
        <v>3.6347787379349683E-4</v>
      </c>
    </row>
    <row r="673" spans="1:3" x14ac:dyDescent="0.25">
      <c r="A673">
        <v>33.65</v>
      </c>
      <c r="B673">
        <v>1.3691321891943522E-8</v>
      </c>
      <c r="C673">
        <v>3.6353099466046693E-4</v>
      </c>
    </row>
    <row r="674" spans="1:3" x14ac:dyDescent="0.25">
      <c r="A674">
        <v>33.700000000000003</v>
      </c>
      <c r="B674">
        <v>1.405747726820432E-8</v>
      </c>
      <c r="C674">
        <v>3.6358419653049876E-4</v>
      </c>
    </row>
    <row r="675" spans="1:3" x14ac:dyDescent="0.25">
      <c r="A675">
        <v>33.75</v>
      </c>
      <c r="B675">
        <v>1.4433051144612951E-8</v>
      </c>
      <c r="C675">
        <v>3.636374793765346E-4</v>
      </c>
    </row>
    <row r="676" spans="1:3" x14ac:dyDescent="0.25">
      <c r="A676">
        <v>33.799999999999997</v>
      </c>
      <c r="B676">
        <v>1.4818275615721114E-8</v>
      </c>
      <c r="C676">
        <v>3.6369084317198997E-4</v>
      </c>
    </row>
    <row r="677" spans="1:3" x14ac:dyDescent="0.25">
      <c r="A677">
        <v>33.85</v>
      </c>
      <c r="B677">
        <v>1.5213388227990147E-8</v>
      </c>
      <c r="C677">
        <v>3.637442878907504E-4</v>
      </c>
    </row>
    <row r="678" spans="1:3" x14ac:dyDescent="0.25">
      <c r="A678">
        <v>33.9</v>
      </c>
      <c r="B678">
        <v>1.5618632101083976E-8</v>
      </c>
      <c r="C678">
        <v>3.6379781350717207E-4</v>
      </c>
    </row>
    <row r="679" spans="1:3" x14ac:dyDescent="0.25">
      <c r="A679">
        <v>33.950000000000003</v>
      </c>
      <c r="B679">
        <v>1.6034256051695263E-8</v>
      </c>
      <c r="C679">
        <v>3.6385141999607958E-4</v>
      </c>
    </row>
    <row r="680" spans="1:3" x14ac:dyDescent="0.25">
      <c r="A680">
        <v>34</v>
      </c>
      <c r="B680">
        <v>1.6460514719955418E-8</v>
      </c>
      <c r="C680">
        <v>3.6390510733276738E-4</v>
      </c>
    </row>
    <row r="681" spans="1:3" x14ac:dyDescent="0.25">
      <c r="A681">
        <v>34.049999999999997</v>
      </c>
      <c r="B681">
        <v>1.6897668698476243E-8</v>
      </c>
      <c r="C681">
        <v>3.6395887549299836E-4</v>
      </c>
    </row>
    <row r="682" spans="1:3" x14ac:dyDescent="0.25">
      <c r="A682">
        <v>34.1</v>
      </c>
      <c r="B682">
        <v>1.7345984664076011E-8</v>
      </c>
      <c r="C682">
        <v>3.6401272445300305E-4</v>
      </c>
    </row>
    <row r="683" spans="1:3" x14ac:dyDescent="0.25">
      <c r="A683">
        <v>34.15</v>
      </c>
      <c r="B683">
        <v>1.7805735512241023E-8</v>
      </c>
      <c r="C683">
        <v>3.6406665418947908E-4</v>
      </c>
    </row>
    <row r="684" spans="1:3" x14ac:dyDescent="0.25">
      <c r="A684">
        <v>34.200000000000003</v>
      </c>
      <c r="B684">
        <v>1.8277200494374214E-8</v>
      </c>
      <c r="C684">
        <v>3.6412066467958915E-4</v>
      </c>
    </row>
    <row r="685" spans="1:3" x14ac:dyDescent="0.25">
      <c r="A685">
        <v>34.25</v>
      </c>
      <c r="B685">
        <v>1.876066535788676E-8</v>
      </c>
      <c r="C685">
        <v>3.6417475590096464E-4</v>
      </c>
    </row>
    <row r="686" spans="1:3" x14ac:dyDescent="0.25">
      <c r="A686">
        <v>34.299999999999997</v>
      </c>
      <c r="B686">
        <v>1.9256422489184221E-8</v>
      </c>
      <c r="C686">
        <v>3.6422892783169973E-4</v>
      </c>
    </row>
    <row r="687" spans="1:3" x14ac:dyDescent="0.25">
      <c r="A687">
        <v>34.35</v>
      </c>
      <c r="B687">
        <v>1.976477105960535E-8</v>
      </c>
      <c r="C687">
        <v>3.6428318045035363E-4</v>
      </c>
    </row>
    <row r="688" spans="1:3" x14ac:dyDescent="0.25">
      <c r="A688">
        <v>34.4</v>
      </c>
      <c r="B688">
        <v>2.0286017174368425E-8</v>
      </c>
      <c r="C688">
        <v>3.6433751373595097E-4</v>
      </c>
    </row>
    <row r="689" spans="1:3" x14ac:dyDescent="0.25">
      <c r="A689">
        <v>34.450000000000003</v>
      </c>
      <c r="B689">
        <v>2.0820474024582454E-8</v>
      </c>
      <c r="C689">
        <v>3.6439192766797807E-4</v>
      </c>
    </row>
    <row r="690" spans="1:3" x14ac:dyDescent="0.25">
      <c r="A690">
        <v>34.5</v>
      </c>
      <c r="B690">
        <v>2.1368462042382916E-8</v>
      </c>
      <c r="C690">
        <v>3.6444642222638568E-4</v>
      </c>
    </row>
    <row r="691" spans="1:3" x14ac:dyDescent="0.25">
      <c r="A691">
        <v>34.549999999999997</v>
      </c>
      <c r="B691">
        <v>2.1930309059249655E-8</v>
      </c>
      <c r="C691">
        <v>3.645009973915852E-4</v>
      </c>
    </row>
    <row r="692" spans="1:3" x14ac:dyDescent="0.25">
      <c r="A692">
        <v>34.6</v>
      </c>
      <c r="B692">
        <v>2.2506350467568757E-8</v>
      </c>
      <c r="C692">
        <v>3.6455565314445066E-4</v>
      </c>
    </row>
    <row r="693" spans="1:3" x14ac:dyDescent="0.25">
      <c r="A693">
        <v>34.65</v>
      </c>
      <c r="B693">
        <v>2.3096929385499549E-8</v>
      </c>
      <c r="C693">
        <v>3.6461038946631778E-4</v>
      </c>
    </row>
    <row r="694" spans="1:3" x14ac:dyDescent="0.25">
      <c r="A694">
        <v>34.700000000000003</v>
      </c>
      <c r="B694">
        <v>2.3702396825208296E-8</v>
      </c>
      <c r="C694">
        <v>3.6466520633898081E-4</v>
      </c>
    </row>
    <row r="695" spans="1:3" x14ac:dyDescent="0.25">
      <c r="A695">
        <v>34.75</v>
      </c>
      <c r="B695">
        <v>2.4323111864533364E-8</v>
      </c>
      <c r="C695">
        <v>3.6472010374469498E-4</v>
      </c>
    </row>
    <row r="696" spans="1:3" x14ac:dyDescent="0.25">
      <c r="A696">
        <v>34.799999999999997</v>
      </c>
      <c r="B696">
        <v>2.4959441822146332E-8</v>
      </c>
      <c r="C696">
        <v>3.6477508166617471E-4</v>
      </c>
    </row>
    <row r="697" spans="1:3" x14ac:dyDescent="0.25">
      <c r="A697">
        <v>34.85</v>
      </c>
      <c r="B697">
        <v>2.5611762436273483E-8</v>
      </c>
      <c r="C697">
        <v>3.6483014008659295E-4</v>
      </c>
    </row>
    <row r="698" spans="1:3" x14ac:dyDescent="0.25">
      <c r="A698">
        <v>34.9</v>
      </c>
      <c r="B698">
        <v>2.628045804704702E-8</v>
      </c>
      <c r="C698">
        <v>3.6488527898958118E-4</v>
      </c>
    </row>
    <row r="699" spans="1:3" x14ac:dyDescent="0.25">
      <c r="A699">
        <v>34.950000000000003</v>
      </c>
      <c r="B699">
        <v>2.6965921782550946E-8</v>
      </c>
      <c r="C699">
        <v>3.6494049835922787E-4</v>
      </c>
    </row>
    <row r="700" spans="1:3" x14ac:dyDescent="0.25">
      <c r="A700">
        <v>35</v>
      </c>
      <c r="B700">
        <v>2.7668555748634422E-8</v>
      </c>
      <c r="C700">
        <v>3.649957981800782E-4</v>
      </c>
    </row>
    <row r="701" spans="1:3" x14ac:dyDescent="0.25">
      <c r="A701">
        <v>35.049999999999997</v>
      </c>
      <c r="B701">
        <v>2.8388771222558949E-8</v>
      </c>
      <c r="C701">
        <v>3.6505117843713348E-4</v>
      </c>
    </row>
    <row r="702" spans="1:3" x14ac:dyDescent="0.25">
      <c r="A702">
        <v>35.1</v>
      </c>
      <c r="B702">
        <v>2.9126988850553682E-8</v>
      </c>
      <c r="C702">
        <v>3.6510663911585201E-4</v>
      </c>
    </row>
    <row r="703" spans="1:3" x14ac:dyDescent="0.25">
      <c r="A703">
        <v>35.15</v>
      </c>
      <c r="B703">
        <v>2.9883638849352039E-8</v>
      </c>
      <c r="C703">
        <v>3.6516218020214594E-4</v>
      </c>
    </row>
    <row r="704" spans="1:3" x14ac:dyDescent="0.25">
      <c r="A704">
        <v>35.200000000000003</v>
      </c>
      <c r="B704">
        <v>3.0659161211780046E-8</v>
      </c>
      <c r="C704">
        <v>3.6521780168238241E-4</v>
      </c>
    </row>
    <row r="705" spans="1:3" x14ac:dyDescent="0.25">
      <c r="A705">
        <v>35.25</v>
      </c>
      <c r="B705">
        <v>3.1454005916476113E-8</v>
      </c>
      <c r="C705">
        <v>3.6527350354338337E-4</v>
      </c>
    </row>
    <row r="706" spans="1:3" x14ac:dyDescent="0.25">
      <c r="A706">
        <v>35.299999999999997</v>
      </c>
      <c r="B706">
        <v>3.2268633141814413E-8</v>
      </c>
      <c r="C706">
        <v>3.6532928577242348E-4</v>
      </c>
    </row>
    <row r="707" spans="1:3" x14ac:dyDescent="0.25">
      <c r="A707">
        <v>35.35</v>
      </c>
      <c r="B707">
        <v>3.3103513484113664E-8</v>
      </c>
      <c r="C707">
        <v>3.6538514835722914E-4</v>
      </c>
    </row>
    <row r="708" spans="1:3" x14ac:dyDescent="0.25">
      <c r="A708">
        <v>35.4</v>
      </c>
      <c r="B708">
        <v>3.3959128180207405E-8</v>
      </c>
      <c r="C708">
        <v>3.6544109128598174E-4</v>
      </c>
    </row>
    <row r="709" spans="1:3" x14ac:dyDescent="0.25">
      <c r="A709">
        <v>35.450000000000003</v>
      </c>
      <c r="B709">
        <v>3.4835969334456202E-8</v>
      </c>
      <c r="C709">
        <v>3.6549711454731174E-4</v>
      </c>
    </row>
    <row r="710" spans="1:3" x14ac:dyDescent="0.25">
      <c r="A710">
        <v>35.5</v>
      </c>
      <c r="B710">
        <v>3.5734540150286165E-8</v>
      </c>
      <c r="C710">
        <v>3.6555321813030301E-4</v>
      </c>
    </row>
    <row r="711" spans="1:3" x14ac:dyDescent="0.25">
      <c r="A711">
        <v>35.549999999999997</v>
      </c>
      <c r="B711">
        <v>3.665535516633324E-8</v>
      </c>
      <c r="C711">
        <v>3.6560940202448816E-4</v>
      </c>
    </row>
    <row r="712" spans="1:3" x14ac:dyDescent="0.25">
      <c r="A712">
        <v>35.6</v>
      </c>
      <c r="B712">
        <v>3.7598940497280006E-8</v>
      </c>
      <c r="C712">
        <v>3.6566566621985195E-4</v>
      </c>
    </row>
    <row r="713" spans="1:3" x14ac:dyDescent="0.25">
      <c r="A713">
        <v>35.65</v>
      </c>
      <c r="B713">
        <v>3.8565834079470857E-8</v>
      </c>
      <c r="C713">
        <v>3.6572201070682623E-4</v>
      </c>
    </row>
    <row r="714" spans="1:3" x14ac:dyDescent="0.25">
      <c r="A714">
        <v>35.700000000000003</v>
      </c>
      <c r="B714">
        <v>3.9556585921389779E-8</v>
      </c>
      <c r="C714">
        <v>3.6577843547629384E-4</v>
      </c>
    </row>
    <row r="715" spans="1:3" x14ac:dyDescent="0.25">
      <c r="A715">
        <v>35.75</v>
      </c>
      <c r="B715">
        <v>4.0571758359094354E-8</v>
      </c>
      <c r="C715">
        <v>3.6583494051958544E-4</v>
      </c>
    </row>
    <row r="716" spans="1:3" x14ac:dyDescent="0.25">
      <c r="A716">
        <v>35.799999999999997</v>
      </c>
      <c r="B716">
        <v>4.1611926316690715E-8</v>
      </c>
      <c r="C716">
        <v>3.658915258284792E-4</v>
      </c>
    </row>
    <row r="717" spans="1:3" x14ac:dyDescent="0.25">
      <c r="A717">
        <v>35.85</v>
      </c>
      <c r="B717">
        <v>4.2677677571945114E-8</v>
      </c>
      <c r="C717">
        <v>3.6594819139520134E-4</v>
      </c>
    </row>
    <row r="718" spans="1:3" x14ac:dyDescent="0.25">
      <c r="A718">
        <v>35.9</v>
      </c>
      <c r="B718">
        <v>4.3769613027123318E-8</v>
      </c>
      <c r="C718">
        <v>3.6600493721242471E-4</v>
      </c>
    </row>
    <row r="719" spans="1:3" x14ac:dyDescent="0.25">
      <c r="A719">
        <v>35.950000000000003</v>
      </c>
      <c r="B719">
        <v>4.4888346985151525E-8</v>
      </c>
      <c r="C719">
        <v>3.6606176327326836E-4</v>
      </c>
    </row>
    <row r="720" spans="1:3" x14ac:dyDescent="0.25">
      <c r="A720">
        <v>36</v>
      </c>
      <c r="B720">
        <v>4.6034507431197454E-8</v>
      </c>
      <c r="C720">
        <v>3.6611866957129632E-4</v>
      </c>
    </row>
    <row r="721" spans="1:3" x14ac:dyDescent="0.25">
      <c r="A721">
        <v>36.049999999999997</v>
      </c>
      <c r="B721">
        <v>4.7208736319766377E-8</v>
      </c>
      <c r="C721">
        <v>3.6617565610051961E-4</v>
      </c>
    </row>
    <row r="722" spans="1:3" x14ac:dyDescent="0.25">
      <c r="A722">
        <v>36.1</v>
      </c>
      <c r="B722">
        <v>4.8411689867412977E-8</v>
      </c>
      <c r="C722">
        <v>3.6623272285539292E-4</v>
      </c>
    </row>
    <row r="723" spans="1:3" x14ac:dyDescent="0.25">
      <c r="A723">
        <v>36.15</v>
      </c>
      <c r="B723">
        <v>4.964403885117025E-8</v>
      </c>
      <c r="C723">
        <v>3.6628986983081507E-4</v>
      </c>
    </row>
    <row r="724" spans="1:3" x14ac:dyDescent="0.25">
      <c r="A724">
        <v>36.200000000000003</v>
      </c>
      <c r="B724">
        <v>5.0906468912796376E-8</v>
      </c>
      <c r="C724">
        <v>3.6634709702212855E-4</v>
      </c>
    </row>
    <row r="725" spans="1:3" x14ac:dyDescent="0.25">
      <c r="A725">
        <v>36.25</v>
      </c>
      <c r="B725">
        <v>5.2199680868943838E-8</v>
      </c>
      <c r="C725">
        <v>3.6640440442512021E-4</v>
      </c>
    </row>
    <row r="726" spans="1:3" x14ac:dyDescent="0.25">
      <c r="A726">
        <v>36.299999999999997</v>
      </c>
      <c r="B726">
        <v>5.3524391027357853E-8</v>
      </c>
      <c r="C726">
        <v>3.6646179203601783E-4</v>
      </c>
    </row>
    <row r="727" spans="1:3" x14ac:dyDescent="0.25">
      <c r="A727">
        <v>36.35</v>
      </c>
      <c r="B727">
        <v>5.4881331509209933E-8</v>
      </c>
      <c r="C727">
        <v>3.6651925985149242E-4</v>
      </c>
    </row>
    <row r="728" spans="1:3" x14ac:dyDescent="0.25">
      <c r="A728">
        <v>36.4</v>
      </c>
      <c r="B728">
        <v>5.6271250577678073E-8</v>
      </c>
      <c r="C728">
        <v>3.6657680786865698E-4</v>
      </c>
    </row>
    <row r="729" spans="1:3" x14ac:dyDescent="0.25">
      <c r="A729">
        <v>36.450000000000003</v>
      </c>
      <c r="B729">
        <v>5.7694912972879279E-8</v>
      </c>
      <c r="C729">
        <v>3.6663443608506385E-4</v>
      </c>
    </row>
    <row r="730" spans="1:3" x14ac:dyDescent="0.25">
      <c r="A730">
        <v>36.5</v>
      </c>
      <c r="B730">
        <v>5.9153100253274881E-8</v>
      </c>
      <c r="C730">
        <v>3.6669214449870896E-4</v>
      </c>
    </row>
    <row r="731" spans="1:3" x14ac:dyDescent="0.25">
      <c r="A731">
        <v>36.549999999999997</v>
      </c>
      <c r="B731">
        <v>6.0646611143654332E-8</v>
      </c>
      <c r="C731">
        <v>3.6674993310802562E-4</v>
      </c>
    </row>
    <row r="732" spans="1:3" x14ac:dyDescent="0.25">
      <c r="A732">
        <v>36.6</v>
      </c>
      <c r="B732">
        <v>6.2176261889821115E-8</v>
      </c>
      <c r="C732">
        <v>3.6680780191188848E-4</v>
      </c>
    </row>
    <row r="733" spans="1:3" x14ac:dyDescent="0.25">
      <c r="A733">
        <v>36.65</v>
      </c>
      <c r="B733">
        <v>6.3742886620095086E-8</v>
      </c>
      <c r="C733">
        <v>3.6686575090961137E-4</v>
      </c>
    </row>
    <row r="734" spans="1:3" x14ac:dyDescent="0.25">
      <c r="A734">
        <v>36.700000000000003</v>
      </c>
      <c r="B734">
        <v>6.5347337713749191E-8</v>
      </c>
      <c r="C734">
        <v>3.6692378010094598E-4</v>
      </c>
    </row>
    <row r="735" spans="1:3" x14ac:dyDescent="0.25">
      <c r="A735">
        <v>36.75</v>
      </c>
      <c r="B735">
        <v>6.6990486176507673E-8</v>
      </c>
      <c r="C735">
        <v>3.6698188948608283E-4</v>
      </c>
    </row>
    <row r="736" spans="1:3" x14ac:dyDescent="0.25">
      <c r="A736">
        <v>36.799999999999997</v>
      </c>
      <c r="B736">
        <v>6.8673222023226246E-8</v>
      </c>
      <c r="C736">
        <v>3.6704007906565025E-4</v>
      </c>
    </row>
    <row r="737" spans="1:3" x14ac:dyDescent="0.25">
      <c r="A737">
        <v>36.85</v>
      </c>
      <c r="B737">
        <v>7.0396454667877071E-8</v>
      </c>
      <c r="C737">
        <v>3.6709834884071337E-4</v>
      </c>
    </row>
    <row r="738" spans="1:3" x14ac:dyDescent="0.25">
      <c r="A738">
        <v>36.9</v>
      </c>
      <c r="B738">
        <v>7.2161113320972845E-8</v>
      </c>
      <c r="C738">
        <v>3.6715669881277505E-4</v>
      </c>
    </row>
    <row r="739" spans="1:3" x14ac:dyDescent="0.25">
      <c r="A739">
        <v>36.950000000000003</v>
      </c>
      <c r="B739">
        <v>7.3968147394552005E-8</v>
      </c>
      <c r="C739">
        <v>3.6721512898377348E-4</v>
      </c>
    </row>
    <row r="740" spans="1:3" x14ac:dyDescent="0.25">
      <c r="A740">
        <v>37</v>
      </c>
      <c r="B740">
        <v>7.5818526914865066E-8</v>
      </c>
      <c r="C740">
        <v>3.6727363935608429E-4</v>
      </c>
    </row>
    <row r="741" spans="1:3" x14ac:dyDescent="0.25">
      <c r="A741">
        <v>37.049999999999997</v>
      </c>
      <c r="B741">
        <v>7.7713242942883335E-8</v>
      </c>
      <c r="C741">
        <v>3.6733222993251628E-4</v>
      </c>
    </row>
    <row r="742" spans="1:3" x14ac:dyDescent="0.25">
      <c r="A742">
        <v>37.1</v>
      </c>
      <c r="B742">
        <v>7.9653308002780463E-8</v>
      </c>
      <c r="C742">
        <v>3.6739090071631571E-4</v>
      </c>
    </row>
    <row r="743" spans="1:3" x14ac:dyDescent="0.25">
      <c r="A743">
        <v>37.15</v>
      </c>
      <c r="B743">
        <v>8.1639756518513227E-8</v>
      </c>
      <c r="C743">
        <v>3.6744965171116138E-4</v>
      </c>
    </row>
    <row r="744" spans="1:3" x14ac:dyDescent="0.25">
      <c r="A744">
        <v>37.200000000000003</v>
      </c>
      <c r="B744">
        <v>8.367364525864394E-8</v>
      </c>
      <c r="C744">
        <v>3.675084829211678E-4</v>
      </c>
    </row>
    <row r="745" spans="1:3" x14ac:dyDescent="0.25">
      <c r="A745">
        <v>37.25</v>
      </c>
      <c r="B745">
        <v>8.5756053789551158E-8</v>
      </c>
      <c r="C745">
        <v>3.6756739435088242E-4</v>
      </c>
    </row>
    <row r="746" spans="1:3" x14ac:dyDescent="0.25">
      <c r="A746">
        <v>37.299999999999997</v>
      </c>
      <c r="B746">
        <v>8.7888084937165127E-8</v>
      </c>
      <c r="C746">
        <v>3.676263860052857E-4</v>
      </c>
    </row>
    <row r="747" spans="1:3" x14ac:dyDescent="0.25">
      <c r="A747">
        <v>37.35</v>
      </c>
      <c r="B747">
        <v>9.0070865257380582E-8</v>
      </c>
      <c r="C747">
        <v>3.6768545788979078E-4</v>
      </c>
    </row>
    <row r="748" spans="1:3" x14ac:dyDescent="0.25">
      <c r="A748">
        <v>37.4</v>
      </c>
      <c r="B748">
        <v>9.2305545515293523E-8</v>
      </c>
      <c r="C748">
        <v>3.6774461001024461E-4</v>
      </c>
    </row>
    <row r="749" spans="1:3" x14ac:dyDescent="0.25">
      <c r="A749">
        <v>37.450000000000003</v>
      </c>
      <c r="B749">
        <v>9.4593301173408951E-8</v>
      </c>
      <c r="C749">
        <v>3.678038423729239E-4</v>
      </c>
    </row>
    <row r="750" spans="1:3" x14ac:dyDescent="0.25">
      <c r="A750">
        <v>37.5</v>
      </c>
      <c r="B750">
        <v>9.693533288897794E-8</v>
      </c>
      <c r="C750">
        <v>3.6786315498453943E-4</v>
      </c>
    </row>
    <row r="751" spans="1:3" x14ac:dyDescent="0.25">
      <c r="A751">
        <v>37.549999999999997</v>
      </c>
      <c r="B751">
        <v>9.933286702061714E-8</v>
      </c>
      <c r="C751">
        <v>3.6792254785223045E-4</v>
      </c>
    </row>
    <row r="752" spans="1:3" x14ac:dyDescent="0.25">
      <c r="A752">
        <v>37.6</v>
      </c>
      <c r="B752">
        <v>1.0178715614436892E-7</v>
      </c>
      <c r="C752">
        <v>3.679820209835686E-4</v>
      </c>
    </row>
    <row r="753" spans="1:3" x14ac:dyDescent="0.25">
      <c r="A753">
        <v>37.65</v>
      </c>
      <c r="B753">
        <v>1.0429947957935662E-7</v>
      </c>
      <c r="C753">
        <v>3.6804157438655524E-4</v>
      </c>
    </row>
    <row r="754" spans="1:3" x14ac:dyDescent="0.25">
      <c r="A754">
        <v>37.700000000000003</v>
      </c>
      <c r="B754">
        <v>1.0687114392320881E-7</v>
      </c>
      <c r="C754">
        <v>3.6810120806962296E-4</v>
      </c>
    </row>
    <row r="755" spans="1:3" x14ac:dyDescent="0.25">
      <c r="A755">
        <v>37.75</v>
      </c>
      <c r="B755">
        <v>1.0950348359740685E-7</v>
      </c>
      <c r="C755">
        <v>3.6816092204163063E-4</v>
      </c>
    </row>
    <row r="756" spans="1:3" x14ac:dyDescent="0.25">
      <c r="A756">
        <v>37.799999999999997</v>
      </c>
      <c r="B756">
        <v>1.1219786140272548E-7</v>
      </c>
      <c r="C756">
        <v>3.6822071631186973E-4</v>
      </c>
    </row>
    <row r="757" spans="1:3" x14ac:dyDescent="0.25">
      <c r="A757">
        <v>37.85</v>
      </c>
      <c r="B757">
        <v>1.1495566908494051E-7</v>
      </c>
      <c r="C757">
        <v>3.6828059089005853E-4</v>
      </c>
    </row>
    <row r="758" spans="1:3" x14ac:dyDescent="0.25">
      <c r="A758">
        <v>37.9</v>
      </c>
      <c r="B758">
        <v>1.177783279109717E-7</v>
      </c>
      <c r="C758">
        <v>3.6834054578634379E-4</v>
      </c>
    </row>
    <row r="759" spans="1:3" x14ac:dyDescent="0.25">
      <c r="A759">
        <v>37.950000000000003</v>
      </c>
      <c r="B759">
        <v>1.2066728925563274E-7</v>
      </c>
      <c r="C759">
        <v>3.6840058101130012E-4</v>
      </c>
    </row>
    <row r="760" spans="1:3" x14ac:dyDescent="0.25">
      <c r="A760">
        <v>38</v>
      </c>
      <c r="B760">
        <v>1.236240351991786E-7</v>
      </c>
      <c r="C760">
        <v>3.6846069657593033E-4</v>
      </c>
    </row>
    <row r="761" spans="1:3" x14ac:dyDescent="0.25">
      <c r="A761">
        <v>38.049999999999997</v>
      </c>
      <c r="B761">
        <v>1.266500791358084E-7</v>
      </c>
      <c r="C761">
        <v>3.6852089249166369E-4</v>
      </c>
    </row>
    <row r="762" spans="1:3" x14ac:dyDescent="0.25">
      <c r="A762">
        <v>38.1</v>
      </c>
      <c r="B762">
        <v>1.2974696639332937E-7</v>
      </c>
      <c r="C762">
        <v>3.6858116877035689E-4</v>
      </c>
    </row>
    <row r="763" spans="1:3" x14ac:dyDescent="0.25">
      <c r="A763">
        <v>38.15</v>
      </c>
      <c r="B763">
        <v>1.3291627486415173E-7</v>
      </c>
      <c r="C763">
        <v>3.686415254242923E-4</v>
      </c>
    </row>
    <row r="764" spans="1:3" x14ac:dyDescent="0.25">
      <c r="A764">
        <v>38.200000000000003</v>
      </c>
      <c r="B764">
        <v>1.3615961564780892E-7</v>
      </c>
      <c r="C764">
        <v>3.6870196246617851E-4</v>
      </c>
    </row>
    <row r="765" spans="1:3" x14ac:dyDescent="0.25">
      <c r="A765">
        <v>38.25</v>
      </c>
      <c r="B765">
        <v>1.3947863370519068E-7</v>
      </c>
      <c r="C765">
        <v>3.6876247990915074E-4</v>
      </c>
    </row>
    <row r="766" spans="1:3" x14ac:dyDescent="0.25">
      <c r="A766">
        <v>38.299999999999997</v>
      </c>
      <c r="B766">
        <v>1.4287500852468518E-7</v>
      </c>
      <c r="C766">
        <v>3.6882307776676769E-4</v>
      </c>
    </row>
    <row r="767" spans="1:3" x14ac:dyDescent="0.25">
      <c r="A767">
        <v>38.35</v>
      </c>
      <c r="B767">
        <v>1.4635045480042225E-7</v>
      </c>
      <c r="C767">
        <v>3.688837560530152E-4</v>
      </c>
    </row>
    <row r="768" spans="1:3" x14ac:dyDescent="0.25">
      <c r="A768">
        <v>38.4</v>
      </c>
      <c r="B768">
        <v>1.49906723122827E-7</v>
      </c>
      <c r="C768">
        <v>3.6894451478230176E-4</v>
      </c>
    </row>
    <row r="769" spans="1:3" x14ac:dyDescent="0.25">
      <c r="A769">
        <v>38.450000000000003</v>
      </c>
      <c r="B769">
        <v>1.5354560068166604E-7</v>
      </c>
      <c r="C769">
        <v>3.6900535396946165E-4</v>
      </c>
    </row>
    <row r="770" spans="1:3" x14ac:dyDescent="0.25">
      <c r="A770">
        <v>38.5</v>
      </c>
      <c r="B770">
        <v>1.5726891198181585E-7</v>
      </c>
      <c r="C770">
        <v>3.6906627362975203E-4</v>
      </c>
    </row>
    <row r="771" spans="1:3" x14ac:dyDescent="0.25">
      <c r="A771">
        <v>38.549999999999997</v>
      </c>
      <c r="B771">
        <v>1.6107851957193794E-7</v>
      </c>
      <c r="C771">
        <v>3.6912727377885399E-4</v>
      </c>
    </row>
    <row r="772" spans="1:3" x14ac:dyDescent="0.25">
      <c r="A772">
        <v>38.6</v>
      </c>
      <c r="B772">
        <v>1.6497632478628636E-7</v>
      </c>
      <c r="C772">
        <v>3.6918835443287314E-4</v>
      </c>
    </row>
    <row r="773" spans="1:3" x14ac:dyDescent="0.25">
      <c r="A773">
        <v>38.65</v>
      </c>
      <c r="B773">
        <v>1.6896426849985942E-7</v>
      </c>
      <c r="C773">
        <v>3.692495156083352E-4</v>
      </c>
    </row>
    <row r="774" spans="1:3" x14ac:dyDescent="0.25">
      <c r="A774">
        <v>38.700000000000003</v>
      </c>
      <c r="B774">
        <v>1.7304433189710232E-7</v>
      </c>
      <c r="C774">
        <v>3.6931075732219115E-4</v>
      </c>
    </row>
    <row r="775" spans="1:3" x14ac:dyDescent="0.25">
      <c r="A775">
        <v>38.75</v>
      </c>
      <c r="B775">
        <v>1.7721853725439034E-7</v>
      </c>
      <c r="C775">
        <v>3.6937207959181309E-4</v>
      </c>
    </row>
    <row r="776" spans="1:3" x14ac:dyDescent="0.25">
      <c r="A776">
        <v>38.799999999999997</v>
      </c>
      <c r="B776">
        <v>1.8148894873651695E-7</v>
      </c>
      <c r="C776">
        <v>3.6943348243499539E-4</v>
      </c>
    </row>
    <row r="777" spans="1:3" x14ac:dyDescent="0.25">
      <c r="A777">
        <v>38.85</v>
      </c>
      <c r="B777">
        <v>1.8585767320739954E-7</v>
      </c>
      <c r="C777">
        <v>3.6949496586995395E-4</v>
      </c>
    </row>
    <row r="778" spans="1:3" x14ac:dyDescent="0.25">
      <c r="A778">
        <v>38.9</v>
      </c>
      <c r="B778">
        <v>1.9032686105524741E-7</v>
      </c>
      <c r="C778">
        <v>3.6955652991532624E-4</v>
      </c>
    </row>
    <row r="779" spans="1:3" x14ac:dyDescent="0.25">
      <c r="A779">
        <v>38.950000000000003</v>
      </c>
      <c r="B779">
        <v>1.9489870703241166E-7</v>
      </c>
      <c r="C779">
        <v>3.6961817459017012E-4</v>
      </c>
    </row>
    <row r="780" spans="1:3" x14ac:dyDescent="0.25">
      <c r="A780">
        <v>39</v>
      </c>
      <c r="B780">
        <v>1.9957545111016649E-7</v>
      </c>
      <c r="C780">
        <v>3.6967989991396511E-4</v>
      </c>
    </row>
    <row r="781" spans="1:3" x14ac:dyDescent="0.25">
      <c r="A781">
        <v>39.049999999999997</v>
      </c>
      <c r="B781">
        <v>2.0435937934864046E-7</v>
      </c>
      <c r="C781">
        <v>3.6974170590661125E-4</v>
      </c>
    </row>
    <row r="782" spans="1:3" x14ac:dyDescent="0.25">
      <c r="A782">
        <v>39.1</v>
      </c>
      <c r="B782">
        <v>2.0925282478216039E-7</v>
      </c>
      <c r="C782">
        <v>3.6980359258842715E-4</v>
      </c>
    </row>
    <row r="783" spans="1:3" x14ac:dyDescent="0.25">
      <c r="A783">
        <v>39.15</v>
      </c>
      <c r="B783">
        <v>2.1425816832024443E-7</v>
      </c>
      <c r="C783">
        <v>3.6986555998015354E-4</v>
      </c>
    </row>
    <row r="784" spans="1:3" x14ac:dyDescent="0.25">
      <c r="A784">
        <v>39.200000000000003</v>
      </c>
      <c r="B784">
        <v>2.1937783966448493E-7</v>
      </c>
      <c r="C784">
        <v>3.6992760810294987E-4</v>
      </c>
    </row>
    <row r="785" spans="1:3" x14ac:dyDescent="0.25">
      <c r="A785">
        <v>39.25</v>
      </c>
      <c r="B785">
        <v>2.2461431824159263E-7</v>
      </c>
      <c r="C785">
        <v>3.6998973697839399E-4</v>
      </c>
    </row>
    <row r="786" spans="1:3" x14ac:dyDescent="0.25">
      <c r="A786">
        <v>39.299999999999997</v>
      </c>
      <c r="B786">
        <v>2.2997013415283531E-7</v>
      </c>
      <c r="C786">
        <v>3.7005194662848484E-4</v>
      </c>
    </row>
    <row r="787" spans="1:3" x14ac:dyDescent="0.25">
      <c r="A787">
        <v>39.35</v>
      </c>
      <c r="B787">
        <v>2.354478691401486E-7</v>
      </c>
      <c r="C787">
        <v>3.7011423707563712E-4</v>
      </c>
    </row>
    <row r="788" spans="1:3" x14ac:dyDescent="0.25">
      <c r="A788">
        <v>39.4</v>
      </c>
      <c r="B788">
        <v>2.4105015756917728E-7</v>
      </c>
      <c r="C788">
        <v>3.7017660834268677E-4</v>
      </c>
    </row>
    <row r="789" spans="1:3" x14ac:dyDescent="0.25">
      <c r="A789">
        <v>39.450000000000003</v>
      </c>
      <c r="B789">
        <v>2.4677968742949702E-7</v>
      </c>
      <c r="C789">
        <v>3.702390604528875E-4</v>
      </c>
    </row>
    <row r="790" spans="1:3" x14ac:dyDescent="0.25">
      <c r="A790">
        <v>39.5</v>
      </c>
      <c r="B790">
        <v>2.5263920135231407E-7</v>
      </c>
      <c r="C790">
        <v>3.7030159342991037E-4</v>
      </c>
    </row>
    <row r="791" spans="1:3" x14ac:dyDescent="0.25">
      <c r="A791">
        <v>39.549999999999997</v>
      </c>
      <c r="B791">
        <v>2.5863149764589159E-7</v>
      </c>
      <c r="C791">
        <v>3.7036420729784461E-4</v>
      </c>
    </row>
    <row r="792" spans="1:3" x14ac:dyDescent="0.25">
      <c r="A792">
        <v>39.6</v>
      </c>
      <c r="B792">
        <v>2.6475943134899954E-7</v>
      </c>
      <c r="C792">
        <v>3.7042690208119591E-4</v>
      </c>
    </row>
    <row r="793" spans="1:3" x14ac:dyDescent="0.25">
      <c r="A793">
        <v>39.65</v>
      </c>
      <c r="B793">
        <v>2.7102591530264822E-7</v>
      </c>
      <c r="C793">
        <v>3.7048967780489001E-4</v>
      </c>
    </row>
    <row r="794" spans="1:3" x14ac:dyDescent="0.25">
      <c r="A794">
        <v>39.700000000000003</v>
      </c>
      <c r="B794">
        <v>2.7743392124040849E-7</v>
      </c>
      <c r="C794">
        <v>3.7055253449426624E-4</v>
      </c>
    </row>
    <row r="795" spans="1:3" x14ac:dyDescent="0.25">
      <c r="A795">
        <v>39.75</v>
      </c>
      <c r="B795">
        <v>2.8398648089760297E-7</v>
      </c>
      <c r="C795">
        <v>3.7061547217508302E-4</v>
      </c>
    </row>
    <row r="796" spans="1:3" x14ac:dyDescent="0.25">
      <c r="A796">
        <v>39.799999999999997</v>
      </c>
      <c r="B796">
        <v>2.9068668713964425E-7</v>
      </c>
      <c r="C796">
        <v>3.7067849087351462E-4</v>
      </c>
    </row>
    <row r="797" spans="1:3" x14ac:dyDescent="0.25">
      <c r="A797">
        <v>39.85</v>
      </c>
      <c r="B797">
        <v>2.9753769510984096E-7</v>
      </c>
      <c r="C797">
        <v>3.707415906161518E-4</v>
      </c>
    </row>
    <row r="798" spans="1:3" x14ac:dyDescent="0.25">
      <c r="A798">
        <v>39.9</v>
      </c>
      <c r="B798">
        <v>3.0454272339696319E-7</v>
      </c>
      <c r="C798">
        <v>3.7080477143000193E-4</v>
      </c>
    </row>
    <row r="799" spans="1:3" x14ac:dyDescent="0.25">
      <c r="A799">
        <v>39.950000000000003</v>
      </c>
      <c r="B799">
        <v>3.1170505522284551E-7</v>
      </c>
      <c r="C799">
        <v>3.7086803334248698E-4</v>
      </c>
    </row>
    <row r="800" spans="1:3" x14ac:dyDescent="0.25">
      <c r="A800">
        <v>40</v>
      </c>
      <c r="B800">
        <v>3.1902803965038864E-7</v>
      </c>
      <c r="C800">
        <v>3.7093137638144556E-4</v>
      </c>
    </row>
    <row r="801" spans="1:3" x14ac:dyDescent="0.25">
      <c r="A801">
        <v>40.049999999999997</v>
      </c>
      <c r="B801">
        <v>3.265150928122123E-7</v>
      </c>
      <c r="C801">
        <v>3.7099480057513199E-4</v>
      </c>
    </row>
    <row r="802" spans="1:3" x14ac:dyDescent="0.25">
      <c r="A802">
        <v>40.1</v>
      </c>
      <c r="B802">
        <v>3.3416969916032677E-7</v>
      </c>
      <c r="C802">
        <v>3.7105830595221599E-4</v>
      </c>
    </row>
    <row r="803" spans="1:3" x14ac:dyDescent="0.25">
      <c r="A803">
        <v>40.15</v>
      </c>
      <c r="B803">
        <v>3.4199541273710279E-7</v>
      </c>
      <c r="C803">
        <v>3.7112189254178085E-4</v>
      </c>
    </row>
    <row r="804" spans="1:3" x14ac:dyDescent="0.25">
      <c r="A804">
        <v>40.200000000000003</v>
      </c>
      <c r="B804">
        <v>3.4999585846789168E-7</v>
      </c>
      <c r="C804">
        <v>3.7118556037332679E-4</v>
      </c>
    </row>
    <row r="805" spans="1:3" x14ac:dyDescent="0.25">
      <c r="A805">
        <v>40.25</v>
      </c>
      <c r="B805">
        <v>3.5817473347561207E-7</v>
      </c>
      <c r="C805">
        <v>3.712493094767683E-4</v>
      </c>
    </row>
    <row r="806" spans="1:3" x14ac:dyDescent="0.25">
      <c r="A806">
        <v>40.299999999999997</v>
      </c>
      <c r="B806">
        <v>3.6653580841763159E-7</v>
      </c>
      <c r="C806">
        <v>3.7131313988243334E-4</v>
      </c>
    </row>
    <row r="807" spans="1:3" x14ac:dyDescent="0.25">
      <c r="A807">
        <v>40.35</v>
      </c>
      <c r="B807">
        <v>3.7508292884529725E-7</v>
      </c>
      <c r="C807">
        <v>3.7137705162106494E-4</v>
      </c>
    </row>
    <row r="808" spans="1:3" x14ac:dyDescent="0.25">
      <c r="A808">
        <v>40.4</v>
      </c>
      <c r="B808">
        <v>3.8382001658643766E-7</v>
      </c>
      <c r="C808">
        <v>3.7144104472382097E-4</v>
      </c>
    </row>
    <row r="809" spans="1:3" x14ac:dyDescent="0.25">
      <c r="A809">
        <v>40.450000000000003</v>
      </c>
      <c r="B809">
        <v>3.9275107115118552E-7</v>
      </c>
      <c r="C809">
        <v>3.7150511922227187E-4</v>
      </c>
    </row>
    <row r="810" spans="1:3" x14ac:dyDescent="0.25">
      <c r="A810">
        <v>40.5</v>
      </c>
      <c r="B810">
        <v>4.0188017116149205E-7</v>
      </c>
      <c r="C810">
        <v>3.715692751484029E-4</v>
      </c>
    </row>
    <row r="811" spans="1:3" x14ac:dyDescent="0.25">
      <c r="A811">
        <v>40.549999999999997</v>
      </c>
      <c r="B811">
        <v>4.1121147580464879E-7</v>
      </c>
      <c r="C811">
        <v>3.7163351253461291E-4</v>
      </c>
    </row>
    <row r="812" spans="1:3" x14ac:dyDescent="0.25">
      <c r="A812">
        <v>40.6</v>
      </c>
      <c r="B812">
        <v>4.2074922631121224E-7</v>
      </c>
      <c r="C812">
        <v>3.7169783141371466E-4</v>
      </c>
    </row>
    <row r="813" spans="1:3" x14ac:dyDescent="0.25">
      <c r="A813">
        <v>40.65</v>
      </c>
      <c r="B813">
        <v>4.3049774745767766E-7</v>
      </c>
      <c r="C813">
        <v>3.7176223181893388E-4</v>
      </c>
    </row>
    <row r="814" spans="1:3" x14ac:dyDescent="0.25">
      <c r="A814">
        <v>40.700000000000003</v>
      </c>
      <c r="B814">
        <v>4.4046144909426574E-7</v>
      </c>
      <c r="C814">
        <v>3.7182671378390916E-4</v>
      </c>
    </row>
    <row r="815" spans="1:3" x14ac:dyDescent="0.25">
      <c r="A815">
        <v>40.75</v>
      </c>
      <c r="B815">
        <v>4.5064482769821074E-7</v>
      </c>
      <c r="C815">
        <v>3.7189127734269266E-4</v>
      </c>
    </row>
    <row r="816" spans="1:3" x14ac:dyDescent="0.25">
      <c r="A816">
        <v>40.799999999999997</v>
      </c>
      <c r="B816">
        <v>4.6105246795290859E-7</v>
      </c>
      <c r="C816">
        <v>3.7195592252974968E-4</v>
      </c>
    </row>
    <row r="817" spans="1:3" x14ac:dyDescent="0.25">
      <c r="A817">
        <v>40.85</v>
      </c>
      <c r="B817">
        <v>4.7168904435331447E-7</v>
      </c>
      <c r="C817">
        <v>3.7202064937995766E-4</v>
      </c>
    </row>
    <row r="818" spans="1:3" x14ac:dyDescent="0.25">
      <c r="A818">
        <v>40.9</v>
      </c>
      <c r="B818">
        <v>4.8255932283799688E-7</v>
      </c>
      <c r="C818">
        <v>3.7208545792860766E-4</v>
      </c>
    </row>
    <row r="819" spans="1:3" x14ac:dyDescent="0.25">
      <c r="A819">
        <v>40.950000000000003</v>
      </c>
      <c r="B819">
        <v>4.9366816244819187E-7</v>
      </c>
      <c r="C819">
        <v>3.721503482114026E-4</v>
      </c>
    </row>
    <row r="820" spans="1:3" x14ac:dyDescent="0.25">
      <c r="A820">
        <v>41</v>
      </c>
      <c r="B820">
        <v>5.0502051701430917E-7</v>
      </c>
      <c r="C820">
        <v>3.7221532026445874E-4</v>
      </c>
    </row>
    <row r="821" spans="1:3" x14ac:dyDescent="0.25">
      <c r="A821">
        <v>41.05</v>
      </c>
      <c r="B821">
        <v>5.1662143687024197E-7</v>
      </c>
      <c r="C821">
        <v>3.7228037412430294E-4</v>
      </c>
    </row>
    <row r="822" spans="1:3" x14ac:dyDescent="0.25">
      <c r="A822">
        <v>41.1</v>
      </c>
      <c r="B822">
        <v>5.2847607059592285E-7</v>
      </c>
      <c r="C822">
        <v>3.7234550982787555E-4</v>
      </c>
    </row>
    <row r="823" spans="1:3" x14ac:dyDescent="0.25">
      <c r="A823">
        <v>41.15</v>
      </c>
      <c r="B823">
        <v>5.405896667885223E-7</v>
      </c>
      <c r="C823">
        <v>3.7241072741252973E-4</v>
      </c>
    </row>
    <row r="824" spans="1:3" x14ac:dyDescent="0.25">
      <c r="A824">
        <v>41.2</v>
      </c>
      <c r="B824">
        <v>5.5296757586269051E-7</v>
      </c>
      <c r="C824">
        <v>3.7247602691602903E-4</v>
      </c>
    </row>
    <row r="825" spans="1:3" x14ac:dyDescent="0.25">
      <c r="A825">
        <v>41.25</v>
      </c>
      <c r="B825">
        <v>5.656152518803028E-7</v>
      </c>
      <c r="C825">
        <v>3.7254140837655056E-4</v>
      </c>
    </row>
    <row r="826" spans="1:3" x14ac:dyDescent="0.25">
      <c r="A826">
        <v>41.3</v>
      </c>
      <c r="B826">
        <v>5.7853825441008498E-7</v>
      </c>
      <c r="C826">
        <v>3.7260687183268199E-4</v>
      </c>
    </row>
    <row r="827" spans="1:3" x14ac:dyDescent="0.25">
      <c r="A827">
        <v>41.35</v>
      </c>
      <c r="B827">
        <v>5.9174225041759025E-7</v>
      </c>
      <c r="C827">
        <v>3.7267241732342273E-4</v>
      </c>
    </row>
    <row r="828" spans="1:3" x14ac:dyDescent="0.25">
      <c r="A828">
        <v>41.4</v>
      </c>
      <c r="B828">
        <v>6.0523301618595365E-7</v>
      </c>
      <c r="C828">
        <v>3.7273804488818443E-4</v>
      </c>
    </row>
    <row r="829" spans="1:3" x14ac:dyDescent="0.25">
      <c r="A829">
        <v>41.45</v>
      </c>
      <c r="B829">
        <v>6.1901643926783673E-7</v>
      </c>
      <c r="C829">
        <v>3.7280375456679116E-4</v>
      </c>
    </row>
    <row r="830" spans="1:3" x14ac:dyDescent="0.25">
      <c r="A830">
        <v>41.5</v>
      </c>
      <c r="B830">
        <v>6.3309852046905821E-7</v>
      </c>
      <c r="C830">
        <v>3.7286954639947597E-4</v>
      </c>
    </row>
    <row r="831" spans="1:3" x14ac:dyDescent="0.25">
      <c r="A831">
        <v>41.55</v>
      </c>
      <c r="B831">
        <v>6.4748537586431754E-7</v>
      </c>
      <c r="C831">
        <v>3.729354204268863E-4</v>
      </c>
    </row>
    <row r="832" spans="1:3" x14ac:dyDescent="0.25">
      <c r="A832">
        <v>41.6</v>
      </c>
      <c r="B832">
        <v>6.6218323884550655E-7</v>
      </c>
      <c r="C832">
        <v>3.7300137669007874E-4</v>
      </c>
    </row>
    <row r="833" spans="1:3" x14ac:dyDescent="0.25">
      <c r="A833">
        <v>41.65</v>
      </c>
      <c r="B833">
        <v>6.7719846220302849E-7</v>
      </c>
      <c r="C833">
        <v>3.7306741523052253E-4</v>
      </c>
    </row>
    <row r="834" spans="1:3" x14ac:dyDescent="0.25">
      <c r="A834">
        <v>41.7</v>
      </c>
      <c r="B834">
        <v>6.9253752024063823E-7</v>
      </c>
      <c r="C834">
        <v>3.731335360900969E-4</v>
      </c>
    </row>
    <row r="835" spans="1:3" x14ac:dyDescent="0.25">
      <c r="A835">
        <v>41.75</v>
      </c>
      <c r="B835">
        <v>7.082070109242567E-7</v>
      </c>
      <c r="C835">
        <v>3.7319973931109406E-4</v>
      </c>
    </row>
    <row r="836" spans="1:3" x14ac:dyDescent="0.25">
      <c r="A836">
        <v>41.8</v>
      </c>
      <c r="B836">
        <v>7.2421365806520214E-7</v>
      </c>
      <c r="C836">
        <v>3.7326602493621545E-4</v>
      </c>
    </row>
    <row r="837" spans="1:3" x14ac:dyDescent="0.25">
      <c r="A837">
        <v>41.85</v>
      </c>
      <c r="B837">
        <v>7.4056431353841002E-7</v>
      </c>
      <c r="C837">
        <v>3.7333239300857564E-4</v>
      </c>
    </row>
    <row r="838" spans="1:3" x14ac:dyDescent="0.25">
      <c r="A838">
        <v>41.9</v>
      </c>
      <c r="B838">
        <v>7.572659595360446E-7</v>
      </c>
      <c r="C838">
        <v>3.7339884357169806E-4</v>
      </c>
    </row>
    <row r="839" spans="1:3" x14ac:dyDescent="0.25">
      <c r="A839">
        <v>41.95</v>
      </c>
      <c r="B839">
        <v>7.7432571085703135E-7</v>
      </c>
      <c r="C839">
        <v>3.7346537666951835E-4</v>
      </c>
    </row>
    <row r="840" spans="1:3" x14ac:dyDescent="0.25">
      <c r="A840">
        <v>42</v>
      </c>
      <c r="B840">
        <v>7.9175081723304055E-7</v>
      </c>
      <c r="C840">
        <v>3.7353199234638402E-4</v>
      </c>
    </row>
    <row r="841" spans="1:3" x14ac:dyDescent="0.25">
      <c r="A841">
        <v>42.05</v>
      </c>
      <c r="B841">
        <v>8.0954866569136732E-7</v>
      </c>
      <c r="C841">
        <v>3.735986906470524E-4</v>
      </c>
    </row>
    <row r="842" spans="1:3" x14ac:dyDescent="0.25">
      <c r="A842">
        <v>42.1</v>
      </c>
      <c r="B842">
        <v>8.2772678295527125E-7</v>
      </c>
      <c r="C842">
        <v>3.7366547161669234E-4</v>
      </c>
    </row>
    <row r="843" spans="1:3" x14ac:dyDescent="0.25">
      <c r="A843">
        <v>42.15</v>
      </c>
      <c r="B843">
        <v>8.4629283788229272E-7</v>
      </c>
      <c r="C843">
        <v>3.7373233530088232E-4</v>
      </c>
    </row>
    <row r="844" spans="1:3" x14ac:dyDescent="0.25">
      <c r="A844">
        <v>42.2</v>
      </c>
      <c r="B844">
        <v>8.652546439410193E-7</v>
      </c>
      <c r="C844">
        <v>3.7379928174561454E-4</v>
      </c>
    </row>
    <row r="845" spans="1:3" x14ac:dyDescent="0.25">
      <c r="A845">
        <v>42.25</v>
      </c>
      <c r="B845">
        <v>8.8462016172689227E-7</v>
      </c>
      <c r="C845">
        <v>3.7386631099728905E-4</v>
      </c>
    </row>
    <row r="846" spans="1:3" x14ac:dyDescent="0.25">
      <c r="A846">
        <v>42.3</v>
      </c>
      <c r="B846">
        <v>9.0439750151757092E-7</v>
      </c>
      <c r="C846">
        <v>3.7393342310271921E-4</v>
      </c>
    </row>
    <row r="847" spans="1:3" x14ac:dyDescent="0.25">
      <c r="A847">
        <v>42.35</v>
      </c>
      <c r="B847">
        <v>9.245949258683621E-7</v>
      </c>
      <c r="C847">
        <v>3.7400061810912778E-4</v>
      </c>
    </row>
    <row r="848" spans="1:3" x14ac:dyDescent="0.25">
      <c r="A848">
        <v>42.4</v>
      </c>
      <c r="B848">
        <v>9.4522085224833969E-7</v>
      </c>
      <c r="C848">
        <v>3.7406789606414975E-4</v>
      </c>
    </row>
    <row r="849" spans="1:3" x14ac:dyDescent="0.25">
      <c r="A849">
        <v>42.45</v>
      </c>
      <c r="B849">
        <v>9.6628385571759292E-7</v>
      </c>
      <c r="C849">
        <v>3.7413525701583011E-4</v>
      </c>
    </row>
    <row r="850" spans="1:3" x14ac:dyDescent="0.25">
      <c r="A850">
        <v>42.5</v>
      </c>
      <c r="B850">
        <v>9.877926716463127E-7</v>
      </c>
      <c r="C850">
        <v>3.7420270101262519E-4</v>
      </c>
    </row>
    <row r="851" spans="1:3" x14ac:dyDescent="0.25">
      <c r="A851">
        <v>42.55</v>
      </c>
      <c r="B851">
        <v>1.0097561984761233E-6</v>
      </c>
      <c r="C851">
        <v>3.7427022810340293E-4</v>
      </c>
    </row>
    <row r="852" spans="1:3" x14ac:dyDescent="0.25">
      <c r="A852">
        <v>42.6</v>
      </c>
      <c r="B852">
        <v>1.0321835005243514E-6</v>
      </c>
      <c r="C852">
        <v>3.7433783833744106E-4</v>
      </c>
    </row>
    <row r="853" spans="1:3" x14ac:dyDescent="0.25">
      <c r="A853">
        <v>42.65</v>
      </c>
      <c r="B853">
        <v>1.0550838108317929E-6</v>
      </c>
      <c r="C853">
        <v>3.7440553176442949E-4</v>
      </c>
    </row>
    <row r="854" spans="1:3" x14ac:dyDescent="0.25">
      <c r="A854">
        <v>42.7</v>
      </c>
      <c r="B854">
        <v>1.078466534054462E-6</v>
      </c>
      <c r="C854">
        <v>3.7447330843446878E-4</v>
      </c>
    </row>
    <row r="855" spans="1:3" x14ac:dyDescent="0.25">
      <c r="A855">
        <v>42.75</v>
      </c>
      <c r="B855">
        <v>1.1023412494000812E-6</v>
      </c>
      <c r="C855">
        <v>3.7454116839807054E-4</v>
      </c>
    </row>
    <row r="856" spans="1:3" x14ac:dyDescent="0.25">
      <c r="A856">
        <v>42.8</v>
      </c>
      <c r="B856">
        <v>1.1267177136097444E-6</v>
      </c>
      <c r="C856">
        <v>3.7460911170615862E-4</v>
      </c>
    </row>
    <row r="857" spans="1:3" x14ac:dyDescent="0.25">
      <c r="A857">
        <v>42.85</v>
      </c>
      <c r="B857">
        <v>1.1516058639854738E-6</v>
      </c>
      <c r="C857">
        <v>3.746771384100663E-4</v>
      </c>
    </row>
    <row r="858" spans="1:3" x14ac:dyDescent="0.25">
      <c r="A858">
        <v>42.9</v>
      </c>
      <c r="B858">
        <v>1.1770158214642414E-6</v>
      </c>
      <c r="C858">
        <v>3.7474524856153941E-4</v>
      </c>
    </row>
    <row r="859" spans="1:3" x14ac:dyDescent="0.25">
      <c r="A859">
        <v>42.95</v>
      </c>
      <c r="B859">
        <v>1.2029578937390375E-6</v>
      </c>
      <c r="C859">
        <v>3.7481344221273517E-4</v>
      </c>
    </row>
    <row r="860" spans="1:3" x14ac:dyDescent="0.25">
      <c r="A860">
        <v>43</v>
      </c>
      <c r="B860">
        <v>1.2294425784276876E-6</v>
      </c>
      <c r="C860">
        <v>3.7488171941622167E-4</v>
      </c>
    </row>
    <row r="861" spans="1:3" x14ac:dyDescent="0.25">
      <c r="A861">
        <v>43.05</v>
      </c>
      <c r="B861">
        <v>1.2564805662899423E-6</v>
      </c>
      <c r="C861">
        <v>3.7495008022497947E-4</v>
      </c>
    </row>
    <row r="862" spans="1:3" x14ac:dyDescent="0.25">
      <c r="A862">
        <v>43.1</v>
      </c>
      <c r="B862">
        <v>1.2840827444936017E-6</v>
      </c>
      <c r="C862">
        <v>3.7501852469239925E-4</v>
      </c>
    </row>
    <row r="863" spans="1:3" x14ac:dyDescent="0.25">
      <c r="A863">
        <v>43.15</v>
      </c>
      <c r="B863">
        <v>1.3122601999302017E-6</v>
      </c>
      <c r="C863">
        <v>3.7508705287228491E-4</v>
      </c>
    </row>
    <row r="864" spans="1:3" x14ac:dyDescent="0.25">
      <c r="A864">
        <v>43.2</v>
      </c>
      <c r="B864">
        <v>1.3410242225809862E-6</v>
      </c>
      <c r="C864">
        <v>3.7515566481885091E-4</v>
      </c>
    </row>
    <row r="865" spans="1:3" x14ac:dyDescent="0.25">
      <c r="A865">
        <v>43.25</v>
      </c>
      <c r="B865">
        <v>1.3703863089337968E-6</v>
      </c>
      <c r="C865">
        <v>3.7522436058672439E-4</v>
      </c>
    </row>
    <row r="866" spans="1:3" x14ac:dyDescent="0.25">
      <c r="A866">
        <v>43.3</v>
      </c>
      <c r="B866">
        <v>1.4003581654515284E-6</v>
      </c>
      <c r="C866">
        <v>3.7529314023094395E-4</v>
      </c>
    </row>
    <row r="867" spans="1:3" x14ac:dyDescent="0.25">
      <c r="A867">
        <v>43.35</v>
      </c>
      <c r="B867">
        <v>1.4309517120928478E-6</v>
      </c>
      <c r="C867">
        <v>3.7536200380696057E-4</v>
      </c>
    </row>
    <row r="868" spans="1:3" x14ac:dyDescent="0.25">
      <c r="A868">
        <v>43.4</v>
      </c>
      <c r="B868">
        <v>1.4621790858858544E-6</v>
      </c>
      <c r="C868">
        <v>3.7543095137063668E-4</v>
      </c>
    </row>
    <row r="869" spans="1:3" x14ac:dyDescent="0.25">
      <c r="A869">
        <v>43.45</v>
      </c>
      <c r="B869">
        <v>1.4940526445553067E-6</v>
      </c>
      <c r="C869">
        <v>3.7549998297824758E-4</v>
      </c>
    </row>
    <row r="870" spans="1:3" x14ac:dyDescent="0.25">
      <c r="A870">
        <v>43.5</v>
      </c>
      <c r="B870">
        <v>1.5265849702041962E-6</v>
      </c>
      <c r="C870">
        <v>3.7556909868648072E-4</v>
      </c>
    </row>
    <row r="871" spans="1:3" x14ac:dyDescent="0.25">
      <c r="A871">
        <v>43.55</v>
      </c>
      <c r="B871">
        <v>1.5597888730503214E-6</v>
      </c>
      <c r="C871">
        <v>3.7563829855243687E-4</v>
      </c>
    </row>
    <row r="872" spans="1:3" x14ac:dyDescent="0.25">
      <c r="A872">
        <v>43.6</v>
      </c>
      <c r="B872">
        <v>1.5936773952184965E-6</v>
      </c>
      <c r="C872">
        <v>3.7570758263362703E-4</v>
      </c>
    </row>
    <row r="873" spans="1:3" x14ac:dyDescent="0.25">
      <c r="A873">
        <v>43.65</v>
      </c>
      <c r="B873">
        <v>1.6282638145892789E-6</v>
      </c>
      <c r="C873">
        <v>3.7577695098797806E-4</v>
      </c>
    </row>
    <row r="874" spans="1:3" x14ac:dyDescent="0.25">
      <c r="A874">
        <v>43.7</v>
      </c>
      <c r="B874">
        <v>1.6635616487047266E-6</v>
      </c>
      <c r="C874">
        <v>3.7584640367382678E-4</v>
      </c>
    </row>
    <row r="875" spans="1:3" x14ac:dyDescent="0.25">
      <c r="A875">
        <v>43.75</v>
      </c>
      <c r="B875">
        <v>1.6995846587321222E-6</v>
      </c>
      <c r="C875">
        <v>3.7591594074992511E-4</v>
      </c>
    </row>
    <row r="876" spans="1:3" x14ac:dyDescent="0.25">
      <c r="A876">
        <v>43.8</v>
      </c>
      <c r="B876">
        <v>1.7363468534861376E-6</v>
      </c>
      <c r="C876">
        <v>3.7598556227543759E-4</v>
      </c>
    </row>
    <row r="877" spans="1:3" x14ac:dyDescent="0.25">
      <c r="A877">
        <v>43.85</v>
      </c>
      <c r="B877">
        <v>1.7738624935104984E-6</v>
      </c>
      <c r="C877">
        <v>3.7605526830994124E-4</v>
      </c>
    </row>
    <row r="878" spans="1:3" x14ac:dyDescent="0.25">
      <c r="A878">
        <v>43.9</v>
      </c>
      <c r="B878">
        <v>1.8121460952196126E-6</v>
      </c>
      <c r="C878">
        <v>3.7612505891342708E-4</v>
      </c>
    </row>
    <row r="879" spans="1:3" x14ac:dyDescent="0.25">
      <c r="A879">
        <v>43.95</v>
      </c>
      <c r="B879">
        <v>1.851212435101025E-6</v>
      </c>
      <c r="C879">
        <v>3.7619493414629937E-4</v>
      </c>
    </row>
    <row r="880" spans="1:3" x14ac:dyDescent="0.25">
      <c r="A880">
        <v>44</v>
      </c>
      <c r="B880">
        <v>1.8910765539795709E-6</v>
      </c>
      <c r="C880">
        <v>3.7626489406937703E-4</v>
      </c>
    </row>
    <row r="881" spans="1:3" x14ac:dyDescent="0.25">
      <c r="A881">
        <v>44.05</v>
      </c>
      <c r="B881">
        <v>1.9317537613437338E-6</v>
      </c>
      <c r="C881">
        <v>3.763349387438919E-4</v>
      </c>
    </row>
    <row r="882" spans="1:3" x14ac:dyDescent="0.25">
      <c r="A882">
        <v>44.1</v>
      </c>
      <c r="B882">
        <v>1.9732596397352573E-6</v>
      </c>
      <c r="C882">
        <v>3.764050682314904E-4</v>
      </c>
    </row>
    <row r="883" spans="1:3" x14ac:dyDescent="0.25">
      <c r="A883">
        <v>44.15</v>
      </c>
      <c r="B883">
        <v>2.0156100492026575E-6</v>
      </c>
      <c r="C883">
        <v>3.7647528259423309E-4</v>
      </c>
    </row>
    <row r="884" spans="1:3" x14ac:dyDescent="0.25">
      <c r="A884">
        <v>44.2</v>
      </c>
      <c r="B884">
        <v>2.0588211318193606E-6</v>
      </c>
      <c r="C884">
        <v>3.7654558189459451E-4</v>
      </c>
    </row>
    <row r="885" spans="1:3" x14ac:dyDescent="0.25">
      <c r="A885">
        <v>44.25</v>
      </c>
      <c r="B885">
        <v>2.1029093162674669E-6</v>
      </c>
      <c r="C885">
        <v>3.7661596619546452E-4</v>
      </c>
    </row>
    <row r="886" spans="1:3" x14ac:dyDescent="0.25">
      <c r="A886">
        <v>44.3</v>
      </c>
      <c r="B886">
        <v>2.1478913224877134E-6</v>
      </c>
      <c r="C886">
        <v>3.7668643556014822E-4</v>
      </c>
    </row>
    <row r="887" spans="1:3" x14ac:dyDescent="0.25">
      <c r="A887">
        <v>44.35</v>
      </c>
      <c r="B887">
        <v>2.1937841663966418E-6</v>
      </c>
      <c r="C887">
        <v>3.7675699005236329E-4</v>
      </c>
    </row>
    <row r="888" spans="1:3" x14ac:dyDescent="0.25">
      <c r="A888">
        <v>44.4</v>
      </c>
      <c r="B888">
        <v>2.2406051646716695E-6</v>
      </c>
      <c r="C888">
        <v>3.7682762973624632E-4</v>
      </c>
    </row>
    <row r="889" spans="1:3" x14ac:dyDescent="0.25">
      <c r="A889">
        <v>44.45</v>
      </c>
      <c r="B889">
        <v>2.288371939604906E-6</v>
      </c>
      <c r="C889">
        <v>3.7689835467634528E-4</v>
      </c>
    </row>
    <row r="890" spans="1:3" x14ac:dyDescent="0.25">
      <c r="A890">
        <v>44.5</v>
      </c>
      <c r="B890">
        <v>2.3371024240266794E-6</v>
      </c>
      <c r="C890">
        <v>3.7696916493762682E-4</v>
      </c>
    </row>
    <row r="891" spans="1:3" x14ac:dyDescent="0.25">
      <c r="A891">
        <v>44.55</v>
      </c>
      <c r="B891">
        <v>2.3868148662993301E-6</v>
      </c>
      <c r="C891">
        <v>3.7704006058547249E-4</v>
      </c>
    </row>
    <row r="892" spans="1:3" x14ac:dyDescent="0.25">
      <c r="A892">
        <v>44.6</v>
      </c>
      <c r="B892">
        <v>2.437527835382483E-6</v>
      </c>
      <c r="C892">
        <v>3.7711104168567934E-4</v>
      </c>
    </row>
    <row r="893" spans="1:3" x14ac:dyDescent="0.25">
      <c r="A893">
        <v>44.65</v>
      </c>
      <c r="B893">
        <v>2.4892602259703847E-6</v>
      </c>
      <c r="C893">
        <v>3.7718210830446072E-4</v>
      </c>
    </row>
    <row r="894" spans="1:3" x14ac:dyDescent="0.25">
      <c r="A894">
        <v>44.7</v>
      </c>
      <c r="B894">
        <v>2.5420312637022208E-6</v>
      </c>
      <c r="C894">
        <v>3.7725326050844704E-4</v>
      </c>
    </row>
    <row r="895" spans="1:3" x14ac:dyDescent="0.25">
      <c r="A895">
        <v>44.75</v>
      </c>
      <c r="B895">
        <v>2.595860510446447E-6</v>
      </c>
      <c r="C895">
        <v>3.7732449836468536E-4</v>
      </c>
    </row>
    <row r="896" spans="1:3" x14ac:dyDescent="0.25">
      <c r="A896">
        <v>44.8</v>
      </c>
      <c r="B896">
        <v>2.6507678696597678E-6</v>
      </c>
      <c r="C896">
        <v>3.7739582194063924E-4</v>
      </c>
    </row>
    <row r="897" spans="1:3" x14ac:dyDescent="0.25">
      <c r="A897">
        <v>44.85</v>
      </c>
      <c r="B897">
        <v>2.7067735918218211E-6</v>
      </c>
      <c r="C897">
        <v>3.7746723130418971E-4</v>
      </c>
    </row>
    <row r="898" spans="1:3" x14ac:dyDescent="0.25">
      <c r="A898">
        <v>44.9</v>
      </c>
      <c r="B898">
        <v>2.7638982799464845E-6</v>
      </c>
      <c r="C898">
        <v>3.7753872652363473E-4</v>
      </c>
    </row>
    <row r="899" spans="1:3" x14ac:dyDescent="0.25">
      <c r="A899">
        <v>44.95</v>
      </c>
      <c r="B899">
        <v>2.822162895170509E-6</v>
      </c>
      <c r="C899">
        <v>3.7761030766769141E-4</v>
      </c>
    </row>
    <row r="900" spans="1:3" x14ac:dyDescent="0.25">
      <c r="A900">
        <v>45</v>
      </c>
      <c r="B900">
        <v>2.8815887624206456E-6</v>
      </c>
      <c r="C900">
        <v>3.7768197480549283E-4</v>
      </c>
    </row>
    <row r="901" spans="1:3" x14ac:dyDescent="0.25">
      <c r="A901">
        <v>45.05</v>
      </c>
      <c r="B901">
        <v>2.9421975761599792E-6</v>
      </c>
      <c r="C901">
        <v>3.7775372800659201E-4</v>
      </c>
    </row>
    <row r="902" spans="1:3" x14ac:dyDescent="0.25">
      <c r="A902">
        <v>45.1</v>
      </c>
      <c r="B902">
        <v>3.0040114062145188E-6</v>
      </c>
      <c r="C902">
        <v>3.7782556734095859E-4</v>
      </c>
    </row>
    <row r="903" spans="1:3" x14ac:dyDescent="0.25">
      <c r="A903">
        <v>45.15</v>
      </c>
      <c r="B903">
        <v>3.0670527036809369E-6</v>
      </c>
      <c r="C903">
        <v>3.7789749287898299E-4</v>
      </c>
    </row>
    <row r="904" spans="1:3" x14ac:dyDescent="0.25">
      <c r="A904">
        <v>45.2</v>
      </c>
      <c r="B904">
        <v>3.1313443069163605E-6</v>
      </c>
      <c r="C904">
        <v>3.7796950469147316E-4</v>
      </c>
    </row>
    <row r="905" spans="1:3" x14ac:dyDescent="0.25">
      <c r="A905">
        <v>45.25</v>
      </c>
      <c r="B905">
        <v>3.1969094476112875E-6</v>
      </c>
      <c r="C905">
        <v>3.7804160284965672E-4</v>
      </c>
    </row>
    <row r="906" spans="1:3" x14ac:dyDescent="0.25">
      <c r="A906">
        <v>45.3</v>
      </c>
      <c r="B906">
        <v>3.2637717569463967E-6</v>
      </c>
      <c r="C906">
        <v>3.7811378742518063E-4</v>
      </c>
    </row>
    <row r="907" spans="1:3" x14ac:dyDescent="0.25">
      <c r="A907">
        <v>45.35</v>
      </c>
      <c r="B907">
        <v>3.3319552718343746E-6</v>
      </c>
      <c r="C907">
        <v>3.7818605849011366E-4</v>
      </c>
    </row>
    <row r="908" spans="1:3" x14ac:dyDescent="0.25">
      <c r="A908">
        <v>45.4</v>
      </c>
      <c r="B908">
        <v>3.4014844412477641E-6</v>
      </c>
      <c r="C908">
        <v>3.7825841611694122E-4</v>
      </c>
    </row>
    <row r="909" spans="1:3" x14ac:dyDescent="0.25">
      <c r="A909">
        <v>45.45</v>
      </c>
      <c r="B909">
        <v>3.4723841326335574E-6</v>
      </c>
      <c r="C909">
        <v>3.7833086037857277E-4</v>
      </c>
    </row>
    <row r="910" spans="1:3" x14ac:dyDescent="0.25">
      <c r="A910">
        <v>45.5</v>
      </c>
      <c r="B910">
        <v>3.5446796384158222E-6</v>
      </c>
      <c r="C910">
        <v>3.7840339134833512E-4</v>
      </c>
    </row>
    <row r="911" spans="1:3" x14ac:dyDescent="0.25">
      <c r="A911">
        <v>45.55</v>
      </c>
      <c r="B911">
        <v>3.6183966825872606E-6</v>
      </c>
      <c r="C911">
        <v>3.7847600909997933E-4</v>
      </c>
    </row>
    <row r="912" spans="1:3" x14ac:dyDescent="0.25">
      <c r="A912">
        <v>45.6</v>
      </c>
      <c r="B912">
        <v>3.6935614273905229E-6</v>
      </c>
      <c r="C912">
        <v>3.7854871370767524E-4</v>
      </c>
    </row>
    <row r="913" spans="1:3" x14ac:dyDescent="0.25">
      <c r="A913">
        <v>45.65</v>
      </c>
      <c r="B913">
        <v>3.7702004800906621E-6</v>
      </c>
      <c r="C913">
        <v>3.786215052460163E-4</v>
      </c>
    </row>
    <row r="914" spans="1:3" x14ac:dyDescent="0.25">
      <c r="A914">
        <v>45.7</v>
      </c>
      <c r="B914">
        <v>3.8483408998393007E-6</v>
      </c>
      <c r="C914">
        <v>3.7869438379001675E-4</v>
      </c>
    </row>
    <row r="915" spans="1:3" x14ac:dyDescent="0.25">
      <c r="A915">
        <v>45.75</v>
      </c>
      <c r="B915">
        <v>3.9280102046319964E-6</v>
      </c>
      <c r="C915">
        <v>3.7876734941511383E-4</v>
      </c>
    </row>
    <row r="916" spans="1:3" x14ac:dyDescent="0.25">
      <c r="A916">
        <v>45.8</v>
      </c>
      <c r="B916">
        <v>4.0092363783594402E-6</v>
      </c>
      <c r="C916">
        <v>3.7884040219716666E-4</v>
      </c>
    </row>
    <row r="917" spans="1:3" x14ac:dyDescent="0.25">
      <c r="A917">
        <v>45.85</v>
      </c>
      <c r="B917">
        <v>4.0920478779538174E-6</v>
      </c>
      <c r="C917">
        <v>3.7891354221245921E-4</v>
      </c>
    </row>
    <row r="918" spans="1:3" x14ac:dyDescent="0.25">
      <c r="A918">
        <v>45.9</v>
      </c>
      <c r="B918">
        <v>4.1764736406311986E-6</v>
      </c>
      <c r="C918">
        <v>3.7898676953769636E-4</v>
      </c>
    </row>
    <row r="919" spans="1:3" x14ac:dyDescent="0.25">
      <c r="A919">
        <v>45.95</v>
      </c>
      <c r="B919">
        <v>4.2625430912311765E-6</v>
      </c>
      <c r="C919">
        <v>3.7906008425000825E-4</v>
      </c>
    </row>
    <row r="920" spans="1:3" x14ac:dyDescent="0.25">
      <c r="A920">
        <v>46</v>
      </c>
      <c r="B920">
        <v>4.3502861496546397E-6</v>
      </c>
      <c r="C920">
        <v>3.7913348642694904E-4</v>
      </c>
    </row>
    <row r="921" spans="1:3" x14ac:dyDescent="0.25">
      <c r="A921">
        <v>46.05</v>
      </c>
      <c r="B921">
        <v>4.4397332384010071E-6</v>
      </c>
      <c r="C921">
        <v>3.7920697614649706E-4</v>
      </c>
    </row>
    <row r="922" spans="1:3" x14ac:dyDescent="0.25">
      <c r="A922">
        <v>46.1</v>
      </c>
      <c r="B922">
        <v>4.5309152902056684E-6</v>
      </c>
      <c r="C922">
        <v>3.792805534870546E-4</v>
      </c>
    </row>
    <row r="923" spans="1:3" x14ac:dyDescent="0.25">
      <c r="A923">
        <v>46.15</v>
      </c>
      <c r="B923">
        <v>4.6238637557790626E-6</v>
      </c>
      <c r="C923">
        <v>3.7935421852745062E-4</v>
      </c>
    </row>
    <row r="924" spans="1:3" x14ac:dyDescent="0.25">
      <c r="A924">
        <v>46.2</v>
      </c>
      <c r="B924">
        <v>4.7186106116482433E-6</v>
      </c>
      <c r="C924">
        <v>3.7942797134693789E-4</v>
      </c>
    </row>
    <row r="925" spans="1:3" x14ac:dyDescent="0.25">
      <c r="A925">
        <v>46.25</v>
      </c>
      <c r="B925">
        <v>4.8151883681022193E-6</v>
      </c>
      <c r="C925">
        <v>3.7950181202519722E-4</v>
      </c>
    </row>
    <row r="926" spans="1:3" x14ac:dyDescent="0.25">
      <c r="A926">
        <v>46.3</v>
      </c>
      <c r="B926">
        <v>4.9136300772420536E-6</v>
      </c>
      <c r="C926">
        <v>3.7957574064233408E-4</v>
      </c>
    </row>
    <row r="927" spans="1:3" x14ac:dyDescent="0.25">
      <c r="A927">
        <v>46.35</v>
      </c>
      <c r="B927">
        <v>5.0139693411368926E-6</v>
      </c>
      <c r="C927">
        <v>3.7964975727887993E-4</v>
      </c>
    </row>
    <row r="928" spans="1:3" x14ac:dyDescent="0.25">
      <c r="A928">
        <v>46.4</v>
      </c>
      <c r="B928">
        <v>5.1162403200870572E-6</v>
      </c>
      <c r="C928">
        <v>3.7972386201579587E-4</v>
      </c>
    </row>
    <row r="929" spans="1:3" x14ac:dyDescent="0.25">
      <c r="A929">
        <v>46.45</v>
      </c>
      <c r="B929">
        <v>5.2204777409953929E-6</v>
      </c>
      <c r="C929">
        <v>3.7979805493446815E-4</v>
      </c>
    </row>
    <row r="930" spans="1:3" x14ac:dyDescent="0.25">
      <c r="A930">
        <v>46.5</v>
      </c>
      <c r="B930">
        <v>5.3267169058478639E-6</v>
      </c>
      <c r="C930">
        <v>3.7987233611671151E-4</v>
      </c>
    </row>
    <row r="931" spans="1:3" x14ac:dyDescent="0.25">
      <c r="A931">
        <v>46.55</v>
      </c>
      <c r="B931">
        <v>5.4349937003047558E-6</v>
      </c>
      <c r="C931">
        <v>3.7994670564476943E-4</v>
      </c>
    </row>
    <row r="932" spans="1:3" x14ac:dyDescent="0.25">
      <c r="A932">
        <v>46.6</v>
      </c>
      <c r="B932">
        <v>5.5453446024034874E-6</v>
      </c>
      <c r="C932">
        <v>3.8002116360131389E-4</v>
      </c>
    </row>
    <row r="933" spans="1:3" x14ac:dyDescent="0.25">
      <c r="A933">
        <v>46.65</v>
      </c>
      <c r="B933">
        <v>5.6578066913742362E-6</v>
      </c>
      <c r="C933">
        <v>3.8009571006944546E-4</v>
      </c>
    </row>
    <row r="934" spans="1:3" x14ac:dyDescent="0.25">
      <c r="A934">
        <v>46.7</v>
      </c>
      <c r="B934">
        <v>5.7724176565695921E-6</v>
      </c>
      <c r="C934">
        <v>3.8017034513269433E-4</v>
      </c>
    </row>
    <row r="935" spans="1:3" x14ac:dyDescent="0.25">
      <c r="A935">
        <v>46.75</v>
      </c>
      <c r="B935">
        <v>5.8892158065094702E-6</v>
      </c>
      <c r="C935">
        <v>3.8024506887502133E-4</v>
      </c>
    </row>
    <row r="936" spans="1:3" x14ac:dyDescent="0.25">
      <c r="A936">
        <v>46.8</v>
      </c>
      <c r="B936">
        <v>6.0082400780423443E-6</v>
      </c>
      <c r="C936">
        <v>3.8031988138081659E-4</v>
      </c>
    </row>
    <row r="937" spans="1:3" x14ac:dyDescent="0.25">
      <c r="A937">
        <v>46.85</v>
      </c>
      <c r="B937">
        <v>6.1295300456240718E-6</v>
      </c>
      <c r="C937">
        <v>3.8039478273490173E-4</v>
      </c>
    </row>
    <row r="938" spans="1:3" x14ac:dyDescent="0.25">
      <c r="A938">
        <v>46.9</v>
      </c>
      <c r="B938">
        <v>6.2531259307154957E-6</v>
      </c>
      <c r="C938">
        <v>3.8046977302253008E-4</v>
      </c>
    </row>
    <row r="939" spans="1:3" x14ac:dyDescent="0.25">
      <c r="A939">
        <v>46.95</v>
      </c>
      <c r="B939">
        <v>6.3790686113002404E-6</v>
      </c>
      <c r="C939">
        <v>3.8054485232938488E-4</v>
      </c>
    </row>
    <row r="940" spans="1:3" x14ac:dyDescent="0.25">
      <c r="A940">
        <v>47</v>
      </c>
      <c r="B940">
        <v>6.5073996315233857E-6</v>
      </c>
      <c r="C940">
        <v>3.8062002074158328E-4</v>
      </c>
    </row>
    <row r="941" spans="1:3" x14ac:dyDescent="0.25">
      <c r="A941">
        <v>47.05</v>
      </c>
      <c r="B941">
        <v>6.6381612114530358E-6</v>
      </c>
      <c r="C941">
        <v>3.8069527834567454E-4</v>
      </c>
    </row>
    <row r="942" spans="1:3" x14ac:dyDescent="0.25">
      <c r="A942">
        <v>47.1</v>
      </c>
      <c r="B942">
        <v>6.7713962569652805E-6</v>
      </c>
      <c r="C942">
        <v>3.8077062522864062E-4</v>
      </c>
    </row>
    <row r="943" spans="1:3" x14ac:dyDescent="0.25">
      <c r="A943">
        <v>47.15</v>
      </c>
      <c r="B943">
        <v>6.9071483697542294E-6</v>
      </c>
      <c r="C943">
        <v>3.8084606147789705E-4</v>
      </c>
    </row>
    <row r="944" spans="1:3" x14ac:dyDescent="0.25">
      <c r="A944">
        <v>47.2</v>
      </c>
      <c r="B944">
        <v>7.0454618574682235E-6</v>
      </c>
      <c r="C944">
        <v>3.8092158718129409E-4</v>
      </c>
    </row>
    <row r="945" spans="1:3" x14ac:dyDescent="0.25">
      <c r="A945">
        <v>47.25</v>
      </c>
      <c r="B945">
        <v>7.186381743973566E-6</v>
      </c>
      <c r="C945">
        <v>3.8099720242711516E-4</v>
      </c>
    </row>
    <row r="946" spans="1:3" x14ac:dyDescent="0.25">
      <c r="A946">
        <v>47.3</v>
      </c>
      <c r="B946">
        <v>7.3299537797469343E-6</v>
      </c>
      <c r="C946">
        <v>3.8107290730407951E-4</v>
      </c>
    </row>
    <row r="947" spans="1:3" x14ac:dyDescent="0.25">
      <c r="A947">
        <v>47.35</v>
      </c>
      <c r="B947">
        <v>7.476224452397814E-6</v>
      </c>
      <c r="C947">
        <v>3.8114870190134113E-4</v>
      </c>
    </row>
    <row r="948" spans="1:3" x14ac:dyDescent="0.25">
      <c r="A948">
        <v>47.4</v>
      </c>
      <c r="B948">
        <v>7.625240997322201E-6</v>
      </c>
      <c r="C948">
        <v>3.8122458630849209E-4</v>
      </c>
    </row>
    <row r="949" spans="1:3" x14ac:dyDescent="0.25">
      <c r="A949">
        <v>47.45</v>
      </c>
      <c r="B949">
        <v>7.7770514084889823E-6</v>
      </c>
      <c r="C949">
        <v>3.8130056061555701E-4</v>
      </c>
    </row>
    <row r="950" spans="1:3" x14ac:dyDescent="0.25">
      <c r="A950">
        <v>47.5</v>
      </c>
      <c r="B950">
        <v>7.93170444936004E-6</v>
      </c>
      <c r="C950">
        <v>3.8137662491300172E-4</v>
      </c>
    </row>
    <row r="951" spans="1:3" x14ac:dyDescent="0.25">
      <c r="A951">
        <v>47.55</v>
      </c>
      <c r="B951">
        <v>8.0892496639457147E-6</v>
      </c>
      <c r="C951">
        <v>3.8145277929172507E-4</v>
      </c>
    </row>
    <row r="952" spans="1:3" x14ac:dyDescent="0.25">
      <c r="A952">
        <v>47.6</v>
      </c>
      <c r="B952">
        <v>8.2497373879966141E-6</v>
      </c>
      <c r="C952">
        <v>3.8152902384306823E-4</v>
      </c>
    </row>
    <row r="953" spans="1:3" x14ac:dyDescent="0.25">
      <c r="A953">
        <v>47.65</v>
      </c>
      <c r="B953">
        <v>8.4132187603332893E-6</v>
      </c>
      <c r="C953">
        <v>3.8160535865880776E-4</v>
      </c>
    </row>
    <row r="954" spans="1:3" x14ac:dyDescent="0.25">
      <c r="A954">
        <v>47.7</v>
      </c>
      <c r="B954">
        <v>8.5797457343150525E-6</v>
      </c>
      <c r="C954">
        <v>3.8168178383116006E-4</v>
      </c>
    </row>
    <row r="955" spans="1:3" x14ac:dyDescent="0.25">
      <c r="A955">
        <v>47.75</v>
      </c>
      <c r="B955">
        <v>8.7493710894493189E-6</v>
      </c>
      <c r="C955">
        <v>3.817582994527812E-4</v>
      </c>
    </row>
    <row r="956" spans="1:3" x14ac:dyDescent="0.25">
      <c r="A956">
        <v>47.8</v>
      </c>
      <c r="B956">
        <v>8.9221484431426117E-6</v>
      </c>
      <c r="C956">
        <v>3.8183490561676734E-4</v>
      </c>
    </row>
    <row r="957" spans="1:3" x14ac:dyDescent="0.25">
      <c r="A957">
        <v>47.85</v>
      </c>
      <c r="B957">
        <v>9.098132262594909E-6</v>
      </c>
      <c r="C957">
        <v>3.8191160241665516E-4</v>
      </c>
    </row>
    <row r="958" spans="1:3" x14ac:dyDescent="0.25">
      <c r="A958">
        <v>47.9</v>
      </c>
      <c r="B958">
        <v>9.2773778768382925E-6</v>
      </c>
      <c r="C958">
        <v>3.8198838994642188E-4</v>
      </c>
    </row>
    <row r="959" spans="1:3" x14ac:dyDescent="0.25">
      <c r="A959">
        <v>47.95</v>
      </c>
      <c r="B959">
        <v>9.459941488921596E-6</v>
      </c>
      <c r="C959">
        <v>3.8206526830048758E-4</v>
      </c>
    </row>
    <row r="960" spans="1:3" x14ac:dyDescent="0.25">
      <c r="A960">
        <v>48</v>
      </c>
      <c r="B960">
        <v>9.6458801882422158E-6</v>
      </c>
      <c r="C960">
        <v>3.8214223757371366E-4</v>
      </c>
    </row>
    <row r="961" spans="1:3" x14ac:dyDescent="0.25">
      <c r="A961">
        <v>48.05</v>
      </c>
      <c r="B961">
        <v>9.8352519630267146E-6</v>
      </c>
      <c r="C961">
        <v>3.8221929786140318E-4</v>
      </c>
    </row>
    <row r="962" spans="1:3" x14ac:dyDescent="0.25">
      <c r="A962">
        <v>48.1</v>
      </c>
      <c r="B962">
        <v>1.0028115712960987E-5</v>
      </c>
      <c r="C962">
        <v>3.8229644925930496E-4</v>
      </c>
    </row>
    <row r="963" spans="1:3" x14ac:dyDescent="0.25">
      <c r="A963">
        <v>48.15</v>
      </c>
      <c r="B963">
        <v>1.0224531261972249E-5</v>
      </c>
      <c r="C963">
        <v>3.8237369186361006E-4</v>
      </c>
    </row>
    <row r="964" spans="1:3" x14ac:dyDescent="0.25">
      <c r="A964">
        <v>48.2</v>
      </c>
      <c r="B964">
        <v>1.0424559371163437E-5</v>
      </c>
      <c r="C964">
        <v>3.824510257709545E-4</v>
      </c>
    </row>
    <row r="965" spans="1:3" x14ac:dyDescent="0.25">
      <c r="A965">
        <v>48.25</v>
      </c>
      <c r="B965">
        <v>1.0628261751902034E-5</v>
      </c>
      <c r="C965">
        <v>3.8252845107841939E-4</v>
      </c>
    </row>
    <row r="966" spans="1:3" x14ac:dyDescent="0.25">
      <c r="A966">
        <v>48.3</v>
      </c>
      <c r="B966">
        <v>1.0835701079064083E-5</v>
      </c>
      <c r="C966">
        <v>3.8260596788353103E-4</v>
      </c>
    </row>
    <row r="967" spans="1:3" x14ac:dyDescent="0.25">
      <c r="A967">
        <v>48.35</v>
      </c>
      <c r="B967">
        <v>1.1046941004435788E-5</v>
      </c>
      <c r="C967">
        <v>3.8268357628426242E-4</v>
      </c>
    </row>
    <row r="968" spans="1:3" x14ac:dyDescent="0.25">
      <c r="A968">
        <v>48.4</v>
      </c>
      <c r="B968">
        <v>1.1262046170272625E-5</v>
      </c>
      <c r="C968">
        <v>3.827612763790335E-4</v>
      </c>
    </row>
    <row r="969" spans="1:3" x14ac:dyDescent="0.25">
      <c r="A969">
        <v>48.45</v>
      </c>
      <c r="B969">
        <v>1.1481082223019025E-5</v>
      </c>
      <c r="C969">
        <v>3.8283906826670994E-4</v>
      </c>
    </row>
    <row r="970" spans="1:3" x14ac:dyDescent="0.25">
      <c r="A970">
        <v>48.5</v>
      </c>
      <c r="B970">
        <v>1.1704115827188949E-5</v>
      </c>
      <c r="C970">
        <v>3.8291695204660823E-4</v>
      </c>
    </row>
    <row r="971" spans="1:3" x14ac:dyDescent="0.25">
      <c r="A971">
        <v>48.55</v>
      </c>
      <c r="B971">
        <v>1.1931214679409068E-5</v>
      </c>
      <c r="C971">
        <v>3.8299492781849049E-4</v>
      </c>
    </row>
    <row r="972" spans="1:3" x14ac:dyDescent="0.25">
      <c r="A972">
        <v>48.6</v>
      </c>
      <c r="B972">
        <v>1.2162447522626234E-5</v>
      </c>
      <c r="C972">
        <v>3.8307299568257153E-4</v>
      </c>
    </row>
    <row r="973" spans="1:3" x14ac:dyDescent="0.25">
      <c r="A973">
        <v>48.65</v>
      </c>
      <c r="B973">
        <v>1.2397884160480202E-5</v>
      </c>
      <c r="C973">
        <v>3.8315115573951214E-4</v>
      </c>
    </row>
    <row r="974" spans="1:3" x14ac:dyDescent="0.25">
      <c r="A974">
        <v>48.7</v>
      </c>
      <c r="B974">
        <v>1.2637595471843708E-5</v>
      </c>
      <c r="C974">
        <v>3.8322940809042599E-4</v>
      </c>
    </row>
    <row r="975" spans="1:3" x14ac:dyDescent="0.25">
      <c r="A975">
        <v>48.75</v>
      </c>
      <c r="B975">
        <v>1.2881653425530635E-5</v>
      </c>
      <c r="C975">
        <v>3.8330775283687768E-4</v>
      </c>
    </row>
    <row r="976" spans="1:3" x14ac:dyDescent="0.25">
      <c r="A976">
        <v>48.8</v>
      </c>
      <c r="B976">
        <v>1.3130131095174399E-5</v>
      </c>
      <c r="C976">
        <v>3.8338619008088283E-4</v>
      </c>
    </row>
    <row r="977" spans="1:3" x14ac:dyDescent="0.25">
      <c r="A977">
        <v>48.85</v>
      </c>
      <c r="B977">
        <v>1.3383102674277514E-5</v>
      </c>
      <c r="C977">
        <v>3.8346471992490981E-4</v>
      </c>
    </row>
    <row r="978" spans="1:3" x14ac:dyDescent="0.25">
      <c r="A978">
        <v>48.9</v>
      </c>
      <c r="B978">
        <v>1.3640643491433734E-5</v>
      </c>
      <c r="C978">
        <v>3.8354334247187906E-4</v>
      </c>
    </row>
    <row r="979" spans="1:3" x14ac:dyDescent="0.25">
      <c r="A979">
        <v>48.95</v>
      </c>
      <c r="B979">
        <v>1.3902830025725296E-5</v>
      </c>
      <c r="C979">
        <v>3.8362205782516682E-4</v>
      </c>
    </row>
    <row r="980" spans="1:3" x14ac:dyDescent="0.25">
      <c r="A980">
        <v>49</v>
      </c>
      <c r="B980">
        <v>1.4169739922294944E-5</v>
      </c>
      <c r="C980">
        <v>3.8370086608860128E-4</v>
      </c>
    </row>
    <row r="981" spans="1:3" x14ac:dyDescent="0.25">
      <c r="A981">
        <v>49.05</v>
      </c>
      <c r="B981">
        <v>1.444145200809603E-5</v>
      </c>
      <c r="C981">
        <v>3.8377976736646773E-4</v>
      </c>
    </row>
    <row r="982" spans="1:3" x14ac:dyDescent="0.25">
      <c r="A982">
        <v>49.1</v>
      </c>
      <c r="B982">
        <v>1.4718046307821036E-5</v>
      </c>
      <c r="C982">
        <v>3.8385876176350579E-4</v>
      </c>
    </row>
    <row r="983" spans="1:3" x14ac:dyDescent="0.25">
      <c r="A983">
        <v>49.15</v>
      </c>
      <c r="B983">
        <v>1.4999604060010143E-5</v>
      </c>
      <c r="C983">
        <v>3.8393784938491E-4</v>
      </c>
    </row>
    <row r="984" spans="1:3" x14ac:dyDescent="0.25">
      <c r="A984">
        <v>49.2</v>
      </c>
      <c r="B984">
        <v>1.5286207733341958E-5</v>
      </c>
      <c r="C984">
        <v>3.8401703033633561E-4</v>
      </c>
    </row>
    <row r="985" spans="1:3" x14ac:dyDescent="0.25">
      <c r="A985">
        <v>49.25</v>
      </c>
      <c r="B985">
        <v>1.5577941043107283E-5</v>
      </c>
      <c r="C985">
        <v>3.8409630472389255E-4</v>
      </c>
    </row>
    <row r="986" spans="1:3" x14ac:dyDescent="0.25">
      <c r="A986">
        <v>49.3</v>
      </c>
      <c r="B986">
        <v>1.5874888967867591E-5</v>
      </c>
      <c r="C986">
        <v>3.8417567265415015E-4</v>
      </c>
    </row>
    <row r="987" spans="1:3" x14ac:dyDescent="0.25">
      <c r="A987">
        <v>49.35</v>
      </c>
      <c r="B987">
        <v>1.6177137766299926E-5</v>
      </c>
      <c r="C987">
        <v>3.8425513423413603E-4</v>
      </c>
    </row>
    <row r="988" spans="1:3" x14ac:dyDescent="0.25">
      <c r="A988">
        <v>49.4</v>
      </c>
      <c r="B988">
        <v>1.6484774994229229E-5</v>
      </c>
      <c r="C988">
        <v>3.8433468957133944E-4</v>
      </c>
    </row>
    <row r="989" spans="1:3" x14ac:dyDescent="0.25">
      <c r="A989">
        <v>49.45</v>
      </c>
      <c r="B989">
        <v>1.6797889521850413E-5</v>
      </c>
      <c r="C989">
        <v>3.8441433877370735E-4</v>
      </c>
    </row>
    <row r="990" spans="1:3" x14ac:dyDescent="0.25">
      <c r="A990">
        <v>49.5</v>
      </c>
      <c r="B990">
        <v>1.7116571551140929E-5</v>
      </c>
      <c r="C990">
        <v>3.8449408194965028E-4</v>
      </c>
    </row>
    <row r="991" spans="1:3" x14ac:dyDescent="0.25">
      <c r="A991">
        <v>49.55</v>
      </c>
      <c r="B991">
        <v>1.744091263346572E-5</v>
      </c>
      <c r="C991">
        <v>3.8457391920803958E-4</v>
      </c>
    </row>
    <row r="992" spans="1:3" x14ac:dyDescent="0.25">
      <c r="A992">
        <v>49.6</v>
      </c>
      <c r="B992">
        <v>1.7771005687376056E-5</v>
      </c>
      <c r="C992">
        <v>3.846538506582089E-4</v>
      </c>
    </row>
    <row r="993" spans="1:3" x14ac:dyDescent="0.25">
      <c r="A993">
        <v>49.65</v>
      </c>
      <c r="B993">
        <v>1.8106945016603656E-5</v>
      </c>
      <c r="C993">
        <v>3.8473387640995563E-4</v>
      </c>
    </row>
    <row r="994" spans="1:3" x14ac:dyDescent="0.25">
      <c r="A994">
        <v>49.7</v>
      </c>
      <c r="B994">
        <v>1.8448826328251914E-5</v>
      </c>
      <c r="C994">
        <v>3.8481399657354159E-4</v>
      </c>
    </row>
    <row r="995" spans="1:3" x14ac:dyDescent="0.25">
      <c r="A995">
        <v>49.75</v>
      </c>
      <c r="B995">
        <v>1.8796746751185479E-5</v>
      </c>
      <c r="C995">
        <v>3.8489421125969262E-4</v>
      </c>
    </row>
    <row r="996" spans="1:3" x14ac:dyDescent="0.25">
      <c r="A996">
        <v>49.8</v>
      </c>
      <c r="B996">
        <v>1.9150804854619561E-5</v>
      </c>
      <c r="C996">
        <v>3.8497452057960048E-4</v>
      </c>
    </row>
    <row r="997" spans="1:3" x14ac:dyDescent="0.25">
      <c r="A997">
        <v>49.85</v>
      </c>
      <c r="B997">
        <v>1.9511100666911242E-5</v>
      </c>
      <c r="C997">
        <v>3.850549246449226E-4</v>
      </c>
    </row>
    <row r="998" spans="1:3" x14ac:dyDescent="0.25">
      <c r="A998">
        <v>49.9</v>
      </c>
      <c r="B998">
        <v>1.9877735694553488E-5</v>
      </c>
      <c r="C998">
        <v>3.8513542356778479E-4</v>
      </c>
    </row>
    <row r="999" spans="1:3" x14ac:dyDescent="0.25">
      <c r="A999">
        <v>49.95</v>
      </c>
      <c r="B999">
        <v>2.0250812941373673E-5</v>
      </c>
      <c r="C999">
        <v>3.8521601746077948E-4</v>
      </c>
    </row>
    <row r="1000" spans="1:3" x14ac:dyDescent="0.25">
      <c r="A1000">
        <v>50</v>
      </c>
      <c r="B1000">
        <v>2.0630436927938624E-5</v>
      </c>
      <c r="C1000">
        <v>3.8529670643696777E-4</v>
      </c>
    </row>
    <row r="1001" spans="1:3" x14ac:dyDescent="0.25">
      <c r="A1001">
        <v>50.05</v>
      </c>
      <c r="B1001">
        <v>2.1016713711167338E-5</v>
      </c>
      <c r="C1001">
        <v>3.8537749060988015E-4</v>
      </c>
    </row>
    <row r="1002" spans="1:3" x14ac:dyDescent="0.25">
      <c r="A1002">
        <v>50.1</v>
      </c>
      <c r="B1002">
        <v>2.1409750904152339E-5</v>
      </c>
      <c r="C1002">
        <v>3.8545837009351712E-4</v>
      </c>
    </row>
    <row r="1003" spans="1:3" x14ac:dyDescent="0.25">
      <c r="A1003">
        <v>50.15</v>
      </c>
      <c r="B1003">
        <v>2.1809657696192488E-5</v>
      </c>
      <c r="C1003">
        <v>3.8553934500235037E-4</v>
      </c>
    </row>
    <row r="1004" spans="1:3" x14ac:dyDescent="0.25">
      <c r="A1004">
        <v>50.2</v>
      </c>
      <c r="B1004">
        <v>2.2216544873037896E-5</v>
      </c>
      <c r="C1004">
        <v>3.8562041545132318E-4</v>
      </c>
    </row>
    <row r="1005" spans="1:3" x14ac:dyDescent="0.25">
      <c r="A1005">
        <v>50.25</v>
      </c>
      <c r="B1005">
        <v>2.2630524837348669E-5</v>
      </c>
      <c r="C1005">
        <v>3.8570158155585123E-4</v>
      </c>
    </row>
    <row r="1006" spans="1:3" x14ac:dyDescent="0.25">
      <c r="A1006">
        <v>50.3</v>
      </c>
      <c r="B1006">
        <v>2.3051711629369009E-5</v>
      </c>
      <c r="C1006">
        <v>3.8578284343182274E-4</v>
      </c>
    </row>
    <row r="1007" spans="1:3" x14ac:dyDescent="0.25">
      <c r="A1007">
        <v>50.35</v>
      </c>
      <c r="B1007">
        <v>2.3480220947818867E-5</v>
      </c>
      <c r="C1007">
        <v>3.8586420119560047E-4</v>
      </c>
    </row>
    <row r="1008" spans="1:3" x14ac:dyDescent="0.25">
      <c r="A1008">
        <v>50.4</v>
      </c>
      <c r="B1008">
        <v>2.3916170171003288E-5</v>
      </c>
      <c r="C1008">
        <v>3.8594565496402372E-4</v>
      </c>
    </row>
    <row r="1009" spans="1:3" x14ac:dyDescent="0.25">
      <c r="A1009">
        <v>50.45</v>
      </c>
      <c r="B1009">
        <v>2.4359678378142362E-5</v>
      </c>
      <c r="C1009">
        <v>3.8602720485440335E-4</v>
      </c>
    </row>
    <row r="1010" spans="1:3" x14ac:dyDescent="0.25">
      <c r="A1010">
        <v>50.5</v>
      </c>
      <c r="B1010">
        <v>2.4810866370922823E-5</v>
      </c>
      <c r="C1010">
        <v>3.861088509845301E-4</v>
      </c>
    </row>
    <row r="1011" spans="1:3" x14ac:dyDescent="0.25">
      <c r="A1011">
        <v>50.55</v>
      </c>
      <c r="B1011">
        <v>2.5269856695272907E-5</v>
      </c>
      <c r="C1011">
        <v>3.8619059347267222E-4</v>
      </c>
    </row>
    <row r="1012" spans="1:3" x14ac:dyDescent="0.25">
      <c r="A1012">
        <v>50.6</v>
      </c>
      <c r="B1012">
        <v>2.5736773663361588E-5</v>
      </c>
      <c r="C1012">
        <v>3.8627243243757284E-4</v>
      </c>
    </row>
    <row r="1013" spans="1:3" x14ac:dyDescent="0.25">
      <c r="A1013">
        <v>50.65</v>
      </c>
      <c r="B1013">
        <v>2.6211743375824537E-5</v>
      </c>
      <c r="C1013">
        <v>3.8635436799845701E-4</v>
      </c>
    </row>
    <row r="1014" spans="1:3" x14ac:dyDescent="0.25">
      <c r="A1014">
        <v>50.7</v>
      </c>
      <c r="B1014">
        <v>2.669489374421763E-5</v>
      </c>
      <c r="C1014">
        <v>3.8643640027502833E-4</v>
      </c>
    </row>
    <row r="1015" spans="1:3" x14ac:dyDescent="0.25">
      <c r="A1015">
        <v>50.75</v>
      </c>
      <c r="B1015">
        <v>2.718635451370009E-5</v>
      </c>
      <c r="C1015">
        <v>3.865185293874722E-4</v>
      </c>
    </row>
    <row r="1016" spans="1:3" x14ac:dyDescent="0.25">
      <c r="A1016">
        <v>50.8</v>
      </c>
      <c r="B1016">
        <v>2.7686257285948594E-5</v>
      </c>
      <c r="C1016">
        <v>3.8660075545645322E-4</v>
      </c>
    </row>
    <row r="1017" spans="1:3" x14ac:dyDescent="0.25">
      <c r="A1017">
        <v>50.85</v>
      </c>
      <c r="B1017">
        <v>2.8194735542303834E-5</v>
      </c>
      <c r="C1017">
        <v>3.8668307860312094E-4</v>
      </c>
    </row>
    <row r="1018" spans="1:3" x14ac:dyDescent="0.25">
      <c r="A1018">
        <v>50.9</v>
      </c>
      <c r="B1018">
        <v>2.8711924667150445E-5</v>
      </c>
      <c r="C1018">
        <v>3.8676549894910568E-4</v>
      </c>
    </row>
    <row r="1019" spans="1:3" x14ac:dyDescent="0.25">
      <c r="A1019">
        <v>50.95</v>
      </c>
      <c r="B1019">
        <v>2.923796197153436E-5</v>
      </c>
      <c r="C1019">
        <v>3.8684801661652447E-4</v>
      </c>
    </row>
    <row r="1020" spans="1:3" x14ac:dyDescent="0.25">
      <c r="A1020">
        <v>51</v>
      </c>
      <c r="B1020">
        <v>2.9772986717014778E-5</v>
      </c>
      <c r="C1020">
        <v>3.8693063172797631E-4</v>
      </c>
    </row>
    <row r="1021" spans="1:3" x14ac:dyDescent="0.25">
      <c r="A1021">
        <v>51.05</v>
      </c>
      <c r="B1021">
        <v>3.0317140139757208E-5</v>
      </c>
      <c r="C1021">
        <v>3.8701334440654898E-4</v>
      </c>
    </row>
    <row r="1022" spans="1:3" x14ac:dyDescent="0.25">
      <c r="A1022">
        <v>51.1</v>
      </c>
      <c r="B1022">
        <v>3.0870565474865108E-5</v>
      </c>
      <c r="C1022">
        <v>3.8709615477581464E-4</v>
      </c>
    </row>
    <row r="1023" spans="1:3" x14ac:dyDescent="0.25">
      <c r="A1023">
        <v>51.15</v>
      </c>
      <c r="B1023">
        <v>3.1433407980953907E-5</v>
      </c>
      <c r="C1023">
        <v>3.8717906295983415E-4</v>
      </c>
    </row>
    <row r="1024" spans="1:3" x14ac:dyDescent="0.25">
      <c r="A1024">
        <v>51.2</v>
      </c>
      <c r="B1024">
        <v>3.2005814964968092E-5</v>
      </c>
      <c r="C1024">
        <v>3.8726206908315714E-4</v>
      </c>
    </row>
    <row r="1025" spans="1:3" x14ac:dyDescent="0.25">
      <c r="A1025">
        <v>51.25</v>
      </c>
      <c r="B1025">
        <v>3.2587935807243326E-5</v>
      </c>
      <c r="C1025">
        <v>3.8734517327082172E-4</v>
      </c>
    </row>
    <row r="1026" spans="1:3" x14ac:dyDescent="0.25">
      <c r="A1026">
        <v>51.3</v>
      </c>
      <c r="B1026">
        <v>3.3179921986814845E-5</v>
      </c>
      <c r="C1026">
        <v>3.8742837564835665E-4</v>
      </c>
    </row>
    <row r="1027" spans="1:3" x14ac:dyDescent="0.25">
      <c r="A1027">
        <v>51.35</v>
      </c>
      <c r="B1027">
        <v>3.3781927106973495E-5</v>
      </c>
      <c r="C1027">
        <v>3.8751167634178233E-4</v>
      </c>
    </row>
    <row r="1028" spans="1:3" x14ac:dyDescent="0.25">
      <c r="A1028">
        <v>51.4</v>
      </c>
      <c r="B1028">
        <v>3.4394106921071135E-5</v>
      </c>
      <c r="C1028">
        <v>3.8759507547761078E-4</v>
      </c>
    </row>
    <row r="1029" spans="1:3" x14ac:dyDescent="0.25">
      <c r="A1029">
        <v>51.45</v>
      </c>
      <c r="B1029">
        <v>3.5016619358577037E-5</v>
      </c>
      <c r="C1029">
        <v>3.8767857318284816E-4</v>
      </c>
    </row>
    <row r="1030" spans="1:3" x14ac:dyDescent="0.25">
      <c r="A1030">
        <v>51.5</v>
      </c>
      <c r="B1030">
        <v>3.5649624551386713E-5</v>
      </c>
      <c r="C1030">
        <v>3.8776216958499258E-4</v>
      </c>
    </row>
    <row r="1031" spans="1:3" x14ac:dyDescent="0.25">
      <c r="A1031">
        <v>51.55</v>
      </c>
      <c r="B1031">
        <v>3.6293284860384778E-5</v>
      </c>
      <c r="C1031">
        <v>3.8784586481203936E-4</v>
      </c>
    </row>
    <row r="1032" spans="1:3" x14ac:dyDescent="0.25">
      <c r="A1032">
        <v>51.6</v>
      </c>
      <c r="B1032">
        <v>3.6947764902262274E-5</v>
      </c>
      <c r="C1032">
        <v>3.8792965899247763E-4</v>
      </c>
    </row>
    <row r="1033" spans="1:3" x14ac:dyDescent="0.25">
      <c r="A1033">
        <v>51.65</v>
      </c>
      <c r="B1033">
        <v>3.7613231576592098E-5</v>
      </c>
      <c r="C1033">
        <v>3.8801355225529584E-4</v>
      </c>
    </row>
    <row r="1034" spans="1:3" x14ac:dyDescent="0.25">
      <c r="A1034">
        <v>51.7</v>
      </c>
      <c r="B1034">
        <v>3.828985409316193E-5</v>
      </c>
      <c r="C1034">
        <v>3.8809754472997712E-4</v>
      </c>
    </row>
    <row r="1035" spans="1:3" x14ac:dyDescent="0.25">
      <c r="A1035">
        <v>51.75</v>
      </c>
      <c r="B1035">
        <v>3.8977803999567311E-5</v>
      </c>
      <c r="C1035">
        <v>3.881816365465058E-4</v>
      </c>
    </row>
    <row r="1036" spans="1:3" x14ac:dyDescent="0.25">
      <c r="A1036">
        <v>51.8</v>
      </c>
      <c r="B1036">
        <v>3.9677255209065842E-5</v>
      </c>
      <c r="C1036">
        <v>3.8826582783536601E-4</v>
      </c>
    </row>
    <row r="1037" spans="1:3" x14ac:dyDescent="0.25">
      <c r="A1037">
        <v>51.85</v>
      </c>
      <c r="B1037">
        <v>4.0388384028694573E-5</v>
      </c>
      <c r="C1037">
        <v>3.8835011872753988E-4</v>
      </c>
    </row>
    <row r="1038" spans="1:3" x14ac:dyDescent="0.25">
      <c r="A1038">
        <v>51.9</v>
      </c>
      <c r="B1038">
        <v>4.1111369187650848E-5</v>
      </c>
      <c r="C1038">
        <v>3.8843450935451376E-4</v>
      </c>
    </row>
    <row r="1039" spans="1:3" x14ac:dyDescent="0.25">
      <c r="A1039">
        <v>51.95</v>
      </c>
      <c r="B1039">
        <v>4.1846391865939327E-5</v>
      </c>
      <c r="C1039">
        <v>3.8851899984827646E-4</v>
      </c>
    </row>
    <row r="1040" spans="1:3" x14ac:dyDescent="0.25">
      <c r="A1040">
        <v>52</v>
      </c>
      <c r="B1040">
        <v>4.2593635723286401E-5</v>
      </c>
      <c r="C1040">
        <v>3.8860359034131924E-4</v>
      </c>
    </row>
    <row r="1041" spans="1:3" x14ac:dyDescent="0.25">
      <c r="A1041">
        <v>52.05</v>
      </c>
      <c r="B1041">
        <v>4.335328692832242E-5</v>
      </c>
      <c r="C1041">
        <v>3.8868828096663878E-4</v>
      </c>
    </row>
    <row r="1042" spans="1:3" x14ac:dyDescent="0.25">
      <c r="A1042">
        <v>52.1</v>
      </c>
      <c r="B1042">
        <v>4.4125534188034676E-5</v>
      </c>
      <c r="C1042">
        <v>3.8877307185773718E-4</v>
      </c>
    </row>
    <row r="1043" spans="1:3" x14ac:dyDescent="0.25">
      <c r="A1043">
        <v>52.15</v>
      </c>
      <c r="B1043">
        <v>4.4910568777490793E-5</v>
      </c>
      <c r="C1043">
        <v>3.8885796314862405E-4</v>
      </c>
    </row>
    <row r="1044" spans="1:3" x14ac:dyDescent="0.25">
      <c r="A1044">
        <v>52.2</v>
      </c>
      <c r="B1044">
        <v>4.570858456983628E-5</v>
      </c>
      <c r="C1044">
        <v>3.8894295497381517E-4</v>
      </c>
    </row>
    <row r="1045" spans="1:3" x14ac:dyDescent="0.25">
      <c r="A1045">
        <v>52.25</v>
      </c>
      <c r="B1045">
        <v>4.6519778066564939E-5</v>
      </c>
      <c r="C1045">
        <v>3.8902804746833528E-4</v>
      </c>
    </row>
    <row r="1046" spans="1:3" x14ac:dyDescent="0.25">
      <c r="A1046">
        <v>52.3</v>
      </c>
      <c r="B1046">
        <v>4.7344348428065689E-5</v>
      </c>
      <c r="C1046">
        <v>3.8911324076772006E-4</v>
      </c>
    </row>
    <row r="1047" spans="1:3" x14ac:dyDescent="0.25">
      <c r="A1047">
        <v>52.35</v>
      </c>
      <c r="B1047">
        <v>4.8182497504446677E-5</v>
      </c>
      <c r="C1047">
        <v>3.8919853500801456E-4</v>
      </c>
    </row>
    <row r="1048" spans="1:3" x14ac:dyDescent="0.25">
      <c r="A1048">
        <v>52.4</v>
      </c>
      <c r="B1048">
        <v>4.9034429866636365E-5</v>
      </c>
      <c r="C1048">
        <v>3.8928393032577722E-4</v>
      </c>
    </row>
    <row r="1049" spans="1:3" x14ac:dyDescent="0.25">
      <c r="A1049">
        <v>52.45</v>
      </c>
      <c r="B1049">
        <v>4.9900352837765773E-5</v>
      </c>
      <c r="C1049">
        <v>3.8936942685807751E-4</v>
      </c>
    </row>
    <row r="1050" spans="1:3" x14ac:dyDescent="0.25">
      <c r="A1050">
        <v>52.5</v>
      </c>
      <c r="B1050">
        <v>5.0780476524831386E-5</v>
      </c>
      <c r="C1050">
        <v>3.8945502474249958E-4</v>
      </c>
    </row>
    <row r="1051" spans="1:3" x14ac:dyDescent="0.25">
      <c r="A1051">
        <v>52.55</v>
      </c>
      <c r="B1051">
        <v>5.1675013850639828E-5</v>
      </c>
      <c r="C1051">
        <v>3.8954072411714289E-4</v>
      </c>
    </row>
    <row r="1052" spans="1:3" x14ac:dyDescent="0.25">
      <c r="A1052">
        <v>52.6</v>
      </c>
      <c r="B1052">
        <v>5.2584180586037826E-5</v>
      </c>
      <c r="C1052">
        <v>3.8962652512062273E-4</v>
      </c>
    </row>
    <row r="1053" spans="1:3" x14ac:dyDescent="0.25">
      <c r="A1053">
        <v>52.65</v>
      </c>
      <c r="B1053">
        <v>5.3508195382424903E-5</v>
      </c>
      <c r="C1053">
        <v>3.8971242789207042E-4</v>
      </c>
    </row>
    <row r="1054" spans="1:3" x14ac:dyDescent="0.25">
      <c r="A1054">
        <v>52.7</v>
      </c>
      <c r="B1054">
        <v>5.4447279804554772E-5</v>
      </c>
      <c r="C1054">
        <v>3.8979843257113745E-4</v>
      </c>
    </row>
    <row r="1055" spans="1:3" x14ac:dyDescent="0.25">
      <c r="A1055">
        <v>52.75</v>
      </c>
      <c r="B1055">
        <v>5.5401658363623215E-5</v>
      </c>
      <c r="C1055">
        <v>3.8988453929799272E-4</v>
      </c>
    </row>
    <row r="1056" spans="1:3" x14ac:dyDescent="0.25">
      <c r="A1056">
        <v>52.8</v>
      </c>
      <c r="B1056">
        <v>5.6371558550644958E-5</v>
      </c>
      <c r="C1056">
        <v>3.8997074821332637E-4</v>
      </c>
    </row>
    <row r="1057" spans="1:3" x14ac:dyDescent="0.25">
      <c r="A1057">
        <v>52.85</v>
      </c>
      <c r="B1057">
        <v>5.7357210870121386E-5</v>
      </c>
      <c r="C1057">
        <v>3.9005705945834989E-4</v>
      </c>
    </row>
    <row r="1058" spans="1:3" x14ac:dyDescent="0.25">
      <c r="A1058">
        <v>52.9</v>
      </c>
      <c r="B1058">
        <v>5.8358848873998511E-5</v>
      </c>
      <c r="C1058">
        <v>3.9014347317479668E-4</v>
      </c>
    </row>
    <row r="1059" spans="1:3" x14ac:dyDescent="0.25">
      <c r="A1059">
        <v>52.95</v>
      </c>
      <c r="B1059">
        <v>5.9376709195919319E-5</v>
      </c>
      <c r="C1059">
        <v>3.9022998950492512E-4</v>
      </c>
    </row>
    <row r="1060" spans="1:3" x14ac:dyDescent="0.25">
      <c r="A1060">
        <v>53</v>
      </c>
      <c r="B1060">
        <v>6.0411031585768358E-5</v>
      </c>
      <c r="C1060">
        <v>3.903166085915163E-4</v>
      </c>
    </row>
    <row r="1061" spans="1:3" x14ac:dyDescent="0.25">
      <c r="A1061">
        <v>53.05</v>
      </c>
      <c r="B1061">
        <v>6.1462058944513213E-5</v>
      </c>
      <c r="C1061">
        <v>3.9040333057787974E-4</v>
      </c>
    </row>
    <row r="1062" spans="1:3" x14ac:dyDescent="0.25">
      <c r="A1062">
        <v>53.1</v>
      </c>
      <c r="B1062">
        <v>6.2530037359341057E-5</v>
      </c>
      <c r="C1062">
        <v>3.9049015560784932E-4</v>
      </c>
    </row>
    <row r="1063" spans="1:3" x14ac:dyDescent="0.25">
      <c r="A1063">
        <v>53.15</v>
      </c>
      <c r="B1063">
        <v>6.3615216139093121E-5</v>
      </c>
      <c r="C1063">
        <v>3.9057708382578867E-4</v>
      </c>
    </row>
    <row r="1064" spans="1:3" x14ac:dyDescent="0.25">
      <c r="A1064">
        <v>53.2</v>
      </c>
      <c r="B1064">
        <v>6.4717847849997902E-5</v>
      </c>
      <c r="C1064">
        <v>3.906641153765913E-4</v>
      </c>
    </row>
    <row r="1065" spans="1:3" x14ac:dyDescent="0.25">
      <c r="A1065">
        <v>53.25</v>
      </c>
      <c r="B1065">
        <v>6.5838188351704488E-5</v>
      </c>
      <c r="C1065">
        <v>3.9075125040567889E-4</v>
      </c>
    </row>
    <row r="1066" spans="1:3" x14ac:dyDescent="0.25">
      <c r="A1066">
        <v>53.3</v>
      </c>
      <c r="B1066">
        <v>6.6976496833616515E-5</v>
      </c>
      <c r="C1066">
        <v>3.9083848905900674E-4</v>
      </c>
    </row>
    <row r="1067" spans="1:3" x14ac:dyDescent="0.25">
      <c r="A1067">
        <v>53.35</v>
      </c>
      <c r="B1067">
        <v>6.8133035851529095E-5</v>
      </c>
      <c r="C1067">
        <v>3.9092583148306147E-4</v>
      </c>
    </row>
    <row r="1068" spans="1:3" x14ac:dyDescent="0.25">
      <c r="A1068">
        <v>53.4</v>
      </c>
      <c r="B1068">
        <v>6.9308071364566892E-5</v>
      </c>
      <c r="C1068">
        <v>3.9101327782486484E-4</v>
      </c>
    </row>
    <row r="1069" spans="1:3" x14ac:dyDescent="0.25">
      <c r="A1069">
        <v>53.45</v>
      </c>
      <c r="B1069">
        <v>7.0501872772429396E-5</v>
      </c>
      <c r="C1069">
        <v>3.911008282319725E-4</v>
      </c>
    </row>
    <row r="1070" spans="1:3" x14ac:dyDescent="0.25">
      <c r="A1070">
        <v>53.5</v>
      </c>
      <c r="B1070">
        <v>7.1714712952939224E-5</v>
      </c>
      <c r="C1070">
        <v>3.9118848285247751E-4</v>
      </c>
    </row>
    <row r="1071" spans="1:3" x14ac:dyDescent="0.25">
      <c r="A1071">
        <v>53.55</v>
      </c>
      <c r="B1071">
        <v>7.2946868299898117E-5</v>
      </c>
      <c r="C1071">
        <v>3.9127624183500918E-4</v>
      </c>
    </row>
    <row r="1072" spans="1:3" x14ac:dyDescent="0.25">
      <c r="A1072">
        <v>53.6</v>
      </c>
      <c r="B1072">
        <v>7.4198618761250581E-5</v>
      </c>
      <c r="C1072">
        <v>3.9136410532873678E-4</v>
      </c>
    </row>
    <row r="1073" spans="1:3" x14ac:dyDescent="0.25">
      <c r="A1073">
        <v>53.65</v>
      </c>
      <c r="B1073">
        <v>7.547024787755398E-5</v>
      </c>
      <c r="C1073">
        <v>3.9145207348336797E-4</v>
      </c>
    </row>
    <row r="1074" spans="1:3" x14ac:dyDescent="0.25">
      <c r="A1074">
        <v>53.7</v>
      </c>
      <c r="B1074">
        <v>7.6762042820761336E-5</v>
      </c>
      <c r="C1074">
        <v>3.9154014644915278E-4</v>
      </c>
    </row>
    <row r="1075" spans="1:3" x14ac:dyDescent="0.25">
      <c r="A1075">
        <v>53.75</v>
      </c>
      <c r="B1075">
        <v>7.8074294433311701E-5</v>
      </c>
      <c r="C1075">
        <v>3.9162832437688189E-4</v>
      </c>
    </row>
    <row r="1076" spans="1:3" x14ac:dyDescent="0.25">
      <c r="A1076">
        <v>53.8</v>
      </c>
      <c r="B1076">
        <v>7.9407297267533811E-5</v>
      </c>
      <c r="C1076">
        <v>3.9171660741789145E-4</v>
      </c>
    </row>
    <row r="1077" spans="1:3" x14ac:dyDescent="0.25">
      <c r="A1077">
        <v>53.85</v>
      </c>
      <c r="B1077">
        <v>8.0761349625361223E-5</v>
      </c>
      <c r="C1077">
        <v>3.9180499572406038E-4</v>
      </c>
    </row>
    <row r="1078" spans="1:3" x14ac:dyDescent="0.25">
      <c r="A1078">
        <v>53.9</v>
      </c>
      <c r="B1078">
        <v>8.2136753598360297E-5</v>
      </c>
      <c r="C1078">
        <v>3.9189348944781483E-4</v>
      </c>
    </row>
    <row r="1079" spans="1:3" x14ac:dyDescent="0.25">
      <c r="A1079">
        <v>53.95</v>
      </c>
      <c r="B1079">
        <v>8.3533815108073378E-5</v>
      </c>
      <c r="C1079">
        <v>3.9198208874212793E-4</v>
      </c>
    </row>
    <row r="1080" spans="1:3" x14ac:dyDescent="0.25">
      <c r="A1080">
        <v>54</v>
      </c>
      <c r="B1080">
        <v>8.4952843946676496E-5</v>
      </c>
      <c r="C1080">
        <v>3.920707937605201E-4</v>
      </c>
    </row>
    <row r="1081" spans="1:3" x14ac:dyDescent="0.25">
      <c r="A1081">
        <v>54.05</v>
      </c>
      <c r="B1081">
        <v>8.6394153817952678E-5</v>
      </c>
      <c r="C1081">
        <v>3.9215960465706264E-4</v>
      </c>
    </row>
    <row r="1082" spans="1:3" x14ac:dyDescent="0.25">
      <c r="A1082">
        <v>54.1</v>
      </c>
      <c r="B1082">
        <v>8.7858062378582929E-5</v>
      </c>
      <c r="C1082">
        <v>3.9224852158637732E-4</v>
      </c>
    </row>
    <row r="1083" spans="1:3" x14ac:dyDescent="0.25">
      <c r="A1083">
        <v>54.15</v>
      </c>
      <c r="B1083">
        <v>8.9344891279752398E-5</v>
      </c>
      <c r="C1083">
        <v>3.9233754470363884E-4</v>
      </c>
    </row>
    <row r="1084" spans="1:3" x14ac:dyDescent="0.25">
      <c r="A1084">
        <v>54.2</v>
      </c>
      <c r="B1084">
        <v>9.0854966209077991E-5</v>
      </c>
      <c r="C1084">
        <v>3.9242667416457386E-4</v>
      </c>
    </row>
    <row r="1085" spans="1:3" x14ac:dyDescent="0.25">
      <c r="A1085">
        <v>54.25</v>
      </c>
      <c r="B1085">
        <v>9.2388616932852363E-5</v>
      </c>
      <c r="C1085">
        <v>3.9251591012546465E-4</v>
      </c>
    </row>
    <row r="1086" spans="1:3" x14ac:dyDescent="0.25">
      <c r="A1086">
        <v>54.3</v>
      </c>
      <c r="B1086">
        <v>9.3946177338609277E-5</v>
      </c>
      <c r="C1086">
        <v>3.9260525274314952E-4</v>
      </c>
    </row>
    <row r="1087" spans="1:3" x14ac:dyDescent="0.25">
      <c r="A1087">
        <v>54.35</v>
      </c>
      <c r="B1087">
        <v>9.5527985478008424E-5</v>
      </c>
      <c r="C1087">
        <v>3.9269470217502393E-4</v>
      </c>
    </row>
    <row r="1088" spans="1:3" x14ac:dyDescent="0.25">
      <c r="A1088">
        <v>54.4</v>
      </c>
      <c r="B1088">
        <v>9.7134383610042083E-5</v>
      </c>
      <c r="C1088">
        <v>3.9278425857904243E-4</v>
      </c>
    </row>
    <row r="1089" spans="1:3" x14ac:dyDescent="0.25">
      <c r="A1089">
        <v>54.45</v>
      </c>
      <c r="B1089">
        <v>9.8765718244562479E-5</v>
      </c>
      <c r="C1089">
        <v>3.9287392211371884E-4</v>
      </c>
    </row>
    <row r="1090" spans="1:3" x14ac:dyDescent="0.25">
      <c r="A1090">
        <v>54.5</v>
      </c>
      <c r="B1090">
        <v>1.0042234018613349E-4</v>
      </c>
      <c r="C1090">
        <v>3.9296369293812829E-4</v>
      </c>
    </row>
    <row r="1091" spans="1:3" x14ac:dyDescent="0.25">
      <c r="A1091">
        <v>54.55</v>
      </c>
      <c r="B1091">
        <v>1.0210460457820356E-4</v>
      </c>
      <c r="C1091">
        <v>3.9305357121190881E-4</v>
      </c>
    </row>
    <row r="1092" spans="1:3" x14ac:dyDescent="0.25">
      <c r="A1092">
        <v>54.6</v>
      </c>
      <c r="B1092">
        <v>1.0381287094760333E-4</v>
      </c>
      <c r="C1092">
        <v>3.9314355709526189E-4</v>
      </c>
    </row>
    <row r="1093" spans="1:3" x14ac:dyDescent="0.25">
      <c r="A1093">
        <v>54.65</v>
      </c>
      <c r="B1093">
        <v>1.0554750324936603E-4</v>
      </c>
      <c r="C1093">
        <v>3.9323365074895477E-4</v>
      </c>
    </row>
    <row r="1094" spans="1:3" x14ac:dyDescent="0.25">
      <c r="A1094">
        <v>54.7</v>
      </c>
      <c r="B1094">
        <v>1.0730886991187425E-4</v>
      </c>
      <c r="C1094">
        <v>3.9332385233432069E-4</v>
      </c>
    </row>
    <row r="1095" spans="1:3" x14ac:dyDescent="0.25">
      <c r="A1095">
        <v>54.75</v>
      </c>
      <c r="B1095">
        <v>1.0909734388233099E-4</v>
      </c>
      <c r="C1095">
        <v>3.9341416201326215E-4</v>
      </c>
    </row>
    <row r="1096" spans="1:3" x14ac:dyDescent="0.25">
      <c r="A1096">
        <v>54.8</v>
      </c>
      <c r="B1096">
        <v>1.1091330267255651E-4</v>
      </c>
      <c r="C1096">
        <v>3.9350457994824842E-4</v>
      </c>
    </row>
    <row r="1097" spans="1:3" x14ac:dyDescent="0.25">
      <c r="A1097">
        <v>54.85</v>
      </c>
      <c r="B1097">
        <v>1.1275712840511121E-4</v>
      </c>
      <c r="C1097">
        <v>3.9359510630232209E-4</v>
      </c>
    </row>
    <row r="1098" spans="1:3" x14ac:dyDescent="0.25">
      <c r="A1098">
        <v>54.9</v>
      </c>
      <c r="B1098">
        <v>1.1462920785974443E-4</v>
      </c>
      <c r="C1098">
        <v>3.9368574123909599E-4</v>
      </c>
    </row>
    <row r="1099" spans="1:3" x14ac:dyDescent="0.25">
      <c r="A1099">
        <v>54.95</v>
      </c>
      <c r="B1099">
        <v>1.1652993252017059E-4</v>
      </c>
      <c r="C1099">
        <v>3.9377648492275682E-4</v>
      </c>
    </row>
    <row r="1100" spans="1:3" x14ac:dyDescent="0.25">
      <c r="A1100">
        <v>55</v>
      </c>
      <c r="B1100">
        <v>1.1845969862117378E-4</v>
      </c>
      <c r="C1100">
        <v>3.9386733751806602E-4</v>
      </c>
    </row>
    <row r="1101" spans="1:3" x14ac:dyDescent="0.25">
      <c r="A1101">
        <v>55.05</v>
      </c>
      <c r="B1101">
        <v>1.2041890719603658E-4</v>
      </c>
      <c r="C1101">
        <v>3.9395829919036299E-4</v>
      </c>
    </row>
    <row r="1102" spans="1:3" x14ac:dyDescent="0.25">
      <c r="A1102">
        <v>55.1</v>
      </c>
      <c r="B1102">
        <v>1.2240796412430112E-4</v>
      </c>
      <c r="C1102">
        <v>3.9404937010556061E-4</v>
      </c>
    </row>
    <row r="1103" spans="1:3" x14ac:dyDescent="0.25">
      <c r="A1103">
        <v>55.15</v>
      </c>
      <c r="B1103">
        <v>1.2442728017985331E-4</v>
      </c>
      <c r="C1103">
        <v>3.94140550430154E-4</v>
      </c>
    </row>
    <row r="1104" spans="1:3" x14ac:dyDescent="0.25">
      <c r="A1104">
        <v>55.2</v>
      </c>
      <c r="B1104">
        <v>1.2647727107933926E-4</v>
      </c>
      <c r="C1104">
        <v>3.942318403312185E-4</v>
      </c>
    </row>
    <row r="1105" spans="1:3" x14ac:dyDescent="0.25">
      <c r="A1105">
        <v>55.25</v>
      </c>
      <c r="B1105">
        <v>1.2855835753090782E-4</v>
      </c>
      <c r="C1105">
        <v>3.9432323997641035E-4</v>
      </c>
    </row>
    <row r="1106" spans="1:3" x14ac:dyDescent="0.25">
      <c r="A1106">
        <v>55.3</v>
      </c>
      <c r="B1106">
        <v>1.3067096528328353E-4</v>
      </c>
      <c r="C1106">
        <v>3.9441474953396912E-4</v>
      </c>
    </row>
    <row r="1107" spans="1:3" x14ac:dyDescent="0.25">
      <c r="A1107">
        <v>55.35</v>
      </c>
      <c r="B1107">
        <v>1.328155251751664E-4</v>
      </c>
      <c r="C1107">
        <v>3.9450636917271901E-4</v>
      </c>
    </row>
    <row r="1108" spans="1:3" x14ac:dyDescent="0.25">
      <c r="A1108">
        <v>55.4</v>
      </c>
      <c r="B1108">
        <v>1.3499247318496136E-4</v>
      </c>
      <c r="C1108">
        <v>3.9459809906207112E-4</v>
      </c>
    </row>
    <row r="1109" spans="1:3" x14ac:dyDescent="0.25">
      <c r="A1109">
        <v>55.45</v>
      </c>
      <c r="B1109">
        <v>1.372022504808369E-4</v>
      </c>
      <c r="C1109">
        <v>3.9468993937202324E-4</v>
      </c>
    </row>
    <row r="1110" spans="1:3" x14ac:dyDescent="0.25">
      <c r="A1110">
        <v>55.5</v>
      </c>
      <c r="B1110">
        <v>1.3944530347111161E-4</v>
      </c>
      <c r="C1110">
        <v>3.9478189027316267E-4</v>
      </c>
    </row>
    <row r="1111" spans="1:3" x14ac:dyDescent="0.25">
      <c r="A1111">
        <v>55.55</v>
      </c>
      <c r="B1111">
        <v>1.4172208385497138E-4</v>
      </c>
      <c r="C1111">
        <v>3.9487395193666769E-4</v>
      </c>
    </row>
    <row r="1112" spans="1:3" x14ac:dyDescent="0.25">
      <c r="A1112">
        <v>55.6</v>
      </c>
      <c r="B1112">
        <v>1.4403304867351399E-4</v>
      </c>
      <c r="C1112">
        <v>3.9496612453430692E-4</v>
      </c>
    </row>
    <row r="1113" spans="1:3" x14ac:dyDescent="0.25">
      <c r="A1113">
        <v>55.65</v>
      </c>
      <c r="B1113">
        <v>1.4637866036112024E-4</v>
      </c>
      <c r="C1113">
        <v>3.9505840823844484E-4</v>
      </c>
    </row>
    <row r="1114" spans="1:3" x14ac:dyDescent="0.25">
      <c r="A1114">
        <v>55.7</v>
      </c>
      <c r="B1114">
        <v>1.487593867971595E-4</v>
      </c>
      <c r="C1114">
        <v>3.9515080322203872E-4</v>
      </c>
    </row>
    <row r="1115" spans="1:3" x14ac:dyDescent="0.25">
      <c r="A1115">
        <v>55.75</v>
      </c>
      <c r="B1115">
        <v>1.5117570135801735E-4</v>
      </c>
      <c r="C1115">
        <v>3.9524330965864311E-4</v>
      </c>
    </row>
    <row r="1116" spans="1:3" x14ac:dyDescent="0.25">
      <c r="A1116">
        <v>55.8</v>
      </c>
      <c r="B1116">
        <v>1.536280829694559E-4</v>
      </c>
      <c r="C1116">
        <v>3.9533592772241074E-4</v>
      </c>
    </row>
    <row r="1117" spans="1:3" x14ac:dyDescent="0.25">
      <c r="A1117">
        <v>55.85</v>
      </c>
      <c r="B1117">
        <v>1.5611701615930005E-4</v>
      </c>
      <c r="C1117">
        <v>3.9542865758809473E-4</v>
      </c>
    </row>
    <row r="1118" spans="1:3" x14ac:dyDescent="0.25">
      <c r="A1118">
        <v>55.9</v>
      </c>
      <c r="B1118">
        <v>1.5864299111045108E-4</v>
      </c>
      <c r="C1118">
        <v>3.9552149943104678E-4</v>
      </c>
    </row>
    <row r="1119" spans="1:3" x14ac:dyDescent="0.25">
      <c r="A1119">
        <v>55.95</v>
      </c>
      <c r="B1119">
        <v>1.612065037142288E-4</v>
      </c>
      <c r="C1119">
        <v>3.9561445342722293E-4</v>
      </c>
    </row>
    <row r="1120" spans="1:3" x14ac:dyDescent="0.25">
      <c r="A1120">
        <v>56</v>
      </c>
      <c r="B1120">
        <v>1.638080556240396E-4</v>
      </c>
      <c r="C1120">
        <v>3.9570751975318323E-4</v>
      </c>
    </row>
    <row r="1121" spans="1:3" x14ac:dyDescent="0.25">
      <c r="A1121">
        <v>56.05</v>
      </c>
      <c r="B1121">
        <v>1.6644815430937287E-4</v>
      </c>
      <c r="C1121">
        <v>3.9580069858609319E-4</v>
      </c>
    </row>
    <row r="1122" spans="1:3" x14ac:dyDescent="0.25">
      <c r="A1122">
        <v>56.1</v>
      </c>
      <c r="B1122">
        <v>1.6912731311012158E-4</v>
      </c>
      <c r="C1122">
        <v>3.9589399010372408E-4</v>
      </c>
    </row>
    <row r="1123" spans="1:3" x14ac:dyDescent="0.25">
      <c r="A1123">
        <v>56.15</v>
      </c>
      <c r="B1123">
        <v>1.7184605129122845E-4</v>
      </c>
      <c r="C1123">
        <v>3.9598739448445849E-4</v>
      </c>
    </row>
    <row r="1124" spans="1:3" x14ac:dyDescent="0.25">
      <c r="A1124">
        <v>56.2</v>
      </c>
      <c r="B1124">
        <v>1.7460489409765935E-4</v>
      </c>
      <c r="C1124">
        <v>3.9608091190728725E-4</v>
      </c>
    </row>
    <row r="1125" spans="1:3" x14ac:dyDescent="0.25">
      <c r="A1125">
        <v>56.25</v>
      </c>
      <c r="B1125">
        <v>1.7740437280969876E-4</v>
      </c>
      <c r="C1125">
        <v>3.9617454255181441E-4</v>
      </c>
    </row>
    <row r="1126" spans="1:3" x14ac:dyDescent="0.25">
      <c r="A1126">
        <v>56.3</v>
      </c>
      <c r="B1126">
        <v>1.8024502479857291E-4</v>
      </c>
      <c r="C1126">
        <v>3.9626828659825649E-4</v>
      </c>
    </row>
    <row r="1127" spans="1:3" x14ac:dyDescent="0.25">
      <c r="A1127">
        <v>56.35</v>
      </c>
      <c r="B1127">
        <v>1.8312739358239012E-4</v>
      </c>
      <c r="C1127">
        <v>3.9636214422744567E-4</v>
      </c>
    </row>
    <row r="1128" spans="1:3" x14ac:dyDescent="0.25">
      <c r="A1128">
        <v>56.4</v>
      </c>
      <c r="B1128">
        <v>1.8605202888241049E-4</v>
      </c>
      <c r="C1128">
        <v>3.9645611562083002E-4</v>
      </c>
    </row>
    <row r="1129" spans="1:3" x14ac:dyDescent="0.25">
      <c r="A1129">
        <v>56.45</v>
      </c>
      <c r="B1129">
        <v>1.8901948667963218E-4</v>
      </c>
      <c r="C1129">
        <v>3.9655020096047679E-4</v>
      </c>
    </row>
    <row r="1130" spans="1:3" x14ac:dyDescent="0.25">
      <c r="A1130">
        <v>56.5</v>
      </c>
      <c r="B1130">
        <v>1.9203032927170302E-4</v>
      </c>
      <c r="C1130">
        <v>3.9664440042907388E-4</v>
      </c>
    </row>
    <row r="1131" spans="1:3" x14ac:dyDescent="0.25">
      <c r="A1131">
        <v>56.55</v>
      </c>
      <c r="B1131">
        <v>1.9508512533014877E-4</v>
      </c>
      <c r="C1131">
        <v>3.9673871420992758E-4</v>
      </c>
    </row>
    <row r="1132" spans="1:3" x14ac:dyDescent="0.25">
      <c r="A1132">
        <v>56.6</v>
      </c>
      <c r="B1132">
        <v>1.9818444995792282E-4</v>
      </c>
      <c r="C1132">
        <v>3.9683314248697087E-4</v>
      </c>
    </row>
    <row r="1133" spans="1:3" x14ac:dyDescent="0.25">
      <c r="A1133">
        <v>56.65</v>
      </c>
      <c r="B1133">
        <v>2.0132888474727411E-4</v>
      </c>
      <c r="C1133">
        <v>3.9692768544476024E-4</v>
      </c>
    </row>
    <row r="1134" spans="1:3" x14ac:dyDescent="0.25">
      <c r="A1134">
        <v>56.7</v>
      </c>
      <c r="B1134">
        <v>2.0451901783793169E-4</v>
      </c>
      <c r="C1134">
        <v>3.9702234326847671E-4</v>
      </c>
    </row>
    <row r="1135" spans="1:3" x14ac:dyDescent="0.25">
      <c r="A1135">
        <v>56.75</v>
      </c>
      <c r="B1135">
        <v>2.0775544397560634E-4</v>
      </c>
      <c r="C1135">
        <v>3.9711711614393345E-4</v>
      </c>
    </row>
    <row r="1136" spans="1:3" x14ac:dyDescent="0.25">
      <c r="A1136">
        <v>56.8</v>
      </c>
      <c r="B1136">
        <v>2.1103876457080883E-4</v>
      </c>
      <c r="C1136">
        <v>3.9721200425756964E-4</v>
      </c>
    </row>
    <row r="1137" spans="1:3" x14ac:dyDescent="0.25">
      <c r="A1137">
        <v>56.85</v>
      </c>
      <c r="B1137">
        <v>2.1436958775798069E-4</v>
      </c>
      <c r="C1137">
        <v>3.9730700779645804E-4</v>
      </c>
    </row>
    <row r="1138" spans="1:3" x14ac:dyDescent="0.25">
      <c r="A1138">
        <v>56.9</v>
      </c>
      <c r="B1138">
        <v>2.1774852845493731E-4</v>
      </c>
      <c r="C1138">
        <v>3.9740212694830358E-4</v>
      </c>
    </row>
    <row r="1139" spans="1:3" x14ac:dyDescent="0.25">
      <c r="A1139">
        <v>56.95</v>
      </c>
      <c r="B1139">
        <v>2.2117620842262691E-4</v>
      </c>
      <c r="C1139">
        <v>3.9749736190144633E-4</v>
      </c>
    </row>
    <row r="1140" spans="1:3" x14ac:dyDescent="0.25">
      <c r="A1140">
        <v>57</v>
      </c>
      <c r="B1140">
        <v>2.2465325632519559E-4</v>
      </c>
      <c r="C1140">
        <v>3.9759271284486343E-4</v>
      </c>
    </row>
    <row r="1141" spans="1:3" x14ac:dyDescent="0.25">
      <c r="A1141">
        <v>57.05</v>
      </c>
      <c r="B1141">
        <v>2.2818030779036486E-4</v>
      </c>
      <c r="C1141">
        <v>3.9768817996816948E-4</v>
      </c>
    </row>
    <row r="1142" spans="1:3" x14ac:dyDescent="0.25">
      <c r="A1142">
        <v>57.1</v>
      </c>
      <c r="B1142">
        <v>2.3175800547011718E-4</v>
      </c>
      <c r="C1142">
        <v>3.977837634616192E-4</v>
      </c>
    </row>
    <row r="1143" spans="1:3" x14ac:dyDescent="0.25">
      <c r="A1143">
        <v>57.15</v>
      </c>
      <c r="B1143">
        <v>2.3538699910168566E-4</v>
      </c>
      <c r="C1143">
        <v>3.9787946351610946E-4</v>
      </c>
    </row>
    <row r="1144" spans="1:3" x14ac:dyDescent="0.25">
      <c r="A1144">
        <v>57.2</v>
      </c>
      <c r="B1144">
        <v>2.3906794556884992E-4</v>
      </c>
      <c r="C1144">
        <v>3.9797528032317999E-4</v>
      </c>
    </row>
    <row r="1145" spans="1:3" x14ac:dyDescent="0.25">
      <c r="A1145">
        <v>57.25</v>
      </c>
      <c r="B1145">
        <v>2.4280150896353859E-4</v>
      </c>
      <c r="C1145">
        <v>3.9807121407501721E-4</v>
      </c>
    </row>
    <row r="1146" spans="1:3" x14ac:dyDescent="0.25">
      <c r="A1146">
        <v>57.3</v>
      </c>
      <c r="B1146">
        <v>2.4658836064772978E-4</v>
      </c>
      <c r="C1146">
        <v>3.9816726496445137E-4</v>
      </c>
    </row>
    <row r="1147" spans="1:3" x14ac:dyDescent="0.25">
      <c r="A1147">
        <v>57.35</v>
      </c>
      <c r="B1147">
        <v>2.5042917931565389E-4</v>
      </c>
      <c r="C1147">
        <v>3.98263433184965E-4</v>
      </c>
    </row>
    <row r="1148" spans="1:3" x14ac:dyDescent="0.25">
      <c r="A1148">
        <v>57.4</v>
      </c>
      <c r="B1148">
        <v>2.543246510562953E-4</v>
      </c>
      <c r="C1148">
        <v>3.9835971893068792E-4</v>
      </c>
    </row>
    <row r="1149" spans="1:3" x14ac:dyDescent="0.25">
      <c r="A1149">
        <v>57.45</v>
      </c>
      <c r="B1149">
        <v>2.5827546941619052E-4</v>
      </c>
      <c r="C1149">
        <v>3.9845612239640556E-4</v>
      </c>
    </row>
    <row r="1150" spans="1:3" x14ac:dyDescent="0.25">
      <c r="A1150">
        <v>57.5</v>
      </c>
      <c r="B1150">
        <v>2.6228233546252253E-4</v>
      </c>
      <c r="C1150">
        <v>3.9855264377755475E-4</v>
      </c>
    </row>
    <row r="1151" spans="1:3" x14ac:dyDescent="0.25">
      <c r="A1151">
        <v>57.55</v>
      </c>
      <c r="B1151">
        <v>2.6634595784650879E-4</v>
      </c>
      <c r="C1151">
        <v>3.9864928327022796E-4</v>
      </c>
    </row>
    <row r="1152" spans="1:3" x14ac:dyDescent="0.25">
      <c r="A1152">
        <v>57.6</v>
      </c>
      <c r="B1152">
        <v>2.7046705286708E-4</v>
      </c>
      <c r="C1152">
        <v>3.9874604107117847E-4</v>
      </c>
    </row>
    <row r="1153" spans="1:3" x14ac:dyDescent="0.25">
      <c r="A1153">
        <v>57.65</v>
      </c>
      <c r="B1153">
        <v>2.7464634453484534E-4</v>
      </c>
      <c r="C1153">
        <v>3.9884291737781553E-4</v>
      </c>
    </row>
    <row r="1154" spans="1:3" x14ac:dyDescent="0.25">
      <c r="A1154">
        <v>57.7</v>
      </c>
      <c r="B1154">
        <v>2.7888456463635646E-4</v>
      </c>
      <c r="C1154">
        <v>3.9893991238821154E-4</v>
      </c>
    </row>
    <row r="1155" spans="1:3" x14ac:dyDescent="0.25">
      <c r="A1155">
        <v>57.75</v>
      </c>
      <c r="B1155">
        <v>2.8318245279864037E-4</v>
      </c>
      <c r="C1155">
        <v>3.9903702630110174E-4</v>
      </c>
    </row>
    <row r="1156" spans="1:3" x14ac:dyDescent="0.25">
      <c r="A1156">
        <v>57.8</v>
      </c>
      <c r="B1156">
        <v>2.8754075655403223E-4</v>
      </c>
      <c r="C1156">
        <v>3.9913425931588565E-4</v>
      </c>
    </row>
    <row r="1157" spans="1:3" x14ac:dyDescent="0.25">
      <c r="A1157">
        <v>57.85</v>
      </c>
      <c r="B1157">
        <v>2.9196023140527999E-4</v>
      </c>
      <c r="C1157">
        <v>3.9923161163263153E-4</v>
      </c>
    </row>
    <row r="1158" spans="1:3" x14ac:dyDescent="0.25">
      <c r="A1158">
        <v>57.9</v>
      </c>
      <c r="B1158">
        <v>2.9644164089092832E-4</v>
      </c>
      <c r="C1158">
        <v>3.993290834520734E-4</v>
      </c>
    </row>
    <row r="1159" spans="1:3" x14ac:dyDescent="0.25">
      <c r="A1159">
        <v>57.95</v>
      </c>
      <c r="B1159">
        <v>3.0098575665098441E-4</v>
      </c>
      <c r="C1159">
        <v>3.9942667497561981E-4</v>
      </c>
    </row>
    <row r="1160" spans="1:3" x14ac:dyDescent="0.25">
      <c r="A1160">
        <v>58</v>
      </c>
      <c r="B1160">
        <v>3.0559335849285335E-4</v>
      </c>
      <c r="C1160">
        <v>3.9952438640534631E-4</v>
      </c>
    </row>
    <row r="1161" spans="1:3" x14ac:dyDescent="0.25">
      <c r="A1161">
        <v>58.05</v>
      </c>
      <c r="B1161">
        <v>3.1026523445754984E-4</v>
      </c>
      <c r="C1161">
        <v>3.9962221794400857E-4</v>
      </c>
    </row>
    <row r="1162" spans="1:3" x14ac:dyDescent="0.25">
      <c r="A1162">
        <v>58.1</v>
      </c>
      <c r="B1162">
        <v>3.1500218088617718E-4</v>
      </c>
      <c r="C1162">
        <v>3.9972016979503556E-4</v>
      </c>
    </row>
    <row r="1163" spans="1:3" x14ac:dyDescent="0.25">
      <c r="A1163">
        <v>58.15</v>
      </c>
      <c r="B1163">
        <v>3.1980500248667102E-4</v>
      </c>
      <c r="C1163">
        <v>3.9981824216253457E-4</v>
      </c>
    </row>
    <row r="1164" spans="1:3" x14ac:dyDescent="0.25">
      <c r="A1164">
        <v>58.2</v>
      </c>
      <c r="B1164">
        <v>3.2467451240081308E-4</v>
      </c>
      <c r="C1164">
        <v>3.9991643525129312E-4</v>
      </c>
    </row>
    <row r="1165" spans="1:3" x14ac:dyDescent="0.25">
      <c r="A1165">
        <v>58.25</v>
      </c>
      <c r="B1165">
        <v>3.2961153227150411E-4</v>
      </c>
      <c r="C1165">
        <v>4.0001474926678004E-4</v>
      </c>
    </row>
    <row r="1166" spans="1:3" x14ac:dyDescent="0.25">
      <c r="A1166">
        <v>58.3</v>
      </c>
      <c r="B1166">
        <v>3.3461689231029546E-4</v>
      </c>
      <c r="C1166">
        <v>4.001131844151508E-4</v>
      </c>
    </row>
    <row r="1167" spans="1:3" x14ac:dyDescent="0.25">
      <c r="A1167">
        <v>58.35</v>
      </c>
      <c r="B1167">
        <v>3.3969143136517913E-4</v>
      </c>
      <c r="C1167">
        <v>4.0021174090324374E-4</v>
      </c>
    </row>
    <row r="1168" spans="1:3" x14ac:dyDescent="0.25">
      <c r="A1168">
        <v>58.4</v>
      </c>
      <c r="B1168">
        <v>3.4483599698862679E-4</v>
      </c>
      <c r="C1168">
        <v>4.0031041893858702E-4</v>
      </c>
    </row>
    <row r="1169" spans="1:3" x14ac:dyDescent="0.25">
      <c r="A1169">
        <v>58.45</v>
      </c>
      <c r="B1169">
        <v>3.5005144550588851E-4</v>
      </c>
      <c r="C1169">
        <v>4.004092187293975E-4</v>
      </c>
    </row>
    <row r="1170" spans="1:3" x14ac:dyDescent="0.25">
      <c r="A1170">
        <v>58.5</v>
      </c>
      <c r="B1170">
        <v>3.5533864208352986E-4</v>
      </c>
      <c r="C1170">
        <v>4.0050814048458387E-4</v>
      </c>
    </row>
    <row r="1171" spans="1:3" x14ac:dyDescent="0.25">
      <c r="A1171">
        <v>58.55</v>
      </c>
      <c r="B1171">
        <v>3.6069846079821947E-4</v>
      </c>
      <c r="C1171">
        <v>4.0060718441375047E-4</v>
      </c>
    </row>
    <row r="1172" spans="1:3" x14ac:dyDescent="0.25">
      <c r="A1172">
        <v>58.6</v>
      </c>
      <c r="B1172">
        <v>3.6613178470575947E-4</v>
      </c>
      <c r="C1172">
        <v>4.0070635072719498E-4</v>
      </c>
    </row>
    <row r="1173" spans="1:3" x14ac:dyDescent="0.25">
      <c r="A1173">
        <v>58.65</v>
      </c>
      <c r="B1173">
        <v>3.7163950591034568E-4</v>
      </c>
      <c r="C1173">
        <v>4.0080563963591396E-4</v>
      </c>
    </row>
    <row r="1174" spans="1:3" x14ac:dyDescent="0.25">
      <c r="A1174">
        <v>58.7</v>
      </c>
      <c r="B1174">
        <v>3.7722252563407677E-4</v>
      </c>
      <c r="C1174">
        <v>4.0090505135160473E-4</v>
      </c>
    </row>
    <row r="1175" spans="1:3" x14ac:dyDescent="0.25">
      <c r="A1175">
        <v>58.75</v>
      </c>
      <c r="B1175">
        <v>3.8288175428668477E-4</v>
      </c>
      <c r="C1175">
        <v>4.0100458608666466E-4</v>
      </c>
    </row>
    <row r="1176" spans="1:3" x14ac:dyDescent="0.25">
      <c r="A1176">
        <v>58.8</v>
      </c>
      <c r="B1176">
        <v>3.8861811153549771E-4</v>
      </c>
      <c r="C1176">
        <v>4.0110424405419721E-4</v>
      </c>
    </row>
    <row r="1177" spans="1:3" x14ac:dyDescent="0.25">
      <c r="A1177">
        <v>58.85</v>
      </c>
      <c r="B1177">
        <v>3.9443252637563363E-4</v>
      </c>
      <c r="C1177">
        <v>4.0120402546800938E-4</v>
      </c>
    </row>
    <row r="1178" spans="1:3" x14ac:dyDescent="0.25">
      <c r="A1178">
        <v>58.9</v>
      </c>
      <c r="B1178">
        <v>4.0032593720040462E-4</v>
      </c>
      <c r="C1178">
        <v>4.0130393054261935E-4</v>
      </c>
    </row>
    <row r="1179" spans="1:3" x14ac:dyDescent="0.25">
      <c r="A1179">
        <v>58.95</v>
      </c>
      <c r="B1179">
        <v>4.0629929187195076E-4</v>
      </c>
      <c r="C1179">
        <v>4.014039594932509E-4</v>
      </c>
    </row>
    <row r="1180" spans="1:3" x14ac:dyDescent="0.25">
      <c r="A1180">
        <v>59</v>
      </c>
      <c r="B1180">
        <v>4.1235354779208319E-4</v>
      </c>
      <c r="C1180">
        <v>4.0150411253584502E-4</v>
      </c>
    </row>
    <row r="1181" spans="1:3" x14ac:dyDescent="0.25">
      <c r="A1181">
        <v>59.05</v>
      </c>
      <c r="B1181">
        <v>4.1848967197333854E-4</v>
      </c>
      <c r="C1181">
        <v>4.0160438988705364E-4</v>
      </c>
    </row>
    <row r="1182" spans="1:3" x14ac:dyDescent="0.25">
      <c r="A1182">
        <v>59.1</v>
      </c>
      <c r="B1182">
        <v>4.2470864111024675E-4</v>
      </c>
      <c r="C1182">
        <v>4.0170479176424674E-4</v>
      </c>
    </row>
    <row r="1183" spans="1:3" x14ac:dyDescent="0.25">
      <c r="A1183">
        <v>59.15</v>
      </c>
      <c r="B1183">
        <v>4.3101144165079327E-4</v>
      </c>
      <c r="C1183">
        <v>4.0180531838551086E-4</v>
      </c>
    </row>
    <row r="1184" spans="1:3" x14ac:dyDescent="0.25">
      <c r="A1184">
        <v>59.2</v>
      </c>
      <c r="B1184">
        <v>4.3739906986808613E-4</v>
      </c>
      <c r="C1184">
        <v>4.0190596996965525E-4</v>
      </c>
    </row>
    <row r="1185" spans="1:3" x14ac:dyDescent="0.25">
      <c r="A1185">
        <v>59.25</v>
      </c>
      <c r="B1185">
        <v>4.4387253193222445E-4</v>
      </c>
      <c r="C1185">
        <v>4.0200674673621149E-4</v>
      </c>
    </row>
    <row r="1186" spans="1:3" x14ac:dyDescent="0.25">
      <c r="A1186">
        <v>59.3</v>
      </c>
      <c r="B1186">
        <v>4.50432843982348E-4</v>
      </c>
      <c r="C1186">
        <v>4.0210764890543499E-4</v>
      </c>
    </row>
    <row r="1187" spans="1:3" x14ac:dyDescent="0.25">
      <c r="A1187">
        <v>59.35</v>
      </c>
      <c r="B1187">
        <v>4.570810321988848E-4</v>
      </c>
      <c r="C1187">
        <v>4.0220867669831016E-4</v>
      </c>
    </row>
    <row r="1188" spans="1:3" x14ac:dyDescent="0.25">
      <c r="A1188">
        <v>59.4</v>
      </c>
      <c r="B1188">
        <v>4.6381813287597407E-4</v>
      </c>
      <c r="C1188">
        <v>4.0230983033654849E-4</v>
      </c>
    </row>
    <row r="1189" spans="1:3" x14ac:dyDescent="0.25">
      <c r="A1189">
        <v>59.45</v>
      </c>
      <c r="B1189">
        <v>4.7064519249407656E-4</v>
      </c>
      <c r="C1189">
        <v>4.0241111004259367E-4</v>
      </c>
    </row>
    <row r="1190" spans="1:3" x14ac:dyDescent="0.25">
      <c r="A1190">
        <v>59.5</v>
      </c>
      <c r="B1190">
        <v>4.7756326779275463E-4</v>
      </c>
      <c r="C1190">
        <v>4.0251251603962401E-4</v>
      </c>
    </row>
    <row r="1191" spans="1:3" x14ac:dyDescent="0.25">
      <c r="A1191">
        <v>59.55</v>
      </c>
      <c r="B1191">
        <v>4.8457342584362688E-4</v>
      </c>
      <c r="C1191">
        <v>4.0261404855155219E-4</v>
      </c>
    </row>
    <row r="1192" spans="1:3" x14ac:dyDescent="0.25">
      <c r="A1192">
        <v>59.6</v>
      </c>
      <c r="B1192">
        <v>4.9167674412348974E-4</v>
      </c>
      <c r="C1192">
        <v>4.0271570780302983E-4</v>
      </c>
    </row>
    <row r="1193" spans="1:3" x14ac:dyDescent="0.25">
      <c r="A1193">
        <v>59.65</v>
      </c>
      <c r="B1193">
        <v>4.9887431058759423E-4</v>
      </c>
      <c r="C1193">
        <v>4.0281749401944864E-4</v>
      </c>
    </row>
    <row r="1194" spans="1:3" x14ac:dyDescent="0.25">
      <c r="A1194">
        <v>59.7</v>
      </c>
      <c r="B1194">
        <v>5.0616722374309162E-4</v>
      </c>
      <c r="C1194">
        <v>4.0291940742694235E-4</v>
      </c>
    </row>
    <row r="1195" spans="1:3" x14ac:dyDescent="0.25">
      <c r="A1195">
        <v>59.75</v>
      </c>
      <c r="B1195">
        <v>5.135565927226254E-4</v>
      </c>
      <c r="C1195">
        <v>4.0302144825238973E-4</v>
      </c>
    </row>
    <row r="1196" spans="1:3" x14ac:dyDescent="0.25">
      <c r="A1196">
        <v>59.8</v>
      </c>
      <c r="B1196">
        <v>5.210435373580694E-4</v>
      </c>
      <c r="C1196">
        <v>4.0312361672341693E-4</v>
      </c>
    </row>
    <row r="1197" spans="1:3" x14ac:dyDescent="0.25">
      <c r="A1197">
        <v>59.85</v>
      </c>
      <c r="B1197">
        <v>5.2862918825442092E-4</v>
      </c>
      <c r="C1197">
        <v>4.0322591306839905E-4</v>
      </c>
    </row>
    <row r="1198" spans="1:3" x14ac:dyDescent="0.25">
      <c r="A1198">
        <v>59.9</v>
      </c>
      <c r="B1198">
        <v>5.3631468686381265E-4</v>
      </c>
      <c r="C1198">
        <v>4.033283375164621E-4</v>
      </c>
    </row>
    <row r="1199" spans="1:3" x14ac:dyDescent="0.25">
      <c r="A1199">
        <v>59.95</v>
      </c>
      <c r="B1199">
        <v>5.4410118555968195E-4</v>
      </c>
      <c r="C1199">
        <v>4.0343089029748729E-4</v>
      </c>
    </row>
    <row r="1200" spans="1:3" x14ac:dyDescent="0.25">
      <c r="A1200">
        <v>60</v>
      </c>
      <c r="B1200">
        <v>5.5198984771105133E-4</v>
      </c>
      <c r="C1200">
        <v>4.0353357164211101E-4</v>
      </c>
    </row>
    <row r="1201" spans="1:3" x14ac:dyDescent="0.25">
      <c r="A1201">
        <v>60.05</v>
      </c>
      <c r="B1201">
        <v>5.5998184775694199E-4</v>
      </c>
      <c r="C1201">
        <v>4.0363638178172762E-4</v>
      </c>
    </row>
    <row r="1202" spans="1:3" x14ac:dyDescent="0.25">
      <c r="A1202">
        <v>60.1</v>
      </c>
      <c r="B1202">
        <v>5.6807837128090366E-4</v>
      </c>
      <c r="C1202">
        <v>4.0373932094849382E-4</v>
      </c>
    </row>
    <row r="1203" spans="1:3" x14ac:dyDescent="0.25">
      <c r="A1203">
        <v>60.15</v>
      </c>
      <c r="B1203">
        <v>5.7628061508565556E-4</v>
      </c>
      <c r="C1203">
        <v>4.0384238937532784E-4</v>
      </c>
    </row>
    <row r="1204" spans="1:3" x14ac:dyDescent="0.25">
      <c r="A1204">
        <v>60.2</v>
      </c>
      <c r="B1204">
        <v>5.8458978726783843E-4</v>
      </c>
      <c r="C1204">
        <v>4.0394558729591449E-4</v>
      </c>
    </row>
    <row r="1205" spans="1:3" x14ac:dyDescent="0.25">
      <c r="A1205">
        <v>60.25</v>
      </c>
      <c r="B1205">
        <v>5.9300710729287293E-4</v>
      </c>
      <c r="C1205">
        <v>4.0404891494470567E-4</v>
      </c>
    </row>
    <row r="1206" spans="1:3" x14ac:dyDescent="0.25">
      <c r="A1206">
        <v>60.3</v>
      </c>
      <c r="B1206">
        <v>6.015338060699094E-4</v>
      </c>
      <c r="C1206">
        <v>4.0415237255692418E-4</v>
      </c>
    </row>
    <row r="1207" spans="1:3" x14ac:dyDescent="0.25">
      <c r="A1207">
        <v>60.35</v>
      </c>
      <c r="B1207">
        <v>6.1017112602687238E-4</v>
      </c>
      <c r="C1207">
        <v>4.0425596036856442E-4</v>
      </c>
    </row>
    <row r="1208" spans="1:3" x14ac:dyDescent="0.25">
      <c r="A1208">
        <v>60.4</v>
      </c>
      <c r="B1208">
        <v>6.1892032118559214E-4</v>
      </c>
      <c r="C1208">
        <v>4.0435967861639682E-4</v>
      </c>
    </row>
    <row r="1209" spans="1:3" x14ac:dyDescent="0.25">
      <c r="A1209">
        <v>60.45</v>
      </c>
      <c r="B1209">
        <v>6.2778265723701808E-4</v>
      </c>
      <c r="C1209">
        <v>4.0446352753796885E-4</v>
      </c>
    </row>
    <row r="1210" spans="1:3" x14ac:dyDescent="0.25">
      <c r="A1210">
        <v>60.5</v>
      </c>
      <c r="B1210">
        <v>6.3675941161650312E-4</v>
      </c>
      <c r="C1210">
        <v>4.0456750737160831E-4</v>
      </c>
    </row>
    <row r="1211" spans="1:3" x14ac:dyDescent="0.25">
      <c r="A1211">
        <v>60.55</v>
      </c>
      <c r="B1211">
        <v>6.4585187357917007E-4</v>
      </c>
      <c r="C1211">
        <v>4.0467161835642347E-4</v>
      </c>
    </row>
    <row r="1212" spans="1:3" x14ac:dyDescent="0.25">
      <c r="A1212">
        <v>60.6</v>
      </c>
      <c r="B1212">
        <v>6.5506134427532035E-4</v>
      </c>
      <c r="C1212">
        <v>4.0477586073230922E-4</v>
      </c>
    </row>
    <row r="1213" spans="1:3" x14ac:dyDescent="0.25">
      <c r="A1213">
        <v>60.65</v>
      </c>
      <c r="B1213">
        <v>6.6438913682592238E-4</v>
      </c>
      <c r="C1213">
        <v>4.0488023473994714E-4</v>
      </c>
    </row>
    <row r="1214" spans="1:3" x14ac:dyDescent="0.25">
      <c r="A1214">
        <v>60.7</v>
      </c>
      <c r="B1214">
        <v>6.7383657639813531E-4</v>
      </c>
      <c r="C1214">
        <v>4.0498474062080822E-4</v>
      </c>
    </row>
    <row r="1215" spans="1:3" x14ac:dyDescent="0.25">
      <c r="A1215">
        <v>60.75</v>
      </c>
      <c r="B1215">
        <v>6.8340500028089195E-4</v>
      </c>
      <c r="C1215">
        <v>4.050893786171555E-4</v>
      </c>
    </row>
    <row r="1216" spans="1:3" x14ac:dyDescent="0.25">
      <c r="A1216">
        <v>60.8</v>
      </c>
      <c r="B1216">
        <v>6.9309575796051262E-4</v>
      </c>
      <c r="C1216">
        <v>4.0519414897204688E-4</v>
      </c>
    </row>
    <row r="1217" spans="1:3" x14ac:dyDescent="0.25">
      <c r="A1217">
        <v>60.85</v>
      </c>
      <c r="B1217">
        <v>7.0291021119635441E-4</v>
      </c>
      <c r="C1217">
        <v>4.0529905192933743E-4</v>
      </c>
    </row>
    <row r="1218" spans="1:3" x14ac:dyDescent="0.25">
      <c r="A1218">
        <v>60.9</v>
      </c>
      <c r="B1218">
        <v>7.1284973409648606E-4</v>
      </c>
      <c r="C1218">
        <v>4.0540408773368202E-4</v>
      </c>
    </row>
    <row r="1219" spans="1:3" x14ac:dyDescent="0.25">
      <c r="A1219">
        <v>60.95</v>
      </c>
      <c r="B1219">
        <v>7.2291571319338919E-4</v>
      </c>
      <c r="C1219">
        <v>4.0550925663053797E-4</v>
      </c>
    </row>
    <row r="1220" spans="1:3" x14ac:dyDescent="0.25">
      <c r="A1220">
        <v>61</v>
      </c>
      <c r="B1220">
        <v>7.3310954751966992E-4</v>
      </c>
      <c r="C1220">
        <v>4.0561455886616574E-4</v>
      </c>
    </row>
    <row r="1221" spans="1:3" x14ac:dyDescent="0.25">
      <c r="A1221">
        <v>61.05</v>
      </c>
      <c r="B1221">
        <v>7.4343264868377502E-4</v>
      </c>
      <c r="C1221">
        <v>4.0571999468763567E-4</v>
      </c>
    </row>
    <row r="1222" spans="1:3" x14ac:dyDescent="0.25">
      <c r="A1222">
        <v>61.1</v>
      </c>
      <c r="B1222">
        <v>7.5388644094571966E-4</v>
      </c>
      <c r="C1222">
        <v>4.0582556434282612E-4</v>
      </c>
    </row>
    <row r="1223" spans="1:3" x14ac:dyDescent="0.25">
      <c r="A1223">
        <v>61.15</v>
      </c>
      <c r="B1223">
        <v>7.6447236129279872E-4</v>
      </c>
      <c r="C1223">
        <v>4.0593126808042814E-4</v>
      </c>
    </row>
    <row r="1224" spans="1:3" x14ac:dyDescent="0.25">
      <c r="A1224">
        <v>61.2</v>
      </c>
      <c r="B1224">
        <v>7.7519185951529102E-4</v>
      </c>
      <c r="C1224">
        <v>4.0603710614994901E-4</v>
      </c>
    </row>
    <row r="1225" spans="1:3" x14ac:dyDescent="0.25">
      <c r="A1225">
        <v>61.25</v>
      </c>
      <c r="B1225">
        <v>7.8604639828214521E-4</v>
      </c>
      <c r="C1225">
        <v>4.0614307880171275E-4</v>
      </c>
    </row>
    <row r="1226" spans="1:3" x14ac:dyDescent="0.25">
      <c r="A1226">
        <v>61.3</v>
      </c>
      <c r="B1226">
        <v>7.9703745321664163E-4</v>
      </c>
      <c r="C1226">
        <v>4.0624918628686318E-4</v>
      </c>
    </row>
    <row r="1227" spans="1:3" x14ac:dyDescent="0.25">
      <c r="A1227">
        <v>61.35</v>
      </c>
      <c r="B1227">
        <v>8.0816651297201591E-4</v>
      </c>
      <c r="C1227">
        <v>4.063554288573696E-4</v>
      </c>
    </row>
    <row r="1228" spans="1:3" x14ac:dyDescent="0.25">
      <c r="A1228">
        <v>61.4</v>
      </c>
      <c r="B1228">
        <v>8.1943507930704615E-4</v>
      </c>
      <c r="C1228">
        <v>4.0646180676602426E-4</v>
      </c>
    </row>
    <row r="1229" spans="1:3" x14ac:dyDescent="0.25">
      <c r="A1229">
        <v>61.45</v>
      </c>
      <c r="B1229">
        <v>8.3084466716159351E-4</v>
      </c>
      <c r="C1229">
        <v>4.06568320266449E-4</v>
      </c>
    </row>
    <row r="1230" spans="1:3" x14ac:dyDescent="0.25">
      <c r="A1230">
        <v>61.5</v>
      </c>
      <c r="B1230">
        <v>8.4239680473208905E-4</v>
      </c>
      <c r="C1230">
        <v>4.0667496961309591E-4</v>
      </c>
    </row>
    <row r="1231" spans="1:3" x14ac:dyDescent="0.25">
      <c r="A1231">
        <v>61.55</v>
      </c>
      <c r="B1231">
        <v>8.5409303354696024E-4</v>
      </c>
      <c r="C1231">
        <v>4.0678175506125261E-4</v>
      </c>
    </row>
    <row r="1232" spans="1:3" x14ac:dyDescent="0.25">
      <c r="A1232">
        <v>61.6</v>
      </c>
      <c r="B1232">
        <v>8.6593490854198541E-4</v>
      </c>
      <c r="C1232">
        <v>4.0688867686704088E-4</v>
      </c>
    </row>
    <row r="1233" spans="1:3" x14ac:dyDescent="0.25">
      <c r="A1233">
        <v>61.65</v>
      </c>
      <c r="B1233">
        <v>8.7792399813557296E-4</v>
      </c>
      <c r="C1233">
        <v>4.0699573528742356E-4</v>
      </c>
    </row>
    <row r="1234" spans="1:3" x14ac:dyDescent="0.25">
      <c r="A1234">
        <v>61.7</v>
      </c>
      <c r="B1234">
        <v>8.9006188430396538E-4</v>
      </c>
      <c r="C1234">
        <v>4.0710293058020356E-4</v>
      </c>
    </row>
    <row r="1235" spans="1:3" x14ac:dyDescent="0.25">
      <c r="A1235">
        <v>61.75</v>
      </c>
      <c r="B1235">
        <v>9.0235016265633285E-4</v>
      </c>
      <c r="C1235">
        <v>4.0721026300402993E-4</v>
      </c>
    </row>
    <row r="1236" spans="1:3" x14ac:dyDescent="0.25">
      <c r="A1236">
        <v>61.8</v>
      </c>
      <c r="B1236">
        <v>9.1479044250979721E-4</v>
      </c>
      <c r="C1236">
        <v>4.0731773281839963E-4</v>
      </c>
    </row>
    <row r="1237" spans="1:3" x14ac:dyDescent="0.25">
      <c r="A1237">
        <v>61.85</v>
      </c>
      <c r="B1237">
        <v>9.2738434696432528E-4</v>
      </c>
      <c r="C1237">
        <v>4.0742534028365764E-4</v>
      </c>
    </row>
    <row r="1238" spans="1:3" x14ac:dyDescent="0.25">
      <c r="A1238">
        <v>61.9</v>
      </c>
      <c r="B1238">
        <v>9.4013351297751442E-4</v>
      </c>
      <c r="C1238">
        <v>4.0753308566085549E-4</v>
      </c>
    </row>
    <row r="1239" spans="1:3" x14ac:dyDescent="0.25">
      <c r="A1239">
        <v>61.95</v>
      </c>
      <c r="B1239">
        <v>9.5303959143926142E-4</v>
      </c>
      <c r="C1239">
        <v>4.0764096921235075E-4</v>
      </c>
    </row>
    <row r="1240" spans="1:3" x14ac:dyDescent="0.25">
      <c r="A1240">
        <v>62</v>
      </c>
      <c r="B1240">
        <v>9.6610424724629914E-4</v>
      </c>
      <c r="C1240">
        <v>4.0774899120090189E-4</v>
      </c>
    </row>
    <row r="1241" spans="1:3" x14ac:dyDescent="0.25">
      <c r="A1241">
        <v>62.05</v>
      </c>
      <c r="B1241">
        <v>9.7932915937659778E-4</v>
      </c>
      <c r="C1241">
        <v>4.0785715189028602E-4</v>
      </c>
    </row>
    <row r="1242" spans="1:3" x14ac:dyDescent="0.25">
      <c r="A1242">
        <v>62.1</v>
      </c>
      <c r="B1242">
        <v>9.9271602096361196E-4</v>
      </c>
      <c r="C1242">
        <v>4.0796545154514143E-4</v>
      </c>
    </row>
    <row r="1243" spans="1:3" x14ac:dyDescent="0.25">
      <c r="A1243">
        <v>62.15</v>
      </c>
      <c r="B1243">
        <v>1.0062665393703839E-3</v>
      </c>
      <c r="C1243">
        <v>4.0807389043097598E-4</v>
      </c>
    </row>
    <row r="1244" spans="1:3" x14ac:dyDescent="0.25">
      <c r="A1244">
        <v>62.2</v>
      </c>
      <c r="B1244">
        <v>1.01998243626348E-3</v>
      </c>
      <c r="C1244">
        <v>4.0818246881416592E-4</v>
      </c>
    </row>
    <row r="1245" spans="1:3" x14ac:dyDescent="0.25">
      <c r="A1245">
        <v>62.25</v>
      </c>
      <c r="B1245">
        <v>1.0338654476867546E-3</v>
      </c>
      <c r="C1245">
        <v>4.0829118696196243E-4</v>
      </c>
    </row>
    <row r="1246" spans="1:3" x14ac:dyDescent="0.25">
      <c r="A1246">
        <v>62.3</v>
      </c>
      <c r="B1246">
        <v>1.0479173241349454E-3</v>
      </c>
      <c r="C1246">
        <v>4.0840004514249039E-4</v>
      </c>
    </row>
    <row r="1247" spans="1:3" x14ac:dyDescent="0.25">
      <c r="A1247">
        <v>62.35</v>
      </c>
      <c r="B1247">
        <v>1.0621398306270686E-3</v>
      </c>
      <c r="C1247">
        <v>4.0850904362475543E-4</v>
      </c>
    </row>
    <row r="1248" spans="1:3" x14ac:dyDescent="0.25">
      <c r="A1248">
        <v>62.4</v>
      </c>
      <c r="B1248">
        <v>1.076534746779625E-3</v>
      </c>
      <c r="C1248">
        <v>4.0861818267864529E-4</v>
      </c>
    </row>
    <row r="1249" spans="1:3" x14ac:dyDescent="0.25">
      <c r="A1249">
        <v>62.45</v>
      </c>
      <c r="B1249">
        <v>1.0911038668796056E-3</v>
      </c>
      <c r="C1249">
        <v>4.0872746257493057E-4</v>
      </c>
    </row>
    <row r="1250" spans="1:3" x14ac:dyDescent="0.25">
      <c r="A1250">
        <v>62.5</v>
      </c>
      <c r="B1250">
        <v>1.105848999957275E-3</v>
      </c>
      <c r="C1250">
        <v>4.0883688358527075E-4</v>
      </c>
    </row>
    <row r="1251" spans="1:3" x14ac:dyDescent="0.25">
      <c r="A1251">
        <v>62.55</v>
      </c>
      <c r="B1251">
        <v>1.1207719698587463E-3</v>
      </c>
      <c r="C1251">
        <v>4.0894644598221658E-4</v>
      </c>
    </row>
    <row r="1252" spans="1:3" x14ac:dyDescent="0.25">
      <c r="A1252">
        <v>62.6</v>
      </c>
      <c r="B1252">
        <v>1.135874615318315E-3</v>
      </c>
      <c r="C1252">
        <v>4.0905615003921205E-4</v>
      </c>
    </row>
    <row r="1253" spans="1:3" x14ac:dyDescent="0.25">
      <c r="A1253">
        <v>62.65</v>
      </c>
      <c r="B1253">
        <v>1.1511587900305549E-3</v>
      </c>
      <c r="C1253">
        <v>4.0916599603059829E-4</v>
      </c>
    </row>
    <row r="1254" spans="1:3" x14ac:dyDescent="0.25">
      <c r="A1254">
        <v>62.7</v>
      </c>
      <c r="B1254">
        <v>1.1666263627221733E-3</v>
      </c>
      <c r="C1254">
        <v>4.0927598423161674E-4</v>
      </c>
    </row>
    <row r="1255" spans="1:3" x14ac:dyDescent="0.25">
      <c r="A1255">
        <v>62.75</v>
      </c>
      <c r="B1255">
        <v>1.1822792172236033E-3</v>
      </c>
      <c r="C1255">
        <v>4.0938611491840988E-4</v>
      </c>
    </row>
    <row r="1256" spans="1:3" x14ac:dyDescent="0.25">
      <c r="A1256">
        <v>62.8</v>
      </c>
      <c r="B1256">
        <v>1.1981192525403329E-3</v>
      </c>
      <c r="C1256">
        <v>4.0949638836802938E-4</v>
      </c>
    </row>
    <row r="1257" spans="1:3" x14ac:dyDescent="0.25">
      <c r="A1257">
        <v>62.85</v>
      </c>
      <c r="B1257">
        <v>1.2141483829239638E-3</v>
      </c>
      <c r="C1257">
        <v>4.0960680485843258E-4</v>
      </c>
    </row>
    <row r="1258" spans="1:3" x14ac:dyDescent="0.25">
      <c r="A1258">
        <v>62.9</v>
      </c>
      <c r="B1258">
        <v>1.2303685379429655E-3</v>
      </c>
      <c r="C1258">
        <v>4.0971736466849189E-4</v>
      </c>
    </row>
    <row r="1259" spans="1:3" x14ac:dyDescent="0.25">
      <c r="A1259">
        <v>62.95</v>
      </c>
      <c r="B1259">
        <v>1.2467816625531701E-3</v>
      </c>
      <c r="C1259">
        <v>4.0982806807799284E-4</v>
      </c>
    </row>
    <row r="1260" spans="1:3" x14ac:dyDescent="0.25">
      <c r="A1260">
        <v>63</v>
      </c>
      <c r="B1260">
        <v>1.2633897171679296E-3</v>
      </c>
      <c r="C1260">
        <v>4.0993891536764235E-4</v>
      </c>
    </row>
    <row r="1261" spans="1:3" x14ac:dyDescent="0.25">
      <c r="A1261">
        <v>63.05</v>
      </c>
      <c r="B1261">
        <v>1.2801946777279904E-3</v>
      </c>
      <c r="C1261">
        <v>4.1004990681906597E-4</v>
      </c>
    </row>
    <row r="1262" spans="1:3" x14ac:dyDescent="0.25">
      <c r="A1262">
        <v>63.1</v>
      </c>
      <c r="B1262">
        <v>1.2971985357710272E-3</v>
      </c>
      <c r="C1262">
        <v>4.1016104271481539E-4</v>
      </c>
    </row>
    <row r="1263" spans="1:3" x14ac:dyDescent="0.25">
      <c r="A1263">
        <v>63.15</v>
      </c>
      <c r="B1263">
        <v>1.3144032985008493E-3</v>
      </c>
      <c r="C1263">
        <v>4.1027232333837121E-4</v>
      </c>
    </row>
    <row r="1264" spans="1:3" x14ac:dyDescent="0.25">
      <c r="A1264">
        <v>63.2</v>
      </c>
      <c r="B1264">
        <v>1.3318109888562748E-3</v>
      </c>
      <c r="C1264">
        <v>4.1038374897414405E-4</v>
      </c>
    </row>
    <row r="1265" spans="1:3" x14ac:dyDescent="0.25">
      <c r="A1265">
        <v>63.25</v>
      </c>
      <c r="B1265">
        <v>1.3494236455796468E-3</v>
      </c>
      <c r="C1265">
        <v>4.1049531990747885E-4</v>
      </c>
    </row>
    <row r="1266" spans="1:3" x14ac:dyDescent="0.25">
      <c r="A1266">
        <v>63.3</v>
      </c>
      <c r="B1266">
        <v>1.3672433232849942E-3</v>
      </c>
      <c r="C1266">
        <v>4.1060703642466039E-4</v>
      </c>
    </row>
    <row r="1267" spans="1:3" x14ac:dyDescent="0.25">
      <c r="A1267">
        <v>63.35</v>
      </c>
      <c r="B1267">
        <v>1.3852720925258209E-3</v>
      </c>
      <c r="C1267">
        <v>4.1071889881291149E-4</v>
      </c>
    </row>
    <row r="1268" spans="1:3" x14ac:dyDescent="0.25">
      <c r="A1268">
        <v>63.4</v>
      </c>
      <c r="B1268">
        <v>1.4035120398625095E-3</v>
      </c>
      <c r="C1268">
        <v>4.1083090736040225E-4</v>
      </c>
    </row>
    <row r="1269" spans="1:3" x14ac:dyDescent="0.25">
      <c r="A1269">
        <v>63.45</v>
      </c>
      <c r="B1269">
        <v>1.4219652679293509E-3</v>
      </c>
      <c r="C1269">
        <v>4.1094306235624721E-4</v>
      </c>
    </row>
    <row r="1270" spans="1:3" x14ac:dyDescent="0.25">
      <c r="A1270">
        <v>63.5</v>
      </c>
      <c r="B1270">
        <v>1.4406338955011582E-3</v>
      </c>
      <c r="C1270">
        <v>4.1105536409051551E-4</v>
      </c>
    </row>
    <row r="1271" spans="1:3" x14ac:dyDescent="0.25">
      <c r="A1271">
        <v>63.55</v>
      </c>
      <c r="B1271">
        <v>1.4595200575594836E-3</v>
      </c>
      <c r="C1271">
        <v>4.1116781285422668E-4</v>
      </c>
    </row>
    <row r="1272" spans="1:3" x14ac:dyDescent="0.25">
      <c r="A1272">
        <v>63.6</v>
      </c>
      <c r="B1272">
        <v>1.478625905358416E-3</v>
      </c>
      <c r="C1272">
        <v>4.112804089393613E-4</v>
      </c>
    </row>
    <row r="1273" spans="1:3" x14ac:dyDescent="0.25">
      <c r="A1273">
        <v>63.65</v>
      </c>
      <c r="B1273">
        <v>1.4979536064899314E-3</v>
      </c>
      <c r="C1273">
        <v>4.1139315263885834E-4</v>
      </c>
    </row>
    <row r="1274" spans="1:3" x14ac:dyDescent="0.25">
      <c r="A1274">
        <v>63.7</v>
      </c>
      <c r="B1274">
        <v>1.5175053449488314E-3</v>
      </c>
      <c r="C1274">
        <v>4.1150604424662238E-4</v>
      </c>
    </row>
    <row r="1275" spans="1:3" x14ac:dyDescent="0.25">
      <c r="A1275">
        <v>63.75</v>
      </c>
      <c r="B1275">
        <v>1.5372833211972001E-3</v>
      </c>
      <c r="C1275">
        <v>4.116190840575257E-4</v>
      </c>
    </row>
    <row r="1276" spans="1:3" x14ac:dyDescent="0.25">
      <c r="A1276">
        <v>63.8</v>
      </c>
      <c r="B1276">
        <v>1.557289752228442E-3</v>
      </c>
      <c r="C1276">
        <v>4.117322723674122E-4</v>
      </c>
    </row>
    <row r="1277" spans="1:3" x14ac:dyDescent="0.25">
      <c r="A1277">
        <v>63.85</v>
      </c>
      <c r="B1277">
        <v>1.5775268716308089E-3</v>
      </c>
      <c r="C1277">
        <v>4.1184560947309952E-4</v>
      </c>
    </row>
    <row r="1278" spans="1:3" x14ac:dyDescent="0.25">
      <c r="A1278">
        <v>63.9</v>
      </c>
      <c r="B1278">
        <v>1.5979969296504631E-3</v>
      </c>
      <c r="C1278">
        <v>4.1195909567238363E-4</v>
      </c>
    </row>
    <row r="1279" spans="1:3" x14ac:dyDescent="0.25">
      <c r="A1279">
        <v>63.95</v>
      </c>
      <c r="B1279">
        <v>1.6187021932540569E-3</v>
      </c>
      <c r="C1279">
        <v>4.1207273126404268E-4</v>
      </c>
    </row>
    <row r="1280" spans="1:3" x14ac:dyDescent="0.25">
      <c r="A1280">
        <v>64</v>
      </c>
      <c r="B1280">
        <v>1.6396449461907928E-3</v>
      </c>
      <c r="C1280">
        <v>4.1218651654783932E-4</v>
      </c>
    </row>
    <row r="1281" spans="1:3" x14ac:dyDescent="0.25">
      <c r="A1281">
        <v>64.05</v>
      </c>
      <c r="B1281">
        <v>1.6608274890539938E-3</v>
      </c>
      <c r="C1281">
        <v>4.1230045182452473E-4</v>
      </c>
    </row>
    <row r="1282" spans="1:3" x14ac:dyDescent="0.25">
      <c r="A1282">
        <v>64.099999999999994</v>
      </c>
      <c r="B1282">
        <v>1.6822521393421261E-3</v>
      </c>
      <c r="C1282">
        <v>4.124145373958431E-4</v>
      </c>
    </row>
    <row r="1283" spans="1:3" x14ac:dyDescent="0.25">
      <c r="A1283">
        <v>64.150000000000006</v>
      </c>
      <c r="B1283">
        <v>1.7039212315193091E-3</v>
      </c>
      <c r="C1283">
        <v>4.1252877356453394E-4</v>
      </c>
    </row>
    <row r="1284" spans="1:3" x14ac:dyDescent="0.25">
      <c r="A1284">
        <v>64.2</v>
      </c>
      <c r="B1284">
        <v>1.7258371170752497E-3</v>
      </c>
      <c r="C1284">
        <v>4.1264316063433578E-4</v>
      </c>
    </row>
    <row r="1285" spans="1:3" x14ac:dyDescent="0.25">
      <c r="A1285">
        <v>64.25</v>
      </c>
      <c r="B1285">
        <v>1.748002164584674E-3</v>
      </c>
      <c r="C1285">
        <v>4.1275769890999052E-4</v>
      </c>
    </row>
    <row r="1286" spans="1:3" x14ac:dyDescent="0.25">
      <c r="A1286">
        <v>64.3</v>
      </c>
      <c r="B1286">
        <v>1.7704187597661447E-3</v>
      </c>
      <c r="C1286">
        <v>4.1287238869724654E-4</v>
      </c>
    </row>
    <row r="1287" spans="1:3" x14ac:dyDescent="0.25">
      <c r="A1287">
        <v>64.349999999999994</v>
      </c>
      <c r="B1287">
        <v>1.7930893055403188E-3</v>
      </c>
      <c r="C1287">
        <v>4.1298723030286209E-4</v>
      </c>
    </row>
    <row r="1288" spans="1:3" x14ac:dyDescent="0.25">
      <c r="A1288">
        <v>64.400000000000006</v>
      </c>
      <c r="B1288">
        <v>1.8160162220876238E-3</v>
      </c>
      <c r="C1288">
        <v>4.1310222403460873E-4</v>
      </c>
    </row>
    <row r="1289" spans="1:3" x14ac:dyDescent="0.25">
      <c r="A1289">
        <v>64.45</v>
      </c>
      <c r="B1289">
        <v>1.8392019469053052E-3</v>
      </c>
      <c r="C1289">
        <v>4.1321737020127671E-4</v>
      </c>
    </row>
    <row r="1290" spans="1:3" x14ac:dyDescent="0.25">
      <c r="A1290">
        <v>64.5</v>
      </c>
      <c r="B1290">
        <v>1.8626489348639247E-3</v>
      </c>
      <c r="C1290">
        <v>4.1333266911267779E-4</v>
      </c>
    </row>
    <row r="1291" spans="1:3" x14ac:dyDescent="0.25">
      <c r="A1291">
        <v>64.55</v>
      </c>
      <c r="B1291">
        <v>1.8863596582631766E-3</v>
      </c>
      <c r="C1291">
        <v>4.1344812107964703E-4</v>
      </c>
    </row>
    <row r="1292" spans="1:3" x14ac:dyDescent="0.25">
      <c r="A1292">
        <v>64.599999999999994</v>
      </c>
      <c r="B1292">
        <v>1.910336606887093E-3</v>
      </c>
      <c r="C1292">
        <v>4.1356372641404928E-4</v>
      </c>
    </row>
    <row r="1293" spans="1:3" x14ac:dyDescent="0.25">
      <c r="A1293">
        <v>64.650000000000006</v>
      </c>
      <c r="B1293">
        <v>1.9345822880586273E-3</v>
      </c>
      <c r="C1293">
        <v>4.1367948542878096E-4</v>
      </c>
    </row>
    <row r="1294" spans="1:3" x14ac:dyDescent="0.25">
      <c r="A1294">
        <v>64.7</v>
      </c>
      <c r="B1294">
        <v>1.9590992266935213E-3</v>
      </c>
      <c r="C1294">
        <v>4.1379539843777703E-4</v>
      </c>
    </row>
    <row r="1295" spans="1:3" x14ac:dyDescent="0.25">
      <c r="A1295">
        <v>64.75</v>
      </c>
      <c r="B1295">
        <v>1.9838899653536021E-3</v>
      </c>
      <c r="C1295">
        <v>4.1391146575600959E-4</v>
      </c>
    </row>
    <row r="1296" spans="1:3" x14ac:dyDescent="0.25">
      <c r="A1296">
        <v>64.8</v>
      </c>
      <c r="B1296">
        <v>2.0089570642993159E-3</v>
      </c>
      <c r="C1296">
        <v>4.1402768769949557E-4</v>
      </c>
    </row>
    <row r="1297" spans="1:3" x14ac:dyDescent="0.25">
      <c r="A1297">
        <v>64.849999999999994</v>
      </c>
      <c r="B1297">
        <v>2.0343031015416109E-3</v>
      </c>
      <c r="C1297">
        <v>4.1414406458530084E-4</v>
      </c>
    </row>
    <row r="1298" spans="1:3" x14ac:dyDescent="0.25">
      <c r="A1298">
        <v>64.900000000000006</v>
      </c>
      <c r="B1298">
        <v>2.0599306728931268E-3</v>
      </c>
      <c r="C1298">
        <v>4.1426059673154206E-4</v>
      </c>
    </row>
    <row r="1299" spans="1:3" x14ac:dyDescent="0.25">
      <c r="A1299">
        <v>64.95</v>
      </c>
      <c r="B1299">
        <v>2.0858423920186251E-3</v>
      </c>
      <c r="C1299">
        <v>4.1437728445738994E-4</v>
      </c>
    </row>
    <row r="1300" spans="1:3" x14ac:dyDescent="0.25">
      <c r="A1300">
        <v>65</v>
      </c>
      <c r="B1300">
        <v>2.1120408904847831E-3</v>
      </c>
      <c r="C1300">
        <v>4.1449412808307665E-4</v>
      </c>
    </row>
    <row r="1301" spans="1:3" x14ac:dyDescent="0.25">
      <c r="A1301">
        <v>65.05</v>
      </c>
      <c r="B1301">
        <v>2.1385288178091774E-3</v>
      </c>
      <c r="C1301">
        <v>4.1461112792989661E-4</v>
      </c>
    </row>
    <row r="1302" spans="1:3" x14ac:dyDescent="0.25">
      <c r="A1302">
        <v>65.099999999999994</v>
      </c>
      <c r="B1302">
        <v>2.1653088415085342E-3</v>
      </c>
      <c r="C1302">
        <v>4.1472828432021186E-4</v>
      </c>
    </row>
    <row r="1303" spans="1:3" x14ac:dyDescent="0.25">
      <c r="A1303">
        <v>65.150000000000006</v>
      </c>
      <c r="B1303">
        <v>2.192383647146271E-3</v>
      </c>
      <c r="C1303">
        <v>4.1484559757745589E-4</v>
      </c>
    </row>
    <row r="1304" spans="1:3" x14ac:dyDescent="0.25">
      <c r="A1304">
        <v>65.2</v>
      </c>
      <c r="B1304">
        <v>2.2197559383791863E-3</v>
      </c>
      <c r="C1304">
        <v>4.1496306802613699E-4</v>
      </c>
    </row>
    <row r="1305" spans="1:3" x14ac:dyDescent="0.25">
      <c r="A1305">
        <v>65.25</v>
      </c>
      <c r="B1305">
        <v>2.2474284370034604E-3</v>
      </c>
      <c r="C1305">
        <v>4.1508069599184236E-4</v>
      </c>
    </row>
    <row r="1306" spans="1:3" x14ac:dyDescent="0.25">
      <c r="A1306">
        <v>65.3</v>
      </c>
      <c r="B1306">
        <v>2.2754038829997996E-3</v>
      </c>
      <c r="C1306">
        <v>4.1519848180124319E-4</v>
      </c>
    </row>
    <row r="1307" spans="1:3" x14ac:dyDescent="0.25">
      <c r="A1307">
        <v>65.349999999999994</v>
      </c>
      <c r="B1307">
        <v>2.3036850345777909E-3</v>
      </c>
      <c r="C1307">
        <v>4.1531642578209805E-4</v>
      </c>
    </row>
    <row r="1308" spans="1:3" x14ac:dyDescent="0.25">
      <c r="A1308">
        <v>65.400000000000006</v>
      </c>
      <c r="B1308">
        <v>2.3322746682194685E-3</v>
      </c>
      <c r="C1308">
        <v>4.1543452826325709E-4</v>
      </c>
    </row>
    <row r="1309" spans="1:3" x14ac:dyDescent="0.25">
      <c r="A1309">
        <v>65.45</v>
      </c>
      <c r="B1309">
        <v>2.3611755787219827E-3</v>
      </c>
      <c r="C1309">
        <v>4.1555278957466593E-4</v>
      </c>
    </row>
    <row r="1310" spans="1:3" x14ac:dyDescent="0.25">
      <c r="A1310">
        <v>65.5</v>
      </c>
      <c r="B1310">
        <v>2.3903905792395362E-3</v>
      </c>
      <c r="C1310">
        <v>4.1567121004736817E-4</v>
      </c>
    </row>
    <row r="1311" spans="1:3" x14ac:dyDescent="0.25">
      <c r="A1311">
        <v>65.55</v>
      </c>
      <c r="B1311">
        <v>2.4199225013243745E-3</v>
      </c>
      <c r="C1311">
        <v>4.1578979001351534E-4</v>
      </c>
    </row>
    <row r="1312" spans="1:3" x14ac:dyDescent="0.25">
      <c r="A1312">
        <v>65.599999999999994</v>
      </c>
      <c r="B1312">
        <v>2.4497741949669571E-3</v>
      </c>
      <c r="C1312">
        <v>4.1590852980636278E-4</v>
      </c>
    </row>
    <row r="1313" spans="1:3" x14ac:dyDescent="0.25">
      <c r="A1313">
        <v>65.650000000000006</v>
      </c>
      <c r="B1313">
        <v>2.4799485286352528E-3</v>
      </c>
      <c r="C1313">
        <v>4.1602742976028028E-4</v>
      </c>
    </row>
    <row r="1314" spans="1:3" x14ac:dyDescent="0.25">
      <c r="A1314">
        <v>65.7</v>
      </c>
      <c r="B1314">
        <v>2.510448389313108E-3</v>
      </c>
      <c r="C1314">
        <v>4.1614649021075409E-4</v>
      </c>
    </row>
    <row r="1315" spans="1:3" x14ac:dyDescent="0.25">
      <c r="A1315">
        <v>65.75</v>
      </c>
      <c r="B1315">
        <v>2.5412766825378044E-3</v>
      </c>
      <c r="C1315">
        <v>4.1626571149439132E-4</v>
      </c>
    </row>
    <row r="1316" spans="1:3" x14ac:dyDescent="0.25">
      <c r="A1316">
        <v>65.8</v>
      </c>
      <c r="B1316">
        <v>2.5724363324365986E-3</v>
      </c>
      <c r="C1316">
        <v>4.1638509394892353E-4</v>
      </c>
    </row>
    <row r="1317" spans="1:3" x14ac:dyDescent="0.25">
      <c r="A1317">
        <v>65.849999999999994</v>
      </c>
      <c r="B1317">
        <v>2.6039302817624324E-3</v>
      </c>
      <c r="C1317">
        <v>4.1650463791321069E-4</v>
      </c>
    </row>
    <row r="1318" spans="1:3" x14ac:dyDescent="0.25">
      <c r="A1318">
        <v>65.900000000000006</v>
      </c>
      <c r="B1318">
        <v>2.6357614919286444E-3</v>
      </c>
      <c r="C1318">
        <v>4.1662434372724912E-4</v>
      </c>
    </row>
    <row r="1319" spans="1:3" x14ac:dyDescent="0.25">
      <c r="A1319">
        <v>65.95</v>
      </c>
      <c r="B1319">
        <v>2.6679329430427403E-3</v>
      </c>
      <c r="C1319">
        <v>4.1674421173217122E-4</v>
      </c>
    </row>
    <row r="1320" spans="1:3" x14ac:dyDescent="0.25">
      <c r="A1320">
        <v>66</v>
      </c>
      <c r="B1320">
        <v>2.7004476339392725E-3</v>
      </c>
      <c r="C1320">
        <v>4.1686424227025239E-4</v>
      </c>
    </row>
    <row r="1321" spans="1:3" x14ac:dyDescent="0.25">
      <c r="A1321">
        <v>66.05</v>
      </c>
      <c r="B1321">
        <v>2.7333085822116589E-3</v>
      </c>
      <c r="C1321">
        <v>4.1698443568491384E-4</v>
      </c>
    </row>
    <row r="1322" spans="1:3" x14ac:dyDescent="0.25">
      <c r="A1322">
        <v>66.099999999999994</v>
      </c>
      <c r="B1322">
        <v>2.7665188242430722E-3</v>
      </c>
      <c r="C1322">
        <v>4.1710479232073057E-4</v>
      </c>
    </row>
    <row r="1323" spans="1:3" x14ac:dyDescent="0.25">
      <c r="A1323">
        <v>66.150000000000006</v>
      </c>
      <c r="B1323">
        <v>2.8000814152363313E-3</v>
      </c>
      <c r="C1323">
        <v>4.1722531252343076E-4</v>
      </c>
    </row>
    <row r="1324" spans="1:3" x14ac:dyDescent="0.25">
      <c r="A1324">
        <v>66.2</v>
      </c>
      <c r="B1324">
        <v>2.833999429242734E-3</v>
      </c>
      <c r="C1324">
        <v>4.1734599663990272E-4</v>
      </c>
    </row>
    <row r="1325" spans="1:3" x14ac:dyDescent="0.25">
      <c r="A1325">
        <v>66.25</v>
      </c>
      <c r="B1325">
        <v>2.8682759591899744E-3</v>
      </c>
      <c r="C1325">
        <v>4.1746684501820235E-4</v>
      </c>
    </row>
    <row r="1326" spans="1:3" x14ac:dyDescent="0.25">
      <c r="A1326">
        <v>66.3</v>
      </c>
      <c r="B1326">
        <v>2.9029141169089234E-3</v>
      </c>
      <c r="C1326">
        <v>4.1758785800755164E-4</v>
      </c>
    </row>
    <row r="1327" spans="1:3" x14ac:dyDescent="0.25">
      <c r="A1327">
        <v>66.349999999999994</v>
      </c>
      <c r="B1327">
        <v>2.9379170331594365E-3</v>
      </c>
      <c r="C1327">
        <v>4.1770903595834795E-4</v>
      </c>
    </row>
    <row r="1328" spans="1:3" x14ac:dyDescent="0.25">
      <c r="A1328">
        <v>66.400000000000006</v>
      </c>
      <c r="B1328">
        <v>2.9732878576550553E-3</v>
      </c>
      <c r="C1328">
        <v>4.1783037922216534E-4</v>
      </c>
    </row>
    <row r="1329" spans="1:3" x14ac:dyDescent="0.25">
      <c r="A1329">
        <v>66.45</v>
      </c>
      <c r="B1329">
        <v>3.0090297590866801E-3</v>
      </c>
      <c r="C1329">
        <v>4.1795188815176476E-4</v>
      </c>
    </row>
    <row r="1330" spans="1:3" x14ac:dyDescent="0.25">
      <c r="A1330">
        <v>66.5</v>
      </c>
      <c r="B1330">
        <v>3.0451459251451536E-3</v>
      </c>
      <c r="C1330">
        <v>4.1807356310108993E-4</v>
      </c>
    </row>
    <row r="1331" spans="1:3" x14ac:dyDescent="0.25">
      <c r="A1331">
        <v>66.55</v>
      </c>
      <c r="B1331">
        <v>3.0816395625427513E-3</v>
      </c>
      <c r="C1331">
        <v>4.1819540442527967E-4</v>
      </c>
    </row>
    <row r="1332" spans="1:3" x14ac:dyDescent="0.25">
      <c r="A1332">
        <v>66.599999999999994</v>
      </c>
      <c r="B1332">
        <v>3.1185138970335584E-3</v>
      </c>
      <c r="C1332">
        <v>4.1831741248067047E-4</v>
      </c>
    </row>
    <row r="1333" spans="1:3" x14ac:dyDescent="0.25">
      <c r="A1333">
        <v>66.650000000000006</v>
      </c>
      <c r="B1333">
        <v>3.1557721734327571E-3</v>
      </c>
      <c r="C1333">
        <v>4.1843958762479707E-4</v>
      </c>
    </row>
    <row r="1334" spans="1:3" x14ac:dyDescent="0.25">
      <c r="A1334">
        <v>66.7</v>
      </c>
      <c r="B1334">
        <v>3.1934176556347167E-3</v>
      </c>
      <c r="C1334">
        <v>4.185619302164049E-4</v>
      </c>
    </row>
    <row r="1335" spans="1:3" x14ac:dyDescent="0.25">
      <c r="A1335">
        <v>66.75</v>
      </c>
      <c r="B1335">
        <v>3.231453626630069E-3</v>
      </c>
      <c r="C1335">
        <v>4.1868444061544659E-4</v>
      </c>
    </row>
    <row r="1336" spans="1:3" x14ac:dyDescent="0.25">
      <c r="A1336">
        <v>66.8</v>
      </c>
      <c r="B1336">
        <v>3.2698833885215143E-3</v>
      </c>
      <c r="C1336">
        <v>4.1880711918309432E-4</v>
      </c>
    </row>
    <row r="1337" spans="1:3" x14ac:dyDescent="0.25">
      <c r="A1337">
        <v>66.849999999999994</v>
      </c>
      <c r="B1337">
        <v>3.3087102625385173E-3</v>
      </c>
      <c r="C1337">
        <v>4.189299662817385E-4</v>
      </c>
    </row>
    <row r="1338" spans="1:3" x14ac:dyDescent="0.25">
      <c r="A1338">
        <v>66.900000000000006</v>
      </c>
      <c r="B1338">
        <v>3.3479375890508238E-3</v>
      </c>
      <c r="C1338">
        <v>4.1905298227499702E-4</v>
      </c>
    </row>
    <row r="1339" spans="1:3" x14ac:dyDescent="0.25">
      <c r="A1339">
        <v>66.95</v>
      </c>
      <c r="B1339">
        <v>3.3875687275807475E-3</v>
      </c>
      <c r="C1339">
        <v>4.1917616752771707E-4</v>
      </c>
    </row>
    <row r="1340" spans="1:3" x14ac:dyDescent="0.25">
      <c r="A1340">
        <v>67</v>
      </c>
      <c r="B1340">
        <v>3.4276070568143536E-3</v>
      </c>
      <c r="C1340">
        <v>4.1929952240598212E-4</v>
      </c>
    </row>
    <row r="1341" spans="1:3" x14ac:dyDescent="0.25">
      <c r="A1341">
        <v>67.05</v>
      </c>
      <c r="B1341">
        <v>3.4680559746113246E-3</v>
      </c>
      <c r="C1341">
        <v>4.1942304727711656E-4</v>
      </c>
    </row>
    <row r="1342" spans="1:3" x14ac:dyDescent="0.25">
      <c r="A1342">
        <v>67.099999999999994</v>
      </c>
      <c r="B1342">
        <v>3.5089188980136497E-3</v>
      </c>
      <c r="C1342">
        <v>4.1954674250968825E-4</v>
      </c>
    </row>
    <row r="1343" spans="1:3" x14ac:dyDescent="0.25">
      <c r="A1343">
        <v>67.150000000000006</v>
      </c>
      <c r="B1343">
        <v>3.5501992632531025E-3</v>
      </c>
      <c r="C1343">
        <v>4.1967060847351742E-4</v>
      </c>
    </row>
    <row r="1344" spans="1:3" x14ac:dyDescent="0.25">
      <c r="A1344">
        <v>67.2</v>
      </c>
      <c r="B1344">
        <v>3.5919005257573806E-3</v>
      </c>
      <c r="C1344">
        <v>4.197946455396793E-4</v>
      </c>
    </row>
    <row r="1345" spans="1:3" x14ac:dyDescent="0.25">
      <c r="A1345">
        <v>67.25</v>
      </c>
      <c r="B1345">
        <v>3.6340261601551294E-3</v>
      </c>
      <c r="C1345">
        <v>4.1991885408050887E-4</v>
      </c>
    </row>
    <row r="1346" spans="1:3" x14ac:dyDescent="0.25">
      <c r="A1346">
        <v>67.3</v>
      </c>
      <c r="B1346">
        <v>3.6765796602795464E-3</v>
      </c>
      <c r="C1346">
        <v>4.2004323446960816E-4</v>
      </c>
    </row>
    <row r="1347" spans="1:3" x14ac:dyDescent="0.25">
      <c r="A1347">
        <v>67.349999999999994</v>
      </c>
      <c r="B1347">
        <v>3.7195645391707951E-3</v>
      </c>
      <c r="C1347">
        <v>4.2016778708184788E-4</v>
      </c>
    </row>
    <row r="1348" spans="1:3" x14ac:dyDescent="0.25">
      <c r="A1348">
        <v>67.400000000000006</v>
      </c>
      <c r="B1348">
        <v>3.7629843290770959E-3</v>
      </c>
      <c r="C1348">
        <v>4.2029251229337662E-4</v>
      </c>
    </row>
    <row r="1349" spans="1:3" x14ac:dyDescent="0.25">
      <c r="A1349">
        <v>67.45</v>
      </c>
      <c r="B1349">
        <v>3.8068425814544553E-3</v>
      </c>
      <c r="C1349">
        <v>4.2041741048162414E-4</v>
      </c>
    </row>
    <row r="1350" spans="1:3" x14ac:dyDescent="0.25">
      <c r="A1350">
        <v>67.5</v>
      </c>
      <c r="B1350">
        <v>3.8511428669652167E-3</v>
      </c>
      <c r="C1350">
        <v>4.2054248202530404E-4</v>
      </c>
    </row>
    <row r="1351" spans="1:3" x14ac:dyDescent="0.25">
      <c r="A1351">
        <v>67.55</v>
      </c>
      <c r="B1351">
        <v>3.8958887754751178E-3</v>
      </c>
      <c r="C1351">
        <v>4.2066772730442377E-4</v>
      </c>
    </row>
    <row r="1352" spans="1:3" x14ac:dyDescent="0.25">
      <c r="A1352">
        <v>67.599999999999994</v>
      </c>
      <c r="B1352">
        <v>3.9410839160491087E-3</v>
      </c>
      <c r="C1352">
        <v>4.2079314670028558E-4</v>
      </c>
    </row>
    <row r="1353" spans="1:3" x14ac:dyDescent="0.25">
      <c r="A1353">
        <v>67.650000000000006</v>
      </c>
      <c r="B1353">
        <v>3.9867319169457852E-3</v>
      </c>
      <c r="C1353">
        <v>4.2091874059549671E-4</v>
      </c>
    </row>
    <row r="1354" spans="1:3" x14ac:dyDescent="0.25">
      <c r="A1354">
        <v>67.7</v>
      </c>
      <c r="B1354">
        <v>4.0328364256103956E-3</v>
      </c>
      <c r="C1354">
        <v>4.2104450937396909E-4</v>
      </c>
    </row>
    <row r="1355" spans="1:3" x14ac:dyDescent="0.25">
      <c r="A1355">
        <v>67.75</v>
      </c>
      <c r="B1355">
        <v>4.0794011086666311E-3</v>
      </c>
      <c r="C1355">
        <v>4.2117045342092901E-4</v>
      </c>
    </row>
    <row r="1356" spans="1:3" x14ac:dyDescent="0.25">
      <c r="A1356">
        <v>67.8</v>
      </c>
      <c r="B1356">
        <v>4.1264296519068211E-3</v>
      </c>
      <c r="C1356">
        <v>4.2129657312292096E-4</v>
      </c>
    </row>
    <row r="1357" spans="1:3" x14ac:dyDescent="0.25">
      <c r="A1357">
        <v>67.849999999999994</v>
      </c>
      <c r="B1357">
        <v>4.1739257602808975E-3</v>
      </c>
      <c r="C1357">
        <v>4.2142286886781159E-4</v>
      </c>
    </row>
    <row r="1358" spans="1:3" x14ac:dyDescent="0.25">
      <c r="A1358">
        <v>67.900000000000006</v>
      </c>
      <c r="B1358">
        <v>4.2218931578838379E-3</v>
      </c>
      <c r="C1358">
        <v>4.2154934104479805E-4</v>
      </c>
    </row>
    <row r="1359" spans="1:3" x14ac:dyDescent="0.25">
      <c r="A1359">
        <v>67.95</v>
      </c>
      <c r="B1359">
        <v>4.2703355879416946E-3</v>
      </c>
      <c r="C1359">
        <v>4.2167599004441162E-4</v>
      </c>
    </row>
    <row r="1360" spans="1:3" x14ac:dyDescent="0.25">
      <c r="A1360">
        <v>68</v>
      </c>
      <c r="B1360">
        <v>4.31925681279629E-3</v>
      </c>
      <c r="C1360">
        <v>4.2180281625852468E-4</v>
      </c>
    </row>
    <row r="1361" spans="1:3" x14ac:dyDescent="0.25">
      <c r="A1361">
        <v>68.05</v>
      </c>
      <c r="B1361">
        <v>4.3686606138883255E-3</v>
      </c>
      <c r="C1361">
        <v>4.2192982008035348E-4</v>
      </c>
    </row>
    <row r="1362" spans="1:3" x14ac:dyDescent="0.25">
      <c r="A1362">
        <v>68.099999999999994</v>
      </c>
      <c r="B1362">
        <v>4.4185507917391138E-3</v>
      </c>
      <c r="C1362">
        <v>4.220570019044674E-4</v>
      </c>
    </row>
    <row r="1363" spans="1:3" x14ac:dyDescent="0.25">
      <c r="A1363">
        <v>68.150000000000006</v>
      </c>
      <c r="B1363">
        <v>4.4689311659308244E-3</v>
      </c>
      <c r="C1363">
        <v>4.2218436212679067E-4</v>
      </c>
    </row>
    <row r="1364" spans="1:3" x14ac:dyDescent="0.25">
      <c r="A1364">
        <v>68.2</v>
      </c>
      <c r="B1364">
        <v>4.5198055750851982E-3</v>
      </c>
      <c r="C1364">
        <v>4.2231190114461241E-4</v>
      </c>
    </row>
    <row r="1365" spans="1:3" x14ac:dyDescent="0.25">
      <c r="A1365">
        <v>68.25</v>
      </c>
      <c r="B1365">
        <v>4.571177876840889E-3</v>
      </c>
      <c r="C1365">
        <v>4.2243961935658873E-4</v>
      </c>
    </row>
    <row r="1366" spans="1:3" x14ac:dyDescent="0.25">
      <c r="A1366">
        <v>68.3</v>
      </c>
      <c r="B1366">
        <v>4.6230519478291637E-3</v>
      </c>
      <c r="C1366">
        <v>4.2256751716275055E-4</v>
      </c>
    </row>
    <row r="1367" spans="1:3" x14ac:dyDescent="0.25">
      <c r="A1367">
        <v>68.349999999999994</v>
      </c>
      <c r="B1367">
        <v>4.6754316836481831E-3</v>
      </c>
      <c r="C1367">
        <v>4.2269559496450681E-4</v>
      </c>
    </row>
    <row r="1368" spans="1:3" x14ac:dyDescent="0.25">
      <c r="A1368">
        <v>68.400000000000006</v>
      </c>
      <c r="B1368">
        <v>4.7283209988356915E-3</v>
      </c>
      <c r="C1368">
        <v>4.2282385316465515E-4</v>
      </c>
    </row>
    <row r="1369" spans="1:3" x14ac:dyDescent="0.25">
      <c r="A1369">
        <v>68.45</v>
      </c>
      <c r="B1369">
        <v>4.7817238268401969E-3</v>
      </c>
      <c r="C1369">
        <v>4.2295229216738071E-4</v>
      </c>
    </row>
    <row r="1370" spans="1:3" x14ac:dyDescent="0.25">
      <c r="A1370">
        <v>68.5</v>
      </c>
      <c r="B1370">
        <v>4.8356441199906399E-3</v>
      </c>
      <c r="C1370">
        <v>4.2308091237826961E-4</v>
      </c>
    </row>
    <row r="1371" spans="1:3" x14ac:dyDescent="0.25">
      <c r="A1371">
        <v>68.55</v>
      </c>
      <c r="B1371">
        <v>4.8900858494644326E-3</v>
      </c>
      <c r="C1371">
        <v>4.2320971420430889E-4</v>
      </c>
    </row>
    <row r="1372" spans="1:3" x14ac:dyDescent="0.25">
      <c r="A1372">
        <v>68.599999999999994</v>
      </c>
      <c r="B1372">
        <v>4.9450530052539722E-3</v>
      </c>
      <c r="C1372">
        <v>4.2333869805389604E-4</v>
      </c>
    </row>
    <row r="1373" spans="1:3" x14ac:dyDescent="0.25">
      <c r="A1373">
        <v>68.650000000000006</v>
      </c>
      <c r="B1373">
        <v>5.0005495961315746E-3</v>
      </c>
      <c r="C1373">
        <v>4.2346786433684327E-4</v>
      </c>
    </row>
    <row r="1374" spans="1:3" x14ac:dyDescent="0.25">
      <c r="A1374">
        <v>68.7</v>
      </c>
      <c r="B1374">
        <v>5.0565796496127354E-3</v>
      </c>
      <c r="C1374">
        <v>4.23597213464383E-4</v>
      </c>
    </row>
    <row r="1375" spans="1:3" x14ac:dyDescent="0.25">
      <c r="A1375">
        <v>68.75</v>
      </c>
      <c r="B1375">
        <v>5.1131472119179599E-3</v>
      </c>
      <c r="C1375">
        <v>4.2372674584917618E-4</v>
      </c>
    </row>
    <row r="1376" spans="1:3" x14ac:dyDescent="0.25">
      <c r="A1376">
        <v>68.8</v>
      </c>
      <c r="B1376">
        <v>5.1702563479328074E-3</v>
      </c>
      <c r="C1376">
        <v>4.238564619053174E-4</v>
      </c>
    </row>
    <row r="1377" spans="1:3" x14ac:dyDescent="0.25">
      <c r="A1377">
        <v>68.849999999999994</v>
      </c>
      <c r="B1377">
        <v>5.227911141166392E-3</v>
      </c>
      <c r="C1377">
        <v>4.2398636204833896E-4</v>
      </c>
    </row>
    <row r="1378" spans="1:3" x14ac:dyDescent="0.25">
      <c r="A1378">
        <v>68.900000000000006</v>
      </c>
      <c r="B1378">
        <v>5.2861156937082637E-3</v>
      </c>
      <c r="C1378">
        <v>4.2411644669521997E-4</v>
      </c>
    </row>
    <row r="1379" spans="1:3" x14ac:dyDescent="0.25">
      <c r="A1379">
        <v>68.95</v>
      </c>
      <c r="B1379">
        <v>5.3448741261835405E-3</v>
      </c>
      <c r="C1379">
        <v>4.2424671626439109E-4</v>
      </c>
    </row>
    <row r="1380" spans="1:3" x14ac:dyDescent="0.25">
      <c r="A1380">
        <v>69</v>
      </c>
      <c r="B1380">
        <v>5.4041905777065646E-3</v>
      </c>
      <c r="C1380">
        <v>4.2437717117574142E-4</v>
      </c>
    </row>
    <row r="1381" spans="1:3" x14ac:dyDescent="0.25">
      <c r="A1381">
        <v>69.05</v>
      </c>
      <c r="B1381">
        <v>5.4640692058327486E-3</v>
      </c>
      <c r="C1381">
        <v>4.2450781185062283E-4</v>
      </c>
    </row>
    <row r="1382" spans="1:3" x14ac:dyDescent="0.25">
      <c r="A1382">
        <v>69.099999999999994</v>
      </c>
      <c r="B1382">
        <v>5.5245141865087602E-3</v>
      </c>
      <c r="C1382">
        <v>4.2463863871186028E-4</v>
      </c>
    </row>
    <row r="1383" spans="1:3" x14ac:dyDescent="0.25">
      <c r="A1383">
        <v>69.150000000000006</v>
      </c>
      <c r="B1383">
        <v>5.5855297140211292E-3</v>
      </c>
      <c r="C1383">
        <v>4.2476965218375402E-4</v>
      </c>
    </row>
    <row r="1384" spans="1:3" x14ac:dyDescent="0.25">
      <c r="A1384">
        <v>69.2</v>
      </c>
      <c r="B1384">
        <v>5.647120000942956E-3</v>
      </c>
      <c r="C1384">
        <v>4.2490085269208797E-4</v>
      </c>
    </row>
    <row r="1385" spans="1:3" x14ac:dyDescent="0.25">
      <c r="A1385">
        <v>69.25</v>
      </c>
      <c r="B1385">
        <v>5.7092892780791901E-3</v>
      </c>
      <c r="C1385">
        <v>4.2503224066413607E-4</v>
      </c>
    </row>
    <row r="1386" spans="1:3" x14ac:dyDescent="0.25">
      <c r="A1386">
        <v>69.3</v>
      </c>
      <c r="B1386">
        <v>5.7720417944099505E-3</v>
      </c>
      <c r="C1386">
        <v>4.2516381652866868E-4</v>
      </c>
    </row>
    <row r="1387" spans="1:3" x14ac:dyDescent="0.25">
      <c r="A1387">
        <v>69.349999999999994</v>
      </c>
      <c r="B1387">
        <v>5.8353818170322367E-3</v>
      </c>
      <c r="C1387">
        <v>4.2529558071595889E-4</v>
      </c>
    </row>
    <row r="1388" spans="1:3" x14ac:dyDescent="0.25">
      <c r="A1388">
        <v>69.400000000000006</v>
      </c>
      <c r="B1388">
        <v>5.8993136310999117E-3</v>
      </c>
      <c r="C1388">
        <v>4.2542753365778873E-4</v>
      </c>
    </row>
    <row r="1389" spans="1:3" x14ac:dyDescent="0.25">
      <c r="A1389">
        <v>69.45</v>
      </c>
      <c r="B1389">
        <v>5.9638415397618386E-3</v>
      </c>
      <c r="C1389">
        <v>4.2555967578745626E-4</v>
      </c>
    </row>
    <row r="1390" spans="1:3" x14ac:dyDescent="0.25">
      <c r="A1390">
        <v>69.5</v>
      </c>
      <c r="B1390">
        <v>6.0289698640984459E-3</v>
      </c>
      <c r="C1390">
        <v>4.2569200753978344E-4</v>
      </c>
    </row>
    <row r="1391" spans="1:3" x14ac:dyDescent="0.25">
      <c r="A1391">
        <v>69.55</v>
      </c>
      <c r="B1391">
        <v>6.0947029430563592E-3</v>
      </c>
      <c r="C1391">
        <v>4.2582452935111881E-4</v>
      </c>
    </row>
    <row r="1392" spans="1:3" x14ac:dyDescent="0.25">
      <c r="A1392">
        <v>69.599999999999994</v>
      </c>
      <c r="B1392">
        <v>6.161045133381335E-3</v>
      </c>
      <c r="C1392">
        <v>4.2595724165935082E-4</v>
      </c>
    </row>
    <row r="1393" spans="1:3" x14ac:dyDescent="0.25">
      <c r="A1393">
        <v>69.650000000000006</v>
      </c>
      <c r="B1393">
        <v>6.2280008095494483E-3</v>
      </c>
      <c r="C1393">
        <v>4.2609014490390637E-4</v>
      </c>
    </row>
    <row r="1394" spans="1:3" x14ac:dyDescent="0.25">
      <c r="A1394">
        <v>69.7</v>
      </c>
      <c r="B1394">
        <v>6.2955743636963456E-3</v>
      </c>
      <c r="C1394">
        <v>4.2622323952576499E-4</v>
      </c>
    </row>
    <row r="1395" spans="1:3" x14ac:dyDescent="0.25">
      <c r="A1395">
        <v>69.75</v>
      </c>
      <c r="B1395">
        <v>6.363770205544933E-3</v>
      </c>
      <c r="C1395">
        <v>4.2635652596746096E-4</v>
      </c>
    </row>
    <row r="1396" spans="1:3" x14ac:dyDescent="0.25">
      <c r="A1396">
        <v>69.8</v>
      </c>
      <c r="B1396">
        <v>6.432592762331036E-3</v>
      </c>
      <c r="C1396">
        <v>4.2649000467309282E-4</v>
      </c>
    </row>
    <row r="1397" spans="1:3" x14ac:dyDescent="0.25">
      <c r="A1397">
        <v>69.849999999999994</v>
      </c>
      <c r="B1397">
        <v>6.5020464787273816E-3</v>
      </c>
      <c r="C1397">
        <v>4.2662367608832844E-4</v>
      </c>
    </row>
    <row r="1398" spans="1:3" x14ac:dyDescent="0.25">
      <c r="A1398">
        <v>69.900000000000006</v>
      </c>
      <c r="B1398">
        <v>6.5721358167657E-3</v>
      </c>
      <c r="C1398">
        <v>4.2675754066041362E-4</v>
      </c>
    </row>
    <row r="1399" spans="1:3" x14ac:dyDescent="0.25">
      <c r="A1399">
        <v>69.95</v>
      </c>
      <c r="B1399">
        <v>6.6428652557569334E-3</v>
      </c>
      <c r="C1399">
        <v>4.268915988381789E-4</v>
      </c>
    </row>
    <row r="1400" spans="1:3" x14ac:dyDescent="0.25">
      <c r="A1400">
        <v>70</v>
      </c>
      <c r="B1400">
        <v>6.7142392922097888E-3</v>
      </c>
      <c r="C1400">
        <v>4.2702585107204328E-4</v>
      </c>
    </row>
    <row r="1401" spans="1:3" x14ac:dyDescent="0.25">
      <c r="A1401">
        <v>70.05</v>
      </c>
      <c r="B1401">
        <v>6.7862624397472537E-3</v>
      </c>
      <c r="C1401">
        <v>4.2716029781402756E-4</v>
      </c>
    </row>
    <row r="1402" spans="1:3" x14ac:dyDescent="0.25">
      <c r="A1402">
        <v>70.099999999999994</v>
      </c>
      <c r="B1402">
        <v>6.8589392290213276E-3</v>
      </c>
      <c r="C1402">
        <v>4.2729493951775628E-4</v>
      </c>
    </row>
    <row r="1403" spans="1:3" x14ac:dyDescent="0.25">
      <c r="A1403">
        <v>70.150000000000006</v>
      </c>
      <c r="B1403">
        <v>6.9322742076259195E-3</v>
      </c>
      <c r="C1403">
        <v>4.2742977663846659E-4</v>
      </c>
    </row>
    <row r="1404" spans="1:3" x14ac:dyDescent="0.25">
      <c r="A1404">
        <v>70.2</v>
      </c>
      <c r="B1404">
        <v>7.0062719400077519E-3</v>
      </c>
      <c r="C1404">
        <v>4.2756480963301511E-4</v>
      </c>
    </row>
    <row r="1405" spans="1:3" x14ac:dyDescent="0.25">
      <c r="A1405">
        <v>70.25</v>
      </c>
      <c r="B1405">
        <v>7.0809370073755783E-3</v>
      </c>
      <c r="C1405">
        <v>4.2770003895988804E-4</v>
      </c>
    </row>
    <row r="1406" spans="1:3" x14ac:dyDescent="0.25">
      <c r="A1406">
        <v>70.3</v>
      </c>
      <c r="B1406">
        <v>7.1562740076073486E-3</v>
      </c>
      <c r="C1406">
        <v>4.2783546507920258E-4</v>
      </c>
    </row>
    <row r="1407" spans="1:3" x14ac:dyDescent="0.25">
      <c r="A1407">
        <v>70.349999999999994</v>
      </c>
      <c r="B1407">
        <v>7.2322875551555279E-3</v>
      </c>
      <c r="C1407">
        <v>4.2797108845272071E-4</v>
      </c>
    </row>
    <row r="1408" spans="1:3" x14ac:dyDescent="0.25">
      <c r="A1408">
        <v>70.400000000000006</v>
      </c>
      <c r="B1408">
        <v>7.3089822809505288E-3</v>
      </c>
      <c r="C1408">
        <v>4.2810690954385271E-4</v>
      </c>
    </row>
    <row r="1409" spans="1:3" x14ac:dyDescent="0.25">
      <c r="A1409">
        <v>70.45</v>
      </c>
      <c r="B1409">
        <v>7.3863628323021808E-3</v>
      </c>
      <c r="C1409">
        <v>4.2824292881766542E-4</v>
      </c>
    </row>
    <row r="1410" spans="1:3" x14ac:dyDescent="0.25">
      <c r="A1410">
        <v>70.5</v>
      </c>
      <c r="B1410">
        <v>7.4644338727993791E-3</v>
      </c>
      <c r="C1410">
        <v>4.2837914674089022E-4</v>
      </c>
    </row>
    <row r="1411" spans="1:3" x14ac:dyDescent="0.25">
      <c r="A1411">
        <v>70.55</v>
      </c>
      <c r="B1411">
        <v>7.5432000822077258E-3</v>
      </c>
      <c r="C1411">
        <v>4.2851556378193002E-4</v>
      </c>
    </row>
    <row r="1412" spans="1:3" x14ac:dyDescent="0.25">
      <c r="A1412">
        <v>70.599999999999994</v>
      </c>
      <c r="B1412">
        <v>7.6226661563652395E-3</v>
      </c>
      <c r="C1412">
        <v>4.2865218041086785E-4</v>
      </c>
    </row>
    <row r="1413" spans="1:3" x14ac:dyDescent="0.25">
      <c r="A1413">
        <v>70.650000000000006</v>
      </c>
      <c r="B1413">
        <v>7.702836807076203E-3</v>
      </c>
      <c r="C1413">
        <v>4.2878899709947334E-4</v>
      </c>
    </row>
    <row r="1414" spans="1:3" x14ac:dyDescent="0.25">
      <c r="A1414">
        <v>70.7</v>
      </c>
      <c r="B1414">
        <v>7.7837167620028935E-3</v>
      </c>
      <c r="C1414">
        <v>4.2892601432121136E-4</v>
      </c>
    </row>
    <row r="1415" spans="1:3" x14ac:dyDescent="0.25">
      <c r="A1415">
        <v>70.75</v>
      </c>
      <c r="B1415">
        <v>7.8653107645556292E-3</v>
      </c>
      <c r="C1415">
        <v>4.2906323255124837E-4</v>
      </c>
    </row>
    <row r="1416" spans="1:3" x14ac:dyDescent="0.25">
      <c r="A1416">
        <v>70.8</v>
      </c>
      <c r="B1416">
        <v>7.9476235737806194E-3</v>
      </c>
      <c r="C1416">
        <v>4.2920065226646227E-4</v>
      </c>
    </row>
    <row r="1417" spans="1:3" x14ac:dyDescent="0.25">
      <c r="A1417">
        <v>70.849999999999994</v>
      </c>
      <c r="B1417">
        <v>8.0306599642459529E-3</v>
      </c>
      <c r="C1417">
        <v>4.2933827394544806E-4</v>
      </c>
    </row>
    <row r="1418" spans="1:3" x14ac:dyDescent="0.25">
      <c r="A1418">
        <v>70.900000000000006</v>
      </c>
      <c r="B1418">
        <v>8.1144247259256237E-3</v>
      </c>
      <c r="C1418">
        <v>4.2947609806852778E-4</v>
      </c>
    </row>
    <row r="1419" spans="1:3" x14ac:dyDescent="0.25">
      <c r="A1419">
        <v>70.95</v>
      </c>
      <c r="B1419">
        <v>8.1989226640814764E-3</v>
      </c>
      <c r="C1419">
        <v>4.296141251177588E-4</v>
      </c>
    </row>
    <row r="1420" spans="1:3" x14ac:dyDescent="0.25">
      <c r="A1420">
        <v>71</v>
      </c>
      <c r="B1420">
        <v>8.2841585991433753E-3</v>
      </c>
      <c r="C1420">
        <v>4.2975235557693697E-4</v>
      </c>
    </row>
    <row r="1421" spans="1:3" x14ac:dyDescent="0.25">
      <c r="A1421">
        <v>71.05</v>
      </c>
      <c r="B1421">
        <v>8.3701373665871874E-3</v>
      </c>
      <c r="C1421">
        <v>4.2989078993161138E-4</v>
      </c>
    </row>
    <row r="1422" spans="1:3" x14ac:dyDescent="0.25">
      <c r="A1422">
        <v>71.099999999999994</v>
      </c>
      <c r="B1422">
        <v>8.4568638168108449E-3</v>
      </c>
      <c r="C1422">
        <v>4.3002942866908847E-4</v>
      </c>
    </row>
    <row r="1423" spans="1:3" x14ac:dyDescent="0.25">
      <c r="A1423">
        <v>71.150000000000006</v>
      </c>
      <c r="B1423">
        <v>8.5443428150084703E-3</v>
      </c>
      <c r="C1423">
        <v>4.3016827227843974E-4</v>
      </c>
    </row>
    <row r="1424" spans="1:3" x14ac:dyDescent="0.25">
      <c r="A1424">
        <v>71.2</v>
      </c>
      <c r="B1424">
        <v>8.6325792410423194E-3</v>
      </c>
      <c r="C1424">
        <v>4.303073212505136E-4</v>
      </c>
    </row>
    <row r="1425" spans="1:3" x14ac:dyDescent="0.25">
      <c r="A1425">
        <v>71.25</v>
      </c>
      <c r="B1425">
        <v>8.7215779893129886E-3</v>
      </c>
      <c r="C1425">
        <v>4.3044657607794025E-4</v>
      </c>
    </row>
    <row r="1426" spans="1:3" x14ac:dyDescent="0.25">
      <c r="A1426">
        <v>71.3</v>
      </c>
      <c r="B1426">
        <v>8.8113439686273581E-3</v>
      </c>
      <c r="C1426">
        <v>4.3058603725514016E-4</v>
      </c>
    </row>
    <row r="1427" spans="1:3" x14ac:dyDescent="0.25">
      <c r="A1427">
        <v>71.349999999999994</v>
      </c>
      <c r="B1427">
        <v>8.9018821020646604E-3</v>
      </c>
      <c r="C1427">
        <v>4.3072570527833407E-4</v>
      </c>
    </row>
    <row r="1428" spans="1:3" x14ac:dyDescent="0.25">
      <c r="A1428">
        <v>71.400000000000006</v>
      </c>
      <c r="B1428">
        <v>8.9931973268404849E-3</v>
      </c>
      <c r="C1428">
        <v>4.308655806455509E-4</v>
      </c>
    </row>
    <row r="1429" spans="1:3" x14ac:dyDescent="0.25">
      <c r="A1429">
        <v>71.45</v>
      </c>
      <c r="B1429">
        <v>9.0852945941686455E-3</v>
      </c>
      <c r="C1429">
        <v>4.3100566385663528E-4</v>
      </c>
    </row>
    <row r="1430" spans="1:3" x14ac:dyDescent="0.25">
      <c r="A1430">
        <v>71.5</v>
      </c>
      <c r="B1430">
        <v>9.1781788691213343E-3</v>
      </c>
      <c r="C1430">
        <v>4.3114595541325781E-4</v>
      </c>
    </row>
    <row r="1431" spans="1:3" x14ac:dyDescent="0.25">
      <c r="A1431">
        <v>71.55</v>
      </c>
      <c r="B1431">
        <v>9.2718551304868599E-3</v>
      </c>
      <c r="C1431">
        <v>4.3128645581892147E-4</v>
      </c>
    </row>
    <row r="1432" spans="1:3" x14ac:dyDescent="0.25">
      <c r="A1432">
        <v>71.599999999999994</v>
      </c>
      <c r="B1432">
        <v>9.3663283706256033E-3</v>
      </c>
      <c r="C1432">
        <v>4.3142716557897199E-4</v>
      </c>
    </row>
    <row r="1433" spans="1:3" x14ac:dyDescent="0.25">
      <c r="A1433">
        <v>71.650000000000006</v>
      </c>
      <c r="B1433">
        <v>9.46160359532385E-3</v>
      </c>
      <c r="C1433">
        <v>4.3156808520060619E-4</v>
      </c>
    </row>
    <row r="1434" spans="1:3" x14ac:dyDescent="0.25">
      <c r="A1434">
        <v>71.7</v>
      </c>
      <c r="B1434">
        <v>9.5576858236454745E-3</v>
      </c>
      <c r="C1434">
        <v>4.3170921519287953E-4</v>
      </c>
    </row>
    <row r="1435" spans="1:3" x14ac:dyDescent="0.25">
      <c r="A1435">
        <v>71.75</v>
      </c>
      <c r="B1435">
        <v>9.6545800877818472E-3</v>
      </c>
      <c r="C1435">
        <v>4.3185055606671617E-4</v>
      </c>
    </row>
    <row r="1436" spans="1:3" x14ac:dyDescent="0.25">
      <c r="A1436">
        <v>71.8</v>
      </c>
      <c r="B1436">
        <v>9.7522914328993827E-3</v>
      </c>
      <c r="C1436">
        <v>4.3199210833491826E-4</v>
      </c>
    </row>
    <row r="1437" spans="1:3" x14ac:dyDescent="0.25">
      <c r="A1437">
        <v>71.849999999999994</v>
      </c>
      <c r="B1437">
        <v>9.8508249169852544E-3</v>
      </c>
      <c r="C1437">
        <v>4.3213387251217359E-4</v>
      </c>
    </row>
    <row r="1438" spans="1:3" x14ac:dyDescent="0.25">
      <c r="A1438">
        <v>71.900000000000006</v>
      </c>
      <c r="B1438">
        <v>9.9501856106909529E-3</v>
      </c>
      <c r="C1438">
        <v>4.3227584911506486E-4</v>
      </c>
    </row>
    <row r="1439" spans="1:3" x14ac:dyDescent="0.25">
      <c r="A1439">
        <v>71.95</v>
      </c>
      <c r="B1439">
        <v>1.0050378597173691E-2</v>
      </c>
      <c r="C1439">
        <v>4.3241803866207886E-4</v>
      </c>
    </row>
    <row r="1440" spans="1:3" x14ac:dyDescent="0.25">
      <c r="A1440">
        <v>72</v>
      </c>
      <c r="B1440">
        <v>1.0151408971936057E-2</v>
      </c>
      <c r="C1440">
        <v>4.3256044167361637E-4</v>
      </c>
    </row>
    <row r="1441" spans="1:3" x14ac:dyDescent="0.25">
      <c r="A1441">
        <v>72.05</v>
      </c>
      <c r="B1441">
        <v>1.0253281842663241E-2</v>
      </c>
      <c r="C1441">
        <v>4.3270305867199954E-4</v>
      </c>
    </row>
    <row r="1442" spans="1:3" x14ac:dyDescent="0.25">
      <c r="A1442">
        <v>72.099999999999994</v>
      </c>
      <c r="B1442">
        <v>1.0356002329058431E-2</v>
      </c>
      <c r="C1442">
        <v>4.3284589018148284E-4</v>
      </c>
    </row>
    <row r="1443" spans="1:3" x14ac:dyDescent="0.25">
      <c r="A1443">
        <v>72.150000000000006</v>
      </c>
      <c r="B1443">
        <v>1.0459575562676064E-2</v>
      </c>
      <c r="C1443">
        <v>4.3298893672826135E-4</v>
      </c>
    </row>
    <row r="1444" spans="1:3" x14ac:dyDescent="0.25">
      <c r="A1444">
        <v>72.2</v>
      </c>
      <c r="B1444">
        <v>1.0564006686752893E-2</v>
      </c>
      <c r="C1444">
        <v>4.3313219884048013E-4</v>
      </c>
    </row>
    <row r="1445" spans="1:3" x14ac:dyDescent="0.25">
      <c r="A1445">
        <v>72.25</v>
      </c>
      <c r="B1445">
        <v>1.0669300856037294E-2</v>
      </c>
      <c r="C1445">
        <v>4.3327567704824511E-4</v>
      </c>
    </row>
    <row r="1446" spans="1:3" x14ac:dyDescent="0.25">
      <c r="A1446">
        <v>72.3</v>
      </c>
      <c r="B1446">
        <v>1.077546323661616E-2</v>
      </c>
      <c r="C1446">
        <v>4.3341937188362919E-4</v>
      </c>
    </row>
    <row r="1447" spans="1:3" x14ac:dyDescent="0.25">
      <c r="A1447">
        <v>72.349999999999994</v>
      </c>
      <c r="B1447">
        <v>1.0882499005739909E-2</v>
      </c>
      <c r="C1447">
        <v>4.3356328388068462E-4</v>
      </c>
    </row>
    <row r="1448" spans="1:3" x14ac:dyDescent="0.25">
      <c r="A1448">
        <v>72.400000000000006</v>
      </c>
      <c r="B1448">
        <v>1.0990413351645408E-2</v>
      </c>
      <c r="C1448">
        <v>4.3370741357545321E-4</v>
      </c>
    </row>
    <row r="1449" spans="1:3" x14ac:dyDescent="0.25">
      <c r="A1449">
        <v>72.45</v>
      </c>
      <c r="B1449">
        <v>1.1099211473376638E-2</v>
      </c>
      <c r="C1449">
        <v>4.3385176150597109E-4</v>
      </c>
    </row>
    <row r="1450" spans="1:3" x14ac:dyDescent="0.25">
      <c r="A1450">
        <v>72.5</v>
      </c>
      <c r="B1450">
        <v>1.1208898580603636E-2</v>
      </c>
      <c r="C1450">
        <v>4.3399632821228642E-4</v>
      </c>
    </row>
    <row r="1451" spans="1:3" x14ac:dyDescent="0.25">
      <c r="A1451">
        <v>72.55</v>
      </c>
      <c r="B1451">
        <v>1.1319479893439026E-2</v>
      </c>
      <c r="C1451">
        <v>4.3414111423646076E-4</v>
      </c>
    </row>
    <row r="1452" spans="1:3" x14ac:dyDescent="0.25">
      <c r="A1452">
        <v>72.599999999999994</v>
      </c>
      <c r="B1452">
        <v>1.1430960642252639E-2</v>
      </c>
      <c r="C1452">
        <v>4.3428612012258466E-4</v>
      </c>
    </row>
    <row r="1453" spans="1:3" x14ac:dyDescent="0.25">
      <c r="A1453">
        <v>72.650000000000006</v>
      </c>
      <c r="B1453">
        <v>1.1543346067484032E-2</v>
      </c>
      <c r="C1453">
        <v>4.3443134641678386E-4</v>
      </c>
    </row>
    <row r="1454" spans="1:3" x14ac:dyDescent="0.25">
      <c r="A1454">
        <v>72.7</v>
      </c>
      <c r="B1454">
        <v>1.1656641419452803E-2</v>
      </c>
      <c r="C1454">
        <v>4.3457679366723311E-4</v>
      </c>
    </row>
    <row r="1455" spans="1:3" x14ac:dyDescent="0.25">
      <c r="A1455">
        <v>72.75</v>
      </c>
      <c r="B1455">
        <v>1.1770851958167152E-2</v>
      </c>
      <c r="C1455">
        <v>4.3472246242416218E-4</v>
      </c>
    </row>
    <row r="1456" spans="1:3" x14ac:dyDescent="0.25">
      <c r="A1456">
        <v>72.8</v>
      </c>
      <c r="B1456">
        <v>1.188598295312999E-2</v>
      </c>
      <c r="C1456">
        <v>4.3486835323986974E-4</v>
      </c>
    </row>
    <row r="1457" spans="1:3" x14ac:dyDescent="0.25">
      <c r="A1457">
        <v>72.849999999999994</v>
      </c>
      <c r="B1457">
        <v>1.2002039683143216E-2</v>
      </c>
      <c r="C1457">
        <v>4.3501446666872954E-4</v>
      </c>
    </row>
    <row r="1458" spans="1:3" x14ac:dyDescent="0.25">
      <c r="A1458">
        <v>72.900000000000006</v>
      </c>
      <c r="B1458">
        <v>1.2119027436109864E-2</v>
      </c>
      <c r="C1458">
        <v>4.3516080326720381E-4</v>
      </c>
    </row>
    <row r="1459" spans="1:3" x14ac:dyDescent="0.25">
      <c r="A1459">
        <v>72.95</v>
      </c>
      <c r="B1459">
        <v>1.2236951508834016E-2</v>
      </c>
      <c r="C1459">
        <v>4.3530736359385122E-4</v>
      </c>
    </row>
    <row r="1460" spans="1:3" x14ac:dyDescent="0.25">
      <c r="A1460">
        <v>73</v>
      </c>
      <c r="B1460">
        <v>1.235581720681902E-2</v>
      </c>
      <c r="C1460">
        <v>4.3545414820934003E-4</v>
      </c>
    </row>
    <row r="1461" spans="1:3" x14ac:dyDescent="0.25">
      <c r="A1461">
        <v>73.05</v>
      </c>
      <c r="B1461">
        <v>1.2475629844063243E-2</v>
      </c>
      <c r="C1461">
        <v>4.3560115767645602E-4</v>
      </c>
    </row>
    <row r="1462" spans="1:3" x14ac:dyDescent="0.25">
      <c r="A1462">
        <v>73.099999999999994</v>
      </c>
      <c r="B1462">
        <v>1.2596394742853989E-2</v>
      </c>
      <c r="C1462">
        <v>4.3574839256011361E-4</v>
      </c>
    </row>
    <row r="1463" spans="1:3" x14ac:dyDescent="0.25">
      <c r="A1463">
        <v>73.150000000000006</v>
      </c>
      <c r="B1463">
        <v>1.2718117233559281E-2</v>
      </c>
      <c r="C1463">
        <v>4.3589585342736675E-4</v>
      </c>
    </row>
    <row r="1464" spans="1:3" x14ac:dyDescent="0.25">
      <c r="A1464">
        <v>73.2</v>
      </c>
      <c r="B1464">
        <v>1.2840802654417477E-2</v>
      </c>
      <c r="C1464">
        <v>4.3604354084742023E-4</v>
      </c>
    </row>
    <row r="1465" spans="1:3" x14ac:dyDescent="0.25">
      <c r="A1465">
        <v>73.25</v>
      </c>
      <c r="B1465">
        <v>1.2964456351325159E-2</v>
      </c>
      <c r="C1465">
        <v>4.3619145539163759E-4</v>
      </c>
    </row>
    <row r="1466" spans="1:3" x14ac:dyDescent="0.25">
      <c r="A1466">
        <v>73.3</v>
      </c>
      <c r="B1466">
        <v>1.3089083677622538E-2</v>
      </c>
      <c r="C1466">
        <v>4.3633959763355587E-4</v>
      </c>
    </row>
    <row r="1467" spans="1:3" x14ac:dyDescent="0.25">
      <c r="A1467">
        <v>73.349999999999994</v>
      </c>
      <c r="B1467">
        <v>1.3214689993877113E-2</v>
      </c>
      <c r="C1467">
        <v>4.3648796814889314E-4</v>
      </c>
    </row>
    <row r="1468" spans="1:3" x14ac:dyDescent="0.25">
      <c r="A1468">
        <v>73.400000000000006</v>
      </c>
      <c r="B1468">
        <v>1.3341280667665162E-2</v>
      </c>
      <c r="C1468">
        <v>4.3663656751556271E-4</v>
      </c>
    </row>
    <row r="1469" spans="1:3" x14ac:dyDescent="0.25">
      <c r="A1469">
        <v>73.45</v>
      </c>
      <c r="B1469">
        <v>1.3468861073351058E-2</v>
      </c>
      <c r="C1469">
        <v>4.3678539631367852E-4</v>
      </c>
    </row>
    <row r="1470" spans="1:3" x14ac:dyDescent="0.25">
      <c r="A1470">
        <v>73.5</v>
      </c>
      <c r="B1470">
        <v>1.3597436591864935E-2</v>
      </c>
      <c r="C1470">
        <v>4.3693445512557215E-4</v>
      </c>
    </row>
    <row r="1471" spans="1:3" x14ac:dyDescent="0.25">
      <c r="A1471">
        <v>73.55</v>
      </c>
      <c r="B1471">
        <v>1.3727012610477837E-2</v>
      </c>
      <c r="C1471">
        <v>4.370837445358027E-4</v>
      </c>
    </row>
    <row r="1472" spans="1:3" x14ac:dyDescent="0.25">
      <c r="A1472">
        <v>73.599999999999994</v>
      </c>
      <c r="B1472">
        <v>1.3857594522575173E-2</v>
      </c>
      <c r="C1472">
        <v>4.3723326513116369E-4</v>
      </c>
    </row>
    <row r="1473" spans="1:3" x14ac:dyDescent="0.25">
      <c r="A1473">
        <v>73.650000000000006</v>
      </c>
      <c r="B1473">
        <v>1.3989187727427986E-2</v>
      </c>
      <c r="C1473">
        <v>4.3738301750069979E-4</v>
      </c>
    </row>
    <row r="1474" spans="1:3" x14ac:dyDescent="0.25">
      <c r="A1474">
        <v>73.7</v>
      </c>
      <c r="B1474">
        <v>1.4121797629962112E-2</v>
      </c>
      <c r="C1474">
        <v>4.3753300223571534E-4</v>
      </c>
    </row>
    <row r="1475" spans="1:3" x14ac:dyDescent="0.25">
      <c r="A1475">
        <v>73.75</v>
      </c>
      <c r="B1475">
        <v>1.4255429640525669E-2</v>
      </c>
      <c r="C1475">
        <v>4.3768321992978545E-4</v>
      </c>
    </row>
    <row r="1476" spans="1:3" x14ac:dyDescent="0.25">
      <c r="A1476">
        <v>73.8</v>
      </c>
      <c r="B1476">
        <v>1.4390089174654076E-2</v>
      </c>
      <c r="C1476">
        <v>4.3783367117876978E-4</v>
      </c>
    </row>
    <row r="1477" spans="1:3" x14ac:dyDescent="0.25">
      <c r="A1477">
        <v>73.849999999999994</v>
      </c>
      <c r="B1477">
        <v>1.4525781652833377E-2</v>
      </c>
      <c r="C1477">
        <v>4.3798435658082161E-4</v>
      </c>
    </row>
    <row r="1478" spans="1:3" x14ac:dyDescent="0.25">
      <c r="A1478">
        <v>73.900000000000006</v>
      </c>
      <c r="B1478">
        <v>1.4662512500261481E-2</v>
      </c>
      <c r="C1478">
        <v>4.3813527673640097E-4</v>
      </c>
    </row>
    <row r="1479" spans="1:3" x14ac:dyDescent="0.25">
      <c r="A1479">
        <v>73.95</v>
      </c>
      <c r="B1479">
        <v>1.4800287146607175E-2</v>
      </c>
      <c r="C1479">
        <v>4.382864322482852E-4</v>
      </c>
    </row>
    <row r="1480" spans="1:3" x14ac:dyDescent="0.25">
      <c r="A1480">
        <v>74</v>
      </c>
      <c r="B1480">
        <v>1.4939111025767624E-2</v>
      </c>
      <c r="C1480">
        <v>4.3843782372158233E-4</v>
      </c>
    </row>
    <row r="1481" spans="1:3" x14ac:dyDescent="0.25">
      <c r="A1481">
        <v>74.05</v>
      </c>
      <c r="B1481">
        <v>1.5078989575623402E-2</v>
      </c>
      <c r="C1481">
        <v>4.3858945176374303E-4</v>
      </c>
    </row>
    <row r="1482" spans="1:3" x14ac:dyDescent="0.25">
      <c r="A1482">
        <v>74.099999999999994</v>
      </c>
      <c r="B1482">
        <v>1.5219928237791796E-2</v>
      </c>
      <c r="C1482">
        <v>4.3874131698456916E-4</v>
      </c>
    </row>
    <row r="1483" spans="1:3" x14ac:dyDescent="0.25">
      <c r="A1483">
        <v>74.150000000000006</v>
      </c>
      <c r="B1483">
        <v>1.536193245737809E-2</v>
      </c>
      <c r="C1483">
        <v>4.3889341999623054E-4</v>
      </c>
    </row>
    <row r="1484" spans="1:3" x14ac:dyDescent="0.25">
      <c r="A1484">
        <v>74.2</v>
      </c>
      <c r="B1484">
        <v>1.5505007682724713E-2</v>
      </c>
      <c r="C1484">
        <v>4.3904576141327395E-4</v>
      </c>
    </row>
    <row r="1485" spans="1:3" x14ac:dyDescent="0.25">
      <c r="A1485">
        <v>74.25</v>
      </c>
      <c r="B1485">
        <v>1.5649159365158798E-2</v>
      </c>
      <c r="C1485">
        <v>4.391983418526359E-4</v>
      </c>
    </row>
    <row r="1486" spans="1:3" x14ac:dyDescent="0.25">
      <c r="A1486">
        <v>74.3</v>
      </c>
      <c r="B1486">
        <v>1.5794392958737417E-2</v>
      </c>
      <c r="C1486">
        <v>4.3935116193365717E-4</v>
      </c>
    </row>
    <row r="1487" spans="1:3" x14ac:dyDescent="0.25">
      <c r="A1487">
        <v>74.349999999999994</v>
      </c>
      <c r="B1487">
        <v>1.5940713919991009E-2</v>
      </c>
      <c r="C1487">
        <v>4.3950422227809086E-4</v>
      </c>
    </row>
    <row r="1488" spans="1:3" x14ac:dyDescent="0.25">
      <c r="A1488">
        <v>74.400000000000006</v>
      </c>
      <c r="B1488">
        <v>1.6088127707664931E-2</v>
      </c>
      <c r="C1488">
        <v>4.3965752351011892E-4</v>
      </c>
    </row>
    <row r="1489" spans="1:3" x14ac:dyDescent="0.25">
      <c r="A1489">
        <v>74.45</v>
      </c>
      <c r="B1489">
        <v>1.6236639782458845E-2</v>
      </c>
      <c r="C1489">
        <v>4.3981106625636142E-4</v>
      </c>
    </row>
    <row r="1490" spans="1:3" x14ac:dyDescent="0.25">
      <c r="A1490">
        <v>74.5</v>
      </c>
      <c r="B1490">
        <v>1.6386255606764551E-2</v>
      </c>
      <c r="C1490">
        <v>4.399648511458928E-4</v>
      </c>
    </row>
    <row r="1491" spans="1:3" x14ac:dyDescent="0.25">
      <c r="A1491">
        <v>74.55</v>
      </c>
      <c r="B1491">
        <v>1.6536980644401587E-2</v>
      </c>
      <c r="C1491">
        <v>4.4011887881025116E-4</v>
      </c>
    </row>
    <row r="1492" spans="1:3" x14ac:dyDescent="0.25">
      <c r="A1492">
        <v>74.599999999999994</v>
      </c>
      <c r="B1492">
        <v>1.6688820360351044E-2</v>
      </c>
      <c r="C1492">
        <v>4.4027314988345415E-4</v>
      </c>
    </row>
    <row r="1493" spans="1:3" x14ac:dyDescent="0.25">
      <c r="A1493">
        <v>74.650000000000006</v>
      </c>
      <c r="B1493">
        <v>1.6841780220487483E-2</v>
      </c>
      <c r="C1493">
        <v>4.4042766500200709E-4</v>
      </c>
    </row>
    <row r="1494" spans="1:3" x14ac:dyDescent="0.25">
      <c r="A1494">
        <v>74.7</v>
      </c>
      <c r="B1494">
        <v>1.6995865691308797E-2</v>
      </c>
      <c r="C1494">
        <v>4.4058242480492232E-4</v>
      </c>
    </row>
    <row r="1495" spans="1:3" x14ac:dyDescent="0.25">
      <c r="A1495">
        <v>74.75</v>
      </c>
      <c r="B1495">
        <v>1.7151082239664613E-2</v>
      </c>
      <c r="C1495">
        <v>4.4073742993372633E-4</v>
      </c>
    </row>
    <row r="1496" spans="1:3" x14ac:dyDescent="0.25">
      <c r="A1496">
        <v>74.8</v>
      </c>
      <c r="B1496">
        <v>1.7307435332482333E-2</v>
      </c>
      <c r="C1496">
        <v>4.4089268103247821E-4</v>
      </c>
    </row>
    <row r="1497" spans="1:3" x14ac:dyDescent="0.25">
      <c r="A1497">
        <v>74.849999999999994</v>
      </c>
      <c r="B1497">
        <v>1.7464930436491603E-2</v>
      </c>
      <c r="C1497">
        <v>4.410481787477773E-4</v>
      </c>
    </row>
    <row r="1498" spans="1:3" x14ac:dyDescent="0.25">
      <c r="A1498">
        <v>74.900000000000006</v>
      </c>
      <c r="B1498">
        <v>1.7623573017946891E-2</v>
      </c>
      <c r="C1498">
        <v>4.4120392372878111E-4</v>
      </c>
    </row>
    <row r="1499" spans="1:3" x14ac:dyDescent="0.25">
      <c r="A1499">
        <v>74.95</v>
      </c>
      <c r="B1499">
        <v>1.778336854234799E-2</v>
      </c>
      <c r="C1499">
        <v>4.4135991662721602E-4</v>
      </c>
    </row>
    <row r="1500" spans="1:3" x14ac:dyDescent="0.25">
      <c r="A1500">
        <v>75</v>
      </c>
      <c r="B1500">
        <v>1.7944322474159193E-2</v>
      </c>
      <c r="C1500">
        <v>4.4151615809739382E-4</v>
      </c>
    </row>
    <row r="1501" spans="1:3" x14ac:dyDescent="0.25">
      <c r="A1501">
        <v>75.05</v>
      </c>
      <c r="B1501">
        <v>1.8106440276526119E-2</v>
      </c>
      <c r="C1501">
        <v>4.4167264879622063E-4</v>
      </c>
    </row>
    <row r="1502" spans="1:3" x14ac:dyDescent="0.25">
      <c r="A1502">
        <v>75.099999999999994</v>
      </c>
      <c r="B1502">
        <v>1.8269727410991029E-2</v>
      </c>
      <c r="C1502">
        <v>4.4182938938321553E-4</v>
      </c>
    </row>
    <row r="1503" spans="1:3" x14ac:dyDescent="0.25">
      <c r="A1503">
        <v>75.150000000000006</v>
      </c>
      <c r="B1503">
        <v>1.8434189337206267E-2</v>
      </c>
      <c r="C1503">
        <v>4.4198638052051891E-4</v>
      </c>
    </row>
    <row r="1504" spans="1:3" x14ac:dyDescent="0.25">
      <c r="A1504">
        <v>75.2</v>
      </c>
      <c r="B1504">
        <v>1.8599831512645774E-2</v>
      </c>
      <c r="C1504">
        <v>4.4214362287291366E-4</v>
      </c>
    </row>
    <row r="1505" spans="1:3" x14ac:dyDescent="0.25">
      <c r="A1505">
        <v>75.25</v>
      </c>
      <c r="B1505">
        <v>1.8766659392315217E-2</v>
      </c>
      <c r="C1505">
        <v>4.4230111710783166E-4</v>
      </c>
    </row>
    <row r="1506" spans="1:3" x14ac:dyDescent="0.25">
      <c r="A1506">
        <v>75.3</v>
      </c>
      <c r="B1506">
        <v>1.8934678428459917E-2</v>
      </c>
      <c r="C1506">
        <v>4.4245886389537127E-4</v>
      </c>
    </row>
    <row r="1507" spans="1:3" x14ac:dyDescent="0.25">
      <c r="A1507">
        <v>75.349999999999994</v>
      </c>
      <c r="B1507">
        <v>1.9103894070271257E-2</v>
      </c>
      <c r="C1507">
        <v>4.4261686390831257E-4</v>
      </c>
    </row>
    <row r="1508" spans="1:3" x14ac:dyDescent="0.25">
      <c r="A1508">
        <v>75.400000000000006</v>
      </c>
      <c r="B1508">
        <v>1.9274311763591338E-2</v>
      </c>
      <c r="C1508">
        <v>4.4277511782213124E-4</v>
      </c>
    </row>
    <row r="1509" spans="1:3" x14ac:dyDescent="0.25">
      <c r="A1509">
        <v>75.45</v>
      </c>
      <c r="B1509">
        <v>1.9445936950615691E-2</v>
      </c>
      <c r="C1509">
        <v>4.4293362631500952E-4</v>
      </c>
    </row>
    <row r="1510" spans="1:3" x14ac:dyDescent="0.25">
      <c r="A1510">
        <v>75.5</v>
      </c>
      <c r="B1510">
        <v>1.9618775069594748E-2</v>
      </c>
      <c r="C1510">
        <v>4.4309239006785304E-4</v>
      </c>
    </row>
    <row r="1511" spans="1:3" x14ac:dyDescent="0.25">
      <c r="A1511">
        <v>75.55</v>
      </c>
      <c r="B1511">
        <v>1.9792831554533114E-2</v>
      </c>
      <c r="C1511">
        <v>4.4325140976430921E-4</v>
      </c>
    </row>
    <row r="1512" spans="1:3" x14ac:dyDescent="0.25">
      <c r="A1512">
        <v>75.599999999999994</v>
      </c>
      <c r="B1512">
        <v>1.9968111834887402E-2</v>
      </c>
      <c r="C1512">
        <v>4.4341068609077478E-4</v>
      </c>
    </row>
    <row r="1513" spans="1:3" x14ac:dyDescent="0.25">
      <c r="A1513">
        <v>75.650000000000006</v>
      </c>
      <c r="B1513">
        <v>2.0144621335262403E-2</v>
      </c>
      <c r="C1513">
        <v>4.4357021973641435E-4</v>
      </c>
    </row>
    <row r="1514" spans="1:3" x14ac:dyDescent="0.25">
      <c r="A1514">
        <v>75.7</v>
      </c>
      <c r="B1514">
        <v>2.0322365475105339E-2</v>
      </c>
      <c r="C1514">
        <v>4.4373001139317545E-4</v>
      </c>
    </row>
    <row r="1515" spans="1:3" x14ac:dyDescent="0.25">
      <c r="A1515">
        <v>75.75</v>
      </c>
      <c r="B1515">
        <v>2.0501349668398977E-2</v>
      </c>
      <c r="C1515">
        <v>4.4389006175580306E-4</v>
      </c>
    </row>
    <row r="1516" spans="1:3" x14ac:dyDescent="0.25">
      <c r="A1516">
        <v>75.8</v>
      </c>
      <c r="B1516">
        <v>2.0681579323352593E-2</v>
      </c>
      <c r="C1516">
        <v>4.4405037152185373E-4</v>
      </c>
    </row>
    <row r="1517" spans="1:3" x14ac:dyDescent="0.25">
      <c r="A1517">
        <v>75.849999999999994</v>
      </c>
      <c r="B1517">
        <v>2.0863059842091563E-2</v>
      </c>
      <c r="C1517">
        <v>4.4421094139171193E-4</v>
      </c>
    </row>
    <row r="1518" spans="1:3" x14ac:dyDescent="0.25">
      <c r="A1518">
        <v>75.900000000000006</v>
      </c>
      <c r="B1518">
        <v>2.1045796620345374E-2</v>
      </c>
      <c r="C1518">
        <v>4.4437177206860517E-4</v>
      </c>
    </row>
    <row r="1519" spans="1:3" x14ac:dyDescent="0.25">
      <c r="A1519">
        <v>75.95</v>
      </c>
      <c r="B1519">
        <v>2.122979504713382E-2</v>
      </c>
      <c r="C1519">
        <v>4.4453286425861756E-4</v>
      </c>
    </row>
    <row r="1520" spans="1:3" x14ac:dyDescent="0.25">
      <c r="A1520">
        <v>76</v>
      </c>
      <c r="B1520">
        <v>2.1415060504452025E-2</v>
      </c>
      <c r="C1520">
        <v>4.4469421867070896E-4</v>
      </c>
    </row>
    <row r="1521" spans="1:3" x14ac:dyDescent="0.25">
      <c r="A1521">
        <v>76.05</v>
      </c>
      <c r="B1521">
        <v>2.1601598366953537E-2</v>
      </c>
      <c r="C1521">
        <v>4.4485583601672619E-4</v>
      </c>
    </row>
    <row r="1522" spans="1:3" x14ac:dyDescent="0.25">
      <c r="A1522">
        <v>76.099999999999994</v>
      </c>
      <c r="B1522">
        <v>2.1789414001632024E-2</v>
      </c>
      <c r="C1522">
        <v>4.4501771701142172E-4</v>
      </c>
    </row>
    <row r="1523" spans="1:3" x14ac:dyDescent="0.25">
      <c r="A1523">
        <v>76.150000000000006</v>
      </c>
      <c r="B1523">
        <v>2.1978512767501495E-2</v>
      </c>
      <c r="C1523">
        <v>4.4517986237246931E-4</v>
      </c>
    </row>
    <row r="1524" spans="1:3" x14ac:dyDescent="0.25">
      <c r="A1524">
        <v>76.2</v>
      </c>
      <c r="B1524">
        <v>2.2168900015274755E-2</v>
      </c>
      <c r="C1524">
        <v>4.4534227282047849E-4</v>
      </c>
    </row>
    <row r="1525" spans="1:3" x14ac:dyDescent="0.25">
      <c r="A1525">
        <v>76.25</v>
      </c>
      <c r="B1525">
        <v>2.2360581087040837E-2</v>
      </c>
      <c r="C1525">
        <v>4.4550494907901074E-4</v>
      </c>
    </row>
    <row r="1526" spans="1:3" x14ac:dyDescent="0.25">
      <c r="A1526">
        <v>76.3</v>
      </c>
      <c r="B1526">
        <v>2.2553561315940523E-2</v>
      </c>
      <c r="C1526">
        <v>4.4566789187459719E-4</v>
      </c>
    </row>
    <row r="1527" spans="1:3" x14ac:dyDescent="0.25">
      <c r="A1527">
        <v>76.349999999999994</v>
      </c>
      <c r="B1527">
        <v>2.2747846025840561E-2</v>
      </c>
      <c r="C1527">
        <v>4.4583110193675314E-4</v>
      </c>
    </row>
    <row r="1528" spans="1:3" x14ac:dyDescent="0.25">
      <c r="A1528">
        <v>76.400000000000006</v>
      </c>
      <c r="B1528">
        <v>2.2943440531006509E-2</v>
      </c>
      <c r="C1528">
        <v>4.4599457999799653E-4</v>
      </c>
    </row>
    <row r="1529" spans="1:3" x14ac:dyDescent="0.25">
      <c r="A1529">
        <v>76.45</v>
      </c>
      <c r="B1529">
        <v>2.3140350135773865E-2</v>
      </c>
      <c r="C1529">
        <v>4.461583267938596E-4</v>
      </c>
    </row>
    <row r="1530" spans="1:3" x14ac:dyDescent="0.25">
      <c r="A1530">
        <v>76.5</v>
      </c>
      <c r="B1530">
        <v>2.3338580134218322E-2</v>
      </c>
      <c r="C1530">
        <v>4.4632234306291317E-4</v>
      </c>
    </row>
    <row r="1531" spans="1:3" x14ac:dyDescent="0.25">
      <c r="A1531">
        <v>76.55</v>
      </c>
      <c r="B1531">
        <v>2.353813580982405E-2</v>
      </c>
      <c r="C1531">
        <v>4.4648662954677512E-4</v>
      </c>
    </row>
    <row r="1532" spans="1:3" x14ac:dyDescent="0.25">
      <c r="A1532">
        <v>76.599999999999994</v>
      </c>
      <c r="B1532">
        <v>2.3739022435150997E-2</v>
      </c>
      <c r="C1532">
        <v>4.4665118699013367E-4</v>
      </c>
    </row>
    <row r="1533" spans="1:3" x14ac:dyDescent="0.25">
      <c r="A1533">
        <v>76.650000000000006</v>
      </c>
      <c r="B1533">
        <v>2.39412452715007E-2</v>
      </c>
      <c r="C1533">
        <v>4.4681601614076082E-4</v>
      </c>
    </row>
    <row r="1534" spans="1:3" x14ac:dyDescent="0.25">
      <c r="A1534">
        <v>76.7</v>
      </c>
      <c r="B1534">
        <v>2.4144809568580495E-2</v>
      </c>
      <c r="C1534">
        <v>4.4698111774952904E-4</v>
      </c>
    </row>
    <row r="1535" spans="1:3" x14ac:dyDescent="0.25">
      <c r="A1535">
        <v>76.75</v>
      </c>
      <c r="B1535">
        <v>2.43497205641671E-2</v>
      </c>
      <c r="C1535">
        <v>4.4714649257043165E-4</v>
      </c>
    </row>
    <row r="1536" spans="1:3" x14ac:dyDescent="0.25">
      <c r="A1536">
        <v>76.8</v>
      </c>
      <c r="B1536">
        <v>2.4555983483768147E-2</v>
      </c>
      <c r="C1536">
        <v>4.4731214136059662E-4</v>
      </c>
    </row>
    <row r="1537" spans="1:3" x14ac:dyDescent="0.25">
      <c r="A1537">
        <v>76.849999999999994</v>
      </c>
      <c r="B1537">
        <v>2.4763603540282852E-2</v>
      </c>
      <c r="C1537">
        <v>4.4747806488030676E-4</v>
      </c>
    </row>
    <row r="1538" spans="1:3" x14ac:dyDescent="0.25">
      <c r="A1538">
        <v>76.900000000000006</v>
      </c>
      <c r="B1538">
        <v>2.4972585933661383E-2</v>
      </c>
      <c r="C1538">
        <v>4.4764426389301456E-4</v>
      </c>
    </row>
    <row r="1539" spans="1:3" x14ac:dyDescent="0.25">
      <c r="A1539">
        <v>76.95</v>
      </c>
      <c r="B1539">
        <v>2.5182935850562645E-2</v>
      </c>
      <c r="C1539">
        <v>4.478107391653622E-4</v>
      </c>
    </row>
    <row r="1540" spans="1:3" x14ac:dyDescent="0.25">
      <c r="A1540">
        <v>77</v>
      </c>
      <c r="B1540">
        <v>2.5394658464011496E-2</v>
      </c>
      <c r="C1540">
        <v>4.479774914671979E-4</v>
      </c>
    </row>
    <row r="1541" spans="1:3" x14ac:dyDescent="0.25">
      <c r="A1541">
        <v>77.05</v>
      </c>
      <c r="B1541">
        <v>2.5607758933054163E-2</v>
      </c>
      <c r="C1541">
        <v>4.4814452157159238E-4</v>
      </c>
    </row>
    <row r="1542" spans="1:3" x14ac:dyDescent="0.25">
      <c r="A1542">
        <v>77.099999999999994</v>
      </c>
      <c r="B1542">
        <v>2.582224240241271E-2</v>
      </c>
      <c r="C1542">
        <v>4.4831183025486373E-4</v>
      </c>
    </row>
    <row r="1543" spans="1:3" x14ac:dyDescent="0.25">
      <c r="A1543">
        <v>77.150000000000006</v>
      </c>
      <c r="B1543">
        <v>2.6038114002138377E-2</v>
      </c>
      <c r="C1543">
        <v>4.4847941829658482E-4</v>
      </c>
    </row>
    <row r="1544" spans="1:3" x14ac:dyDescent="0.25">
      <c r="A1544">
        <v>77.2</v>
      </c>
      <c r="B1544">
        <v>2.625537884726354E-2</v>
      </c>
      <c r="C1544">
        <v>4.4864728647961064E-4</v>
      </c>
    </row>
    <row r="1545" spans="1:3" x14ac:dyDescent="0.25">
      <c r="A1545">
        <v>77.25</v>
      </c>
      <c r="B1545">
        <v>2.647404203745302E-2</v>
      </c>
      <c r="C1545">
        <v>4.4881543559009224E-4</v>
      </c>
    </row>
    <row r="1546" spans="1:3" x14ac:dyDescent="0.25">
      <c r="A1546">
        <v>77.3</v>
      </c>
      <c r="B1546">
        <v>2.6694108656653788E-2</v>
      </c>
      <c r="C1546">
        <v>4.4898386641749734E-4</v>
      </c>
    </row>
    <row r="1547" spans="1:3" x14ac:dyDescent="0.25">
      <c r="A1547">
        <v>77.349999999999994</v>
      </c>
      <c r="B1547">
        <v>2.6915583772743879E-2</v>
      </c>
      <c r="C1547">
        <v>4.4915257975462671E-4</v>
      </c>
    </row>
    <row r="1548" spans="1:3" x14ac:dyDescent="0.25">
      <c r="A1548">
        <v>77.400000000000006</v>
      </c>
      <c r="B1548">
        <v>2.7138472437180192E-2</v>
      </c>
      <c r="C1548">
        <v>4.49321576397635E-4</v>
      </c>
    </row>
    <row r="1549" spans="1:3" x14ac:dyDescent="0.25">
      <c r="A1549">
        <v>77.45</v>
      </c>
      <c r="B1549">
        <v>2.736277968464499E-2</v>
      </c>
      <c r="C1549">
        <v>4.4949085714604862E-4</v>
      </c>
    </row>
    <row r="1550" spans="1:3" x14ac:dyDescent="0.25">
      <c r="A1550">
        <v>77.5</v>
      </c>
      <c r="B1550">
        <v>2.7588510532692026E-2</v>
      </c>
      <c r="C1550">
        <v>4.4966042280278562E-4</v>
      </c>
    </row>
    <row r="1551" spans="1:3" x14ac:dyDescent="0.25">
      <c r="A1551">
        <v>77.55</v>
      </c>
      <c r="B1551">
        <v>2.7815669981390959E-2</v>
      </c>
      <c r="C1551">
        <v>4.4983027417417487E-4</v>
      </c>
    </row>
    <row r="1552" spans="1:3" x14ac:dyDescent="0.25">
      <c r="A1552">
        <v>77.599999999999994</v>
      </c>
      <c r="B1552">
        <v>2.8044263012971228E-2</v>
      </c>
      <c r="C1552">
        <v>4.5000041206997199E-4</v>
      </c>
    </row>
    <row r="1553" spans="1:3" x14ac:dyDescent="0.25">
      <c r="A1553">
        <v>77.650000000000006</v>
      </c>
      <c r="B1553">
        <v>2.8274294591464889E-2</v>
      </c>
      <c r="C1553">
        <v>4.5017083730338495E-4</v>
      </c>
    </row>
    <row r="1554" spans="1:3" x14ac:dyDescent="0.25">
      <c r="A1554">
        <v>77.7</v>
      </c>
      <c r="B1554">
        <v>2.8505769662348249E-2</v>
      </c>
      <c r="C1554">
        <v>4.5034155069108907E-4</v>
      </c>
    </row>
    <row r="1555" spans="1:3" x14ac:dyDescent="0.25">
      <c r="A1555">
        <v>77.75</v>
      </c>
      <c r="B1555">
        <v>2.8738693152183224E-2</v>
      </c>
      <c r="C1555">
        <v>4.5051255305324949E-4</v>
      </c>
    </row>
    <row r="1556" spans="1:3" x14ac:dyDescent="0.25">
      <c r="A1556">
        <v>77.8</v>
      </c>
      <c r="B1556">
        <v>2.8973069968257138E-2</v>
      </c>
      <c r="C1556">
        <v>4.5068384521353654E-4</v>
      </c>
    </row>
    <row r="1557" spans="1:3" x14ac:dyDescent="0.25">
      <c r="A1557">
        <v>77.849999999999994</v>
      </c>
      <c r="B1557">
        <v>2.9208904998222068E-2</v>
      </c>
      <c r="C1557">
        <v>4.5085542799915316E-4</v>
      </c>
    </row>
    <row r="1558" spans="1:3" x14ac:dyDescent="0.25">
      <c r="A1558">
        <v>77.900000000000006</v>
      </c>
      <c r="B1558">
        <v>2.9446203109733279E-2</v>
      </c>
      <c r="C1558">
        <v>4.5102730224084667E-4</v>
      </c>
    </row>
    <row r="1559" spans="1:3" x14ac:dyDescent="0.25">
      <c r="A1559">
        <v>77.95</v>
      </c>
      <c r="B1559">
        <v>2.9684969150086546E-2</v>
      </c>
      <c r="C1559">
        <v>4.5119946877293714E-4</v>
      </c>
    </row>
    <row r="1560" spans="1:3" x14ac:dyDescent="0.25">
      <c r="A1560">
        <v>78</v>
      </c>
      <c r="B1560">
        <v>2.9925207945855355E-2</v>
      </c>
      <c r="C1560">
        <v>4.5137192843333E-4</v>
      </c>
    </row>
    <row r="1561" spans="1:3" x14ac:dyDescent="0.25">
      <c r="A1561">
        <v>78.05</v>
      </c>
      <c r="B1561">
        <v>3.0166924302526658E-2</v>
      </c>
      <c r="C1561">
        <v>4.5154468206354449E-4</v>
      </c>
    </row>
    <row r="1562" spans="1:3" x14ac:dyDescent="0.25">
      <c r="A1562">
        <v>78.099999999999994</v>
      </c>
      <c r="B1562">
        <v>3.0410123004136241E-2</v>
      </c>
      <c r="C1562">
        <v>4.517177305087284E-4</v>
      </c>
    </row>
    <row r="1563" spans="1:3" x14ac:dyDescent="0.25">
      <c r="A1563">
        <v>78.150000000000006</v>
      </c>
      <c r="B1563">
        <v>3.0654808812903358E-2</v>
      </c>
      <c r="C1563">
        <v>4.518910746176802E-4</v>
      </c>
    </row>
    <row r="1564" spans="1:3" x14ac:dyDescent="0.25">
      <c r="A1564">
        <v>78.2</v>
      </c>
      <c r="B1564">
        <v>3.0900986468864345E-2</v>
      </c>
      <c r="C1564">
        <v>4.5206471524287259E-4</v>
      </c>
    </row>
    <row r="1565" spans="1:3" x14ac:dyDescent="0.25">
      <c r="A1565">
        <v>78.25</v>
      </c>
      <c r="B1565">
        <v>3.1148660689506242E-2</v>
      </c>
      <c r="C1565">
        <v>4.522386532404725E-4</v>
      </c>
    </row>
    <row r="1566" spans="1:3" x14ac:dyDescent="0.25">
      <c r="A1566">
        <v>78.3</v>
      </c>
      <c r="B1566">
        <v>3.1397836169399104E-2</v>
      </c>
      <c r="C1566">
        <v>4.524128894703611E-4</v>
      </c>
    </row>
    <row r="1567" spans="1:3" x14ac:dyDescent="0.25">
      <c r="A1567">
        <v>78.349999999999994</v>
      </c>
      <c r="B1567">
        <v>3.1648517579828013E-2</v>
      </c>
      <c r="C1567">
        <v>4.5258742479615415E-4</v>
      </c>
    </row>
    <row r="1568" spans="1:3" x14ac:dyDescent="0.25">
      <c r="A1568">
        <v>78.400000000000006</v>
      </c>
      <c r="B1568">
        <v>3.1900709568424529E-2</v>
      </c>
      <c r="C1568">
        <v>4.527622600852314E-4</v>
      </c>
    </row>
    <row r="1569" spans="1:3" x14ac:dyDescent="0.25">
      <c r="A1569">
        <v>78.45</v>
      </c>
      <c r="B1569">
        <v>3.2154416758797183E-2</v>
      </c>
      <c r="C1569">
        <v>4.5293739620874804E-4</v>
      </c>
    </row>
    <row r="1570" spans="1:3" x14ac:dyDescent="0.25">
      <c r="A1570">
        <v>78.5</v>
      </c>
      <c r="B1570">
        <v>3.2409643750162163E-2</v>
      </c>
      <c r="C1570">
        <v>4.5311283404166102E-4</v>
      </c>
    </row>
    <row r="1571" spans="1:3" x14ac:dyDescent="0.25">
      <c r="A1571">
        <v>78.55</v>
      </c>
      <c r="B1571">
        <v>3.2666395116972786E-2</v>
      </c>
      <c r="C1571">
        <v>4.5328857446275518E-4</v>
      </c>
    </row>
    <row r="1572" spans="1:3" x14ac:dyDescent="0.25">
      <c r="A1572">
        <v>78.599999999999994</v>
      </c>
      <c r="B1572">
        <v>3.2924675408548806E-2</v>
      </c>
      <c r="C1572">
        <v>4.5346461835465805E-4</v>
      </c>
    </row>
    <row r="1573" spans="1:3" x14ac:dyDescent="0.25">
      <c r="A1573">
        <v>78.650000000000006</v>
      </c>
      <c r="B1573">
        <v>3.3184489148705296E-2</v>
      </c>
      <c r="C1573">
        <v>4.5364096660387057E-4</v>
      </c>
    </row>
    <row r="1574" spans="1:3" x14ac:dyDescent="0.25">
      <c r="A1574">
        <v>78.7</v>
      </c>
      <c r="B1574">
        <v>3.3445840835380637E-2</v>
      </c>
      <c r="C1574">
        <v>4.5381762010078135E-4</v>
      </c>
    </row>
    <row r="1575" spans="1:3" x14ac:dyDescent="0.25">
      <c r="A1575">
        <v>78.75</v>
      </c>
      <c r="B1575">
        <v>3.3708734940264988E-2</v>
      </c>
      <c r="C1575">
        <v>4.539945797396939E-4</v>
      </c>
    </row>
    <row r="1576" spans="1:3" x14ac:dyDescent="0.25">
      <c r="A1576">
        <v>78.8</v>
      </c>
      <c r="B1576">
        <v>3.397317590842748E-2</v>
      </c>
      <c r="C1576">
        <v>4.541718464188525E-4</v>
      </c>
    </row>
    <row r="1577" spans="1:3" x14ac:dyDescent="0.25">
      <c r="A1577">
        <v>78.849999999999994</v>
      </c>
      <c r="B1577">
        <v>3.4239168157943499E-2</v>
      </c>
      <c r="C1577">
        <v>4.5434942104045743E-4</v>
      </c>
    </row>
    <row r="1578" spans="1:3" x14ac:dyDescent="0.25">
      <c r="A1578">
        <v>78.900000000000006</v>
      </c>
      <c r="B1578">
        <v>3.4506716079521625E-2</v>
      </c>
      <c r="C1578">
        <v>4.5452730451069615E-4</v>
      </c>
    </row>
    <row r="1579" spans="1:3" x14ac:dyDescent="0.25">
      <c r="A1579">
        <v>78.95</v>
      </c>
      <c r="B1579">
        <v>3.4775824036129895E-2</v>
      </c>
      <c r="C1579">
        <v>4.547054977397605E-4</v>
      </c>
    </row>
    <row r="1580" spans="1:3" x14ac:dyDescent="0.25">
      <c r="A1580">
        <v>79</v>
      </c>
      <c r="B1580">
        <v>3.5046496362622519E-2</v>
      </c>
      <c r="C1580">
        <v>4.5488400164187567E-4</v>
      </c>
    </row>
    <row r="1581" spans="1:3" x14ac:dyDescent="0.25">
      <c r="A1581">
        <v>79.05</v>
      </c>
      <c r="B1581">
        <v>3.5318737365365629E-2</v>
      </c>
      <c r="C1581">
        <v>4.5506281713531948E-4</v>
      </c>
    </row>
    <row r="1582" spans="1:3" x14ac:dyDescent="0.25">
      <c r="A1582">
        <v>79.099999999999994</v>
      </c>
      <c r="B1582">
        <v>3.5592551321863154E-2</v>
      </c>
      <c r="C1582">
        <v>4.5524194514245069E-4</v>
      </c>
    </row>
    <row r="1583" spans="1:3" x14ac:dyDescent="0.25">
      <c r="A1583">
        <v>79.150000000000006</v>
      </c>
      <c r="B1583">
        <v>3.5867942480382456E-2</v>
      </c>
      <c r="C1583">
        <v>4.5542138658972764E-4</v>
      </c>
    </row>
    <row r="1584" spans="1:3" x14ac:dyDescent="0.25">
      <c r="A1584">
        <v>79.2</v>
      </c>
      <c r="B1584">
        <v>3.6144915059579563E-2</v>
      </c>
      <c r="C1584">
        <v>4.5560114240773884E-4</v>
      </c>
    </row>
    <row r="1585" spans="1:3" x14ac:dyDescent="0.25">
      <c r="A1585">
        <v>79.25</v>
      </c>
      <c r="B1585">
        <v>3.6423473248124873E-2</v>
      </c>
      <c r="C1585">
        <v>4.5578121353122188E-4</v>
      </c>
    </row>
    <row r="1586" spans="1:3" x14ac:dyDescent="0.25">
      <c r="A1586">
        <v>79.3</v>
      </c>
      <c r="B1586">
        <v>3.6703621204328019E-2</v>
      </c>
      <c r="C1586">
        <v>4.5596160089909243E-4</v>
      </c>
    </row>
    <row r="1587" spans="1:3" x14ac:dyDescent="0.25">
      <c r="A1587">
        <v>79.349999999999994</v>
      </c>
      <c r="B1587">
        <v>3.6985363055763117E-2</v>
      </c>
      <c r="C1587">
        <v>4.561423054544652E-4</v>
      </c>
    </row>
    <row r="1588" spans="1:3" x14ac:dyDescent="0.25">
      <c r="A1588">
        <v>79.400000000000006</v>
      </c>
      <c r="B1588">
        <v>3.7268702898893863E-2</v>
      </c>
      <c r="C1588">
        <v>4.5632332814468359E-4</v>
      </c>
    </row>
    <row r="1589" spans="1:3" x14ac:dyDescent="0.25">
      <c r="A1589">
        <v>79.45</v>
      </c>
      <c r="B1589">
        <v>3.7553644798698195E-2</v>
      </c>
      <c r="C1589">
        <v>4.5650466992134051E-4</v>
      </c>
    </row>
    <row r="1590" spans="1:3" x14ac:dyDescent="0.25">
      <c r="A1590">
        <v>79.5</v>
      </c>
      <c r="B1590">
        <v>3.784019278829389E-2</v>
      </c>
      <c r="C1590">
        <v>4.5668633174030551E-4</v>
      </c>
    </row>
    <row r="1591" spans="1:3" x14ac:dyDescent="0.25">
      <c r="A1591">
        <v>79.55</v>
      </c>
      <c r="B1591">
        <v>3.8128350868563206E-2</v>
      </c>
      <c r="C1591">
        <v>4.5686831456175227E-4</v>
      </c>
    </row>
    <row r="1592" spans="1:3" x14ac:dyDescent="0.25">
      <c r="A1592">
        <v>79.599999999999994</v>
      </c>
      <c r="B1592">
        <v>3.8418123007778165E-2</v>
      </c>
      <c r="C1592">
        <v>4.5705061935018E-4</v>
      </c>
    </row>
    <row r="1593" spans="1:3" x14ac:dyDescent="0.25">
      <c r="A1593">
        <v>79.650000000000006</v>
      </c>
      <c r="B1593">
        <v>3.8709513141225754E-2</v>
      </c>
      <c r="C1593">
        <v>4.5723324707444519E-4</v>
      </c>
    </row>
    <row r="1594" spans="1:3" x14ac:dyDescent="0.25">
      <c r="A1594">
        <v>79.7</v>
      </c>
      <c r="B1594">
        <v>3.9002525170832976E-2</v>
      </c>
      <c r="C1594">
        <v>4.574161987077815E-4</v>
      </c>
    </row>
    <row r="1595" spans="1:3" x14ac:dyDescent="0.25">
      <c r="A1595">
        <v>79.75</v>
      </c>
      <c r="B1595">
        <v>3.929716296479277E-2</v>
      </c>
      <c r="C1595">
        <v>4.5759947522783109E-4</v>
      </c>
    </row>
    <row r="1596" spans="1:3" x14ac:dyDescent="0.25">
      <c r="A1596">
        <v>79.8</v>
      </c>
      <c r="B1596">
        <v>3.9593430357189319E-2</v>
      </c>
      <c r="C1596">
        <v>4.5778307761666897E-4</v>
      </c>
    </row>
    <row r="1597" spans="1:3" x14ac:dyDescent="0.25">
      <c r="A1597">
        <v>79.849999999999994</v>
      </c>
      <c r="B1597">
        <v>3.9891331147623998E-2</v>
      </c>
      <c r="C1597">
        <v>4.5796700686083009E-4</v>
      </c>
    </row>
    <row r="1598" spans="1:3" x14ac:dyDescent="0.25">
      <c r="A1598">
        <v>79.900000000000006</v>
      </c>
      <c r="B1598">
        <v>4.0190869100841513E-2</v>
      </c>
      <c r="C1598">
        <v>4.5815126395133687E-4</v>
      </c>
    </row>
    <row r="1599" spans="1:3" x14ac:dyDescent="0.25">
      <c r="A1599">
        <v>79.95</v>
      </c>
      <c r="B1599">
        <v>4.049204794635592E-2</v>
      </c>
      <c r="C1599">
        <v>4.5833584988372382E-4</v>
      </c>
    </row>
    <row r="1600" spans="1:3" x14ac:dyDescent="0.25">
      <c r="A1600">
        <v>80</v>
      </c>
      <c r="B1600">
        <v>4.0794871378077739E-2</v>
      </c>
      <c r="C1600">
        <v>4.585207656580693E-4</v>
      </c>
    </row>
    <row r="1601" spans="1:3" x14ac:dyDescent="0.25">
      <c r="A1601">
        <v>80.05</v>
      </c>
      <c r="B1601">
        <v>4.1099343053940585E-2</v>
      </c>
      <c r="C1601">
        <v>4.5870601227901984E-4</v>
      </c>
    </row>
    <row r="1602" spans="1:3" x14ac:dyDescent="0.25">
      <c r="A1602">
        <v>80.099999999999994</v>
      </c>
      <c r="B1602">
        <v>4.1405466595528524E-2</v>
      </c>
      <c r="C1602">
        <v>4.5889159075581802E-4</v>
      </c>
    </row>
    <row r="1603" spans="1:3" x14ac:dyDescent="0.25">
      <c r="A1603">
        <v>80.150000000000006</v>
      </c>
      <c r="B1603">
        <v>4.1713245587703902E-2</v>
      </c>
      <c r="C1603">
        <v>4.5907750210233297E-4</v>
      </c>
    </row>
    <row r="1604" spans="1:3" x14ac:dyDescent="0.25">
      <c r="A1604">
        <v>80.2</v>
      </c>
      <c r="B1604">
        <v>4.2022683578235021E-2</v>
      </c>
      <c r="C1604">
        <v>4.5926374733708432E-4</v>
      </c>
    </row>
    <row r="1605" spans="1:3" x14ac:dyDescent="0.25">
      <c r="A1605">
        <v>80.25</v>
      </c>
      <c r="B1605">
        <v>4.2333784077425281E-2</v>
      </c>
      <c r="C1605">
        <v>4.5945032748327479E-4</v>
      </c>
    </row>
    <row r="1606" spans="1:3" x14ac:dyDescent="0.25">
      <c r="A1606">
        <v>80.3</v>
      </c>
      <c r="B1606">
        <v>4.2646550557741789E-2</v>
      </c>
      <c r="C1606">
        <v>4.5963724356881571E-4</v>
      </c>
    </row>
    <row r="1607" spans="1:3" x14ac:dyDescent="0.25">
      <c r="A1607">
        <v>80.349999999999994</v>
      </c>
      <c r="B1607">
        <v>4.2960986453444948E-2</v>
      </c>
      <c r="C1607">
        <v>4.5982449662635908E-4</v>
      </c>
    </row>
    <row r="1608" spans="1:3" x14ac:dyDescent="0.25">
      <c r="A1608">
        <v>80.400000000000006</v>
      </c>
      <c r="B1608">
        <v>4.3277095160218652E-2</v>
      </c>
      <c r="C1608">
        <v>4.6001208769332373E-4</v>
      </c>
    </row>
    <row r="1609" spans="1:3" x14ac:dyDescent="0.25">
      <c r="A1609">
        <v>80.45</v>
      </c>
      <c r="B1609">
        <v>4.3594880034800491E-2</v>
      </c>
      <c r="C1609">
        <v>4.6020001781192508E-4</v>
      </c>
    </row>
    <row r="1610" spans="1:3" x14ac:dyDescent="0.25">
      <c r="A1610">
        <v>80.5</v>
      </c>
      <c r="B1610">
        <v>4.3914344394613482E-2</v>
      </c>
      <c r="C1610">
        <v>4.6038828802920552E-4</v>
      </c>
    </row>
    <row r="1611" spans="1:3" x14ac:dyDescent="0.25">
      <c r="A1611">
        <v>80.55</v>
      </c>
      <c r="B1611">
        <v>4.4235491517397564E-2</v>
      </c>
      <c r="C1611">
        <v>4.605768993970638E-4</v>
      </c>
    </row>
    <row r="1612" spans="1:3" x14ac:dyDescent="0.25">
      <c r="A1612">
        <v>80.599999999999994</v>
      </c>
      <c r="B1612">
        <v>4.4558324640842181E-2</v>
      </c>
      <c r="C1612">
        <v>4.6076585297228506E-4</v>
      </c>
    </row>
    <row r="1613" spans="1:3" x14ac:dyDescent="0.25">
      <c r="A1613">
        <v>80.650000000000006</v>
      </c>
      <c r="B1613">
        <v>4.4882846962219496E-2</v>
      </c>
      <c r="C1613">
        <v>4.609551498165701E-4</v>
      </c>
    </row>
    <row r="1614" spans="1:3" x14ac:dyDescent="0.25">
      <c r="A1614">
        <v>80.7</v>
      </c>
      <c r="B1614">
        <v>4.5209061638017932E-2</v>
      </c>
      <c r="C1614">
        <v>4.6114479099656737E-4</v>
      </c>
    </row>
    <row r="1615" spans="1:3" x14ac:dyDescent="0.25">
      <c r="A1615">
        <v>80.75</v>
      </c>
      <c r="B1615">
        <v>4.5536971783577358E-2</v>
      </c>
      <c r="C1615">
        <v>4.6133477758390242E-4</v>
      </c>
    </row>
    <row r="1616" spans="1:3" x14ac:dyDescent="0.25">
      <c r="A1616">
        <v>80.8</v>
      </c>
      <c r="B1616">
        <v>4.5866580472724128E-2</v>
      </c>
      <c r="C1616">
        <v>4.6152511065520799E-4</v>
      </c>
    </row>
    <row r="1617" spans="1:3" x14ac:dyDescent="0.25">
      <c r="A1617">
        <v>80.849999999999994</v>
      </c>
      <c r="B1617">
        <v>4.6197890737407356E-2</v>
      </c>
      <c r="C1617">
        <v>4.6171579129215725E-4</v>
      </c>
    </row>
    <row r="1618" spans="1:3" x14ac:dyDescent="0.25">
      <c r="A1618">
        <v>80.900000000000006</v>
      </c>
      <c r="B1618">
        <v>4.6530905567336099E-2</v>
      </c>
      <c r="C1618">
        <v>4.6190682058149386E-4</v>
      </c>
    </row>
    <row r="1619" spans="1:3" x14ac:dyDescent="0.25">
      <c r="A1619">
        <v>80.95</v>
      </c>
      <c r="B1619">
        <v>4.686562790961691E-2</v>
      </c>
      <c r="C1619">
        <v>4.6209819961506263E-4</v>
      </c>
    </row>
    <row r="1620" spans="1:3" x14ac:dyDescent="0.25">
      <c r="A1620">
        <v>81</v>
      </c>
      <c r="B1620">
        <v>4.7202060668393192E-2</v>
      </c>
      <c r="C1620">
        <v>4.6228992948984485E-4</v>
      </c>
    </row>
    <row r="1621" spans="1:3" x14ac:dyDescent="0.25">
      <c r="A1621">
        <v>81.05</v>
      </c>
      <c r="B1621">
        <v>4.7540206704484632E-2</v>
      </c>
      <c r="C1621">
        <v>4.6248201130798418E-4</v>
      </c>
    </row>
    <row r="1622" spans="1:3" x14ac:dyDescent="0.25">
      <c r="A1622">
        <v>81.099999999999994</v>
      </c>
      <c r="B1622">
        <v>4.7880068835027975E-2</v>
      </c>
      <c r="C1622">
        <v>4.6267444617682633E-4</v>
      </c>
    </row>
    <row r="1623" spans="1:3" x14ac:dyDescent="0.25">
      <c r="A1623">
        <v>81.150000000000006</v>
      </c>
      <c r="B1623">
        <v>4.822164983311885E-2</v>
      </c>
      <c r="C1623">
        <v>4.628672352089439E-4</v>
      </c>
    </row>
    <row r="1624" spans="1:3" x14ac:dyDescent="0.25">
      <c r="A1624">
        <v>81.2</v>
      </c>
      <c r="B1624">
        <v>4.8564952427454171E-2</v>
      </c>
      <c r="C1624">
        <v>4.6306037952217752E-4</v>
      </c>
    </row>
    <row r="1625" spans="1:3" x14ac:dyDescent="0.25">
      <c r="A1625">
        <v>81.25</v>
      </c>
      <c r="B1625">
        <v>4.8909979301976436E-2</v>
      </c>
      <c r="C1625">
        <v>4.6325388023966003E-4</v>
      </c>
    </row>
    <row r="1626" spans="1:3" x14ac:dyDescent="0.25">
      <c r="A1626">
        <v>81.3</v>
      </c>
      <c r="B1626">
        <v>4.9256733095518319E-2</v>
      </c>
      <c r="C1626">
        <v>4.6344773848985805E-4</v>
      </c>
    </row>
    <row r="1627" spans="1:3" x14ac:dyDescent="0.25">
      <c r="A1627">
        <v>81.349999999999994</v>
      </c>
      <c r="B1627">
        <v>4.9605216401448708E-2</v>
      </c>
      <c r="C1627">
        <v>4.6364195540659893E-4</v>
      </c>
    </row>
    <row r="1628" spans="1:3" x14ac:dyDescent="0.25">
      <c r="A1628">
        <v>81.400000000000006</v>
      </c>
      <c r="B1628">
        <v>4.9955431767320028E-2</v>
      </c>
      <c r="C1628">
        <v>4.6383653212910773E-4</v>
      </c>
    </row>
    <row r="1629" spans="1:3" x14ac:dyDescent="0.25">
      <c r="A1629">
        <v>81.45</v>
      </c>
      <c r="B1629">
        <v>5.0307381694516123E-2</v>
      </c>
      <c r="C1629">
        <v>4.640314698020433E-4</v>
      </c>
    </row>
    <row r="1630" spans="1:3" x14ac:dyDescent="0.25">
      <c r="A1630">
        <v>81.5</v>
      </c>
      <c r="B1630">
        <v>5.0661068637902477E-2</v>
      </c>
      <c r="C1630">
        <v>4.6422676957552764E-4</v>
      </c>
    </row>
    <row r="1631" spans="1:3" x14ac:dyDescent="0.25">
      <c r="A1631">
        <v>81.55</v>
      </c>
      <c r="B1631">
        <v>5.1016495005476566E-2</v>
      </c>
      <c r="C1631">
        <v>4.6442243260518364E-4</v>
      </c>
    </row>
    <row r="1632" spans="1:3" x14ac:dyDescent="0.25">
      <c r="A1632">
        <v>81.599999999999994</v>
      </c>
      <c r="B1632">
        <v>5.1373663158020069E-2</v>
      </c>
      <c r="C1632">
        <v>4.6461846005216978E-4</v>
      </c>
    </row>
    <row r="1633" spans="1:3" x14ac:dyDescent="0.25">
      <c r="A1633">
        <v>81.650000000000006</v>
      </c>
      <c r="B1633">
        <v>5.173257540875234E-2</v>
      </c>
      <c r="C1633">
        <v>4.6481485308321466E-4</v>
      </c>
    </row>
    <row r="1634" spans="1:3" x14ac:dyDescent="0.25">
      <c r="A1634">
        <v>81.7</v>
      </c>
      <c r="B1634">
        <v>5.2093234022984734E-2</v>
      </c>
      <c r="C1634">
        <v>4.6501161287065254E-4</v>
      </c>
    </row>
    <row r="1635" spans="1:3" x14ac:dyDescent="0.25">
      <c r="A1635">
        <v>81.75</v>
      </c>
      <c r="B1635">
        <v>5.2455641217777328E-2</v>
      </c>
      <c r="C1635">
        <v>4.6520874059245861E-4</v>
      </c>
    </row>
    <row r="1636" spans="1:3" x14ac:dyDescent="0.25">
      <c r="A1636">
        <v>81.8</v>
      </c>
      <c r="B1636">
        <v>5.2819799161596008E-2</v>
      </c>
      <c r="C1636">
        <v>4.6540623743228631E-4</v>
      </c>
    </row>
    <row r="1637" spans="1:3" x14ac:dyDescent="0.25">
      <c r="A1637">
        <v>81.849999999999994</v>
      </c>
      <c r="B1637">
        <v>5.3185709973971478E-2</v>
      </c>
      <c r="C1637">
        <v>4.6560410457950244E-4</v>
      </c>
    </row>
    <row r="1638" spans="1:3" x14ac:dyDescent="0.25">
      <c r="A1638">
        <v>81.900000000000006</v>
      </c>
      <c r="B1638">
        <v>5.3553375725159807E-2</v>
      </c>
      <c r="C1638">
        <v>4.658023432292236E-4</v>
      </c>
    </row>
    <row r="1639" spans="1:3" x14ac:dyDescent="0.25">
      <c r="A1639">
        <v>81.95</v>
      </c>
      <c r="B1639">
        <v>5.3922798435803845E-2</v>
      </c>
      <c r="C1639">
        <v>4.660009545823531E-4</v>
      </c>
    </row>
    <row r="1640" spans="1:3" x14ac:dyDescent="0.25">
      <c r="A1640">
        <v>82</v>
      </c>
      <c r="B1640">
        <v>5.4293980076597324E-2</v>
      </c>
      <c r="C1640">
        <v>4.6619993984561999E-4</v>
      </c>
    </row>
    <row r="1641" spans="1:3" x14ac:dyDescent="0.25">
      <c r="A1641">
        <v>82.05</v>
      </c>
      <c r="B1641">
        <v>5.4666922567949409E-2</v>
      </c>
      <c r="C1641">
        <v>4.6639930023161202E-4</v>
      </c>
    </row>
    <row r="1642" spans="1:3" x14ac:dyDescent="0.25">
      <c r="A1642">
        <v>82.1</v>
      </c>
      <c r="B1642">
        <v>5.5041627779651325E-2</v>
      </c>
      <c r="C1642">
        <v>4.6659903695881843E-4</v>
      </c>
    </row>
    <row r="1643" spans="1:3" x14ac:dyDescent="0.25">
      <c r="A1643">
        <v>82.15</v>
      </c>
      <c r="B1643">
        <v>5.5418097530544698E-2</v>
      </c>
      <c r="C1643">
        <v>4.6679915125166473E-4</v>
      </c>
    </row>
    <row r="1644" spans="1:3" x14ac:dyDescent="0.25">
      <c r="A1644">
        <v>82.2</v>
      </c>
      <c r="B1644">
        <v>5.5796333588190972E-2</v>
      </c>
      <c r="C1644">
        <v>4.6699964434055222E-4</v>
      </c>
    </row>
    <row r="1645" spans="1:3" x14ac:dyDescent="0.25">
      <c r="A1645">
        <v>82.25</v>
      </c>
      <c r="B1645">
        <v>5.6176337668543519E-2</v>
      </c>
      <c r="C1645">
        <v>4.6720051746189622E-4</v>
      </c>
    </row>
    <row r="1646" spans="1:3" x14ac:dyDescent="0.25">
      <c r="A1646">
        <v>82.3</v>
      </c>
      <c r="B1646">
        <v>5.6558111435620506E-2</v>
      </c>
      <c r="C1646">
        <v>4.6740177185816288E-4</v>
      </c>
    </row>
    <row r="1647" spans="1:3" x14ac:dyDescent="0.25">
      <c r="A1647">
        <v>82.35</v>
      </c>
      <c r="B1647">
        <v>5.6941656501179931E-2</v>
      </c>
      <c r="C1647">
        <v>4.6760340877791492E-4</v>
      </c>
    </row>
    <row r="1648" spans="1:3" x14ac:dyDescent="0.25">
      <c r="A1648">
        <v>82.4</v>
      </c>
      <c r="B1648">
        <v>5.7326974424396548E-2</v>
      </c>
      <c r="C1648">
        <v>4.6780542947584151E-4</v>
      </c>
    </row>
    <row r="1649" spans="1:3" x14ac:dyDescent="0.25">
      <c r="A1649">
        <v>82.45</v>
      </c>
      <c r="B1649">
        <v>5.7714066711539946E-2</v>
      </c>
      <c r="C1649">
        <v>4.680078352128069E-4</v>
      </c>
    </row>
    <row r="1650" spans="1:3" x14ac:dyDescent="0.25">
      <c r="A1650">
        <v>82.5</v>
      </c>
      <c r="B1650">
        <v>5.8102934815655607E-2</v>
      </c>
      <c r="C1650">
        <v>4.6821062725588649E-4</v>
      </c>
    </row>
    <row r="1651" spans="1:3" x14ac:dyDescent="0.25">
      <c r="A1651">
        <v>82.55</v>
      </c>
      <c r="B1651">
        <v>5.8493580136246767E-2</v>
      </c>
      <c r="C1651">
        <v>4.6841380687840593E-4</v>
      </c>
    </row>
    <row r="1652" spans="1:3" x14ac:dyDescent="0.25">
      <c r="A1652">
        <v>82.6</v>
      </c>
      <c r="B1652">
        <v>5.8886004018958694E-2</v>
      </c>
      <c r="C1652">
        <v>4.6861737535998713E-4</v>
      </c>
    </row>
    <row r="1653" spans="1:3" x14ac:dyDescent="0.25">
      <c r="A1653">
        <v>82.65</v>
      </c>
      <c r="B1653">
        <v>5.9280207755264859E-2</v>
      </c>
      <c r="C1653">
        <v>4.688213339865806E-4</v>
      </c>
    </row>
    <row r="1654" spans="1:3" x14ac:dyDescent="0.25">
      <c r="A1654">
        <v>82.7</v>
      </c>
      <c r="B1654">
        <v>5.9676192582154577E-2</v>
      </c>
      <c r="C1654">
        <v>4.6902568405051721E-4</v>
      </c>
    </row>
    <row r="1655" spans="1:3" x14ac:dyDescent="0.25">
      <c r="A1655">
        <v>82.75</v>
      </c>
      <c r="B1655">
        <v>6.007395968182374E-2</v>
      </c>
      <c r="C1655">
        <v>4.6923042685054304E-4</v>
      </c>
    </row>
    <row r="1656" spans="1:3" x14ac:dyDescent="0.25">
      <c r="A1656">
        <v>82.8</v>
      </c>
      <c r="B1656">
        <v>6.0473510181366416E-2</v>
      </c>
      <c r="C1656">
        <v>4.6943556369186416E-4</v>
      </c>
    </row>
    <row r="1657" spans="1:3" x14ac:dyDescent="0.25">
      <c r="A1657">
        <v>82.85</v>
      </c>
      <c r="B1657">
        <v>6.0874845152469097E-2</v>
      </c>
      <c r="C1657">
        <v>4.6964109588618666E-4</v>
      </c>
    </row>
    <row r="1658" spans="1:3" x14ac:dyDescent="0.25">
      <c r="A1658">
        <v>82.9</v>
      </c>
      <c r="B1658">
        <v>6.1277965611107023E-2</v>
      </c>
      <c r="C1658">
        <v>4.6984702475176451E-4</v>
      </c>
    </row>
    <row r="1659" spans="1:3" x14ac:dyDescent="0.25">
      <c r="A1659">
        <v>82.95</v>
      </c>
      <c r="B1659">
        <v>6.168287251724202E-2</v>
      </c>
      <c r="C1659">
        <v>4.7005335161343494E-4</v>
      </c>
    </row>
    <row r="1660" spans="1:3" x14ac:dyDescent="0.25">
      <c r="A1660">
        <v>83</v>
      </c>
      <c r="B1660">
        <v>6.2089566774523694E-2</v>
      </c>
      <c r="C1660">
        <v>4.7026007780267133E-4</v>
      </c>
    </row>
    <row r="1661" spans="1:3" x14ac:dyDescent="0.25">
      <c r="A1661">
        <v>83.05</v>
      </c>
      <c r="B1661">
        <v>6.2498049229991574E-2</v>
      </c>
      <c r="C1661">
        <v>4.7046720465761775E-4</v>
      </c>
    </row>
    <row r="1662" spans="1:3" x14ac:dyDescent="0.25">
      <c r="A1662">
        <v>83.1</v>
      </c>
      <c r="B1662">
        <v>6.2908320673780063E-2</v>
      </c>
      <c r="C1662">
        <v>4.7067473352313966E-4</v>
      </c>
    </row>
    <row r="1663" spans="1:3" x14ac:dyDescent="0.25">
      <c r="A1663">
        <v>83.15</v>
      </c>
      <c r="B1663">
        <v>6.3320381838825629E-2</v>
      </c>
      <c r="C1663">
        <v>4.7088266575086643E-4</v>
      </c>
    </row>
    <row r="1664" spans="1:3" x14ac:dyDescent="0.25">
      <c r="A1664">
        <v>83.2</v>
      </c>
      <c r="B1664">
        <v>6.3734233400575685E-2</v>
      </c>
      <c r="C1664">
        <v>4.7109100269923459E-4</v>
      </c>
    </row>
    <row r="1665" spans="1:3" x14ac:dyDescent="0.25">
      <c r="A1665">
        <v>83.25</v>
      </c>
      <c r="B1665">
        <v>6.4149875976700882E-2</v>
      </c>
      <c r="C1665">
        <v>4.7129974573353574E-4</v>
      </c>
    </row>
    <row r="1666" spans="1:3" x14ac:dyDescent="0.25">
      <c r="A1666">
        <v>83.3</v>
      </c>
      <c r="B1666">
        <v>6.456731012680865E-2</v>
      </c>
      <c r="C1666">
        <v>4.7150889622596186E-4</v>
      </c>
    </row>
    <row r="1667" spans="1:3" x14ac:dyDescent="0.25">
      <c r="A1667">
        <v>83.35</v>
      </c>
      <c r="B1667">
        <v>6.4986536352159549E-2</v>
      </c>
      <c r="C1667">
        <v>4.7171845555564842E-4</v>
      </c>
    </row>
    <row r="1668" spans="1:3" x14ac:dyDescent="0.25">
      <c r="A1668">
        <v>83.4</v>
      </c>
      <c r="B1668">
        <v>6.5407555095386039E-2</v>
      </c>
      <c r="C1668">
        <v>4.7192842510872539E-4</v>
      </c>
    </row>
    <row r="1669" spans="1:3" x14ac:dyDescent="0.25">
      <c r="A1669">
        <v>83.45</v>
      </c>
      <c r="B1669">
        <v>6.5830366740213239E-2</v>
      </c>
      <c r="C1669">
        <v>4.72138806278359E-4</v>
      </c>
    </row>
    <row r="1670" spans="1:3" x14ac:dyDescent="0.25">
      <c r="A1670">
        <v>83.5</v>
      </c>
      <c r="B1670">
        <v>6.6254971611182961E-2</v>
      </c>
      <c r="C1670">
        <v>4.7234960046480386E-4</v>
      </c>
    </row>
    <row r="1671" spans="1:3" x14ac:dyDescent="0.25">
      <c r="A1671">
        <v>83.55</v>
      </c>
      <c r="B1671">
        <v>6.6681369973379423E-2</v>
      </c>
      <c r="C1671">
        <v>4.7256080907544636E-4</v>
      </c>
    </row>
    <row r="1672" spans="1:3" x14ac:dyDescent="0.25">
      <c r="A1672">
        <v>83.6</v>
      </c>
      <c r="B1672">
        <v>6.7109562032157705E-2</v>
      </c>
      <c r="C1672">
        <v>4.7277243352485435E-4</v>
      </c>
    </row>
    <row r="1673" spans="1:3" x14ac:dyDescent="0.25">
      <c r="A1673">
        <v>83.65</v>
      </c>
      <c r="B1673">
        <v>6.7539547932874977E-2</v>
      </c>
      <c r="C1673">
        <v>4.7298447523482851E-4</v>
      </c>
    </row>
    <row r="1674" spans="1:3" x14ac:dyDescent="0.25">
      <c r="A1674">
        <v>83.7</v>
      </c>
      <c r="B1674">
        <v>6.7971327760623576E-2</v>
      </c>
      <c r="C1674">
        <v>4.7319693563444297E-4</v>
      </c>
    </row>
    <row r="1675" spans="1:3" x14ac:dyDescent="0.25">
      <c r="A1675">
        <v>83.75</v>
      </c>
      <c r="B1675">
        <v>6.8404901539967825E-2</v>
      </c>
      <c r="C1675">
        <v>4.7340981616010314E-4</v>
      </c>
    </row>
    <row r="1676" spans="1:3" x14ac:dyDescent="0.25">
      <c r="A1676">
        <v>83.805800000000005</v>
      </c>
      <c r="B1676">
        <v>6.8890887999999997E-2</v>
      </c>
      <c r="C1676">
        <v>4.7364788865197481E-4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Final fit</vt:lpstr>
      <vt:lpstr>Plots</vt:lpstr>
      <vt:lpstr>melt_p</vt:lpstr>
      <vt:lpstr>sub_p</vt:lpstr>
      <vt:lpstr>vm_sub</vt:lpstr>
      <vt:lpstr>vm_melt</vt:lpstr>
      <vt:lpstr>vm_single</vt:lpstr>
      <vt:lpstr>enthalpy</vt:lpstr>
      <vt:lpstr>cp</vt:lpstr>
      <vt:lpstr>exp</vt:lpstr>
      <vt:lpstr>k_t</vt:lpstr>
      <vt:lpstr>k_s</vt:lpstr>
      <vt:lpstr>OpenSolver_Temp</vt:lpstr>
    </vt:vector>
  </TitlesOfParts>
  <Manager/>
  <Company>Imperial College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 P Martin Trusler</dc:creator>
  <cp:keywords/>
  <dc:description/>
  <cp:lastModifiedBy>Iash Bashir (23059859)</cp:lastModifiedBy>
  <cp:revision/>
  <dcterms:created xsi:type="dcterms:W3CDTF">2011-05-28T14:52:47Z</dcterms:created>
  <dcterms:modified xsi:type="dcterms:W3CDTF">2025-09-08T09:24:48Z</dcterms:modified>
  <cp:category/>
  <cp:contentStatus/>
</cp:coreProperties>
</file>